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codeName="ЭтаКнига" defaultThemeVersion="124226"/>
  <mc:AlternateContent xmlns:mc="http://schemas.openxmlformats.org/markup-compatibility/2006">
    <mc:Choice Requires="x15">
      <x15ac:absPath xmlns:x15ac="http://schemas.microsoft.com/office/spreadsheetml/2010/11/ac" url="C:\Users\Ivs\Google Диск\АЛЕНС\Спекатор\"/>
    </mc:Choice>
  </mc:AlternateContent>
  <bookViews>
    <workbookView xWindow="0" yWindow="0" windowWidth="28800" windowHeight="12435"/>
  </bookViews>
  <sheets>
    <sheet name="Расчет" sheetId="1" r:id="rId1"/>
    <sheet name="ФОРМУЛЫ!" sheetId="2" r:id="rId2"/>
    <sheet name="Вендоры" sheetId="3" r:id="rId3"/>
  </sheets>
  <definedNames>
    <definedName name="ВалютаПроцент">'ФОРМУЛЫ!'!$B$4:$B$11</definedName>
    <definedName name="Валюты">'ФОРМУЛЫ!'!$B$4:$B$6</definedName>
    <definedName name="ВалютыПроцент">'ФОРМУЛЫ!'!$B$3:$B$6</definedName>
    <definedName name="Вендоры">Вендоры!$C$2:$C$83</definedName>
    <definedName name="КудаДеньги">'ФОРМУЛЫ!'!$C$3:$C$4</definedName>
    <definedName name="НДСбезНДС">'ФОРМУЛЫ!'!$E$3:$E$4</definedName>
    <definedName name="Спеццена">'ФОРМУЛЫ!'!$AF$2:$AF$3</definedName>
    <definedName name="ТипыВыходногоНДС">'ФОРМУЛЫ!'!$F$3:$F$5</definedName>
    <definedName name="ТипыНДС">'ФОРМУЛЫ!'!$E$3:$E$5</definedName>
    <definedName name="ТипыОплаты">'ФОРМУЛЫ!'!$J$3:$J$5</definedName>
  </definedNames>
  <calcPr calcId="152511"/>
</workbook>
</file>

<file path=xl/calcChain.xml><?xml version="1.0" encoding="utf-8"?>
<calcChain xmlns="http://schemas.openxmlformats.org/spreadsheetml/2006/main">
  <c r="Q4" i="2" l="1"/>
  <c r="Q5" i="2" s="1"/>
  <c r="Q6" i="2" s="1"/>
  <c r="Q3" i="2"/>
  <c r="Q2" i="2"/>
  <c r="Y18" i="2" l="1"/>
  <c r="AA18" i="2" s="1"/>
  <c r="Y22" i="2"/>
  <c r="AA22" i="2" s="1"/>
  <c r="Y26" i="2"/>
  <c r="AA26" i="2" s="1"/>
  <c r="Y30" i="2"/>
  <c r="Y34" i="2"/>
  <c r="AA34" i="2" s="1"/>
  <c r="Y38" i="2"/>
  <c r="AA38" i="2" s="1"/>
  <c r="Y42" i="2"/>
  <c r="AA42" i="2" s="1"/>
  <c r="Y46" i="2"/>
  <c r="Y50" i="2"/>
  <c r="Y54" i="2"/>
  <c r="Y58" i="2"/>
  <c r="AA58" i="2" s="1"/>
  <c r="Y62" i="2"/>
  <c r="Y66" i="2"/>
  <c r="AA66" i="2" s="1"/>
  <c r="Y70" i="2"/>
  <c r="AA70" i="2" s="1"/>
  <c r="Y74" i="2"/>
  <c r="AA74" i="2" s="1"/>
  <c r="Y78" i="2"/>
  <c r="Y82" i="2"/>
  <c r="Y86" i="2"/>
  <c r="AA86" i="2" s="1"/>
  <c r="Y90" i="2"/>
  <c r="AA90" i="2" s="1"/>
  <c r="Y94" i="2"/>
  <c r="Y98" i="2"/>
  <c r="AA98" i="2" s="1"/>
  <c r="Y102" i="2"/>
  <c r="AA102" i="2" s="1"/>
  <c r="Y106" i="2"/>
  <c r="AA106" i="2" s="1"/>
  <c r="Y110" i="2"/>
  <c r="Y114" i="2"/>
  <c r="Y118" i="2"/>
  <c r="Y122" i="2"/>
  <c r="AA122" i="2" s="1"/>
  <c r="Y126" i="2"/>
  <c r="Y130" i="2"/>
  <c r="AA130" i="2" s="1"/>
  <c r="Y134" i="2"/>
  <c r="AA134" i="2" s="1"/>
  <c r="Y138" i="2"/>
  <c r="AA138" i="2" s="1"/>
  <c r="Y142" i="2"/>
  <c r="Y146" i="2"/>
  <c r="Y150" i="2"/>
  <c r="Y154" i="2"/>
  <c r="AA154" i="2" s="1"/>
  <c r="Y158" i="2"/>
  <c r="Y162" i="2"/>
  <c r="AA162" i="2" s="1"/>
  <c r="Y166" i="2"/>
  <c r="AA166" i="2" s="1"/>
  <c r="Y170" i="2"/>
  <c r="AA170" i="2" s="1"/>
  <c r="Y174" i="2"/>
  <c r="Y178" i="2"/>
  <c r="Y182" i="2"/>
  <c r="Y186" i="2"/>
  <c r="AA186" i="2" s="1"/>
  <c r="Y190" i="2"/>
  <c r="Y194" i="2"/>
  <c r="AA194" i="2" s="1"/>
  <c r="Y198" i="2"/>
  <c r="AA198" i="2" s="1"/>
  <c r="Y202" i="2"/>
  <c r="AA202" i="2" s="1"/>
  <c r="Y206" i="2"/>
  <c r="Y210" i="2"/>
  <c r="Y214" i="2"/>
  <c r="AA214" i="2" s="1"/>
  <c r="Y218" i="2"/>
  <c r="AA218" i="2" s="1"/>
  <c r="Y222" i="2"/>
  <c r="Y226" i="2"/>
  <c r="AA226" i="2" s="1"/>
  <c r="Y230" i="2"/>
  <c r="AA230" i="2" s="1"/>
  <c r="Y234" i="2"/>
  <c r="AA234" i="2" s="1"/>
  <c r="Y238" i="2"/>
  <c r="Y242" i="2"/>
  <c r="Y246" i="2"/>
  <c r="Y250" i="2"/>
  <c r="AA250" i="2" s="1"/>
  <c r="Y254" i="2"/>
  <c r="Y258" i="2"/>
  <c r="AA258" i="2" s="1"/>
  <c r="Y262" i="2"/>
  <c r="AA262" i="2" s="1"/>
  <c r="Y266" i="2"/>
  <c r="AA266" i="2" s="1"/>
  <c r="Y270" i="2"/>
  <c r="Y274" i="2"/>
  <c r="Y278" i="2"/>
  <c r="Y282" i="2"/>
  <c r="AA282" i="2" s="1"/>
  <c r="Y286" i="2"/>
  <c r="Y290" i="2"/>
  <c r="AA290" i="2" s="1"/>
  <c r="Y294" i="2"/>
  <c r="AA294" i="2" s="1"/>
  <c r="Y298" i="2"/>
  <c r="AA298" i="2" s="1"/>
  <c r="Y302" i="2"/>
  <c r="Y306" i="2"/>
  <c r="Y310" i="2"/>
  <c r="AA310" i="2" s="1"/>
  <c r="Y314" i="2"/>
  <c r="AA314" i="2" s="1"/>
  <c r="Y318" i="2"/>
  <c r="Y322" i="2"/>
  <c r="AA322" i="2" s="1"/>
  <c r="Y326" i="2"/>
  <c r="AA326" i="2" s="1"/>
  <c r="Y330" i="2"/>
  <c r="AA330" i="2" s="1"/>
  <c r="Y334" i="2"/>
  <c r="Y338" i="2"/>
  <c r="Y342" i="2"/>
  <c r="AA342" i="2" s="1"/>
  <c r="Y346" i="2"/>
  <c r="AA346" i="2" s="1"/>
  <c r="Y350" i="2"/>
  <c r="Y354" i="2"/>
  <c r="Y358" i="2"/>
  <c r="AA358" i="2" s="1"/>
  <c r="Y362" i="2"/>
  <c r="AA362" i="2" s="1"/>
  <c r="Y366" i="2"/>
  <c r="Y370" i="2"/>
  <c r="Y374" i="2"/>
  <c r="Y378" i="2"/>
  <c r="AA378" i="2" s="1"/>
  <c r="Y382" i="2"/>
  <c r="Y386" i="2"/>
  <c r="AA386" i="2" s="1"/>
  <c r="Y390" i="2"/>
  <c r="AA390" i="2" s="1"/>
  <c r="Y394" i="2"/>
  <c r="AA394" i="2" s="1"/>
  <c r="Y398" i="2"/>
  <c r="Y402" i="2"/>
  <c r="Y406" i="2"/>
  <c r="AA406" i="2" s="1"/>
  <c r="Y19" i="2"/>
  <c r="AA19" i="2" s="1"/>
  <c r="Y23" i="2"/>
  <c r="Y27" i="2"/>
  <c r="Y31" i="2"/>
  <c r="AA31" i="2" s="1"/>
  <c r="Y35" i="2"/>
  <c r="Y39" i="2"/>
  <c r="Y43" i="2"/>
  <c r="Y47" i="2"/>
  <c r="AA47" i="2" s="1"/>
  <c r="Y51" i="2"/>
  <c r="AA51" i="2" s="1"/>
  <c r="Y55" i="2"/>
  <c r="Y59" i="2"/>
  <c r="AA59" i="2" s="1"/>
  <c r="Y63" i="2"/>
  <c r="AA63" i="2" s="1"/>
  <c r="Y67" i="2"/>
  <c r="AA67" i="2" s="1"/>
  <c r="Y71" i="2"/>
  <c r="Y75" i="2"/>
  <c r="Y79" i="2"/>
  <c r="AA79" i="2" s="1"/>
  <c r="Y83" i="2"/>
  <c r="AA83" i="2" s="1"/>
  <c r="Y87" i="2"/>
  <c r="Y91" i="2"/>
  <c r="AA91" i="2" s="1"/>
  <c r="Y95" i="2"/>
  <c r="AA95" i="2" s="1"/>
  <c r="Y99" i="2"/>
  <c r="AA99" i="2" s="1"/>
  <c r="Y103" i="2"/>
  <c r="Y107" i="2"/>
  <c r="Y111" i="2"/>
  <c r="AA111" i="2" s="1"/>
  <c r="Y115" i="2"/>
  <c r="AA115" i="2" s="1"/>
  <c r="Y119" i="2"/>
  <c r="Y123" i="2"/>
  <c r="AA123" i="2" s="1"/>
  <c r="Y127" i="2"/>
  <c r="AA127" i="2" s="1"/>
  <c r="Y131" i="2"/>
  <c r="AA131" i="2" s="1"/>
  <c r="Y135" i="2"/>
  <c r="Y139" i="2"/>
  <c r="Y143" i="2"/>
  <c r="AA143" i="2" s="1"/>
  <c r="Y147" i="2"/>
  <c r="AA147" i="2" s="1"/>
  <c r="Y151" i="2"/>
  <c r="Y155" i="2"/>
  <c r="AA155" i="2" s="1"/>
  <c r="Y159" i="2"/>
  <c r="AA159" i="2" s="1"/>
  <c r="Y163" i="2"/>
  <c r="AA163" i="2" s="1"/>
  <c r="Y167" i="2"/>
  <c r="Y171" i="2"/>
  <c r="Y175" i="2"/>
  <c r="AA175" i="2" s="1"/>
  <c r="Y179" i="2"/>
  <c r="AA179" i="2" s="1"/>
  <c r="Y183" i="2"/>
  <c r="Y187" i="2"/>
  <c r="AA187" i="2" s="1"/>
  <c r="Y191" i="2"/>
  <c r="AA191" i="2" s="1"/>
  <c r="Y195" i="2"/>
  <c r="AA195" i="2" s="1"/>
  <c r="Y199" i="2"/>
  <c r="Y203" i="2"/>
  <c r="Y207" i="2"/>
  <c r="AA207" i="2" s="1"/>
  <c r="Y211" i="2"/>
  <c r="AA211" i="2" s="1"/>
  <c r="Y215" i="2"/>
  <c r="Y219" i="2"/>
  <c r="AA219" i="2" s="1"/>
  <c r="Y223" i="2"/>
  <c r="AA223" i="2" s="1"/>
  <c r="Y227" i="2"/>
  <c r="AA227" i="2" s="1"/>
  <c r="Y231" i="2"/>
  <c r="Y235" i="2"/>
  <c r="Y239" i="2"/>
  <c r="AA239" i="2" s="1"/>
  <c r="Y243" i="2"/>
  <c r="AA243" i="2" s="1"/>
  <c r="Y247" i="2"/>
  <c r="Y251" i="2"/>
  <c r="AA251" i="2" s="1"/>
  <c r="Y255" i="2"/>
  <c r="AA255" i="2" s="1"/>
  <c r="Y259" i="2"/>
  <c r="AA259" i="2" s="1"/>
  <c r="Y263" i="2"/>
  <c r="Y267" i="2"/>
  <c r="Y271" i="2"/>
  <c r="AA271" i="2" s="1"/>
  <c r="Y275" i="2"/>
  <c r="AA275" i="2" s="1"/>
  <c r="Y279" i="2"/>
  <c r="Y283" i="2"/>
  <c r="AA283" i="2" s="1"/>
  <c r="Y287" i="2"/>
  <c r="AA287" i="2" s="1"/>
  <c r="Y291" i="2"/>
  <c r="AA291" i="2" s="1"/>
  <c r="Y295" i="2"/>
  <c r="Y299" i="2"/>
  <c r="Y303" i="2"/>
  <c r="AA303" i="2" s="1"/>
  <c r="Y307" i="2"/>
  <c r="AA307" i="2" s="1"/>
  <c r="Y311" i="2"/>
  <c r="Y315" i="2"/>
  <c r="Y319" i="2"/>
  <c r="AA319" i="2" s="1"/>
  <c r="Y323" i="2"/>
  <c r="AA323" i="2" s="1"/>
  <c r="Y327" i="2"/>
  <c r="Y20" i="2"/>
  <c r="Y24" i="2"/>
  <c r="Y28" i="2"/>
  <c r="Y32" i="2"/>
  <c r="Y36" i="2"/>
  <c r="AA36" i="2" s="1"/>
  <c r="Y40" i="2"/>
  <c r="AA40" i="2" s="1"/>
  <c r="Y44" i="2"/>
  <c r="AA44" i="2" s="1"/>
  <c r="Y48" i="2"/>
  <c r="AA48" i="2" s="1"/>
  <c r="Y52" i="2"/>
  <c r="Y56" i="2"/>
  <c r="Y60" i="2"/>
  <c r="Y64" i="2"/>
  <c r="AA64" i="2" s="1"/>
  <c r="Y68" i="2"/>
  <c r="AA68" i="2" s="1"/>
  <c r="Y72" i="2"/>
  <c r="AA72" i="2" s="1"/>
  <c r="Y76" i="2"/>
  <c r="AA76" i="2" s="1"/>
  <c r="Y80" i="2"/>
  <c r="AA80" i="2" s="1"/>
  <c r="Y84" i="2"/>
  <c r="Y88" i="2"/>
  <c r="Y92" i="2"/>
  <c r="Y96" i="2"/>
  <c r="AA96" i="2" s="1"/>
  <c r="Y100" i="2"/>
  <c r="AA100" i="2" s="1"/>
  <c r="Y104" i="2"/>
  <c r="AA104" i="2" s="1"/>
  <c r="Y108" i="2"/>
  <c r="AA108" i="2" s="1"/>
  <c r="Y112" i="2"/>
  <c r="AA112" i="2" s="1"/>
  <c r="Y116" i="2"/>
  <c r="Y120" i="2"/>
  <c r="Y124" i="2"/>
  <c r="Y128" i="2"/>
  <c r="AA128" i="2" s="1"/>
  <c r="Y132" i="2"/>
  <c r="AA132" i="2" s="1"/>
  <c r="Y136" i="2"/>
  <c r="AA136" i="2" s="1"/>
  <c r="Y140" i="2"/>
  <c r="AA140" i="2" s="1"/>
  <c r="Y144" i="2"/>
  <c r="AA144" i="2" s="1"/>
  <c r="Y148" i="2"/>
  <c r="Y152" i="2"/>
  <c r="Y156" i="2"/>
  <c r="Y160" i="2"/>
  <c r="AA160" i="2" s="1"/>
  <c r="Y164" i="2"/>
  <c r="AA164" i="2" s="1"/>
  <c r="Y168" i="2"/>
  <c r="AA168" i="2" s="1"/>
  <c r="Y172" i="2"/>
  <c r="AA172" i="2" s="1"/>
  <c r="Y176" i="2"/>
  <c r="AA176" i="2" s="1"/>
  <c r="Y180" i="2"/>
  <c r="Y184" i="2"/>
  <c r="Y188" i="2"/>
  <c r="Y192" i="2"/>
  <c r="AA192" i="2" s="1"/>
  <c r="Y196" i="2"/>
  <c r="AA196" i="2" s="1"/>
  <c r="Y200" i="2"/>
  <c r="AA200" i="2" s="1"/>
  <c r="Y204" i="2"/>
  <c r="AA204" i="2" s="1"/>
  <c r="Y208" i="2"/>
  <c r="AA208" i="2" s="1"/>
  <c r="Y212" i="2"/>
  <c r="Y216" i="2"/>
  <c r="Y220" i="2"/>
  <c r="Y224" i="2"/>
  <c r="AA224" i="2" s="1"/>
  <c r="Y228" i="2"/>
  <c r="AA228" i="2" s="1"/>
  <c r="Y232" i="2"/>
  <c r="AA232" i="2" s="1"/>
  <c r="Y236" i="2"/>
  <c r="AA236" i="2" s="1"/>
  <c r="Y240" i="2"/>
  <c r="AA240" i="2" s="1"/>
  <c r="Y244" i="2"/>
  <c r="Y248" i="2"/>
  <c r="Y252" i="2"/>
  <c r="Y256" i="2"/>
  <c r="AA256" i="2" s="1"/>
  <c r="Y260" i="2"/>
  <c r="AA260" i="2" s="1"/>
  <c r="Y264" i="2"/>
  <c r="AA264" i="2" s="1"/>
  <c r="Y268" i="2"/>
  <c r="AA268" i="2" s="1"/>
  <c r="Y272" i="2"/>
  <c r="AA272" i="2" s="1"/>
  <c r="Y276" i="2"/>
  <c r="Y280" i="2"/>
  <c r="Y284" i="2"/>
  <c r="Y288" i="2"/>
  <c r="AA288" i="2" s="1"/>
  <c r="Y292" i="2"/>
  <c r="AA292" i="2" s="1"/>
  <c r="Y296" i="2"/>
  <c r="AA296" i="2" s="1"/>
  <c r="Y300" i="2"/>
  <c r="AA300" i="2" s="1"/>
  <c r="Y304" i="2"/>
  <c r="AA304" i="2" s="1"/>
  <c r="Y308" i="2"/>
  <c r="Y312" i="2"/>
  <c r="Y316" i="2"/>
  <c r="Y320" i="2"/>
  <c r="AA320" i="2" s="1"/>
  <c r="Y324" i="2"/>
  <c r="AA324" i="2" s="1"/>
  <c r="Y328" i="2"/>
  <c r="AA328" i="2" s="1"/>
  <c r="Y332" i="2"/>
  <c r="AA332" i="2" s="1"/>
  <c r="Y336" i="2"/>
  <c r="AA336" i="2" s="1"/>
  <c r="Y340" i="2"/>
  <c r="Y344" i="2"/>
  <c r="Y348" i="2"/>
  <c r="Y352" i="2"/>
  <c r="AA352" i="2" s="1"/>
  <c r="Y356" i="2"/>
  <c r="AA356" i="2" s="1"/>
  <c r="Y360" i="2"/>
  <c r="AA360" i="2" s="1"/>
  <c r="Y364" i="2"/>
  <c r="AA364" i="2" s="1"/>
  <c r="Y368" i="2"/>
  <c r="AA368" i="2" s="1"/>
  <c r="Y372" i="2"/>
  <c r="Y376" i="2"/>
  <c r="Y380" i="2"/>
  <c r="Y384" i="2"/>
  <c r="AA384" i="2" s="1"/>
  <c r="Y388" i="2"/>
  <c r="AA388" i="2" s="1"/>
  <c r="Y392" i="2"/>
  <c r="AA392" i="2" s="1"/>
  <c r="Y396" i="2"/>
  <c r="AA396" i="2" s="1"/>
  <c r="Y400" i="2"/>
  <c r="AA400" i="2" s="1"/>
  <c r="Y29" i="2"/>
  <c r="Y45" i="2"/>
  <c r="Y61" i="2"/>
  <c r="AA61" i="2" s="1"/>
  <c r="Y77" i="2"/>
  <c r="Y93" i="2"/>
  <c r="AA93" i="2" s="1"/>
  <c r="Y109" i="2"/>
  <c r="AA109" i="2" s="1"/>
  <c r="Y125" i="2"/>
  <c r="AA125" i="2" s="1"/>
  <c r="Y141" i="2"/>
  <c r="Y157" i="2"/>
  <c r="Y173" i="2"/>
  <c r="Y189" i="2"/>
  <c r="AA189" i="2" s="1"/>
  <c r="Y205" i="2"/>
  <c r="Y221" i="2"/>
  <c r="AA221" i="2" s="1"/>
  <c r="Y237" i="2"/>
  <c r="AA237" i="2" s="1"/>
  <c r="Y253" i="2"/>
  <c r="AA253" i="2" s="1"/>
  <c r="Y269" i="2"/>
  <c r="Y285" i="2"/>
  <c r="Y301" i="2"/>
  <c r="Y317" i="2"/>
  <c r="AA317" i="2" s="1"/>
  <c r="Y331" i="2"/>
  <c r="Y339" i="2"/>
  <c r="Y347" i="2"/>
  <c r="AA347" i="2" s="1"/>
  <c r="Y355" i="2"/>
  <c r="AA355" i="2" s="1"/>
  <c r="Y363" i="2"/>
  <c r="Y371" i="2"/>
  <c r="Y379" i="2"/>
  <c r="Y387" i="2"/>
  <c r="AA387" i="2" s="1"/>
  <c r="Y395" i="2"/>
  <c r="Y403" i="2"/>
  <c r="AA403" i="2" s="1"/>
  <c r="Y408" i="2"/>
  <c r="AA408" i="2" s="1"/>
  <c r="Y412" i="2"/>
  <c r="AA412" i="2" s="1"/>
  <c r="Y416" i="2"/>
  <c r="Y420" i="2"/>
  <c r="Y424" i="2"/>
  <c r="Y428" i="2"/>
  <c r="AA428" i="2" s="1"/>
  <c r="Y432" i="2"/>
  <c r="Y436" i="2"/>
  <c r="AA436" i="2" s="1"/>
  <c r="Y440" i="2"/>
  <c r="AA440" i="2" s="1"/>
  <c r="Y444" i="2"/>
  <c r="AA444" i="2" s="1"/>
  <c r="Y448" i="2"/>
  <c r="Y452" i="2"/>
  <c r="Y456" i="2"/>
  <c r="AA456" i="2" s="1"/>
  <c r="Y460" i="2"/>
  <c r="AA460" i="2" s="1"/>
  <c r="Y464" i="2"/>
  <c r="Y468" i="2"/>
  <c r="AA468" i="2" s="1"/>
  <c r="Y472" i="2"/>
  <c r="AA472" i="2" s="1"/>
  <c r="Y476" i="2"/>
  <c r="AA476" i="2" s="1"/>
  <c r="Y480" i="2"/>
  <c r="Y484" i="2"/>
  <c r="Y488" i="2"/>
  <c r="Y492" i="2"/>
  <c r="AA492" i="2" s="1"/>
  <c r="Y496" i="2"/>
  <c r="Y500" i="2"/>
  <c r="AA500" i="2" s="1"/>
  <c r="Y504" i="2"/>
  <c r="AA504" i="2" s="1"/>
  <c r="Y508" i="2"/>
  <c r="AA508" i="2" s="1"/>
  <c r="Y512" i="2"/>
  <c r="Y516" i="2"/>
  <c r="Y520" i="2"/>
  <c r="Y524" i="2"/>
  <c r="AA524" i="2" s="1"/>
  <c r="Y528" i="2"/>
  <c r="Y532" i="2"/>
  <c r="AA532" i="2" s="1"/>
  <c r="Y536" i="2"/>
  <c r="AA536" i="2" s="1"/>
  <c r="Y540" i="2"/>
  <c r="AA540" i="2" s="1"/>
  <c r="Y544" i="2"/>
  <c r="Y548" i="2"/>
  <c r="Y552" i="2"/>
  <c r="AA552" i="2" s="1"/>
  <c r="Y556" i="2"/>
  <c r="AA556" i="2" s="1"/>
  <c r="Y560" i="2"/>
  <c r="Y564" i="2"/>
  <c r="AA564" i="2" s="1"/>
  <c r="Y568" i="2"/>
  <c r="AA568" i="2" s="1"/>
  <c r="Y572" i="2"/>
  <c r="AA572" i="2" s="1"/>
  <c r="Y576" i="2"/>
  <c r="Y580" i="2"/>
  <c r="Y584" i="2"/>
  <c r="AA584" i="2" s="1"/>
  <c r="Y588" i="2"/>
  <c r="AA588" i="2" s="1"/>
  <c r="Y592" i="2"/>
  <c r="Y596" i="2"/>
  <c r="AA596" i="2" s="1"/>
  <c r="Y600" i="2"/>
  <c r="AA600" i="2" s="1"/>
  <c r="Y604" i="2"/>
  <c r="AA604" i="2" s="1"/>
  <c r="Y608" i="2"/>
  <c r="Y612" i="2"/>
  <c r="Y616" i="2"/>
  <c r="AA616" i="2" s="1"/>
  <c r="Y620" i="2"/>
  <c r="AA620" i="2" s="1"/>
  <c r="Y624" i="2"/>
  <c r="Y628" i="2"/>
  <c r="Y632" i="2"/>
  <c r="AA632" i="2" s="1"/>
  <c r="Y636" i="2"/>
  <c r="AA636" i="2" s="1"/>
  <c r="Y640" i="2"/>
  <c r="Y644" i="2"/>
  <c r="Y648" i="2"/>
  <c r="Y652" i="2"/>
  <c r="AA652" i="2" s="1"/>
  <c r="Y656" i="2"/>
  <c r="Y660" i="2"/>
  <c r="AA660" i="2" s="1"/>
  <c r="Y664" i="2"/>
  <c r="AA664" i="2" s="1"/>
  <c r="Y668" i="2"/>
  <c r="AA668" i="2" s="1"/>
  <c r="Y672" i="2"/>
  <c r="Y676" i="2"/>
  <c r="Y680" i="2"/>
  <c r="AA680" i="2" s="1"/>
  <c r="Y684" i="2"/>
  <c r="AA684" i="2" s="1"/>
  <c r="Y688" i="2"/>
  <c r="Y692" i="2"/>
  <c r="AA692" i="2" s="1"/>
  <c r="Y696" i="2"/>
  <c r="AA696" i="2" s="1"/>
  <c r="Y700" i="2"/>
  <c r="AA700" i="2" s="1"/>
  <c r="Y704" i="2"/>
  <c r="Y708" i="2"/>
  <c r="Y712" i="2"/>
  <c r="AA712" i="2" s="1"/>
  <c r="Y716" i="2"/>
  <c r="AA716" i="2" s="1"/>
  <c r="Y720" i="2"/>
  <c r="Y724" i="2"/>
  <c r="AA724" i="2" s="1"/>
  <c r="Y728" i="2"/>
  <c r="AA728" i="2" s="1"/>
  <c r="Y732" i="2"/>
  <c r="AA732" i="2" s="1"/>
  <c r="Y736" i="2"/>
  <c r="Y740" i="2"/>
  <c r="Y744" i="2"/>
  <c r="AA744" i="2" s="1"/>
  <c r="Y748" i="2"/>
  <c r="AA748" i="2" s="1"/>
  <c r="Y752" i="2"/>
  <c r="Y756" i="2"/>
  <c r="Y760" i="2"/>
  <c r="AA760" i="2" s="1"/>
  <c r="Y764" i="2"/>
  <c r="AA764" i="2" s="1"/>
  <c r="Y768" i="2"/>
  <c r="Y772" i="2"/>
  <c r="Y776" i="2"/>
  <c r="AA776" i="2" s="1"/>
  <c r="Y780" i="2"/>
  <c r="AA780" i="2" s="1"/>
  <c r="Y784" i="2"/>
  <c r="Y788" i="2"/>
  <c r="AA788" i="2" s="1"/>
  <c r="Y792" i="2"/>
  <c r="AA792" i="2" s="1"/>
  <c r="Y796" i="2"/>
  <c r="AA796" i="2" s="1"/>
  <c r="Y800" i="2"/>
  <c r="Y804" i="2"/>
  <c r="Y808" i="2"/>
  <c r="Y812" i="2"/>
  <c r="AA812" i="2" s="1"/>
  <c r="Y816" i="2"/>
  <c r="Y820" i="2"/>
  <c r="AA820" i="2" s="1"/>
  <c r="Y824" i="2"/>
  <c r="AA824" i="2" s="1"/>
  <c r="Y828" i="2"/>
  <c r="AA828" i="2" s="1"/>
  <c r="Y832" i="2"/>
  <c r="Y836" i="2"/>
  <c r="Y840" i="2"/>
  <c r="AA840" i="2" s="1"/>
  <c r="Y844" i="2"/>
  <c r="AA844" i="2" s="1"/>
  <c r="Y848" i="2"/>
  <c r="Y852" i="2"/>
  <c r="Y856" i="2"/>
  <c r="AA856" i="2" s="1"/>
  <c r="Y860" i="2"/>
  <c r="AA860" i="2" s="1"/>
  <c r="Y864" i="2"/>
  <c r="Y868" i="2"/>
  <c r="Y872" i="2"/>
  <c r="AA872" i="2" s="1"/>
  <c r="Y876" i="2"/>
  <c r="AA876" i="2" s="1"/>
  <c r="Y880" i="2"/>
  <c r="Y884" i="2"/>
  <c r="AA884" i="2" s="1"/>
  <c r="Y888" i="2"/>
  <c r="AA888" i="2" s="1"/>
  <c r="Y892" i="2"/>
  <c r="AA892" i="2" s="1"/>
  <c r="Y896" i="2"/>
  <c r="Y900" i="2"/>
  <c r="Y904" i="2"/>
  <c r="Y908" i="2"/>
  <c r="AA908" i="2" s="1"/>
  <c r="Y912" i="2"/>
  <c r="Y916" i="2"/>
  <c r="AA916" i="2" s="1"/>
  <c r="Y920" i="2"/>
  <c r="AA920" i="2" s="1"/>
  <c r="Y924" i="2"/>
  <c r="AA924" i="2" s="1"/>
  <c r="Y928" i="2"/>
  <c r="Y932" i="2"/>
  <c r="Y936" i="2"/>
  <c r="AA936" i="2" s="1"/>
  <c r="Y940" i="2"/>
  <c r="AA940" i="2" s="1"/>
  <c r="Y944" i="2"/>
  <c r="Y948" i="2"/>
  <c r="AA948" i="2" s="1"/>
  <c r="Y952" i="2"/>
  <c r="AA952" i="2" s="1"/>
  <c r="Y956" i="2"/>
  <c r="AA956" i="2" s="1"/>
  <c r="Y960" i="2"/>
  <c r="Y964" i="2"/>
  <c r="Y968" i="2"/>
  <c r="AA968" i="2" s="1"/>
  <c r="Y972" i="2"/>
  <c r="AA972" i="2" s="1"/>
  <c r="Y976" i="2"/>
  <c r="Y980" i="2"/>
  <c r="Y984" i="2"/>
  <c r="AA984" i="2" s="1"/>
  <c r="Y988" i="2"/>
  <c r="AA988" i="2" s="1"/>
  <c r="Y992" i="2"/>
  <c r="Y996" i="2"/>
  <c r="Y1000" i="2"/>
  <c r="Y1004" i="2"/>
  <c r="AA1004" i="2" s="1"/>
  <c r="Y1008" i="2"/>
  <c r="Y1012" i="2"/>
  <c r="AA1012" i="2" s="1"/>
  <c r="Y1016" i="2"/>
  <c r="AA1016" i="2" s="1"/>
  <c r="Y1020" i="2"/>
  <c r="AA1020" i="2" s="1"/>
  <c r="Y1024" i="2"/>
  <c r="Y1028" i="2"/>
  <c r="Y1032" i="2"/>
  <c r="AA1032" i="2" s="1"/>
  <c r="Y1036" i="2"/>
  <c r="AA1036" i="2" s="1"/>
  <c r="Y1040" i="2"/>
  <c r="Y1044" i="2"/>
  <c r="AA1044" i="2" s="1"/>
  <c r="Y1048" i="2"/>
  <c r="AA1048" i="2" s="1"/>
  <c r="Y1052" i="2"/>
  <c r="AA1052" i="2" s="1"/>
  <c r="Y1056" i="2"/>
  <c r="Y1060" i="2"/>
  <c r="Y1064" i="2"/>
  <c r="AA1064" i="2" s="1"/>
  <c r="Y1068" i="2"/>
  <c r="AA1068" i="2" s="1"/>
  <c r="Y1072" i="2"/>
  <c r="Y1076" i="2"/>
  <c r="AA1076" i="2" s="1"/>
  <c r="Y1080" i="2"/>
  <c r="AA1080" i="2" s="1"/>
  <c r="Y1084" i="2"/>
  <c r="AA1084" i="2" s="1"/>
  <c r="Y1088" i="2"/>
  <c r="Y1092" i="2"/>
  <c r="Y1096" i="2"/>
  <c r="Y1100" i="2"/>
  <c r="AA1100" i="2" s="1"/>
  <c r="Y1104" i="2"/>
  <c r="Y1108" i="2"/>
  <c r="AA1108" i="2" s="1"/>
  <c r="Y1112" i="2"/>
  <c r="AA1112" i="2" s="1"/>
  <c r="Y1116" i="2"/>
  <c r="AA1116" i="2" s="1"/>
  <c r="Y1120" i="2"/>
  <c r="Y1124" i="2"/>
  <c r="Y1128" i="2"/>
  <c r="Y1132" i="2"/>
  <c r="AA1132" i="2" s="1"/>
  <c r="Y1136" i="2"/>
  <c r="Y1140" i="2"/>
  <c r="AA1140" i="2" s="1"/>
  <c r="Y1144" i="2"/>
  <c r="AA1144" i="2" s="1"/>
  <c r="Y1148" i="2"/>
  <c r="AA1148" i="2" s="1"/>
  <c r="Y1152" i="2"/>
  <c r="Y1156" i="2"/>
  <c r="Y1160" i="2"/>
  <c r="AA1160" i="2" s="1"/>
  <c r="Y1164" i="2"/>
  <c r="AA1164" i="2" s="1"/>
  <c r="Y1168" i="2"/>
  <c r="Y1172" i="2"/>
  <c r="AA1172" i="2" s="1"/>
  <c r="Y1176" i="2"/>
  <c r="AA1176" i="2" s="1"/>
  <c r="Y1180" i="2"/>
  <c r="AA1180" i="2" s="1"/>
  <c r="Y1184" i="2"/>
  <c r="Y1188" i="2"/>
  <c r="Y1192" i="2"/>
  <c r="Y1196" i="2"/>
  <c r="AA1196" i="2" s="1"/>
  <c r="Y1200" i="2"/>
  <c r="Y1204" i="2"/>
  <c r="AA1204" i="2" s="1"/>
  <c r="Y1208" i="2"/>
  <c r="AA1208" i="2" s="1"/>
  <c r="Y1212" i="2"/>
  <c r="AA1212" i="2" s="1"/>
  <c r="Y1216" i="2"/>
  <c r="Y1220" i="2"/>
  <c r="Y1224" i="2"/>
  <c r="Y1228" i="2"/>
  <c r="AA1228" i="2" s="1"/>
  <c r="Y1232" i="2"/>
  <c r="Y1236" i="2"/>
  <c r="AA1236" i="2" s="1"/>
  <c r="Y1240" i="2"/>
  <c r="AA1240" i="2" s="1"/>
  <c r="Y1244" i="2"/>
  <c r="AA1244" i="2" s="1"/>
  <c r="Y1248" i="2"/>
  <c r="Y1252" i="2"/>
  <c r="Y1256" i="2"/>
  <c r="Y1260" i="2"/>
  <c r="AA1260" i="2" s="1"/>
  <c r="Y1264" i="2"/>
  <c r="Y1268" i="2"/>
  <c r="Y1272" i="2"/>
  <c r="AA1272" i="2" s="1"/>
  <c r="Y1276" i="2"/>
  <c r="AA1276" i="2" s="1"/>
  <c r="Y1280" i="2"/>
  <c r="Y1284" i="2"/>
  <c r="Y1288" i="2"/>
  <c r="AA1288" i="2" s="1"/>
  <c r="Y1292" i="2"/>
  <c r="AA1292" i="2" s="1"/>
  <c r="Y1296" i="2"/>
  <c r="Y1300" i="2"/>
  <c r="AA1300" i="2" s="1"/>
  <c r="Y1304" i="2"/>
  <c r="AA1304" i="2" s="1"/>
  <c r="Y1308" i="2"/>
  <c r="AA1308" i="2" s="1"/>
  <c r="Y1312" i="2"/>
  <c r="Y1316" i="2"/>
  <c r="Y1320" i="2"/>
  <c r="Y1324" i="2"/>
  <c r="AA1324" i="2" s="1"/>
  <c r="Y1328" i="2"/>
  <c r="Y1332" i="2"/>
  <c r="AA1332" i="2" s="1"/>
  <c r="Y1336" i="2"/>
  <c r="AA1336" i="2" s="1"/>
  <c r="Y1340" i="2"/>
  <c r="AA1340" i="2" s="1"/>
  <c r="Y1344" i="2"/>
  <c r="Y1348" i="2"/>
  <c r="Y1352" i="2"/>
  <c r="Y1356" i="2"/>
  <c r="AA1356" i="2" s="1"/>
  <c r="Y1360" i="2"/>
  <c r="Y1364" i="2"/>
  <c r="Y1368" i="2"/>
  <c r="AA1368" i="2" s="1"/>
  <c r="Y1372" i="2"/>
  <c r="AA1372" i="2" s="1"/>
  <c r="Y1376" i="2"/>
  <c r="Y1380" i="2"/>
  <c r="Y1384" i="2"/>
  <c r="AA1384" i="2" s="1"/>
  <c r="Y1388" i="2"/>
  <c r="AA1388" i="2" s="1"/>
  <c r="Y1392" i="2"/>
  <c r="Y1396" i="2"/>
  <c r="AA1396" i="2" s="1"/>
  <c r="Y1400" i="2"/>
  <c r="AA1400" i="2" s="1"/>
  <c r="Y1404" i="2"/>
  <c r="AA1404" i="2" s="1"/>
  <c r="Y1408" i="2"/>
  <c r="Y1412" i="2"/>
  <c r="Y1416" i="2"/>
  <c r="AA1416" i="2" s="1"/>
  <c r="Y1420" i="2"/>
  <c r="AA1420" i="2" s="1"/>
  <c r="Y1424" i="2"/>
  <c r="Y1428" i="2"/>
  <c r="AA1428" i="2" s="1"/>
  <c r="Y1432" i="2"/>
  <c r="AA1432" i="2" s="1"/>
  <c r="Y1436" i="2"/>
  <c r="AA1436" i="2" s="1"/>
  <c r="Y1440" i="2"/>
  <c r="Y1444" i="2"/>
  <c r="Y1448" i="2"/>
  <c r="AA1448" i="2" s="1"/>
  <c r="Y1452" i="2"/>
  <c r="AA1452" i="2" s="1"/>
  <c r="Y1456" i="2"/>
  <c r="Y1460" i="2"/>
  <c r="Y1464" i="2"/>
  <c r="AA1464" i="2" s="1"/>
  <c r="Y1468" i="2"/>
  <c r="AA1468" i="2" s="1"/>
  <c r="Y1472" i="2"/>
  <c r="Y1476" i="2"/>
  <c r="Y1480" i="2"/>
  <c r="AA1480" i="2" s="1"/>
  <c r="Y1484" i="2"/>
  <c r="AA1484" i="2" s="1"/>
  <c r="Y1488" i="2"/>
  <c r="Y1492" i="2"/>
  <c r="AA1492" i="2" s="1"/>
  <c r="Y1496" i="2"/>
  <c r="AA1496" i="2" s="1"/>
  <c r="Y1500" i="2"/>
  <c r="AA1500" i="2" s="1"/>
  <c r="Y1504" i="2"/>
  <c r="Y1508" i="2"/>
  <c r="Y1512" i="2"/>
  <c r="AA1512" i="2" s="1"/>
  <c r="Y1516" i="2"/>
  <c r="AA1516" i="2" s="1"/>
  <c r="Y1513" i="2"/>
  <c r="Y41" i="2"/>
  <c r="AA41" i="2" s="1"/>
  <c r="Y89" i="2"/>
  <c r="AA89" i="2" s="1"/>
  <c r="Y121" i="2"/>
  <c r="AA121" i="2" s="1"/>
  <c r="Y169" i="2"/>
  <c r="Y217" i="2"/>
  <c r="Y265" i="2"/>
  <c r="Y329" i="2"/>
  <c r="AA329" i="2" s="1"/>
  <c r="Y33" i="2"/>
  <c r="Y49" i="2"/>
  <c r="Y65" i="2"/>
  <c r="AA65" i="2" s="1"/>
  <c r="Y81" i="2"/>
  <c r="AA81" i="2" s="1"/>
  <c r="Y97" i="2"/>
  <c r="Y113" i="2"/>
  <c r="Y129" i="2"/>
  <c r="Y145" i="2"/>
  <c r="AA145" i="2" s="1"/>
  <c r="Y161" i="2"/>
  <c r="Y177" i="2"/>
  <c r="AA177" i="2" s="1"/>
  <c r="Y193" i="2"/>
  <c r="AA193" i="2" s="1"/>
  <c r="Y209" i="2"/>
  <c r="AA209" i="2" s="1"/>
  <c r="Y225" i="2"/>
  <c r="Y241" i="2"/>
  <c r="Y257" i="2"/>
  <c r="AA257" i="2" s="1"/>
  <c r="Y273" i="2"/>
  <c r="AA273" i="2" s="1"/>
  <c r="Y289" i="2"/>
  <c r="Y305" i="2"/>
  <c r="AA305" i="2" s="1"/>
  <c r="Y321" i="2"/>
  <c r="AA321" i="2" s="1"/>
  <c r="Y333" i="2"/>
  <c r="AA333" i="2" s="1"/>
  <c r="Y341" i="2"/>
  <c r="Y349" i="2"/>
  <c r="Y357" i="2"/>
  <c r="AA357" i="2" s="1"/>
  <c r="Y365" i="2"/>
  <c r="AA365" i="2" s="1"/>
  <c r="Y373" i="2"/>
  <c r="Y381" i="2"/>
  <c r="AA381" i="2" s="1"/>
  <c r="Y389" i="2"/>
  <c r="AA389" i="2" s="1"/>
  <c r="Y397" i="2"/>
  <c r="AA397" i="2" s="1"/>
  <c r="Y404" i="2"/>
  <c r="Y409" i="2"/>
  <c r="Y413" i="2"/>
  <c r="AA413" i="2" s="1"/>
  <c r="Y417" i="2"/>
  <c r="AA417" i="2" s="1"/>
  <c r="Y421" i="2"/>
  <c r="Y425" i="2"/>
  <c r="AA425" i="2" s="1"/>
  <c r="Y429" i="2"/>
  <c r="AA429" i="2" s="1"/>
  <c r="Y433" i="2"/>
  <c r="AA433" i="2" s="1"/>
  <c r="Y437" i="2"/>
  <c r="Y441" i="2"/>
  <c r="Y445" i="2"/>
  <c r="AA445" i="2" s="1"/>
  <c r="Y449" i="2"/>
  <c r="AA449" i="2" s="1"/>
  <c r="Y453" i="2"/>
  <c r="Y457" i="2"/>
  <c r="Y461" i="2"/>
  <c r="AA461" i="2" s="1"/>
  <c r="Y465" i="2"/>
  <c r="AA465" i="2" s="1"/>
  <c r="Y469" i="2"/>
  <c r="Y473" i="2"/>
  <c r="Y477" i="2"/>
  <c r="AA477" i="2" s="1"/>
  <c r="Y481" i="2"/>
  <c r="AA481" i="2" s="1"/>
  <c r="Y485" i="2"/>
  <c r="Y489" i="2"/>
  <c r="AA489" i="2" s="1"/>
  <c r="Y493" i="2"/>
  <c r="AA493" i="2" s="1"/>
  <c r="Y497" i="2"/>
  <c r="AA497" i="2" s="1"/>
  <c r="Y501" i="2"/>
  <c r="Y505" i="2"/>
  <c r="Y509" i="2"/>
  <c r="Y513" i="2"/>
  <c r="AA513" i="2" s="1"/>
  <c r="Y517" i="2"/>
  <c r="Y521" i="2"/>
  <c r="AA521" i="2" s="1"/>
  <c r="Y525" i="2"/>
  <c r="AA525" i="2" s="1"/>
  <c r="Y529" i="2"/>
  <c r="AA529" i="2" s="1"/>
  <c r="Y533" i="2"/>
  <c r="Y537" i="2"/>
  <c r="Y541" i="2"/>
  <c r="AA541" i="2" s="1"/>
  <c r="Y545" i="2"/>
  <c r="AA545" i="2" s="1"/>
  <c r="Y549" i="2"/>
  <c r="Y553" i="2"/>
  <c r="Y557" i="2"/>
  <c r="AA557" i="2" s="1"/>
  <c r="Y561" i="2"/>
  <c r="AA561" i="2" s="1"/>
  <c r="Y565" i="2"/>
  <c r="Y569" i="2"/>
  <c r="Y573" i="2"/>
  <c r="AA573" i="2" s="1"/>
  <c r="Y577" i="2"/>
  <c r="AA577" i="2" s="1"/>
  <c r="Y581" i="2"/>
  <c r="Y585" i="2"/>
  <c r="AA585" i="2" s="1"/>
  <c r="Y589" i="2"/>
  <c r="AA589" i="2" s="1"/>
  <c r="Y593" i="2"/>
  <c r="AA593" i="2" s="1"/>
  <c r="Y597" i="2"/>
  <c r="Y601" i="2"/>
  <c r="Y605" i="2"/>
  <c r="AA605" i="2" s="1"/>
  <c r="Y609" i="2"/>
  <c r="AA609" i="2" s="1"/>
  <c r="Y613" i="2"/>
  <c r="Y617" i="2"/>
  <c r="AA617" i="2" s="1"/>
  <c r="Y621" i="2"/>
  <c r="AA621" i="2" s="1"/>
  <c r="Y625" i="2"/>
  <c r="AA625" i="2" s="1"/>
  <c r="Y629" i="2"/>
  <c r="Y633" i="2"/>
  <c r="Y637" i="2"/>
  <c r="AA637" i="2" s="1"/>
  <c r="Y641" i="2"/>
  <c r="AA641" i="2" s="1"/>
  <c r="Y645" i="2"/>
  <c r="Y649" i="2"/>
  <c r="Y653" i="2"/>
  <c r="AA653" i="2" s="1"/>
  <c r="Y657" i="2"/>
  <c r="AA657" i="2" s="1"/>
  <c r="Y661" i="2"/>
  <c r="Y665" i="2"/>
  <c r="Y669" i="2"/>
  <c r="AA669" i="2" s="1"/>
  <c r="Y673" i="2"/>
  <c r="AA673" i="2" s="1"/>
  <c r="Y677" i="2"/>
  <c r="Y681" i="2"/>
  <c r="AA681" i="2" s="1"/>
  <c r="Y685" i="2"/>
  <c r="AA685" i="2" s="1"/>
  <c r="Y689" i="2"/>
  <c r="AA689" i="2" s="1"/>
  <c r="Y693" i="2"/>
  <c r="Y697" i="2"/>
  <c r="Y701" i="2"/>
  <c r="AA701" i="2" s="1"/>
  <c r="Y705" i="2"/>
  <c r="AA705" i="2" s="1"/>
  <c r="Y709" i="2"/>
  <c r="Y713" i="2"/>
  <c r="AA713" i="2" s="1"/>
  <c r="Y717" i="2"/>
  <c r="AA717" i="2" s="1"/>
  <c r="Y721" i="2"/>
  <c r="AA721" i="2" s="1"/>
  <c r="Y725" i="2"/>
  <c r="Y729" i="2"/>
  <c r="Y733" i="2"/>
  <c r="AA733" i="2" s="1"/>
  <c r="Y737" i="2"/>
  <c r="AA737" i="2" s="1"/>
  <c r="Y741" i="2"/>
  <c r="Y745" i="2"/>
  <c r="Y749" i="2"/>
  <c r="AA749" i="2" s="1"/>
  <c r="Y753" i="2"/>
  <c r="AA753" i="2" s="1"/>
  <c r="Y757" i="2"/>
  <c r="Y761" i="2"/>
  <c r="Y765" i="2"/>
  <c r="AA765" i="2" s="1"/>
  <c r="Y769" i="2"/>
  <c r="AA769" i="2" s="1"/>
  <c r="Y773" i="2"/>
  <c r="Y777" i="2"/>
  <c r="AA777" i="2" s="1"/>
  <c r="Y781" i="2"/>
  <c r="AA781" i="2" s="1"/>
  <c r="Y785" i="2"/>
  <c r="AA785" i="2" s="1"/>
  <c r="Y789" i="2"/>
  <c r="Y793" i="2"/>
  <c r="Y797" i="2"/>
  <c r="AA797" i="2" s="1"/>
  <c r="Y801" i="2"/>
  <c r="AA801" i="2" s="1"/>
  <c r="Y805" i="2"/>
  <c r="Y809" i="2"/>
  <c r="Y813" i="2"/>
  <c r="AA813" i="2" s="1"/>
  <c r="Y817" i="2"/>
  <c r="AA817" i="2" s="1"/>
  <c r="Y821" i="2"/>
  <c r="Y825" i="2"/>
  <c r="Y829" i="2"/>
  <c r="AA829" i="2" s="1"/>
  <c r="Y833" i="2"/>
  <c r="AA833" i="2" s="1"/>
  <c r="Y837" i="2"/>
  <c r="Y841" i="2"/>
  <c r="AA841" i="2" s="1"/>
  <c r="Y845" i="2"/>
  <c r="AA845" i="2" s="1"/>
  <c r="Y849" i="2"/>
  <c r="AA849" i="2" s="1"/>
  <c r="Y853" i="2"/>
  <c r="Y857" i="2"/>
  <c r="Y861" i="2"/>
  <c r="AA861" i="2" s="1"/>
  <c r="Y865" i="2"/>
  <c r="AA865" i="2" s="1"/>
  <c r="Y869" i="2"/>
  <c r="Y873" i="2"/>
  <c r="AA873" i="2" s="1"/>
  <c r="Y877" i="2"/>
  <c r="AA877" i="2" s="1"/>
  <c r="Y881" i="2"/>
  <c r="AA881" i="2" s="1"/>
  <c r="Y885" i="2"/>
  <c r="Y889" i="2"/>
  <c r="Y893" i="2"/>
  <c r="AA893" i="2" s="1"/>
  <c r="Y897" i="2"/>
  <c r="AA897" i="2" s="1"/>
  <c r="Y901" i="2"/>
  <c r="Y905" i="2"/>
  <c r="Y909" i="2"/>
  <c r="AA909" i="2" s="1"/>
  <c r="Y913" i="2"/>
  <c r="AA913" i="2" s="1"/>
  <c r="Y917" i="2"/>
  <c r="Y921" i="2"/>
  <c r="Y925" i="2"/>
  <c r="AA925" i="2" s="1"/>
  <c r="Y929" i="2"/>
  <c r="AA929" i="2" s="1"/>
  <c r="Y933" i="2"/>
  <c r="Y937" i="2"/>
  <c r="AA937" i="2" s="1"/>
  <c r="Y941" i="2"/>
  <c r="AA941" i="2" s="1"/>
  <c r="Y945" i="2"/>
  <c r="AA945" i="2" s="1"/>
  <c r="Y949" i="2"/>
  <c r="Y953" i="2"/>
  <c r="Y957" i="2"/>
  <c r="AA957" i="2" s="1"/>
  <c r="Y961" i="2"/>
  <c r="AA961" i="2" s="1"/>
  <c r="Y965" i="2"/>
  <c r="Y969" i="2"/>
  <c r="AA969" i="2" s="1"/>
  <c r="Y973" i="2"/>
  <c r="AA973" i="2" s="1"/>
  <c r="Y977" i="2"/>
  <c r="AA977" i="2" s="1"/>
  <c r="Y981" i="2"/>
  <c r="Y985" i="2"/>
  <c r="Y989" i="2"/>
  <c r="AA989" i="2" s="1"/>
  <c r="Y993" i="2"/>
  <c r="AA993" i="2" s="1"/>
  <c r="Y997" i="2"/>
  <c r="Y1001" i="2"/>
  <c r="AA1001" i="2" s="1"/>
  <c r="Y1005" i="2"/>
  <c r="AA1005" i="2" s="1"/>
  <c r="Y1009" i="2"/>
  <c r="AA1009" i="2" s="1"/>
  <c r="Y1013" i="2"/>
  <c r="Y1017" i="2"/>
  <c r="Y1021" i="2"/>
  <c r="AA1021" i="2" s="1"/>
  <c r="Y1025" i="2"/>
  <c r="AA1025" i="2" s="1"/>
  <c r="Y1029" i="2"/>
  <c r="Y1033" i="2"/>
  <c r="Y1037" i="2"/>
  <c r="AA1037" i="2" s="1"/>
  <c r="Y1041" i="2"/>
  <c r="AA1041" i="2" s="1"/>
  <c r="Y1045" i="2"/>
  <c r="Y1049" i="2"/>
  <c r="Y1053" i="2"/>
  <c r="AA1053" i="2" s="1"/>
  <c r="Y1057" i="2"/>
  <c r="AA1057" i="2" s="1"/>
  <c r="Y1061" i="2"/>
  <c r="Y1065" i="2"/>
  <c r="AA1065" i="2" s="1"/>
  <c r="Y1069" i="2"/>
  <c r="AA1069" i="2" s="1"/>
  <c r="Y1073" i="2"/>
  <c r="AA1073" i="2" s="1"/>
  <c r="Y1077" i="2"/>
  <c r="Y1081" i="2"/>
  <c r="Y1085" i="2"/>
  <c r="AA1085" i="2" s="1"/>
  <c r="Y1089" i="2"/>
  <c r="AA1089" i="2" s="1"/>
  <c r="Y1093" i="2"/>
  <c r="Y1097" i="2"/>
  <c r="AA1097" i="2" s="1"/>
  <c r="Y1101" i="2"/>
  <c r="AA1101" i="2" s="1"/>
  <c r="Y1105" i="2"/>
  <c r="AA1105" i="2" s="1"/>
  <c r="Y1109" i="2"/>
  <c r="Y1113" i="2"/>
  <c r="Y1117" i="2"/>
  <c r="AA1117" i="2" s="1"/>
  <c r="Y1121" i="2"/>
  <c r="AA1121" i="2" s="1"/>
  <c r="Y1125" i="2"/>
  <c r="Y1129" i="2"/>
  <c r="AA1129" i="2" s="1"/>
  <c r="Y1133" i="2"/>
  <c r="AA1133" i="2" s="1"/>
  <c r="Y1137" i="2"/>
  <c r="AA1137" i="2" s="1"/>
  <c r="Y1141" i="2"/>
  <c r="Y1145" i="2"/>
  <c r="Y1149" i="2"/>
  <c r="AA1149" i="2" s="1"/>
  <c r="Y1153" i="2"/>
  <c r="AA1153" i="2" s="1"/>
  <c r="Y1157" i="2"/>
  <c r="Y1161" i="2"/>
  <c r="AA1161" i="2" s="1"/>
  <c r="Y1165" i="2"/>
  <c r="AA1165" i="2" s="1"/>
  <c r="Y1169" i="2"/>
  <c r="AA1169" i="2" s="1"/>
  <c r="Y1173" i="2"/>
  <c r="Y1177" i="2"/>
  <c r="Y1181" i="2"/>
  <c r="AA1181" i="2" s="1"/>
  <c r="Y1185" i="2"/>
  <c r="AA1185" i="2" s="1"/>
  <c r="Y1189" i="2"/>
  <c r="Y1193" i="2"/>
  <c r="Y1197" i="2"/>
  <c r="Y1201" i="2"/>
  <c r="AA1201" i="2" s="1"/>
  <c r="Y1205" i="2"/>
  <c r="Y1209" i="2"/>
  <c r="Y1213" i="2"/>
  <c r="AA1213" i="2" s="1"/>
  <c r="Y1217" i="2"/>
  <c r="AA1217" i="2" s="1"/>
  <c r="Y1221" i="2"/>
  <c r="Y1225" i="2"/>
  <c r="AA1225" i="2" s="1"/>
  <c r="Y1229" i="2"/>
  <c r="AA1229" i="2" s="1"/>
  <c r="Y1233" i="2"/>
  <c r="AA1233" i="2" s="1"/>
  <c r="Y1237" i="2"/>
  <c r="Y1241" i="2"/>
  <c r="Y1245" i="2"/>
  <c r="AA1245" i="2" s="1"/>
  <c r="Y1249" i="2"/>
  <c r="AA1249" i="2" s="1"/>
  <c r="Y1253" i="2"/>
  <c r="Y1257" i="2"/>
  <c r="AA1257" i="2" s="1"/>
  <c r="Y1261" i="2"/>
  <c r="AA1261" i="2" s="1"/>
  <c r="Y1265" i="2"/>
  <c r="AA1265" i="2" s="1"/>
  <c r="Y1269" i="2"/>
  <c r="Y1273" i="2"/>
  <c r="Y1277" i="2"/>
  <c r="AA1277" i="2" s="1"/>
  <c r="Y1281" i="2"/>
  <c r="AA1281" i="2" s="1"/>
  <c r="Y1285" i="2"/>
  <c r="Y1289" i="2"/>
  <c r="Y1293" i="2"/>
  <c r="AA1293" i="2" s="1"/>
  <c r="Y1297" i="2"/>
  <c r="AA1297" i="2" s="1"/>
  <c r="Y1301" i="2"/>
  <c r="Y1305" i="2"/>
  <c r="Y1309" i="2"/>
  <c r="AA1309" i="2" s="1"/>
  <c r="Y1313" i="2"/>
  <c r="AA1313" i="2" s="1"/>
  <c r="Y1317" i="2"/>
  <c r="Y1321" i="2"/>
  <c r="AA1321" i="2" s="1"/>
  <c r="Y1325" i="2"/>
  <c r="AA1325" i="2" s="1"/>
  <c r="Y1329" i="2"/>
  <c r="AA1329" i="2" s="1"/>
  <c r="Y1333" i="2"/>
  <c r="Y1337" i="2"/>
  <c r="Y1341" i="2"/>
  <c r="AA1341" i="2" s="1"/>
  <c r="Y1345" i="2"/>
  <c r="AA1345" i="2" s="1"/>
  <c r="Y1349" i="2"/>
  <c r="Y1353" i="2"/>
  <c r="AA1353" i="2" s="1"/>
  <c r="Y1357" i="2"/>
  <c r="AA1357" i="2" s="1"/>
  <c r="Y1361" i="2"/>
  <c r="AA1361" i="2" s="1"/>
  <c r="Y1365" i="2"/>
  <c r="Y1369" i="2"/>
  <c r="Y1373" i="2"/>
  <c r="AA1373" i="2" s="1"/>
  <c r="Y1377" i="2"/>
  <c r="AA1377" i="2" s="1"/>
  <c r="Y1381" i="2"/>
  <c r="Y1385" i="2"/>
  <c r="AA1385" i="2" s="1"/>
  <c r="Y1389" i="2"/>
  <c r="AA1389" i="2" s="1"/>
  <c r="Y1393" i="2"/>
  <c r="AA1393" i="2" s="1"/>
  <c r="Y1397" i="2"/>
  <c r="Y1401" i="2"/>
  <c r="Y1405" i="2"/>
  <c r="AA1405" i="2" s="1"/>
  <c r="Y1409" i="2"/>
  <c r="AA1409" i="2" s="1"/>
  <c r="Y1413" i="2"/>
  <c r="Y1417" i="2"/>
  <c r="AA1417" i="2" s="1"/>
  <c r="Y1421" i="2"/>
  <c r="AA1421" i="2" s="1"/>
  <c r="Y1425" i="2"/>
  <c r="AA1425" i="2" s="1"/>
  <c r="Y1429" i="2"/>
  <c r="Y1433" i="2"/>
  <c r="Y1437" i="2"/>
  <c r="AA1437" i="2" s="1"/>
  <c r="Y1441" i="2"/>
  <c r="AA1441" i="2" s="1"/>
  <c r="Y1445" i="2"/>
  <c r="Y1449" i="2"/>
  <c r="Y1453" i="2"/>
  <c r="AA1453" i="2" s="1"/>
  <c r="Y1457" i="2"/>
  <c r="AA1457" i="2" s="1"/>
  <c r="Y1461" i="2"/>
  <c r="Y1465" i="2"/>
  <c r="Y1469" i="2"/>
  <c r="AA1469" i="2" s="1"/>
  <c r="Y1473" i="2"/>
  <c r="AA1473" i="2" s="1"/>
  <c r="Y1477" i="2"/>
  <c r="Y1481" i="2"/>
  <c r="AA1481" i="2" s="1"/>
  <c r="Y1485" i="2"/>
  <c r="AA1485" i="2" s="1"/>
  <c r="Y1489" i="2"/>
  <c r="AA1489" i="2" s="1"/>
  <c r="Y1493" i="2"/>
  <c r="Y1497" i="2"/>
  <c r="Y1501" i="2"/>
  <c r="AA1501" i="2" s="1"/>
  <c r="Y1505" i="2"/>
  <c r="AA1505" i="2" s="1"/>
  <c r="Y1509" i="2"/>
  <c r="Y17" i="2"/>
  <c r="AA17" i="2" s="1"/>
  <c r="Y73" i="2"/>
  <c r="AA73" i="2" s="1"/>
  <c r="Y137" i="2"/>
  <c r="AA137" i="2" s="1"/>
  <c r="Y201" i="2"/>
  <c r="Y249" i="2"/>
  <c r="Y297" i="2"/>
  <c r="Y337" i="2"/>
  <c r="AA337" i="2" s="1"/>
  <c r="Y21" i="2"/>
  <c r="Y37" i="2"/>
  <c r="AA37" i="2" s="1"/>
  <c r="Y53" i="2"/>
  <c r="AA53" i="2" s="1"/>
  <c r="Y69" i="2"/>
  <c r="AA69" i="2" s="1"/>
  <c r="Y85" i="2"/>
  <c r="Y101" i="2"/>
  <c r="Y117" i="2"/>
  <c r="AA117" i="2" s="1"/>
  <c r="Y133" i="2"/>
  <c r="AA133" i="2" s="1"/>
  <c r="Y149" i="2"/>
  <c r="Y165" i="2"/>
  <c r="Y181" i="2"/>
  <c r="AA181" i="2" s="1"/>
  <c r="Y197" i="2"/>
  <c r="AA197" i="2" s="1"/>
  <c r="Y213" i="2"/>
  <c r="Y229" i="2"/>
  <c r="Y245" i="2"/>
  <c r="AA245" i="2" s="1"/>
  <c r="Y261" i="2"/>
  <c r="AA261" i="2" s="1"/>
  <c r="Y277" i="2"/>
  <c r="Y293" i="2"/>
  <c r="AA293" i="2" s="1"/>
  <c r="Y309" i="2"/>
  <c r="AA309" i="2" s="1"/>
  <c r="Y325" i="2"/>
  <c r="AA325" i="2" s="1"/>
  <c r="Y335" i="2"/>
  <c r="Y343" i="2"/>
  <c r="Y351" i="2"/>
  <c r="AA351" i="2" s="1"/>
  <c r="Y359" i="2"/>
  <c r="AA359" i="2" s="1"/>
  <c r="Y367" i="2"/>
  <c r="Y375" i="2"/>
  <c r="AA375" i="2" s="1"/>
  <c r="Y383" i="2"/>
  <c r="AA383" i="2" s="1"/>
  <c r="Y391" i="2"/>
  <c r="AA391" i="2" s="1"/>
  <c r="Y399" i="2"/>
  <c r="Y405" i="2"/>
  <c r="Y410" i="2"/>
  <c r="Y414" i="2"/>
  <c r="AA414" i="2" s="1"/>
  <c r="Y418" i="2"/>
  <c r="Y422" i="2"/>
  <c r="AA422" i="2" s="1"/>
  <c r="Y426" i="2"/>
  <c r="AA426" i="2" s="1"/>
  <c r="Y430" i="2"/>
  <c r="AA430" i="2" s="1"/>
  <c r="Y434" i="2"/>
  <c r="Y438" i="2"/>
  <c r="Y442" i="2"/>
  <c r="AA442" i="2" s="1"/>
  <c r="Y446" i="2"/>
  <c r="AA446" i="2" s="1"/>
  <c r="Y450" i="2"/>
  <c r="Y454" i="2"/>
  <c r="Y458" i="2"/>
  <c r="AA458" i="2" s="1"/>
  <c r="Y462" i="2"/>
  <c r="AA462" i="2" s="1"/>
  <c r="Y466" i="2"/>
  <c r="Y470" i="2"/>
  <c r="Y474" i="2"/>
  <c r="Y478" i="2"/>
  <c r="AA478" i="2" s="1"/>
  <c r="Y482" i="2"/>
  <c r="Y486" i="2"/>
  <c r="AA486" i="2" s="1"/>
  <c r="Y490" i="2"/>
  <c r="AA490" i="2" s="1"/>
  <c r="Y494" i="2"/>
  <c r="AA494" i="2" s="1"/>
  <c r="Y498" i="2"/>
  <c r="Y502" i="2"/>
  <c r="Y506" i="2"/>
  <c r="Y510" i="2"/>
  <c r="AA510" i="2" s="1"/>
  <c r="Y514" i="2"/>
  <c r="Y518" i="2"/>
  <c r="AA518" i="2" s="1"/>
  <c r="Y522" i="2"/>
  <c r="AA522" i="2" s="1"/>
  <c r="Y526" i="2"/>
  <c r="AA526" i="2" s="1"/>
  <c r="Y530" i="2"/>
  <c r="Y534" i="2"/>
  <c r="Y538" i="2"/>
  <c r="Y542" i="2"/>
  <c r="AA542" i="2" s="1"/>
  <c r="Y546" i="2"/>
  <c r="Y550" i="2"/>
  <c r="AA550" i="2" s="1"/>
  <c r="Y554" i="2"/>
  <c r="AA554" i="2" s="1"/>
  <c r="Y558" i="2"/>
  <c r="AA558" i="2" s="1"/>
  <c r="Y562" i="2"/>
  <c r="Y566" i="2"/>
  <c r="Y570" i="2"/>
  <c r="AA570" i="2" s="1"/>
  <c r="Y574" i="2"/>
  <c r="AA574" i="2" s="1"/>
  <c r="Y578" i="2"/>
  <c r="Y582" i="2"/>
  <c r="AA582" i="2" s="1"/>
  <c r="Y586" i="2"/>
  <c r="AA586" i="2" s="1"/>
  <c r="Y590" i="2"/>
  <c r="AA590" i="2" s="1"/>
  <c r="Y594" i="2"/>
  <c r="Y598" i="2"/>
  <c r="Y602" i="2"/>
  <c r="AA602" i="2" s="1"/>
  <c r="Y606" i="2"/>
  <c r="AA606" i="2" s="1"/>
  <c r="Y610" i="2"/>
  <c r="Y614" i="2"/>
  <c r="AA614" i="2" s="1"/>
  <c r="Y618" i="2"/>
  <c r="AA618" i="2" s="1"/>
  <c r="Y622" i="2"/>
  <c r="AA622" i="2" s="1"/>
  <c r="Y626" i="2"/>
  <c r="Y630" i="2"/>
  <c r="Y634" i="2"/>
  <c r="AA634" i="2" s="1"/>
  <c r="Y638" i="2"/>
  <c r="AA638" i="2" s="1"/>
  <c r="Y642" i="2"/>
  <c r="Y646" i="2"/>
  <c r="AA646" i="2" s="1"/>
  <c r="Y650" i="2"/>
  <c r="AA650" i="2" s="1"/>
  <c r="Y654" i="2"/>
  <c r="AA654" i="2" s="1"/>
  <c r="Y658" i="2"/>
  <c r="Y662" i="2"/>
  <c r="Y666" i="2"/>
  <c r="AA666" i="2" s="1"/>
  <c r="Y670" i="2"/>
  <c r="AA670" i="2" s="1"/>
  <c r="Y674" i="2"/>
  <c r="Y678" i="2"/>
  <c r="AA678" i="2" s="1"/>
  <c r="Y682" i="2"/>
  <c r="AA682" i="2" s="1"/>
  <c r="Y686" i="2"/>
  <c r="AA686" i="2" s="1"/>
  <c r="Y690" i="2"/>
  <c r="Y694" i="2"/>
  <c r="Y698" i="2"/>
  <c r="AA698" i="2" s="1"/>
  <c r="Y702" i="2"/>
  <c r="AA702" i="2" s="1"/>
  <c r="Y706" i="2"/>
  <c r="Y710" i="2"/>
  <c r="AA710" i="2" s="1"/>
  <c r="Y714" i="2"/>
  <c r="AA714" i="2" s="1"/>
  <c r="Y718" i="2"/>
  <c r="AA718" i="2" s="1"/>
  <c r="Y722" i="2"/>
  <c r="Y726" i="2"/>
  <c r="Y730" i="2"/>
  <c r="AA730" i="2" s="1"/>
  <c r="Y734" i="2"/>
  <c r="AA734" i="2" s="1"/>
  <c r="Y738" i="2"/>
  <c r="Y742" i="2"/>
  <c r="Y746" i="2"/>
  <c r="AA746" i="2" s="1"/>
  <c r="Y750" i="2"/>
  <c r="AA750" i="2" s="1"/>
  <c r="Y754" i="2"/>
  <c r="Y758" i="2"/>
  <c r="Y762" i="2"/>
  <c r="AA762" i="2" s="1"/>
  <c r="Y766" i="2"/>
  <c r="AA766" i="2" s="1"/>
  <c r="Y770" i="2"/>
  <c r="Y774" i="2"/>
  <c r="AA774" i="2" s="1"/>
  <c r="Y778" i="2"/>
  <c r="AA778" i="2" s="1"/>
  <c r="Y782" i="2"/>
  <c r="AA782" i="2" s="1"/>
  <c r="Y786" i="2"/>
  <c r="Y790" i="2"/>
  <c r="Y794" i="2"/>
  <c r="AA794" i="2" s="1"/>
  <c r="Y798" i="2"/>
  <c r="AA798" i="2" s="1"/>
  <c r="Y802" i="2"/>
  <c r="Y806" i="2"/>
  <c r="AA806" i="2" s="1"/>
  <c r="Y810" i="2"/>
  <c r="AA810" i="2" s="1"/>
  <c r="Y814" i="2"/>
  <c r="AA814" i="2" s="1"/>
  <c r="Y818" i="2"/>
  <c r="Y822" i="2"/>
  <c r="Y826" i="2"/>
  <c r="AA826" i="2" s="1"/>
  <c r="Y830" i="2"/>
  <c r="AA830" i="2" s="1"/>
  <c r="Y834" i="2"/>
  <c r="Y838" i="2"/>
  <c r="AA838" i="2" s="1"/>
  <c r="Y842" i="2"/>
  <c r="AA842" i="2" s="1"/>
  <c r="Y846" i="2"/>
  <c r="AA846" i="2" s="1"/>
  <c r="Y850" i="2"/>
  <c r="Y854" i="2"/>
  <c r="Y858" i="2"/>
  <c r="AA858" i="2" s="1"/>
  <c r="Y862" i="2"/>
  <c r="AA862" i="2" s="1"/>
  <c r="Y866" i="2"/>
  <c r="Y870" i="2"/>
  <c r="AA870" i="2" s="1"/>
  <c r="Y874" i="2"/>
  <c r="AA874" i="2" s="1"/>
  <c r="Y878" i="2"/>
  <c r="AA878" i="2" s="1"/>
  <c r="Y882" i="2"/>
  <c r="Y886" i="2"/>
  <c r="Y890" i="2"/>
  <c r="AA890" i="2" s="1"/>
  <c r="Y894" i="2"/>
  <c r="AA894" i="2" s="1"/>
  <c r="Y898" i="2"/>
  <c r="Y902" i="2"/>
  <c r="AA902" i="2" s="1"/>
  <c r="Y906" i="2"/>
  <c r="AA906" i="2" s="1"/>
  <c r="Y910" i="2"/>
  <c r="AA910" i="2" s="1"/>
  <c r="Y914" i="2"/>
  <c r="Y918" i="2"/>
  <c r="Y922" i="2"/>
  <c r="AA922" i="2" s="1"/>
  <c r="Y926" i="2"/>
  <c r="AA926" i="2" s="1"/>
  <c r="Y930" i="2"/>
  <c r="Y934" i="2"/>
  <c r="AA934" i="2" s="1"/>
  <c r="Y938" i="2"/>
  <c r="AA938" i="2" s="1"/>
  <c r="Y942" i="2"/>
  <c r="AA942" i="2" s="1"/>
  <c r="Y946" i="2"/>
  <c r="Y950" i="2"/>
  <c r="Y954" i="2"/>
  <c r="AA954" i="2" s="1"/>
  <c r="Y958" i="2"/>
  <c r="AA958" i="2" s="1"/>
  <c r="Y962" i="2"/>
  <c r="Y966" i="2"/>
  <c r="AA966" i="2" s="1"/>
  <c r="Y970" i="2"/>
  <c r="AA970" i="2" s="1"/>
  <c r="Y974" i="2"/>
  <c r="AA974" i="2" s="1"/>
  <c r="Y978" i="2"/>
  <c r="Y982" i="2"/>
  <c r="Y986" i="2"/>
  <c r="AA986" i="2" s="1"/>
  <c r="Y990" i="2"/>
  <c r="AA990" i="2" s="1"/>
  <c r="Y994" i="2"/>
  <c r="Y998" i="2"/>
  <c r="AA998" i="2" s="1"/>
  <c r="Y1002" i="2"/>
  <c r="AA1002" i="2" s="1"/>
  <c r="Y1006" i="2"/>
  <c r="AA1006" i="2" s="1"/>
  <c r="Y1010" i="2"/>
  <c r="Y1014" i="2"/>
  <c r="Y1018" i="2"/>
  <c r="AA1018" i="2" s="1"/>
  <c r="Y1022" i="2"/>
  <c r="AA1022" i="2" s="1"/>
  <c r="Y1026" i="2"/>
  <c r="Y1030" i="2"/>
  <c r="Y1034" i="2"/>
  <c r="AA1034" i="2" s="1"/>
  <c r="Y1038" i="2"/>
  <c r="AA1038" i="2" s="1"/>
  <c r="Y1042" i="2"/>
  <c r="Y1046" i="2"/>
  <c r="Y1050" i="2"/>
  <c r="AA1050" i="2" s="1"/>
  <c r="Y1054" i="2"/>
  <c r="AA1054" i="2" s="1"/>
  <c r="Y1058" i="2"/>
  <c r="Y1062" i="2"/>
  <c r="AA1062" i="2" s="1"/>
  <c r="Y1066" i="2"/>
  <c r="AA1066" i="2" s="1"/>
  <c r="Y1070" i="2"/>
  <c r="AA1070" i="2" s="1"/>
  <c r="Y1074" i="2"/>
  <c r="Y1078" i="2"/>
  <c r="Y1082" i="2"/>
  <c r="AA1082" i="2" s="1"/>
  <c r="Y1086" i="2"/>
  <c r="AA1086" i="2" s="1"/>
  <c r="Y1090" i="2"/>
  <c r="Y1094" i="2"/>
  <c r="AA1094" i="2" s="1"/>
  <c r="Y1098" i="2"/>
  <c r="AA1098" i="2" s="1"/>
  <c r="Y1102" i="2"/>
  <c r="AA1102" i="2" s="1"/>
  <c r="Y1106" i="2"/>
  <c r="Y1110" i="2"/>
  <c r="Y1114" i="2"/>
  <c r="AA1114" i="2" s="1"/>
  <c r="Y1118" i="2"/>
  <c r="AA1118" i="2" s="1"/>
  <c r="Y1122" i="2"/>
  <c r="Y1126" i="2"/>
  <c r="Y1130" i="2"/>
  <c r="AA1130" i="2" s="1"/>
  <c r="Y1134" i="2"/>
  <c r="AA1134" i="2" s="1"/>
  <c r="Y1138" i="2"/>
  <c r="Y1142" i="2"/>
  <c r="Y1146" i="2"/>
  <c r="AA1146" i="2" s="1"/>
  <c r="Y1150" i="2"/>
  <c r="AA1150" i="2" s="1"/>
  <c r="Y1154" i="2"/>
  <c r="Y1158" i="2"/>
  <c r="AA1158" i="2" s="1"/>
  <c r="Y1162" i="2"/>
  <c r="AA1162" i="2" s="1"/>
  <c r="Y1166" i="2"/>
  <c r="AA1166" i="2" s="1"/>
  <c r="Y1170" i="2"/>
  <c r="Y1174" i="2"/>
  <c r="Y1178" i="2"/>
  <c r="AA1178" i="2" s="1"/>
  <c r="Y1182" i="2"/>
  <c r="AA1182" i="2" s="1"/>
  <c r="Y1186" i="2"/>
  <c r="Y1190" i="2"/>
  <c r="AA1190" i="2" s="1"/>
  <c r="Y1194" i="2"/>
  <c r="AA1194" i="2" s="1"/>
  <c r="Y1198" i="2"/>
  <c r="AA1198" i="2" s="1"/>
  <c r="Y1202" i="2"/>
  <c r="Y1206" i="2"/>
  <c r="Y1210" i="2"/>
  <c r="AA1210" i="2" s="1"/>
  <c r="Y1214" i="2"/>
  <c r="AA1214" i="2" s="1"/>
  <c r="Y1218" i="2"/>
  <c r="Y1222" i="2"/>
  <c r="AA1222" i="2" s="1"/>
  <c r="Y1226" i="2"/>
  <c r="AA1226" i="2" s="1"/>
  <c r="Y1230" i="2"/>
  <c r="AA1230" i="2" s="1"/>
  <c r="Y1234" i="2"/>
  <c r="Y1238" i="2"/>
  <c r="Y1242" i="2"/>
  <c r="AA1242" i="2" s="1"/>
  <c r="Y1246" i="2"/>
  <c r="AA1246" i="2" s="1"/>
  <c r="Y1250" i="2"/>
  <c r="Y1254" i="2"/>
  <c r="AA1254" i="2" s="1"/>
  <c r="Y1258" i="2"/>
  <c r="AA1258" i="2" s="1"/>
  <c r="Y1262" i="2"/>
  <c r="AA1262" i="2" s="1"/>
  <c r="Y1266" i="2"/>
  <c r="Y1270" i="2"/>
  <c r="Y1274" i="2"/>
  <c r="AA1274" i="2" s="1"/>
  <c r="Y1278" i="2"/>
  <c r="AA1278" i="2" s="1"/>
  <c r="Y1282" i="2"/>
  <c r="Y1286" i="2"/>
  <c r="Y1290" i="2"/>
  <c r="AA1290" i="2" s="1"/>
  <c r="Y1294" i="2"/>
  <c r="AA1294" i="2" s="1"/>
  <c r="Y1298" i="2"/>
  <c r="Y1302" i="2"/>
  <c r="Y1306" i="2"/>
  <c r="AA1306" i="2" s="1"/>
  <c r="Y1310" i="2"/>
  <c r="AA1310" i="2" s="1"/>
  <c r="Y1314" i="2"/>
  <c r="Y1318" i="2"/>
  <c r="AA1318" i="2" s="1"/>
  <c r="Y1322" i="2"/>
  <c r="AA1322" i="2" s="1"/>
  <c r="Y1326" i="2"/>
  <c r="AA1326" i="2" s="1"/>
  <c r="Y1330" i="2"/>
  <c r="Y1334" i="2"/>
  <c r="Y1338" i="2"/>
  <c r="AA1338" i="2" s="1"/>
  <c r="Y1342" i="2"/>
  <c r="AA1342" i="2" s="1"/>
  <c r="Y1346" i="2"/>
  <c r="Y1350" i="2"/>
  <c r="AA1350" i="2" s="1"/>
  <c r="Y1354" i="2"/>
  <c r="AA1354" i="2" s="1"/>
  <c r="Y1358" i="2"/>
  <c r="AA1358" i="2" s="1"/>
  <c r="Y1362" i="2"/>
  <c r="Y1366" i="2"/>
  <c r="Y1370" i="2"/>
  <c r="AA1370" i="2" s="1"/>
  <c r="Y1374" i="2"/>
  <c r="AA1374" i="2" s="1"/>
  <c r="Y1378" i="2"/>
  <c r="Y1382" i="2"/>
  <c r="Y1386" i="2"/>
  <c r="AA1386" i="2" s="1"/>
  <c r="Y1390" i="2"/>
  <c r="AA1390" i="2" s="1"/>
  <c r="Y1394" i="2"/>
  <c r="Y1398" i="2"/>
  <c r="Y1402" i="2"/>
  <c r="AA1402" i="2" s="1"/>
  <c r="Y1406" i="2"/>
  <c r="AA1406" i="2" s="1"/>
  <c r="Y1410" i="2"/>
  <c r="Y1414" i="2"/>
  <c r="AA1414" i="2" s="1"/>
  <c r="Y1418" i="2"/>
  <c r="AA1418" i="2" s="1"/>
  <c r="Y1422" i="2"/>
  <c r="AA1422" i="2" s="1"/>
  <c r="Y1426" i="2"/>
  <c r="Y1430" i="2"/>
  <c r="Y1434" i="2"/>
  <c r="AA1434" i="2" s="1"/>
  <c r="Y1438" i="2"/>
  <c r="AA1438" i="2" s="1"/>
  <c r="Y1442" i="2"/>
  <c r="Y1446" i="2"/>
  <c r="AA1446" i="2" s="1"/>
  <c r="Y1450" i="2"/>
  <c r="AA1450" i="2" s="1"/>
  <c r="Y1454" i="2"/>
  <c r="AA1454" i="2" s="1"/>
  <c r="Y1458" i="2"/>
  <c r="Y1462" i="2"/>
  <c r="Y1466" i="2"/>
  <c r="AA1466" i="2" s="1"/>
  <c r="Y1470" i="2"/>
  <c r="AA1470" i="2" s="1"/>
  <c r="Y1474" i="2"/>
  <c r="Y1478" i="2"/>
  <c r="AA1478" i="2" s="1"/>
  <c r="Y1482" i="2"/>
  <c r="AA1482" i="2" s="1"/>
  <c r="Y1486" i="2"/>
  <c r="AA1486" i="2" s="1"/>
  <c r="Y1490" i="2"/>
  <c r="Y1494" i="2"/>
  <c r="Y1498" i="2"/>
  <c r="AA1498" i="2" s="1"/>
  <c r="Y1502" i="2"/>
  <c r="AA1502" i="2" s="1"/>
  <c r="Y1506" i="2"/>
  <c r="Y1510" i="2"/>
  <c r="AA1510" i="2" s="1"/>
  <c r="Y1514" i="2"/>
  <c r="AA1514" i="2" s="1"/>
  <c r="Y25" i="2"/>
  <c r="Y57" i="2"/>
  <c r="Y105" i="2"/>
  <c r="Y153" i="2"/>
  <c r="AA153" i="2" s="1"/>
  <c r="Y185" i="2"/>
  <c r="Y233" i="2"/>
  <c r="Y281" i="2"/>
  <c r="AA281" i="2" s="1"/>
  <c r="Y313" i="2"/>
  <c r="AA313" i="2" s="1"/>
  <c r="Y345" i="2"/>
  <c r="AA345" i="2" s="1"/>
  <c r="Y353" i="2"/>
  <c r="Y385" i="2"/>
  <c r="Y411" i="2"/>
  <c r="AA411" i="2" s="1"/>
  <c r="Y427" i="2"/>
  <c r="AA427" i="2" s="1"/>
  <c r="Y443" i="2"/>
  <c r="Y459" i="2"/>
  <c r="AA459" i="2" s="1"/>
  <c r="Y475" i="2"/>
  <c r="AA475" i="2" s="1"/>
  <c r="Y491" i="2"/>
  <c r="AA491" i="2" s="1"/>
  <c r="Y507" i="2"/>
  <c r="Y523" i="2"/>
  <c r="Y539" i="2"/>
  <c r="AA539" i="2" s="1"/>
  <c r="Y555" i="2"/>
  <c r="AA555" i="2" s="1"/>
  <c r="Y571" i="2"/>
  <c r="Y587" i="2"/>
  <c r="AA587" i="2" s="1"/>
  <c r="Y603" i="2"/>
  <c r="AA603" i="2" s="1"/>
  <c r="Y619" i="2"/>
  <c r="AA619" i="2" s="1"/>
  <c r="Y635" i="2"/>
  <c r="Y651" i="2"/>
  <c r="Y667" i="2"/>
  <c r="AA667" i="2" s="1"/>
  <c r="Y683" i="2"/>
  <c r="AA683" i="2" s="1"/>
  <c r="Y699" i="2"/>
  <c r="Y715" i="2"/>
  <c r="AA715" i="2" s="1"/>
  <c r="Y731" i="2"/>
  <c r="AA731" i="2" s="1"/>
  <c r="Y747" i="2"/>
  <c r="AA747" i="2" s="1"/>
  <c r="Y763" i="2"/>
  <c r="Y779" i="2"/>
  <c r="Y795" i="2"/>
  <c r="AA795" i="2" s="1"/>
  <c r="Y811" i="2"/>
  <c r="AA811" i="2" s="1"/>
  <c r="Y827" i="2"/>
  <c r="Y843" i="2"/>
  <c r="AA843" i="2" s="1"/>
  <c r="Y859" i="2"/>
  <c r="AA859" i="2" s="1"/>
  <c r="Y875" i="2"/>
  <c r="AA875" i="2" s="1"/>
  <c r="Y891" i="2"/>
  <c r="Y907" i="2"/>
  <c r="Y923" i="2"/>
  <c r="AA923" i="2" s="1"/>
  <c r="Y939" i="2"/>
  <c r="AA939" i="2" s="1"/>
  <c r="Y955" i="2"/>
  <c r="Y971" i="2"/>
  <c r="Y987" i="2"/>
  <c r="AA987" i="2" s="1"/>
  <c r="Y1003" i="2"/>
  <c r="AA1003" i="2" s="1"/>
  <c r="Y1019" i="2"/>
  <c r="Y1035" i="2"/>
  <c r="Y1051" i="2"/>
  <c r="AA1051" i="2" s="1"/>
  <c r="Y1067" i="2"/>
  <c r="AA1067" i="2" s="1"/>
  <c r="Y1083" i="2"/>
  <c r="Y1099" i="2"/>
  <c r="AA1099" i="2" s="1"/>
  <c r="Y1115" i="2"/>
  <c r="AA1115" i="2" s="1"/>
  <c r="Y1131" i="2"/>
  <c r="AA1131" i="2" s="1"/>
  <c r="Y1147" i="2"/>
  <c r="Y1163" i="2"/>
  <c r="Y1179" i="2"/>
  <c r="AA1179" i="2" s="1"/>
  <c r="Y1195" i="2"/>
  <c r="AA1195" i="2" s="1"/>
  <c r="Y1211" i="2"/>
  <c r="Y1227" i="2"/>
  <c r="AA1227" i="2" s="1"/>
  <c r="Y1243" i="2"/>
  <c r="AA1243" i="2" s="1"/>
  <c r="Y1259" i="2"/>
  <c r="AA1259" i="2" s="1"/>
  <c r="Y1275" i="2"/>
  <c r="Y1291" i="2"/>
  <c r="Y1323" i="2"/>
  <c r="AA1323" i="2" s="1"/>
  <c r="Y1355" i="2"/>
  <c r="AA1355" i="2" s="1"/>
  <c r="Y1403" i="2"/>
  <c r="Y1435" i="2"/>
  <c r="AA1435" i="2" s="1"/>
  <c r="Y1483" i="2"/>
  <c r="AA1483" i="2" s="1"/>
  <c r="Y1471" i="2"/>
  <c r="AA1471" i="2" s="1"/>
  <c r="Y361" i="2"/>
  <c r="Y393" i="2"/>
  <c r="Y415" i="2"/>
  <c r="AA415" i="2" s="1"/>
  <c r="Y431" i="2"/>
  <c r="AA431" i="2" s="1"/>
  <c r="Y447" i="2"/>
  <c r="Y463" i="2"/>
  <c r="AA463" i="2" s="1"/>
  <c r="Y479" i="2"/>
  <c r="AA479" i="2" s="1"/>
  <c r="Y495" i="2"/>
  <c r="AA495" i="2" s="1"/>
  <c r="Y511" i="2"/>
  <c r="Y527" i="2"/>
  <c r="Y543" i="2"/>
  <c r="AA543" i="2" s="1"/>
  <c r="Y559" i="2"/>
  <c r="AA559" i="2" s="1"/>
  <c r="Y575" i="2"/>
  <c r="Y591" i="2"/>
  <c r="AA591" i="2" s="1"/>
  <c r="Y607" i="2"/>
  <c r="AA607" i="2" s="1"/>
  <c r="Y623" i="2"/>
  <c r="AA623" i="2" s="1"/>
  <c r="Y639" i="2"/>
  <c r="Y655" i="2"/>
  <c r="Y671" i="2"/>
  <c r="AA671" i="2" s="1"/>
  <c r="Y687" i="2"/>
  <c r="AA687" i="2" s="1"/>
  <c r="Y703" i="2"/>
  <c r="Y719" i="2"/>
  <c r="AA719" i="2" s="1"/>
  <c r="Y735" i="2"/>
  <c r="AA735" i="2" s="1"/>
  <c r="Y751" i="2"/>
  <c r="AA751" i="2" s="1"/>
  <c r="Y767" i="2"/>
  <c r="Y783" i="2"/>
  <c r="Y799" i="2"/>
  <c r="AA799" i="2" s="1"/>
  <c r="Y815" i="2"/>
  <c r="AA815" i="2" s="1"/>
  <c r="Y831" i="2"/>
  <c r="Y847" i="2"/>
  <c r="Y863" i="2"/>
  <c r="AA863" i="2" s="1"/>
  <c r="Y879" i="2"/>
  <c r="AA879" i="2" s="1"/>
  <c r="Y895" i="2"/>
  <c r="Y911" i="2"/>
  <c r="Y927" i="2"/>
  <c r="AA927" i="2" s="1"/>
  <c r="Y943" i="2"/>
  <c r="AA943" i="2" s="1"/>
  <c r="Y959" i="2"/>
  <c r="Y975" i="2"/>
  <c r="Y991" i="2"/>
  <c r="AA991" i="2" s="1"/>
  <c r="Y1007" i="2"/>
  <c r="AA1007" i="2" s="1"/>
  <c r="Y1023" i="2"/>
  <c r="Y1039" i="2"/>
  <c r="Y1055" i="2"/>
  <c r="AA1055" i="2" s="1"/>
  <c r="Y1071" i="2"/>
  <c r="AA1071" i="2" s="1"/>
  <c r="Y1087" i="2"/>
  <c r="Y1103" i="2"/>
  <c r="AA1103" i="2" s="1"/>
  <c r="Y1119" i="2"/>
  <c r="AA1119" i="2" s="1"/>
  <c r="Y1135" i="2"/>
  <c r="AA1135" i="2" s="1"/>
  <c r="Y1151" i="2"/>
  <c r="Y1167" i="2"/>
  <c r="Y1183" i="2"/>
  <c r="AA1183" i="2" s="1"/>
  <c r="Y1199" i="2"/>
  <c r="AA1199" i="2" s="1"/>
  <c r="Y1215" i="2"/>
  <c r="Y1231" i="2"/>
  <c r="AA1231" i="2" s="1"/>
  <c r="Y1247" i="2"/>
  <c r="AA1247" i="2" s="1"/>
  <c r="Y1263" i="2"/>
  <c r="AA1263" i="2" s="1"/>
  <c r="Y1279" i="2"/>
  <c r="Y1295" i="2"/>
  <c r="Y1311" i="2"/>
  <c r="AA1311" i="2" s="1"/>
  <c r="Y1327" i="2"/>
  <c r="AA1327" i="2" s="1"/>
  <c r="Y1343" i="2"/>
  <c r="Y1359" i="2"/>
  <c r="AA1359" i="2" s="1"/>
  <c r="Y1375" i="2"/>
  <c r="AA1375" i="2" s="1"/>
  <c r="Y1391" i="2"/>
  <c r="AA1391" i="2" s="1"/>
  <c r="Y1407" i="2"/>
  <c r="Y1423" i="2"/>
  <c r="Y1439" i="2"/>
  <c r="AA1439" i="2" s="1"/>
  <c r="Y1455" i="2"/>
  <c r="AA1455" i="2" s="1"/>
  <c r="Y1487" i="2"/>
  <c r="Y369" i="2"/>
  <c r="AA369" i="2" s="1"/>
  <c r="Y401" i="2"/>
  <c r="AA401" i="2" s="1"/>
  <c r="Y419" i="2"/>
  <c r="AA419" i="2" s="1"/>
  <c r="Y435" i="2"/>
  <c r="Y451" i="2"/>
  <c r="Y467" i="2"/>
  <c r="AA467" i="2" s="1"/>
  <c r="Y483" i="2"/>
  <c r="AA483" i="2" s="1"/>
  <c r="Y499" i="2"/>
  <c r="Y515" i="2"/>
  <c r="AA515" i="2" s="1"/>
  <c r="Y531" i="2"/>
  <c r="AA531" i="2" s="1"/>
  <c r="Y547" i="2"/>
  <c r="AA547" i="2" s="1"/>
  <c r="Y563" i="2"/>
  <c r="Y579" i="2"/>
  <c r="Y595" i="2"/>
  <c r="AA595" i="2" s="1"/>
  <c r="Y611" i="2"/>
  <c r="AA611" i="2" s="1"/>
  <c r="Y627" i="2"/>
  <c r="Y643" i="2"/>
  <c r="AA643" i="2" s="1"/>
  <c r="Y659" i="2"/>
  <c r="AA659" i="2" s="1"/>
  <c r="Y675" i="2"/>
  <c r="AA675" i="2" s="1"/>
  <c r="Y691" i="2"/>
  <c r="Y707" i="2"/>
  <c r="Y723" i="2"/>
  <c r="AA723" i="2" s="1"/>
  <c r="Y739" i="2"/>
  <c r="AA739" i="2" s="1"/>
  <c r="Y755" i="2"/>
  <c r="Y771" i="2"/>
  <c r="AA771" i="2" s="1"/>
  <c r="Y787" i="2"/>
  <c r="AA787" i="2" s="1"/>
  <c r="Y803" i="2"/>
  <c r="AA803" i="2" s="1"/>
  <c r="Y819" i="2"/>
  <c r="Y835" i="2"/>
  <c r="Y851" i="2"/>
  <c r="Y867" i="2"/>
  <c r="AA867" i="2" s="1"/>
  <c r="Y883" i="2"/>
  <c r="Y899" i="2"/>
  <c r="AA899" i="2" s="1"/>
  <c r="Y915" i="2"/>
  <c r="AA915" i="2" s="1"/>
  <c r="Y931" i="2"/>
  <c r="AA931" i="2" s="1"/>
  <c r="Y947" i="2"/>
  <c r="Y963" i="2"/>
  <c r="Y979" i="2"/>
  <c r="AA979" i="2" s="1"/>
  <c r="Y995" i="2"/>
  <c r="AA995" i="2" s="1"/>
  <c r="Y1011" i="2"/>
  <c r="Y1027" i="2"/>
  <c r="AA1027" i="2" s="1"/>
  <c r="Y1043" i="2"/>
  <c r="AA1043" i="2" s="1"/>
  <c r="Y1059" i="2"/>
  <c r="AA1059" i="2" s="1"/>
  <c r="Y1075" i="2"/>
  <c r="Y1091" i="2"/>
  <c r="Y1107" i="2"/>
  <c r="AA1107" i="2" s="1"/>
  <c r="Y1123" i="2"/>
  <c r="AA1123" i="2" s="1"/>
  <c r="Y1139" i="2"/>
  <c r="Y1155" i="2"/>
  <c r="AA1155" i="2" s="1"/>
  <c r="Y1171" i="2"/>
  <c r="AA1171" i="2" s="1"/>
  <c r="Y1187" i="2"/>
  <c r="AA1187" i="2" s="1"/>
  <c r="Y1203" i="2"/>
  <c r="Y1219" i="2"/>
  <c r="Y1235" i="2"/>
  <c r="AA1235" i="2" s="1"/>
  <c r="Y1251" i="2"/>
  <c r="AA1251" i="2" s="1"/>
  <c r="Y1267" i="2"/>
  <c r="Y1283" i="2"/>
  <c r="AA1283" i="2" s="1"/>
  <c r="Y1299" i="2"/>
  <c r="AA1299" i="2" s="1"/>
  <c r="Y1315" i="2"/>
  <c r="AA1315" i="2" s="1"/>
  <c r="Y1331" i="2"/>
  <c r="Y1347" i="2"/>
  <c r="Y1363" i="2"/>
  <c r="AA1363" i="2" s="1"/>
  <c r="Y1379" i="2"/>
  <c r="AA1379" i="2" s="1"/>
  <c r="Y1395" i="2"/>
  <c r="Y1411" i="2"/>
  <c r="Y1427" i="2"/>
  <c r="AA1427" i="2" s="1"/>
  <c r="Y1443" i="2"/>
  <c r="AA1443" i="2" s="1"/>
  <c r="Y1459" i="2"/>
  <c r="Y1475" i="2"/>
  <c r="Y1491" i="2"/>
  <c r="AA1491" i="2" s="1"/>
  <c r="Y1507" i="2"/>
  <c r="AA1507" i="2" s="1"/>
  <c r="Y377" i="2"/>
  <c r="Y407" i="2"/>
  <c r="AA407" i="2" s="1"/>
  <c r="Y423" i="2"/>
  <c r="AA423" i="2" s="1"/>
  <c r="Y439" i="2"/>
  <c r="AA439" i="2" s="1"/>
  <c r="Y455" i="2"/>
  <c r="Y471" i="2"/>
  <c r="Y487" i="2"/>
  <c r="AA487" i="2" s="1"/>
  <c r="Y503" i="2"/>
  <c r="AA503" i="2" s="1"/>
  <c r="Y519" i="2"/>
  <c r="Y535" i="2"/>
  <c r="AA535" i="2" s="1"/>
  <c r="Y551" i="2"/>
  <c r="AA551" i="2" s="1"/>
  <c r="Y567" i="2"/>
  <c r="AA567" i="2" s="1"/>
  <c r="Y583" i="2"/>
  <c r="AA583" i="2" s="1"/>
  <c r="Y599" i="2"/>
  <c r="Y615" i="2"/>
  <c r="AA615" i="2" s="1"/>
  <c r="Y631" i="2"/>
  <c r="AA631" i="2" s="1"/>
  <c r="Y647" i="2"/>
  <c r="Y663" i="2"/>
  <c r="AA663" i="2" s="1"/>
  <c r="Y679" i="2"/>
  <c r="AA679" i="2" s="1"/>
  <c r="Y695" i="2"/>
  <c r="AA695" i="2" s="1"/>
  <c r="Y711" i="2"/>
  <c r="Y727" i="2"/>
  <c r="Y743" i="2"/>
  <c r="AA743" i="2" s="1"/>
  <c r="Y759" i="2"/>
  <c r="AA759" i="2" s="1"/>
  <c r="Y775" i="2"/>
  <c r="Y791" i="2"/>
  <c r="AA791" i="2" s="1"/>
  <c r="Y807" i="2"/>
  <c r="AA807" i="2" s="1"/>
  <c r="Y823" i="2"/>
  <c r="AA823" i="2" s="1"/>
  <c r="Y839" i="2"/>
  <c r="Y855" i="2"/>
  <c r="Y871" i="2"/>
  <c r="AA871" i="2" s="1"/>
  <c r="Y887" i="2"/>
  <c r="AA887" i="2" s="1"/>
  <c r="Y903" i="2"/>
  <c r="Y919" i="2"/>
  <c r="AA919" i="2" s="1"/>
  <c r="Y935" i="2"/>
  <c r="AA935" i="2" s="1"/>
  <c r="Y951" i="2"/>
  <c r="AA951" i="2" s="1"/>
  <c r="Y967" i="2"/>
  <c r="Y983" i="2"/>
  <c r="Y999" i="2"/>
  <c r="AA999" i="2" s="1"/>
  <c r="Y1015" i="2"/>
  <c r="AA1015" i="2" s="1"/>
  <c r="Y1031" i="2"/>
  <c r="Y1047" i="2"/>
  <c r="AA1047" i="2" s="1"/>
  <c r="Y1063" i="2"/>
  <c r="AA1063" i="2" s="1"/>
  <c r="Y1079" i="2"/>
  <c r="AA1079" i="2" s="1"/>
  <c r="Y1095" i="2"/>
  <c r="Y1111" i="2"/>
  <c r="Y1127" i="2"/>
  <c r="AA1127" i="2" s="1"/>
  <c r="Y1143" i="2"/>
  <c r="AA1143" i="2" s="1"/>
  <c r="Y1159" i="2"/>
  <c r="Y1175" i="2"/>
  <c r="AA1175" i="2" s="1"/>
  <c r="Y1191" i="2"/>
  <c r="AA1191" i="2" s="1"/>
  <c r="Y1207" i="2"/>
  <c r="AA1207" i="2" s="1"/>
  <c r="Y1223" i="2"/>
  <c r="Y1239" i="2"/>
  <c r="Y1255" i="2"/>
  <c r="AA1255" i="2" s="1"/>
  <c r="Y1271" i="2"/>
  <c r="AA1271" i="2" s="1"/>
  <c r="Y1287" i="2"/>
  <c r="Y1303" i="2"/>
  <c r="AA1303" i="2" s="1"/>
  <c r="Y1319" i="2"/>
  <c r="AA1319" i="2" s="1"/>
  <c r="Y1335" i="2"/>
  <c r="AA1335" i="2" s="1"/>
  <c r="Y1351" i="2"/>
  <c r="Y1367" i="2"/>
  <c r="Y1383" i="2"/>
  <c r="AA1383" i="2" s="1"/>
  <c r="Y1399" i="2"/>
  <c r="AA1399" i="2" s="1"/>
  <c r="Y1415" i="2"/>
  <c r="Y1431" i="2"/>
  <c r="AA1431" i="2" s="1"/>
  <c r="Y1447" i="2"/>
  <c r="AA1447" i="2" s="1"/>
  <c r="Y1463" i="2"/>
  <c r="AA1463" i="2" s="1"/>
  <c r="Y1479" i="2"/>
  <c r="Y1495" i="2"/>
  <c r="Y1511" i="2"/>
  <c r="AA1511" i="2" s="1"/>
  <c r="Y1307" i="2"/>
  <c r="AA1307" i="2" s="1"/>
  <c r="Y1339" i="2"/>
  <c r="Y1371" i="2"/>
  <c r="AA1371" i="2" s="1"/>
  <c r="Y1387" i="2"/>
  <c r="AA1387" i="2" s="1"/>
  <c r="Y1419" i="2"/>
  <c r="AA1419" i="2" s="1"/>
  <c r="Y1451" i="2"/>
  <c r="Y1467" i="2"/>
  <c r="Y1499" i="2"/>
  <c r="AA1499" i="2" s="1"/>
  <c r="Y1515" i="2"/>
  <c r="AA1515" i="2" s="1"/>
  <c r="Y1503" i="2"/>
  <c r="AA20" i="2"/>
  <c r="AA24" i="2"/>
  <c r="AA28" i="2"/>
  <c r="AA32" i="2"/>
  <c r="AA52" i="2"/>
  <c r="AA56" i="2"/>
  <c r="AA60" i="2"/>
  <c r="AA84" i="2"/>
  <c r="AA88" i="2"/>
  <c r="AA92" i="2"/>
  <c r="AA116" i="2"/>
  <c r="AA120" i="2"/>
  <c r="AA124" i="2"/>
  <c r="AA148" i="2"/>
  <c r="AA152" i="2"/>
  <c r="AA156" i="2"/>
  <c r="AA180" i="2"/>
  <c r="AA184" i="2"/>
  <c r="AA188" i="2"/>
  <c r="AA212" i="2"/>
  <c r="AA216" i="2"/>
  <c r="AA220" i="2"/>
  <c r="AA244" i="2"/>
  <c r="AA248" i="2"/>
  <c r="AA252" i="2"/>
  <c r="AA276" i="2"/>
  <c r="AA280" i="2"/>
  <c r="AA284" i="2"/>
  <c r="AA308" i="2"/>
  <c r="AA312" i="2"/>
  <c r="AA316" i="2"/>
  <c r="AA340" i="2"/>
  <c r="AA344" i="2"/>
  <c r="AA348" i="2"/>
  <c r="AA372" i="2"/>
  <c r="AA376" i="2"/>
  <c r="AA380" i="2"/>
  <c r="AA420" i="2"/>
  <c r="AA424" i="2"/>
  <c r="AA452" i="2"/>
  <c r="AA484" i="2"/>
  <c r="AA488" i="2"/>
  <c r="AA516" i="2"/>
  <c r="AA520" i="2"/>
  <c r="AA548" i="2"/>
  <c r="AA580" i="2"/>
  <c r="AA612" i="2"/>
  <c r="AA628" i="2"/>
  <c r="AA644" i="2"/>
  <c r="AA648" i="2"/>
  <c r="AA676" i="2"/>
  <c r="AA708" i="2"/>
  <c r="AA740" i="2"/>
  <c r="AA756" i="2"/>
  <c r="AA772" i="2"/>
  <c r="AA804" i="2"/>
  <c r="AA808" i="2"/>
  <c r="AA836" i="2"/>
  <c r="AA852" i="2"/>
  <c r="AA868" i="2"/>
  <c r="AA900" i="2"/>
  <c r="AA904" i="2"/>
  <c r="AA932" i="2"/>
  <c r="AA964" i="2"/>
  <c r="AA980" i="2"/>
  <c r="AA996" i="2"/>
  <c r="AA1000" i="2"/>
  <c r="AA29" i="2"/>
  <c r="AA45" i="2"/>
  <c r="AA49" i="2"/>
  <c r="AA101" i="2"/>
  <c r="AA105" i="2"/>
  <c r="AA113" i="2"/>
  <c r="AA129" i="2"/>
  <c r="AA157" i="2"/>
  <c r="AA165" i="2"/>
  <c r="AA173" i="2"/>
  <c r="AA217" i="2"/>
  <c r="AA229" i="2"/>
  <c r="AA241" i="2"/>
  <c r="AA249" i="2"/>
  <c r="AA265" i="2"/>
  <c r="AA285" i="2"/>
  <c r="AA297" i="2"/>
  <c r="AA301" i="2"/>
  <c r="AA349" i="2"/>
  <c r="AA385" i="2"/>
  <c r="AA393" i="2"/>
  <c r="AA405" i="2"/>
  <c r="AA409" i="2"/>
  <c r="AA441" i="2"/>
  <c r="AA457" i="2"/>
  <c r="AA473" i="2"/>
  <c r="AA505" i="2"/>
  <c r="AA509" i="2"/>
  <c r="AA537" i="2"/>
  <c r="AA553" i="2"/>
  <c r="AA569" i="2"/>
  <c r="AA601" i="2"/>
  <c r="AA633" i="2"/>
  <c r="AA649" i="2"/>
  <c r="AA665" i="2"/>
  <c r="AA697" i="2"/>
  <c r="AA729" i="2"/>
  <c r="AA745" i="2"/>
  <c r="AA761" i="2"/>
  <c r="AA793" i="2"/>
  <c r="AA809" i="2"/>
  <c r="AA825" i="2"/>
  <c r="AA857" i="2"/>
  <c r="AA889" i="2"/>
  <c r="AA905" i="2"/>
  <c r="AA921" i="2"/>
  <c r="AA953" i="2"/>
  <c r="AA985" i="2"/>
  <c r="AA50" i="2"/>
  <c r="AA54" i="2"/>
  <c r="AA82" i="2"/>
  <c r="AA114" i="2"/>
  <c r="AA118" i="2"/>
  <c r="AA146" i="2"/>
  <c r="AA150" i="2"/>
  <c r="AA178" i="2"/>
  <c r="AA182" i="2"/>
  <c r="AA210" i="2"/>
  <c r="AA242" i="2"/>
  <c r="AA246" i="2"/>
  <c r="AA274" i="2"/>
  <c r="AA278" i="2"/>
  <c r="AA306" i="2"/>
  <c r="AA338" i="2"/>
  <c r="AA354" i="2"/>
  <c r="AA370" i="2"/>
  <c r="AA374" i="2"/>
  <c r="AA402" i="2"/>
  <c r="AA410" i="2"/>
  <c r="AA438" i="2"/>
  <c r="AA454" i="2"/>
  <c r="AA470" i="2"/>
  <c r="AA474" i="2"/>
  <c r="AA502" i="2"/>
  <c r="AA506" i="2"/>
  <c r="AA534" i="2"/>
  <c r="AA538" i="2"/>
  <c r="AA566" i="2"/>
  <c r="AA598" i="2"/>
  <c r="AA630" i="2"/>
  <c r="AA662" i="2"/>
  <c r="AA694" i="2"/>
  <c r="AA726" i="2"/>
  <c r="AA742" i="2"/>
  <c r="AA758" i="2"/>
  <c r="AA790" i="2"/>
  <c r="AA822" i="2"/>
  <c r="AA854" i="2"/>
  <c r="AA886" i="2"/>
  <c r="AA918" i="2"/>
  <c r="AA950" i="2"/>
  <c r="AA27" i="2"/>
  <c r="AA43" i="2"/>
  <c r="AA75" i="2"/>
  <c r="AA107" i="2"/>
  <c r="AA139" i="2"/>
  <c r="AA171" i="2"/>
  <c r="AA203" i="2"/>
  <c r="AA235" i="2"/>
  <c r="AA267" i="2"/>
  <c r="AA299" i="2"/>
  <c r="AA315" i="2"/>
  <c r="AA339" i="2"/>
  <c r="AA343" i="2"/>
  <c r="AA371" i="2"/>
  <c r="AA379" i="2"/>
  <c r="AA451" i="2"/>
  <c r="AA471" i="2"/>
  <c r="AA523" i="2"/>
  <c r="AA527" i="2"/>
  <c r="AA579" i="2"/>
  <c r="AA599" i="2"/>
  <c r="AA651" i="2"/>
  <c r="AA655" i="2"/>
  <c r="AA707" i="2"/>
  <c r="AA727" i="2"/>
  <c r="AA779" i="2"/>
  <c r="AA783" i="2"/>
  <c r="AA835" i="2"/>
  <c r="AA847" i="2"/>
  <c r="AA851" i="2"/>
  <c r="AA855" i="2"/>
  <c r="AA907" i="2"/>
  <c r="AA911" i="2"/>
  <c r="AA963" i="2"/>
  <c r="AA971" i="2"/>
  <c r="AA975" i="2"/>
  <c r="AA983" i="2"/>
  <c r="AA982" i="2"/>
  <c r="AA1035" i="2"/>
  <c r="AA1039" i="2"/>
  <c r="AA1091" i="2"/>
  <c r="AA1111" i="2"/>
  <c r="AA1163" i="2"/>
  <c r="AA1167" i="2"/>
  <c r="AA1219" i="2"/>
  <c r="AA1239" i="2"/>
  <c r="AA1291" i="2"/>
  <c r="AA1295" i="2"/>
  <c r="AA1347" i="2"/>
  <c r="AA1367" i="2"/>
  <c r="AA1411" i="2"/>
  <c r="AA1423" i="2"/>
  <c r="AA1467" i="2"/>
  <c r="AA1475" i="2"/>
  <c r="AA1495" i="2"/>
  <c r="AA1028" i="2"/>
  <c r="AA1060" i="2"/>
  <c r="AA1092" i="2"/>
  <c r="AA1096" i="2"/>
  <c r="AA1124" i="2"/>
  <c r="AA1128" i="2"/>
  <c r="AA1156" i="2"/>
  <c r="AA1188" i="2"/>
  <c r="AA1192" i="2"/>
  <c r="AA1220" i="2"/>
  <c r="AA1224" i="2"/>
  <c r="AA1252" i="2"/>
  <c r="AA1256" i="2"/>
  <c r="AA1268" i="2"/>
  <c r="AA1284" i="2"/>
  <c r="AA1316" i="2"/>
  <c r="AA1320" i="2"/>
  <c r="AA1348" i="2"/>
  <c r="AA1352" i="2"/>
  <c r="AA1364" i="2"/>
  <c r="AA1380" i="2"/>
  <c r="AA1412" i="2"/>
  <c r="AA1444" i="2"/>
  <c r="AA1460" i="2"/>
  <c r="AA1476" i="2"/>
  <c r="AA1508" i="2"/>
  <c r="AA1017" i="2"/>
  <c r="AA1033" i="2"/>
  <c r="AA1049" i="2"/>
  <c r="AA1081" i="2"/>
  <c r="AA1113" i="2"/>
  <c r="AA1145" i="2"/>
  <c r="AA1177" i="2"/>
  <c r="AA1193" i="2"/>
  <c r="AA1197" i="2"/>
  <c r="AA1209" i="2"/>
  <c r="AA1241" i="2"/>
  <c r="AA1273" i="2"/>
  <c r="AA1289" i="2"/>
  <c r="AA1305" i="2"/>
  <c r="AA1337" i="2"/>
  <c r="AA1369" i="2"/>
  <c r="AA1401" i="2"/>
  <c r="AA1433" i="2"/>
  <c r="AA1449" i="2"/>
  <c r="AA1465" i="2"/>
  <c r="AA1497" i="2"/>
  <c r="AA1014" i="2"/>
  <c r="AA1030" i="2"/>
  <c r="AA1046" i="2"/>
  <c r="AA1078" i="2"/>
  <c r="AA1110" i="2"/>
  <c r="AA1126" i="2"/>
  <c r="AA1142" i="2"/>
  <c r="AA1174" i="2"/>
  <c r="AA1206" i="2"/>
  <c r="AA1238" i="2"/>
  <c r="AA1270" i="2"/>
  <c r="AA1286" i="2"/>
  <c r="AA1302" i="2"/>
  <c r="AA1334" i="2"/>
  <c r="AA1366" i="2"/>
  <c r="AA1382" i="2"/>
  <c r="AA1398" i="2"/>
  <c r="AA1430" i="2"/>
  <c r="AA1462" i="2"/>
  <c r="AA1494" i="2"/>
  <c r="T8" i="2"/>
  <c r="T9" i="2" s="1"/>
  <c r="T10" i="2" s="1"/>
  <c r="T11" i="2" s="1"/>
  <c r="T12" i="2" s="1"/>
  <c r="X8" i="2"/>
  <c r="V8" i="2"/>
  <c r="V10" i="2"/>
  <c r="V9" i="2"/>
  <c r="X9" i="2"/>
  <c r="M3" i="2"/>
  <c r="S30" i="2"/>
  <c r="S31" i="2"/>
  <c r="S34" i="2"/>
  <c r="S35" i="2"/>
  <c r="S38" i="2"/>
  <c r="S39" i="2"/>
  <c r="S42" i="2"/>
  <c r="S43" i="2"/>
  <c r="S46" i="2"/>
  <c r="S47" i="2"/>
  <c r="S51" i="2"/>
  <c r="S52" i="2"/>
  <c r="S53" i="2"/>
  <c r="S54" i="2"/>
  <c r="S55" i="2"/>
  <c r="S56" i="2"/>
  <c r="S57" i="2"/>
  <c r="S58" i="2"/>
  <c r="S59" i="2"/>
  <c r="S60" i="2"/>
  <c r="S61" i="2"/>
  <c r="S62" i="2"/>
  <c r="S63" i="2"/>
  <c r="S64" i="2"/>
  <c r="S65" i="2"/>
  <c r="S66" i="2"/>
  <c r="S67" i="2"/>
  <c r="S68" i="2"/>
  <c r="S69" i="2"/>
  <c r="S70" i="2"/>
  <c r="S71" i="2"/>
  <c r="S72" i="2"/>
  <c r="S73" i="2"/>
  <c r="S74" i="2"/>
  <c r="S75" i="2"/>
  <c r="S76" i="2"/>
  <c r="S77" i="2"/>
  <c r="S78" i="2"/>
  <c r="S79" i="2"/>
  <c r="S80" i="2"/>
  <c r="S81" i="2"/>
  <c r="S82" i="2"/>
  <c r="S83" i="2"/>
  <c r="S84" i="2"/>
  <c r="S85" i="2"/>
  <c r="S86" i="2"/>
  <c r="S87" i="2"/>
  <c r="S88" i="2"/>
  <c r="S89" i="2"/>
  <c r="S90" i="2"/>
  <c r="S91" i="2"/>
  <c r="S92" i="2"/>
  <c r="S93" i="2"/>
  <c r="S94" i="2"/>
  <c r="S95" i="2"/>
  <c r="S96" i="2"/>
  <c r="S97" i="2"/>
  <c r="S98" i="2"/>
  <c r="S99" i="2"/>
  <c r="S100" i="2"/>
  <c r="S101" i="2"/>
  <c r="S102" i="2"/>
  <c r="S103" i="2"/>
  <c r="S104" i="2"/>
  <c r="S105" i="2"/>
  <c r="S106" i="2"/>
  <c r="S107" i="2"/>
  <c r="S108" i="2"/>
  <c r="S109" i="2"/>
  <c r="S110" i="2"/>
  <c r="S111" i="2"/>
  <c r="S112" i="2"/>
  <c r="S113" i="2"/>
  <c r="S114" i="2"/>
  <c r="S115" i="2"/>
  <c r="S116" i="2"/>
  <c r="S117" i="2"/>
  <c r="S118" i="2"/>
  <c r="S119" i="2"/>
  <c r="S120" i="2"/>
  <c r="S121" i="2"/>
  <c r="S122" i="2"/>
  <c r="S123" i="2"/>
  <c r="S124" i="2"/>
  <c r="S125" i="2"/>
  <c r="S126" i="2"/>
  <c r="S127" i="2"/>
  <c r="S128" i="2"/>
  <c r="S129" i="2"/>
  <c r="S130" i="2"/>
  <c r="S131" i="2"/>
  <c r="S132" i="2"/>
  <c r="S133" i="2"/>
  <c r="S134" i="2"/>
  <c r="S135" i="2"/>
  <c r="S136" i="2"/>
  <c r="S137" i="2"/>
  <c r="S138" i="2"/>
  <c r="S139" i="2"/>
  <c r="S140" i="2"/>
  <c r="S141" i="2"/>
  <c r="S142" i="2"/>
  <c r="S143" i="2"/>
  <c r="S144" i="2"/>
  <c r="S145" i="2"/>
  <c r="S146" i="2"/>
  <c r="S147" i="2"/>
  <c r="S148" i="2"/>
  <c r="S149" i="2"/>
  <c r="S150" i="2"/>
  <c r="S151" i="2"/>
  <c r="S152" i="2"/>
  <c r="S153" i="2"/>
  <c r="S154" i="2"/>
  <c r="S155" i="2"/>
  <c r="S156" i="2"/>
  <c r="S157" i="2"/>
  <c r="S158" i="2"/>
  <c r="S159" i="2"/>
  <c r="S160" i="2"/>
  <c r="S161" i="2"/>
  <c r="S162" i="2"/>
  <c r="S163" i="2"/>
  <c r="S164" i="2"/>
  <c r="S165" i="2"/>
  <c r="S166" i="2"/>
  <c r="S167" i="2"/>
  <c r="S168" i="2"/>
  <c r="S169" i="2"/>
  <c r="S170" i="2"/>
  <c r="S171" i="2"/>
  <c r="S172" i="2"/>
  <c r="S173" i="2"/>
  <c r="S174" i="2"/>
  <c r="S175" i="2"/>
  <c r="S176" i="2"/>
  <c r="S177" i="2"/>
  <c r="S178" i="2"/>
  <c r="S179" i="2"/>
  <c r="S180" i="2"/>
  <c r="S181" i="2"/>
  <c r="S182" i="2"/>
  <c r="S183" i="2"/>
  <c r="S184" i="2"/>
  <c r="S185" i="2"/>
  <c r="S186" i="2"/>
  <c r="S187" i="2"/>
  <c r="S188" i="2"/>
  <c r="S189" i="2"/>
  <c r="S190" i="2"/>
  <c r="S191" i="2"/>
  <c r="S192" i="2"/>
  <c r="S193" i="2"/>
  <c r="S194" i="2"/>
  <c r="S195" i="2"/>
  <c r="S196" i="2"/>
  <c r="S197" i="2"/>
  <c r="S198" i="2"/>
  <c r="S199" i="2"/>
  <c r="S200" i="2"/>
  <c r="S201" i="2"/>
  <c r="S202" i="2"/>
  <c r="S203" i="2"/>
  <c r="S204" i="2"/>
  <c r="S205" i="2"/>
  <c r="S206" i="2"/>
  <c r="S207" i="2"/>
  <c r="S208" i="2"/>
  <c r="S209" i="2"/>
  <c r="S210" i="2"/>
  <c r="S211" i="2"/>
  <c r="S212" i="2"/>
  <c r="S213" i="2"/>
  <c r="S214" i="2"/>
  <c r="S215" i="2"/>
  <c r="S216" i="2"/>
  <c r="S217" i="2"/>
  <c r="S218" i="2"/>
  <c r="S219" i="2"/>
  <c r="S220" i="2"/>
  <c r="S221" i="2"/>
  <c r="S222" i="2"/>
  <c r="S223" i="2"/>
  <c r="S224" i="2"/>
  <c r="S225" i="2"/>
  <c r="S226" i="2"/>
  <c r="S227" i="2"/>
  <c r="S228" i="2"/>
  <c r="S229" i="2"/>
  <c r="S230" i="2"/>
  <c r="S231" i="2"/>
  <c r="S232" i="2"/>
  <c r="S233" i="2"/>
  <c r="S234" i="2"/>
  <c r="S235" i="2"/>
  <c r="S236" i="2"/>
  <c r="S237" i="2"/>
  <c r="S238" i="2"/>
  <c r="S239" i="2"/>
  <c r="S240" i="2"/>
  <c r="S241" i="2"/>
  <c r="S242" i="2"/>
  <c r="S243" i="2"/>
  <c r="S244" i="2"/>
  <c r="S245" i="2"/>
  <c r="S246" i="2"/>
  <c r="S247" i="2"/>
  <c r="S248" i="2"/>
  <c r="S249" i="2"/>
  <c r="S250" i="2"/>
  <c r="S251" i="2"/>
  <c r="S252" i="2"/>
  <c r="S253" i="2"/>
  <c r="S254" i="2"/>
  <c r="S255" i="2"/>
  <c r="S256" i="2"/>
  <c r="S257" i="2"/>
  <c r="S258" i="2"/>
  <c r="S259" i="2"/>
  <c r="S260" i="2"/>
  <c r="S261" i="2"/>
  <c r="S262" i="2"/>
  <c r="S263" i="2"/>
  <c r="S264" i="2"/>
  <c r="S265" i="2"/>
  <c r="S266" i="2"/>
  <c r="S267" i="2"/>
  <c r="S268" i="2"/>
  <c r="S269" i="2"/>
  <c r="S270" i="2"/>
  <c r="S271" i="2"/>
  <c r="S272" i="2"/>
  <c r="S273" i="2"/>
  <c r="S274" i="2"/>
  <c r="S275" i="2"/>
  <c r="S276" i="2"/>
  <c r="S277" i="2"/>
  <c r="S278" i="2"/>
  <c r="S279" i="2"/>
  <c r="S280" i="2"/>
  <c r="S281" i="2"/>
  <c r="S282" i="2"/>
  <c r="S283" i="2"/>
  <c r="S284" i="2"/>
  <c r="S285" i="2"/>
  <c r="S286" i="2"/>
  <c r="S287" i="2"/>
  <c r="S288" i="2"/>
  <c r="S289" i="2"/>
  <c r="S290" i="2"/>
  <c r="S291" i="2"/>
  <c r="S292" i="2"/>
  <c r="S293" i="2"/>
  <c r="S294" i="2"/>
  <c r="S295" i="2"/>
  <c r="S296" i="2"/>
  <c r="S297" i="2"/>
  <c r="S298" i="2"/>
  <c r="S299" i="2"/>
  <c r="S300" i="2"/>
  <c r="S301" i="2"/>
  <c r="S302" i="2"/>
  <c r="S303" i="2"/>
  <c r="S304" i="2"/>
  <c r="S305" i="2"/>
  <c r="S306" i="2"/>
  <c r="S307" i="2"/>
  <c r="S308" i="2"/>
  <c r="S309" i="2"/>
  <c r="S310" i="2"/>
  <c r="S311" i="2"/>
  <c r="S312" i="2"/>
  <c r="S313" i="2"/>
  <c r="S314" i="2"/>
  <c r="S315" i="2"/>
  <c r="S316" i="2"/>
  <c r="S317" i="2"/>
  <c r="S318" i="2"/>
  <c r="S319" i="2"/>
  <c r="S320" i="2"/>
  <c r="S321" i="2"/>
  <c r="S322" i="2"/>
  <c r="S323" i="2"/>
  <c r="S324" i="2"/>
  <c r="S325" i="2"/>
  <c r="S326" i="2"/>
  <c r="S327" i="2"/>
  <c r="S328" i="2"/>
  <c r="S329" i="2"/>
  <c r="S330" i="2"/>
  <c r="S331" i="2"/>
  <c r="S332" i="2"/>
  <c r="S333" i="2"/>
  <c r="S334" i="2"/>
  <c r="S335" i="2"/>
  <c r="S336" i="2"/>
  <c r="S337" i="2"/>
  <c r="S338" i="2"/>
  <c r="S339" i="2"/>
  <c r="S340" i="2"/>
  <c r="S341" i="2"/>
  <c r="S342" i="2"/>
  <c r="S343" i="2"/>
  <c r="S344" i="2"/>
  <c r="S345" i="2"/>
  <c r="S346" i="2"/>
  <c r="S347" i="2"/>
  <c r="S348" i="2"/>
  <c r="S349" i="2"/>
  <c r="S350" i="2"/>
  <c r="S351" i="2"/>
  <c r="S352" i="2"/>
  <c r="S353" i="2"/>
  <c r="S354" i="2"/>
  <c r="S355" i="2"/>
  <c r="S356" i="2"/>
  <c r="S357" i="2"/>
  <c r="S358" i="2"/>
  <c r="S359" i="2"/>
  <c r="S360" i="2"/>
  <c r="S361" i="2"/>
  <c r="S362" i="2"/>
  <c r="S363" i="2"/>
  <c r="S364" i="2"/>
  <c r="S365" i="2"/>
  <c r="S366" i="2"/>
  <c r="S367" i="2"/>
  <c r="S368" i="2"/>
  <c r="S369" i="2"/>
  <c r="S370" i="2"/>
  <c r="S371" i="2"/>
  <c r="S372" i="2"/>
  <c r="S373" i="2"/>
  <c r="S374" i="2"/>
  <c r="S375" i="2"/>
  <c r="S376" i="2"/>
  <c r="S377" i="2"/>
  <c r="S378" i="2"/>
  <c r="S379" i="2"/>
  <c r="S380" i="2"/>
  <c r="S381" i="2"/>
  <c r="S382" i="2"/>
  <c r="S383" i="2"/>
  <c r="S384" i="2"/>
  <c r="S385" i="2"/>
  <c r="S386" i="2"/>
  <c r="S387" i="2"/>
  <c r="S388" i="2"/>
  <c r="S389" i="2"/>
  <c r="S390" i="2"/>
  <c r="S391" i="2"/>
  <c r="S392" i="2"/>
  <c r="S393" i="2"/>
  <c r="S394" i="2"/>
  <c r="S395" i="2"/>
  <c r="S396" i="2"/>
  <c r="S397" i="2"/>
  <c r="S398" i="2"/>
  <c r="S399" i="2"/>
  <c r="S400" i="2"/>
  <c r="S401" i="2"/>
  <c r="S402" i="2"/>
  <c r="S403" i="2"/>
  <c r="S404" i="2"/>
  <c r="S405" i="2"/>
  <c r="S406" i="2"/>
  <c r="S407" i="2"/>
  <c r="S408" i="2"/>
  <c r="S409" i="2"/>
  <c r="S410" i="2"/>
  <c r="S411" i="2"/>
  <c r="S412" i="2"/>
  <c r="S413" i="2"/>
  <c r="S414" i="2"/>
  <c r="S415" i="2"/>
  <c r="S416" i="2"/>
  <c r="S417" i="2"/>
  <c r="S418" i="2"/>
  <c r="S419" i="2"/>
  <c r="S420" i="2"/>
  <c r="S421" i="2"/>
  <c r="S422" i="2"/>
  <c r="S423" i="2"/>
  <c r="S424" i="2"/>
  <c r="S425" i="2"/>
  <c r="S426" i="2"/>
  <c r="S427" i="2"/>
  <c r="S428" i="2"/>
  <c r="S429" i="2"/>
  <c r="S430" i="2"/>
  <c r="S431" i="2"/>
  <c r="S432" i="2"/>
  <c r="S433" i="2"/>
  <c r="S434" i="2"/>
  <c r="S435" i="2"/>
  <c r="S436" i="2"/>
  <c r="S437" i="2"/>
  <c r="S438" i="2"/>
  <c r="S439" i="2"/>
  <c r="S440" i="2"/>
  <c r="S441" i="2"/>
  <c r="S442" i="2"/>
  <c r="S443" i="2"/>
  <c r="S444" i="2"/>
  <c r="S445" i="2"/>
  <c r="S446" i="2"/>
  <c r="S447" i="2"/>
  <c r="S448" i="2"/>
  <c r="S449" i="2"/>
  <c r="S450" i="2"/>
  <c r="S451" i="2"/>
  <c r="S452" i="2"/>
  <c r="S453" i="2"/>
  <c r="S454" i="2"/>
  <c r="S455" i="2"/>
  <c r="S456" i="2"/>
  <c r="S457" i="2"/>
  <c r="S458" i="2"/>
  <c r="S459" i="2"/>
  <c r="S460" i="2"/>
  <c r="S461" i="2"/>
  <c r="S462" i="2"/>
  <c r="S463" i="2"/>
  <c r="S464" i="2"/>
  <c r="S465" i="2"/>
  <c r="S466" i="2"/>
  <c r="S467" i="2"/>
  <c r="S468" i="2"/>
  <c r="S469" i="2"/>
  <c r="S470" i="2"/>
  <c r="S471" i="2"/>
  <c r="S472" i="2"/>
  <c r="S473" i="2"/>
  <c r="S474" i="2"/>
  <c r="S475" i="2"/>
  <c r="S476" i="2"/>
  <c r="S477" i="2"/>
  <c r="S478" i="2"/>
  <c r="S479" i="2"/>
  <c r="S480" i="2"/>
  <c r="S481" i="2"/>
  <c r="S482" i="2"/>
  <c r="S483" i="2"/>
  <c r="S484" i="2"/>
  <c r="S485" i="2"/>
  <c r="S486" i="2"/>
  <c r="S487" i="2"/>
  <c r="S488" i="2"/>
  <c r="S489" i="2"/>
  <c r="S490" i="2"/>
  <c r="S491" i="2"/>
  <c r="S492" i="2"/>
  <c r="S493" i="2"/>
  <c r="S494" i="2"/>
  <c r="S495" i="2"/>
  <c r="S496" i="2"/>
  <c r="S497" i="2"/>
  <c r="S498" i="2"/>
  <c r="S499" i="2"/>
  <c r="S500" i="2"/>
  <c r="S501" i="2"/>
  <c r="S502" i="2"/>
  <c r="S503" i="2"/>
  <c r="S504" i="2"/>
  <c r="S505" i="2"/>
  <c r="S506" i="2"/>
  <c r="S507" i="2"/>
  <c r="S508" i="2"/>
  <c r="S509" i="2"/>
  <c r="S510" i="2"/>
  <c r="S511" i="2"/>
  <c r="S512" i="2"/>
  <c r="S513" i="2"/>
  <c r="S514" i="2"/>
  <c r="S515" i="2"/>
  <c r="S516" i="2"/>
  <c r="S517" i="2"/>
  <c r="S518" i="2"/>
  <c r="S519" i="2"/>
  <c r="S520" i="2"/>
  <c r="S521" i="2"/>
  <c r="S522" i="2"/>
  <c r="S523" i="2"/>
  <c r="S524" i="2"/>
  <c r="S525" i="2"/>
  <c r="S526" i="2"/>
  <c r="S527" i="2"/>
  <c r="S528" i="2"/>
  <c r="S529" i="2"/>
  <c r="S530" i="2"/>
  <c r="S531" i="2"/>
  <c r="S532" i="2"/>
  <c r="S533" i="2"/>
  <c r="S534" i="2"/>
  <c r="S535" i="2"/>
  <c r="S536" i="2"/>
  <c r="S537" i="2"/>
  <c r="S538" i="2"/>
  <c r="S539" i="2"/>
  <c r="S540" i="2"/>
  <c r="S541" i="2"/>
  <c r="S542" i="2"/>
  <c r="S543" i="2"/>
  <c r="S544" i="2"/>
  <c r="S545" i="2"/>
  <c r="S546" i="2"/>
  <c r="S547" i="2"/>
  <c r="S548" i="2"/>
  <c r="S549" i="2"/>
  <c r="S550" i="2"/>
  <c r="S551" i="2"/>
  <c r="S552" i="2"/>
  <c r="S553" i="2"/>
  <c r="S554" i="2"/>
  <c r="S555" i="2"/>
  <c r="S556" i="2"/>
  <c r="S557" i="2"/>
  <c r="S558" i="2"/>
  <c r="S559" i="2"/>
  <c r="S560" i="2"/>
  <c r="S561" i="2"/>
  <c r="S562" i="2"/>
  <c r="S563" i="2"/>
  <c r="S564" i="2"/>
  <c r="S565" i="2"/>
  <c r="S566" i="2"/>
  <c r="S567" i="2"/>
  <c r="S568" i="2"/>
  <c r="S569" i="2"/>
  <c r="S570" i="2"/>
  <c r="S571" i="2"/>
  <c r="S572" i="2"/>
  <c r="S573" i="2"/>
  <c r="S574" i="2"/>
  <c r="S575" i="2"/>
  <c r="S576" i="2"/>
  <c r="S577" i="2"/>
  <c r="S578" i="2"/>
  <c r="S579" i="2"/>
  <c r="S580" i="2"/>
  <c r="S581" i="2"/>
  <c r="S582" i="2"/>
  <c r="S583" i="2"/>
  <c r="S584" i="2"/>
  <c r="S585" i="2"/>
  <c r="S586" i="2"/>
  <c r="S587" i="2"/>
  <c r="S588" i="2"/>
  <c r="S589" i="2"/>
  <c r="S590" i="2"/>
  <c r="S591" i="2"/>
  <c r="S592" i="2"/>
  <c r="S593" i="2"/>
  <c r="S594" i="2"/>
  <c r="S595" i="2"/>
  <c r="S596" i="2"/>
  <c r="S597" i="2"/>
  <c r="S598" i="2"/>
  <c r="S599" i="2"/>
  <c r="S600" i="2"/>
  <c r="S601" i="2"/>
  <c r="S602" i="2"/>
  <c r="S603" i="2"/>
  <c r="S604" i="2"/>
  <c r="S605" i="2"/>
  <c r="S606" i="2"/>
  <c r="S607" i="2"/>
  <c r="S608" i="2"/>
  <c r="S609" i="2"/>
  <c r="S610" i="2"/>
  <c r="S611" i="2"/>
  <c r="S612" i="2"/>
  <c r="S613" i="2"/>
  <c r="S614" i="2"/>
  <c r="S615" i="2"/>
  <c r="S616" i="2"/>
  <c r="S617" i="2"/>
  <c r="S618" i="2"/>
  <c r="S619" i="2"/>
  <c r="S620" i="2"/>
  <c r="S621" i="2"/>
  <c r="S622" i="2"/>
  <c r="S623" i="2"/>
  <c r="S624" i="2"/>
  <c r="S625" i="2"/>
  <c r="S626" i="2"/>
  <c r="S627" i="2"/>
  <c r="S628" i="2"/>
  <c r="S629" i="2"/>
  <c r="S630" i="2"/>
  <c r="S631" i="2"/>
  <c r="S632" i="2"/>
  <c r="S633" i="2"/>
  <c r="S634" i="2"/>
  <c r="S635" i="2"/>
  <c r="S636" i="2"/>
  <c r="S637" i="2"/>
  <c r="S638" i="2"/>
  <c r="S639" i="2"/>
  <c r="S640" i="2"/>
  <c r="S641" i="2"/>
  <c r="S642" i="2"/>
  <c r="S643" i="2"/>
  <c r="S644" i="2"/>
  <c r="S645" i="2"/>
  <c r="S646" i="2"/>
  <c r="S647" i="2"/>
  <c r="S648" i="2"/>
  <c r="S649" i="2"/>
  <c r="S650" i="2"/>
  <c r="S651" i="2"/>
  <c r="S652" i="2"/>
  <c r="S653" i="2"/>
  <c r="S654" i="2"/>
  <c r="S655" i="2"/>
  <c r="S656" i="2"/>
  <c r="S657" i="2"/>
  <c r="S658" i="2"/>
  <c r="S659" i="2"/>
  <c r="S660" i="2"/>
  <c r="S661" i="2"/>
  <c r="S662" i="2"/>
  <c r="S663" i="2"/>
  <c r="S664" i="2"/>
  <c r="S665" i="2"/>
  <c r="S666" i="2"/>
  <c r="S667" i="2"/>
  <c r="S668" i="2"/>
  <c r="S669" i="2"/>
  <c r="S670" i="2"/>
  <c r="S671" i="2"/>
  <c r="S672" i="2"/>
  <c r="S673" i="2"/>
  <c r="S674" i="2"/>
  <c r="S675" i="2"/>
  <c r="S676" i="2"/>
  <c r="S677" i="2"/>
  <c r="S678" i="2"/>
  <c r="S679" i="2"/>
  <c r="S680" i="2"/>
  <c r="S681" i="2"/>
  <c r="S682" i="2"/>
  <c r="S683" i="2"/>
  <c r="S684" i="2"/>
  <c r="S685" i="2"/>
  <c r="S686" i="2"/>
  <c r="S687" i="2"/>
  <c r="S688" i="2"/>
  <c r="S689" i="2"/>
  <c r="S690" i="2"/>
  <c r="S691" i="2"/>
  <c r="S692" i="2"/>
  <c r="S693" i="2"/>
  <c r="S694" i="2"/>
  <c r="S695" i="2"/>
  <c r="S696" i="2"/>
  <c r="S697" i="2"/>
  <c r="S698" i="2"/>
  <c r="S699" i="2"/>
  <c r="S700" i="2"/>
  <c r="S701" i="2"/>
  <c r="S702" i="2"/>
  <c r="S703" i="2"/>
  <c r="S704" i="2"/>
  <c r="S705" i="2"/>
  <c r="S706" i="2"/>
  <c r="S707" i="2"/>
  <c r="S708" i="2"/>
  <c r="S709" i="2"/>
  <c r="S710" i="2"/>
  <c r="S711" i="2"/>
  <c r="S712" i="2"/>
  <c r="S713" i="2"/>
  <c r="S714" i="2"/>
  <c r="S715" i="2"/>
  <c r="S716" i="2"/>
  <c r="S717" i="2"/>
  <c r="S718" i="2"/>
  <c r="S719" i="2"/>
  <c r="S720" i="2"/>
  <c r="S721" i="2"/>
  <c r="S722" i="2"/>
  <c r="S723" i="2"/>
  <c r="S724" i="2"/>
  <c r="S725" i="2"/>
  <c r="S726" i="2"/>
  <c r="S727" i="2"/>
  <c r="S728" i="2"/>
  <c r="S729" i="2"/>
  <c r="S730" i="2"/>
  <c r="S731" i="2"/>
  <c r="S732" i="2"/>
  <c r="S733" i="2"/>
  <c r="S734" i="2"/>
  <c r="S735" i="2"/>
  <c r="S736" i="2"/>
  <c r="S737" i="2"/>
  <c r="S738" i="2"/>
  <c r="S739" i="2"/>
  <c r="S740" i="2"/>
  <c r="S741" i="2"/>
  <c r="S742" i="2"/>
  <c r="S743" i="2"/>
  <c r="S744" i="2"/>
  <c r="S745" i="2"/>
  <c r="S746" i="2"/>
  <c r="S747" i="2"/>
  <c r="S748" i="2"/>
  <c r="S749" i="2"/>
  <c r="S750" i="2"/>
  <c r="S751" i="2"/>
  <c r="S752" i="2"/>
  <c r="S753" i="2"/>
  <c r="S754" i="2"/>
  <c r="S755" i="2"/>
  <c r="S756" i="2"/>
  <c r="S757" i="2"/>
  <c r="S758" i="2"/>
  <c r="S759" i="2"/>
  <c r="S760" i="2"/>
  <c r="S761" i="2"/>
  <c r="S762" i="2"/>
  <c r="S763" i="2"/>
  <c r="S764" i="2"/>
  <c r="S765" i="2"/>
  <c r="S766" i="2"/>
  <c r="S767" i="2"/>
  <c r="S768" i="2"/>
  <c r="S769" i="2"/>
  <c r="S770" i="2"/>
  <c r="S771" i="2"/>
  <c r="S772" i="2"/>
  <c r="S773" i="2"/>
  <c r="S774" i="2"/>
  <c r="S775" i="2"/>
  <c r="S776" i="2"/>
  <c r="S777" i="2"/>
  <c r="S778" i="2"/>
  <c r="S779" i="2"/>
  <c r="S780" i="2"/>
  <c r="S781" i="2"/>
  <c r="S782" i="2"/>
  <c r="S783" i="2"/>
  <c r="S784" i="2"/>
  <c r="S785" i="2"/>
  <c r="S786" i="2"/>
  <c r="S787" i="2"/>
  <c r="S788" i="2"/>
  <c r="S789" i="2"/>
  <c r="S790" i="2"/>
  <c r="S791" i="2"/>
  <c r="S792" i="2"/>
  <c r="S793" i="2"/>
  <c r="S794" i="2"/>
  <c r="S795" i="2"/>
  <c r="S796" i="2"/>
  <c r="S797" i="2"/>
  <c r="S798" i="2"/>
  <c r="S799" i="2"/>
  <c r="S800" i="2"/>
  <c r="S801" i="2"/>
  <c r="S802" i="2"/>
  <c r="S803" i="2"/>
  <c r="S804" i="2"/>
  <c r="S805" i="2"/>
  <c r="S806" i="2"/>
  <c r="S807" i="2"/>
  <c r="S808" i="2"/>
  <c r="S809" i="2"/>
  <c r="S810" i="2"/>
  <c r="S811" i="2"/>
  <c r="S812" i="2"/>
  <c r="S813" i="2"/>
  <c r="S814" i="2"/>
  <c r="S815" i="2"/>
  <c r="S816" i="2"/>
  <c r="S817" i="2"/>
  <c r="S818" i="2"/>
  <c r="S819" i="2"/>
  <c r="S820" i="2"/>
  <c r="S821" i="2"/>
  <c r="S822" i="2"/>
  <c r="S823" i="2"/>
  <c r="S824" i="2"/>
  <c r="S825" i="2"/>
  <c r="S826" i="2"/>
  <c r="S827" i="2"/>
  <c r="S828" i="2"/>
  <c r="S829" i="2"/>
  <c r="S830" i="2"/>
  <c r="S831" i="2"/>
  <c r="S832" i="2"/>
  <c r="S833" i="2"/>
  <c r="S834" i="2"/>
  <c r="S835" i="2"/>
  <c r="S836" i="2"/>
  <c r="S837" i="2"/>
  <c r="S838" i="2"/>
  <c r="S839" i="2"/>
  <c r="S840" i="2"/>
  <c r="S841" i="2"/>
  <c r="S842" i="2"/>
  <c r="S843" i="2"/>
  <c r="S844" i="2"/>
  <c r="S845" i="2"/>
  <c r="S846" i="2"/>
  <c r="S847" i="2"/>
  <c r="S848" i="2"/>
  <c r="S849" i="2"/>
  <c r="S850" i="2"/>
  <c r="S851" i="2"/>
  <c r="S852" i="2"/>
  <c r="S853" i="2"/>
  <c r="S854" i="2"/>
  <c r="S855" i="2"/>
  <c r="S856" i="2"/>
  <c r="S857" i="2"/>
  <c r="S858" i="2"/>
  <c r="S859" i="2"/>
  <c r="S860" i="2"/>
  <c r="S861" i="2"/>
  <c r="S862" i="2"/>
  <c r="S863" i="2"/>
  <c r="S864" i="2"/>
  <c r="S865" i="2"/>
  <c r="S866" i="2"/>
  <c r="S867" i="2"/>
  <c r="S868" i="2"/>
  <c r="S869" i="2"/>
  <c r="S870" i="2"/>
  <c r="S871" i="2"/>
  <c r="S872" i="2"/>
  <c r="S873" i="2"/>
  <c r="S874" i="2"/>
  <c r="S875" i="2"/>
  <c r="S876" i="2"/>
  <c r="S877" i="2"/>
  <c r="S878" i="2"/>
  <c r="S879" i="2"/>
  <c r="S880" i="2"/>
  <c r="S881" i="2"/>
  <c r="S882" i="2"/>
  <c r="S883" i="2"/>
  <c r="S884" i="2"/>
  <c r="S885" i="2"/>
  <c r="S886" i="2"/>
  <c r="S887" i="2"/>
  <c r="S888" i="2"/>
  <c r="S889" i="2"/>
  <c r="S890" i="2"/>
  <c r="S891" i="2"/>
  <c r="S892" i="2"/>
  <c r="S893" i="2"/>
  <c r="S894" i="2"/>
  <c r="S895" i="2"/>
  <c r="S896" i="2"/>
  <c r="S897" i="2"/>
  <c r="S898" i="2"/>
  <c r="S899" i="2"/>
  <c r="S900" i="2"/>
  <c r="S901" i="2"/>
  <c r="S902" i="2"/>
  <c r="S903" i="2"/>
  <c r="S904" i="2"/>
  <c r="S905" i="2"/>
  <c r="S906" i="2"/>
  <c r="S907" i="2"/>
  <c r="S908" i="2"/>
  <c r="S909" i="2"/>
  <c r="S910" i="2"/>
  <c r="S911" i="2"/>
  <c r="S912" i="2"/>
  <c r="S913" i="2"/>
  <c r="S914" i="2"/>
  <c r="S915" i="2"/>
  <c r="S916" i="2"/>
  <c r="S917" i="2"/>
  <c r="S918" i="2"/>
  <c r="S919" i="2"/>
  <c r="S920" i="2"/>
  <c r="S921" i="2"/>
  <c r="S922" i="2"/>
  <c r="S923" i="2"/>
  <c r="S924" i="2"/>
  <c r="S925" i="2"/>
  <c r="S926" i="2"/>
  <c r="S927" i="2"/>
  <c r="S928" i="2"/>
  <c r="S929" i="2"/>
  <c r="S930" i="2"/>
  <c r="S931" i="2"/>
  <c r="S932" i="2"/>
  <c r="S933" i="2"/>
  <c r="S934" i="2"/>
  <c r="S935" i="2"/>
  <c r="S936" i="2"/>
  <c r="S937" i="2"/>
  <c r="S938" i="2"/>
  <c r="S939" i="2"/>
  <c r="S940" i="2"/>
  <c r="S941" i="2"/>
  <c r="S942" i="2"/>
  <c r="S943" i="2"/>
  <c r="S944" i="2"/>
  <c r="S945" i="2"/>
  <c r="S946" i="2"/>
  <c r="S947" i="2"/>
  <c r="S948" i="2"/>
  <c r="S949" i="2"/>
  <c r="S950" i="2"/>
  <c r="S951" i="2"/>
  <c r="S952" i="2"/>
  <c r="S953" i="2"/>
  <c r="S954" i="2"/>
  <c r="S955" i="2"/>
  <c r="S956" i="2"/>
  <c r="S957" i="2"/>
  <c r="S958" i="2"/>
  <c r="S959" i="2"/>
  <c r="S960" i="2"/>
  <c r="S961" i="2"/>
  <c r="S962" i="2"/>
  <c r="S963" i="2"/>
  <c r="S964" i="2"/>
  <c r="S965" i="2"/>
  <c r="S966" i="2"/>
  <c r="S967" i="2"/>
  <c r="S968" i="2"/>
  <c r="S969" i="2"/>
  <c r="S970" i="2"/>
  <c r="S971" i="2"/>
  <c r="S972" i="2"/>
  <c r="S973" i="2"/>
  <c r="S974" i="2"/>
  <c r="S975" i="2"/>
  <c r="S976" i="2"/>
  <c r="S977" i="2"/>
  <c r="S978" i="2"/>
  <c r="S979" i="2"/>
  <c r="S980" i="2"/>
  <c r="S981" i="2"/>
  <c r="S982" i="2"/>
  <c r="S983" i="2"/>
  <c r="S984" i="2"/>
  <c r="S985" i="2"/>
  <c r="S986" i="2"/>
  <c r="S987" i="2"/>
  <c r="S988" i="2"/>
  <c r="S989" i="2"/>
  <c r="S990" i="2"/>
  <c r="S991" i="2"/>
  <c r="S992" i="2"/>
  <c r="S993" i="2"/>
  <c r="S994" i="2"/>
  <c r="S995" i="2"/>
  <c r="S996" i="2"/>
  <c r="S997" i="2"/>
  <c r="S998" i="2"/>
  <c r="S999" i="2"/>
  <c r="S1000" i="2"/>
  <c r="S1001" i="2"/>
  <c r="S1002" i="2"/>
  <c r="S1003" i="2"/>
  <c r="S1004" i="2"/>
  <c r="S1005" i="2"/>
  <c r="S1006" i="2"/>
  <c r="S1007" i="2"/>
  <c r="S1008" i="2"/>
  <c r="S1009" i="2"/>
  <c r="S1010" i="2"/>
  <c r="S1011" i="2"/>
  <c r="S1012" i="2"/>
  <c r="S1013" i="2"/>
  <c r="S1014" i="2"/>
  <c r="S1015" i="2"/>
  <c r="S1016" i="2"/>
  <c r="S1017" i="2"/>
  <c r="S1018" i="2"/>
  <c r="S1019" i="2"/>
  <c r="S1020" i="2"/>
  <c r="S1021" i="2"/>
  <c r="S1022" i="2"/>
  <c r="S1023" i="2"/>
  <c r="S1024" i="2"/>
  <c r="S1025" i="2"/>
  <c r="S1026" i="2"/>
  <c r="S1027" i="2"/>
  <c r="S1028" i="2"/>
  <c r="S1029" i="2"/>
  <c r="S1030" i="2"/>
  <c r="S1031" i="2"/>
  <c r="S1032" i="2"/>
  <c r="S1033" i="2"/>
  <c r="S1034" i="2"/>
  <c r="S1035" i="2"/>
  <c r="S1036" i="2"/>
  <c r="S1037" i="2"/>
  <c r="S1038" i="2"/>
  <c r="S1039" i="2"/>
  <c r="S1040" i="2"/>
  <c r="S1041" i="2"/>
  <c r="S1042" i="2"/>
  <c r="S1043" i="2"/>
  <c r="S1044" i="2"/>
  <c r="S1045" i="2"/>
  <c r="S1046" i="2"/>
  <c r="S1047" i="2"/>
  <c r="S1048" i="2"/>
  <c r="S1049" i="2"/>
  <c r="S1050" i="2"/>
  <c r="S1051" i="2"/>
  <c r="S1052" i="2"/>
  <c r="S1053" i="2"/>
  <c r="S1054" i="2"/>
  <c r="S1055" i="2"/>
  <c r="S1056" i="2"/>
  <c r="S1057" i="2"/>
  <c r="S1058" i="2"/>
  <c r="S1059" i="2"/>
  <c r="S1060" i="2"/>
  <c r="S1061" i="2"/>
  <c r="S1062" i="2"/>
  <c r="S1063" i="2"/>
  <c r="S1064" i="2"/>
  <c r="S1065" i="2"/>
  <c r="S1066" i="2"/>
  <c r="S1067" i="2"/>
  <c r="S1068" i="2"/>
  <c r="S1069" i="2"/>
  <c r="S1070" i="2"/>
  <c r="S1071" i="2"/>
  <c r="S1072" i="2"/>
  <c r="S1073" i="2"/>
  <c r="S1074" i="2"/>
  <c r="S1075" i="2"/>
  <c r="S1076" i="2"/>
  <c r="S1077" i="2"/>
  <c r="S1078" i="2"/>
  <c r="S1079" i="2"/>
  <c r="S1080" i="2"/>
  <c r="S1081" i="2"/>
  <c r="S1082" i="2"/>
  <c r="S1083" i="2"/>
  <c r="S1084" i="2"/>
  <c r="S1085" i="2"/>
  <c r="S1086" i="2"/>
  <c r="S1087" i="2"/>
  <c r="S1088" i="2"/>
  <c r="S1089" i="2"/>
  <c r="S1090" i="2"/>
  <c r="S1091" i="2"/>
  <c r="S1092" i="2"/>
  <c r="S1093" i="2"/>
  <c r="S1094" i="2"/>
  <c r="S1095" i="2"/>
  <c r="S1096" i="2"/>
  <c r="S1097" i="2"/>
  <c r="S1098" i="2"/>
  <c r="S1099" i="2"/>
  <c r="S1100" i="2"/>
  <c r="S1101" i="2"/>
  <c r="S1102" i="2"/>
  <c r="S1103" i="2"/>
  <c r="S1104" i="2"/>
  <c r="S1105" i="2"/>
  <c r="S1106" i="2"/>
  <c r="S1107" i="2"/>
  <c r="S1108" i="2"/>
  <c r="S1109" i="2"/>
  <c r="S1110" i="2"/>
  <c r="S1111" i="2"/>
  <c r="S1112" i="2"/>
  <c r="S1113" i="2"/>
  <c r="S1114" i="2"/>
  <c r="S1115" i="2"/>
  <c r="S1116" i="2"/>
  <c r="S1117" i="2"/>
  <c r="S1118" i="2"/>
  <c r="S1119" i="2"/>
  <c r="S1120" i="2"/>
  <c r="S1121" i="2"/>
  <c r="S1122" i="2"/>
  <c r="S1123" i="2"/>
  <c r="S1124" i="2"/>
  <c r="S1125" i="2"/>
  <c r="S1126" i="2"/>
  <c r="S1127" i="2"/>
  <c r="S1128" i="2"/>
  <c r="S1129" i="2"/>
  <c r="S1130" i="2"/>
  <c r="S1131" i="2"/>
  <c r="S1132" i="2"/>
  <c r="S1133" i="2"/>
  <c r="S1134" i="2"/>
  <c r="S1135" i="2"/>
  <c r="S1136" i="2"/>
  <c r="S1137" i="2"/>
  <c r="S1138" i="2"/>
  <c r="S1139" i="2"/>
  <c r="S1140" i="2"/>
  <c r="S1141" i="2"/>
  <c r="S1142" i="2"/>
  <c r="S1143" i="2"/>
  <c r="S1144" i="2"/>
  <c r="S1145" i="2"/>
  <c r="S1146" i="2"/>
  <c r="S1147" i="2"/>
  <c r="S1148" i="2"/>
  <c r="S1149" i="2"/>
  <c r="S1150" i="2"/>
  <c r="S1151" i="2"/>
  <c r="S1152" i="2"/>
  <c r="S1153" i="2"/>
  <c r="S1154" i="2"/>
  <c r="S1155" i="2"/>
  <c r="S1156" i="2"/>
  <c r="S1157" i="2"/>
  <c r="S1158" i="2"/>
  <c r="S1159" i="2"/>
  <c r="S1160" i="2"/>
  <c r="S1161" i="2"/>
  <c r="S1162" i="2"/>
  <c r="S1163" i="2"/>
  <c r="S1164" i="2"/>
  <c r="S1165" i="2"/>
  <c r="S1166" i="2"/>
  <c r="S1167" i="2"/>
  <c r="S1168" i="2"/>
  <c r="S1169" i="2"/>
  <c r="S1170" i="2"/>
  <c r="S1171" i="2"/>
  <c r="S1172" i="2"/>
  <c r="S1173" i="2"/>
  <c r="S1174" i="2"/>
  <c r="S1175" i="2"/>
  <c r="S1176" i="2"/>
  <c r="S1177" i="2"/>
  <c r="S1178" i="2"/>
  <c r="S1179" i="2"/>
  <c r="S1180" i="2"/>
  <c r="S1181" i="2"/>
  <c r="S1182" i="2"/>
  <c r="S1183" i="2"/>
  <c r="S1184" i="2"/>
  <c r="S1185" i="2"/>
  <c r="S1186" i="2"/>
  <c r="S1187" i="2"/>
  <c r="S1188" i="2"/>
  <c r="S1189" i="2"/>
  <c r="S1190" i="2"/>
  <c r="S1191" i="2"/>
  <c r="S1192" i="2"/>
  <c r="S1193" i="2"/>
  <c r="S1194" i="2"/>
  <c r="S1195" i="2"/>
  <c r="S1196" i="2"/>
  <c r="S1197" i="2"/>
  <c r="S1198" i="2"/>
  <c r="S1199" i="2"/>
  <c r="S1200" i="2"/>
  <c r="S1201" i="2"/>
  <c r="S1202" i="2"/>
  <c r="S1203" i="2"/>
  <c r="S1204" i="2"/>
  <c r="S1205" i="2"/>
  <c r="S1206" i="2"/>
  <c r="S1207" i="2"/>
  <c r="S1208" i="2"/>
  <c r="S1209" i="2"/>
  <c r="S1210" i="2"/>
  <c r="S1211" i="2"/>
  <c r="S1212" i="2"/>
  <c r="S1213" i="2"/>
  <c r="S1214" i="2"/>
  <c r="S1215" i="2"/>
  <c r="S1216" i="2"/>
  <c r="S1217" i="2"/>
  <c r="S1218" i="2"/>
  <c r="S1219" i="2"/>
  <c r="S1220" i="2"/>
  <c r="S1221" i="2"/>
  <c r="S1222" i="2"/>
  <c r="S1223" i="2"/>
  <c r="S1224" i="2"/>
  <c r="S1225" i="2"/>
  <c r="S1226" i="2"/>
  <c r="S1227" i="2"/>
  <c r="S1228" i="2"/>
  <c r="S1229" i="2"/>
  <c r="S1230" i="2"/>
  <c r="S1231" i="2"/>
  <c r="S1232" i="2"/>
  <c r="S1233" i="2"/>
  <c r="S1234" i="2"/>
  <c r="S1235" i="2"/>
  <c r="S1236" i="2"/>
  <c r="S1237" i="2"/>
  <c r="S1238" i="2"/>
  <c r="S1239" i="2"/>
  <c r="S1240" i="2"/>
  <c r="S1241" i="2"/>
  <c r="S1242" i="2"/>
  <c r="S1243" i="2"/>
  <c r="S1244" i="2"/>
  <c r="S1245" i="2"/>
  <c r="S1246" i="2"/>
  <c r="S1247" i="2"/>
  <c r="S1248" i="2"/>
  <c r="S1249" i="2"/>
  <c r="S1250" i="2"/>
  <c r="S1251" i="2"/>
  <c r="S1252" i="2"/>
  <c r="S1253" i="2"/>
  <c r="S1254" i="2"/>
  <c r="S1255" i="2"/>
  <c r="S1256" i="2"/>
  <c r="S1257" i="2"/>
  <c r="S1258" i="2"/>
  <c r="S1259" i="2"/>
  <c r="S1260" i="2"/>
  <c r="S1261" i="2"/>
  <c r="S1262" i="2"/>
  <c r="S1263" i="2"/>
  <c r="S1264" i="2"/>
  <c r="S1265" i="2"/>
  <c r="S1266" i="2"/>
  <c r="S1267" i="2"/>
  <c r="S1268" i="2"/>
  <c r="S1269" i="2"/>
  <c r="S1270" i="2"/>
  <c r="S1271" i="2"/>
  <c r="S1272" i="2"/>
  <c r="S1273" i="2"/>
  <c r="S1274" i="2"/>
  <c r="S1275" i="2"/>
  <c r="S1276" i="2"/>
  <c r="S1277" i="2"/>
  <c r="S1278" i="2"/>
  <c r="S1279" i="2"/>
  <c r="S1280" i="2"/>
  <c r="S1281" i="2"/>
  <c r="S1282" i="2"/>
  <c r="S1283" i="2"/>
  <c r="S1284" i="2"/>
  <c r="S1285" i="2"/>
  <c r="S1286" i="2"/>
  <c r="S1287" i="2"/>
  <c r="S1288" i="2"/>
  <c r="S1289" i="2"/>
  <c r="S1290" i="2"/>
  <c r="S1291" i="2"/>
  <c r="S1292" i="2"/>
  <c r="S1293" i="2"/>
  <c r="S1294" i="2"/>
  <c r="S1295" i="2"/>
  <c r="S1296" i="2"/>
  <c r="S1297" i="2"/>
  <c r="S1298" i="2"/>
  <c r="S1299" i="2"/>
  <c r="S1300" i="2"/>
  <c r="S1301" i="2"/>
  <c r="S1302" i="2"/>
  <c r="S1303" i="2"/>
  <c r="S1304" i="2"/>
  <c r="S1305" i="2"/>
  <c r="S1306" i="2"/>
  <c r="S1307" i="2"/>
  <c r="S1308" i="2"/>
  <c r="S1309" i="2"/>
  <c r="S1310" i="2"/>
  <c r="S1311" i="2"/>
  <c r="S1312" i="2"/>
  <c r="S1313" i="2"/>
  <c r="S1314" i="2"/>
  <c r="S1315" i="2"/>
  <c r="S1316" i="2"/>
  <c r="S1317" i="2"/>
  <c r="S1318" i="2"/>
  <c r="S1319" i="2"/>
  <c r="S1320" i="2"/>
  <c r="S1321" i="2"/>
  <c r="S1322" i="2"/>
  <c r="S1323" i="2"/>
  <c r="S1324" i="2"/>
  <c r="S1325" i="2"/>
  <c r="S1326" i="2"/>
  <c r="S1327" i="2"/>
  <c r="S1328" i="2"/>
  <c r="S1329" i="2"/>
  <c r="S1330" i="2"/>
  <c r="S1331" i="2"/>
  <c r="S1332" i="2"/>
  <c r="S1333" i="2"/>
  <c r="S1334" i="2"/>
  <c r="S1335" i="2"/>
  <c r="S1336" i="2"/>
  <c r="S1337" i="2"/>
  <c r="S1338" i="2"/>
  <c r="S1339" i="2"/>
  <c r="S1340" i="2"/>
  <c r="S1341" i="2"/>
  <c r="S1342" i="2"/>
  <c r="S1343" i="2"/>
  <c r="S1344" i="2"/>
  <c r="S1345" i="2"/>
  <c r="S1346" i="2"/>
  <c r="S1347" i="2"/>
  <c r="S1348" i="2"/>
  <c r="S1349" i="2"/>
  <c r="S1350" i="2"/>
  <c r="S1351" i="2"/>
  <c r="S1352" i="2"/>
  <c r="S1353" i="2"/>
  <c r="S1354" i="2"/>
  <c r="S1355" i="2"/>
  <c r="S1356" i="2"/>
  <c r="S1357" i="2"/>
  <c r="S1358" i="2"/>
  <c r="S1359" i="2"/>
  <c r="S1360" i="2"/>
  <c r="S1361" i="2"/>
  <c r="S1362" i="2"/>
  <c r="S1363" i="2"/>
  <c r="S1364" i="2"/>
  <c r="S1365" i="2"/>
  <c r="S1366" i="2"/>
  <c r="S1367" i="2"/>
  <c r="S1368" i="2"/>
  <c r="S1369" i="2"/>
  <c r="S1370" i="2"/>
  <c r="S1371" i="2"/>
  <c r="S1372" i="2"/>
  <c r="S1373" i="2"/>
  <c r="S1374" i="2"/>
  <c r="S1375" i="2"/>
  <c r="S1376" i="2"/>
  <c r="S1377" i="2"/>
  <c r="S1378" i="2"/>
  <c r="S1379" i="2"/>
  <c r="S1380" i="2"/>
  <c r="S1381" i="2"/>
  <c r="S1382" i="2"/>
  <c r="S1383" i="2"/>
  <c r="S1384" i="2"/>
  <c r="S1385" i="2"/>
  <c r="S1386" i="2"/>
  <c r="S1387" i="2"/>
  <c r="S1388" i="2"/>
  <c r="S1389" i="2"/>
  <c r="S1390" i="2"/>
  <c r="S1391" i="2"/>
  <c r="S1392" i="2"/>
  <c r="S1393" i="2"/>
  <c r="S1394" i="2"/>
  <c r="S1395" i="2"/>
  <c r="S1396" i="2"/>
  <c r="S1397" i="2"/>
  <c r="S1398" i="2"/>
  <c r="S1399" i="2"/>
  <c r="S1400" i="2"/>
  <c r="S1401" i="2"/>
  <c r="S1402" i="2"/>
  <c r="S1403" i="2"/>
  <c r="S1404" i="2"/>
  <c r="S1405" i="2"/>
  <c r="S1406" i="2"/>
  <c r="S1407" i="2"/>
  <c r="S1408" i="2"/>
  <c r="S1409" i="2"/>
  <c r="S1410" i="2"/>
  <c r="S1411" i="2"/>
  <c r="S1412" i="2"/>
  <c r="S1413" i="2"/>
  <c r="S1414" i="2"/>
  <c r="S1415" i="2"/>
  <c r="S1416" i="2"/>
  <c r="S1417" i="2"/>
  <c r="S1418" i="2"/>
  <c r="S1419" i="2"/>
  <c r="S1420" i="2"/>
  <c r="S1421" i="2"/>
  <c r="S1422" i="2"/>
  <c r="S1423" i="2"/>
  <c r="S1424" i="2"/>
  <c r="S1425" i="2"/>
  <c r="S1426" i="2"/>
  <c r="S1427" i="2"/>
  <c r="S1428" i="2"/>
  <c r="S1429" i="2"/>
  <c r="S1430" i="2"/>
  <c r="S1431" i="2"/>
  <c r="S1432" i="2"/>
  <c r="S1433" i="2"/>
  <c r="S1434" i="2"/>
  <c r="S1435" i="2"/>
  <c r="S1436" i="2"/>
  <c r="S1437" i="2"/>
  <c r="S1438" i="2"/>
  <c r="S1439" i="2"/>
  <c r="S1440" i="2"/>
  <c r="S1441" i="2"/>
  <c r="S1442" i="2"/>
  <c r="S1443" i="2"/>
  <c r="S1444" i="2"/>
  <c r="S1445" i="2"/>
  <c r="S1446" i="2"/>
  <c r="S1447" i="2"/>
  <c r="S1448" i="2"/>
  <c r="S1449" i="2"/>
  <c r="S1450" i="2"/>
  <c r="S1451" i="2"/>
  <c r="S1452" i="2"/>
  <c r="S1453" i="2"/>
  <c r="S1454" i="2"/>
  <c r="S1455" i="2"/>
  <c r="S1456" i="2"/>
  <c r="S1457" i="2"/>
  <c r="S1458" i="2"/>
  <c r="S1459" i="2"/>
  <c r="S1460" i="2"/>
  <c r="S1461" i="2"/>
  <c r="S1462" i="2"/>
  <c r="S1463" i="2"/>
  <c r="S1464" i="2"/>
  <c r="S1465" i="2"/>
  <c r="S1466" i="2"/>
  <c r="S1467" i="2"/>
  <c r="S1468" i="2"/>
  <c r="S1469" i="2"/>
  <c r="S1470" i="2"/>
  <c r="S1471" i="2"/>
  <c r="S1472" i="2"/>
  <c r="S1473" i="2"/>
  <c r="S1474" i="2"/>
  <c r="S1475" i="2"/>
  <c r="S1476" i="2"/>
  <c r="S1477" i="2"/>
  <c r="S1478" i="2"/>
  <c r="S1479" i="2"/>
  <c r="S1480" i="2"/>
  <c r="S1481" i="2"/>
  <c r="S1482" i="2"/>
  <c r="S1483" i="2"/>
  <c r="S1484" i="2"/>
  <c r="S1485" i="2"/>
  <c r="S1486" i="2"/>
  <c r="S1487" i="2"/>
  <c r="S1488" i="2"/>
  <c r="S1489" i="2"/>
  <c r="S1490" i="2"/>
  <c r="S1491" i="2"/>
  <c r="S1492" i="2"/>
  <c r="S1493" i="2"/>
  <c r="S1494" i="2"/>
  <c r="S1495" i="2"/>
  <c r="S1496" i="2"/>
  <c r="S1497" i="2"/>
  <c r="S1498" i="2"/>
  <c r="S1499" i="2"/>
  <c r="S1500" i="2"/>
  <c r="S1501" i="2"/>
  <c r="S1502" i="2"/>
  <c r="S1503" i="2"/>
  <c r="S1504" i="2"/>
  <c r="S1505" i="2"/>
  <c r="S1506" i="2"/>
  <c r="S1507" i="2"/>
  <c r="S1508" i="2"/>
  <c r="S1509" i="2"/>
  <c r="S1510" i="2"/>
  <c r="S1511" i="2"/>
  <c r="S1512" i="2"/>
  <c r="S1513" i="2"/>
  <c r="S1514" i="2"/>
  <c r="S1515" i="2"/>
  <c r="S1516" i="2"/>
  <c r="S17" i="2"/>
  <c r="Q128" i="2"/>
  <c r="Q129" i="2"/>
  <c r="Q130" i="2"/>
  <c r="Q131" i="2"/>
  <c r="Q132" i="2"/>
  <c r="Q133" i="2"/>
  <c r="Q134" i="2"/>
  <c r="Q135" i="2"/>
  <c r="Q136" i="2"/>
  <c r="Q137" i="2"/>
  <c r="Q138" i="2"/>
  <c r="Q139" i="2"/>
  <c r="Q140" i="2"/>
  <c r="Q141" i="2"/>
  <c r="Q142" i="2"/>
  <c r="Q143" i="2"/>
  <c r="Q144" i="2"/>
  <c r="Q145" i="2"/>
  <c r="Q146" i="2"/>
  <c r="Q147" i="2"/>
  <c r="Q148" i="2"/>
  <c r="Q149" i="2"/>
  <c r="Q150" i="2"/>
  <c r="Q151" i="2"/>
  <c r="Q152" i="2"/>
  <c r="Q153" i="2"/>
  <c r="Q154" i="2"/>
  <c r="Q155" i="2"/>
  <c r="Q156" i="2"/>
  <c r="Q157" i="2"/>
  <c r="Q158" i="2"/>
  <c r="Q159" i="2"/>
  <c r="Q160" i="2"/>
  <c r="Q161" i="2"/>
  <c r="Q162" i="2"/>
  <c r="Q163" i="2"/>
  <c r="Q164" i="2"/>
  <c r="Q165" i="2"/>
  <c r="Q166" i="2"/>
  <c r="Q167" i="2"/>
  <c r="Q168" i="2"/>
  <c r="Q169" i="2"/>
  <c r="Q170" i="2"/>
  <c r="Q171" i="2"/>
  <c r="Q172" i="2"/>
  <c r="Q173" i="2"/>
  <c r="Q174" i="2"/>
  <c r="Q175" i="2"/>
  <c r="Q176" i="2"/>
  <c r="Q177" i="2"/>
  <c r="Q178" i="2"/>
  <c r="Q179" i="2"/>
  <c r="Q180" i="2"/>
  <c r="Q181" i="2"/>
  <c r="Q182" i="2"/>
  <c r="Q183" i="2"/>
  <c r="Q184" i="2"/>
  <c r="Q185" i="2"/>
  <c r="Q186" i="2"/>
  <c r="Q187" i="2"/>
  <c r="Q188" i="2"/>
  <c r="Q189" i="2"/>
  <c r="Q190" i="2"/>
  <c r="Q191" i="2"/>
  <c r="Q192" i="2"/>
  <c r="Q193" i="2"/>
  <c r="Q194" i="2"/>
  <c r="Q195" i="2"/>
  <c r="Q196" i="2"/>
  <c r="Q197" i="2"/>
  <c r="Q198" i="2"/>
  <c r="Q199" i="2"/>
  <c r="Q200" i="2"/>
  <c r="Q201" i="2"/>
  <c r="Q202" i="2"/>
  <c r="Q203" i="2"/>
  <c r="Q204" i="2"/>
  <c r="Q205" i="2"/>
  <c r="Q206" i="2"/>
  <c r="Q207" i="2"/>
  <c r="Q208" i="2"/>
  <c r="Q209" i="2"/>
  <c r="Q210" i="2"/>
  <c r="Q211" i="2"/>
  <c r="Q212" i="2"/>
  <c r="Q213" i="2"/>
  <c r="Q214" i="2"/>
  <c r="Q215" i="2"/>
  <c r="Q216" i="2"/>
  <c r="Q217" i="2"/>
  <c r="Q218" i="2"/>
  <c r="Q219" i="2"/>
  <c r="Q220" i="2"/>
  <c r="Q221" i="2"/>
  <c r="Q222" i="2"/>
  <c r="Q223" i="2"/>
  <c r="Q224" i="2"/>
  <c r="Q225" i="2"/>
  <c r="Q226" i="2"/>
  <c r="Q227" i="2"/>
  <c r="Q228" i="2"/>
  <c r="Q229" i="2"/>
  <c r="Q230" i="2"/>
  <c r="Q231" i="2"/>
  <c r="Q232" i="2"/>
  <c r="Q233" i="2"/>
  <c r="Q234" i="2"/>
  <c r="Q235" i="2"/>
  <c r="Q236" i="2"/>
  <c r="Q237" i="2"/>
  <c r="Q238" i="2"/>
  <c r="Q239" i="2"/>
  <c r="Q240" i="2"/>
  <c r="Q241" i="2"/>
  <c r="Q242" i="2"/>
  <c r="Q243" i="2"/>
  <c r="Q244" i="2"/>
  <c r="Q245" i="2"/>
  <c r="Q246" i="2"/>
  <c r="Q247" i="2"/>
  <c r="Q248" i="2"/>
  <c r="Q249" i="2"/>
  <c r="Q250" i="2"/>
  <c r="Q251" i="2"/>
  <c r="Q252" i="2"/>
  <c r="Q253" i="2"/>
  <c r="Q254" i="2"/>
  <c r="Q255" i="2"/>
  <c r="Q256" i="2"/>
  <c r="Q257" i="2"/>
  <c r="Q258" i="2"/>
  <c r="Q259" i="2"/>
  <c r="Q260" i="2"/>
  <c r="Q261" i="2"/>
  <c r="Q262" i="2"/>
  <c r="Q263" i="2"/>
  <c r="Q264" i="2"/>
  <c r="Q265" i="2"/>
  <c r="Q266" i="2"/>
  <c r="Q267" i="2"/>
  <c r="Q268" i="2"/>
  <c r="Q269" i="2"/>
  <c r="Q270" i="2"/>
  <c r="Q271" i="2"/>
  <c r="Q272" i="2"/>
  <c r="Q273" i="2"/>
  <c r="Q274" i="2"/>
  <c r="Q275" i="2"/>
  <c r="Q276" i="2"/>
  <c r="Q277" i="2"/>
  <c r="Q278" i="2"/>
  <c r="Q279" i="2"/>
  <c r="Q280" i="2"/>
  <c r="Q281" i="2"/>
  <c r="Q282" i="2"/>
  <c r="Q283" i="2"/>
  <c r="Q284" i="2"/>
  <c r="Q285" i="2"/>
  <c r="Q286" i="2"/>
  <c r="Q287" i="2"/>
  <c r="Q288" i="2"/>
  <c r="Q289" i="2"/>
  <c r="Q290" i="2"/>
  <c r="Q291" i="2"/>
  <c r="Q292" i="2"/>
  <c r="Q293" i="2"/>
  <c r="Q294" i="2"/>
  <c r="Q295" i="2"/>
  <c r="Q296" i="2"/>
  <c r="Q297" i="2"/>
  <c r="Q298" i="2"/>
  <c r="Q299" i="2"/>
  <c r="Q300" i="2"/>
  <c r="Q301" i="2"/>
  <c r="Q302" i="2"/>
  <c r="Q303" i="2"/>
  <c r="Q304" i="2"/>
  <c r="Q305" i="2"/>
  <c r="Q306" i="2"/>
  <c r="Q307" i="2"/>
  <c r="Q308" i="2"/>
  <c r="Q309" i="2"/>
  <c r="Q310" i="2"/>
  <c r="Q311" i="2"/>
  <c r="Q312" i="2"/>
  <c r="Q313" i="2"/>
  <c r="Q314" i="2"/>
  <c r="Q315" i="2"/>
  <c r="Q316" i="2"/>
  <c r="Q317" i="2"/>
  <c r="Q318" i="2"/>
  <c r="Q319" i="2"/>
  <c r="Q320" i="2"/>
  <c r="Q321" i="2"/>
  <c r="Q322" i="2"/>
  <c r="Q323" i="2"/>
  <c r="Q324" i="2"/>
  <c r="Q325" i="2"/>
  <c r="Q326" i="2"/>
  <c r="Q327" i="2"/>
  <c r="Q328" i="2"/>
  <c r="Q329" i="2"/>
  <c r="Q330" i="2"/>
  <c r="Q331" i="2"/>
  <c r="Q332" i="2"/>
  <c r="Q333" i="2"/>
  <c r="Q334" i="2"/>
  <c r="Q335" i="2"/>
  <c r="Q336" i="2"/>
  <c r="Q337" i="2"/>
  <c r="Q338" i="2"/>
  <c r="Q339" i="2"/>
  <c r="Q340" i="2"/>
  <c r="Q341" i="2"/>
  <c r="Q342" i="2"/>
  <c r="Q343" i="2"/>
  <c r="Q344" i="2"/>
  <c r="Q345" i="2"/>
  <c r="Q346" i="2"/>
  <c r="Q347" i="2"/>
  <c r="Q348" i="2"/>
  <c r="Q349" i="2"/>
  <c r="Q350" i="2"/>
  <c r="Q351" i="2"/>
  <c r="Q352" i="2"/>
  <c r="Q353" i="2"/>
  <c r="Q354" i="2"/>
  <c r="Q355" i="2"/>
  <c r="Q356" i="2"/>
  <c r="Q357" i="2"/>
  <c r="Q358" i="2"/>
  <c r="Q359" i="2"/>
  <c r="Q360" i="2"/>
  <c r="Q361" i="2"/>
  <c r="Q362" i="2"/>
  <c r="Q363" i="2"/>
  <c r="Q364" i="2"/>
  <c r="Q365" i="2"/>
  <c r="Q366" i="2"/>
  <c r="Q367" i="2"/>
  <c r="Q368" i="2"/>
  <c r="Q369" i="2"/>
  <c r="Q370" i="2"/>
  <c r="Q371" i="2"/>
  <c r="Q372" i="2"/>
  <c r="Q373" i="2"/>
  <c r="Q374" i="2"/>
  <c r="Q375" i="2"/>
  <c r="Q376" i="2"/>
  <c r="Q377" i="2"/>
  <c r="Q378" i="2"/>
  <c r="Q379" i="2"/>
  <c r="Q380" i="2"/>
  <c r="Q381" i="2"/>
  <c r="Q382" i="2"/>
  <c r="Q383" i="2"/>
  <c r="Q384" i="2"/>
  <c r="Q385" i="2"/>
  <c r="Q386" i="2"/>
  <c r="Q387" i="2"/>
  <c r="Q388" i="2"/>
  <c r="Q389" i="2"/>
  <c r="Q390" i="2"/>
  <c r="Q391" i="2"/>
  <c r="Q392" i="2"/>
  <c r="Q393" i="2"/>
  <c r="Q394" i="2"/>
  <c r="Q395" i="2"/>
  <c r="Q396" i="2"/>
  <c r="Q397" i="2"/>
  <c r="Q398" i="2"/>
  <c r="Q399" i="2"/>
  <c r="Q400" i="2"/>
  <c r="Q401" i="2"/>
  <c r="Q402" i="2"/>
  <c r="Q403" i="2"/>
  <c r="Q404" i="2"/>
  <c r="Q405" i="2"/>
  <c r="Q406" i="2"/>
  <c r="Q407" i="2"/>
  <c r="Q408" i="2"/>
  <c r="Q409" i="2"/>
  <c r="Q410" i="2"/>
  <c r="Q411" i="2"/>
  <c r="Q412" i="2"/>
  <c r="Q413" i="2"/>
  <c r="Q414" i="2"/>
  <c r="Q415" i="2"/>
  <c r="Q416" i="2"/>
  <c r="Q417" i="2"/>
  <c r="Q418" i="2"/>
  <c r="Q419" i="2"/>
  <c r="Q420" i="2"/>
  <c r="Q421" i="2"/>
  <c r="Q422" i="2"/>
  <c r="Q423" i="2"/>
  <c r="Q424" i="2"/>
  <c r="Q425" i="2"/>
  <c r="Q426" i="2"/>
  <c r="Q427" i="2"/>
  <c r="Q428" i="2"/>
  <c r="Q429" i="2"/>
  <c r="Q430" i="2"/>
  <c r="Q431" i="2"/>
  <c r="Q432" i="2"/>
  <c r="Q433" i="2"/>
  <c r="Q434" i="2"/>
  <c r="Q435" i="2"/>
  <c r="Q436" i="2"/>
  <c r="Q437" i="2"/>
  <c r="Q438" i="2"/>
  <c r="Q439" i="2"/>
  <c r="Q440" i="2"/>
  <c r="Q441" i="2"/>
  <c r="Q442" i="2"/>
  <c r="Q443" i="2"/>
  <c r="Q444" i="2"/>
  <c r="Q445" i="2"/>
  <c r="Q446" i="2"/>
  <c r="Q447" i="2"/>
  <c r="Q448" i="2"/>
  <c r="Q449" i="2"/>
  <c r="Q450" i="2"/>
  <c r="Q451" i="2"/>
  <c r="Q452" i="2"/>
  <c r="Q453" i="2"/>
  <c r="Q454" i="2"/>
  <c r="Q455" i="2"/>
  <c r="Q456" i="2"/>
  <c r="Q457" i="2"/>
  <c r="Q458" i="2"/>
  <c r="Q459" i="2"/>
  <c r="Q460" i="2"/>
  <c r="Q461" i="2"/>
  <c r="Q462" i="2"/>
  <c r="Q463" i="2"/>
  <c r="Q464" i="2"/>
  <c r="Q465" i="2"/>
  <c r="Q466" i="2"/>
  <c r="Q467" i="2"/>
  <c r="Q468" i="2"/>
  <c r="Q469" i="2"/>
  <c r="Q470" i="2"/>
  <c r="Q471" i="2"/>
  <c r="Q472" i="2"/>
  <c r="Q473" i="2"/>
  <c r="Q474" i="2"/>
  <c r="Q475" i="2"/>
  <c r="Q476" i="2"/>
  <c r="Q477" i="2"/>
  <c r="Q478" i="2"/>
  <c r="Q479" i="2"/>
  <c r="Q480" i="2"/>
  <c r="Q481" i="2"/>
  <c r="Q482" i="2"/>
  <c r="Q483" i="2"/>
  <c r="Q484" i="2"/>
  <c r="Q485" i="2"/>
  <c r="Q486" i="2"/>
  <c r="Q487" i="2"/>
  <c r="Q488" i="2"/>
  <c r="Q489" i="2"/>
  <c r="Q490" i="2"/>
  <c r="Q491" i="2"/>
  <c r="Q492" i="2"/>
  <c r="Q493" i="2"/>
  <c r="Q494" i="2"/>
  <c r="Q495" i="2"/>
  <c r="Q496" i="2"/>
  <c r="Q497" i="2"/>
  <c r="Q498" i="2"/>
  <c r="Q499" i="2"/>
  <c r="Q500" i="2"/>
  <c r="Q501" i="2"/>
  <c r="Q502" i="2"/>
  <c r="Q503" i="2"/>
  <c r="Q504" i="2"/>
  <c r="Q505" i="2"/>
  <c r="Q506" i="2"/>
  <c r="Q507" i="2"/>
  <c r="Q508" i="2"/>
  <c r="Q509" i="2"/>
  <c r="Q510" i="2"/>
  <c r="Q511" i="2"/>
  <c r="Q512" i="2"/>
  <c r="Q513" i="2"/>
  <c r="Q514" i="2"/>
  <c r="Q515" i="2"/>
  <c r="Q516" i="2"/>
  <c r="Q517" i="2"/>
  <c r="Q518" i="2"/>
  <c r="Q519" i="2"/>
  <c r="Q520" i="2"/>
  <c r="Q521" i="2"/>
  <c r="Q522" i="2"/>
  <c r="Q523" i="2"/>
  <c r="Q524" i="2"/>
  <c r="Q525" i="2"/>
  <c r="Q526" i="2"/>
  <c r="Q527" i="2"/>
  <c r="Q528" i="2"/>
  <c r="Q529" i="2"/>
  <c r="Q530" i="2"/>
  <c r="Q531" i="2"/>
  <c r="Q532" i="2"/>
  <c r="Q533" i="2"/>
  <c r="Q534" i="2"/>
  <c r="Q535" i="2"/>
  <c r="Q536" i="2"/>
  <c r="Q537" i="2"/>
  <c r="Q538" i="2"/>
  <c r="Q539" i="2"/>
  <c r="Q540" i="2"/>
  <c r="Q541" i="2"/>
  <c r="Q542" i="2"/>
  <c r="Q543" i="2"/>
  <c r="Q544" i="2"/>
  <c r="Q545" i="2"/>
  <c r="Q546" i="2"/>
  <c r="Q547" i="2"/>
  <c r="Q548" i="2"/>
  <c r="Q549" i="2"/>
  <c r="Q550" i="2"/>
  <c r="Q551" i="2"/>
  <c r="Q552" i="2"/>
  <c r="Q553" i="2"/>
  <c r="Q554" i="2"/>
  <c r="Q555" i="2"/>
  <c r="Q556" i="2"/>
  <c r="Q557" i="2"/>
  <c r="Q558" i="2"/>
  <c r="Q559" i="2"/>
  <c r="Q560" i="2"/>
  <c r="Q561" i="2"/>
  <c r="Q562" i="2"/>
  <c r="Q563" i="2"/>
  <c r="Q564" i="2"/>
  <c r="Q565" i="2"/>
  <c r="Q566" i="2"/>
  <c r="Q567" i="2"/>
  <c r="Q568" i="2"/>
  <c r="Q569" i="2"/>
  <c r="Q570" i="2"/>
  <c r="Q571" i="2"/>
  <c r="Q572" i="2"/>
  <c r="Q573" i="2"/>
  <c r="Q574" i="2"/>
  <c r="Q575" i="2"/>
  <c r="Q576" i="2"/>
  <c r="Q577" i="2"/>
  <c r="Q578" i="2"/>
  <c r="Q579" i="2"/>
  <c r="Q580" i="2"/>
  <c r="Q581" i="2"/>
  <c r="Q582" i="2"/>
  <c r="Q583" i="2"/>
  <c r="Q584" i="2"/>
  <c r="Q585" i="2"/>
  <c r="Q586" i="2"/>
  <c r="Q587" i="2"/>
  <c r="Q588" i="2"/>
  <c r="Q589" i="2"/>
  <c r="Q590" i="2"/>
  <c r="Q591" i="2"/>
  <c r="Q592" i="2"/>
  <c r="Q593" i="2"/>
  <c r="Q594" i="2"/>
  <c r="Q595" i="2"/>
  <c r="Q596" i="2"/>
  <c r="Q597" i="2"/>
  <c r="Q598" i="2"/>
  <c r="Q599" i="2"/>
  <c r="Q600" i="2"/>
  <c r="Q601" i="2"/>
  <c r="Q602" i="2"/>
  <c r="Q603" i="2"/>
  <c r="Q604" i="2"/>
  <c r="Q605" i="2"/>
  <c r="Q606" i="2"/>
  <c r="Q607" i="2"/>
  <c r="Q608" i="2"/>
  <c r="Q609" i="2"/>
  <c r="Q610" i="2"/>
  <c r="Q611" i="2"/>
  <c r="Q612" i="2"/>
  <c r="Q613" i="2"/>
  <c r="Q614" i="2"/>
  <c r="Q615" i="2"/>
  <c r="Q616" i="2"/>
  <c r="Q617" i="2"/>
  <c r="Q618" i="2"/>
  <c r="Q619" i="2"/>
  <c r="Q620" i="2"/>
  <c r="Q621" i="2"/>
  <c r="Q622" i="2"/>
  <c r="Q623" i="2"/>
  <c r="Q624" i="2"/>
  <c r="Q625" i="2"/>
  <c r="Q626" i="2"/>
  <c r="Q627" i="2"/>
  <c r="Q628" i="2"/>
  <c r="Q629" i="2"/>
  <c r="Q630" i="2"/>
  <c r="Q631" i="2"/>
  <c r="Q632" i="2"/>
  <c r="Q633" i="2"/>
  <c r="Q634" i="2"/>
  <c r="Q635" i="2"/>
  <c r="Q636" i="2"/>
  <c r="Q637" i="2"/>
  <c r="Q638" i="2"/>
  <c r="Q639" i="2"/>
  <c r="Q640" i="2"/>
  <c r="Q641" i="2"/>
  <c r="Q642" i="2"/>
  <c r="Q643" i="2"/>
  <c r="Q644" i="2"/>
  <c r="Q645" i="2"/>
  <c r="Q646" i="2"/>
  <c r="Q647" i="2"/>
  <c r="Q648" i="2"/>
  <c r="Q649" i="2"/>
  <c r="Q650" i="2"/>
  <c r="Q651" i="2"/>
  <c r="Q652" i="2"/>
  <c r="Q653" i="2"/>
  <c r="Q654" i="2"/>
  <c r="Q655" i="2"/>
  <c r="Q656" i="2"/>
  <c r="Q657" i="2"/>
  <c r="Q658" i="2"/>
  <c r="Q659" i="2"/>
  <c r="Q660" i="2"/>
  <c r="Q661" i="2"/>
  <c r="Q662" i="2"/>
  <c r="Q663" i="2"/>
  <c r="Q664" i="2"/>
  <c r="Q665" i="2"/>
  <c r="Q666" i="2"/>
  <c r="Q667" i="2"/>
  <c r="Q668" i="2"/>
  <c r="Q669" i="2"/>
  <c r="Q670" i="2"/>
  <c r="Q671" i="2"/>
  <c r="Q672" i="2"/>
  <c r="Q673" i="2"/>
  <c r="Q674" i="2"/>
  <c r="Q675" i="2"/>
  <c r="Q676" i="2"/>
  <c r="Q677" i="2"/>
  <c r="Q678" i="2"/>
  <c r="Q679" i="2"/>
  <c r="Q680" i="2"/>
  <c r="Q681" i="2"/>
  <c r="Q682" i="2"/>
  <c r="Q683" i="2"/>
  <c r="Q684" i="2"/>
  <c r="Q685" i="2"/>
  <c r="Q686" i="2"/>
  <c r="Q687" i="2"/>
  <c r="Q688" i="2"/>
  <c r="Q689" i="2"/>
  <c r="Q690" i="2"/>
  <c r="Q691" i="2"/>
  <c r="Q692" i="2"/>
  <c r="Q693" i="2"/>
  <c r="Q694" i="2"/>
  <c r="Q695" i="2"/>
  <c r="Q696" i="2"/>
  <c r="Q697" i="2"/>
  <c r="Q698" i="2"/>
  <c r="Q699" i="2"/>
  <c r="Q700" i="2"/>
  <c r="Q701" i="2"/>
  <c r="Q702" i="2"/>
  <c r="Q703" i="2"/>
  <c r="Q704" i="2"/>
  <c r="Q705" i="2"/>
  <c r="Q706" i="2"/>
  <c r="Q707" i="2"/>
  <c r="Q708" i="2"/>
  <c r="Q709" i="2"/>
  <c r="Q710" i="2"/>
  <c r="Q711" i="2"/>
  <c r="Q712" i="2"/>
  <c r="Q713" i="2"/>
  <c r="Q714" i="2"/>
  <c r="Q715" i="2"/>
  <c r="Q716" i="2"/>
  <c r="Q717" i="2"/>
  <c r="Q718" i="2"/>
  <c r="Q719" i="2"/>
  <c r="Q720" i="2"/>
  <c r="Q721" i="2"/>
  <c r="Q722" i="2"/>
  <c r="Q723" i="2"/>
  <c r="Q724" i="2"/>
  <c r="Q725" i="2"/>
  <c r="Q726" i="2"/>
  <c r="Q727" i="2"/>
  <c r="Q728" i="2"/>
  <c r="Q729" i="2"/>
  <c r="Q730" i="2"/>
  <c r="Q731" i="2"/>
  <c r="Q732" i="2"/>
  <c r="Q733" i="2"/>
  <c r="Q734" i="2"/>
  <c r="Q735" i="2"/>
  <c r="Q736" i="2"/>
  <c r="Q737" i="2"/>
  <c r="Q738" i="2"/>
  <c r="Q739" i="2"/>
  <c r="Q740" i="2"/>
  <c r="Q741" i="2"/>
  <c r="Q742" i="2"/>
  <c r="Q743" i="2"/>
  <c r="Q744" i="2"/>
  <c r="Q745" i="2"/>
  <c r="Q746" i="2"/>
  <c r="Q747" i="2"/>
  <c r="Q748" i="2"/>
  <c r="Q749" i="2"/>
  <c r="Q750" i="2"/>
  <c r="Q751" i="2"/>
  <c r="Q752" i="2"/>
  <c r="Q753" i="2"/>
  <c r="Q754" i="2"/>
  <c r="Q755" i="2"/>
  <c r="Q756" i="2"/>
  <c r="Q757" i="2"/>
  <c r="Q758" i="2"/>
  <c r="Q759" i="2"/>
  <c r="Q760" i="2"/>
  <c r="Q761" i="2"/>
  <c r="Q762" i="2"/>
  <c r="Q763" i="2"/>
  <c r="Q764" i="2"/>
  <c r="Q765" i="2"/>
  <c r="Q766" i="2"/>
  <c r="Q767" i="2"/>
  <c r="Q768" i="2"/>
  <c r="Q769" i="2"/>
  <c r="Q770" i="2"/>
  <c r="Q771" i="2"/>
  <c r="Q772" i="2"/>
  <c r="Q773" i="2"/>
  <c r="Q774" i="2"/>
  <c r="Q775" i="2"/>
  <c r="Q776" i="2"/>
  <c r="Q777" i="2"/>
  <c r="Q778" i="2"/>
  <c r="Q779" i="2"/>
  <c r="Q780" i="2"/>
  <c r="Q781" i="2"/>
  <c r="Q782" i="2"/>
  <c r="Q783" i="2"/>
  <c r="Q784" i="2"/>
  <c r="Q785" i="2"/>
  <c r="Q786" i="2"/>
  <c r="Q787" i="2"/>
  <c r="Q788" i="2"/>
  <c r="Q789" i="2"/>
  <c r="Q790" i="2"/>
  <c r="Q791" i="2"/>
  <c r="Q792" i="2"/>
  <c r="Q793" i="2"/>
  <c r="Q794" i="2"/>
  <c r="Q795" i="2"/>
  <c r="Q796" i="2"/>
  <c r="Q797" i="2"/>
  <c r="Q798" i="2"/>
  <c r="Q799" i="2"/>
  <c r="Q800" i="2"/>
  <c r="Q801" i="2"/>
  <c r="Q802" i="2"/>
  <c r="Q803" i="2"/>
  <c r="Q804" i="2"/>
  <c r="Q805" i="2"/>
  <c r="Q806" i="2"/>
  <c r="Q807" i="2"/>
  <c r="Q808" i="2"/>
  <c r="Q809" i="2"/>
  <c r="Q810" i="2"/>
  <c r="Q811" i="2"/>
  <c r="Q812" i="2"/>
  <c r="Q813" i="2"/>
  <c r="Q814" i="2"/>
  <c r="Q815" i="2"/>
  <c r="Q816" i="2"/>
  <c r="Q817" i="2"/>
  <c r="Q818" i="2"/>
  <c r="Q819" i="2"/>
  <c r="Q820" i="2"/>
  <c r="Q821" i="2"/>
  <c r="Q822" i="2"/>
  <c r="Q823" i="2"/>
  <c r="Q824" i="2"/>
  <c r="Q825" i="2"/>
  <c r="Q826" i="2"/>
  <c r="Q827" i="2"/>
  <c r="Q828" i="2"/>
  <c r="Q829" i="2"/>
  <c r="Q830" i="2"/>
  <c r="Q831" i="2"/>
  <c r="Q832" i="2"/>
  <c r="Q833" i="2"/>
  <c r="Q834" i="2"/>
  <c r="Q835" i="2"/>
  <c r="Q836" i="2"/>
  <c r="Q837" i="2"/>
  <c r="Q838" i="2"/>
  <c r="Q839" i="2"/>
  <c r="Q840" i="2"/>
  <c r="Q841" i="2"/>
  <c r="Q842" i="2"/>
  <c r="Q843" i="2"/>
  <c r="Q844" i="2"/>
  <c r="Q845" i="2"/>
  <c r="Q846" i="2"/>
  <c r="Q847" i="2"/>
  <c r="Q848" i="2"/>
  <c r="Q849" i="2"/>
  <c r="Q850" i="2"/>
  <c r="Q851" i="2"/>
  <c r="Q852" i="2"/>
  <c r="Q853" i="2"/>
  <c r="Q854" i="2"/>
  <c r="Q855" i="2"/>
  <c r="Q856" i="2"/>
  <c r="Q857" i="2"/>
  <c r="Q858" i="2"/>
  <c r="Q859" i="2"/>
  <c r="Q860" i="2"/>
  <c r="Q861" i="2"/>
  <c r="Q862" i="2"/>
  <c r="Q863" i="2"/>
  <c r="Q864" i="2"/>
  <c r="Q865" i="2"/>
  <c r="Q866" i="2"/>
  <c r="Q867" i="2"/>
  <c r="Q868" i="2"/>
  <c r="Q869" i="2"/>
  <c r="Q870" i="2"/>
  <c r="Q871" i="2"/>
  <c r="Q872" i="2"/>
  <c r="Q873" i="2"/>
  <c r="Q874" i="2"/>
  <c r="Q875" i="2"/>
  <c r="Q876" i="2"/>
  <c r="Q877" i="2"/>
  <c r="Q878" i="2"/>
  <c r="Q879" i="2"/>
  <c r="Q880" i="2"/>
  <c r="Q881" i="2"/>
  <c r="Q882" i="2"/>
  <c r="Q883" i="2"/>
  <c r="Q884" i="2"/>
  <c r="Q885" i="2"/>
  <c r="Q886" i="2"/>
  <c r="Q887" i="2"/>
  <c r="Q888" i="2"/>
  <c r="Q889" i="2"/>
  <c r="Q890" i="2"/>
  <c r="Q891" i="2"/>
  <c r="Q892" i="2"/>
  <c r="Q893" i="2"/>
  <c r="Q894" i="2"/>
  <c r="Q895" i="2"/>
  <c r="Q896" i="2"/>
  <c r="Q897" i="2"/>
  <c r="Q898" i="2"/>
  <c r="Q899" i="2"/>
  <c r="Q900" i="2"/>
  <c r="Q901" i="2"/>
  <c r="Q902" i="2"/>
  <c r="Q903" i="2"/>
  <c r="Q904" i="2"/>
  <c r="Q905" i="2"/>
  <c r="Q906" i="2"/>
  <c r="Q907" i="2"/>
  <c r="Q908" i="2"/>
  <c r="Q909" i="2"/>
  <c r="Q910" i="2"/>
  <c r="Q911" i="2"/>
  <c r="Q912" i="2"/>
  <c r="Q913" i="2"/>
  <c r="Q914" i="2"/>
  <c r="Q915" i="2"/>
  <c r="Q916" i="2"/>
  <c r="Q917" i="2"/>
  <c r="Q918" i="2"/>
  <c r="Q919" i="2"/>
  <c r="Q920" i="2"/>
  <c r="Q921" i="2"/>
  <c r="Q922" i="2"/>
  <c r="Q923" i="2"/>
  <c r="Q924" i="2"/>
  <c r="Q925" i="2"/>
  <c r="Q926" i="2"/>
  <c r="Q927" i="2"/>
  <c r="Q928" i="2"/>
  <c r="Q929" i="2"/>
  <c r="Q930" i="2"/>
  <c r="Q931" i="2"/>
  <c r="Q932" i="2"/>
  <c r="Q933" i="2"/>
  <c r="Q934" i="2"/>
  <c r="Q935" i="2"/>
  <c r="Q936" i="2"/>
  <c r="Q937" i="2"/>
  <c r="Q938" i="2"/>
  <c r="Q939" i="2"/>
  <c r="Q940" i="2"/>
  <c r="Q941" i="2"/>
  <c r="Q942" i="2"/>
  <c r="Q943" i="2"/>
  <c r="Q944" i="2"/>
  <c r="Q945" i="2"/>
  <c r="Q946" i="2"/>
  <c r="Q947" i="2"/>
  <c r="Q948" i="2"/>
  <c r="Q949" i="2"/>
  <c r="Q950" i="2"/>
  <c r="Q951" i="2"/>
  <c r="Q952" i="2"/>
  <c r="Q953" i="2"/>
  <c r="Q954" i="2"/>
  <c r="Q955" i="2"/>
  <c r="Q956" i="2"/>
  <c r="Q957" i="2"/>
  <c r="Q958" i="2"/>
  <c r="Q959" i="2"/>
  <c r="Q960" i="2"/>
  <c r="Q961" i="2"/>
  <c r="Q962" i="2"/>
  <c r="Q963" i="2"/>
  <c r="Q964" i="2"/>
  <c r="Q965" i="2"/>
  <c r="Q966" i="2"/>
  <c r="Q967" i="2"/>
  <c r="Q968" i="2"/>
  <c r="Q969" i="2"/>
  <c r="Q970" i="2"/>
  <c r="Q971" i="2"/>
  <c r="Q972" i="2"/>
  <c r="Q973" i="2"/>
  <c r="Q974" i="2"/>
  <c r="Q975" i="2"/>
  <c r="Q976" i="2"/>
  <c r="Q977" i="2"/>
  <c r="Q978" i="2"/>
  <c r="Q979" i="2"/>
  <c r="Q980" i="2"/>
  <c r="Q981" i="2"/>
  <c r="Q982" i="2"/>
  <c r="Q983" i="2"/>
  <c r="Q984" i="2"/>
  <c r="Q985" i="2"/>
  <c r="Q986" i="2"/>
  <c r="Q987" i="2"/>
  <c r="Q988" i="2"/>
  <c r="Q989" i="2"/>
  <c r="Q990" i="2"/>
  <c r="Q991" i="2"/>
  <c r="Q992" i="2"/>
  <c r="Q993" i="2"/>
  <c r="Q994" i="2"/>
  <c r="Q995" i="2"/>
  <c r="Q996" i="2"/>
  <c r="Q997" i="2"/>
  <c r="Q998" i="2"/>
  <c r="Q999" i="2"/>
  <c r="Q1000" i="2"/>
  <c r="Q1001" i="2"/>
  <c r="Q1002" i="2"/>
  <c r="Q1003" i="2"/>
  <c r="Q1004" i="2"/>
  <c r="Q1005" i="2"/>
  <c r="Q1006" i="2"/>
  <c r="Q1007" i="2"/>
  <c r="Q1008" i="2"/>
  <c r="Q1009" i="2"/>
  <c r="Q1010" i="2"/>
  <c r="Q1011" i="2"/>
  <c r="Q1012" i="2"/>
  <c r="Q1013" i="2"/>
  <c r="Q1014" i="2"/>
  <c r="Q1015" i="2"/>
  <c r="Q1016" i="2"/>
  <c r="Q1017" i="2"/>
  <c r="Q1018" i="2"/>
  <c r="Q1019" i="2"/>
  <c r="Q1020" i="2"/>
  <c r="Q1021" i="2"/>
  <c r="Q1022" i="2"/>
  <c r="Q1023" i="2"/>
  <c r="Q1024" i="2"/>
  <c r="Q1025" i="2"/>
  <c r="Q1026" i="2"/>
  <c r="Q1027" i="2"/>
  <c r="Q1028" i="2"/>
  <c r="Q1029" i="2"/>
  <c r="Q1030" i="2"/>
  <c r="Q1031" i="2"/>
  <c r="Q1032" i="2"/>
  <c r="Q1033" i="2"/>
  <c r="Q1034" i="2"/>
  <c r="Q1035" i="2"/>
  <c r="Q1036" i="2"/>
  <c r="Q1037" i="2"/>
  <c r="Q1038" i="2"/>
  <c r="Q1039" i="2"/>
  <c r="Q1040" i="2"/>
  <c r="Q1041" i="2"/>
  <c r="Q1042" i="2"/>
  <c r="Q1043" i="2"/>
  <c r="Q1044" i="2"/>
  <c r="Q1045" i="2"/>
  <c r="Q1046" i="2"/>
  <c r="Q1047" i="2"/>
  <c r="Q1048" i="2"/>
  <c r="Q1049" i="2"/>
  <c r="Q1050" i="2"/>
  <c r="Q1051" i="2"/>
  <c r="Q1052" i="2"/>
  <c r="Q1053" i="2"/>
  <c r="Q1054" i="2"/>
  <c r="Q1055" i="2"/>
  <c r="Q1056" i="2"/>
  <c r="Q1057" i="2"/>
  <c r="Q1058" i="2"/>
  <c r="Q1059" i="2"/>
  <c r="Q1060" i="2"/>
  <c r="Q1061" i="2"/>
  <c r="Q1062" i="2"/>
  <c r="Q1063" i="2"/>
  <c r="Q1064" i="2"/>
  <c r="Q1065" i="2"/>
  <c r="Q1066" i="2"/>
  <c r="Q1067" i="2"/>
  <c r="Q1068" i="2"/>
  <c r="Q1069" i="2"/>
  <c r="Q1070" i="2"/>
  <c r="Q1071" i="2"/>
  <c r="Q1072" i="2"/>
  <c r="Q1073" i="2"/>
  <c r="Q1074" i="2"/>
  <c r="Q1075" i="2"/>
  <c r="Q1076" i="2"/>
  <c r="Q1077" i="2"/>
  <c r="Q1078" i="2"/>
  <c r="Q1079" i="2"/>
  <c r="Q1080" i="2"/>
  <c r="Q1081" i="2"/>
  <c r="Q1082" i="2"/>
  <c r="Q1083" i="2"/>
  <c r="Q1084" i="2"/>
  <c r="Q1085" i="2"/>
  <c r="Q1086" i="2"/>
  <c r="Q1087" i="2"/>
  <c r="Q1088" i="2"/>
  <c r="Q1089" i="2"/>
  <c r="Q1090" i="2"/>
  <c r="Q1091" i="2"/>
  <c r="Q1092" i="2"/>
  <c r="Q1093" i="2"/>
  <c r="Q1094" i="2"/>
  <c r="Q1095" i="2"/>
  <c r="Q1096" i="2"/>
  <c r="Q1097" i="2"/>
  <c r="Q1098" i="2"/>
  <c r="Q1099" i="2"/>
  <c r="Q1100" i="2"/>
  <c r="Q1101" i="2"/>
  <c r="Q1102" i="2"/>
  <c r="Q1103" i="2"/>
  <c r="Q1104" i="2"/>
  <c r="Q1105" i="2"/>
  <c r="Q1106" i="2"/>
  <c r="Q1107" i="2"/>
  <c r="Q1108" i="2"/>
  <c r="Q1109" i="2"/>
  <c r="Q1110" i="2"/>
  <c r="Q1111" i="2"/>
  <c r="Q1112" i="2"/>
  <c r="Q1113" i="2"/>
  <c r="Q1114" i="2"/>
  <c r="Q1115" i="2"/>
  <c r="Q1116" i="2"/>
  <c r="Q1117" i="2"/>
  <c r="Q1118" i="2"/>
  <c r="Q1119" i="2"/>
  <c r="Q1120" i="2"/>
  <c r="Q1121" i="2"/>
  <c r="Q1122" i="2"/>
  <c r="Q1123" i="2"/>
  <c r="Q1124" i="2"/>
  <c r="Q1125" i="2"/>
  <c r="Q1126" i="2"/>
  <c r="Q1127" i="2"/>
  <c r="Q1128" i="2"/>
  <c r="Q1129" i="2"/>
  <c r="Q1130" i="2"/>
  <c r="Q1131" i="2"/>
  <c r="Q1132" i="2"/>
  <c r="Q1133" i="2"/>
  <c r="Q1134" i="2"/>
  <c r="Q1135" i="2"/>
  <c r="Q1136" i="2"/>
  <c r="Q1137" i="2"/>
  <c r="Q1138" i="2"/>
  <c r="Q1139" i="2"/>
  <c r="Q1140" i="2"/>
  <c r="Q1141" i="2"/>
  <c r="Q1142" i="2"/>
  <c r="Q1143" i="2"/>
  <c r="Q1144" i="2"/>
  <c r="Q1145" i="2"/>
  <c r="Q1146" i="2"/>
  <c r="Q1147" i="2"/>
  <c r="Q1148" i="2"/>
  <c r="Q1149" i="2"/>
  <c r="Q1150" i="2"/>
  <c r="Q1151" i="2"/>
  <c r="Q1152" i="2"/>
  <c r="Q1153" i="2"/>
  <c r="Q1154" i="2"/>
  <c r="Q1155" i="2"/>
  <c r="Q1156" i="2"/>
  <c r="Q1157" i="2"/>
  <c r="Q1158" i="2"/>
  <c r="Q1159" i="2"/>
  <c r="Q1160" i="2"/>
  <c r="Q1161" i="2"/>
  <c r="Q1162" i="2"/>
  <c r="Q1163" i="2"/>
  <c r="Q1164" i="2"/>
  <c r="Q1165" i="2"/>
  <c r="Q1166" i="2"/>
  <c r="Q1167" i="2"/>
  <c r="Q1168" i="2"/>
  <c r="Q1169" i="2"/>
  <c r="Q1170" i="2"/>
  <c r="Q1171" i="2"/>
  <c r="Q1172" i="2"/>
  <c r="Q1173" i="2"/>
  <c r="Q1174" i="2"/>
  <c r="Q1175" i="2"/>
  <c r="Q1176" i="2"/>
  <c r="Q1177" i="2"/>
  <c r="Q1178" i="2"/>
  <c r="Q1179" i="2"/>
  <c r="Q1180" i="2"/>
  <c r="Q1181" i="2"/>
  <c r="Q1182" i="2"/>
  <c r="Q1183" i="2"/>
  <c r="Q1184" i="2"/>
  <c r="Q1185" i="2"/>
  <c r="Q1186" i="2"/>
  <c r="Q1187" i="2"/>
  <c r="Q1188" i="2"/>
  <c r="Q1189" i="2"/>
  <c r="Q1190" i="2"/>
  <c r="Q1191" i="2"/>
  <c r="Q1192" i="2"/>
  <c r="Q1193" i="2"/>
  <c r="Q1194" i="2"/>
  <c r="Q1195" i="2"/>
  <c r="Q1196" i="2"/>
  <c r="Q1197" i="2"/>
  <c r="Q1198" i="2"/>
  <c r="Q1199" i="2"/>
  <c r="Q1200" i="2"/>
  <c r="Q1201" i="2"/>
  <c r="Q1202" i="2"/>
  <c r="Q1203" i="2"/>
  <c r="Q1204" i="2"/>
  <c r="Q1205" i="2"/>
  <c r="Q1206" i="2"/>
  <c r="Q1207" i="2"/>
  <c r="Q1208" i="2"/>
  <c r="Q1209" i="2"/>
  <c r="Q1210" i="2"/>
  <c r="Q1211" i="2"/>
  <c r="Q1212" i="2"/>
  <c r="Q1213" i="2"/>
  <c r="Q1214" i="2"/>
  <c r="Q1215" i="2"/>
  <c r="Q1216" i="2"/>
  <c r="Q1217" i="2"/>
  <c r="Q1218" i="2"/>
  <c r="Q1219" i="2"/>
  <c r="Q1220" i="2"/>
  <c r="Q1221" i="2"/>
  <c r="Q1222" i="2"/>
  <c r="Q1223" i="2"/>
  <c r="Q1224" i="2"/>
  <c r="Q1225" i="2"/>
  <c r="Q1226" i="2"/>
  <c r="Q1227" i="2"/>
  <c r="Q1228" i="2"/>
  <c r="Q1229" i="2"/>
  <c r="Q1230" i="2"/>
  <c r="Q1231" i="2"/>
  <c r="Q1232" i="2"/>
  <c r="Q1233" i="2"/>
  <c r="Q1234" i="2"/>
  <c r="Q1235" i="2"/>
  <c r="Q1236" i="2"/>
  <c r="Q1237" i="2"/>
  <c r="Q1238" i="2"/>
  <c r="Q1239" i="2"/>
  <c r="Q1240" i="2"/>
  <c r="Q1241" i="2"/>
  <c r="Q1242" i="2"/>
  <c r="Q1243" i="2"/>
  <c r="Q1244" i="2"/>
  <c r="Q1245" i="2"/>
  <c r="Q1246" i="2"/>
  <c r="Q1247" i="2"/>
  <c r="Q1248" i="2"/>
  <c r="Q1249" i="2"/>
  <c r="Q1250" i="2"/>
  <c r="Q1251" i="2"/>
  <c r="Q1252" i="2"/>
  <c r="Q1253" i="2"/>
  <c r="Q1254" i="2"/>
  <c r="Q1255" i="2"/>
  <c r="Q1256" i="2"/>
  <c r="Q1257" i="2"/>
  <c r="Q1258" i="2"/>
  <c r="Q1259" i="2"/>
  <c r="Q1260" i="2"/>
  <c r="Q1261" i="2"/>
  <c r="Q1262" i="2"/>
  <c r="Q1263" i="2"/>
  <c r="Q1264" i="2"/>
  <c r="Q1265" i="2"/>
  <c r="Q1266" i="2"/>
  <c r="Q1267" i="2"/>
  <c r="Q1268" i="2"/>
  <c r="Q1269" i="2"/>
  <c r="Q1270" i="2"/>
  <c r="Q1271" i="2"/>
  <c r="Q1272" i="2"/>
  <c r="Q1273" i="2"/>
  <c r="Q1274" i="2"/>
  <c r="Q1275" i="2"/>
  <c r="Q1276" i="2"/>
  <c r="Q1277" i="2"/>
  <c r="Q1278" i="2"/>
  <c r="Q1279" i="2"/>
  <c r="Q1280" i="2"/>
  <c r="Q1281" i="2"/>
  <c r="Q1282" i="2"/>
  <c r="Q1283" i="2"/>
  <c r="Q1284" i="2"/>
  <c r="Q1285" i="2"/>
  <c r="Q1286" i="2"/>
  <c r="Q1287" i="2"/>
  <c r="Q1288" i="2"/>
  <c r="Q1289" i="2"/>
  <c r="Q1290" i="2"/>
  <c r="Q1291" i="2"/>
  <c r="Q1292" i="2"/>
  <c r="Q1293" i="2"/>
  <c r="Q1294" i="2"/>
  <c r="Q1295" i="2"/>
  <c r="Q1296" i="2"/>
  <c r="Q1297" i="2"/>
  <c r="Q1298" i="2"/>
  <c r="Q1299" i="2"/>
  <c r="Q1300" i="2"/>
  <c r="Q1301" i="2"/>
  <c r="Q1302" i="2"/>
  <c r="Q1303" i="2"/>
  <c r="Q1304" i="2"/>
  <c r="Q1305" i="2"/>
  <c r="Q1306" i="2"/>
  <c r="Q1307" i="2"/>
  <c r="Q1308" i="2"/>
  <c r="Q1309" i="2"/>
  <c r="Q1310" i="2"/>
  <c r="Q1311" i="2"/>
  <c r="Q1312" i="2"/>
  <c r="Q1313" i="2"/>
  <c r="Q1314" i="2"/>
  <c r="Q1315" i="2"/>
  <c r="Q1316" i="2"/>
  <c r="Q1317" i="2"/>
  <c r="Q1318" i="2"/>
  <c r="Q1319" i="2"/>
  <c r="Q1320" i="2"/>
  <c r="Q1321" i="2"/>
  <c r="Q1322" i="2"/>
  <c r="Q1323" i="2"/>
  <c r="Q1324" i="2"/>
  <c r="Q1325" i="2"/>
  <c r="Q1326" i="2"/>
  <c r="Q1327" i="2"/>
  <c r="Q1328" i="2"/>
  <c r="Q1329" i="2"/>
  <c r="Q1330" i="2"/>
  <c r="Q1331" i="2"/>
  <c r="Q1332" i="2"/>
  <c r="Q1333" i="2"/>
  <c r="Q1334" i="2"/>
  <c r="Q1335" i="2"/>
  <c r="Q1336" i="2"/>
  <c r="Q1337" i="2"/>
  <c r="Q1338" i="2"/>
  <c r="Q1339" i="2"/>
  <c r="Q1340" i="2"/>
  <c r="Q1341" i="2"/>
  <c r="Q1342" i="2"/>
  <c r="Q1343" i="2"/>
  <c r="Q1344" i="2"/>
  <c r="Q1345" i="2"/>
  <c r="Q1346" i="2"/>
  <c r="Q1347" i="2"/>
  <c r="Q1348" i="2"/>
  <c r="Q1349" i="2"/>
  <c r="Q1350" i="2"/>
  <c r="Q1351" i="2"/>
  <c r="Q1352" i="2"/>
  <c r="Q1353" i="2"/>
  <c r="Q1354" i="2"/>
  <c r="Q1355" i="2"/>
  <c r="Q1356" i="2"/>
  <c r="Q1357" i="2"/>
  <c r="Q1358" i="2"/>
  <c r="Q1359" i="2"/>
  <c r="Q1360" i="2"/>
  <c r="Q1361" i="2"/>
  <c r="Q1362" i="2"/>
  <c r="Q1363" i="2"/>
  <c r="Q1364" i="2"/>
  <c r="Q1365" i="2"/>
  <c r="Q1366" i="2"/>
  <c r="Q1367" i="2"/>
  <c r="Q1368" i="2"/>
  <c r="Q1369" i="2"/>
  <c r="Q1370" i="2"/>
  <c r="Q1371" i="2"/>
  <c r="Q1372" i="2"/>
  <c r="Q1373" i="2"/>
  <c r="Q1374" i="2"/>
  <c r="Q1375" i="2"/>
  <c r="Q1376" i="2"/>
  <c r="Q1377" i="2"/>
  <c r="Q1378" i="2"/>
  <c r="Q1379" i="2"/>
  <c r="Q1380" i="2"/>
  <c r="Q1381" i="2"/>
  <c r="Q1382" i="2"/>
  <c r="Q1383" i="2"/>
  <c r="Q1384" i="2"/>
  <c r="Q1385" i="2"/>
  <c r="Q1386" i="2"/>
  <c r="Q1387" i="2"/>
  <c r="Q1388" i="2"/>
  <c r="Q1389" i="2"/>
  <c r="Q1390" i="2"/>
  <c r="Q1391" i="2"/>
  <c r="Q1392" i="2"/>
  <c r="Q1393" i="2"/>
  <c r="Q1394" i="2"/>
  <c r="Q1395" i="2"/>
  <c r="Q1396" i="2"/>
  <c r="Q1397" i="2"/>
  <c r="Q1398" i="2"/>
  <c r="Q1399" i="2"/>
  <c r="Q1400" i="2"/>
  <c r="Q1401" i="2"/>
  <c r="Q1402" i="2"/>
  <c r="Q1403" i="2"/>
  <c r="Q1404" i="2"/>
  <c r="Q1405" i="2"/>
  <c r="Q1406" i="2"/>
  <c r="Q1407" i="2"/>
  <c r="Q1408" i="2"/>
  <c r="Q1409" i="2"/>
  <c r="Q1410" i="2"/>
  <c r="Q1411" i="2"/>
  <c r="Q1412" i="2"/>
  <c r="Q1413" i="2"/>
  <c r="Q1414" i="2"/>
  <c r="Q1415" i="2"/>
  <c r="Q1416" i="2"/>
  <c r="Q1417" i="2"/>
  <c r="Q1418" i="2"/>
  <c r="Q1419" i="2"/>
  <c r="Q1420" i="2"/>
  <c r="Q1421" i="2"/>
  <c r="Q1422" i="2"/>
  <c r="Q1423" i="2"/>
  <c r="Q1424" i="2"/>
  <c r="Q1425" i="2"/>
  <c r="Q1426" i="2"/>
  <c r="Q1427" i="2"/>
  <c r="Q1428" i="2"/>
  <c r="Q1429" i="2"/>
  <c r="Q1430" i="2"/>
  <c r="Q1431" i="2"/>
  <c r="Q1432" i="2"/>
  <c r="Q1433" i="2"/>
  <c r="Q1434" i="2"/>
  <c r="Q1435" i="2"/>
  <c r="Q1436" i="2"/>
  <c r="Q1437" i="2"/>
  <c r="Q1438" i="2"/>
  <c r="Q1439" i="2"/>
  <c r="Q1440" i="2"/>
  <c r="Q1441" i="2"/>
  <c r="Q1442" i="2"/>
  <c r="Q1443" i="2"/>
  <c r="Q1444" i="2"/>
  <c r="Q1445" i="2"/>
  <c r="Q1446" i="2"/>
  <c r="Q1447" i="2"/>
  <c r="Q1448" i="2"/>
  <c r="Q1449" i="2"/>
  <c r="Q1450" i="2"/>
  <c r="Q1451" i="2"/>
  <c r="Q1452" i="2"/>
  <c r="Q1453" i="2"/>
  <c r="Q1454" i="2"/>
  <c r="Q1455" i="2"/>
  <c r="Q1456" i="2"/>
  <c r="Q1457" i="2"/>
  <c r="Q1458" i="2"/>
  <c r="Q1459" i="2"/>
  <c r="Q1460" i="2"/>
  <c r="Q1461" i="2"/>
  <c r="Q1462" i="2"/>
  <c r="Q1463" i="2"/>
  <c r="Q1464" i="2"/>
  <c r="Q1465" i="2"/>
  <c r="Q1466" i="2"/>
  <c r="Q1467" i="2"/>
  <c r="Q1468" i="2"/>
  <c r="Q1469" i="2"/>
  <c r="Q1470" i="2"/>
  <c r="Q1471" i="2"/>
  <c r="Q1472" i="2"/>
  <c r="Q1473" i="2"/>
  <c r="Q1474" i="2"/>
  <c r="Q1475" i="2"/>
  <c r="Q1476" i="2"/>
  <c r="Q1477" i="2"/>
  <c r="Q1478" i="2"/>
  <c r="Q1479" i="2"/>
  <c r="Q1480" i="2"/>
  <c r="Q1481" i="2"/>
  <c r="Q1482" i="2"/>
  <c r="Q1483" i="2"/>
  <c r="Q1484" i="2"/>
  <c r="Q1485" i="2"/>
  <c r="Q1486" i="2"/>
  <c r="Q1487" i="2"/>
  <c r="Q1488" i="2"/>
  <c r="Q1489" i="2"/>
  <c r="Q1490" i="2"/>
  <c r="Q1491" i="2"/>
  <c r="Q1492" i="2"/>
  <c r="Q1493" i="2"/>
  <c r="Q1494" i="2"/>
  <c r="Q1495" i="2"/>
  <c r="Q1496" i="2"/>
  <c r="Q1497" i="2"/>
  <c r="Q1498" i="2"/>
  <c r="Q1499" i="2"/>
  <c r="Q1500" i="2"/>
  <c r="Q1501" i="2"/>
  <c r="Q1502" i="2"/>
  <c r="Q1503" i="2"/>
  <c r="Q1504" i="2"/>
  <c r="Q1505" i="2"/>
  <c r="Q1506" i="2"/>
  <c r="Q1507" i="2"/>
  <c r="Q1508" i="2"/>
  <c r="Q1509" i="2"/>
  <c r="Q1510" i="2"/>
  <c r="Q1511" i="2"/>
  <c r="Q1512" i="2"/>
  <c r="Q1513" i="2"/>
  <c r="Q1514" i="2"/>
  <c r="Q1515" i="2"/>
  <c r="Q1516" i="2"/>
  <c r="AA25" i="2" l="1"/>
  <c r="AA35" i="2"/>
  <c r="AA839" i="2"/>
  <c r="AC839" i="2" s="1"/>
  <c r="AA1087" i="2"/>
  <c r="AC1087" i="2" s="1"/>
  <c r="AA1343" i="2"/>
  <c r="AA185" i="2"/>
  <c r="AC185" i="2" s="1"/>
  <c r="AA546" i="2"/>
  <c r="AC546" i="2" s="1"/>
  <c r="AA498" i="2"/>
  <c r="AA450" i="2"/>
  <c r="AC450" i="2" s="1"/>
  <c r="AA277" i="2"/>
  <c r="AC277" i="2" s="1"/>
  <c r="AA949" i="2"/>
  <c r="AC949" i="2" s="1"/>
  <c r="AA917" i="2"/>
  <c r="AC917" i="2" s="1"/>
  <c r="AA869" i="2"/>
  <c r="AC869" i="2" s="1"/>
  <c r="AA805" i="2"/>
  <c r="AA757" i="2"/>
  <c r="AC757" i="2" s="1"/>
  <c r="AA709" i="2"/>
  <c r="AA645" i="2"/>
  <c r="AC645" i="2" s="1"/>
  <c r="AA613" i="2"/>
  <c r="AA565" i="2"/>
  <c r="AC565" i="2" s="1"/>
  <c r="AA517" i="2"/>
  <c r="AA485" i="2"/>
  <c r="AC485" i="2" s="1"/>
  <c r="AA437" i="2"/>
  <c r="AC437" i="2" s="1"/>
  <c r="AA421" i="2"/>
  <c r="AC421" i="2" s="1"/>
  <c r="AA960" i="2"/>
  <c r="AC960" i="2" s="1"/>
  <c r="AA912" i="2"/>
  <c r="AC912" i="2" s="1"/>
  <c r="AA864" i="2"/>
  <c r="AC864" i="2" s="1"/>
  <c r="AA832" i="2"/>
  <c r="AC832" i="2" s="1"/>
  <c r="AA768" i="2"/>
  <c r="AC768" i="2" s="1"/>
  <c r="AA720" i="2"/>
  <c r="AC720" i="2" s="1"/>
  <c r="AA672" i="2"/>
  <c r="AC672" i="2" s="1"/>
  <c r="AA624" i="2"/>
  <c r="AC624" i="2" s="1"/>
  <c r="AA576" i="2"/>
  <c r="AC576" i="2" s="1"/>
  <c r="AA528" i="2"/>
  <c r="AC528" i="2" s="1"/>
  <c r="AA480" i="2"/>
  <c r="AC480" i="2" s="1"/>
  <c r="AA448" i="2"/>
  <c r="AC448" i="2" s="1"/>
  <c r="AA1279" i="2"/>
  <c r="AC1279" i="2" s="1"/>
  <c r="AA1023" i="2"/>
  <c r="AC1023" i="2" s="1"/>
  <c r="AA775" i="2"/>
  <c r="AC775" i="2" s="1"/>
  <c r="AA519" i="2"/>
  <c r="AC519" i="2" s="1"/>
  <c r="AA327" i="2"/>
  <c r="AC327" i="2" s="1"/>
  <c r="AA311" i="2"/>
  <c r="AA295" i="2"/>
  <c r="AC295" i="2" s="1"/>
  <c r="AA279" i="2"/>
  <c r="AC279" i="2" s="1"/>
  <c r="AA263" i="2"/>
  <c r="AA247" i="2"/>
  <c r="AA231" i="2"/>
  <c r="AC231" i="2" s="1"/>
  <c r="AA215" i="2"/>
  <c r="AC215" i="2" s="1"/>
  <c r="AA199" i="2"/>
  <c r="AC199" i="2" s="1"/>
  <c r="AA183" i="2"/>
  <c r="AA167" i="2"/>
  <c r="AC167" i="2" s="1"/>
  <c r="AA151" i="2"/>
  <c r="AC151" i="2" s="1"/>
  <c r="AA135" i="2"/>
  <c r="AA119" i="2"/>
  <c r="AA103" i="2"/>
  <c r="AC103" i="2" s="1"/>
  <c r="AA87" i="2"/>
  <c r="AC87" i="2" s="1"/>
  <c r="AA71" i="2"/>
  <c r="AC71" i="2" s="1"/>
  <c r="AA55" i="2"/>
  <c r="AA39" i="2"/>
  <c r="AC39" i="2" s="1"/>
  <c r="AA23" i="2"/>
  <c r="AC23" i="2" s="1"/>
  <c r="AA946" i="2"/>
  <c r="AA930" i="2"/>
  <c r="AA914" i="2"/>
  <c r="AC914" i="2" s="1"/>
  <c r="AA898" i="2"/>
  <c r="AC898" i="2" s="1"/>
  <c r="AA882" i="2"/>
  <c r="AC882" i="2" s="1"/>
  <c r="AA866" i="2"/>
  <c r="AA850" i="2"/>
  <c r="AC850" i="2" s="1"/>
  <c r="AA834" i="2"/>
  <c r="AC834" i="2" s="1"/>
  <c r="AA818" i="2"/>
  <c r="AA802" i="2"/>
  <c r="AA786" i="2"/>
  <c r="AC786" i="2" s="1"/>
  <c r="AA770" i="2"/>
  <c r="AC770" i="2" s="1"/>
  <c r="AA754" i="2"/>
  <c r="AC754" i="2" s="1"/>
  <c r="AA738" i="2"/>
  <c r="AA722" i="2"/>
  <c r="AC722" i="2" s="1"/>
  <c r="AA706" i="2"/>
  <c r="AC706" i="2" s="1"/>
  <c r="AA690" i="2"/>
  <c r="AA674" i="2"/>
  <c r="AA658" i="2"/>
  <c r="AC658" i="2" s="1"/>
  <c r="AA642" i="2"/>
  <c r="AC642" i="2" s="1"/>
  <c r="AA626" i="2"/>
  <c r="AC626" i="2" s="1"/>
  <c r="AA610" i="2"/>
  <c r="AA594" i="2"/>
  <c r="AC594" i="2" s="1"/>
  <c r="AA578" i="2"/>
  <c r="AC578" i="2" s="1"/>
  <c r="AA562" i="2"/>
  <c r="AA514" i="2"/>
  <c r="AC514" i="2" s="1"/>
  <c r="AA466" i="2"/>
  <c r="AA418" i="2"/>
  <c r="AC418" i="2" s="1"/>
  <c r="AA149" i="2"/>
  <c r="AC149" i="2" s="1"/>
  <c r="AA981" i="2"/>
  <c r="AC981" i="2" s="1"/>
  <c r="AA933" i="2"/>
  <c r="AC933" i="2" s="1"/>
  <c r="AA885" i="2"/>
  <c r="AC885" i="2" s="1"/>
  <c r="AA837" i="2"/>
  <c r="AA789" i="2"/>
  <c r="AC789" i="2" s="1"/>
  <c r="AA741" i="2"/>
  <c r="AA693" i="2"/>
  <c r="AC693" i="2" s="1"/>
  <c r="AA661" i="2"/>
  <c r="AC661" i="2" s="1"/>
  <c r="AA629" i="2"/>
  <c r="AC629" i="2" s="1"/>
  <c r="AA581" i="2"/>
  <c r="AA533" i="2"/>
  <c r="AC533" i="2" s="1"/>
  <c r="AA501" i="2"/>
  <c r="AC501" i="2" s="1"/>
  <c r="AA453" i="2"/>
  <c r="AC453" i="2" s="1"/>
  <c r="AA341" i="2"/>
  <c r="AC341" i="2" s="1"/>
  <c r="AA976" i="2"/>
  <c r="AC976" i="2" s="1"/>
  <c r="AA928" i="2"/>
  <c r="AC928" i="2" s="1"/>
  <c r="AA880" i="2"/>
  <c r="AC880" i="2" s="1"/>
  <c r="AA816" i="2"/>
  <c r="AA784" i="2"/>
  <c r="AC784" i="2" s="1"/>
  <c r="AA736" i="2"/>
  <c r="AC736" i="2" s="1"/>
  <c r="AA688" i="2"/>
  <c r="AC688" i="2" s="1"/>
  <c r="AA640" i="2"/>
  <c r="AC640" i="2" s="1"/>
  <c r="AA608" i="2"/>
  <c r="AC608" i="2" s="1"/>
  <c r="AA560" i="2"/>
  <c r="AA512" i="2"/>
  <c r="AC512" i="2" s="1"/>
  <c r="AA464" i="2"/>
  <c r="AA416" i="2"/>
  <c r="AC416" i="2" s="1"/>
  <c r="AA1215" i="2"/>
  <c r="AC1215" i="2" s="1"/>
  <c r="AA967" i="2"/>
  <c r="AC967" i="2" s="1"/>
  <c r="AA711" i="2"/>
  <c r="AC711" i="2" s="1"/>
  <c r="AA455" i="2"/>
  <c r="AC455" i="2" s="1"/>
  <c r="AA373" i="2"/>
  <c r="AC373" i="2" s="1"/>
  <c r="AA85" i="2"/>
  <c r="AA530" i="2"/>
  <c r="AC530" i="2" s="1"/>
  <c r="AA482" i="2"/>
  <c r="AC482" i="2" s="1"/>
  <c r="AA434" i="2"/>
  <c r="AC434" i="2" s="1"/>
  <c r="AA213" i="2"/>
  <c r="AC213" i="2" s="1"/>
  <c r="AA21" i="2"/>
  <c r="AC21" i="2" s="1"/>
  <c r="AA965" i="2"/>
  <c r="AC965" i="2" s="1"/>
  <c r="AA901" i="2"/>
  <c r="AC901" i="2" s="1"/>
  <c r="AA853" i="2"/>
  <c r="AC853" i="2" s="1"/>
  <c r="AA821" i="2"/>
  <c r="AC821" i="2" s="1"/>
  <c r="AA773" i="2"/>
  <c r="AA725" i="2"/>
  <c r="AC725" i="2" s="1"/>
  <c r="AA677" i="2"/>
  <c r="AA597" i="2"/>
  <c r="AC597" i="2" s="1"/>
  <c r="AA549" i="2"/>
  <c r="AA469" i="2"/>
  <c r="AC469" i="2" s="1"/>
  <c r="AA992" i="2"/>
  <c r="AC992" i="2" s="1"/>
  <c r="AA944" i="2"/>
  <c r="AC944" i="2" s="1"/>
  <c r="AA896" i="2"/>
  <c r="AC896" i="2" s="1"/>
  <c r="AA848" i="2"/>
  <c r="AC848" i="2" s="1"/>
  <c r="AA800" i="2"/>
  <c r="AC800" i="2" s="1"/>
  <c r="AA752" i="2"/>
  <c r="AC752" i="2" s="1"/>
  <c r="AA704" i="2"/>
  <c r="AC704" i="2" s="1"/>
  <c r="AA656" i="2"/>
  <c r="AC656" i="2" s="1"/>
  <c r="AA592" i="2"/>
  <c r="AA544" i="2"/>
  <c r="AC544" i="2" s="1"/>
  <c r="AA496" i="2"/>
  <c r="AA432" i="2"/>
  <c r="AC432" i="2" s="1"/>
  <c r="AA1504" i="2"/>
  <c r="AC1504" i="2" s="1"/>
  <c r="AA1488" i="2"/>
  <c r="AC1488" i="2" s="1"/>
  <c r="AA1472" i="2"/>
  <c r="AC1472" i="2" s="1"/>
  <c r="AA1456" i="2"/>
  <c r="AC1456" i="2" s="1"/>
  <c r="AA1440" i="2"/>
  <c r="AA1424" i="2"/>
  <c r="AC1424" i="2" s="1"/>
  <c r="AA1408" i="2"/>
  <c r="AC1408" i="2" s="1"/>
  <c r="AA1392" i="2"/>
  <c r="AC1392" i="2" s="1"/>
  <c r="AA1376" i="2"/>
  <c r="AC1376" i="2" s="1"/>
  <c r="AA1360" i="2"/>
  <c r="AC1360" i="2" s="1"/>
  <c r="AA1344" i="2"/>
  <c r="AC1344" i="2" s="1"/>
  <c r="AA1328" i="2"/>
  <c r="AC1328" i="2" s="1"/>
  <c r="AA1312" i="2"/>
  <c r="AA1296" i="2"/>
  <c r="AC1296" i="2" s="1"/>
  <c r="AA1280" i="2"/>
  <c r="AC1280" i="2" s="1"/>
  <c r="AA1264" i="2"/>
  <c r="AC1264" i="2" s="1"/>
  <c r="AA1248" i="2"/>
  <c r="AC1248" i="2" s="1"/>
  <c r="AA1232" i="2"/>
  <c r="AC1232" i="2" s="1"/>
  <c r="AA1216" i="2"/>
  <c r="AC1216" i="2" s="1"/>
  <c r="AA1200" i="2"/>
  <c r="AC1200" i="2" s="1"/>
  <c r="AA1184" i="2"/>
  <c r="AC1184" i="2" s="1"/>
  <c r="AA1168" i="2"/>
  <c r="AC1168" i="2" s="1"/>
  <c r="AA1152" i="2"/>
  <c r="AC1152" i="2" s="1"/>
  <c r="AA1136" i="2"/>
  <c r="AC1136" i="2" s="1"/>
  <c r="AA1120" i="2"/>
  <c r="AC1120" i="2" s="1"/>
  <c r="AA1104" i="2"/>
  <c r="AC1104" i="2" s="1"/>
  <c r="AA1088" i="2"/>
  <c r="AC1088" i="2" s="1"/>
  <c r="AA1072" i="2"/>
  <c r="AC1072" i="2" s="1"/>
  <c r="AA1056" i="2"/>
  <c r="AC1056" i="2" s="1"/>
  <c r="AA1040" i="2"/>
  <c r="AC1040" i="2" s="1"/>
  <c r="AA1024" i="2"/>
  <c r="AC1024" i="2" s="1"/>
  <c r="AA1008" i="2"/>
  <c r="AC1008" i="2" s="1"/>
  <c r="AA1503" i="2"/>
  <c r="AC1503" i="2" s="1"/>
  <c r="AA1487" i="2"/>
  <c r="AA1407" i="2"/>
  <c r="AC1407" i="2" s="1"/>
  <c r="AA1151" i="2"/>
  <c r="AC1151" i="2" s="1"/>
  <c r="AA903" i="2"/>
  <c r="AC903" i="2" s="1"/>
  <c r="AA647" i="2"/>
  <c r="AC647" i="2" s="1"/>
  <c r="AA994" i="2"/>
  <c r="AC994" i="2" s="1"/>
  <c r="AA1513" i="2"/>
  <c r="AC1513" i="2" s="1"/>
  <c r="AA1451" i="2"/>
  <c r="AC1451" i="2" s="1"/>
  <c r="AA1403" i="2"/>
  <c r="AA1339" i="2"/>
  <c r="AC1339" i="2" s="1"/>
  <c r="AA1275" i="2"/>
  <c r="AC1275" i="2" s="1"/>
  <c r="AA1211" i="2"/>
  <c r="AC1211" i="2" s="1"/>
  <c r="AA1147" i="2"/>
  <c r="AA1083" i="2"/>
  <c r="AC1083" i="2" s="1"/>
  <c r="AA1019" i="2"/>
  <c r="AC1019" i="2" s="1"/>
  <c r="AA947" i="2"/>
  <c r="AC947" i="2" s="1"/>
  <c r="AA883" i="2"/>
  <c r="AC883" i="2" s="1"/>
  <c r="AA819" i="2"/>
  <c r="AC819" i="2" s="1"/>
  <c r="AA755" i="2"/>
  <c r="AC755" i="2" s="1"/>
  <c r="AA691" i="2"/>
  <c r="AC691" i="2" s="1"/>
  <c r="AA627" i="2"/>
  <c r="AC627" i="2" s="1"/>
  <c r="AA563" i="2"/>
  <c r="AC563" i="2" s="1"/>
  <c r="AA499" i="2"/>
  <c r="AC499" i="2" s="1"/>
  <c r="AA435" i="2"/>
  <c r="AC435" i="2" s="1"/>
  <c r="AA398" i="2"/>
  <c r="AC398" i="2" s="1"/>
  <c r="AA382" i="2"/>
  <c r="AC382" i="2" s="1"/>
  <c r="AA366" i="2"/>
  <c r="AC366" i="2" s="1"/>
  <c r="AA350" i="2"/>
  <c r="AC350" i="2" s="1"/>
  <c r="AA334" i="2"/>
  <c r="AC334" i="2" s="1"/>
  <c r="AA318" i="2"/>
  <c r="AC318" i="2" s="1"/>
  <c r="AA302" i="2"/>
  <c r="AC302" i="2" s="1"/>
  <c r="AA286" i="2"/>
  <c r="AC286" i="2" s="1"/>
  <c r="AA270" i="2"/>
  <c r="AC270" i="2" s="1"/>
  <c r="AA254" i="2"/>
  <c r="AC254" i="2" s="1"/>
  <c r="AA238" i="2"/>
  <c r="AC238" i="2" s="1"/>
  <c r="AA222" i="2"/>
  <c r="AA206" i="2"/>
  <c r="AA190" i="2"/>
  <c r="AA174" i="2"/>
  <c r="AC174" i="2" s="1"/>
  <c r="AA158" i="2"/>
  <c r="AC158" i="2" s="1"/>
  <c r="AA142" i="2"/>
  <c r="AA126" i="2"/>
  <c r="AC126" i="2" s="1"/>
  <c r="AA110" i="2"/>
  <c r="AC110" i="2" s="1"/>
  <c r="AA94" i="2"/>
  <c r="AA78" i="2"/>
  <c r="AA62" i="2"/>
  <c r="AC62" i="2" s="1"/>
  <c r="AA46" i="2"/>
  <c r="AC46" i="2" s="1"/>
  <c r="AA30" i="2"/>
  <c r="AA353" i="2"/>
  <c r="AC353" i="2" s="1"/>
  <c r="AA289" i="2"/>
  <c r="AC289" i="2" s="1"/>
  <c r="AA225" i="2"/>
  <c r="AC225" i="2" s="1"/>
  <c r="AA161" i="2"/>
  <c r="AC161" i="2" s="1"/>
  <c r="AA97" i="2"/>
  <c r="AC97" i="2" s="1"/>
  <c r="AA33" i="2"/>
  <c r="AA1506" i="2"/>
  <c r="AC1506" i="2" s="1"/>
  <c r="AA1490" i="2"/>
  <c r="AA1474" i="2"/>
  <c r="AC1474" i="2" s="1"/>
  <c r="AA1458" i="2"/>
  <c r="AC1458" i="2" s="1"/>
  <c r="AA1442" i="2"/>
  <c r="AC1442" i="2" s="1"/>
  <c r="AA1426" i="2"/>
  <c r="AC1426" i="2" s="1"/>
  <c r="AA1410" i="2"/>
  <c r="AC1410" i="2" s="1"/>
  <c r="AA1394" i="2"/>
  <c r="AC1394" i="2" s="1"/>
  <c r="AA1378" i="2"/>
  <c r="AC1378" i="2" s="1"/>
  <c r="AA1362" i="2"/>
  <c r="AA1346" i="2"/>
  <c r="AC1346" i="2" s="1"/>
  <c r="AA1330" i="2"/>
  <c r="AC1330" i="2" s="1"/>
  <c r="AA1314" i="2"/>
  <c r="AC1314" i="2" s="1"/>
  <c r="AA1298" i="2"/>
  <c r="AC1298" i="2" s="1"/>
  <c r="AA1282" i="2"/>
  <c r="AC1282" i="2" s="1"/>
  <c r="AA1266" i="2"/>
  <c r="AC1266" i="2" s="1"/>
  <c r="AA1250" i="2"/>
  <c r="AC1250" i="2" s="1"/>
  <c r="AA1234" i="2"/>
  <c r="AC1234" i="2" s="1"/>
  <c r="AA1218" i="2"/>
  <c r="AC1218" i="2" s="1"/>
  <c r="AA1202" i="2"/>
  <c r="AC1202" i="2" s="1"/>
  <c r="AA1186" i="2"/>
  <c r="AC1186" i="2" s="1"/>
  <c r="AA1170" i="2"/>
  <c r="AC1170" i="2" s="1"/>
  <c r="AA1154" i="2"/>
  <c r="AC1154" i="2" s="1"/>
  <c r="AA1138" i="2"/>
  <c r="AC1138" i="2" s="1"/>
  <c r="AA1122" i="2"/>
  <c r="AC1122" i="2" s="1"/>
  <c r="AA1106" i="2"/>
  <c r="AC1106" i="2" s="1"/>
  <c r="AA1090" i="2"/>
  <c r="AC1090" i="2" s="1"/>
  <c r="AA1074" i="2"/>
  <c r="AC1074" i="2" s="1"/>
  <c r="AA1058" i="2"/>
  <c r="AC1058" i="2" s="1"/>
  <c r="AA1042" i="2"/>
  <c r="AC1042" i="2" s="1"/>
  <c r="AA1026" i="2"/>
  <c r="AC1026" i="2" s="1"/>
  <c r="AA1010" i="2"/>
  <c r="AC1010" i="2" s="1"/>
  <c r="AA978" i="2"/>
  <c r="AC978" i="2" s="1"/>
  <c r="AA1509" i="2"/>
  <c r="AC1509" i="2" s="1"/>
  <c r="AA1493" i="2"/>
  <c r="AC1493" i="2" s="1"/>
  <c r="AA1477" i="2"/>
  <c r="AC1477" i="2" s="1"/>
  <c r="AA1461" i="2"/>
  <c r="AC1461" i="2" s="1"/>
  <c r="AA1445" i="2"/>
  <c r="AA1429" i="2"/>
  <c r="AC1429" i="2" s="1"/>
  <c r="AA1413" i="2"/>
  <c r="AC1413" i="2" s="1"/>
  <c r="AA1397" i="2"/>
  <c r="AC1397" i="2" s="1"/>
  <c r="AA1381" i="2"/>
  <c r="AC1381" i="2" s="1"/>
  <c r="AA1365" i="2"/>
  <c r="AC1365" i="2" s="1"/>
  <c r="AA1349" i="2"/>
  <c r="AC1349" i="2" s="1"/>
  <c r="AA1333" i="2"/>
  <c r="AC1333" i="2" s="1"/>
  <c r="AA1317" i="2"/>
  <c r="AA1301" i="2"/>
  <c r="AC1301" i="2" s="1"/>
  <c r="AA1285" i="2"/>
  <c r="AC1285" i="2" s="1"/>
  <c r="AA1269" i="2"/>
  <c r="AC1269" i="2" s="1"/>
  <c r="AA1253" i="2"/>
  <c r="AC1253" i="2" s="1"/>
  <c r="AA1237" i="2"/>
  <c r="AC1237" i="2" s="1"/>
  <c r="AA1221" i="2"/>
  <c r="AC1221" i="2" s="1"/>
  <c r="AA1205" i="2"/>
  <c r="AC1205" i="2" s="1"/>
  <c r="AA1189" i="2"/>
  <c r="AC1189" i="2" s="1"/>
  <c r="AA1173" i="2"/>
  <c r="AC1173" i="2" s="1"/>
  <c r="AA1157" i="2"/>
  <c r="AC1157" i="2" s="1"/>
  <c r="AA1141" i="2"/>
  <c r="AC1141" i="2" s="1"/>
  <c r="AA1125" i="2"/>
  <c r="AC1125" i="2" s="1"/>
  <c r="AA1109" i="2"/>
  <c r="AC1109" i="2" s="1"/>
  <c r="AA1093" i="2"/>
  <c r="AC1093" i="2" s="1"/>
  <c r="AA1077" i="2"/>
  <c r="AC1077" i="2" s="1"/>
  <c r="AA1061" i="2"/>
  <c r="AC1061" i="2" s="1"/>
  <c r="AA1045" i="2"/>
  <c r="AC1045" i="2" s="1"/>
  <c r="AA1029" i="2"/>
  <c r="AC1029" i="2" s="1"/>
  <c r="AA1013" i="2"/>
  <c r="AC1013" i="2" s="1"/>
  <c r="AA1479" i="2"/>
  <c r="AA1415" i="2"/>
  <c r="AA1351" i="2"/>
  <c r="AC1351" i="2" s="1"/>
  <c r="AA1287" i="2"/>
  <c r="AC1287" i="2" s="1"/>
  <c r="AA1223" i="2"/>
  <c r="AC1223" i="2" s="1"/>
  <c r="AA1159" i="2"/>
  <c r="AA1095" i="2"/>
  <c r="AC1095" i="2" s="1"/>
  <c r="AA1031" i="2"/>
  <c r="AC1031" i="2" s="1"/>
  <c r="AA997" i="2"/>
  <c r="AA959" i="2"/>
  <c r="AC959" i="2" s="1"/>
  <c r="AA895" i="2"/>
  <c r="AC895" i="2" s="1"/>
  <c r="AA831" i="2"/>
  <c r="AC831" i="2" s="1"/>
  <c r="AA767" i="2"/>
  <c r="AA703" i="2"/>
  <c r="AC703" i="2" s="1"/>
  <c r="AA639" i="2"/>
  <c r="AC639" i="2" s="1"/>
  <c r="AA575" i="2"/>
  <c r="AC575" i="2" s="1"/>
  <c r="AA511" i="2"/>
  <c r="AC511" i="2" s="1"/>
  <c r="AA447" i="2"/>
  <c r="AC447" i="2" s="1"/>
  <c r="AA399" i="2"/>
  <c r="AC399" i="2" s="1"/>
  <c r="AA367" i="2"/>
  <c r="AC367" i="2" s="1"/>
  <c r="AA335" i="2"/>
  <c r="AC335" i="2" s="1"/>
  <c r="AA269" i="2"/>
  <c r="AC269" i="2" s="1"/>
  <c r="AA205" i="2"/>
  <c r="AC205" i="2" s="1"/>
  <c r="AA141" i="2"/>
  <c r="AC141" i="2" s="1"/>
  <c r="AA77" i="2"/>
  <c r="AA962" i="2"/>
  <c r="AA1459" i="2"/>
  <c r="AC1459" i="2" s="1"/>
  <c r="AA1395" i="2"/>
  <c r="AC1395" i="2" s="1"/>
  <c r="AA1331" i="2"/>
  <c r="AC1331" i="2" s="1"/>
  <c r="AA1267" i="2"/>
  <c r="AA1203" i="2"/>
  <c r="AC1203" i="2" s="1"/>
  <c r="AA1139" i="2"/>
  <c r="AC1139" i="2" s="1"/>
  <c r="AA1075" i="2"/>
  <c r="AA1011" i="2"/>
  <c r="AA955" i="2"/>
  <c r="AC955" i="2" s="1"/>
  <c r="AA891" i="2"/>
  <c r="AC891" i="2" s="1"/>
  <c r="AA827" i="2"/>
  <c r="AC827" i="2" s="1"/>
  <c r="AA763" i="2"/>
  <c r="AA699" i="2"/>
  <c r="AC699" i="2" s="1"/>
  <c r="AA635" i="2"/>
  <c r="AC635" i="2" s="1"/>
  <c r="AA571" i="2"/>
  <c r="AA507" i="2"/>
  <c r="AA443" i="2"/>
  <c r="AC443" i="2" s="1"/>
  <c r="AA395" i="2"/>
  <c r="AC395" i="2" s="1"/>
  <c r="AA363" i="2"/>
  <c r="AA331" i="2"/>
  <c r="AC331" i="2" s="1"/>
  <c r="AA377" i="2"/>
  <c r="AC377" i="2" s="1"/>
  <c r="AA361" i="2"/>
  <c r="AC361" i="2" s="1"/>
  <c r="AA233" i="2"/>
  <c r="AC233" i="2" s="1"/>
  <c r="AA201" i="2"/>
  <c r="AC201" i="2" s="1"/>
  <c r="AA169" i="2"/>
  <c r="AC169" i="2" s="1"/>
  <c r="AA57" i="2"/>
  <c r="AC57" i="2" s="1"/>
  <c r="AA404" i="2"/>
  <c r="AC1514" i="2"/>
  <c r="AC1498" i="2"/>
  <c r="AC1482" i="2"/>
  <c r="AC1466" i="2"/>
  <c r="AC1450" i="2"/>
  <c r="AC1434" i="2"/>
  <c r="AC1418" i="2"/>
  <c r="AC1402" i="2"/>
  <c r="AC1386" i="2"/>
  <c r="AC1370" i="2"/>
  <c r="AC1354" i="2"/>
  <c r="AC1338" i="2"/>
  <c r="AC1322" i="2"/>
  <c r="AC1306" i="2"/>
  <c r="AC1290" i="2"/>
  <c r="AC1274" i="2"/>
  <c r="AC1258" i="2"/>
  <c r="AC1242" i="2"/>
  <c r="AC1226" i="2"/>
  <c r="AC1210" i="2"/>
  <c r="AC1194" i="2"/>
  <c r="AC1178" i="2"/>
  <c r="AC1162" i="2"/>
  <c r="AC1146" i="2"/>
  <c r="AC1130" i="2"/>
  <c r="AC1114" i="2"/>
  <c r="AC1098" i="2"/>
  <c r="AC1082" i="2"/>
  <c r="AC1066" i="2"/>
  <c r="AC1050" i="2"/>
  <c r="AC1034" i="2"/>
  <c r="AC1018" i="2"/>
  <c r="AC1001" i="2"/>
  <c r="AC17" i="2"/>
  <c r="AC1501" i="2"/>
  <c r="AC1485" i="2"/>
  <c r="AC1469" i="2"/>
  <c r="AC1453" i="2"/>
  <c r="AC1437" i="2"/>
  <c r="AC1421" i="2"/>
  <c r="AC1405" i="2"/>
  <c r="AC1389" i="2"/>
  <c r="AC1373" i="2"/>
  <c r="AC1357" i="2"/>
  <c r="AC1341" i="2"/>
  <c r="AC1325" i="2"/>
  <c r="AC1309" i="2"/>
  <c r="AC1293" i="2"/>
  <c r="AC1277" i="2"/>
  <c r="AC1261" i="2"/>
  <c r="AC1245" i="2"/>
  <c r="AC1229" i="2"/>
  <c r="AC1213" i="2"/>
  <c r="AC1197" i="2"/>
  <c r="AC1181" i="2"/>
  <c r="AC1165" i="2"/>
  <c r="AC1149" i="2"/>
  <c r="AC1133" i="2"/>
  <c r="AC1117" i="2"/>
  <c r="AC1101" i="2"/>
  <c r="AC1085" i="2"/>
  <c r="AC1069" i="2"/>
  <c r="AC1053" i="2"/>
  <c r="AC1037" i="2"/>
  <c r="AC1021" i="2"/>
  <c r="AC1005" i="2"/>
  <c r="AC958" i="2"/>
  <c r="AC970" i="2"/>
  <c r="AC1471" i="2"/>
  <c r="AC1455" i="2"/>
  <c r="AC1439" i="2"/>
  <c r="AC1423" i="2"/>
  <c r="AC1391" i="2"/>
  <c r="AC1375" i="2"/>
  <c r="AC1359" i="2"/>
  <c r="AC1343" i="2"/>
  <c r="AC1327" i="2"/>
  <c r="AC1311" i="2"/>
  <c r="AC1295" i="2"/>
  <c r="AC1263" i="2"/>
  <c r="AC1247" i="2"/>
  <c r="AC1231" i="2"/>
  <c r="AC1199" i="2"/>
  <c r="AC1183" i="2"/>
  <c r="AC1167" i="2"/>
  <c r="AC1135" i="2"/>
  <c r="AC1119" i="2"/>
  <c r="AC1103" i="2"/>
  <c r="AC1071" i="2"/>
  <c r="AC1055" i="2"/>
  <c r="AC1039" i="2"/>
  <c r="AC1007" i="2"/>
  <c r="AC966" i="2"/>
  <c r="AC983" i="2"/>
  <c r="AC951" i="2"/>
  <c r="AC935" i="2"/>
  <c r="AC919" i="2"/>
  <c r="AC887" i="2"/>
  <c r="AC871" i="2"/>
  <c r="AC855" i="2"/>
  <c r="AC823" i="2"/>
  <c r="AC807" i="2"/>
  <c r="AC791" i="2"/>
  <c r="AC759" i="2"/>
  <c r="AC743" i="2"/>
  <c r="AC727" i="2"/>
  <c r="AC695" i="2"/>
  <c r="AC679" i="2"/>
  <c r="AC663" i="2"/>
  <c r="AC631" i="2"/>
  <c r="AC615" i="2"/>
  <c r="AC599" i="2"/>
  <c r="AC583" i="2"/>
  <c r="AC567" i="2"/>
  <c r="AC551" i="2"/>
  <c r="AC535" i="2"/>
  <c r="AC503" i="2"/>
  <c r="AC487" i="2"/>
  <c r="AC471" i="2"/>
  <c r="AC439" i="2"/>
  <c r="AC423" i="2"/>
  <c r="AC407" i="2"/>
  <c r="AC391" i="2"/>
  <c r="AC375" i="2"/>
  <c r="AC359" i="2"/>
  <c r="AC343" i="2"/>
  <c r="AC402" i="2"/>
  <c r="AC386" i="2"/>
  <c r="AC370" i="2"/>
  <c r="AC354" i="2"/>
  <c r="AC338" i="2"/>
  <c r="AC322" i="2"/>
  <c r="AC306" i="2"/>
  <c r="AC290" i="2"/>
  <c r="AC274" i="2"/>
  <c r="AC258" i="2"/>
  <c r="AC242" i="2"/>
  <c r="AC226" i="2"/>
  <c r="AC210" i="2"/>
  <c r="AC194" i="2"/>
  <c r="AC178" i="2"/>
  <c r="AC162" i="2"/>
  <c r="AC146" i="2"/>
  <c r="AC130" i="2"/>
  <c r="AC114" i="2"/>
  <c r="AC98" i="2"/>
  <c r="AC82" i="2"/>
  <c r="AC66" i="2"/>
  <c r="AC50" i="2"/>
  <c r="AC34" i="2"/>
  <c r="AC18" i="2"/>
  <c r="AC405" i="2"/>
  <c r="AC389" i="2"/>
  <c r="AC357" i="2"/>
  <c r="AC325" i="2"/>
  <c r="AC309" i="2"/>
  <c r="AC293" i="2"/>
  <c r="AC261" i="2"/>
  <c r="AC245" i="2"/>
  <c r="AC229" i="2"/>
  <c r="AC197" i="2"/>
  <c r="AC181" i="2"/>
  <c r="AC165" i="2"/>
  <c r="AC133" i="2"/>
  <c r="AC117" i="2"/>
  <c r="AC101" i="2"/>
  <c r="AC69" i="2"/>
  <c r="AC53" i="2"/>
  <c r="AC37" i="2"/>
  <c r="AC400" i="2"/>
  <c r="AC384" i="2"/>
  <c r="AC368" i="2"/>
  <c r="AC352" i="2"/>
  <c r="AC336" i="2"/>
  <c r="AC320" i="2"/>
  <c r="AC304" i="2"/>
  <c r="AC288" i="2"/>
  <c r="AC272" i="2"/>
  <c r="AC256" i="2"/>
  <c r="AC240" i="2"/>
  <c r="AC224" i="2"/>
  <c r="AC208" i="2"/>
  <c r="AC192" i="2"/>
  <c r="AC176" i="2"/>
  <c r="AC160" i="2"/>
  <c r="AC144" i="2"/>
  <c r="AC128" i="2"/>
  <c r="AC112" i="2"/>
  <c r="AC96" i="2"/>
  <c r="AC80" i="2"/>
  <c r="AC64" i="2"/>
  <c r="AC48" i="2"/>
  <c r="AC32" i="2"/>
  <c r="AC1510" i="2"/>
  <c r="AC1494" i="2"/>
  <c r="AC1478" i="2"/>
  <c r="AC1462" i="2"/>
  <c r="AC1446" i="2"/>
  <c r="AC1430" i="2"/>
  <c r="AC1414" i="2"/>
  <c r="AC1398" i="2"/>
  <c r="AC1382" i="2"/>
  <c r="AC1366" i="2"/>
  <c r="AC1350" i="2"/>
  <c r="AC1334" i="2"/>
  <c r="AC1318" i="2"/>
  <c r="AC1302" i="2"/>
  <c r="AC1286" i="2"/>
  <c r="AC1270" i="2"/>
  <c r="AC1254" i="2"/>
  <c r="AC1238" i="2"/>
  <c r="AC1222" i="2"/>
  <c r="AC1206" i="2"/>
  <c r="AC1190" i="2"/>
  <c r="AC1174" i="2"/>
  <c r="AC1158" i="2"/>
  <c r="AC1142" i="2"/>
  <c r="AC1126" i="2"/>
  <c r="AC1110" i="2"/>
  <c r="AC1094" i="2"/>
  <c r="AC1078" i="2"/>
  <c r="AC1062" i="2"/>
  <c r="AC1046" i="2"/>
  <c r="AC1030" i="2"/>
  <c r="AC1014" i="2"/>
  <c r="AC1497" i="2"/>
  <c r="AC1481" i="2"/>
  <c r="AC1465" i="2"/>
  <c r="AC1449" i="2"/>
  <c r="AC1433" i="2"/>
  <c r="AC1417" i="2"/>
  <c r="AC1401" i="2"/>
  <c r="AC1385" i="2"/>
  <c r="AC1369" i="2"/>
  <c r="AC1353" i="2"/>
  <c r="AC1337" i="2"/>
  <c r="AC1321" i="2"/>
  <c r="AC1305" i="2"/>
  <c r="AC1289" i="2"/>
  <c r="AC1273" i="2"/>
  <c r="AC1257" i="2"/>
  <c r="AC1241" i="2"/>
  <c r="AC1225" i="2"/>
  <c r="AC1209" i="2"/>
  <c r="AC1193" i="2"/>
  <c r="AC1177" i="2"/>
  <c r="AC1161" i="2"/>
  <c r="AC1145" i="2"/>
  <c r="AC1129" i="2"/>
  <c r="AC1113" i="2"/>
  <c r="AC1097" i="2"/>
  <c r="AC1081" i="2"/>
  <c r="AC1065" i="2"/>
  <c r="AC1049" i="2"/>
  <c r="AC1033" i="2"/>
  <c r="AC1017" i="2"/>
  <c r="AC999" i="2"/>
  <c r="AC1516" i="2"/>
  <c r="AC1500" i="2"/>
  <c r="AC1484" i="2"/>
  <c r="AC1468" i="2"/>
  <c r="AC1452" i="2"/>
  <c r="AC1436" i="2"/>
  <c r="AC1420" i="2"/>
  <c r="AC1404" i="2"/>
  <c r="AC1388" i="2"/>
  <c r="AC1372" i="2"/>
  <c r="AC1356" i="2"/>
  <c r="AC1340" i="2"/>
  <c r="AC1324" i="2"/>
  <c r="AC1308" i="2"/>
  <c r="AC1292" i="2"/>
  <c r="AC1276" i="2"/>
  <c r="AC1260" i="2"/>
  <c r="AC1244" i="2"/>
  <c r="AC1228" i="2"/>
  <c r="AC1212" i="2"/>
  <c r="AC1196" i="2"/>
  <c r="AC1180" i="2"/>
  <c r="AC1164" i="2"/>
  <c r="AC1148" i="2"/>
  <c r="AC1132" i="2"/>
  <c r="AC1116" i="2"/>
  <c r="AC1100" i="2"/>
  <c r="AC1084" i="2"/>
  <c r="AC1068" i="2"/>
  <c r="AC1052" i="2"/>
  <c r="AC1036" i="2"/>
  <c r="AC1020" i="2"/>
  <c r="AC1003" i="2"/>
  <c r="AC1515" i="2"/>
  <c r="AC1499" i="2"/>
  <c r="AC1483" i="2"/>
  <c r="AC1467" i="2"/>
  <c r="AC1435" i="2"/>
  <c r="AC1419" i="2"/>
  <c r="AC1387" i="2"/>
  <c r="AC1371" i="2"/>
  <c r="AC1355" i="2"/>
  <c r="AC1323" i="2"/>
  <c r="AC1307" i="2"/>
  <c r="AC1291" i="2"/>
  <c r="AC1259" i="2"/>
  <c r="AC1243" i="2"/>
  <c r="AC1227" i="2"/>
  <c r="AC1195" i="2"/>
  <c r="AC1179" i="2"/>
  <c r="AC1163" i="2"/>
  <c r="AC1131" i="2"/>
  <c r="AC1115" i="2"/>
  <c r="AC1099" i="2"/>
  <c r="AC1067" i="2"/>
  <c r="AC1051" i="2"/>
  <c r="AC1035" i="2"/>
  <c r="AC1002" i="2"/>
  <c r="AC995" i="2"/>
  <c r="AC979" i="2"/>
  <c r="AC963" i="2"/>
  <c r="AC931" i="2"/>
  <c r="AC915" i="2"/>
  <c r="AC899" i="2"/>
  <c r="AC867" i="2"/>
  <c r="AC851" i="2"/>
  <c r="AC835" i="2"/>
  <c r="AC803" i="2"/>
  <c r="AC787" i="2"/>
  <c r="AC771" i="2"/>
  <c r="AC739" i="2"/>
  <c r="AC723" i="2"/>
  <c r="AC707" i="2"/>
  <c r="AC675" i="2"/>
  <c r="AC659" i="2"/>
  <c r="AC643" i="2"/>
  <c r="AC611" i="2"/>
  <c r="AC595" i="2"/>
  <c r="AC579" i="2"/>
  <c r="AC547" i="2"/>
  <c r="AC531" i="2"/>
  <c r="AC515" i="2"/>
  <c r="AC483" i="2"/>
  <c r="AC467" i="2"/>
  <c r="AC451" i="2"/>
  <c r="AC419" i="2"/>
  <c r="AC403" i="2"/>
  <c r="AC387" i="2"/>
  <c r="AC371" i="2"/>
  <c r="AC355" i="2"/>
  <c r="AC339" i="2"/>
  <c r="AC323" i="2"/>
  <c r="AC307" i="2"/>
  <c r="AC291" i="2"/>
  <c r="AC275" i="2"/>
  <c r="AC259" i="2"/>
  <c r="AC243" i="2"/>
  <c r="AC227" i="2"/>
  <c r="AC211" i="2"/>
  <c r="AC195" i="2"/>
  <c r="AC179" i="2"/>
  <c r="AC163" i="2"/>
  <c r="AC147" i="2"/>
  <c r="AC131" i="2"/>
  <c r="AC115" i="2"/>
  <c r="AC99" i="2"/>
  <c r="AC83" i="2"/>
  <c r="AC67" i="2"/>
  <c r="AC51" i="2"/>
  <c r="AC19" i="2"/>
  <c r="AC942" i="2"/>
  <c r="AC926" i="2"/>
  <c r="AC910" i="2"/>
  <c r="AC894" i="2"/>
  <c r="AC878" i="2"/>
  <c r="AC862" i="2"/>
  <c r="AC846" i="2"/>
  <c r="AC830" i="2"/>
  <c r="AC814" i="2"/>
  <c r="AC798" i="2"/>
  <c r="AC782" i="2"/>
  <c r="AC766" i="2"/>
  <c r="AC750" i="2"/>
  <c r="AC734" i="2"/>
  <c r="AC718" i="2"/>
  <c r="AC702" i="2"/>
  <c r="AC686" i="2"/>
  <c r="AC670" i="2"/>
  <c r="AC654" i="2"/>
  <c r="AC638" i="2"/>
  <c r="AC622" i="2"/>
  <c r="AC606" i="2"/>
  <c r="AC590" i="2"/>
  <c r="AC574" i="2"/>
  <c r="AC558" i="2"/>
  <c r="AC542" i="2"/>
  <c r="AC526" i="2"/>
  <c r="AC510" i="2"/>
  <c r="AC494" i="2"/>
  <c r="AC478" i="2"/>
  <c r="AC462" i="2"/>
  <c r="AC446" i="2"/>
  <c r="AC430" i="2"/>
  <c r="AC414" i="2"/>
  <c r="AC190" i="2"/>
  <c r="AC993" i="2"/>
  <c r="AC977" i="2"/>
  <c r="AC961" i="2"/>
  <c r="AC945" i="2"/>
  <c r="AC929" i="2"/>
  <c r="AC913" i="2"/>
  <c r="AC897" i="2"/>
  <c r="AC881" i="2"/>
  <c r="AC865" i="2"/>
  <c r="AC849" i="2"/>
  <c r="AC833" i="2"/>
  <c r="AC817" i="2"/>
  <c r="AC801" i="2"/>
  <c r="AC785" i="2"/>
  <c r="AC769" i="2"/>
  <c r="AC753" i="2"/>
  <c r="AC737" i="2"/>
  <c r="AC721" i="2"/>
  <c r="AC705" i="2"/>
  <c r="AC689" i="2"/>
  <c r="AC673" i="2"/>
  <c r="AC657" i="2"/>
  <c r="AC641" i="2"/>
  <c r="AC625" i="2"/>
  <c r="AC609" i="2"/>
  <c r="AC593" i="2"/>
  <c r="AC577" i="2"/>
  <c r="AC561" i="2"/>
  <c r="AC545" i="2"/>
  <c r="AC529" i="2"/>
  <c r="AC513" i="2"/>
  <c r="AC497" i="2"/>
  <c r="AC481" i="2"/>
  <c r="AC465" i="2"/>
  <c r="AC449" i="2"/>
  <c r="AC433" i="2"/>
  <c r="AC417" i="2"/>
  <c r="AC401" i="2"/>
  <c r="AC385" i="2"/>
  <c r="AC369" i="2"/>
  <c r="AC337" i="2"/>
  <c r="AC321" i="2"/>
  <c r="AC305" i="2"/>
  <c r="AC273" i="2"/>
  <c r="AC257" i="2"/>
  <c r="AC241" i="2"/>
  <c r="AC209" i="2"/>
  <c r="AC193" i="2"/>
  <c r="AC177" i="2"/>
  <c r="AC145" i="2"/>
  <c r="AC129" i="2"/>
  <c r="AC113" i="2"/>
  <c r="AC81" i="2"/>
  <c r="AC65" i="2"/>
  <c r="AC49" i="2"/>
  <c r="AC33" i="2"/>
  <c r="AC1004" i="2"/>
  <c r="AC988" i="2"/>
  <c r="AC972" i="2"/>
  <c r="AC956" i="2"/>
  <c r="AC940" i="2"/>
  <c r="AC924" i="2"/>
  <c r="AC908" i="2"/>
  <c r="AC892" i="2"/>
  <c r="AC876" i="2"/>
  <c r="AC860" i="2"/>
  <c r="AC844" i="2"/>
  <c r="AC828" i="2"/>
  <c r="AC812" i="2"/>
  <c r="AC796" i="2"/>
  <c r="AC780" i="2"/>
  <c r="AC764" i="2"/>
  <c r="AC748" i="2"/>
  <c r="AC732" i="2"/>
  <c r="AC716" i="2"/>
  <c r="AC700" i="2"/>
  <c r="AC684" i="2"/>
  <c r="AC668" i="2"/>
  <c r="AC652" i="2"/>
  <c r="AC636" i="2"/>
  <c r="AC620" i="2"/>
  <c r="AC604" i="2"/>
  <c r="AC588" i="2"/>
  <c r="AC572" i="2"/>
  <c r="AC556" i="2"/>
  <c r="AC540" i="2"/>
  <c r="AC524" i="2"/>
  <c r="AC508" i="2"/>
  <c r="AC492" i="2"/>
  <c r="AC476" i="2"/>
  <c r="AC460" i="2"/>
  <c r="AC444" i="2"/>
  <c r="AC428" i="2"/>
  <c r="AC412" i="2"/>
  <c r="AC396" i="2"/>
  <c r="AC380" i="2"/>
  <c r="AC364" i="2"/>
  <c r="AC348" i="2"/>
  <c r="AC332" i="2"/>
  <c r="AC316" i="2"/>
  <c r="AC300" i="2"/>
  <c r="AC284" i="2"/>
  <c r="AC268" i="2"/>
  <c r="AC252" i="2"/>
  <c r="AC236" i="2"/>
  <c r="AC220" i="2"/>
  <c r="AC204" i="2"/>
  <c r="AC188" i="2"/>
  <c r="AC172" i="2"/>
  <c r="AC156" i="2"/>
  <c r="AC140" i="2"/>
  <c r="AC124" i="2"/>
  <c r="AC108" i="2"/>
  <c r="AC92" i="2"/>
  <c r="AC76" i="2"/>
  <c r="AC60" i="2"/>
  <c r="AC44" i="2"/>
  <c r="AC28" i="2"/>
  <c r="AC990" i="2"/>
  <c r="AC1512" i="2"/>
  <c r="AC1496" i="2"/>
  <c r="AC1480" i="2"/>
  <c r="AC1464" i="2"/>
  <c r="AC1448" i="2"/>
  <c r="AC1432" i="2"/>
  <c r="AC1416" i="2"/>
  <c r="AC1400" i="2"/>
  <c r="AC1384" i="2"/>
  <c r="AC1368" i="2"/>
  <c r="AC1352" i="2"/>
  <c r="AC1336" i="2"/>
  <c r="AC1320" i="2"/>
  <c r="AC1304" i="2"/>
  <c r="AC1288" i="2"/>
  <c r="AC1272" i="2"/>
  <c r="AC1256" i="2"/>
  <c r="AC1240" i="2"/>
  <c r="AC1224" i="2"/>
  <c r="AC1208" i="2"/>
  <c r="AC1192" i="2"/>
  <c r="AC1176" i="2"/>
  <c r="AC1160" i="2"/>
  <c r="AC1144" i="2"/>
  <c r="AC1128" i="2"/>
  <c r="AC1112" i="2"/>
  <c r="AC1096" i="2"/>
  <c r="AC1080" i="2"/>
  <c r="AC1064" i="2"/>
  <c r="AC1048" i="2"/>
  <c r="AC1032" i="2"/>
  <c r="AC1016" i="2"/>
  <c r="AC998" i="2"/>
  <c r="AC1511" i="2"/>
  <c r="AC1495" i="2"/>
  <c r="AC1463" i="2"/>
  <c r="AC1447" i="2"/>
  <c r="AC1431" i="2"/>
  <c r="AC1399" i="2"/>
  <c r="AC1383" i="2"/>
  <c r="AC1367" i="2"/>
  <c r="AC1335" i="2"/>
  <c r="AC1319" i="2"/>
  <c r="AC1303" i="2"/>
  <c r="AC1271" i="2"/>
  <c r="AC1255" i="2"/>
  <c r="AC1239" i="2"/>
  <c r="AC1207" i="2"/>
  <c r="AC1191" i="2"/>
  <c r="AC1175" i="2"/>
  <c r="AC1143" i="2"/>
  <c r="AC1127" i="2"/>
  <c r="AC1111" i="2"/>
  <c r="AC1079" i="2"/>
  <c r="AC1063" i="2"/>
  <c r="AC1047" i="2"/>
  <c r="AC1015" i="2"/>
  <c r="AC991" i="2"/>
  <c r="AC975" i="2"/>
  <c r="AC943" i="2"/>
  <c r="AC927" i="2"/>
  <c r="AC911" i="2"/>
  <c r="AC879" i="2"/>
  <c r="AC863" i="2"/>
  <c r="AC847" i="2"/>
  <c r="AC815" i="2"/>
  <c r="AC799" i="2"/>
  <c r="AC783" i="2"/>
  <c r="AC751" i="2"/>
  <c r="AC735" i="2"/>
  <c r="AC719" i="2"/>
  <c r="AC687" i="2"/>
  <c r="AC671" i="2"/>
  <c r="AC655" i="2"/>
  <c r="AC623" i="2"/>
  <c r="AC607" i="2"/>
  <c r="AC591" i="2"/>
  <c r="AC559" i="2"/>
  <c r="AC543" i="2"/>
  <c r="AC527" i="2"/>
  <c r="AC495" i="2"/>
  <c r="AC479" i="2"/>
  <c r="AC463" i="2"/>
  <c r="AC431" i="2"/>
  <c r="AC415" i="2"/>
  <c r="AC383" i="2"/>
  <c r="AC351" i="2"/>
  <c r="AC319" i="2"/>
  <c r="AC303" i="2"/>
  <c r="AC287" i="2"/>
  <c r="AC271" i="2"/>
  <c r="AC255" i="2"/>
  <c r="AC239" i="2"/>
  <c r="AC223" i="2"/>
  <c r="AC207" i="2"/>
  <c r="AC191" i="2"/>
  <c r="AC175" i="2"/>
  <c r="AC159" i="2"/>
  <c r="AC143" i="2"/>
  <c r="AC127" i="2"/>
  <c r="AC111" i="2"/>
  <c r="AC95" i="2"/>
  <c r="AC79" i="2"/>
  <c r="AC63" i="2"/>
  <c r="AC47" i="2"/>
  <c r="AC31" i="2"/>
  <c r="AC954" i="2"/>
  <c r="AC938" i="2"/>
  <c r="AC922" i="2"/>
  <c r="AC906" i="2"/>
  <c r="AC890" i="2"/>
  <c r="AC874" i="2"/>
  <c r="AC858" i="2"/>
  <c r="AC842" i="2"/>
  <c r="AC826" i="2"/>
  <c r="AC810" i="2"/>
  <c r="AC794" i="2"/>
  <c r="AC778" i="2"/>
  <c r="AC762" i="2"/>
  <c r="AC746" i="2"/>
  <c r="AC730" i="2"/>
  <c r="AC714" i="2"/>
  <c r="AC698" i="2"/>
  <c r="AC682" i="2"/>
  <c r="AC666" i="2"/>
  <c r="AC650" i="2"/>
  <c r="AC634" i="2"/>
  <c r="AC618" i="2"/>
  <c r="AC602" i="2"/>
  <c r="AC586" i="2"/>
  <c r="AC570" i="2"/>
  <c r="AC554" i="2"/>
  <c r="AC538" i="2"/>
  <c r="AC522" i="2"/>
  <c r="AC506" i="2"/>
  <c r="AC490" i="2"/>
  <c r="AC474" i="2"/>
  <c r="AC458" i="2"/>
  <c r="AC442" i="2"/>
  <c r="AC426" i="2"/>
  <c r="AC410" i="2"/>
  <c r="AC394" i="2"/>
  <c r="AC378" i="2"/>
  <c r="AC362" i="2"/>
  <c r="AC346" i="2"/>
  <c r="AC330" i="2"/>
  <c r="AC314" i="2"/>
  <c r="AC298" i="2"/>
  <c r="AC282" i="2"/>
  <c r="AC266" i="2"/>
  <c r="AC250" i="2"/>
  <c r="AC234" i="2"/>
  <c r="AC218" i="2"/>
  <c r="AC202" i="2"/>
  <c r="AC186" i="2"/>
  <c r="AC170" i="2"/>
  <c r="AC154" i="2"/>
  <c r="AC138" i="2"/>
  <c r="AC122" i="2"/>
  <c r="AC106" i="2"/>
  <c r="AC90" i="2"/>
  <c r="AC74" i="2"/>
  <c r="AC58" i="2"/>
  <c r="AC42" i="2"/>
  <c r="AC26" i="2"/>
  <c r="AC989" i="2"/>
  <c r="AC973" i="2"/>
  <c r="AC957" i="2"/>
  <c r="AC941" i="2"/>
  <c r="AC925" i="2"/>
  <c r="AC909" i="2"/>
  <c r="AC893" i="2"/>
  <c r="AC877" i="2"/>
  <c r="AC861" i="2"/>
  <c r="AC845" i="2"/>
  <c r="AC829" i="2"/>
  <c r="AC813" i="2"/>
  <c r="AC797" i="2"/>
  <c r="AC781" i="2"/>
  <c r="AC765" i="2"/>
  <c r="AC749" i="2"/>
  <c r="AC733" i="2"/>
  <c r="AC717" i="2"/>
  <c r="AC701" i="2"/>
  <c r="AC685" i="2"/>
  <c r="AC669" i="2"/>
  <c r="AC653" i="2"/>
  <c r="AC637" i="2"/>
  <c r="AC621" i="2"/>
  <c r="AC605" i="2"/>
  <c r="AC589" i="2"/>
  <c r="AC573" i="2"/>
  <c r="AC557" i="2"/>
  <c r="AC541" i="2"/>
  <c r="AC525" i="2"/>
  <c r="AC509" i="2"/>
  <c r="AC493" i="2"/>
  <c r="AC477" i="2"/>
  <c r="AC461" i="2"/>
  <c r="AC445" i="2"/>
  <c r="AC429" i="2"/>
  <c r="AC413" i="2"/>
  <c r="AC397" i="2"/>
  <c r="AC381" i="2"/>
  <c r="AC365" i="2"/>
  <c r="AC349" i="2"/>
  <c r="AC333" i="2"/>
  <c r="AC317" i="2"/>
  <c r="AC301" i="2"/>
  <c r="AC285" i="2"/>
  <c r="AC253" i="2"/>
  <c r="AC237" i="2"/>
  <c r="AC221" i="2"/>
  <c r="AC189" i="2"/>
  <c r="AC173" i="2"/>
  <c r="AC157" i="2"/>
  <c r="AC125" i="2"/>
  <c r="AC109" i="2"/>
  <c r="AC93" i="2"/>
  <c r="AC61" i="2"/>
  <c r="AC45" i="2"/>
  <c r="AC29" i="2"/>
  <c r="AC1000" i="2"/>
  <c r="AC984" i="2"/>
  <c r="AC968" i="2"/>
  <c r="AC952" i="2"/>
  <c r="AC936" i="2"/>
  <c r="AC920" i="2"/>
  <c r="AC904" i="2"/>
  <c r="AC888" i="2"/>
  <c r="AC872" i="2"/>
  <c r="AC856" i="2"/>
  <c r="AC840" i="2"/>
  <c r="AC824" i="2"/>
  <c r="AC808" i="2"/>
  <c r="AC792" i="2"/>
  <c r="AC776" i="2"/>
  <c r="AC760" i="2"/>
  <c r="AC744" i="2"/>
  <c r="AC728" i="2"/>
  <c r="AC712" i="2"/>
  <c r="AC696" i="2"/>
  <c r="AC680" i="2"/>
  <c r="AC664" i="2"/>
  <c r="AC648" i="2"/>
  <c r="AC632" i="2"/>
  <c r="AC616" i="2"/>
  <c r="AC600" i="2"/>
  <c r="AC584" i="2"/>
  <c r="AC568" i="2"/>
  <c r="AC552" i="2"/>
  <c r="AC536" i="2"/>
  <c r="AC520" i="2"/>
  <c r="AC504" i="2"/>
  <c r="AC488" i="2"/>
  <c r="AC472" i="2"/>
  <c r="AC456" i="2"/>
  <c r="AC440" i="2"/>
  <c r="AC424" i="2"/>
  <c r="AC408" i="2"/>
  <c r="AC392" i="2"/>
  <c r="AC376" i="2"/>
  <c r="AC360" i="2"/>
  <c r="AC344" i="2"/>
  <c r="AC328" i="2"/>
  <c r="AC312" i="2"/>
  <c r="AC296" i="2"/>
  <c r="AC280" i="2"/>
  <c r="AC264" i="2"/>
  <c r="AC248" i="2"/>
  <c r="AC232" i="2"/>
  <c r="AC216" i="2"/>
  <c r="AC200" i="2"/>
  <c r="AC184" i="2"/>
  <c r="AC168" i="2"/>
  <c r="AC152" i="2"/>
  <c r="AC136" i="2"/>
  <c r="AC120" i="2"/>
  <c r="AC104" i="2"/>
  <c r="AC88" i="2"/>
  <c r="AC72" i="2"/>
  <c r="AC56" i="2"/>
  <c r="AC40" i="2"/>
  <c r="AC24" i="2"/>
  <c r="AC1502" i="2"/>
  <c r="AC1486" i="2"/>
  <c r="AC1470" i="2"/>
  <c r="AC1454" i="2"/>
  <c r="AC1438" i="2"/>
  <c r="AC1422" i="2"/>
  <c r="AC1406" i="2"/>
  <c r="AC1390" i="2"/>
  <c r="AC1374" i="2"/>
  <c r="AC1358" i="2"/>
  <c r="AC1342" i="2"/>
  <c r="AC1326" i="2"/>
  <c r="AC1310" i="2"/>
  <c r="AC1294" i="2"/>
  <c r="AC1278" i="2"/>
  <c r="AC1262" i="2"/>
  <c r="AC1246" i="2"/>
  <c r="AC1230" i="2"/>
  <c r="AC1214" i="2"/>
  <c r="AC1198" i="2"/>
  <c r="AC1182" i="2"/>
  <c r="AC1166" i="2"/>
  <c r="AC1150" i="2"/>
  <c r="AC1134" i="2"/>
  <c r="AC1118" i="2"/>
  <c r="AC1102" i="2"/>
  <c r="AC1086" i="2"/>
  <c r="AC1070" i="2"/>
  <c r="AC1054" i="2"/>
  <c r="AC1038" i="2"/>
  <c r="AC1022" i="2"/>
  <c r="AC1006" i="2"/>
  <c r="AC1505" i="2"/>
  <c r="AC1489" i="2"/>
  <c r="AC1473" i="2"/>
  <c r="AC1457" i="2"/>
  <c r="AC1441" i="2"/>
  <c r="AC1425" i="2"/>
  <c r="AC1409" i="2"/>
  <c r="AC1393" i="2"/>
  <c r="AC1377" i="2"/>
  <c r="AC1361" i="2"/>
  <c r="AC1345" i="2"/>
  <c r="AC1329" i="2"/>
  <c r="AC1313" i="2"/>
  <c r="AC1297" i="2"/>
  <c r="AC1281" i="2"/>
  <c r="AC1265" i="2"/>
  <c r="AC1249" i="2"/>
  <c r="AC1233" i="2"/>
  <c r="AC1217" i="2"/>
  <c r="AC1201" i="2"/>
  <c r="AC1185" i="2"/>
  <c r="AC1169" i="2"/>
  <c r="AC1153" i="2"/>
  <c r="AC1137" i="2"/>
  <c r="AC1121" i="2"/>
  <c r="AC1105" i="2"/>
  <c r="AC1089" i="2"/>
  <c r="AC1073" i="2"/>
  <c r="AC1057" i="2"/>
  <c r="AC1041" i="2"/>
  <c r="AC1025" i="2"/>
  <c r="AC1009" i="2"/>
  <c r="AC974" i="2"/>
  <c r="AC1508" i="2"/>
  <c r="AC1492" i="2"/>
  <c r="AC1476" i="2"/>
  <c r="AC1460" i="2"/>
  <c r="AC1444" i="2"/>
  <c r="AC1428" i="2"/>
  <c r="AC1412" i="2"/>
  <c r="AC1396" i="2"/>
  <c r="AC1380" i="2"/>
  <c r="AC1364" i="2"/>
  <c r="AC1348" i="2"/>
  <c r="AC1332" i="2"/>
  <c r="AC1316" i="2"/>
  <c r="AC1300" i="2"/>
  <c r="AC1284" i="2"/>
  <c r="AC1268" i="2"/>
  <c r="AC1252" i="2"/>
  <c r="AC1236" i="2"/>
  <c r="AC1220" i="2"/>
  <c r="AC1204" i="2"/>
  <c r="AC1188" i="2"/>
  <c r="AC1172" i="2"/>
  <c r="AC1156" i="2"/>
  <c r="AC1140" i="2"/>
  <c r="AC1124" i="2"/>
  <c r="AC1108" i="2"/>
  <c r="AC1092" i="2"/>
  <c r="AC1076" i="2"/>
  <c r="AC1060" i="2"/>
  <c r="AC1044" i="2"/>
  <c r="AC1028" i="2"/>
  <c r="AC1012" i="2"/>
  <c r="AC986" i="2"/>
  <c r="AC1507" i="2"/>
  <c r="AC1491" i="2"/>
  <c r="AC1475" i="2"/>
  <c r="AC1443" i="2"/>
  <c r="AC1427" i="2"/>
  <c r="AC1411" i="2"/>
  <c r="AC1379" i="2"/>
  <c r="AC1363" i="2"/>
  <c r="AC1347" i="2"/>
  <c r="AC1315" i="2"/>
  <c r="AC1299" i="2"/>
  <c r="AC1283" i="2"/>
  <c r="AC1251" i="2"/>
  <c r="AC1235" i="2"/>
  <c r="AC1219" i="2"/>
  <c r="AC1187" i="2"/>
  <c r="AC1171" i="2"/>
  <c r="AC1155" i="2"/>
  <c r="AC1123" i="2"/>
  <c r="AC1107" i="2"/>
  <c r="AC1091" i="2"/>
  <c r="AC1059" i="2"/>
  <c r="AC1043" i="2"/>
  <c r="AC1027" i="2"/>
  <c r="AC982" i="2"/>
  <c r="AC987" i="2"/>
  <c r="AC971" i="2"/>
  <c r="AC939" i="2"/>
  <c r="AC923" i="2"/>
  <c r="AC907" i="2"/>
  <c r="AC875" i="2"/>
  <c r="AC859" i="2"/>
  <c r="AC843" i="2"/>
  <c r="AC811" i="2"/>
  <c r="AC795" i="2"/>
  <c r="AC779" i="2"/>
  <c r="AC747" i="2"/>
  <c r="AC731" i="2"/>
  <c r="AC715" i="2"/>
  <c r="AC683" i="2"/>
  <c r="AC667" i="2"/>
  <c r="AC651" i="2"/>
  <c r="AC619" i="2"/>
  <c r="AC603" i="2"/>
  <c r="AC587" i="2"/>
  <c r="AC555" i="2"/>
  <c r="AC539" i="2"/>
  <c r="AC523" i="2"/>
  <c r="AC491" i="2"/>
  <c r="AC475" i="2"/>
  <c r="AC459" i="2"/>
  <c r="AC427" i="2"/>
  <c r="AC411" i="2"/>
  <c r="AC379" i="2"/>
  <c r="AC347" i="2"/>
  <c r="AC315" i="2"/>
  <c r="AC299" i="2"/>
  <c r="AC283" i="2"/>
  <c r="AC267" i="2"/>
  <c r="AC251" i="2"/>
  <c r="AC235" i="2"/>
  <c r="AC219" i="2"/>
  <c r="AC203" i="2"/>
  <c r="AC187" i="2"/>
  <c r="AC171" i="2"/>
  <c r="AC155" i="2"/>
  <c r="AC139" i="2"/>
  <c r="AC123" i="2"/>
  <c r="AC107" i="2"/>
  <c r="AC91" i="2"/>
  <c r="AC75" i="2"/>
  <c r="AC59" i="2"/>
  <c r="AC43" i="2"/>
  <c r="AC27" i="2"/>
  <c r="AC950" i="2"/>
  <c r="AC934" i="2"/>
  <c r="AC918" i="2"/>
  <c r="AC902" i="2"/>
  <c r="AC886" i="2"/>
  <c r="AC870" i="2"/>
  <c r="AC854" i="2"/>
  <c r="AC838" i="2"/>
  <c r="AC822" i="2"/>
  <c r="AC806" i="2"/>
  <c r="AC790" i="2"/>
  <c r="AC774" i="2"/>
  <c r="AC758" i="2"/>
  <c r="AC742" i="2"/>
  <c r="AC726" i="2"/>
  <c r="AC710" i="2"/>
  <c r="AC694" i="2"/>
  <c r="AC678" i="2"/>
  <c r="AC662" i="2"/>
  <c r="AC646" i="2"/>
  <c r="AC630" i="2"/>
  <c r="AC614" i="2"/>
  <c r="AC598" i="2"/>
  <c r="AC582" i="2"/>
  <c r="AC566" i="2"/>
  <c r="AC550" i="2"/>
  <c r="AC534" i="2"/>
  <c r="AC518" i="2"/>
  <c r="AC502" i="2"/>
  <c r="AC486" i="2"/>
  <c r="AC470" i="2"/>
  <c r="AC454" i="2"/>
  <c r="AC438" i="2"/>
  <c r="AC422" i="2"/>
  <c r="AC406" i="2"/>
  <c r="AC390" i="2"/>
  <c r="AC374" i="2"/>
  <c r="AC358" i="2"/>
  <c r="AC342" i="2"/>
  <c r="AC326" i="2"/>
  <c r="AC310" i="2"/>
  <c r="AC294" i="2"/>
  <c r="AC278" i="2"/>
  <c r="AC262" i="2"/>
  <c r="AC246" i="2"/>
  <c r="AC230" i="2"/>
  <c r="AC214" i="2"/>
  <c r="AC198" i="2"/>
  <c r="AC182" i="2"/>
  <c r="AC166" i="2"/>
  <c r="AC150" i="2"/>
  <c r="AC134" i="2"/>
  <c r="AC118" i="2"/>
  <c r="AC102" i="2"/>
  <c r="AC86" i="2"/>
  <c r="AC70" i="2"/>
  <c r="AC54" i="2"/>
  <c r="AC38" i="2"/>
  <c r="AC22" i="2"/>
  <c r="AC985" i="2"/>
  <c r="AC969" i="2"/>
  <c r="AC953" i="2"/>
  <c r="AC937" i="2"/>
  <c r="AC921" i="2"/>
  <c r="AC905" i="2"/>
  <c r="AC889" i="2"/>
  <c r="AC873" i="2"/>
  <c r="AC857" i="2"/>
  <c r="AC841" i="2"/>
  <c r="AC825" i="2"/>
  <c r="AC809" i="2"/>
  <c r="AC793" i="2"/>
  <c r="AC777" i="2"/>
  <c r="AC761" i="2"/>
  <c r="AC745" i="2"/>
  <c r="AC729" i="2"/>
  <c r="AC713" i="2"/>
  <c r="AC697" i="2"/>
  <c r="AC681" i="2"/>
  <c r="AC665" i="2"/>
  <c r="AC649" i="2"/>
  <c r="AC633" i="2"/>
  <c r="AC617" i="2"/>
  <c r="AC601" i="2"/>
  <c r="AC585" i="2"/>
  <c r="AC569" i="2"/>
  <c r="AC553" i="2"/>
  <c r="AC537" i="2"/>
  <c r="AC521" i="2"/>
  <c r="AC505" i="2"/>
  <c r="AC489" i="2"/>
  <c r="AC473" i="2"/>
  <c r="AC457" i="2"/>
  <c r="AC441" i="2"/>
  <c r="AC425" i="2"/>
  <c r="AC409" i="2"/>
  <c r="AC393" i="2"/>
  <c r="AC345" i="2"/>
  <c r="AC329" i="2"/>
  <c r="AC313" i="2"/>
  <c r="AC297" i="2"/>
  <c r="AC281" i="2"/>
  <c r="AC265" i="2"/>
  <c r="AC249" i="2"/>
  <c r="AC217" i="2"/>
  <c r="AC153" i="2"/>
  <c r="AC137" i="2"/>
  <c r="AC121" i="2"/>
  <c r="AC105" i="2"/>
  <c r="AC89" i="2"/>
  <c r="AC73" i="2"/>
  <c r="AC41" i="2"/>
  <c r="AC25" i="2"/>
  <c r="AC996" i="2"/>
  <c r="AC980" i="2"/>
  <c r="AC964" i="2"/>
  <c r="AC948" i="2"/>
  <c r="AC932" i="2"/>
  <c r="AC916" i="2"/>
  <c r="AC900" i="2"/>
  <c r="AC884" i="2"/>
  <c r="AC868" i="2"/>
  <c r="AC852" i="2"/>
  <c r="AC836" i="2"/>
  <c r="AC820" i="2"/>
  <c r="AC804" i="2"/>
  <c r="AC788" i="2"/>
  <c r="AC772" i="2"/>
  <c r="AC756" i="2"/>
  <c r="AC740" i="2"/>
  <c r="AC724" i="2"/>
  <c r="AC708" i="2"/>
  <c r="AC692" i="2"/>
  <c r="AC676" i="2"/>
  <c r="AC660" i="2"/>
  <c r="AC644" i="2"/>
  <c r="AC628" i="2"/>
  <c r="AC612" i="2"/>
  <c r="AC596" i="2"/>
  <c r="AC580" i="2"/>
  <c r="AC564" i="2"/>
  <c r="AC548" i="2"/>
  <c r="AC532" i="2"/>
  <c r="AC516" i="2"/>
  <c r="AC500" i="2"/>
  <c r="AC484" i="2"/>
  <c r="AC468" i="2"/>
  <c r="AC452" i="2"/>
  <c r="AC436" i="2"/>
  <c r="AC420" i="2"/>
  <c r="AC388" i="2"/>
  <c r="AC372" i="2"/>
  <c r="AC356" i="2"/>
  <c r="AC340" i="2"/>
  <c r="AC324" i="2"/>
  <c r="AC308" i="2"/>
  <c r="AC292" i="2"/>
  <c r="AC276" i="2"/>
  <c r="AC260" i="2"/>
  <c r="AC244" i="2"/>
  <c r="AC228" i="2"/>
  <c r="AC212" i="2"/>
  <c r="AC196" i="2"/>
  <c r="AC180" i="2"/>
  <c r="AC164" i="2"/>
  <c r="AC148" i="2"/>
  <c r="AC132" i="2"/>
  <c r="AC116" i="2"/>
  <c r="AC100" i="2"/>
  <c r="AC84" i="2"/>
  <c r="AC68" i="2"/>
  <c r="AC52" i="2"/>
  <c r="AC36" i="2"/>
  <c r="AC20" i="2"/>
  <c r="C10" i="2"/>
  <c r="C11" i="2"/>
  <c r="C9" i="2"/>
  <c r="B10" i="2"/>
  <c r="B11" i="2"/>
  <c r="B9" i="2"/>
  <c r="AC35" i="2" l="1"/>
  <c r="AE35" i="2" s="1"/>
  <c r="AC30" i="2"/>
  <c r="AC363" i="2"/>
  <c r="AE363" i="2" s="1"/>
  <c r="AC571" i="2"/>
  <c r="AC1075" i="2"/>
  <c r="AC77" i="2"/>
  <c r="AE77" i="2" s="1"/>
  <c r="AC767" i="2"/>
  <c r="AE767" i="2" s="1"/>
  <c r="AC997" i="2"/>
  <c r="AE997" i="2" s="1"/>
  <c r="AC1479" i="2"/>
  <c r="AC1317" i="2"/>
  <c r="AE1317" i="2" s="1"/>
  <c r="AC1445" i="2"/>
  <c r="AE1445" i="2" s="1"/>
  <c r="AC1362" i="2"/>
  <c r="AC1490" i="2"/>
  <c r="AE1490" i="2" s="1"/>
  <c r="AC94" i="2"/>
  <c r="AE94" i="2" s="1"/>
  <c r="AC222" i="2"/>
  <c r="AE222" i="2" s="1"/>
  <c r="AC549" i="2"/>
  <c r="AE549" i="2" s="1"/>
  <c r="AC690" i="2"/>
  <c r="AE690" i="2" s="1"/>
  <c r="AC818" i="2"/>
  <c r="AE818" i="2" s="1"/>
  <c r="AC946" i="2"/>
  <c r="AC135" i="2"/>
  <c r="AE135" i="2" s="1"/>
  <c r="AC263" i="2"/>
  <c r="AE263" i="2" s="1"/>
  <c r="AC1312" i="2"/>
  <c r="AC1440" i="2"/>
  <c r="AC773" i="2"/>
  <c r="AE773" i="2" s="1"/>
  <c r="AC498" i="2"/>
  <c r="AE498" i="2" s="1"/>
  <c r="AC404" i="2"/>
  <c r="AE404" i="2" s="1"/>
  <c r="AC517" i="2"/>
  <c r="AE517" i="2" s="1"/>
  <c r="AC741" i="2"/>
  <c r="AE741" i="2" s="1"/>
  <c r="AC613" i="2"/>
  <c r="AE613" i="2" s="1"/>
  <c r="AC709" i="2"/>
  <c r="AC837" i="2"/>
  <c r="AE837" i="2" s="1"/>
  <c r="AC581" i="2"/>
  <c r="AE581" i="2" s="1"/>
  <c r="AC677" i="2"/>
  <c r="AE677" i="2" s="1"/>
  <c r="AC805" i="2"/>
  <c r="AC466" i="2"/>
  <c r="AE466" i="2" s="1"/>
  <c r="AC562" i="2"/>
  <c r="AE562" i="2" s="1"/>
  <c r="AC507" i="2"/>
  <c r="AE507" i="2" s="1"/>
  <c r="AC763" i="2"/>
  <c r="AE763" i="2" s="1"/>
  <c r="AC1011" i="2"/>
  <c r="AC1267" i="2"/>
  <c r="AC962" i="2"/>
  <c r="AE962" i="2" s="1"/>
  <c r="AC1159" i="2"/>
  <c r="AC1415" i="2"/>
  <c r="AC78" i="2"/>
  <c r="AE78" i="2" s="1"/>
  <c r="AC142" i="2"/>
  <c r="AC206" i="2"/>
  <c r="AE206" i="2" s="1"/>
  <c r="AC1147" i="2"/>
  <c r="AE1147" i="2" s="1"/>
  <c r="AC1403" i="2"/>
  <c r="AE1403" i="2" s="1"/>
  <c r="AC464" i="2"/>
  <c r="AE464" i="2" s="1"/>
  <c r="AC496" i="2"/>
  <c r="AC560" i="2"/>
  <c r="AE560" i="2" s="1"/>
  <c r="AC592" i="2"/>
  <c r="AE592" i="2" s="1"/>
  <c r="AC816" i="2"/>
  <c r="AE816" i="2" s="1"/>
  <c r="AC85" i="2"/>
  <c r="AE85" i="2" s="1"/>
  <c r="AC610" i="2"/>
  <c r="AE610" i="2" s="1"/>
  <c r="AC674" i="2"/>
  <c r="AC738" i="2"/>
  <c r="AE738" i="2" s="1"/>
  <c r="AC802" i="2"/>
  <c r="AE802" i="2" s="1"/>
  <c r="AC866" i="2"/>
  <c r="AE866" i="2" s="1"/>
  <c r="AC930" i="2"/>
  <c r="AC55" i="2"/>
  <c r="AE55" i="2" s="1"/>
  <c r="AC119" i="2"/>
  <c r="AE119" i="2" s="1"/>
  <c r="AC183" i="2"/>
  <c r="AC247" i="2"/>
  <c r="AC311" i="2"/>
  <c r="AE311" i="2" s="1"/>
  <c r="AC1487" i="2"/>
  <c r="AE1487" i="2" s="1"/>
  <c r="AE89" i="2"/>
  <c r="AE345" i="2"/>
  <c r="AE505" i="2"/>
  <c r="AE697" i="2"/>
  <c r="AE825" i="2"/>
  <c r="AE358" i="2"/>
  <c r="AE486" i="2"/>
  <c r="AE237" i="2"/>
  <c r="AE365" i="2"/>
  <c r="AE493" i="2"/>
  <c r="AE589" i="2"/>
  <c r="AE717" i="2"/>
  <c r="AE845" i="2"/>
  <c r="AE282" i="2"/>
  <c r="AE410" i="2"/>
  <c r="AE538" i="2"/>
  <c r="AE97" i="2"/>
  <c r="AE302" i="2"/>
  <c r="AE41" i="2"/>
  <c r="AE105" i="2"/>
  <c r="AE297" i="2"/>
  <c r="AE361" i="2"/>
  <c r="AE425" i="2"/>
  <c r="AE457" i="2"/>
  <c r="AE521" i="2"/>
  <c r="AE585" i="2"/>
  <c r="AE617" i="2"/>
  <c r="AE681" i="2"/>
  <c r="AE745" i="2"/>
  <c r="AE809" i="2"/>
  <c r="AE873" i="2"/>
  <c r="AE905" i="2"/>
  <c r="AE246" i="2"/>
  <c r="AE310" i="2"/>
  <c r="AE374" i="2"/>
  <c r="AE406" i="2"/>
  <c r="AE470" i="2"/>
  <c r="AE534" i="2"/>
  <c r="AE20" i="2"/>
  <c r="AE52" i="2"/>
  <c r="AE84" i="2"/>
  <c r="AE116" i="2"/>
  <c r="AE148" i="2"/>
  <c r="AE180" i="2"/>
  <c r="AE212" i="2"/>
  <c r="AE244" i="2"/>
  <c r="AE276" i="2"/>
  <c r="AE308" i="2"/>
  <c r="AE340" i="2"/>
  <c r="AE372" i="2"/>
  <c r="AE436" i="2"/>
  <c r="AE468" i="2"/>
  <c r="AE500" i="2"/>
  <c r="AE532" i="2"/>
  <c r="AE564" i="2"/>
  <c r="AE596" i="2"/>
  <c r="AE628" i="2"/>
  <c r="AE660" i="2"/>
  <c r="AE692" i="2"/>
  <c r="AE724" i="2"/>
  <c r="AE756" i="2"/>
  <c r="AE788" i="2"/>
  <c r="AE820" i="2"/>
  <c r="AE852" i="2"/>
  <c r="AE884" i="2"/>
  <c r="AE916" i="2"/>
  <c r="AE948" i="2"/>
  <c r="AE980" i="2"/>
  <c r="AE153" i="2"/>
  <c r="AE185" i="2"/>
  <c r="AE217" i="2"/>
  <c r="AE953" i="2"/>
  <c r="AE985" i="2"/>
  <c r="AE38" i="2"/>
  <c r="AE70" i="2"/>
  <c r="AE102" i="2"/>
  <c r="AE134" i="2"/>
  <c r="AE166" i="2"/>
  <c r="AE198" i="2"/>
  <c r="AE230" i="2"/>
  <c r="AE614" i="2"/>
  <c r="AE646" i="2"/>
  <c r="AE678" i="2"/>
  <c r="AE710" i="2"/>
  <c r="AE742" i="2"/>
  <c r="AE774" i="2"/>
  <c r="AE806" i="2"/>
  <c r="AE838" i="2"/>
  <c r="AE870" i="2"/>
  <c r="AE902" i="2"/>
  <c r="AE934" i="2"/>
  <c r="AE27" i="2"/>
  <c r="AE59" i="2"/>
  <c r="AE91" i="2"/>
  <c r="AE123" i="2"/>
  <c r="AE155" i="2"/>
  <c r="AE187" i="2"/>
  <c r="AE219" i="2"/>
  <c r="AE251" i="2"/>
  <c r="AE283" i="2"/>
  <c r="AE315" i="2"/>
  <c r="AE347" i="2"/>
  <c r="AE379" i="2"/>
  <c r="AE411" i="2"/>
  <c r="AE443" i="2"/>
  <c r="AE475" i="2"/>
  <c r="AE539" i="2"/>
  <c r="AE603" i="2"/>
  <c r="AE635" i="2"/>
  <c r="AE667" i="2"/>
  <c r="AE699" i="2"/>
  <c r="AE731" i="2"/>
  <c r="AE795" i="2"/>
  <c r="AE827" i="2"/>
  <c r="AE859" i="2"/>
  <c r="AE891" i="2"/>
  <c r="AE923" i="2"/>
  <c r="AE955" i="2"/>
  <c r="AE987" i="2"/>
  <c r="AE1043" i="2"/>
  <c r="AE1107" i="2"/>
  <c r="AE1139" i="2"/>
  <c r="AE1171" i="2"/>
  <c r="AE1203" i="2"/>
  <c r="AE1235" i="2"/>
  <c r="AE1299" i="2"/>
  <c r="AE1331" i="2"/>
  <c r="AE1363" i="2"/>
  <c r="AE1395" i="2"/>
  <c r="AE1427" i="2"/>
  <c r="AE1459" i="2"/>
  <c r="AE1491" i="2"/>
  <c r="AE986" i="2"/>
  <c r="AE1028" i="2"/>
  <c r="AE1060" i="2"/>
  <c r="AE1092" i="2"/>
  <c r="AE1124" i="2"/>
  <c r="AE1156" i="2"/>
  <c r="AE1188" i="2"/>
  <c r="AE1220" i="2"/>
  <c r="AE1252" i="2"/>
  <c r="AE1284" i="2"/>
  <c r="AE1316" i="2"/>
  <c r="AE1348" i="2"/>
  <c r="AE1380" i="2"/>
  <c r="AE1412" i="2"/>
  <c r="AE1444" i="2"/>
  <c r="AE1476" i="2"/>
  <c r="AE1508" i="2"/>
  <c r="AE1009" i="2"/>
  <c r="AE1041" i="2"/>
  <c r="AE1073" i="2"/>
  <c r="AE1105" i="2"/>
  <c r="AE1137" i="2"/>
  <c r="AE1169" i="2"/>
  <c r="AE1201" i="2"/>
  <c r="AE1233" i="2"/>
  <c r="AE1265" i="2"/>
  <c r="AE1297" i="2"/>
  <c r="AE1329" i="2"/>
  <c r="AE1361" i="2"/>
  <c r="AE1393" i="2"/>
  <c r="AE1425" i="2"/>
  <c r="AE1457" i="2"/>
  <c r="AE1489" i="2"/>
  <c r="AE1022" i="2"/>
  <c r="AE1054" i="2"/>
  <c r="AE1086" i="2"/>
  <c r="AE1118" i="2"/>
  <c r="AE1150" i="2"/>
  <c r="AE1182" i="2"/>
  <c r="AE1214" i="2"/>
  <c r="AE1246" i="2"/>
  <c r="AE1278" i="2"/>
  <c r="AE1310" i="2"/>
  <c r="AE1342" i="2"/>
  <c r="AE1374" i="2"/>
  <c r="AE1406" i="2"/>
  <c r="AE1438" i="2"/>
  <c r="AE1470" i="2"/>
  <c r="AE1502" i="2"/>
  <c r="AE40" i="2"/>
  <c r="AE72" i="2"/>
  <c r="AE104" i="2"/>
  <c r="AE136" i="2"/>
  <c r="AE168" i="2"/>
  <c r="AE200" i="2"/>
  <c r="AE232" i="2"/>
  <c r="AE264" i="2"/>
  <c r="AE296" i="2"/>
  <c r="AE328" i="2"/>
  <c r="AE360" i="2"/>
  <c r="AE392" i="2"/>
  <c r="AE424" i="2"/>
  <c r="AE456" i="2"/>
  <c r="AE488" i="2"/>
  <c r="AE520" i="2"/>
  <c r="AE552" i="2"/>
  <c r="AE584" i="2"/>
  <c r="AE616" i="2"/>
  <c r="AE648" i="2"/>
  <c r="AE680" i="2"/>
  <c r="AE712" i="2"/>
  <c r="AE744" i="2"/>
  <c r="AE776" i="2"/>
  <c r="AE808" i="2"/>
  <c r="AE840" i="2"/>
  <c r="AE872" i="2"/>
  <c r="AE904" i="2"/>
  <c r="AE936" i="2"/>
  <c r="AE968" i="2"/>
  <c r="AE1000" i="2"/>
  <c r="AE45" i="2"/>
  <c r="AE109" i="2"/>
  <c r="AE941" i="2"/>
  <c r="AE973" i="2"/>
  <c r="AE26" i="2"/>
  <c r="AE58" i="2"/>
  <c r="AE90" i="2"/>
  <c r="AE122" i="2"/>
  <c r="AE154" i="2"/>
  <c r="AE186" i="2"/>
  <c r="AE218" i="2"/>
  <c r="AE602" i="2"/>
  <c r="AE634" i="2"/>
  <c r="AE666" i="2"/>
  <c r="AE698" i="2"/>
  <c r="AE730" i="2"/>
  <c r="AE762" i="2"/>
  <c r="AE794" i="2"/>
  <c r="AE826" i="2"/>
  <c r="AE858" i="2"/>
  <c r="AE890" i="2"/>
  <c r="AE922" i="2"/>
  <c r="AE954" i="2"/>
  <c r="AE47" i="2"/>
  <c r="AE79" i="2"/>
  <c r="AE111" i="2"/>
  <c r="AE143" i="2"/>
  <c r="AE175" i="2"/>
  <c r="AE207" i="2"/>
  <c r="AE239" i="2"/>
  <c r="AE271" i="2"/>
  <c r="AE303" i="2"/>
  <c r="AE335" i="2"/>
  <c r="AE367" i="2"/>
  <c r="AE399" i="2"/>
  <c r="AE431" i="2"/>
  <c r="AE463" i="2"/>
  <c r="AE495" i="2"/>
  <c r="AE527" i="2"/>
  <c r="AE559" i="2"/>
  <c r="AE591" i="2"/>
  <c r="AE623" i="2"/>
  <c r="AE655" i="2"/>
  <c r="AE687" i="2"/>
  <c r="AE719" i="2"/>
  <c r="AE751" i="2"/>
  <c r="AE783" i="2"/>
  <c r="AE815" i="2"/>
  <c r="AE847" i="2"/>
  <c r="AE879" i="2"/>
  <c r="AE911" i="2"/>
  <c r="AE943" i="2"/>
  <c r="AE975" i="2"/>
  <c r="AE1031" i="2"/>
  <c r="AE1063" i="2"/>
  <c r="AE1095" i="2"/>
  <c r="AE1127" i="2"/>
  <c r="AE1191" i="2"/>
  <c r="AE1223" i="2"/>
  <c r="AE1255" i="2"/>
  <c r="AE1287" i="2"/>
  <c r="AE1319" i="2"/>
  <c r="AE1351" i="2"/>
  <c r="AE1383" i="2"/>
  <c r="AE1447" i="2"/>
  <c r="AE1511" i="2"/>
  <c r="AE1016" i="2"/>
  <c r="AE1048" i="2"/>
  <c r="AE1080" i="2"/>
  <c r="AE1112" i="2"/>
  <c r="AE1144" i="2"/>
  <c r="AE1176" i="2"/>
  <c r="AE1208" i="2"/>
  <c r="AE1240" i="2"/>
  <c r="AE1272" i="2"/>
  <c r="AE1304" i="2"/>
  <c r="AE1336" i="2"/>
  <c r="AE1368" i="2"/>
  <c r="AE1400" i="2"/>
  <c r="AE1432" i="2"/>
  <c r="AE1464" i="2"/>
  <c r="AE1496" i="2"/>
  <c r="AE990" i="2"/>
  <c r="AE1029" i="2"/>
  <c r="AE1061" i="2"/>
  <c r="AE1093" i="2"/>
  <c r="AE1125" i="2"/>
  <c r="AE1157" i="2"/>
  <c r="AE1189" i="2"/>
  <c r="AE1221" i="2"/>
  <c r="AE1253" i="2"/>
  <c r="AE1285" i="2"/>
  <c r="AE1349" i="2"/>
  <c r="AE1381" i="2"/>
  <c r="AE1413" i="2"/>
  <c r="AE1477" i="2"/>
  <c r="AE1509" i="2"/>
  <c r="AE1010" i="2"/>
  <c r="AE1042" i="2"/>
  <c r="AE1074" i="2"/>
  <c r="AE1106" i="2"/>
  <c r="AE1138" i="2"/>
  <c r="AE1170" i="2"/>
  <c r="AE1202" i="2"/>
  <c r="AE1234" i="2"/>
  <c r="AE1266" i="2"/>
  <c r="AE1298" i="2"/>
  <c r="AE1330" i="2"/>
  <c r="AE1394" i="2"/>
  <c r="AE1426" i="2"/>
  <c r="AE1458" i="2"/>
  <c r="AE28" i="2"/>
  <c r="AE60" i="2"/>
  <c r="AE92" i="2"/>
  <c r="AE124" i="2"/>
  <c r="AE156" i="2"/>
  <c r="AE188" i="2"/>
  <c r="AE220" i="2"/>
  <c r="AE252" i="2"/>
  <c r="AE284" i="2"/>
  <c r="AE316" i="2"/>
  <c r="AE348" i="2"/>
  <c r="AE380" i="2"/>
  <c r="AE412" i="2"/>
  <c r="AE444" i="2"/>
  <c r="AE476" i="2"/>
  <c r="AE508" i="2"/>
  <c r="AE540" i="2"/>
  <c r="AE572" i="2"/>
  <c r="AE604" i="2"/>
  <c r="AE636" i="2"/>
  <c r="AE668" i="2"/>
  <c r="AE700" i="2"/>
  <c r="AE732" i="2"/>
  <c r="AE764" i="2"/>
  <c r="AE796" i="2"/>
  <c r="AE828" i="2"/>
  <c r="AE860" i="2"/>
  <c r="AE892" i="2"/>
  <c r="AE924" i="2"/>
  <c r="AE956" i="2"/>
  <c r="AE988" i="2"/>
  <c r="AE929" i="2"/>
  <c r="AE961" i="2"/>
  <c r="AE993" i="2"/>
  <c r="AE46" i="2"/>
  <c r="AE110" i="2"/>
  <c r="AE174" i="2"/>
  <c r="AE238" i="2"/>
  <c r="AE622" i="2"/>
  <c r="AE654" i="2"/>
  <c r="AE686" i="2"/>
  <c r="AE718" i="2"/>
  <c r="AE750" i="2"/>
  <c r="AE782" i="2"/>
  <c r="AE814" i="2"/>
  <c r="AE846" i="2"/>
  <c r="AE878" i="2"/>
  <c r="AE910" i="2"/>
  <c r="AE942" i="2"/>
  <c r="AE67" i="2"/>
  <c r="AE99" i="2"/>
  <c r="AE131" i="2"/>
  <c r="AE163" i="2"/>
  <c r="AE195" i="2"/>
  <c r="AE227" i="2"/>
  <c r="AE259" i="2"/>
  <c r="AE291" i="2"/>
  <c r="AE323" i="2"/>
  <c r="AE355" i="2"/>
  <c r="AE387" i="2"/>
  <c r="AE419" i="2"/>
  <c r="AE451" i="2"/>
  <c r="AE483" i="2"/>
  <c r="AE515" i="2"/>
  <c r="AE547" i="2"/>
  <c r="AE579" i="2"/>
  <c r="AE611" i="2"/>
  <c r="AE643" i="2"/>
  <c r="AE675" i="2"/>
  <c r="AE707" i="2"/>
  <c r="AE739" i="2"/>
  <c r="AE771" i="2"/>
  <c r="AE803" i="2"/>
  <c r="AE835" i="2"/>
  <c r="AE867" i="2"/>
  <c r="AE899" i="2"/>
  <c r="AE931" i="2"/>
  <c r="AE963" i="2"/>
  <c r="AE995" i="2"/>
  <c r="AE1019" i="2"/>
  <c r="AE1051" i="2"/>
  <c r="AE1083" i="2"/>
  <c r="AE1115" i="2"/>
  <c r="AE1179" i="2"/>
  <c r="AE1211" i="2"/>
  <c r="AE1243" i="2"/>
  <c r="AE1275" i="2"/>
  <c r="AE1307" i="2"/>
  <c r="AE1339" i="2"/>
  <c r="AE1371" i="2"/>
  <c r="AE1435" i="2"/>
  <c r="AE1467" i="2"/>
  <c r="AE1499" i="2"/>
  <c r="AE1003" i="2"/>
  <c r="AE1036" i="2"/>
  <c r="AE1068" i="2"/>
  <c r="AE1100" i="2"/>
  <c r="AE1132" i="2"/>
  <c r="AE1164" i="2"/>
  <c r="AE1196" i="2"/>
  <c r="AE1228" i="2"/>
  <c r="AE1260" i="2"/>
  <c r="AE1292" i="2"/>
  <c r="AE1324" i="2"/>
  <c r="AE1356" i="2"/>
  <c r="AE1388" i="2"/>
  <c r="AE1420" i="2"/>
  <c r="AE1452" i="2"/>
  <c r="AE1484" i="2"/>
  <c r="AE1516" i="2"/>
  <c r="AE1017" i="2"/>
  <c r="AE1049" i="2"/>
  <c r="AE1081" i="2"/>
  <c r="AE1113" i="2"/>
  <c r="AE1145" i="2"/>
  <c r="AE1177" i="2"/>
  <c r="AE1209" i="2"/>
  <c r="AE1241" i="2"/>
  <c r="AE1273" i="2"/>
  <c r="AE1305" i="2"/>
  <c r="AE1337" i="2"/>
  <c r="AE1369" i="2"/>
  <c r="AE1401" i="2"/>
  <c r="AE1433" i="2"/>
  <c r="AE1465" i="2"/>
  <c r="AE1497" i="2"/>
  <c r="AE994" i="2"/>
  <c r="AE1030" i="2"/>
  <c r="AE1062" i="2"/>
  <c r="AE1094" i="2"/>
  <c r="AE1126" i="2"/>
  <c r="AE1158" i="2"/>
  <c r="AE1190" i="2"/>
  <c r="AE1222" i="2"/>
  <c r="AE1254" i="2"/>
  <c r="AE1286" i="2"/>
  <c r="AE1318" i="2"/>
  <c r="AE1350" i="2"/>
  <c r="AE1382" i="2"/>
  <c r="AE1414" i="2"/>
  <c r="AE1446" i="2"/>
  <c r="AE1478" i="2"/>
  <c r="AE1510" i="2"/>
  <c r="AE48" i="2"/>
  <c r="AE80" i="2"/>
  <c r="AE112" i="2"/>
  <c r="AE144" i="2"/>
  <c r="AE176" i="2"/>
  <c r="AE208" i="2"/>
  <c r="AE240" i="2"/>
  <c r="AE272" i="2"/>
  <c r="AE304" i="2"/>
  <c r="AE336" i="2"/>
  <c r="AE368" i="2"/>
  <c r="AE400" i="2"/>
  <c r="AE432" i="2"/>
  <c r="AE528" i="2"/>
  <c r="AE624" i="2"/>
  <c r="AE656" i="2"/>
  <c r="AE688" i="2"/>
  <c r="AE720" i="2"/>
  <c r="AE752" i="2"/>
  <c r="AE784" i="2"/>
  <c r="AE848" i="2"/>
  <c r="AE880" i="2"/>
  <c r="AE912" i="2"/>
  <c r="AE944" i="2"/>
  <c r="AE976" i="2"/>
  <c r="AE21" i="2"/>
  <c r="AE53" i="2"/>
  <c r="AE117" i="2"/>
  <c r="AE949" i="2"/>
  <c r="AE981" i="2"/>
  <c r="AE34" i="2"/>
  <c r="AE66" i="2"/>
  <c r="AE98" i="2"/>
  <c r="AE130" i="2"/>
  <c r="AE162" i="2"/>
  <c r="AE194" i="2"/>
  <c r="AE226" i="2"/>
  <c r="AE642" i="2"/>
  <c r="AE706" i="2"/>
  <c r="AE770" i="2"/>
  <c r="AE834" i="2"/>
  <c r="AE898" i="2"/>
  <c r="AE23" i="2"/>
  <c r="AE87" i="2"/>
  <c r="AE151" i="2"/>
  <c r="AE215" i="2"/>
  <c r="AE279" i="2"/>
  <c r="AE343" i="2"/>
  <c r="AE375" i="2"/>
  <c r="AE407" i="2"/>
  <c r="AE439" i="2"/>
  <c r="AE471" i="2"/>
  <c r="AE503" i="2"/>
  <c r="AE535" i="2"/>
  <c r="AE567" i="2"/>
  <c r="AE599" i="2"/>
  <c r="AE631" i="2"/>
  <c r="AE663" i="2"/>
  <c r="AE695" i="2"/>
  <c r="AE727" i="2"/>
  <c r="AE759" i="2"/>
  <c r="AE791" i="2"/>
  <c r="AE823" i="2"/>
  <c r="AE855" i="2"/>
  <c r="AE887" i="2"/>
  <c r="AE919" i="2"/>
  <c r="AE951" i="2"/>
  <c r="AE983" i="2"/>
  <c r="AE1007" i="2"/>
  <c r="AE1039" i="2"/>
  <c r="AE1071" i="2"/>
  <c r="AE1103" i="2"/>
  <c r="AE1135" i="2"/>
  <c r="AE1167" i="2"/>
  <c r="AE1199" i="2"/>
  <c r="AE1231" i="2"/>
  <c r="AE1263" i="2"/>
  <c r="AE1295" i="2"/>
  <c r="AE1327" i="2"/>
  <c r="AE1359" i="2"/>
  <c r="AE1391" i="2"/>
  <c r="AE1423" i="2"/>
  <c r="AE1455" i="2"/>
  <c r="AE970" i="2"/>
  <c r="AE1024" i="2"/>
  <c r="AE1056" i="2"/>
  <c r="AE1088" i="2"/>
  <c r="AE1120" i="2"/>
  <c r="AE1152" i="2"/>
  <c r="AE1184" i="2"/>
  <c r="AE1216" i="2"/>
  <c r="AE1248" i="2"/>
  <c r="AE1280" i="2"/>
  <c r="AE1344" i="2"/>
  <c r="AE1376" i="2"/>
  <c r="AE1408" i="2"/>
  <c r="AE1472" i="2"/>
  <c r="AE1504" i="2"/>
  <c r="AE1005" i="2"/>
  <c r="AE1037" i="2"/>
  <c r="AE1069" i="2"/>
  <c r="AE1101" i="2"/>
  <c r="AE1133" i="2"/>
  <c r="AE1165" i="2"/>
  <c r="AE1197" i="2"/>
  <c r="AE1229" i="2"/>
  <c r="AE1261" i="2"/>
  <c r="AE1293" i="2"/>
  <c r="AE1325" i="2"/>
  <c r="AE1357" i="2"/>
  <c r="AE1389" i="2"/>
  <c r="AE1421" i="2"/>
  <c r="AE1453" i="2"/>
  <c r="AE1485" i="2"/>
  <c r="AE17" i="2"/>
  <c r="AE1018" i="2"/>
  <c r="AE1050" i="2"/>
  <c r="AE1082" i="2"/>
  <c r="AE1114" i="2"/>
  <c r="AE1146" i="2"/>
  <c r="AE1178" i="2"/>
  <c r="AE1210" i="2"/>
  <c r="AE1242" i="2"/>
  <c r="AE1274" i="2"/>
  <c r="AE1306" i="2"/>
  <c r="AE1338" i="2"/>
  <c r="AE1370" i="2"/>
  <c r="AE1402" i="2"/>
  <c r="AE1434" i="2"/>
  <c r="AE1466" i="2"/>
  <c r="AE1498" i="2"/>
  <c r="AE121" i="2"/>
  <c r="AE249" i="2"/>
  <c r="AE409" i="2"/>
  <c r="AE473" i="2"/>
  <c r="AE601" i="2"/>
  <c r="AE729" i="2"/>
  <c r="AE857" i="2"/>
  <c r="AE294" i="2"/>
  <c r="AE422" i="2"/>
  <c r="AE582" i="2"/>
  <c r="AE141" i="2"/>
  <c r="AE269" i="2"/>
  <c r="AE397" i="2"/>
  <c r="AE621" i="2"/>
  <c r="AE749" i="2"/>
  <c r="AE877" i="2"/>
  <c r="AE314" i="2"/>
  <c r="AE442" i="2"/>
  <c r="AE33" i="2"/>
  <c r="AE129" i="2"/>
  <c r="AE225" i="2"/>
  <c r="AE289" i="2"/>
  <c r="AE353" i="2"/>
  <c r="AE417" i="2"/>
  <c r="AE481" i="2"/>
  <c r="AE545" i="2"/>
  <c r="AE609" i="2"/>
  <c r="AE737" i="2"/>
  <c r="AE801" i="2"/>
  <c r="AE865" i="2"/>
  <c r="AE366" i="2"/>
  <c r="AE430" i="2"/>
  <c r="AE494" i="2"/>
  <c r="AE590" i="2"/>
  <c r="AE149" i="2"/>
  <c r="AE181" i="2"/>
  <c r="AE213" i="2"/>
  <c r="AE245" i="2"/>
  <c r="AE277" i="2"/>
  <c r="AE309" i="2"/>
  <c r="AE341" i="2"/>
  <c r="AE373" i="2"/>
  <c r="AE405" i="2"/>
  <c r="AE437" i="2"/>
  <c r="AE469" i="2"/>
  <c r="AE501" i="2"/>
  <c r="AE533" i="2"/>
  <c r="AE565" i="2"/>
  <c r="AE597" i="2"/>
  <c r="AE629" i="2"/>
  <c r="AE661" i="2"/>
  <c r="AE693" i="2"/>
  <c r="AE725" i="2"/>
  <c r="AE757" i="2"/>
  <c r="AE789" i="2"/>
  <c r="AE821" i="2"/>
  <c r="AE853" i="2"/>
  <c r="AE885" i="2"/>
  <c r="AE917" i="2"/>
  <c r="AE258" i="2"/>
  <c r="AE290" i="2"/>
  <c r="AE322" i="2"/>
  <c r="AE354" i="2"/>
  <c r="AE386" i="2"/>
  <c r="AE418" i="2"/>
  <c r="AE450" i="2"/>
  <c r="AE482" i="2"/>
  <c r="AE514" i="2"/>
  <c r="AE546" i="2"/>
  <c r="AE578" i="2"/>
  <c r="AE57" i="2"/>
  <c r="AE313" i="2"/>
  <c r="AE441" i="2"/>
  <c r="AE569" i="2"/>
  <c r="AE633" i="2"/>
  <c r="AE761" i="2"/>
  <c r="AE921" i="2"/>
  <c r="AE326" i="2"/>
  <c r="AE454" i="2"/>
  <c r="AE550" i="2"/>
  <c r="AE205" i="2"/>
  <c r="AE333" i="2"/>
  <c r="AE429" i="2"/>
  <c r="AE525" i="2"/>
  <c r="AE653" i="2"/>
  <c r="AE781" i="2"/>
  <c r="AE909" i="2"/>
  <c r="AE346" i="2"/>
  <c r="AE474" i="2"/>
  <c r="AE570" i="2"/>
  <c r="AE65" i="2"/>
  <c r="AE161" i="2"/>
  <c r="AE193" i="2"/>
  <c r="AE257" i="2"/>
  <c r="AE321" i="2"/>
  <c r="AE385" i="2"/>
  <c r="AE449" i="2"/>
  <c r="AE513" i="2"/>
  <c r="AE577" i="2"/>
  <c r="AE641" i="2"/>
  <c r="AE673" i="2"/>
  <c r="AE705" i="2"/>
  <c r="AE769" i="2"/>
  <c r="AE833" i="2"/>
  <c r="AE897" i="2"/>
  <c r="AE334" i="2"/>
  <c r="AE398" i="2"/>
  <c r="AE462" i="2"/>
  <c r="AE526" i="2"/>
  <c r="AE558" i="2"/>
  <c r="AE36" i="2"/>
  <c r="AE68" i="2"/>
  <c r="AE100" i="2"/>
  <c r="AE132" i="2"/>
  <c r="AE164" i="2"/>
  <c r="AE196" i="2"/>
  <c r="AE228" i="2"/>
  <c r="AE260" i="2"/>
  <c r="AE292" i="2"/>
  <c r="AE324" i="2"/>
  <c r="AE356" i="2"/>
  <c r="AE388" i="2"/>
  <c r="AE420" i="2"/>
  <c r="AE452" i="2"/>
  <c r="AE484" i="2"/>
  <c r="AE516" i="2"/>
  <c r="AE548" i="2"/>
  <c r="AE580" i="2"/>
  <c r="AE612" i="2"/>
  <c r="AE644" i="2"/>
  <c r="AE676" i="2"/>
  <c r="AE708" i="2"/>
  <c r="AE740" i="2"/>
  <c r="AE772" i="2"/>
  <c r="AE804" i="2"/>
  <c r="AE836" i="2"/>
  <c r="AE868" i="2"/>
  <c r="AE900" i="2"/>
  <c r="AE932" i="2"/>
  <c r="AE964" i="2"/>
  <c r="AE996" i="2"/>
  <c r="AE137" i="2"/>
  <c r="AE169" i="2"/>
  <c r="AE201" i="2"/>
  <c r="AE233" i="2"/>
  <c r="AE937" i="2"/>
  <c r="AE969" i="2"/>
  <c r="AE22" i="2"/>
  <c r="AE54" i="2"/>
  <c r="AE86" i="2"/>
  <c r="AE118" i="2"/>
  <c r="AE150" i="2"/>
  <c r="AE182" i="2"/>
  <c r="AE214" i="2"/>
  <c r="AE598" i="2"/>
  <c r="AE630" i="2"/>
  <c r="AE662" i="2"/>
  <c r="AE694" i="2"/>
  <c r="AE726" i="2"/>
  <c r="AE758" i="2"/>
  <c r="AE790" i="2"/>
  <c r="AE822" i="2"/>
  <c r="AE854" i="2"/>
  <c r="AE886" i="2"/>
  <c r="AE918" i="2"/>
  <c r="AE950" i="2"/>
  <c r="AE43" i="2"/>
  <c r="AE75" i="2"/>
  <c r="AE107" i="2"/>
  <c r="AE139" i="2"/>
  <c r="AE171" i="2"/>
  <c r="AE203" i="2"/>
  <c r="AE235" i="2"/>
  <c r="AE267" i="2"/>
  <c r="AE299" i="2"/>
  <c r="AE331" i="2"/>
  <c r="AE395" i="2"/>
  <c r="AE427" i="2"/>
  <c r="AE459" i="2"/>
  <c r="AE491" i="2"/>
  <c r="AE523" i="2"/>
  <c r="AE555" i="2"/>
  <c r="AE587" i="2"/>
  <c r="AE619" i="2"/>
  <c r="AE651" i="2"/>
  <c r="AE683" i="2"/>
  <c r="AE715" i="2"/>
  <c r="AE747" i="2"/>
  <c r="AE779" i="2"/>
  <c r="AE811" i="2"/>
  <c r="AE843" i="2"/>
  <c r="AE875" i="2"/>
  <c r="AE907" i="2"/>
  <c r="AE939" i="2"/>
  <c r="AE971" i="2"/>
  <c r="AE982" i="2"/>
  <c r="AE1027" i="2"/>
  <c r="AE1059" i="2"/>
  <c r="AE1091" i="2"/>
  <c r="AE1123" i="2"/>
  <c r="AE1155" i="2"/>
  <c r="AE1187" i="2"/>
  <c r="AE1219" i="2"/>
  <c r="AE1251" i="2"/>
  <c r="AE1283" i="2"/>
  <c r="AE1315" i="2"/>
  <c r="AE1347" i="2"/>
  <c r="AE1379" i="2"/>
  <c r="AE1411" i="2"/>
  <c r="AE1443" i="2"/>
  <c r="AE1475" i="2"/>
  <c r="AE1507" i="2"/>
  <c r="AE1012" i="2"/>
  <c r="AE1044" i="2"/>
  <c r="AE1076" i="2"/>
  <c r="AE1108" i="2"/>
  <c r="AE1140" i="2"/>
  <c r="AE1172" i="2"/>
  <c r="AE1204" i="2"/>
  <c r="AE1236" i="2"/>
  <c r="AE1268" i="2"/>
  <c r="AE1300" i="2"/>
  <c r="AE1332" i="2"/>
  <c r="AE1364" i="2"/>
  <c r="AE1396" i="2"/>
  <c r="AE1428" i="2"/>
  <c r="AE1460" i="2"/>
  <c r="AE1492" i="2"/>
  <c r="AE974" i="2"/>
  <c r="AE1025" i="2"/>
  <c r="AE1057" i="2"/>
  <c r="AE1089" i="2"/>
  <c r="AE1121" i="2"/>
  <c r="AE1153" i="2"/>
  <c r="AE1185" i="2"/>
  <c r="AE1217" i="2"/>
  <c r="AE1249" i="2"/>
  <c r="AE1281" i="2"/>
  <c r="AE1313" i="2"/>
  <c r="AE1345" i="2"/>
  <c r="AE1377" i="2"/>
  <c r="AE1409" i="2"/>
  <c r="AE1441" i="2"/>
  <c r="AE1473" i="2"/>
  <c r="AE1505" i="2"/>
  <c r="AE1006" i="2"/>
  <c r="AE1038" i="2"/>
  <c r="AE1070" i="2"/>
  <c r="AE1102" i="2"/>
  <c r="AE1134" i="2"/>
  <c r="AE1166" i="2"/>
  <c r="AE1198" i="2"/>
  <c r="AE1230" i="2"/>
  <c r="AE1262" i="2"/>
  <c r="AE1294" i="2"/>
  <c r="AE1326" i="2"/>
  <c r="AE1358" i="2"/>
  <c r="AE1390" i="2"/>
  <c r="AE1422" i="2"/>
  <c r="AE1454" i="2"/>
  <c r="AE1486" i="2"/>
  <c r="AE24" i="2"/>
  <c r="AE56" i="2"/>
  <c r="AE88" i="2"/>
  <c r="AE120" i="2"/>
  <c r="AE152" i="2"/>
  <c r="AE184" i="2"/>
  <c r="AE216" i="2"/>
  <c r="AE248" i="2"/>
  <c r="AE280" i="2"/>
  <c r="AE312" i="2"/>
  <c r="AE344" i="2"/>
  <c r="AE376" i="2"/>
  <c r="AE408" i="2"/>
  <c r="AE440" i="2"/>
  <c r="AE472" i="2"/>
  <c r="AE504" i="2"/>
  <c r="AE536" i="2"/>
  <c r="AE568" i="2"/>
  <c r="AE600" i="2"/>
  <c r="AE632" i="2"/>
  <c r="AE664" i="2"/>
  <c r="AE696" i="2"/>
  <c r="AE728" i="2"/>
  <c r="AE760" i="2"/>
  <c r="AE792" i="2"/>
  <c r="AE824" i="2"/>
  <c r="AE856" i="2"/>
  <c r="AE888" i="2"/>
  <c r="AE920" i="2"/>
  <c r="AE952" i="2"/>
  <c r="AE984" i="2"/>
  <c r="AE29" i="2"/>
  <c r="AE61" i="2"/>
  <c r="AE93" i="2"/>
  <c r="AE125" i="2"/>
  <c r="AE925" i="2"/>
  <c r="AE957" i="2"/>
  <c r="AE989" i="2"/>
  <c r="AE42" i="2"/>
  <c r="AE74" i="2"/>
  <c r="AE106" i="2"/>
  <c r="AE138" i="2"/>
  <c r="AE170" i="2"/>
  <c r="AE202" i="2"/>
  <c r="AE234" i="2"/>
  <c r="AE618" i="2"/>
  <c r="AE650" i="2"/>
  <c r="AE682" i="2"/>
  <c r="AE714" i="2"/>
  <c r="AE746" i="2"/>
  <c r="AE778" i="2"/>
  <c r="AE810" i="2"/>
  <c r="AE842" i="2"/>
  <c r="AE874" i="2"/>
  <c r="AE906" i="2"/>
  <c r="AE938" i="2"/>
  <c r="AE31" i="2"/>
  <c r="AE63" i="2"/>
  <c r="AE95" i="2"/>
  <c r="AE127" i="2"/>
  <c r="AE159" i="2"/>
  <c r="AE191" i="2"/>
  <c r="AE223" i="2"/>
  <c r="AE255" i="2"/>
  <c r="AE287" i="2"/>
  <c r="AE319" i="2"/>
  <c r="AE351" i="2"/>
  <c r="AE383" i="2"/>
  <c r="AE415" i="2"/>
  <c r="AE447" i="2"/>
  <c r="AE479" i="2"/>
  <c r="AE511" i="2"/>
  <c r="AE543" i="2"/>
  <c r="AE575" i="2"/>
  <c r="AE607" i="2"/>
  <c r="AE639" i="2"/>
  <c r="AE671" i="2"/>
  <c r="AE703" i="2"/>
  <c r="AE735" i="2"/>
  <c r="AE799" i="2"/>
  <c r="AE831" i="2"/>
  <c r="AE863" i="2"/>
  <c r="AE895" i="2"/>
  <c r="AE927" i="2"/>
  <c r="AE959" i="2"/>
  <c r="AE991" i="2"/>
  <c r="AE1015" i="2"/>
  <c r="AE1047" i="2"/>
  <c r="AE1079" i="2"/>
  <c r="AE1111" i="2"/>
  <c r="AE1143" i="2"/>
  <c r="AE1175" i="2"/>
  <c r="AE1207" i="2"/>
  <c r="AE1239" i="2"/>
  <c r="AE1271" i="2"/>
  <c r="AE1303" i="2"/>
  <c r="AE1335" i="2"/>
  <c r="AE1367" i="2"/>
  <c r="AE1399" i="2"/>
  <c r="AE1431" i="2"/>
  <c r="AE1463" i="2"/>
  <c r="AE1495" i="2"/>
  <c r="AE998" i="2"/>
  <c r="AE1032" i="2"/>
  <c r="AE1064" i="2"/>
  <c r="AE1096" i="2"/>
  <c r="AE1128" i="2"/>
  <c r="AE1160" i="2"/>
  <c r="AE1192" i="2"/>
  <c r="AE1224" i="2"/>
  <c r="AE1256" i="2"/>
  <c r="AE1288" i="2"/>
  <c r="AE1320" i="2"/>
  <c r="AE1352" i="2"/>
  <c r="AE1384" i="2"/>
  <c r="AE1416" i="2"/>
  <c r="AE1448" i="2"/>
  <c r="AE1480" i="2"/>
  <c r="AE1512" i="2"/>
  <c r="AE1013" i="2"/>
  <c r="AE1045" i="2"/>
  <c r="AE1077" i="2"/>
  <c r="AE1109" i="2"/>
  <c r="AE1141" i="2"/>
  <c r="AE1173" i="2"/>
  <c r="AE1205" i="2"/>
  <c r="AE1237" i="2"/>
  <c r="AE1269" i="2"/>
  <c r="AE1301" i="2"/>
  <c r="AE1333" i="2"/>
  <c r="AE1365" i="2"/>
  <c r="AE1397" i="2"/>
  <c r="AE1429" i="2"/>
  <c r="AE1461" i="2"/>
  <c r="AE1493" i="2"/>
  <c r="AE978" i="2"/>
  <c r="AE1026" i="2"/>
  <c r="AE1058" i="2"/>
  <c r="AE1090" i="2"/>
  <c r="AE1122" i="2"/>
  <c r="AE1154" i="2"/>
  <c r="AE1186" i="2"/>
  <c r="AE1218" i="2"/>
  <c r="AE1250" i="2"/>
  <c r="AE1282" i="2"/>
  <c r="AE1314" i="2"/>
  <c r="AE1346" i="2"/>
  <c r="AE1378" i="2"/>
  <c r="AE1410" i="2"/>
  <c r="AE1442" i="2"/>
  <c r="AE1474" i="2"/>
  <c r="AE1506" i="2"/>
  <c r="AE44" i="2"/>
  <c r="AE76" i="2"/>
  <c r="AE108" i="2"/>
  <c r="AE140" i="2"/>
  <c r="AE172" i="2"/>
  <c r="AE204" i="2"/>
  <c r="AE236" i="2"/>
  <c r="AE268" i="2"/>
  <c r="AE300" i="2"/>
  <c r="AE332" i="2"/>
  <c r="AE364" i="2"/>
  <c r="AE396" i="2"/>
  <c r="AE428" i="2"/>
  <c r="AE460" i="2"/>
  <c r="AE492" i="2"/>
  <c r="AE524" i="2"/>
  <c r="AE556" i="2"/>
  <c r="AE588" i="2"/>
  <c r="AE620" i="2"/>
  <c r="AE652" i="2"/>
  <c r="AE684" i="2"/>
  <c r="AE716" i="2"/>
  <c r="AE748" i="2"/>
  <c r="AE780" i="2"/>
  <c r="AE812" i="2"/>
  <c r="AE844" i="2"/>
  <c r="AE876" i="2"/>
  <c r="AE908" i="2"/>
  <c r="AE940" i="2"/>
  <c r="AE972" i="2"/>
  <c r="AE1004" i="2"/>
  <c r="AE945" i="2"/>
  <c r="AE977" i="2"/>
  <c r="AE30" i="2"/>
  <c r="AE62" i="2"/>
  <c r="AE126" i="2"/>
  <c r="AE158" i="2"/>
  <c r="AE190" i="2"/>
  <c r="AE606" i="2"/>
  <c r="AE638" i="2"/>
  <c r="AE670" i="2"/>
  <c r="AE702" i="2"/>
  <c r="AE734" i="2"/>
  <c r="AE766" i="2"/>
  <c r="AE798" i="2"/>
  <c r="AE830" i="2"/>
  <c r="AE862" i="2"/>
  <c r="AE894" i="2"/>
  <c r="AE926" i="2"/>
  <c r="AE19" i="2"/>
  <c r="AE51" i="2"/>
  <c r="AE83" i="2"/>
  <c r="AE115" i="2"/>
  <c r="AE147" i="2"/>
  <c r="AE179" i="2"/>
  <c r="AE211" i="2"/>
  <c r="AE243" i="2"/>
  <c r="AE275" i="2"/>
  <c r="AE307" i="2"/>
  <c r="AE339" i="2"/>
  <c r="AE371" i="2"/>
  <c r="AE403" i="2"/>
  <c r="AE435" i="2"/>
  <c r="AE467" i="2"/>
  <c r="AE499" i="2"/>
  <c r="AE531" i="2"/>
  <c r="AE563" i="2"/>
  <c r="AE595" i="2"/>
  <c r="AE627" i="2"/>
  <c r="AE659" i="2"/>
  <c r="AE691" i="2"/>
  <c r="AE723" i="2"/>
  <c r="AE755" i="2"/>
  <c r="AE787" i="2"/>
  <c r="AE819" i="2"/>
  <c r="AE851" i="2"/>
  <c r="AE883" i="2"/>
  <c r="AE915" i="2"/>
  <c r="AE947" i="2"/>
  <c r="AE979" i="2"/>
  <c r="AE1002" i="2"/>
  <c r="AE1035" i="2"/>
  <c r="AE1067" i="2"/>
  <c r="AE1099" i="2"/>
  <c r="AE1131" i="2"/>
  <c r="AE1163" i="2"/>
  <c r="AE1195" i="2"/>
  <c r="AE1227" i="2"/>
  <c r="AE1259" i="2"/>
  <c r="AE1291" i="2"/>
  <c r="AE1323" i="2"/>
  <c r="AE1355" i="2"/>
  <c r="AE1387" i="2"/>
  <c r="AE1419" i="2"/>
  <c r="AE1451" i="2"/>
  <c r="AE1483" i="2"/>
  <c r="AE1515" i="2"/>
  <c r="AE1020" i="2"/>
  <c r="AE1052" i="2"/>
  <c r="AE1084" i="2"/>
  <c r="AE1116" i="2"/>
  <c r="AE1148" i="2"/>
  <c r="AE1180" i="2"/>
  <c r="AE1212" i="2"/>
  <c r="AE1244" i="2"/>
  <c r="AE1276" i="2"/>
  <c r="AE1308" i="2"/>
  <c r="AE1340" i="2"/>
  <c r="AE1372" i="2"/>
  <c r="AE1404" i="2"/>
  <c r="AE1436" i="2"/>
  <c r="AE1468" i="2"/>
  <c r="AE1500" i="2"/>
  <c r="AE999" i="2"/>
  <c r="AE1033" i="2"/>
  <c r="AE1065" i="2"/>
  <c r="AE1097" i="2"/>
  <c r="AE1129" i="2"/>
  <c r="AE1161" i="2"/>
  <c r="AE1193" i="2"/>
  <c r="AE1225" i="2"/>
  <c r="AE1257" i="2"/>
  <c r="AE1289" i="2"/>
  <c r="AE1321" i="2"/>
  <c r="AE1353" i="2"/>
  <c r="AE1385" i="2"/>
  <c r="AE1417" i="2"/>
  <c r="AE1449" i="2"/>
  <c r="AE1481" i="2"/>
  <c r="AE1513" i="2"/>
  <c r="AE1014" i="2"/>
  <c r="AE1046" i="2"/>
  <c r="AE1078" i="2"/>
  <c r="AE1110" i="2"/>
  <c r="AE1142" i="2"/>
  <c r="AE1174" i="2"/>
  <c r="AE1206" i="2"/>
  <c r="AE1238" i="2"/>
  <c r="AE1270" i="2"/>
  <c r="AE1302" i="2"/>
  <c r="AE1334" i="2"/>
  <c r="AE1366" i="2"/>
  <c r="AE1398" i="2"/>
  <c r="AE1430" i="2"/>
  <c r="AE1462" i="2"/>
  <c r="AE1494" i="2"/>
  <c r="AE32" i="2"/>
  <c r="AE64" i="2"/>
  <c r="AE96" i="2"/>
  <c r="AE128" i="2"/>
  <c r="AE160" i="2"/>
  <c r="AE192" i="2"/>
  <c r="AE224" i="2"/>
  <c r="AE256" i="2"/>
  <c r="AE288" i="2"/>
  <c r="AE320" i="2"/>
  <c r="AE352" i="2"/>
  <c r="AE384" i="2"/>
  <c r="AE416" i="2"/>
  <c r="AE448" i="2"/>
  <c r="AE480" i="2"/>
  <c r="AE512" i="2"/>
  <c r="AE544" i="2"/>
  <c r="AE576" i="2"/>
  <c r="AE608" i="2"/>
  <c r="AE640" i="2"/>
  <c r="AE672" i="2"/>
  <c r="AE704" i="2"/>
  <c r="AE736" i="2"/>
  <c r="AE768" i="2"/>
  <c r="AE800" i="2"/>
  <c r="AE832" i="2"/>
  <c r="AE864" i="2"/>
  <c r="AE896" i="2"/>
  <c r="AE928" i="2"/>
  <c r="AE960" i="2"/>
  <c r="AE992" i="2"/>
  <c r="AE37" i="2"/>
  <c r="AE69" i="2"/>
  <c r="AE101" i="2"/>
  <c r="AE933" i="2"/>
  <c r="AE965" i="2"/>
  <c r="AE18" i="2"/>
  <c r="AE50" i="2"/>
  <c r="AE82" i="2"/>
  <c r="AE114" i="2"/>
  <c r="AE146" i="2"/>
  <c r="AE178" i="2"/>
  <c r="AE210" i="2"/>
  <c r="AE242" i="2"/>
  <c r="AE626" i="2"/>
  <c r="AE658" i="2"/>
  <c r="AE722" i="2"/>
  <c r="AE754" i="2"/>
  <c r="AE786" i="2"/>
  <c r="AE850" i="2"/>
  <c r="AE882" i="2"/>
  <c r="AE914" i="2"/>
  <c r="AE39" i="2"/>
  <c r="AE71" i="2"/>
  <c r="AE103" i="2"/>
  <c r="AE167" i="2"/>
  <c r="AE199" i="2"/>
  <c r="AE231" i="2"/>
  <c r="AE295" i="2"/>
  <c r="AE327" i="2"/>
  <c r="AE359" i="2"/>
  <c r="AE391" i="2"/>
  <c r="AE423" i="2"/>
  <c r="AE455" i="2"/>
  <c r="AE487" i="2"/>
  <c r="AE519" i="2"/>
  <c r="AE551" i="2"/>
  <c r="AE583" i="2"/>
  <c r="AE615" i="2"/>
  <c r="AE647" i="2"/>
  <c r="AE679" i="2"/>
  <c r="AE711" i="2"/>
  <c r="AE743" i="2"/>
  <c r="AE775" i="2"/>
  <c r="AE807" i="2"/>
  <c r="AE839" i="2"/>
  <c r="AE871" i="2"/>
  <c r="AE903" i="2"/>
  <c r="AE935" i="2"/>
  <c r="AE967" i="2"/>
  <c r="AE966" i="2"/>
  <c r="AE1023" i="2"/>
  <c r="AE1055" i="2"/>
  <c r="AE1087" i="2"/>
  <c r="AE1119" i="2"/>
  <c r="AE1151" i="2"/>
  <c r="AE1183" i="2"/>
  <c r="AE1215" i="2"/>
  <c r="AE1247" i="2"/>
  <c r="AE1279" i="2"/>
  <c r="AE1311" i="2"/>
  <c r="AE1343" i="2"/>
  <c r="AE1375" i="2"/>
  <c r="AE1407" i="2"/>
  <c r="AE1439" i="2"/>
  <c r="AE1471" i="2"/>
  <c r="AE1503" i="2"/>
  <c r="AE1008" i="2"/>
  <c r="AE1040" i="2"/>
  <c r="AE1072" i="2"/>
  <c r="AE1104" i="2"/>
  <c r="AE1136" i="2"/>
  <c r="AE1168" i="2"/>
  <c r="AE1200" i="2"/>
  <c r="AE1232" i="2"/>
  <c r="AE1264" i="2"/>
  <c r="AE1296" i="2"/>
  <c r="AE1328" i="2"/>
  <c r="AE1360" i="2"/>
  <c r="AE1392" i="2"/>
  <c r="AE1424" i="2"/>
  <c r="AE1456" i="2"/>
  <c r="AE1488" i="2"/>
  <c r="AE958" i="2"/>
  <c r="AE1021" i="2"/>
  <c r="AE1053" i="2"/>
  <c r="AE1085" i="2"/>
  <c r="AE1117" i="2"/>
  <c r="AE1149" i="2"/>
  <c r="AE1181" i="2"/>
  <c r="AE1213" i="2"/>
  <c r="AE1245" i="2"/>
  <c r="AE1277" i="2"/>
  <c r="AE1309" i="2"/>
  <c r="AE1341" i="2"/>
  <c r="AE1373" i="2"/>
  <c r="AE1405" i="2"/>
  <c r="AE1437" i="2"/>
  <c r="AE1469" i="2"/>
  <c r="AE1501" i="2"/>
  <c r="AE1001" i="2"/>
  <c r="AE1034" i="2"/>
  <c r="AE1066" i="2"/>
  <c r="AE1098" i="2"/>
  <c r="AE1130" i="2"/>
  <c r="AE1162" i="2"/>
  <c r="AE1194" i="2"/>
  <c r="AE1226" i="2"/>
  <c r="AE1258" i="2"/>
  <c r="AE1290" i="2"/>
  <c r="AE1322" i="2"/>
  <c r="AE1354" i="2"/>
  <c r="AE1386" i="2"/>
  <c r="AE1418" i="2"/>
  <c r="AE1450" i="2"/>
  <c r="AE1482" i="2"/>
  <c r="AE1514" i="2"/>
  <c r="AE25" i="2"/>
  <c r="AE281" i="2"/>
  <c r="AE377" i="2"/>
  <c r="AE537" i="2"/>
  <c r="AE665" i="2"/>
  <c r="AE793" i="2"/>
  <c r="AE889" i="2"/>
  <c r="AE262" i="2"/>
  <c r="AE390" i="2"/>
  <c r="AE518" i="2"/>
  <c r="AE173" i="2"/>
  <c r="AE301" i="2"/>
  <c r="AE461" i="2"/>
  <c r="AE557" i="2"/>
  <c r="AE685" i="2"/>
  <c r="AE813" i="2"/>
  <c r="AE250" i="2"/>
  <c r="AE378" i="2"/>
  <c r="AE506" i="2"/>
  <c r="AE270" i="2"/>
  <c r="AE73" i="2"/>
  <c r="AE265" i="2"/>
  <c r="AE329" i="2"/>
  <c r="AE393" i="2"/>
  <c r="AE489" i="2"/>
  <c r="AE553" i="2"/>
  <c r="AE649" i="2"/>
  <c r="AE713" i="2"/>
  <c r="AE777" i="2"/>
  <c r="AE841" i="2"/>
  <c r="AE278" i="2"/>
  <c r="AE342" i="2"/>
  <c r="AE438" i="2"/>
  <c r="AE502" i="2"/>
  <c r="AE566" i="2"/>
  <c r="AE157" i="2"/>
  <c r="AE189" i="2"/>
  <c r="AE221" i="2"/>
  <c r="AE253" i="2"/>
  <c r="AE285" i="2"/>
  <c r="AE317" i="2"/>
  <c r="AE349" i="2"/>
  <c r="AE381" i="2"/>
  <c r="AE413" i="2"/>
  <c r="AE445" i="2"/>
  <c r="AE477" i="2"/>
  <c r="AE509" i="2"/>
  <c r="AE541" i="2"/>
  <c r="AE573" i="2"/>
  <c r="AE605" i="2"/>
  <c r="AE637" i="2"/>
  <c r="AE669" i="2"/>
  <c r="AE701" i="2"/>
  <c r="AE733" i="2"/>
  <c r="AE765" i="2"/>
  <c r="AE797" i="2"/>
  <c r="AE829" i="2"/>
  <c r="AE861" i="2"/>
  <c r="AE893" i="2"/>
  <c r="AE266" i="2"/>
  <c r="AE298" i="2"/>
  <c r="AE330" i="2"/>
  <c r="AE362" i="2"/>
  <c r="AE394" i="2"/>
  <c r="AE426" i="2"/>
  <c r="AE458" i="2"/>
  <c r="AE490" i="2"/>
  <c r="AE522" i="2"/>
  <c r="AE554" i="2"/>
  <c r="AE586" i="2"/>
  <c r="AE49" i="2"/>
  <c r="AE81" i="2"/>
  <c r="AE113" i="2"/>
  <c r="AE145" i="2"/>
  <c r="AE177" i="2"/>
  <c r="AE209" i="2"/>
  <c r="AE241" i="2"/>
  <c r="AE273" i="2"/>
  <c r="AE305" i="2"/>
  <c r="AE337" i="2"/>
  <c r="AE369" i="2"/>
  <c r="AE401" i="2"/>
  <c r="AE433" i="2"/>
  <c r="AE465" i="2"/>
  <c r="AE497" i="2"/>
  <c r="AE529" i="2"/>
  <c r="AE561" i="2"/>
  <c r="AE593" i="2"/>
  <c r="AE625" i="2"/>
  <c r="AE657" i="2"/>
  <c r="AE689" i="2"/>
  <c r="AE721" i="2"/>
  <c r="AE753" i="2"/>
  <c r="AE785" i="2"/>
  <c r="AE817" i="2"/>
  <c r="AE849" i="2"/>
  <c r="AE881" i="2"/>
  <c r="AE913" i="2"/>
  <c r="AE254" i="2"/>
  <c r="AE286" i="2"/>
  <c r="AE318" i="2"/>
  <c r="AE350" i="2"/>
  <c r="AE382" i="2"/>
  <c r="AE414" i="2"/>
  <c r="AE446" i="2"/>
  <c r="AE478" i="2"/>
  <c r="AE510" i="2"/>
  <c r="AE542" i="2"/>
  <c r="AE574" i="2"/>
  <c r="AE133" i="2"/>
  <c r="AE165" i="2"/>
  <c r="AE197" i="2"/>
  <c r="AE229" i="2"/>
  <c r="AE261" i="2"/>
  <c r="AE293" i="2"/>
  <c r="AE325" i="2"/>
  <c r="AE357" i="2"/>
  <c r="AE389" i="2"/>
  <c r="AE421" i="2"/>
  <c r="AE453" i="2"/>
  <c r="AE485" i="2"/>
  <c r="AE645" i="2"/>
  <c r="AE709" i="2"/>
  <c r="AE805" i="2"/>
  <c r="AE869" i="2"/>
  <c r="AE901" i="2"/>
  <c r="AE274" i="2"/>
  <c r="AE306" i="2"/>
  <c r="AE338" i="2"/>
  <c r="AE370" i="2"/>
  <c r="AE402" i="2"/>
  <c r="AE434" i="2"/>
  <c r="AE530" i="2"/>
  <c r="AE594" i="2"/>
  <c r="B13" i="2"/>
  <c r="M16" i="2" s="1"/>
  <c r="C13" i="2"/>
  <c r="AE247" i="2" l="1"/>
  <c r="AE930" i="2"/>
  <c r="AE674" i="2"/>
  <c r="AE1440" i="2"/>
  <c r="AG1440" i="2" s="1"/>
  <c r="AE946" i="2"/>
  <c r="AG946" i="2" s="1"/>
  <c r="AE183" i="2"/>
  <c r="AG183" i="2" s="1"/>
  <c r="AE1159" i="2"/>
  <c r="AG1159" i="2" s="1"/>
  <c r="AE1011" i="2"/>
  <c r="AG1011" i="2" s="1"/>
  <c r="AE571" i="2"/>
  <c r="AE1312" i="2"/>
  <c r="AE496" i="2"/>
  <c r="AG496" i="2" s="1"/>
  <c r="AE142" i="2"/>
  <c r="AG142" i="2" s="1"/>
  <c r="AE1362" i="2"/>
  <c r="AG1362" i="2" s="1"/>
  <c r="AE1479" i="2"/>
  <c r="AG1479" i="2" s="1"/>
  <c r="AE1415" i="2"/>
  <c r="AG1415" i="2" s="1"/>
  <c r="AE1267" i="2"/>
  <c r="AG1267" i="2" s="1"/>
  <c r="AE1075" i="2"/>
  <c r="AG1075" i="2" s="1"/>
  <c r="AG709" i="2"/>
  <c r="AG453" i="2"/>
  <c r="AG197" i="2"/>
  <c r="AG733" i="2"/>
  <c r="AG413" i="2"/>
  <c r="AG221" i="2"/>
  <c r="AG566" i="2"/>
  <c r="AG73" i="2"/>
  <c r="AG301" i="2"/>
  <c r="AG377" i="2"/>
  <c r="AG1437" i="2"/>
  <c r="AG1181" i="2"/>
  <c r="AG805" i="2"/>
  <c r="AG741" i="2"/>
  <c r="AG613" i="2"/>
  <c r="AG485" i="2"/>
  <c r="AG357" i="2"/>
  <c r="AG229" i="2"/>
  <c r="AG594" i="2"/>
  <c r="AG530" i="2"/>
  <c r="AG466" i="2"/>
  <c r="AG402" i="2"/>
  <c r="AG338" i="2"/>
  <c r="AG274" i="2"/>
  <c r="AG574" i="2"/>
  <c r="AG510" i="2"/>
  <c r="AG446" i="2"/>
  <c r="AG382" i="2"/>
  <c r="AG318" i="2"/>
  <c r="AG254" i="2"/>
  <c r="AG913" i="2"/>
  <c r="AG849" i="2"/>
  <c r="AG785" i="2"/>
  <c r="AG721" i="2"/>
  <c r="AG657" i="2"/>
  <c r="AG593" i="2"/>
  <c r="AG529" i="2"/>
  <c r="AG465" i="2"/>
  <c r="AG401" i="2"/>
  <c r="AG337" i="2"/>
  <c r="AG273" i="2"/>
  <c r="AG209" i="2"/>
  <c r="AG145" i="2"/>
  <c r="AG81" i="2"/>
  <c r="AG554" i="2"/>
  <c r="AG490" i="2"/>
  <c r="AG426" i="2"/>
  <c r="AG362" i="2"/>
  <c r="AG298" i="2"/>
  <c r="AG270" i="2"/>
  <c r="AG506" i="2"/>
  <c r="AG250" i="2"/>
  <c r="AG518" i="2"/>
  <c r="AG262" i="2"/>
  <c r="AG1482" i="2"/>
  <c r="AG1418" i="2"/>
  <c r="AG1354" i="2"/>
  <c r="AG1290" i="2"/>
  <c r="AG1226" i="2"/>
  <c r="AG1162" i="2"/>
  <c r="AG1098" i="2"/>
  <c r="AG1034" i="2"/>
  <c r="AG958" i="2"/>
  <c r="AG1456" i="2"/>
  <c r="AG1392" i="2"/>
  <c r="AG1328" i="2"/>
  <c r="AG1264" i="2"/>
  <c r="AG1200" i="2"/>
  <c r="AG1136" i="2"/>
  <c r="AG1072" i="2"/>
  <c r="AG1008" i="2"/>
  <c r="AG1471" i="2"/>
  <c r="AG1407" i="2"/>
  <c r="AG1343" i="2"/>
  <c r="AG1279" i="2"/>
  <c r="AG1215" i="2"/>
  <c r="AG1151" i="2"/>
  <c r="AG1087" i="2"/>
  <c r="AG1023" i="2"/>
  <c r="AG967" i="2"/>
  <c r="AG903" i="2"/>
  <c r="AG839" i="2"/>
  <c r="AG775" i="2"/>
  <c r="AG711" i="2"/>
  <c r="AG647" i="2"/>
  <c r="AG583" i="2"/>
  <c r="AG519" i="2"/>
  <c r="AG455" i="2"/>
  <c r="AG391" i="2"/>
  <c r="AG327" i="2"/>
  <c r="AG263" i="2"/>
  <c r="AG199" i="2"/>
  <c r="AG135" i="2"/>
  <c r="AG71" i="2"/>
  <c r="AG882" i="2"/>
  <c r="AG818" i="2"/>
  <c r="AG754" i="2"/>
  <c r="AG690" i="2"/>
  <c r="AG626" i="2"/>
  <c r="AG933" i="2"/>
  <c r="AG992" i="2"/>
  <c r="AG928" i="2"/>
  <c r="AG864" i="2"/>
  <c r="AG800" i="2"/>
  <c r="AG736" i="2"/>
  <c r="AG672" i="2"/>
  <c r="AG608" i="2"/>
  <c r="AG544" i="2"/>
  <c r="AG480" i="2"/>
  <c r="AG416" i="2"/>
  <c r="AG352" i="2"/>
  <c r="AG288" i="2"/>
  <c r="AG224" i="2"/>
  <c r="AG160" i="2"/>
  <c r="AG96" i="2"/>
  <c r="AG32" i="2"/>
  <c r="AG1462" i="2"/>
  <c r="AG1398" i="2"/>
  <c r="AG1334" i="2"/>
  <c r="AG1270" i="2"/>
  <c r="AG1206" i="2"/>
  <c r="AG1142" i="2"/>
  <c r="AG1078" i="2"/>
  <c r="AG1014" i="2"/>
  <c r="AG1500" i="2"/>
  <c r="AG1436" i="2"/>
  <c r="AG1372" i="2"/>
  <c r="AG1308" i="2"/>
  <c r="AG1244" i="2"/>
  <c r="AG1180" i="2"/>
  <c r="AG1116" i="2"/>
  <c r="AG1052" i="2"/>
  <c r="AG1515" i="2"/>
  <c r="AG1451" i="2"/>
  <c r="AG1387" i="2"/>
  <c r="AG1323" i="2"/>
  <c r="AG1259" i="2"/>
  <c r="AG1195" i="2"/>
  <c r="AG1131" i="2"/>
  <c r="AG1067" i="2"/>
  <c r="AG1002" i="2"/>
  <c r="AG947" i="2"/>
  <c r="AG883" i="2"/>
  <c r="AG819" i="2"/>
  <c r="AG755" i="2"/>
  <c r="AG691" i="2"/>
  <c r="AG627" i="2"/>
  <c r="AG563" i="2"/>
  <c r="AG499" i="2"/>
  <c r="AG435" i="2"/>
  <c r="AG371" i="2"/>
  <c r="AG307" i="2"/>
  <c r="AG243" i="2"/>
  <c r="AG179" i="2"/>
  <c r="AG115" i="2"/>
  <c r="AG51" i="2"/>
  <c r="AG926" i="2"/>
  <c r="AG862" i="2"/>
  <c r="AG798" i="2"/>
  <c r="AG734" i="2"/>
  <c r="AG670" i="2"/>
  <c r="AG606" i="2"/>
  <c r="AG977" i="2"/>
  <c r="AG1493" i="2"/>
  <c r="AG1429" i="2"/>
  <c r="AG1365" i="2"/>
  <c r="AG1301" i="2"/>
  <c r="AG1237" i="2"/>
  <c r="AG1173" i="2"/>
  <c r="AG1109" i="2"/>
  <c r="AG1045" i="2"/>
  <c r="AG234" i="2"/>
  <c r="AG170" i="2"/>
  <c r="AG106" i="2"/>
  <c r="AG42" i="2"/>
  <c r="AG984" i="2"/>
  <c r="AG920" i="2"/>
  <c r="AG856" i="2"/>
  <c r="AG792" i="2"/>
  <c r="AG728" i="2"/>
  <c r="AG664" i="2"/>
  <c r="AG600" i="2"/>
  <c r="AG536" i="2"/>
  <c r="AG472" i="2"/>
  <c r="AG408" i="2"/>
  <c r="AG344" i="2"/>
  <c r="AG280" i="2"/>
  <c r="AG216" i="2"/>
  <c r="AG152" i="2"/>
  <c r="AG88" i="2"/>
  <c r="AG24" i="2"/>
  <c r="AG1454" i="2"/>
  <c r="AG1390" i="2"/>
  <c r="AG1326" i="2"/>
  <c r="AG1262" i="2"/>
  <c r="AG1198" i="2"/>
  <c r="AG1134" i="2"/>
  <c r="AG1070" i="2"/>
  <c r="AG1006" i="2"/>
  <c r="AG1492" i="2"/>
  <c r="AG1428" i="2"/>
  <c r="AG1364" i="2"/>
  <c r="AG1300" i="2"/>
  <c r="AG1236" i="2"/>
  <c r="AG1172" i="2"/>
  <c r="AG1108" i="2"/>
  <c r="AG1044" i="2"/>
  <c r="AG1507" i="2"/>
  <c r="AG1443" i="2"/>
  <c r="AG1379" i="2"/>
  <c r="AG1315" i="2"/>
  <c r="AG1251" i="2"/>
  <c r="AG1187" i="2"/>
  <c r="AG1123" i="2"/>
  <c r="AG1059" i="2"/>
  <c r="AG982" i="2"/>
  <c r="AG939" i="2"/>
  <c r="AG875" i="2"/>
  <c r="AG811" i="2"/>
  <c r="AG747" i="2"/>
  <c r="AG683" i="2"/>
  <c r="AG619" i="2"/>
  <c r="AG555" i="2"/>
  <c r="AG491" i="2"/>
  <c r="AG427" i="2"/>
  <c r="AG363" i="2"/>
  <c r="AG299" i="2"/>
  <c r="AG235" i="2"/>
  <c r="AG171" i="2"/>
  <c r="AG107" i="2"/>
  <c r="AG43" i="2"/>
  <c r="AG918" i="2"/>
  <c r="AG854" i="2"/>
  <c r="AG790" i="2"/>
  <c r="AG726" i="2"/>
  <c r="AG662" i="2"/>
  <c r="AG598" i="2"/>
  <c r="AG969" i="2"/>
  <c r="AG558" i="2"/>
  <c r="AG462" i="2"/>
  <c r="AG334" i="2"/>
  <c r="AG897" i="2"/>
  <c r="AG769" i="2"/>
  <c r="AG673" i="2"/>
  <c r="AG577" i="2"/>
  <c r="AG449" i="2"/>
  <c r="AG321" i="2"/>
  <c r="AG193" i="2"/>
  <c r="AG65" i="2"/>
  <c r="AG570" i="2"/>
  <c r="AG346" i="2"/>
  <c r="AG454" i="2"/>
  <c r="AG57" i="2"/>
  <c r="AG749" i="2"/>
  <c r="AG397" i="2"/>
  <c r="AG141" i="2"/>
  <c r="AG422" i="2"/>
  <c r="AG1498" i="2"/>
  <c r="AG1434" i="2"/>
  <c r="AG1370" i="2"/>
  <c r="AG1306" i="2"/>
  <c r="AG1242" i="2"/>
  <c r="AG1178" i="2"/>
  <c r="AG1114" i="2"/>
  <c r="AG1050" i="2"/>
  <c r="AG17" i="2"/>
  <c r="AG1472" i="2"/>
  <c r="AG1408" i="2"/>
  <c r="AG1344" i="2"/>
  <c r="AG1280" i="2"/>
  <c r="AG1216" i="2"/>
  <c r="AG1152" i="2"/>
  <c r="AG1088" i="2"/>
  <c r="AG1024" i="2"/>
  <c r="AG1487" i="2"/>
  <c r="AG1423" i="2"/>
  <c r="AG1359" i="2"/>
  <c r="AG1295" i="2"/>
  <c r="AG1231" i="2"/>
  <c r="AG1167" i="2"/>
  <c r="AG1103" i="2"/>
  <c r="AG1039" i="2"/>
  <c r="AG983" i="2"/>
  <c r="AG919" i="2"/>
  <c r="AG855" i="2"/>
  <c r="AG791" i="2"/>
  <c r="AG727" i="2"/>
  <c r="AG663" i="2"/>
  <c r="AG599" i="2"/>
  <c r="AG535" i="2"/>
  <c r="AG471" i="2"/>
  <c r="AG407" i="2"/>
  <c r="AG343" i="2"/>
  <c r="AG279" i="2"/>
  <c r="AG215" i="2"/>
  <c r="AG151" i="2"/>
  <c r="AG87" i="2"/>
  <c r="AG23" i="2"/>
  <c r="AG898" i="2"/>
  <c r="AG834" i="2"/>
  <c r="AG770" i="2"/>
  <c r="AG706" i="2"/>
  <c r="AG642" i="2"/>
  <c r="AG949" i="2"/>
  <c r="AG944" i="2"/>
  <c r="AG880" i="2"/>
  <c r="AG816" i="2"/>
  <c r="AG752" i="2"/>
  <c r="AG688" i="2"/>
  <c r="AG624" i="2"/>
  <c r="AG560" i="2"/>
  <c r="AG432" i="2"/>
  <c r="AG368" i="2"/>
  <c r="AG304" i="2"/>
  <c r="AG240" i="2"/>
  <c r="AG176" i="2"/>
  <c r="AG112" i="2"/>
  <c r="AG48" i="2"/>
  <c r="AG1478" i="2"/>
  <c r="AG1414" i="2"/>
  <c r="AG1350" i="2"/>
  <c r="AG1286" i="2"/>
  <c r="AG1222" i="2"/>
  <c r="AG1158" i="2"/>
  <c r="AG1094" i="2"/>
  <c r="AG1030" i="2"/>
  <c r="AG1516" i="2"/>
  <c r="AG1452" i="2"/>
  <c r="AG1388" i="2"/>
  <c r="AG1324" i="2"/>
  <c r="AG1260" i="2"/>
  <c r="AG1196" i="2"/>
  <c r="AG1132" i="2"/>
  <c r="AG1068" i="2"/>
  <c r="AG1003" i="2"/>
  <c r="AG1467" i="2"/>
  <c r="AG1403" i="2"/>
  <c r="AG1339" i="2"/>
  <c r="AG1275" i="2"/>
  <c r="AG1211" i="2"/>
  <c r="AG1147" i="2"/>
  <c r="AG1083" i="2"/>
  <c r="AG1019" i="2"/>
  <c r="AG963" i="2"/>
  <c r="AG899" i="2"/>
  <c r="AG835" i="2"/>
  <c r="AG771" i="2"/>
  <c r="AG707" i="2"/>
  <c r="AG643" i="2"/>
  <c r="AG579" i="2"/>
  <c r="AG515" i="2"/>
  <c r="AG451" i="2"/>
  <c r="AG387" i="2"/>
  <c r="AG323" i="2"/>
  <c r="AG259" i="2"/>
  <c r="AG195" i="2"/>
  <c r="AG131" i="2"/>
  <c r="AG67" i="2"/>
  <c r="AG942" i="2"/>
  <c r="AG878" i="2"/>
  <c r="AG814" i="2"/>
  <c r="AG750" i="2"/>
  <c r="AG686" i="2"/>
  <c r="AG622" i="2"/>
  <c r="AG993" i="2"/>
  <c r="AG929" i="2"/>
  <c r="AG1509" i="2"/>
  <c r="AG1445" i="2"/>
  <c r="AG1381" i="2"/>
  <c r="AG1317" i="2"/>
  <c r="AG1253" i="2"/>
  <c r="AG1189" i="2"/>
  <c r="AG1125" i="2"/>
  <c r="AG1061" i="2"/>
  <c r="AG186" i="2"/>
  <c r="AG122" i="2"/>
  <c r="AG58" i="2"/>
  <c r="AG77" i="2"/>
  <c r="AG1489" i="2"/>
  <c r="AG1425" i="2"/>
  <c r="AG1361" i="2"/>
  <c r="AG1297" i="2"/>
  <c r="AG1233" i="2"/>
  <c r="AG1169" i="2"/>
  <c r="AG1105" i="2"/>
  <c r="AG1041" i="2"/>
  <c r="AG230" i="2"/>
  <c r="AG166" i="2"/>
  <c r="AG102" i="2"/>
  <c r="AG38" i="2"/>
  <c r="AG948" i="2"/>
  <c r="AG884" i="2"/>
  <c r="AG820" i="2"/>
  <c r="AG756" i="2"/>
  <c r="AG692" i="2"/>
  <c r="AG628" i="2"/>
  <c r="AG564" i="2"/>
  <c r="AG500" i="2"/>
  <c r="AG436" i="2"/>
  <c r="AG372" i="2"/>
  <c r="AG308" i="2"/>
  <c r="AG244" i="2"/>
  <c r="AG180" i="2"/>
  <c r="AG116" i="2"/>
  <c r="AG52" i="2"/>
  <c r="AG534" i="2"/>
  <c r="AG406" i="2"/>
  <c r="AG310" i="2"/>
  <c r="AG538" i="2"/>
  <c r="AG282" i="2"/>
  <c r="AG717" i="2"/>
  <c r="AG493" i="2"/>
  <c r="AG237" i="2"/>
  <c r="AG358" i="2"/>
  <c r="AG697" i="2"/>
  <c r="AG345" i="2"/>
  <c r="AG837" i="2"/>
  <c r="AG581" i="2"/>
  <c r="AG325" i="2"/>
  <c r="AG861" i="2"/>
  <c r="AG541" i="2"/>
  <c r="AG285" i="2"/>
  <c r="AG841" i="2"/>
  <c r="AG393" i="2"/>
  <c r="AG1373" i="2"/>
  <c r="AG1053" i="2"/>
  <c r="AG178" i="2"/>
  <c r="AG50" i="2"/>
  <c r="AG69" i="2"/>
  <c r="AG1481" i="2"/>
  <c r="AG1417" i="2"/>
  <c r="AG1353" i="2"/>
  <c r="AG1289" i="2"/>
  <c r="AG1225" i="2"/>
  <c r="AG1161" i="2"/>
  <c r="AG1033" i="2"/>
  <c r="AG222" i="2"/>
  <c r="AG158" i="2"/>
  <c r="AG94" i="2"/>
  <c r="AG30" i="2"/>
  <c r="AG972" i="2"/>
  <c r="AG908" i="2"/>
  <c r="AG844" i="2"/>
  <c r="AG780" i="2"/>
  <c r="AG716" i="2"/>
  <c r="AG652" i="2"/>
  <c r="AG588" i="2"/>
  <c r="AG524" i="2"/>
  <c r="AG460" i="2"/>
  <c r="AG396" i="2"/>
  <c r="AG332" i="2"/>
  <c r="AG268" i="2"/>
  <c r="AG204" i="2"/>
  <c r="AG140" i="2"/>
  <c r="AG76" i="2"/>
  <c r="AG1506" i="2"/>
  <c r="AG1442" i="2"/>
  <c r="AG1378" i="2"/>
  <c r="AG1314" i="2"/>
  <c r="AG1250" i="2"/>
  <c r="AG1186" i="2"/>
  <c r="AG1122" i="2"/>
  <c r="AG1058" i="2"/>
  <c r="AG978" i="2"/>
  <c r="AG1480" i="2"/>
  <c r="AG1416" i="2"/>
  <c r="AG1352" i="2"/>
  <c r="AG1288" i="2"/>
  <c r="AG1224" i="2"/>
  <c r="AG1160" i="2"/>
  <c r="AG1096" i="2"/>
  <c r="AG1032" i="2"/>
  <c r="AG1495" i="2"/>
  <c r="AG1431" i="2"/>
  <c r="AG1367" i="2"/>
  <c r="AG1303" i="2"/>
  <c r="AG1239" i="2"/>
  <c r="AG1175" i="2"/>
  <c r="AG1111" i="2"/>
  <c r="AG1047" i="2"/>
  <c r="AG991" i="2"/>
  <c r="AG927" i="2"/>
  <c r="AG863" i="2"/>
  <c r="AG799" i="2"/>
  <c r="AG735" i="2"/>
  <c r="AG671" i="2"/>
  <c r="AG607" i="2"/>
  <c r="AG543" i="2"/>
  <c r="AG479" i="2"/>
  <c r="AG415" i="2"/>
  <c r="AG351" i="2"/>
  <c r="AG287" i="2"/>
  <c r="AG223" i="2"/>
  <c r="AG159" i="2"/>
  <c r="AG95" i="2"/>
  <c r="AG31" i="2"/>
  <c r="AG906" i="2"/>
  <c r="AG842" i="2"/>
  <c r="AG778" i="2"/>
  <c r="AG714" i="2"/>
  <c r="AG650" i="2"/>
  <c r="AG957" i="2"/>
  <c r="AG125" i="2"/>
  <c r="AG61" i="2"/>
  <c r="AG1473" i="2"/>
  <c r="AG1409" i="2"/>
  <c r="AG1345" i="2"/>
  <c r="AG1281" i="2"/>
  <c r="AG1217" i="2"/>
  <c r="AG1153" i="2"/>
  <c r="AG1089" i="2"/>
  <c r="AG1025" i="2"/>
  <c r="AG214" i="2"/>
  <c r="AG150" i="2"/>
  <c r="AG86" i="2"/>
  <c r="AG22" i="2"/>
  <c r="AG233" i="2"/>
  <c r="AG169" i="2"/>
  <c r="AG964" i="2"/>
  <c r="AG900" i="2"/>
  <c r="AG836" i="2"/>
  <c r="AG772" i="2"/>
  <c r="AG708" i="2"/>
  <c r="AG644" i="2"/>
  <c r="AG580" i="2"/>
  <c r="AG516" i="2"/>
  <c r="AG452" i="2"/>
  <c r="AG388" i="2"/>
  <c r="AG324" i="2"/>
  <c r="AG260" i="2"/>
  <c r="AG196" i="2"/>
  <c r="AG132" i="2"/>
  <c r="AG68" i="2"/>
  <c r="AG909" i="2"/>
  <c r="AG653" i="2"/>
  <c r="AG429" i="2"/>
  <c r="AG205" i="2"/>
  <c r="AG761" i="2"/>
  <c r="AG569" i="2"/>
  <c r="AG313" i="2"/>
  <c r="AG578" i="2"/>
  <c r="AG514" i="2"/>
  <c r="AG450" i="2"/>
  <c r="AG386" i="2"/>
  <c r="AG322" i="2"/>
  <c r="AG258" i="2"/>
  <c r="AG917" i="2"/>
  <c r="AG853" i="2"/>
  <c r="AG789" i="2"/>
  <c r="AG725" i="2"/>
  <c r="AG661" i="2"/>
  <c r="AG597" i="2"/>
  <c r="AG533" i="2"/>
  <c r="AG469" i="2"/>
  <c r="AG405" i="2"/>
  <c r="AG341" i="2"/>
  <c r="AG277" i="2"/>
  <c r="AG213" i="2"/>
  <c r="AG149" i="2"/>
  <c r="AG590" i="2"/>
  <c r="AG430" i="2"/>
  <c r="AG801" i="2"/>
  <c r="AG609" i="2"/>
  <c r="AG481" i="2"/>
  <c r="AG353" i="2"/>
  <c r="AG225" i="2"/>
  <c r="AG33" i="2"/>
  <c r="AG314" i="2"/>
  <c r="AG729" i="2"/>
  <c r="AG473" i="2"/>
  <c r="AG249" i="2"/>
  <c r="AG1453" i="2"/>
  <c r="AG1389" i="2"/>
  <c r="AG1325" i="2"/>
  <c r="AG1261" i="2"/>
  <c r="AG1197" i="2"/>
  <c r="AG1133" i="2"/>
  <c r="AG1069" i="2"/>
  <c r="AG1005" i="2"/>
  <c r="AG194" i="2"/>
  <c r="AG130" i="2"/>
  <c r="AG66" i="2"/>
  <c r="AG85" i="2"/>
  <c r="AG21" i="2"/>
  <c r="AG1497" i="2"/>
  <c r="AG1433" i="2"/>
  <c r="AG1369" i="2"/>
  <c r="AG1305" i="2"/>
  <c r="AG1241" i="2"/>
  <c r="AG1177" i="2"/>
  <c r="AG1113" i="2"/>
  <c r="AG1049" i="2"/>
  <c r="AG238" i="2"/>
  <c r="AG174" i="2"/>
  <c r="AG110" i="2"/>
  <c r="AG46" i="2"/>
  <c r="AG988" i="2"/>
  <c r="AG924" i="2"/>
  <c r="AG860" i="2"/>
  <c r="AG796" i="2"/>
  <c r="AG732" i="2"/>
  <c r="AG668" i="2"/>
  <c r="AG604" i="2"/>
  <c r="AG540" i="2"/>
  <c r="AG476" i="2"/>
  <c r="AG412" i="2"/>
  <c r="AG348" i="2"/>
  <c r="AG284" i="2"/>
  <c r="AG220" i="2"/>
  <c r="AG156" i="2"/>
  <c r="AG92" i="2"/>
  <c r="AG28" i="2"/>
  <c r="AG1458" i="2"/>
  <c r="AG1394" i="2"/>
  <c r="AG1330" i="2"/>
  <c r="AG1266" i="2"/>
  <c r="AG1202" i="2"/>
  <c r="AG1138" i="2"/>
  <c r="AG1074" i="2"/>
  <c r="AG1010" i="2"/>
  <c r="AG1496" i="2"/>
  <c r="AG1432" i="2"/>
  <c r="AG1368" i="2"/>
  <c r="AG1304" i="2"/>
  <c r="AG1240" i="2"/>
  <c r="AG1176" i="2"/>
  <c r="AG1112" i="2"/>
  <c r="AG1048" i="2"/>
  <c r="AG1511" i="2"/>
  <c r="AG1447" i="2"/>
  <c r="AG1383" i="2"/>
  <c r="AG1319" i="2"/>
  <c r="AG1255" i="2"/>
  <c r="AG1191" i="2"/>
  <c r="AG1127" i="2"/>
  <c r="AG1063" i="2"/>
  <c r="AG943" i="2"/>
  <c r="AG879" i="2"/>
  <c r="AG815" i="2"/>
  <c r="AG751" i="2"/>
  <c r="AG687" i="2"/>
  <c r="AG623" i="2"/>
  <c r="AG559" i="2"/>
  <c r="AG495" i="2"/>
  <c r="AG431" i="2"/>
  <c r="AG367" i="2"/>
  <c r="AG303" i="2"/>
  <c r="AG239" i="2"/>
  <c r="AG175" i="2"/>
  <c r="AG111" i="2"/>
  <c r="AG47" i="2"/>
  <c r="AG922" i="2"/>
  <c r="AG858" i="2"/>
  <c r="AG794" i="2"/>
  <c r="AG730" i="2"/>
  <c r="AG666" i="2"/>
  <c r="AG602" i="2"/>
  <c r="AG973" i="2"/>
  <c r="AG968" i="2"/>
  <c r="AG904" i="2"/>
  <c r="AG840" i="2"/>
  <c r="AG776" i="2"/>
  <c r="AG712" i="2"/>
  <c r="AG648" i="2"/>
  <c r="AG584" i="2"/>
  <c r="AG520" i="2"/>
  <c r="AG456" i="2"/>
  <c r="AG392" i="2"/>
  <c r="AG328" i="2"/>
  <c r="AG264" i="2"/>
  <c r="AG200" i="2"/>
  <c r="AG136" i="2"/>
  <c r="AG72" i="2"/>
  <c r="AG1502" i="2"/>
  <c r="AG1438" i="2"/>
  <c r="AG1374" i="2"/>
  <c r="AG1310" i="2"/>
  <c r="AG1246" i="2"/>
  <c r="AG1182" i="2"/>
  <c r="AG1118" i="2"/>
  <c r="AG1054" i="2"/>
  <c r="AG962" i="2"/>
  <c r="AG1476" i="2"/>
  <c r="AG1412" i="2"/>
  <c r="AG1348" i="2"/>
  <c r="AG1284" i="2"/>
  <c r="AG1220" i="2"/>
  <c r="AG1156" i="2"/>
  <c r="AG1092" i="2"/>
  <c r="AG1028" i="2"/>
  <c r="AG1491" i="2"/>
  <c r="AG1427" i="2"/>
  <c r="AG1363" i="2"/>
  <c r="AG1299" i="2"/>
  <c r="AG1235" i="2"/>
  <c r="AG1171" i="2"/>
  <c r="AG1107" i="2"/>
  <c r="AG1043" i="2"/>
  <c r="AG987" i="2"/>
  <c r="AG923" i="2"/>
  <c r="AG859" i="2"/>
  <c r="AG795" i="2"/>
  <c r="AG731" i="2"/>
  <c r="AG667" i="2"/>
  <c r="AG603" i="2"/>
  <c r="AG539" i="2"/>
  <c r="AG475" i="2"/>
  <c r="AG411" i="2"/>
  <c r="AG347" i="2"/>
  <c r="AG283" i="2"/>
  <c r="AG219" i="2"/>
  <c r="AG155" i="2"/>
  <c r="AG91" i="2"/>
  <c r="AG27" i="2"/>
  <c r="AG902" i="2"/>
  <c r="AG838" i="2"/>
  <c r="AG774" i="2"/>
  <c r="AG710" i="2"/>
  <c r="AG646" i="2"/>
  <c r="AG953" i="2"/>
  <c r="AG217" i="2"/>
  <c r="AG153" i="2"/>
  <c r="AG905" i="2"/>
  <c r="AG809" i="2"/>
  <c r="AG681" i="2"/>
  <c r="AG585" i="2"/>
  <c r="AG457" i="2"/>
  <c r="AG361" i="2"/>
  <c r="AG41" i="2"/>
  <c r="AG901" i="2"/>
  <c r="AG645" i="2"/>
  <c r="AG389" i="2"/>
  <c r="AG133" i="2"/>
  <c r="AG669" i="2"/>
  <c r="AG477" i="2"/>
  <c r="AG157" i="2"/>
  <c r="AG438" i="2"/>
  <c r="AG553" i="2"/>
  <c r="AG557" i="2"/>
  <c r="AG889" i="2"/>
  <c r="AG1501" i="2"/>
  <c r="AG1309" i="2"/>
  <c r="AG1117" i="2"/>
  <c r="AG242" i="2"/>
  <c r="AG114" i="2"/>
  <c r="AG1097" i="2"/>
  <c r="AG562" i="2"/>
  <c r="AG498" i="2"/>
  <c r="AG434" i="2"/>
  <c r="AG370" i="2"/>
  <c r="AG306" i="2"/>
  <c r="AG542" i="2"/>
  <c r="AG478" i="2"/>
  <c r="AG414" i="2"/>
  <c r="AG350" i="2"/>
  <c r="AG286" i="2"/>
  <c r="AG881" i="2"/>
  <c r="AG817" i="2"/>
  <c r="AG753" i="2"/>
  <c r="AG689" i="2"/>
  <c r="AG625" i="2"/>
  <c r="AG561" i="2"/>
  <c r="AG497" i="2"/>
  <c r="AG433" i="2"/>
  <c r="AG369" i="2"/>
  <c r="AG305" i="2"/>
  <c r="AG241" i="2"/>
  <c r="AG177" i="2"/>
  <c r="AG113" i="2"/>
  <c r="AG49" i="2"/>
  <c r="AG586" i="2"/>
  <c r="AG522" i="2"/>
  <c r="AG458" i="2"/>
  <c r="AG394" i="2"/>
  <c r="AG330" i="2"/>
  <c r="AG266" i="2"/>
  <c r="AG378" i="2"/>
  <c r="AG390" i="2"/>
  <c r="AG25" i="2"/>
  <c r="AG1514" i="2"/>
  <c r="AG1450" i="2"/>
  <c r="AG1386" i="2"/>
  <c r="AG1322" i="2"/>
  <c r="AG1258" i="2"/>
  <c r="AG1194" i="2"/>
  <c r="AG1130" i="2"/>
  <c r="AG1066" i="2"/>
  <c r="AG1488" i="2"/>
  <c r="AG1424" i="2"/>
  <c r="AG1360" i="2"/>
  <c r="AG1296" i="2"/>
  <c r="AG1232" i="2"/>
  <c r="AG1168" i="2"/>
  <c r="AG1104" i="2"/>
  <c r="AG1040" i="2"/>
  <c r="AG1503" i="2"/>
  <c r="AG1439" i="2"/>
  <c r="AG1375" i="2"/>
  <c r="AG1311" i="2"/>
  <c r="AG1247" i="2"/>
  <c r="AG1183" i="2"/>
  <c r="AG1119" i="2"/>
  <c r="AG1055" i="2"/>
  <c r="AG966" i="2"/>
  <c r="AG935" i="2"/>
  <c r="AG871" i="2"/>
  <c r="AG807" i="2"/>
  <c r="AG743" i="2"/>
  <c r="AG679" i="2"/>
  <c r="AG615" i="2"/>
  <c r="AG551" i="2"/>
  <c r="AG487" i="2"/>
  <c r="AG423" i="2"/>
  <c r="AG359" i="2"/>
  <c r="AG295" i="2"/>
  <c r="AG231" i="2"/>
  <c r="AG167" i="2"/>
  <c r="AG103" i="2"/>
  <c r="AG39" i="2"/>
  <c r="AG914" i="2"/>
  <c r="AG850" i="2"/>
  <c r="AG786" i="2"/>
  <c r="AG722" i="2"/>
  <c r="AG658" i="2"/>
  <c r="AG965" i="2"/>
  <c r="AG960" i="2"/>
  <c r="AG896" i="2"/>
  <c r="AG832" i="2"/>
  <c r="AG768" i="2"/>
  <c r="AG704" i="2"/>
  <c r="AG640" i="2"/>
  <c r="AG576" i="2"/>
  <c r="AG512" i="2"/>
  <c r="AG448" i="2"/>
  <c r="AG384" i="2"/>
  <c r="AG320" i="2"/>
  <c r="AG256" i="2"/>
  <c r="AG192" i="2"/>
  <c r="AG128" i="2"/>
  <c r="AG64" i="2"/>
  <c r="AG1494" i="2"/>
  <c r="AG1430" i="2"/>
  <c r="AG1366" i="2"/>
  <c r="AG1302" i="2"/>
  <c r="AG1238" i="2"/>
  <c r="AG1174" i="2"/>
  <c r="AG1110" i="2"/>
  <c r="AG1046" i="2"/>
  <c r="AG999" i="2"/>
  <c r="AG1468" i="2"/>
  <c r="AG1404" i="2"/>
  <c r="AG1340" i="2"/>
  <c r="AG1276" i="2"/>
  <c r="AG1212" i="2"/>
  <c r="AG1148" i="2"/>
  <c r="AG1084" i="2"/>
  <c r="AG1020" i="2"/>
  <c r="AG1483" i="2"/>
  <c r="AG1419" i="2"/>
  <c r="AG1355" i="2"/>
  <c r="AG1291" i="2"/>
  <c r="AG1227" i="2"/>
  <c r="AG1163" i="2"/>
  <c r="AG1099" i="2"/>
  <c r="AG1035" i="2"/>
  <c r="AG979" i="2"/>
  <c r="AG915" i="2"/>
  <c r="AG851" i="2"/>
  <c r="AG787" i="2"/>
  <c r="AG723" i="2"/>
  <c r="AG659" i="2"/>
  <c r="AG595" i="2"/>
  <c r="AG531" i="2"/>
  <c r="AG467" i="2"/>
  <c r="AG403" i="2"/>
  <c r="AG339" i="2"/>
  <c r="AG275" i="2"/>
  <c r="AG211" i="2"/>
  <c r="AG147" i="2"/>
  <c r="AG83" i="2"/>
  <c r="AG19" i="2"/>
  <c r="AG894" i="2"/>
  <c r="AG830" i="2"/>
  <c r="AG766" i="2"/>
  <c r="AG702" i="2"/>
  <c r="AG638" i="2"/>
  <c r="AG945" i="2"/>
  <c r="AG1461" i="2"/>
  <c r="AG1397" i="2"/>
  <c r="AG1333" i="2"/>
  <c r="AG1269" i="2"/>
  <c r="AG1205" i="2"/>
  <c r="AG1141" i="2"/>
  <c r="AG1077" i="2"/>
  <c r="AG1013" i="2"/>
  <c r="AG202" i="2"/>
  <c r="AG138" i="2"/>
  <c r="AG74" i="2"/>
  <c r="AG952" i="2"/>
  <c r="AG888" i="2"/>
  <c r="AG824" i="2"/>
  <c r="AG760" i="2"/>
  <c r="AG696" i="2"/>
  <c r="AG632" i="2"/>
  <c r="AG568" i="2"/>
  <c r="AG504" i="2"/>
  <c r="AG440" i="2"/>
  <c r="AG376" i="2"/>
  <c r="AG312" i="2"/>
  <c r="AG248" i="2"/>
  <c r="AG184" i="2"/>
  <c r="AG120" i="2"/>
  <c r="AG56" i="2"/>
  <c r="AG1486" i="2"/>
  <c r="AG1422" i="2"/>
  <c r="AG1358" i="2"/>
  <c r="AG1294" i="2"/>
  <c r="AG1230" i="2"/>
  <c r="AG1166" i="2"/>
  <c r="AG1102" i="2"/>
  <c r="AG1038" i="2"/>
  <c r="AG974" i="2"/>
  <c r="AG1460" i="2"/>
  <c r="AG1396" i="2"/>
  <c r="AG1332" i="2"/>
  <c r="AG1268" i="2"/>
  <c r="AG1204" i="2"/>
  <c r="AG1140" i="2"/>
  <c r="AG1076" i="2"/>
  <c r="AG1012" i="2"/>
  <c r="AG1475" i="2"/>
  <c r="AG1411" i="2"/>
  <c r="AG1347" i="2"/>
  <c r="AG1283" i="2"/>
  <c r="AG1219" i="2"/>
  <c r="AG1155" i="2"/>
  <c r="AG1091" i="2"/>
  <c r="AG1027" i="2"/>
  <c r="AG971" i="2"/>
  <c r="AG907" i="2"/>
  <c r="AG843" i="2"/>
  <c r="AG779" i="2"/>
  <c r="AG715" i="2"/>
  <c r="AG651" i="2"/>
  <c r="AG587" i="2"/>
  <c r="AG523" i="2"/>
  <c r="AG459" i="2"/>
  <c r="AG395" i="2"/>
  <c r="AG331" i="2"/>
  <c r="AG267" i="2"/>
  <c r="AG203" i="2"/>
  <c r="AG139" i="2"/>
  <c r="AG75" i="2"/>
  <c r="AG950" i="2"/>
  <c r="AG886" i="2"/>
  <c r="AG822" i="2"/>
  <c r="AG758" i="2"/>
  <c r="AG694" i="2"/>
  <c r="AG630" i="2"/>
  <c r="AG937" i="2"/>
  <c r="AG526" i="2"/>
  <c r="AG398" i="2"/>
  <c r="AG833" i="2"/>
  <c r="AG705" i="2"/>
  <c r="AG641" i="2"/>
  <c r="AG513" i="2"/>
  <c r="AG385" i="2"/>
  <c r="AG257" i="2"/>
  <c r="AG161" i="2"/>
  <c r="AG474" i="2"/>
  <c r="AG550" i="2"/>
  <c r="AG326" i="2"/>
  <c r="AG877" i="2"/>
  <c r="AG621" i="2"/>
  <c r="AG269" i="2"/>
  <c r="AG582" i="2"/>
  <c r="AG294" i="2"/>
  <c r="AG1466" i="2"/>
  <c r="AG1402" i="2"/>
  <c r="AG1338" i="2"/>
  <c r="AG1274" i="2"/>
  <c r="AG1210" i="2"/>
  <c r="AG1146" i="2"/>
  <c r="AG1082" i="2"/>
  <c r="AG1018" i="2"/>
  <c r="AG1504" i="2"/>
  <c r="AG1376" i="2"/>
  <c r="AG1312" i="2"/>
  <c r="AG1248" i="2"/>
  <c r="AG1184" i="2"/>
  <c r="AG1120" i="2"/>
  <c r="AG1056" i="2"/>
  <c r="AG970" i="2"/>
  <c r="AG1455" i="2"/>
  <c r="AG1391" i="2"/>
  <c r="AG1327" i="2"/>
  <c r="AG1263" i="2"/>
  <c r="AG1199" i="2"/>
  <c r="AG1135" i="2"/>
  <c r="AG1071" i="2"/>
  <c r="AG1007" i="2"/>
  <c r="AG951" i="2"/>
  <c r="AG887" i="2"/>
  <c r="AG823" i="2"/>
  <c r="AG759" i="2"/>
  <c r="AG695" i="2"/>
  <c r="AG631" i="2"/>
  <c r="AG567" i="2"/>
  <c r="AG503" i="2"/>
  <c r="AG439" i="2"/>
  <c r="AG375" i="2"/>
  <c r="AG311" i="2"/>
  <c r="AG247" i="2"/>
  <c r="AG119" i="2"/>
  <c r="AG55" i="2"/>
  <c r="AG930" i="2"/>
  <c r="AG866" i="2"/>
  <c r="AG802" i="2"/>
  <c r="AG738" i="2"/>
  <c r="AG674" i="2"/>
  <c r="AG610" i="2"/>
  <c r="AG981" i="2"/>
  <c r="AG976" i="2"/>
  <c r="AG912" i="2"/>
  <c r="AG848" i="2"/>
  <c r="AG784" i="2"/>
  <c r="AG720" i="2"/>
  <c r="AG656" i="2"/>
  <c r="AG592" i="2"/>
  <c r="AG528" i="2"/>
  <c r="AG464" i="2"/>
  <c r="AG400" i="2"/>
  <c r="AG336" i="2"/>
  <c r="AG272" i="2"/>
  <c r="AG208" i="2"/>
  <c r="AG144" i="2"/>
  <c r="AG80" i="2"/>
  <c r="AG1510" i="2"/>
  <c r="AG1446" i="2"/>
  <c r="AG1382" i="2"/>
  <c r="AG1318" i="2"/>
  <c r="AG1254" i="2"/>
  <c r="AG1190" i="2"/>
  <c r="AG1126" i="2"/>
  <c r="AG1062" i="2"/>
  <c r="AG994" i="2"/>
  <c r="AG1484" i="2"/>
  <c r="AG1420" i="2"/>
  <c r="AG1356" i="2"/>
  <c r="AG1292" i="2"/>
  <c r="AG1228" i="2"/>
  <c r="AG1164" i="2"/>
  <c r="AG1100" i="2"/>
  <c r="AG1036" i="2"/>
  <c r="AG1499" i="2"/>
  <c r="AG1435" i="2"/>
  <c r="AG1371" i="2"/>
  <c r="AG1307" i="2"/>
  <c r="AG1243" i="2"/>
  <c r="AG1179" i="2"/>
  <c r="AG1115" i="2"/>
  <c r="AG1051" i="2"/>
  <c r="AG995" i="2"/>
  <c r="AG931" i="2"/>
  <c r="AG867" i="2"/>
  <c r="AG803" i="2"/>
  <c r="AG739" i="2"/>
  <c r="AG675" i="2"/>
  <c r="AG611" i="2"/>
  <c r="AG547" i="2"/>
  <c r="AG483" i="2"/>
  <c r="AG419" i="2"/>
  <c r="AG355" i="2"/>
  <c r="AG291" i="2"/>
  <c r="AG227" i="2"/>
  <c r="AG163" i="2"/>
  <c r="AG99" i="2"/>
  <c r="AG35" i="2"/>
  <c r="AG910" i="2"/>
  <c r="AG846" i="2"/>
  <c r="AG782" i="2"/>
  <c r="AG718" i="2"/>
  <c r="AG654" i="2"/>
  <c r="AG961" i="2"/>
  <c r="AG1477" i="2"/>
  <c r="AG1413" i="2"/>
  <c r="AG1349" i="2"/>
  <c r="AG1285" i="2"/>
  <c r="AG1221" i="2"/>
  <c r="AG1157" i="2"/>
  <c r="AG1093" i="2"/>
  <c r="AG1029" i="2"/>
  <c r="AG997" i="2"/>
  <c r="AG218" i="2"/>
  <c r="AG154" i="2"/>
  <c r="AG90" i="2"/>
  <c r="AG26" i="2"/>
  <c r="AG109" i="2"/>
  <c r="AG45" i="2"/>
  <c r="AG1457" i="2"/>
  <c r="AG1393" i="2"/>
  <c r="AG1329" i="2"/>
  <c r="AG1265" i="2"/>
  <c r="AG1201" i="2"/>
  <c r="AG1137" i="2"/>
  <c r="AG1073" i="2"/>
  <c r="AG1009" i="2"/>
  <c r="AG198" i="2"/>
  <c r="AG134" i="2"/>
  <c r="AG70" i="2"/>
  <c r="AG980" i="2"/>
  <c r="AG916" i="2"/>
  <c r="AG852" i="2"/>
  <c r="AG788" i="2"/>
  <c r="AG724" i="2"/>
  <c r="AG660" i="2"/>
  <c r="AG596" i="2"/>
  <c r="AG532" i="2"/>
  <c r="AG468" i="2"/>
  <c r="AG404" i="2"/>
  <c r="AG340" i="2"/>
  <c r="AG276" i="2"/>
  <c r="AG212" i="2"/>
  <c r="AG148" i="2"/>
  <c r="AG84" i="2"/>
  <c r="AG20" i="2"/>
  <c r="AG470" i="2"/>
  <c r="AG374" i="2"/>
  <c r="AG246" i="2"/>
  <c r="AG97" i="2"/>
  <c r="AG410" i="2"/>
  <c r="AG845" i="2"/>
  <c r="AG589" i="2"/>
  <c r="AG365" i="2"/>
  <c r="AG486" i="2"/>
  <c r="AG825" i="2"/>
  <c r="AG505" i="2"/>
  <c r="AG773" i="2"/>
  <c r="AG517" i="2"/>
  <c r="AG261" i="2"/>
  <c r="AG797" i="2"/>
  <c r="AG605" i="2"/>
  <c r="AG349" i="2"/>
  <c r="AG278" i="2"/>
  <c r="AG713" i="2"/>
  <c r="AG265" i="2"/>
  <c r="AG813" i="2"/>
  <c r="AG665" i="2"/>
  <c r="AG1245" i="2"/>
  <c r="AG869" i="2"/>
  <c r="AG677" i="2"/>
  <c r="AG549" i="2"/>
  <c r="AG421" i="2"/>
  <c r="AG293" i="2"/>
  <c r="AG165" i="2"/>
  <c r="AG893" i="2"/>
  <c r="AG829" i="2"/>
  <c r="AG765" i="2"/>
  <c r="AG701" i="2"/>
  <c r="AG637" i="2"/>
  <c r="AG573" i="2"/>
  <c r="AG509" i="2"/>
  <c r="AG445" i="2"/>
  <c r="AG381" i="2"/>
  <c r="AG317" i="2"/>
  <c r="AG253" i="2"/>
  <c r="AG189" i="2"/>
  <c r="AG502" i="2"/>
  <c r="AG342" i="2"/>
  <c r="AG777" i="2"/>
  <c r="AG649" i="2"/>
  <c r="AG489" i="2"/>
  <c r="AG329" i="2"/>
  <c r="AG685" i="2"/>
  <c r="AG461" i="2"/>
  <c r="AG173" i="2"/>
  <c r="AG793" i="2"/>
  <c r="AG537" i="2"/>
  <c r="AG281" i="2"/>
  <c r="AG1001" i="2"/>
  <c r="AG1469" i="2"/>
  <c r="AG1405" i="2"/>
  <c r="AG1341" i="2"/>
  <c r="AG1277" i="2"/>
  <c r="AG1213" i="2"/>
  <c r="AG1149" i="2"/>
  <c r="AG1085" i="2"/>
  <c r="AG1021" i="2"/>
  <c r="AG210" i="2"/>
  <c r="AG146" i="2"/>
  <c r="AG82" i="2"/>
  <c r="AG18" i="2"/>
  <c r="AG101" i="2"/>
  <c r="AG37" i="2"/>
  <c r="AG1513" i="2"/>
  <c r="AG1449" i="2"/>
  <c r="AG1385" i="2"/>
  <c r="AG1321" i="2"/>
  <c r="AG1257" i="2"/>
  <c r="AG1193" i="2"/>
  <c r="AG1129" i="2"/>
  <c r="AG1065" i="2"/>
  <c r="AG190" i="2"/>
  <c r="AG126" i="2"/>
  <c r="AG62" i="2"/>
  <c r="AG1004" i="2"/>
  <c r="AG940" i="2"/>
  <c r="AG876" i="2"/>
  <c r="AG812" i="2"/>
  <c r="AG748" i="2"/>
  <c r="AG684" i="2"/>
  <c r="AG620" i="2"/>
  <c r="AG556" i="2"/>
  <c r="AG492" i="2"/>
  <c r="AG428" i="2"/>
  <c r="AG364" i="2"/>
  <c r="AG300" i="2"/>
  <c r="AG236" i="2"/>
  <c r="AG172" i="2"/>
  <c r="AG108" i="2"/>
  <c r="AG44" i="2"/>
  <c r="AG1474" i="2"/>
  <c r="AG1410" i="2"/>
  <c r="AG1346" i="2"/>
  <c r="AG1282" i="2"/>
  <c r="AG1218" i="2"/>
  <c r="AG1154" i="2"/>
  <c r="AG1090" i="2"/>
  <c r="AG1026" i="2"/>
  <c r="AG1512" i="2"/>
  <c r="AG1448" i="2"/>
  <c r="AG1384" i="2"/>
  <c r="AG1320" i="2"/>
  <c r="AG1256" i="2"/>
  <c r="AG1192" i="2"/>
  <c r="AG1128" i="2"/>
  <c r="AG1064" i="2"/>
  <c r="AG998" i="2"/>
  <c r="AG1463" i="2"/>
  <c r="AG1399" i="2"/>
  <c r="AG1335" i="2"/>
  <c r="AG1271" i="2"/>
  <c r="AG1207" i="2"/>
  <c r="AG1143" i="2"/>
  <c r="AG1079" i="2"/>
  <c r="AG1015" i="2"/>
  <c r="AG959" i="2"/>
  <c r="AG895" i="2"/>
  <c r="AG831" i="2"/>
  <c r="AG767" i="2"/>
  <c r="AG703" i="2"/>
  <c r="AG639" i="2"/>
  <c r="AG575" i="2"/>
  <c r="AG511" i="2"/>
  <c r="AG447" i="2"/>
  <c r="AG383" i="2"/>
  <c r="AG319" i="2"/>
  <c r="AG255" i="2"/>
  <c r="AG191" i="2"/>
  <c r="AG127" i="2"/>
  <c r="AG63" i="2"/>
  <c r="AG938" i="2"/>
  <c r="AG874" i="2"/>
  <c r="AG810" i="2"/>
  <c r="AG746" i="2"/>
  <c r="AG682" i="2"/>
  <c r="AG618" i="2"/>
  <c r="AG989" i="2"/>
  <c r="AG925" i="2"/>
  <c r="AG93" i="2"/>
  <c r="AG29" i="2"/>
  <c r="AG1505" i="2"/>
  <c r="AG1441" i="2"/>
  <c r="AG1377" i="2"/>
  <c r="AG1313" i="2"/>
  <c r="AG1249" i="2"/>
  <c r="AG1185" i="2"/>
  <c r="AG1121" i="2"/>
  <c r="AG1057" i="2"/>
  <c r="AG182" i="2"/>
  <c r="AG118" i="2"/>
  <c r="AG54" i="2"/>
  <c r="AG201" i="2"/>
  <c r="AG137" i="2"/>
  <c r="AG996" i="2"/>
  <c r="AG932" i="2"/>
  <c r="AG868" i="2"/>
  <c r="AG804" i="2"/>
  <c r="AG740" i="2"/>
  <c r="AG676" i="2"/>
  <c r="AG612" i="2"/>
  <c r="AG548" i="2"/>
  <c r="AG484" i="2"/>
  <c r="AG420" i="2"/>
  <c r="AG356" i="2"/>
  <c r="AG292" i="2"/>
  <c r="AG228" i="2"/>
  <c r="AG164" i="2"/>
  <c r="AG100" i="2"/>
  <c r="AG36" i="2"/>
  <c r="AG781" i="2"/>
  <c r="AG525" i="2"/>
  <c r="AG333" i="2"/>
  <c r="AG921" i="2"/>
  <c r="AG633" i="2"/>
  <c r="AG441" i="2"/>
  <c r="AG546" i="2"/>
  <c r="AG482" i="2"/>
  <c r="AG418" i="2"/>
  <c r="AG354" i="2"/>
  <c r="AG290" i="2"/>
  <c r="AG885" i="2"/>
  <c r="AG821" i="2"/>
  <c r="AG757" i="2"/>
  <c r="AG693" i="2"/>
  <c r="AG629" i="2"/>
  <c r="AG565" i="2"/>
  <c r="AG501" i="2"/>
  <c r="AG437" i="2"/>
  <c r="AG373" i="2"/>
  <c r="AG309" i="2"/>
  <c r="AG245" i="2"/>
  <c r="AG181" i="2"/>
  <c r="AG494" i="2"/>
  <c r="AG366" i="2"/>
  <c r="AG865" i="2"/>
  <c r="AG737" i="2"/>
  <c r="AG545" i="2"/>
  <c r="AG417" i="2"/>
  <c r="AG289" i="2"/>
  <c r="AG129" i="2"/>
  <c r="AG442" i="2"/>
  <c r="AG857" i="2"/>
  <c r="AG601" i="2"/>
  <c r="AG409" i="2"/>
  <c r="AG121" i="2"/>
  <c r="AG1485" i="2"/>
  <c r="AG1421" i="2"/>
  <c r="AG1357" i="2"/>
  <c r="AG1293" i="2"/>
  <c r="AG1229" i="2"/>
  <c r="AG1165" i="2"/>
  <c r="AG1101" i="2"/>
  <c r="AG1037" i="2"/>
  <c r="AG226" i="2"/>
  <c r="AG162" i="2"/>
  <c r="AG98" i="2"/>
  <c r="AG34" i="2"/>
  <c r="AG117" i="2"/>
  <c r="AG53" i="2"/>
  <c r="AG1465" i="2"/>
  <c r="AG1401" i="2"/>
  <c r="AG1337" i="2"/>
  <c r="AG1273" i="2"/>
  <c r="AG1209" i="2"/>
  <c r="AG1145" i="2"/>
  <c r="AG1081" i="2"/>
  <c r="AG1017" i="2"/>
  <c r="AG206" i="2"/>
  <c r="AG78" i="2"/>
  <c r="AG956" i="2"/>
  <c r="AG892" i="2"/>
  <c r="AG828" i="2"/>
  <c r="AG764" i="2"/>
  <c r="AG700" i="2"/>
  <c r="AG636" i="2"/>
  <c r="AG572" i="2"/>
  <c r="AG508" i="2"/>
  <c r="AG444" i="2"/>
  <c r="AG380" i="2"/>
  <c r="AG316" i="2"/>
  <c r="AG252" i="2"/>
  <c r="AG188" i="2"/>
  <c r="AG124" i="2"/>
  <c r="AG60" i="2"/>
  <c r="AG1490" i="2"/>
  <c r="AG1426" i="2"/>
  <c r="AG1298" i="2"/>
  <c r="AG1234" i="2"/>
  <c r="AG1170" i="2"/>
  <c r="AG1106" i="2"/>
  <c r="AG1042" i="2"/>
  <c r="AG990" i="2"/>
  <c r="AG1464" i="2"/>
  <c r="AG1400" i="2"/>
  <c r="AG1336" i="2"/>
  <c r="AG1272" i="2"/>
  <c r="AG1208" i="2"/>
  <c r="AG1144" i="2"/>
  <c r="AG1080" i="2"/>
  <c r="AG1016" i="2"/>
  <c r="AG1351" i="2"/>
  <c r="AG1287" i="2"/>
  <c r="AG1223" i="2"/>
  <c r="AG1095" i="2"/>
  <c r="AG1031" i="2"/>
  <c r="AG975" i="2"/>
  <c r="AG911" i="2"/>
  <c r="AG847" i="2"/>
  <c r="AG783" i="2"/>
  <c r="AG719" i="2"/>
  <c r="AG655" i="2"/>
  <c r="AG591" i="2"/>
  <c r="AG527" i="2"/>
  <c r="AG463" i="2"/>
  <c r="AG399" i="2"/>
  <c r="AG335" i="2"/>
  <c r="AG271" i="2"/>
  <c r="AG207" i="2"/>
  <c r="AG143" i="2"/>
  <c r="AG79" i="2"/>
  <c r="AG954" i="2"/>
  <c r="AG890" i="2"/>
  <c r="AG826" i="2"/>
  <c r="AG762" i="2"/>
  <c r="AG698" i="2"/>
  <c r="AG634" i="2"/>
  <c r="AG941" i="2"/>
  <c r="AG1000" i="2"/>
  <c r="AG936" i="2"/>
  <c r="AG872" i="2"/>
  <c r="AG808" i="2"/>
  <c r="AG744" i="2"/>
  <c r="AG680" i="2"/>
  <c r="AG616" i="2"/>
  <c r="AG552" i="2"/>
  <c r="AG488" i="2"/>
  <c r="AG424" i="2"/>
  <c r="AG360" i="2"/>
  <c r="AG296" i="2"/>
  <c r="AG232" i="2"/>
  <c r="AG168" i="2"/>
  <c r="AG104" i="2"/>
  <c r="AG40" i="2"/>
  <c r="AG1470" i="2"/>
  <c r="AG1406" i="2"/>
  <c r="AG1342" i="2"/>
  <c r="AG1278" i="2"/>
  <c r="AG1214" i="2"/>
  <c r="AG1150" i="2"/>
  <c r="AG1086" i="2"/>
  <c r="AG1022" i="2"/>
  <c r="AG1508" i="2"/>
  <c r="AG1444" i="2"/>
  <c r="AG1380" i="2"/>
  <c r="AG1316" i="2"/>
  <c r="AG1252" i="2"/>
  <c r="AG1188" i="2"/>
  <c r="AG1124" i="2"/>
  <c r="AG1060" i="2"/>
  <c r="AG986" i="2"/>
  <c r="AG1459" i="2"/>
  <c r="AG1395" i="2"/>
  <c r="AG1331" i="2"/>
  <c r="AG1203" i="2"/>
  <c r="AG1139" i="2"/>
  <c r="AG955" i="2"/>
  <c r="AG891" i="2"/>
  <c r="AG827" i="2"/>
  <c r="AG763" i="2"/>
  <c r="AG699" i="2"/>
  <c r="AG635" i="2"/>
  <c r="AG571" i="2"/>
  <c r="AG507" i="2"/>
  <c r="AG443" i="2"/>
  <c r="AG379" i="2"/>
  <c r="AG315" i="2"/>
  <c r="AG251" i="2"/>
  <c r="AG187" i="2"/>
  <c r="AG123" i="2"/>
  <c r="AG59" i="2"/>
  <c r="AG934" i="2"/>
  <c r="AG870" i="2"/>
  <c r="AG806" i="2"/>
  <c r="AG742" i="2"/>
  <c r="AG678" i="2"/>
  <c r="AG614" i="2"/>
  <c r="AG985" i="2"/>
  <c r="AG185" i="2"/>
  <c r="AG873" i="2"/>
  <c r="AG745" i="2"/>
  <c r="AG617" i="2"/>
  <c r="AG521" i="2"/>
  <c r="AG425" i="2"/>
  <c r="AG297" i="2"/>
  <c r="AG105" i="2"/>
  <c r="AG302" i="2"/>
  <c r="AG89" i="2"/>
  <c r="C19" i="2"/>
  <c r="D19" i="2" s="1"/>
  <c r="C20" i="2"/>
  <c r="D20" i="2" s="1"/>
  <c r="C21" i="2"/>
  <c r="D21" i="2" s="1"/>
  <c r="C22" i="2"/>
  <c r="D22" i="2" s="1"/>
  <c r="C23" i="2"/>
  <c r="D23" i="2" s="1"/>
  <c r="C24" i="2"/>
  <c r="D24" i="2" s="1"/>
  <c r="C25" i="2"/>
  <c r="D25" i="2" s="1"/>
  <c r="C26" i="2"/>
  <c r="D26" i="2" s="1"/>
  <c r="C27" i="2"/>
  <c r="D27" i="2" s="1"/>
  <c r="C28" i="2"/>
  <c r="D28" i="2" s="1"/>
  <c r="C29" i="2"/>
  <c r="D29" i="2" s="1"/>
  <c r="C30" i="2"/>
  <c r="D30" i="2" s="1"/>
  <c r="C31" i="2"/>
  <c r="D31" i="2" s="1"/>
  <c r="C32" i="2"/>
  <c r="D32" i="2" s="1"/>
  <c r="C33" i="2"/>
  <c r="D33" i="2" s="1"/>
  <c r="C34" i="2"/>
  <c r="D34" i="2" s="1"/>
  <c r="C35" i="2"/>
  <c r="D35" i="2" s="1"/>
  <c r="C36" i="2"/>
  <c r="D36" i="2" s="1"/>
  <c r="C37" i="2"/>
  <c r="D37" i="2" s="1"/>
  <c r="C38" i="2"/>
  <c r="D38" i="2" s="1"/>
  <c r="C39" i="2"/>
  <c r="D39" i="2" s="1"/>
  <c r="C40" i="2"/>
  <c r="D40" i="2" s="1"/>
  <c r="C41" i="2"/>
  <c r="D41" i="2" s="1"/>
  <c r="C42" i="2"/>
  <c r="D42" i="2" s="1"/>
  <c r="C43" i="2"/>
  <c r="D43" i="2" s="1"/>
  <c r="C44" i="2"/>
  <c r="D44" i="2" s="1"/>
  <c r="C45" i="2"/>
  <c r="D45" i="2" s="1"/>
  <c r="C46" i="2"/>
  <c r="D46" i="2" s="1"/>
  <c r="C47" i="2"/>
  <c r="D47" i="2" s="1"/>
  <c r="C48" i="2"/>
  <c r="D48" i="2" s="1"/>
  <c r="C49" i="2"/>
  <c r="D49" i="2" s="1"/>
  <c r="C50" i="2"/>
  <c r="D50" i="2" s="1"/>
  <c r="C51" i="2"/>
  <c r="D51" i="2" s="1"/>
  <c r="C52" i="2"/>
  <c r="D52" i="2" s="1"/>
  <c r="C53" i="2"/>
  <c r="D53" i="2" s="1"/>
  <c r="C54" i="2"/>
  <c r="D54" i="2" s="1"/>
  <c r="C55" i="2"/>
  <c r="D55" i="2" s="1"/>
  <c r="C56" i="2"/>
  <c r="D56" i="2" s="1"/>
  <c r="C57" i="2"/>
  <c r="D57" i="2" s="1"/>
  <c r="C58" i="2"/>
  <c r="D58" i="2" s="1"/>
  <c r="C59" i="2"/>
  <c r="D59" i="2" s="1"/>
  <c r="C60" i="2"/>
  <c r="D60" i="2" s="1"/>
  <c r="C61" i="2"/>
  <c r="D61" i="2" s="1"/>
  <c r="C62" i="2"/>
  <c r="D62" i="2" s="1"/>
  <c r="C63" i="2"/>
  <c r="D63" i="2" s="1"/>
  <c r="C64" i="2"/>
  <c r="D64" i="2" s="1"/>
  <c r="C65" i="2"/>
  <c r="D65" i="2" s="1"/>
  <c r="C66" i="2"/>
  <c r="D66" i="2" s="1"/>
  <c r="C67" i="2"/>
  <c r="D67" i="2" s="1"/>
  <c r="C68" i="2"/>
  <c r="D68" i="2" s="1"/>
  <c r="C69" i="2"/>
  <c r="D69" i="2" s="1"/>
  <c r="C70" i="2"/>
  <c r="D70" i="2" s="1"/>
  <c r="C71" i="2"/>
  <c r="D71" i="2" s="1"/>
  <c r="C72" i="2"/>
  <c r="D72" i="2" s="1"/>
  <c r="C73" i="2"/>
  <c r="D73" i="2" s="1"/>
  <c r="C74" i="2"/>
  <c r="D74" i="2" s="1"/>
  <c r="C75" i="2"/>
  <c r="D75" i="2" s="1"/>
  <c r="C76" i="2"/>
  <c r="D76" i="2" s="1"/>
  <c r="C77" i="2"/>
  <c r="D77" i="2" s="1"/>
  <c r="C78" i="2"/>
  <c r="D78" i="2" s="1"/>
  <c r="C79" i="2"/>
  <c r="D79" i="2" s="1"/>
  <c r="C80" i="2"/>
  <c r="D80" i="2" s="1"/>
  <c r="C81" i="2"/>
  <c r="D81" i="2" s="1"/>
  <c r="C82" i="2"/>
  <c r="D82" i="2" s="1"/>
  <c r="C83" i="2"/>
  <c r="D83" i="2" s="1"/>
  <c r="C84" i="2"/>
  <c r="D84" i="2" s="1"/>
  <c r="C85" i="2"/>
  <c r="D85" i="2" s="1"/>
  <c r="C86" i="2"/>
  <c r="D86" i="2" s="1"/>
  <c r="C87" i="2"/>
  <c r="D87" i="2" s="1"/>
  <c r="C88" i="2"/>
  <c r="D88" i="2" s="1"/>
  <c r="C89" i="2"/>
  <c r="D89" i="2" s="1"/>
  <c r="C90" i="2"/>
  <c r="D90" i="2" s="1"/>
  <c r="C91" i="2"/>
  <c r="D91" i="2" s="1"/>
  <c r="C92" i="2"/>
  <c r="D92" i="2" s="1"/>
  <c r="C93" i="2"/>
  <c r="D93" i="2" s="1"/>
  <c r="C94" i="2"/>
  <c r="D94" i="2" s="1"/>
  <c r="C95" i="2"/>
  <c r="D95" i="2" s="1"/>
  <c r="C96" i="2"/>
  <c r="D96" i="2" s="1"/>
  <c r="C97" i="2"/>
  <c r="D97" i="2" s="1"/>
  <c r="C98" i="2"/>
  <c r="D98" i="2" s="1"/>
  <c r="C99" i="2"/>
  <c r="D99" i="2" s="1"/>
  <c r="C100" i="2"/>
  <c r="D100" i="2" s="1"/>
  <c r="C101" i="2"/>
  <c r="D101" i="2" s="1"/>
  <c r="C102" i="2"/>
  <c r="D102" i="2" s="1"/>
  <c r="C103" i="2"/>
  <c r="D103" i="2" s="1"/>
  <c r="C104" i="2"/>
  <c r="D104" i="2" s="1"/>
  <c r="C105" i="2"/>
  <c r="D105" i="2" s="1"/>
  <c r="C106" i="2"/>
  <c r="D106" i="2" s="1"/>
  <c r="C107" i="2"/>
  <c r="D107" i="2" s="1"/>
  <c r="C108" i="2"/>
  <c r="D108" i="2" s="1"/>
  <c r="C109" i="2"/>
  <c r="D109" i="2" s="1"/>
  <c r="C110" i="2"/>
  <c r="D110" i="2" s="1"/>
  <c r="C111" i="2"/>
  <c r="D111" i="2" s="1"/>
  <c r="C112" i="2"/>
  <c r="D112" i="2" s="1"/>
  <c r="C113" i="2"/>
  <c r="D113" i="2" s="1"/>
  <c r="C114" i="2"/>
  <c r="D114" i="2" s="1"/>
  <c r="C115" i="2"/>
  <c r="D115" i="2" s="1"/>
  <c r="C116" i="2"/>
  <c r="D116" i="2" s="1"/>
  <c r="C117" i="2"/>
  <c r="D117" i="2" s="1"/>
  <c r="C118" i="2"/>
  <c r="D118" i="2" s="1"/>
  <c r="C119" i="2"/>
  <c r="D119" i="2" s="1"/>
  <c r="C120" i="2"/>
  <c r="D120" i="2" s="1"/>
  <c r="C121" i="2"/>
  <c r="D121" i="2" s="1"/>
  <c r="C122" i="2"/>
  <c r="D122" i="2" s="1"/>
  <c r="C123" i="2"/>
  <c r="D123" i="2" s="1"/>
  <c r="C124" i="2"/>
  <c r="D124" i="2" s="1"/>
  <c r="C125" i="2"/>
  <c r="D125" i="2" s="1"/>
  <c r="C126" i="2"/>
  <c r="D126" i="2" s="1"/>
  <c r="C127" i="2"/>
  <c r="D127" i="2" s="1"/>
  <c r="C128" i="2"/>
  <c r="D128" i="2" s="1"/>
  <c r="C129" i="2"/>
  <c r="D129" i="2" s="1"/>
  <c r="C130" i="2"/>
  <c r="D130" i="2" s="1"/>
  <c r="C131" i="2"/>
  <c r="D131" i="2" s="1"/>
  <c r="C132" i="2"/>
  <c r="D132" i="2" s="1"/>
  <c r="C133" i="2"/>
  <c r="D133" i="2" s="1"/>
  <c r="C134" i="2"/>
  <c r="D134" i="2" s="1"/>
  <c r="C135" i="2"/>
  <c r="D135" i="2" s="1"/>
  <c r="C136" i="2"/>
  <c r="D136" i="2" s="1"/>
  <c r="C137" i="2"/>
  <c r="D137" i="2" s="1"/>
  <c r="C138" i="2"/>
  <c r="D138" i="2" s="1"/>
  <c r="C139" i="2"/>
  <c r="D139" i="2" s="1"/>
  <c r="C140" i="2"/>
  <c r="D140" i="2" s="1"/>
  <c r="C141" i="2"/>
  <c r="D141" i="2" s="1"/>
  <c r="C142" i="2"/>
  <c r="D142" i="2" s="1"/>
  <c r="C143" i="2"/>
  <c r="D143" i="2" s="1"/>
  <c r="C144" i="2"/>
  <c r="D144" i="2" s="1"/>
  <c r="C145" i="2"/>
  <c r="D145" i="2" s="1"/>
  <c r="C146" i="2"/>
  <c r="D146" i="2" s="1"/>
  <c r="C147" i="2"/>
  <c r="D147" i="2" s="1"/>
  <c r="C148" i="2"/>
  <c r="D148" i="2" s="1"/>
  <c r="C149" i="2"/>
  <c r="D149" i="2" s="1"/>
  <c r="C150" i="2"/>
  <c r="D150" i="2" s="1"/>
  <c r="C151" i="2"/>
  <c r="D151" i="2" s="1"/>
  <c r="C152" i="2"/>
  <c r="D152" i="2" s="1"/>
  <c r="C153" i="2"/>
  <c r="D153" i="2" s="1"/>
  <c r="C154" i="2"/>
  <c r="D154" i="2" s="1"/>
  <c r="C155" i="2"/>
  <c r="D155" i="2" s="1"/>
  <c r="C156" i="2"/>
  <c r="D156" i="2" s="1"/>
  <c r="C157" i="2"/>
  <c r="D157" i="2" s="1"/>
  <c r="C158" i="2"/>
  <c r="D158" i="2" s="1"/>
  <c r="C159" i="2"/>
  <c r="D159" i="2" s="1"/>
  <c r="C160" i="2"/>
  <c r="D160" i="2" s="1"/>
  <c r="C161" i="2"/>
  <c r="D161" i="2" s="1"/>
  <c r="C162" i="2"/>
  <c r="D162" i="2" s="1"/>
  <c r="C163" i="2"/>
  <c r="D163" i="2" s="1"/>
  <c r="C164" i="2"/>
  <c r="D164" i="2" s="1"/>
  <c r="C165" i="2"/>
  <c r="D165" i="2" s="1"/>
  <c r="C166" i="2"/>
  <c r="D166" i="2" s="1"/>
  <c r="C167" i="2"/>
  <c r="D167" i="2" s="1"/>
  <c r="C168" i="2"/>
  <c r="D168" i="2" s="1"/>
  <c r="C169" i="2"/>
  <c r="D169" i="2" s="1"/>
  <c r="C170" i="2"/>
  <c r="D170" i="2" s="1"/>
  <c r="C171" i="2"/>
  <c r="D171" i="2" s="1"/>
  <c r="C172" i="2"/>
  <c r="D172" i="2" s="1"/>
  <c r="C173" i="2"/>
  <c r="D173" i="2" s="1"/>
  <c r="C174" i="2"/>
  <c r="D174" i="2" s="1"/>
  <c r="C175" i="2"/>
  <c r="D175" i="2" s="1"/>
  <c r="C176" i="2"/>
  <c r="D176" i="2" s="1"/>
  <c r="C177" i="2"/>
  <c r="D177" i="2" s="1"/>
  <c r="C178" i="2"/>
  <c r="D178" i="2" s="1"/>
  <c r="C179" i="2"/>
  <c r="D179" i="2" s="1"/>
  <c r="C180" i="2"/>
  <c r="D180" i="2" s="1"/>
  <c r="C181" i="2"/>
  <c r="D181" i="2" s="1"/>
  <c r="C182" i="2"/>
  <c r="D182" i="2" s="1"/>
  <c r="C183" i="2"/>
  <c r="D183" i="2" s="1"/>
  <c r="C184" i="2"/>
  <c r="D184" i="2" s="1"/>
  <c r="C185" i="2"/>
  <c r="D185" i="2" s="1"/>
  <c r="C186" i="2"/>
  <c r="D186" i="2" s="1"/>
  <c r="C187" i="2"/>
  <c r="D187" i="2" s="1"/>
  <c r="C188" i="2"/>
  <c r="D188" i="2" s="1"/>
  <c r="C189" i="2"/>
  <c r="D189" i="2" s="1"/>
  <c r="C190" i="2"/>
  <c r="D190" i="2" s="1"/>
  <c r="C191" i="2"/>
  <c r="D191" i="2" s="1"/>
  <c r="C192" i="2"/>
  <c r="D192" i="2" s="1"/>
  <c r="C193" i="2"/>
  <c r="D193" i="2" s="1"/>
  <c r="C194" i="2"/>
  <c r="D194" i="2" s="1"/>
  <c r="C195" i="2"/>
  <c r="D195" i="2" s="1"/>
  <c r="C196" i="2"/>
  <c r="D196" i="2" s="1"/>
  <c r="C197" i="2"/>
  <c r="D197" i="2" s="1"/>
  <c r="C198" i="2"/>
  <c r="D198" i="2" s="1"/>
  <c r="C199" i="2"/>
  <c r="D199" i="2" s="1"/>
  <c r="C200" i="2"/>
  <c r="D200" i="2" s="1"/>
  <c r="C201" i="2"/>
  <c r="D201" i="2" s="1"/>
  <c r="C202" i="2"/>
  <c r="D202" i="2" s="1"/>
  <c r="C203" i="2"/>
  <c r="D203" i="2" s="1"/>
  <c r="C204" i="2"/>
  <c r="D204" i="2" s="1"/>
  <c r="C205" i="2"/>
  <c r="D205" i="2" s="1"/>
  <c r="C206" i="2"/>
  <c r="D206" i="2" s="1"/>
  <c r="C207" i="2"/>
  <c r="D207" i="2" s="1"/>
  <c r="C208" i="2"/>
  <c r="D208" i="2" s="1"/>
  <c r="C209" i="2"/>
  <c r="D209" i="2" s="1"/>
  <c r="C210" i="2"/>
  <c r="D210" i="2" s="1"/>
  <c r="C211" i="2"/>
  <c r="D211" i="2" s="1"/>
  <c r="C212" i="2"/>
  <c r="D212" i="2" s="1"/>
  <c r="C213" i="2"/>
  <c r="D213" i="2" s="1"/>
  <c r="C214" i="2"/>
  <c r="D214" i="2" s="1"/>
  <c r="C215" i="2"/>
  <c r="D215" i="2" s="1"/>
  <c r="C216" i="2"/>
  <c r="D216" i="2" s="1"/>
  <c r="C217" i="2"/>
  <c r="D217" i="2" s="1"/>
  <c r="C218" i="2"/>
  <c r="D218" i="2" s="1"/>
  <c r="C219" i="2"/>
  <c r="D219" i="2" s="1"/>
  <c r="C220" i="2"/>
  <c r="D220" i="2" s="1"/>
  <c r="C221" i="2"/>
  <c r="D221" i="2" s="1"/>
  <c r="C222" i="2"/>
  <c r="D222" i="2" s="1"/>
  <c r="C223" i="2"/>
  <c r="D223" i="2" s="1"/>
  <c r="C224" i="2"/>
  <c r="D224" i="2" s="1"/>
  <c r="C225" i="2"/>
  <c r="D225" i="2" s="1"/>
  <c r="C226" i="2"/>
  <c r="D226" i="2" s="1"/>
  <c r="C227" i="2"/>
  <c r="D227" i="2" s="1"/>
  <c r="C228" i="2"/>
  <c r="D228" i="2" s="1"/>
  <c r="C229" i="2"/>
  <c r="D229" i="2" s="1"/>
  <c r="C230" i="2"/>
  <c r="D230" i="2" s="1"/>
  <c r="C231" i="2"/>
  <c r="D231" i="2" s="1"/>
  <c r="C232" i="2"/>
  <c r="D232" i="2" s="1"/>
  <c r="C233" i="2"/>
  <c r="D233" i="2" s="1"/>
  <c r="C234" i="2"/>
  <c r="D234" i="2" s="1"/>
  <c r="C235" i="2"/>
  <c r="D235" i="2" s="1"/>
  <c r="C236" i="2"/>
  <c r="D236" i="2" s="1"/>
  <c r="C237" i="2"/>
  <c r="D237" i="2" s="1"/>
  <c r="C238" i="2"/>
  <c r="D238" i="2" s="1"/>
  <c r="C239" i="2"/>
  <c r="D239" i="2" s="1"/>
  <c r="C240" i="2"/>
  <c r="D240" i="2" s="1"/>
  <c r="C241" i="2"/>
  <c r="D241" i="2" s="1"/>
  <c r="C242" i="2"/>
  <c r="D242" i="2" s="1"/>
  <c r="C243" i="2"/>
  <c r="D243" i="2" s="1"/>
  <c r="C244" i="2"/>
  <c r="D244" i="2" s="1"/>
  <c r="C245" i="2"/>
  <c r="D245" i="2" s="1"/>
  <c r="C246" i="2"/>
  <c r="D246" i="2" s="1"/>
  <c r="C247" i="2"/>
  <c r="D247" i="2" s="1"/>
  <c r="C248" i="2"/>
  <c r="D248" i="2" s="1"/>
  <c r="C249" i="2"/>
  <c r="D249" i="2" s="1"/>
  <c r="C250" i="2"/>
  <c r="D250" i="2" s="1"/>
  <c r="C251" i="2"/>
  <c r="D251" i="2" s="1"/>
  <c r="C252" i="2"/>
  <c r="D252" i="2" s="1"/>
  <c r="C253" i="2"/>
  <c r="D253" i="2" s="1"/>
  <c r="C254" i="2"/>
  <c r="D254" i="2" s="1"/>
  <c r="C255" i="2"/>
  <c r="D255" i="2" s="1"/>
  <c r="C256" i="2"/>
  <c r="D256" i="2" s="1"/>
  <c r="C257" i="2"/>
  <c r="D257" i="2" s="1"/>
  <c r="C258" i="2"/>
  <c r="D258" i="2" s="1"/>
  <c r="C259" i="2"/>
  <c r="D259" i="2" s="1"/>
  <c r="C260" i="2"/>
  <c r="D260" i="2" s="1"/>
  <c r="C261" i="2"/>
  <c r="D261" i="2" s="1"/>
  <c r="C262" i="2"/>
  <c r="D262" i="2" s="1"/>
  <c r="C263" i="2"/>
  <c r="D263" i="2" s="1"/>
  <c r="C264" i="2"/>
  <c r="D264" i="2" s="1"/>
  <c r="C265" i="2"/>
  <c r="D265" i="2" s="1"/>
  <c r="C266" i="2"/>
  <c r="D266" i="2" s="1"/>
  <c r="C267" i="2"/>
  <c r="D267" i="2" s="1"/>
  <c r="C268" i="2"/>
  <c r="D268" i="2" s="1"/>
  <c r="C269" i="2"/>
  <c r="D269" i="2" s="1"/>
  <c r="C270" i="2"/>
  <c r="D270" i="2" s="1"/>
  <c r="C271" i="2"/>
  <c r="D271" i="2" s="1"/>
  <c r="C272" i="2"/>
  <c r="D272" i="2" s="1"/>
  <c r="C273" i="2"/>
  <c r="D273" i="2" s="1"/>
  <c r="C274" i="2"/>
  <c r="D274" i="2" s="1"/>
  <c r="C275" i="2"/>
  <c r="D275" i="2" s="1"/>
  <c r="C276" i="2"/>
  <c r="D276" i="2" s="1"/>
  <c r="C277" i="2"/>
  <c r="D277" i="2" s="1"/>
  <c r="C278" i="2"/>
  <c r="D278" i="2" s="1"/>
  <c r="C279" i="2"/>
  <c r="D279" i="2" s="1"/>
  <c r="C280" i="2"/>
  <c r="D280" i="2" s="1"/>
  <c r="C281" i="2"/>
  <c r="D281" i="2" s="1"/>
  <c r="C282" i="2"/>
  <c r="D282" i="2" s="1"/>
  <c r="C283" i="2"/>
  <c r="D283" i="2" s="1"/>
  <c r="C284" i="2"/>
  <c r="D284" i="2" s="1"/>
  <c r="C285" i="2"/>
  <c r="D285" i="2" s="1"/>
  <c r="C286" i="2"/>
  <c r="D286" i="2" s="1"/>
  <c r="C287" i="2"/>
  <c r="D287" i="2" s="1"/>
  <c r="C288" i="2"/>
  <c r="D288" i="2" s="1"/>
  <c r="C289" i="2"/>
  <c r="D289" i="2" s="1"/>
  <c r="C290" i="2"/>
  <c r="D290" i="2" s="1"/>
  <c r="C291" i="2"/>
  <c r="D291" i="2" s="1"/>
  <c r="C292" i="2"/>
  <c r="D292" i="2" s="1"/>
  <c r="C293" i="2"/>
  <c r="D293" i="2" s="1"/>
  <c r="C294" i="2"/>
  <c r="D294" i="2" s="1"/>
  <c r="C295" i="2"/>
  <c r="D295" i="2" s="1"/>
  <c r="C296" i="2"/>
  <c r="D296" i="2" s="1"/>
  <c r="C297" i="2"/>
  <c r="D297" i="2" s="1"/>
  <c r="C298" i="2"/>
  <c r="D298" i="2" s="1"/>
  <c r="C299" i="2"/>
  <c r="D299" i="2" s="1"/>
  <c r="C300" i="2"/>
  <c r="D300" i="2" s="1"/>
  <c r="C301" i="2"/>
  <c r="D301" i="2" s="1"/>
  <c r="C302" i="2"/>
  <c r="D302" i="2" s="1"/>
  <c r="C303" i="2"/>
  <c r="D303" i="2" s="1"/>
  <c r="C304" i="2"/>
  <c r="D304" i="2" s="1"/>
  <c r="C305" i="2"/>
  <c r="D305" i="2" s="1"/>
  <c r="C306" i="2"/>
  <c r="D306" i="2" s="1"/>
  <c r="C307" i="2"/>
  <c r="D307" i="2" s="1"/>
  <c r="C308" i="2"/>
  <c r="D308" i="2" s="1"/>
  <c r="C309" i="2"/>
  <c r="D309" i="2" s="1"/>
  <c r="C310" i="2"/>
  <c r="D310" i="2" s="1"/>
  <c r="C311" i="2"/>
  <c r="D311" i="2" s="1"/>
  <c r="C312" i="2"/>
  <c r="D312" i="2" s="1"/>
  <c r="C313" i="2"/>
  <c r="D313" i="2" s="1"/>
  <c r="C314" i="2"/>
  <c r="D314" i="2" s="1"/>
  <c r="C315" i="2"/>
  <c r="D315" i="2" s="1"/>
  <c r="C316" i="2"/>
  <c r="D316" i="2" s="1"/>
  <c r="C317" i="2"/>
  <c r="D317" i="2" s="1"/>
  <c r="C318" i="2"/>
  <c r="D318" i="2" s="1"/>
  <c r="C319" i="2"/>
  <c r="D319" i="2" s="1"/>
  <c r="C320" i="2"/>
  <c r="D320" i="2" s="1"/>
  <c r="C321" i="2"/>
  <c r="D321" i="2" s="1"/>
  <c r="C322" i="2"/>
  <c r="D322" i="2" s="1"/>
  <c r="C323" i="2"/>
  <c r="D323" i="2" s="1"/>
  <c r="C324" i="2"/>
  <c r="D324" i="2" s="1"/>
  <c r="C325" i="2"/>
  <c r="D325" i="2" s="1"/>
  <c r="C326" i="2"/>
  <c r="D326" i="2" s="1"/>
  <c r="C327" i="2"/>
  <c r="D327" i="2" s="1"/>
  <c r="C328" i="2"/>
  <c r="D328" i="2" s="1"/>
  <c r="C329" i="2"/>
  <c r="D329" i="2" s="1"/>
  <c r="C330" i="2"/>
  <c r="D330" i="2" s="1"/>
  <c r="C331" i="2"/>
  <c r="D331" i="2" s="1"/>
  <c r="C332" i="2"/>
  <c r="D332" i="2" s="1"/>
  <c r="C333" i="2"/>
  <c r="D333" i="2" s="1"/>
  <c r="C334" i="2"/>
  <c r="D334" i="2" s="1"/>
  <c r="C335" i="2"/>
  <c r="D335" i="2" s="1"/>
  <c r="C336" i="2"/>
  <c r="D336" i="2" s="1"/>
  <c r="C337" i="2"/>
  <c r="D337" i="2" s="1"/>
  <c r="C338" i="2"/>
  <c r="D338" i="2" s="1"/>
  <c r="C339" i="2"/>
  <c r="D339" i="2" s="1"/>
  <c r="C340" i="2"/>
  <c r="D340" i="2" s="1"/>
  <c r="C341" i="2"/>
  <c r="D341" i="2" s="1"/>
  <c r="C342" i="2"/>
  <c r="D342" i="2" s="1"/>
  <c r="C343" i="2"/>
  <c r="D343" i="2" s="1"/>
  <c r="C344" i="2"/>
  <c r="D344" i="2" s="1"/>
  <c r="C345" i="2"/>
  <c r="D345" i="2" s="1"/>
  <c r="C346" i="2"/>
  <c r="D346" i="2" s="1"/>
  <c r="C347" i="2"/>
  <c r="D347" i="2" s="1"/>
  <c r="C348" i="2"/>
  <c r="D348" i="2" s="1"/>
  <c r="C349" i="2"/>
  <c r="D349" i="2" s="1"/>
  <c r="C350" i="2"/>
  <c r="D350" i="2" s="1"/>
  <c r="C351" i="2"/>
  <c r="D351" i="2" s="1"/>
  <c r="C352" i="2"/>
  <c r="D352" i="2" s="1"/>
  <c r="C353" i="2"/>
  <c r="D353" i="2" s="1"/>
  <c r="C354" i="2"/>
  <c r="D354" i="2" s="1"/>
  <c r="C355" i="2"/>
  <c r="D355" i="2" s="1"/>
  <c r="C356" i="2"/>
  <c r="D356" i="2" s="1"/>
  <c r="C357" i="2"/>
  <c r="D357" i="2" s="1"/>
  <c r="C358" i="2"/>
  <c r="D358" i="2" s="1"/>
  <c r="C359" i="2"/>
  <c r="D359" i="2" s="1"/>
  <c r="C360" i="2"/>
  <c r="D360" i="2" s="1"/>
  <c r="C361" i="2"/>
  <c r="D361" i="2" s="1"/>
  <c r="C362" i="2"/>
  <c r="D362" i="2" s="1"/>
  <c r="C363" i="2"/>
  <c r="D363" i="2" s="1"/>
  <c r="C364" i="2"/>
  <c r="D364" i="2" s="1"/>
  <c r="C365" i="2"/>
  <c r="D365" i="2" s="1"/>
  <c r="C366" i="2"/>
  <c r="D366" i="2" s="1"/>
  <c r="C367" i="2"/>
  <c r="D367" i="2" s="1"/>
  <c r="C368" i="2"/>
  <c r="D368" i="2" s="1"/>
  <c r="C369" i="2"/>
  <c r="D369" i="2" s="1"/>
  <c r="C370" i="2"/>
  <c r="D370" i="2" s="1"/>
  <c r="C371" i="2"/>
  <c r="D371" i="2" s="1"/>
  <c r="C372" i="2"/>
  <c r="D372" i="2" s="1"/>
  <c r="C373" i="2"/>
  <c r="D373" i="2" s="1"/>
  <c r="C374" i="2"/>
  <c r="D374" i="2" s="1"/>
  <c r="C375" i="2"/>
  <c r="D375" i="2" s="1"/>
  <c r="C376" i="2"/>
  <c r="D376" i="2" s="1"/>
  <c r="C377" i="2"/>
  <c r="D377" i="2" s="1"/>
  <c r="C378" i="2"/>
  <c r="D378" i="2" s="1"/>
  <c r="C379" i="2"/>
  <c r="D379" i="2" s="1"/>
  <c r="C380" i="2"/>
  <c r="D380" i="2" s="1"/>
  <c r="C381" i="2"/>
  <c r="D381" i="2" s="1"/>
  <c r="C382" i="2"/>
  <c r="D382" i="2" s="1"/>
  <c r="C383" i="2"/>
  <c r="D383" i="2" s="1"/>
  <c r="C384" i="2"/>
  <c r="D384" i="2" s="1"/>
  <c r="C385" i="2"/>
  <c r="D385" i="2" s="1"/>
  <c r="C386" i="2"/>
  <c r="D386" i="2" s="1"/>
  <c r="C387" i="2"/>
  <c r="D387" i="2" s="1"/>
  <c r="C388" i="2"/>
  <c r="D388" i="2" s="1"/>
  <c r="C389" i="2"/>
  <c r="D389" i="2" s="1"/>
  <c r="C390" i="2"/>
  <c r="D390" i="2" s="1"/>
  <c r="C391" i="2"/>
  <c r="D391" i="2" s="1"/>
  <c r="C392" i="2"/>
  <c r="D392" i="2" s="1"/>
  <c r="C393" i="2"/>
  <c r="D393" i="2" s="1"/>
  <c r="C394" i="2"/>
  <c r="D394" i="2" s="1"/>
  <c r="C395" i="2"/>
  <c r="D395" i="2" s="1"/>
  <c r="C396" i="2"/>
  <c r="D396" i="2" s="1"/>
  <c r="C397" i="2"/>
  <c r="D397" i="2" s="1"/>
  <c r="C398" i="2"/>
  <c r="D398" i="2" s="1"/>
  <c r="C399" i="2"/>
  <c r="D399" i="2" s="1"/>
  <c r="C400" i="2"/>
  <c r="D400" i="2" s="1"/>
  <c r="C401" i="2"/>
  <c r="D401" i="2" s="1"/>
  <c r="C402" i="2"/>
  <c r="D402" i="2" s="1"/>
  <c r="C403" i="2"/>
  <c r="D403" i="2" s="1"/>
  <c r="C404" i="2"/>
  <c r="D404" i="2" s="1"/>
  <c r="C405" i="2"/>
  <c r="D405" i="2" s="1"/>
  <c r="C406" i="2"/>
  <c r="D406" i="2" s="1"/>
  <c r="C407" i="2"/>
  <c r="D407" i="2" s="1"/>
  <c r="C408" i="2"/>
  <c r="D408" i="2" s="1"/>
  <c r="C409" i="2"/>
  <c r="D409" i="2" s="1"/>
  <c r="C410" i="2"/>
  <c r="D410" i="2" s="1"/>
  <c r="C411" i="2"/>
  <c r="D411" i="2" s="1"/>
  <c r="C412" i="2"/>
  <c r="D412" i="2" s="1"/>
  <c r="C413" i="2"/>
  <c r="D413" i="2" s="1"/>
  <c r="C414" i="2"/>
  <c r="D414" i="2" s="1"/>
  <c r="C415" i="2"/>
  <c r="D415" i="2" s="1"/>
  <c r="C416" i="2"/>
  <c r="D416" i="2" s="1"/>
  <c r="C417" i="2"/>
  <c r="D417" i="2" s="1"/>
  <c r="C418" i="2"/>
  <c r="D418" i="2" s="1"/>
  <c r="C419" i="2"/>
  <c r="D419" i="2" s="1"/>
  <c r="C420" i="2"/>
  <c r="D420" i="2" s="1"/>
  <c r="C421" i="2"/>
  <c r="D421" i="2" s="1"/>
  <c r="C422" i="2"/>
  <c r="D422" i="2" s="1"/>
  <c r="C423" i="2"/>
  <c r="D423" i="2" s="1"/>
  <c r="C424" i="2"/>
  <c r="D424" i="2" s="1"/>
  <c r="C425" i="2"/>
  <c r="D425" i="2" s="1"/>
  <c r="C426" i="2"/>
  <c r="D426" i="2" s="1"/>
  <c r="C427" i="2"/>
  <c r="D427" i="2" s="1"/>
  <c r="C428" i="2"/>
  <c r="D428" i="2" s="1"/>
  <c r="C429" i="2"/>
  <c r="D429" i="2" s="1"/>
  <c r="C430" i="2"/>
  <c r="D430" i="2" s="1"/>
  <c r="C431" i="2"/>
  <c r="D431" i="2" s="1"/>
  <c r="C432" i="2"/>
  <c r="D432" i="2" s="1"/>
  <c r="C433" i="2"/>
  <c r="D433" i="2" s="1"/>
  <c r="C434" i="2"/>
  <c r="D434" i="2" s="1"/>
  <c r="C435" i="2"/>
  <c r="D435" i="2" s="1"/>
  <c r="C436" i="2"/>
  <c r="D436" i="2" s="1"/>
  <c r="C437" i="2"/>
  <c r="D437" i="2" s="1"/>
  <c r="C438" i="2"/>
  <c r="D438" i="2" s="1"/>
  <c r="C439" i="2"/>
  <c r="D439" i="2" s="1"/>
  <c r="C440" i="2"/>
  <c r="D440" i="2" s="1"/>
  <c r="C441" i="2"/>
  <c r="D441" i="2" s="1"/>
  <c r="C442" i="2"/>
  <c r="D442" i="2" s="1"/>
  <c r="C443" i="2"/>
  <c r="D443" i="2" s="1"/>
  <c r="C444" i="2"/>
  <c r="D444" i="2" s="1"/>
  <c r="C445" i="2"/>
  <c r="D445" i="2" s="1"/>
  <c r="C446" i="2"/>
  <c r="D446" i="2" s="1"/>
  <c r="C447" i="2"/>
  <c r="D447" i="2" s="1"/>
  <c r="C448" i="2"/>
  <c r="D448" i="2" s="1"/>
  <c r="C449" i="2"/>
  <c r="D449" i="2" s="1"/>
  <c r="C450" i="2"/>
  <c r="D450" i="2" s="1"/>
  <c r="C451" i="2"/>
  <c r="D451" i="2" s="1"/>
  <c r="C452" i="2"/>
  <c r="D452" i="2" s="1"/>
  <c r="C453" i="2"/>
  <c r="D453" i="2" s="1"/>
  <c r="C454" i="2"/>
  <c r="D454" i="2" s="1"/>
  <c r="C455" i="2"/>
  <c r="D455" i="2" s="1"/>
  <c r="C456" i="2"/>
  <c r="D456" i="2" s="1"/>
  <c r="C457" i="2"/>
  <c r="D457" i="2" s="1"/>
  <c r="C458" i="2"/>
  <c r="D458" i="2" s="1"/>
  <c r="C459" i="2"/>
  <c r="D459" i="2" s="1"/>
  <c r="C460" i="2"/>
  <c r="D460" i="2" s="1"/>
  <c r="C461" i="2"/>
  <c r="D461" i="2" s="1"/>
  <c r="C462" i="2"/>
  <c r="D462" i="2" s="1"/>
  <c r="C463" i="2"/>
  <c r="D463" i="2" s="1"/>
  <c r="C464" i="2"/>
  <c r="D464" i="2" s="1"/>
  <c r="C465" i="2"/>
  <c r="D465" i="2" s="1"/>
  <c r="C466" i="2"/>
  <c r="D466" i="2" s="1"/>
  <c r="C467" i="2"/>
  <c r="D467" i="2" s="1"/>
  <c r="C468" i="2"/>
  <c r="D468" i="2" s="1"/>
  <c r="C469" i="2"/>
  <c r="D469" i="2" s="1"/>
  <c r="C470" i="2"/>
  <c r="D470" i="2" s="1"/>
  <c r="C471" i="2"/>
  <c r="D471" i="2" s="1"/>
  <c r="C472" i="2"/>
  <c r="D472" i="2" s="1"/>
  <c r="C473" i="2"/>
  <c r="D473" i="2" s="1"/>
  <c r="C474" i="2"/>
  <c r="D474" i="2" s="1"/>
  <c r="C475" i="2"/>
  <c r="D475" i="2" s="1"/>
  <c r="C476" i="2"/>
  <c r="D476" i="2" s="1"/>
  <c r="C477" i="2"/>
  <c r="D477" i="2" s="1"/>
  <c r="C478" i="2"/>
  <c r="D478" i="2" s="1"/>
  <c r="C479" i="2"/>
  <c r="D479" i="2" s="1"/>
  <c r="C480" i="2"/>
  <c r="D480" i="2" s="1"/>
  <c r="C481" i="2"/>
  <c r="D481" i="2" s="1"/>
  <c r="C482" i="2"/>
  <c r="D482" i="2" s="1"/>
  <c r="C483" i="2"/>
  <c r="D483" i="2" s="1"/>
  <c r="C484" i="2"/>
  <c r="D484" i="2" s="1"/>
  <c r="C485" i="2"/>
  <c r="D485" i="2" s="1"/>
  <c r="C486" i="2"/>
  <c r="D486" i="2" s="1"/>
  <c r="C487" i="2"/>
  <c r="D487" i="2" s="1"/>
  <c r="C488" i="2"/>
  <c r="D488" i="2" s="1"/>
  <c r="C489" i="2"/>
  <c r="D489" i="2" s="1"/>
  <c r="C490" i="2"/>
  <c r="D490" i="2" s="1"/>
  <c r="C491" i="2"/>
  <c r="D491" i="2" s="1"/>
  <c r="C492" i="2"/>
  <c r="D492" i="2" s="1"/>
  <c r="C493" i="2"/>
  <c r="D493" i="2" s="1"/>
  <c r="C494" i="2"/>
  <c r="D494" i="2" s="1"/>
  <c r="C495" i="2"/>
  <c r="D495" i="2" s="1"/>
  <c r="C496" i="2"/>
  <c r="D496" i="2" s="1"/>
  <c r="C497" i="2"/>
  <c r="D497" i="2" s="1"/>
  <c r="C498" i="2"/>
  <c r="D498" i="2" s="1"/>
  <c r="C499" i="2"/>
  <c r="D499" i="2" s="1"/>
  <c r="C500" i="2"/>
  <c r="D500" i="2" s="1"/>
  <c r="C501" i="2"/>
  <c r="D501" i="2" s="1"/>
  <c r="C502" i="2"/>
  <c r="D502" i="2" s="1"/>
  <c r="C503" i="2"/>
  <c r="D503" i="2" s="1"/>
  <c r="C504" i="2"/>
  <c r="D504" i="2" s="1"/>
  <c r="C505" i="2"/>
  <c r="D505" i="2" s="1"/>
  <c r="C506" i="2"/>
  <c r="D506" i="2" s="1"/>
  <c r="C507" i="2"/>
  <c r="D507" i="2" s="1"/>
  <c r="C508" i="2"/>
  <c r="D508" i="2" s="1"/>
  <c r="C509" i="2"/>
  <c r="D509" i="2" s="1"/>
  <c r="C510" i="2"/>
  <c r="D510" i="2" s="1"/>
  <c r="C511" i="2"/>
  <c r="D511" i="2" s="1"/>
  <c r="C512" i="2"/>
  <c r="D512" i="2" s="1"/>
  <c r="C513" i="2"/>
  <c r="D513" i="2" s="1"/>
  <c r="C514" i="2"/>
  <c r="D514" i="2" s="1"/>
  <c r="C515" i="2"/>
  <c r="D515" i="2" s="1"/>
  <c r="C516" i="2"/>
  <c r="D516" i="2" s="1"/>
  <c r="C517" i="2"/>
  <c r="D517" i="2" s="1"/>
  <c r="C518" i="2"/>
  <c r="D518" i="2" s="1"/>
  <c r="C519" i="2"/>
  <c r="D519" i="2" s="1"/>
  <c r="C520" i="2"/>
  <c r="D520" i="2" s="1"/>
  <c r="C521" i="2"/>
  <c r="D521" i="2" s="1"/>
  <c r="C522" i="2"/>
  <c r="D522" i="2" s="1"/>
  <c r="C523" i="2"/>
  <c r="D523" i="2" s="1"/>
  <c r="C524" i="2"/>
  <c r="D524" i="2" s="1"/>
  <c r="C525" i="2"/>
  <c r="D525" i="2" s="1"/>
  <c r="C526" i="2"/>
  <c r="D526" i="2" s="1"/>
  <c r="C527" i="2"/>
  <c r="D527" i="2" s="1"/>
  <c r="C528" i="2"/>
  <c r="D528" i="2" s="1"/>
  <c r="C529" i="2"/>
  <c r="D529" i="2" s="1"/>
  <c r="C530" i="2"/>
  <c r="D530" i="2" s="1"/>
  <c r="C531" i="2"/>
  <c r="D531" i="2" s="1"/>
  <c r="C532" i="2"/>
  <c r="D532" i="2" s="1"/>
  <c r="C533" i="2"/>
  <c r="D533" i="2" s="1"/>
  <c r="C534" i="2"/>
  <c r="D534" i="2" s="1"/>
  <c r="C535" i="2"/>
  <c r="D535" i="2" s="1"/>
  <c r="C536" i="2"/>
  <c r="D536" i="2" s="1"/>
  <c r="C537" i="2"/>
  <c r="D537" i="2" s="1"/>
  <c r="C538" i="2"/>
  <c r="D538" i="2" s="1"/>
  <c r="C539" i="2"/>
  <c r="D539" i="2" s="1"/>
  <c r="C540" i="2"/>
  <c r="D540" i="2" s="1"/>
  <c r="C541" i="2"/>
  <c r="D541" i="2" s="1"/>
  <c r="C542" i="2"/>
  <c r="D542" i="2" s="1"/>
  <c r="C543" i="2"/>
  <c r="D543" i="2" s="1"/>
  <c r="C544" i="2"/>
  <c r="D544" i="2" s="1"/>
  <c r="C545" i="2"/>
  <c r="D545" i="2" s="1"/>
  <c r="C546" i="2"/>
  <c r="D546" i="2" s="1"/>
  <c r="C547" i="2"/>
  <c r="D547" i="2" s="1"/>
  <c r="C548" i="2"/>
  <c r="D548" i="2" s="1"/>
  <c r="C549" i="2"/>
  <c r="D549" i="2" s="1"/>
  <c r="C550" i="2"/>
  <c r="D550" i="2" s="1"/>
  <c r="C551" i="2"/>
  <c r="D551" i="2" s="1"/>
  <c r="C552" i="2"/>
  <c r="D552" i="2" s="1"/>
  <c r="C553" i="2"/>
  <c r="D553" i="2" s="1"/>
  <c r="C554" i="2"/>
  <c r="D554" i="2" s="1"/>
  <c r="C555" i="2"/>
  <c r="D555" i="2" s="1"/>
  <c r="C556" i="2"/>
  <c r="D556" i="2" s="1"/>
  <c r="C557" i="2"/>
  <c r="D557" i="2" s="1"/>
  <c r="C558" i="2"/>
  <c r="D558" i="2" s="1"/>
  <c r="C559" i="2"/>
  <c r="D559" i="2" s="1"/>
  <c r="C560" i="2"/>
  <c r="D560" i="2" s="1"/>
  <c r="C561" i="2"/>
  <c r="D561" i="2" s="1"/>
  <c r="C562" i="2"/>
  <c r="D562" i="2" s="1"/>
  <c r="C563" i="2"/>
  <c r="D563" i="2" s="1"/>
  <c r="C564" i="2"/>
  <c r="D564" i="2" s="1"/>
  <c r="C565" i="2"/>
  <c r="D565" i="2" s="1"/>
  <c r="C566" i="2"/>
  <c r="D566" i="2" s="1"/>
  <c r="C567" i="2"/>
  <c r="D567" i="2" s="1"/>
  <c r="C568" i="2"/>
  <c r="D568" i="2" s="1"/>
  <c r="C569" i="2"/>
  <c r="D569" i="2" s="1"/>
  <c r="C570" i="2"/>
  <c r="D570" i="2" s="1"/>
  <c r="C571" i="2"/>
  <c r="D571" i="2" s="1"/>
  <c r="C572" i="2"/>
  <c r="D572" i="2" s="1"/>
  <c r="C573" i="2"/>
  <c r="D573" i="2" s="1"/>
  <c r="C574" i="2"/>
  <c r="D574" i="2" s="1"/>
  <c r="C575" i="2"/>
  <c r="D575" i="2" s="1"/>
  <c r="C576" i="2"/>
  <c r="D576" i="2" s="1"/>
  <c r="C577" i="2"/>
  <c r="D577" i="2" s="1"/>
  <c r="C578" i="2"/>
  <c r="D578" i="2" s="1"/>
  <c r="C579" i="2"/>
  <c r="D579" i="2" s="1"/>
  <c r="C580" i="2"/>
  <c r="D580" i="2" s="1"/>
  <c r="C581" i="2"/>
  <c r="D581" i="2" s="1"/>
  <c r="C582" i="2"/>
  <c r="D582" i="2" s="1"/>
  <c r="C583" i="2"/>
  <c r="D583" i="2" s="1"/>
  <c r="C584" i="2"/>
  <c r="D584" i="2" s="1"/>
  <c r="C585" i="2"/>
  <c r="D585" i="2" s="1"/>
  <c r="C586" i="2"/>
  <c r="D586" i="2" s="1"/>
  <c r="C587" i="2"/>
  <c r="D587" i="2" s="1"/>
  <c r="C588" i="2"/>
  <c r="D588" i="2" s="1"/>
  <c r="C589" i="2"/>
  <c r="D589" i="2" s="1"/>
  <c r="C590" i="2"/>
  <c r="D590" i="2" s="1"/>
  <c r="C591" i="2"/>
  <c r="D591" i="2" s="1"/>
  <c r="C592" i="2"/>
  <c r="D592" i="2" s="1"/>
  <c r="C593" i="2"/>
  <c r="D593" i="2" s="1"/>
  <c r="C594" i="2"/>
  <c r="D594" i="2" s="1"/>
  <c r="C595" i="2"/>
  <c r="D595" i="2" s="1"/>
  <c r="C596" i="2"/>
  <c r="D596" i="2" s="1"/>
  <c r="C597" i="2"/>
  <c r="D597" i="2" s="1"/>
  <c r="C598" i="2"/>
  <c r="D598" i="2" s="1"/>
  <c r="C599" i="2"/>
  <c r="D599" i="2" s="1"/>
  <c r="C600" i="2"/>
  <c r="D600" i="2" s="1"/>
  <c r="C601" i="2"/>
  <c r="D601" i="2" s="1"/>
  <c r="C602" i="2"/>
  <c r="D602" i="2" s="1"/>
  <c r="C603" i="2"/>
  <c r="D603" i="2" s="1"/>
  <c r="C604" i="2"/>
  <c r="D604" i="2" s="1"/>
  <c r="C605" i="2"/>
  <c r="D605" i="2" s="1"/>
  <c r="C606" i="2"/>
  <c r="D606" i="2" s="1"/>
  <c r="C607" i="2"/>
  <c r="D607" i="2" s="1"/>
  <c r="C608" i="2"/>
  <c r="D608" i="2" s="1"/>
  <c r="C609" i="2"/>
  <c r="D609" i="2" s="1"/>
  <c r="C610" i="2"/>
  <c r="D610" i="2" s="1"/>
  <c r="C611" i="2"/>
  <c r="D611" i="2" s="1"/>
  <c r="C612" i="2"/>
  <c r="D612" i="2" s="1"/>
  <c r="C613" i="2"/>
  <c r="D613" i="2" s="1"/>
  <c r="C614" i="2"/>
  <c r="D614" i="2" s="1"/>
  <c r="C615" i="2"/>
  <c r="D615" i="2" s="1"/>
  <c r="C616" i="2"/>
  <c r="D616" i="2" s="1"/>
  <c r="C617" i="2"/>
  <c r="D617" i="2" s="1"/>
  <c r="C618" i="2"/>
  <c r="D618" i="2" s="1"/>
  <c r="C619" i="2"/>
  <c r="D619" i="2" s="1"/>
  <c r="C620" i="2"/>
  <c r="D620" i="2" s="1"/>
  <c r="C621" i="2"/>
  <c r="D621" i="2" s="1"/>
  <c r="C622" i="2"/>
  <c r="D622" i="2" s="1"/>
  <c r="C623" i="2"/>
  <c r="D623" i="2" s="1"/>
  <c r="C624" i="2"/>
  <c r="D624" i="2" s="1"/>
  <c r="C625" i="2"/>
  <c r="D625" i="2" s="1"/>
  <c r="C626" i="2"/>
  <c r="D626" i="2" s="1"/>
  <c r="C627" i="2"/>
  <c r="D627" i="2" s="1"/>
  <c r="C628" i="2"/>
  <c r="D628" i="2" s="1"/>
  <c r="C629" i="2"/>
  <c r="D629" i="2" s="1"/>
  <c r="C630" i="2"/>
  <c r="D630" i="2" s="1"/>
  <c r="C631" i="2"/>
  <c r="D631" i="2" s="1"/>
  <c r="C632" i="2"/>
  <c r="D632" i="2" s="1"/>
  <c r="C633" i="2"/>
  <c r="D633" i="2" s="1"/>
  <c r="C634" i="2"/>
  <c r="D634" i="2" s="1"/>
  <c r="C635" i="2"/>
  <c r="D635" i="2" s="1"/>
  <c r="C636" i="2"/>
  <c r="D636" i="2" s="1"/>
  <c r="C637" i="2"/>
  <c r="D637" i="2" s="1"/>
  <c r="C638" i="2"/>
  <c r="D638" i="2" s="1"/>
  <c r="C639" i="2"/>
  <c r="D639" i="2" s="1"/>
  <c r="C640" i="2"/>
  <c r="D640" i="2" s="1"/>
  <c r="C641" i="2"/>
  <c r="D641" i="2" s="1"/>
  <c r="C642" i="2"/>
  <c r="D642" i="2" s="1"/>
  <c r="C643" i="2"/>
  <c r="D643" i="2" s="1"/>
  <c r="C644" i="2"/>
  <c r="D644" i="2" s="1"/>
  <c r="C645" i="2"/>
  <c r="D645" i="2" s="1"/>
  <c r="C646" i="2"/>
  <c r="D646" i="2" s="1"/>
  <c r="C647" i="2"/>
  <c r="D647" i="2" s="1"/>
  <c r="C648" i="2"/>
  <c r="D648" i="2" s="1"/>
  <c r="C649" i="2"/>
  <c r="D649" i="2" s="1"/>
  <c r="C650" i="2"/>
  <c r="D650" i="2" s="1"/>
  <c r="C651" i="2"/>
  <c r="D651" i="2" s="1"/>
  <c r="C652" i="2"/>
  <c r="D652" i="2" s="1"/>
  <c r="C653" i="2"/>
  <c r="D653" i="2" s="1"/>
  <c r="C654" i="2"/>
  <c r="D654" i="2" s="1"/>
  <c r="C655" i="2"/>
  <c r="D655" i="2" s="1"/>
  <c r="C656" i="2"/>
  <c r="D656" i="2" s="1"/>
  <c r="C657" i="2"/>
  <c r="D657" i="2" s="1"/>
  <c r="C658" i="2"/>
  <c r="D658" i="2" s="1"/>
  <c r="C659" i="2"/>
  <c r="D659" i="2" s="1"/>
  <c r="C660" i="2"/>
  <c r="D660" i="2" s="1"/>
  <c r="C661" i="2"/>
  <c r="D661" i="2" s="1"/>
  <c r="C662" i="2"/>
  <c r="D662" i="2" s="1"/>
  <c r="C663" i="2"/>
  <c r="D663" i="2" s="1"/>
  <c r="C664" i="2"/>
  <c r="D664" i="2" s="1"/>
  <c r="C665" i="2"/>
  <c r="D665" i="2" s="1"/>
  <c r="C666" i="2"/>
  <c r="D666" i="2" s="1"/>
  <c r="C667" i="2"/>
  <c r="D667" i="2" s="1"/>
  <c r="C668" i="2"/>
  <c r="D668" i="2" s="1"/>
  <c r="C669" i="2"/>
  <c r="D669" i="2" s="1"/>
  <c r="C670" i="2"/>
  <c r="D670" i="2" s="1"/>
  <c r="C671" i="2"/>
  <c r="D671" i="2" s="1"/>
  <c r="C672" i="2"/>
  <c r="D672" i="2" s="1"/>
  <c r="C673" i="2"/>
  <c r="D673" i="2" s="1"/>
  <c r="C674" i="2"/>
  <c r="D674" i="2" s="1"/>
  <c r="C675" i="2"/>
  <c r="D675" i="2" s="1"/>
  <c r="C676" i="2"/>
  <c r="D676" i="2" s="1"/>
  <c r="C677" i="2"/>
  <c r="D677" i="2" s="1"/>
  <c r="C678" i="2"/>
  <c r="D678" i="2" s="1"/>
  <c r="C679" i="2"/>
  <c r="D679" i="2" s="1"/>
  <c r="C680" i="2"/>
  <c r="D680" i="2" s="1"/>
  <c r="C681" i="2"/>
  <c r="D681" i="2" s="1"/>
  <c r="C682" i="2"/>
  <c r="D682" i="2" s="1"/>
  <c r="C683" i="2"/>
  <c r="D683" i="2" s="1"/>
  <c r="C684" i="2"/>
  <c r="D684" i="2" s="1"/>
  <c r="C685" i="2"/>
  <c r="D685" i="2" s="1"/>
  <c r="C686" i="2"/>
  <c r="D686" i="2" s="1"/>
  <c r="C687" i="2"/>
  <c r="D687" i="2" s="1"/>
  <c r="C688" i="2"/>
  <c r="D688" i="2" s="1"/>
  <c r="C689" i="2"/>
  <c r="D689" i="2" s="1"/>
  <c r="C690" i="2"/>
  <c r="D690" i="2" s="1"/>
  <c r="C691" i="2"/>
  <c r="D691" i="2" s="1"/>
  <c r="C692" i="2"/>
  <c r="D692" i="2" s="1"/>
  <c r="C693" i="2"/>
  <c r="D693" i="2" s="1"/>
  <c r="C694" i="2"/>
  <c r="D694" i="2" s="1"/>
  <c r="C695" i="2"/>
  <c r="D695" i="2" s="1"/>
  <c r="C696" i="2"/>
  <c r="D696" i="2" s="1"/>
  <c r="C697" i="2"/>
  <c r="D697" i="2" s="1"/>
  <c r="C698" i="2"/>
  <c r="D698" i="2" s="1"/>
  <c r="C699" i="2"/>
  <c r="D699" i="2" s="1"/>
  <c r="C700" i="2"/>
  <c r="D700" i="2" s="1"/>
  <c r="C701" i="2"/>
  <c r="D701" i="2" s="1"/>
  <c r="C702" i="2"/>
  <c r="D702" i="2" s="1"/>
  <c r="C703" i="2"/>
  <c r="D703" i="2" s="1"/>
  <c r="C704" i="2"/>
  <c r="D704" i="2" s="1"/>
  <c r="C705" i="2"/>
  <c r="D705" i="2" s="1"/>
  <c r="C706" i="2"/>
  <c r="D706" i="2" s="1"/>
  <c r="C707" i="2"/>
  <c r="D707" i="2" s="1"/>
  <c r="C708" i="2"/>
  <c r="D708" i="2" s="1"/>
  <c r="C709" i="2"/>
  <c r="D709" i="2" s="1"/>
  <c r="C710" i="2"/>
  <c r="D710" i="2" s="1"/>
  <c r="C711" i="2"/>
  <c r="D711" i="2" s="1"/>
  <c r="C712" i="2"/>
  <c r="D712" i="2" s="1"/>
  <c r="C713" i="2"/>
  <c r="D713" i="2" s="1"/>
  <c r="C714" i="2"/>
  <c r="D714" i="2" s="1"/>
  <c r="C715" i="2"/>
  <c r="D715" i="2" s="1"/>
  <c r="C716" i="2"/>
  <c r="D716" i="2" s="1"/>
  <c r="C717" i="2"/>
  <c r="D717" i="2" s="1"/>
  <c r="C718" i="2"/>
  <c r="D718" i="2" s="1"/>
  <c r="C719" i="2"/>
  <c r="D719" i="2" s="1"/>
  <c r="C720" i="2"/>
  <c r="D720" i="2" s="1"/>
  <c r="C721" i="2"/>
  <c r="D721" i="2" s="1"/>
  <c r="C722" i="2"/>
  <c r="D722" i="2" s="1"/>
  <c r="C723" i="2"/>
  <c r="D723" i="2" s="1"/>
  <c r="C724" i="2"/>
  <c r="D724" i="2" s="1"/>
  <c r="C725" i="2"/>
  <c r="D725" i="2" s="1"/>
  <c r="C726" i="2"/>
  <c r="D726" i="2" s="1"/>
  <c r="C727" i="2"/>
  <c r="D727" i="2" s="1"/>
  <c r="C728" i="2"/>
  <c r="D728" i="2" s="1"/>
  <c r="C729" i="2"/>
  <c r="D729" i="2" s="1"/>
  <c r="C730" i="2"/>
  <c r="D730" i="2" s="1"/>
  <c r="C731" i="2"/>
  <c r="D731" i="2" s="1"/>
  <c r="C732" i="2"/>
  <c r="D732" i="2" s="1"/>
  <c r="C733" i="2"/>
  <c r="D733" i="2" s="1"/>
  <c r="C734" i="2"/>
  <c r="D734" i="2" s="1"/>
  <c r="C735" i="2"/>
  <c r="D735" i="2" s="1"/>
  <c r="C736" i="2"/>
  <c r="D736" i="2" s="1"/>
  <c r="C737" i="2"/>
  <c r="D737" i="2" s="1"/>
  <c r="C738" i="2"/>
  <c r="D738" i="2" s="1"/>
  <c r="C739" i="2"/>
  <c r="D739" i="2" s="1"/>
  <c r="C740" i="2"/>
  <c r="D740" i="2" s="1"/>
  <c r="C741" i="2"/>
  <c r="D741" i="2" s="1"/>
  <c r="C742" i="2"/>
  <c r="D742" i="2" s="1"/>
  <c r="C743" i="2"/>
  <c r="D743" i="2" s="1"/>
  <c r="C744" i="2"/>
  <c r="D744" i="2" s="1"/>
  <c r="C745" i="2"/>
  <c r="D745" i="2" s="1"/>
  <c r="C746" i="2"/>
  <c r="D746" i="2" s="1"/>
  <c r="C747" i="2"/>
  <c r="D747" i="2" s="1"/>
  <c r="C748" i="2"/>
  <c r="D748" i="2" s="1"/>
  <c r="C749" i="2"/>
  <c r="D749" i="2" s="1"/>
  <c r="C750" i="2"/>
  <c r="D750" i="2" s="1"/>
  <c r="C751" i="2"/>
  <c r="D751" i="2" s="1"/>
  <c r="C752" i="2"/>
  <c r="D752" i="2" s="1"/>
  <c r="C753" i="2"/>
  <c r="D753" i="2" s="1"/>
  <c r="C754" i="2"/>
  <c r="D754" i="2" s="1"/>
  <c r="C755" i="2"/>
  <c r="D755" i="2" s="1"/>
  <c r="C756" i="2"/>
  <c r="D756" i="2" s="1"/>
  <c r="C757" i="2"/>
  <c r="D757" i="2" s="1"/>
  <c r="C758" i="2"/>
  <c r="D758" i="2" s="1"/>
  <c r="C759" i="2"/>
  <c r="D759" i="2" s="1"/>
  <c r="C760" i="2"/>
  <c r="D760" i="2" s="1"/>
  <c r="C761" i="2"/>
  <c r="D761" i="2" s="1"/>
  <c r="C762" i="2"/>
  <c r="D762" i="2" s="1"/>
  <c r="C763" i="2"/>
  <c r="D763" i="2" s="1"/>
  <c r="C764" i="2"/>
  <c r="D764" i="2" s="1"/>
  <c r="C765" i="2"/>
  <c r="D765" i="2" s="1"/>
  <c r="C766" i="2"/>
  <c r="D766" i="2" s="1"/>
  <c r="C767" i="2"/>
  <c r="D767" i="2" s="1"/>
  <c r="C768" i="2"/>
  <c r="D768" i="2" s="1"/>
  <c r="C769" i="2"/>
  <c r="D769" i="2" s="1"/>
  <c r="C770" i="2"/>
  <c r="D770" i="2" s="1"/>
  <c r="C771" i="2"/>
  <c r="D771" i="2" s="1"/>
  <c r="C772" i="2"/>
  <c r="D772" i="2" s="1"/>
  <c r="C773" i="2"/>
  <c r="D773" i="2" s="1"/>
  <c r="C774" i="2"/>
  <c r="D774" i="2" s="1"/>
  <c r="C775" i="2"/>
  <c r="D775" i="2" s="1"/>
  <c r="C776" i="2"/>
  <c r="D776" i="2" s="1"/>
  <c r="C777" i="2"/>
  <c r="D777" i="2" s="1"/>
  <c r="C778" i="2"/>
  <c r="D778" i="2" s="1"/>
  <c r="C779" i="2"/>
  <c r="D779" i="2" s="1"/>
  <c r="C780" i="2"/>
  <c r="D780" i="2" s="1"/>
  <c r="C781" i="2"/>
  <c r="D781" i="2" s="1"/>
  <c r="C782" i="2"/>
  <c r="D782" i="2" s="1"/>
  <c r="C783" i="2"/>
  <c r="D783" i="2" s="1"/>
  <c r="C784" i="2"/>
  <c r="D784" i="2" s="1"/>
  <c r="C785" i="2"/>
  <c r="D785" i="2" s="1"/>
  <c r="C786" i="2"/>
  <c r="D786" i="2" s="1"/>
  <c r="C787" i="2"/>
  <c r="D787" i="2" s="1"/>
  <c r="C788" i="2"/>
  <c r="D788" i="2" s="1"/>
  <c r="C789" i="2"/>
  <c r="D789" i="2" s="1"/>
  <c r="C790" i="2"/>
  <c r="D790" i="2" s="1"/>
  <c r="C791" i="2"/>
  <c r="D791" i="2" s="1"/>
  <c r="C792" i="2"/>
  <c r="D792" i="2" s="1"/>
  <c r="C793" i="2"/>
  <c r="D793" i="2" s="1"/>
  <c r="C794" i="2"/>
  <c r="D794" i="2" s="1"/>
  <c r="C795" i="2"/>
  <c r="D795" i="2" s="1"/>
  <c r="C796" i="2"/>
  <c r="D796" i="2" s="1"/>
  <c r="C797" i="2"/>
  <c r="D797" i="2" s="1"/>
  <c r="C798" i="2"/>
  <c r="D798" i="2" s="1"/>
  <c r="C799" i="2"/>
  <c r="D799" i="2" s="1"/>
  <c r="C800" i="2"/>
  <c r="D800" i="2" s="1"/>
  <c r="C801" i="2"/>
  <c r="D801" i="2" s="1"/>
  <c r="C802" i="2"/>
  <c r="D802" i="2" s="1"/>
  <c r="C803" i="2"/>
  <c r="D803" i="2" s="1"/>
  <c r="C804" i="2"/>
  <c r="D804" i="2" s="1"/>
  <c r="C805" i="2"/>
  <c r="D805" i="2" s="1"/>
  <c r="C806" i="2"/>
  <c r="D806" i="2" s="1"/>
  <c r="C807" i="2"/>
  <c r="D807" i="2" s="1"/>
  <c r="C808" i="2"/>
  <c r="D808" i="2" s="1"/>
  <c r="C809" i="2"/>
  <c r="D809" i="2" s="1"/>
  <c r="C810" i="2"/>
  <c r="D810" i="2" s="1"/>
  <c r="C811" i="2"/>
  <c r="D811" i="2" s="1"/>
  <c r="C812" i="2"/>
  <c r="D812" i="2" s="1"/>
  <c r="C813" i="2"/>
  <c r="D813" i="2" s="1"/>
  <c r="C814" i="2"/>
  <c r="D814" i="2" s="1"/>
  <c r="C815" i="2"/>
  <c r="D815" i="2" s="1"/>
  <c r="C816" i="2"/>
  <c r="D816" i="2" s="1"/>
  <c r="C817" i="2"/>
  <c r="D817" i="2" s="1"/>
  <c r="C818" i="2"/>
  <c r="D818" i="2" s="1"/>
  <c r="C819" i="2"/>
  <c r="D819" i="2" s="1"/>
  <c r="C820" i="2"/>
  <c r="D820" i="2" s="1"/>
  <c r="C821" i="2"/>
  <c r="D821" i="2" s="1"/>
  <c r="C822" i="2"/>
  <c r="D822" i="2" s="1"/>
  <c r="C823" i="2"/>
  <c r="D823" i="2" s="1"/>
  <c r="C824" i="2"/>
  <c r="D824" i="2" s="1"/>
  <c r="C825" i="2"/>
  <c r="D825" i="2" s="1"/>
  <c r="C826" i="2"/>
  <c r="D826" i="2" s="1"/>
  <c r="C827" i="2"/>
  <c r="D827" i="2" s="1"/>
  <c r="C828" i="2"/>
  <c r="D828" i="2" s="1"/>
  <c r="C829" i="2"/>
  <c r="D829" i="2" s="1"/>
  <c r="C830" i="2"/>
  <c r="D830" i="2" s="1"/>
  <c r="C831" i="2"/>
  <c r="D831" i="2" s="1"/>
  <c r="C832" i="2"/>
  <c r="D832" i="2" s="1"/>
  <c r="C833" i="2"/>
  <c r="D833" i="2" s="1"/>
  <c r="C834" i="2"/>
  <c r="D834" i="2" s="1"/>
  <c r="C835" i="2"/>
  <c r="D835" i="2" s="1"/>
  <c r="C836" i="2"/>
  <c r="D836" i="2" s="1"/>
  <c r="C837" i="2"/>
  <c r="D837" i="2" s="1"/>
  <c r="C838" i="2"/>
  <c r="D838" i="2" s="1"/>
  <c r="C839" i="2"/>
  <c r="D839" i="2" s="1"/>
  <c r="C840" i="2"/>
  <c r="D840" i="2" s="1"/>
  <c r="C841" i="2"/>
  <c r="D841" i="2" s="1"/>
  <c r="C842" i="2"/>
  <c r="D842" i="2" s="1"/>
  <c r="C843" i="2"/>
  <c r="D843" i="2" s="1"/>
  <c r="C844" i="2"/>
  <c r="D844" i="2" s="1"/>
  <c r="C845" i="2"/>
  <c r="D845" i="2" s="1"/>
  <c r="C846" i="2"/>
  <c r="D846" i="2" s="1"/>
  <c r="C847" i="2"/>
  <c r="D847" i="2" s="1"/>
  <c r="C848" i="2"/>
  <c r="D848" i="2" s="1"/>
  <c r="C849" i="2"/>
  <c r="D849" i="2" s="1"/>
  <c r="C850" i="2"/>
  <c r="D850" i="2" s="1"/>
  <c r="C851" i="2"/>
  <c r="D851" i="2" s="1"/>
  <c r="C852" i="2"/>
  <c r="D852" i="2" s="1"/>
  <c r="C853" i="2"/>
  <c r="D853" i="2" s="1"/>
  <c r="C854" i="2"/>
  <c r="D854" i="2" s="1"/>
  <c r="C855" i="2"/>
  <c r="D855" i="2" s="1"/>
  <c r="C856" i="2"/>
  <c r="D856" i="2" s="1"/>
  <c r="C857" i="2"/>
  <c r="D857" i="2" s="1"/>
  <c r="C858" i="2"/>
  <c r="D858" i="2" s="1"/>
  <c r="C859" i="2"/>
  <c r="D859" i="2" s="1"/>
  <c r="C860" i="2"/>
  <c r="D860" i="2" s="1"/>
  <c r="C861" i="2"/>
  <c r="D861" i="2" s="1"/>
  <c r="C862" i="2"/>
  <c r="D862" i="2" s="1"/>
  <c r="C863" i="2"/>
  <c r="D863" i="2" s="1"/>
  <c r="C864" i="2"/>
  <c r="D864" i="2" s="1"/>
  <c r="C865" i="2"/>
  <c r="D865" i="2" s="1"/>
  <c r="C866" i="2"/>
  <c r="D866" i="2" s="1"/>
  <c r="C867" i="2"/>
  <c r="D867" i="2" s="1"/>
  <c r="C868" i="2"/>
  <c r="D868" i="2" s="1"/>
  <c r="C869" i="2"/>
  <c r="D869" i="2" s="1"/>
  <c r="C870" i="2"/>
  <c r="D870" i="2" s="1"/>
  <c r="C871" i="2"/>
  <c r="D871" i="2" s="1"/>
  <c r="C872" i="2"/>
  <c r="D872" i="2" s="1"/>
  <c r="C873" i="2"/>
  <c r="D873" i="2" s="1"/>
  <c r="C874" i="2"/>
  <c r="D874" i="2" s="1"/>
  <c r="C875" i="2"/>
  <c r="D875" i="2" s="1"/>
  <c r="C876" i="2"/>
  <c r="D876" i="2" s="1"/>
  <c r="C877" i="2"/>
  <c r="D877" i="2" s="1"/>
  <c r="C878" i="2"/>
  <c r="D878" i="2" s="1"/>
  <c r="C879" i="2"/>
  <c r="D879" i="2" s="1"/>
  <c r="C880" i="2"/>
  <c r="D880" i="2" s="1"/>
  <c r="C881" i="2"/>
  <c r="D881" i="2" s="1"/>
  <c r="C882" i="2"/>
  <c r="D882" i="2" s="1"/>
  <c r="C883" i="2"/>
  <c r="D883" i="2" s="1"/>
  <c r="C884" i="2"/>
  <c r="D884" i="2" s="1"/>
  <c r="C885" i="2"/>
  <c r="D885" i="2" s="1"/>
  <c r="C886" i="2"/>
  <c r="D886" i="2" s="1"/>
  <c r="C887" i="2"/>
  <c r="D887" i="2" s="1"/>
  <c r="C888" i="2"/>
  <c r="D888" i="2" s="1"/>
  <c r="C889" i="2"/>
  <c r="D889" i="2" s="1"/>
  <c r="C890" i="2"/>
  <c r="D890" i="2" s="1"/>
  <c r="C891" i="2"/>
  <c r="D891" i="2" s="1"/>
  <c r="C892" i="2"/>
  <c r="D892" i="2" s="1"/>
  <c r="C893" i="2"/>
  <c r="D893" i="2" s="1"/>
  <c r="C894" i="2"/>
  <c r="D894" i="2" s="1"/>
  <c r="C895" i="2"/>
  <c r="D895" i="2" s="1"/>
  <c r="C896" i="2"/>
  <c r="D896" i="2" s="1"/>
  <c r="C897" i="2"/>
  <c r="D897" i="2" s="1"/>
  <c r="C898" i="2"/>
  <c r="D898" i="2" s="1"/>
  <c r="C899" i="2"/>
  <c r="D899" i="2" s="1"/>
  <c r="C900" i="2"/>
  <c r="D900" i="2" s="1"/>
  <c r="C901" i="2"/>
  <c r="D901" i="2" s="1"/>
  <c r="C902" i="2"/>
  <c r="D902" i="2" s="1"/>
  <c r="C903" i="2"/>
  <c r="D903" i="2" s="1"/>
  <c r="C904" i="2"/>
  <c r="D904" i="2" s="1"/>
  <c r="C905" i="2"/>
  <c r="D905" i="2" s="1"/>
  <c r="C906" i="2"/>
  <c r="D906" i="2" s="1"/>
  <c r="C907" i="2"/>
  <c r="D907" i="2" s="1"/>
  <c r="C908" i="2"/>
  <c r="D908" i="2" s="1"/>
  <c r="C909" i="2"/>
  <c r="D909" i="2" s="1"/>
  <c r="C910" i="2"/>
  <c r="D910" i="2" s="1"/>
  <c r="C911" i="2"/>
  <c r="D911" i="2" s="1"/>
  <c r="C912" i="2"/>
  <c r="D912" i="2" s="1"/>
  <c r="C913" i="2"/>
  <c r="D913" i="2" s="1"/>
  <c r="C914" i="2"/>
  <c r="D914" i="2" s="1"/>
  <c r="C915" i="2"/>
  <c r="D915" i="2" s="1"/>
  <c r="C916" i="2"/>
  <c r="D916" i="2" s="1"/>
  <c r="C917" i="2"/>
  <c r="D917" i="2" s="1"/>
  <c r="C918" i="2"/>
  <c r="D918" i="2" s="1"/>
  <c r="C919" i="2"/>
  <c r="D919" i="2" s="1"/>
  <c r="C920" i="2"/>
  <c r="D920" i="2" s="1"/>
  <c r="C921" i="2"/>
  <c r="D921" i="2" s="1"/>
  <c r="C922" i="2"/>
  <c r="D922" i="2" s="1"/>
  <c r="C923" i="2"/>
  <c r="D923" i="2" s="1"/>
  <c r="C924" i="2"/>
  <c r="D924" i="2" s="1"/>
  <c r="C925" i="2"/>
  <c r="D925" i="2" s="1"/>
  <c r="C926" i="2"/>
  <c r="D926" i="2" s="1"/>
  <c r="C927" i="2"/>
  <c r="D927" i="2" s="1"/>
  <c r="C928" i="2"/>
  <c r="D928" i="2" s="1"/>
  <c r="C929" i="2"/>
  <c r="D929" i="2" s="1"/>
  <c r="C930" i="2"/>
  <c r="D930" i="2" s="1"/>
  <c r="C931" i="2"/>
  <c r="D931" i="2" s="1"/>
  <c r="C932" i="2"/>
  <c r="D932" i="2" s="1"/>
  <c r="C933" i="2"/>
  <c r="D933" i="2" s="1"/>
  <c r="C934" i="2"/>
  <c r="D934" i="2" s="1"/>
  <c r="C935" i="2"/>
  <c r="D935" i="2" s="1"/>
  <c r="C936" i="2"/>
  <c r="D936" i="2" s="1"/>
  <c r="C937" i="2"/>
  <c r="D937" i="2" s="1"/>
  <c r="C938" i="2"/>
  <c r="D938" i="2" s="1"/>
  <c r="C939" i="2"/>
  <c r="D939" i="2" s="1"/>
  <c r="C940" i="2"/>
  <c r="D940" i="2" s="1"/>
  <c r="C941" i="2"/>
  <c r="D941" i="2" s="1"/>
  <c r="C942" i="2"/>
  <c r="D942" i="2" s="1"/>
  <c r="C943" i="2"/>
  <c r="D943" i="2" s="1"/>
  <c r="C944" i="2"/>
  <c r="D944" i="2" s="1"/>
  <c r="C945" i="2"/>
  <c r="D945" i="2" s="1"/>
  <c r="C946" i="2"/>
  <c r="D946" i="2" s="1"/>
  <c r="C947" i="2"/>
  <c r="D947" i="2" s="1"/>
  <c r="C948" i="2"/>
  <c r="D948" i="2" s="1"/>
  <c r="C949" i="2"/>
  <c r="D949" i="2" s="1"/>
  <c r="C950" i="2"/>
  <c r="D950" i="2" s="1"/>
  <c r="C951" i="2"/>
  <c r="D951" i="2" s="1"/>
  <c r="C952" i="2"/>
  <c r="D952" i="2" s="1"/>
  <c r="C953" i="2"/>
  <c r="D953" i="2" s="1"/>
  <c r="C954" i="2"/>
  <c r="D954" i="2" s="1"/>
  <c r="C955" i="2"/>
  <c r="D955" i="2" s="1"/>
  <c r="C956" i="2"/>
  <c r="D956" i="2" s="1"/>
  <c r="C957" i="2"/>
  <c r="D957" i="2" s="1"/>
  <c r="C958" i="2"/>
  <c r="D958" i="2" s="1"/>
  <c r="C959" i="2"/>
  <c r="D959" i="2" s="1"/>
  <c r="C960" i="2"/>
  <c r="D960" i="2" s="1"/>
  <c r="C961" i="2"/>
  <c r="D961" i="2" s="1"/>
  <c r="C962" i="2"/>
  <c r="D962" i="2" s="1"/>
  <c r="C963" i="2"/>
  <c r="D963" i="2" s="1"/>
  <c r="C964" i="2"/>
  <c r="D964" i="2" s="1"/>
  <c r="C965" i="2"/>
  <c r="D965" i="2" s="1"/>
  <c r="C966" i="2"/>
  <c r="D966" i="2" s="1"/>
  <c r="C967" i="2"/>
  <c r="D967" i="2" s="1"/>
  <c r="C968" i="2"/>
  <c r="D968" i="2" s="1"/>
  <c r="C969" i="2"/>
  <c r="D969" i="2" s="1"/>
  <c r="C970" i="2"/>
  <c r="D970" i="2" s="1"/>
  <c r="C971" i="2"/>
  <c r="D971" i="2" s="1"/>
  <c r="C972" i="2"/>
  <c r="D972" i="2" s="1"/>
  <c r="C973" i="2"/>
  <c r="D973" i="2" s="1"/>
  <c r="C974" i="2"/>
  <c r="D974" i="2" s="1"/>
  <c r="C975" i="2"/>
  <c r="D975" i="2" s="1"/>
  <c r="C976" i="2"/>
  <c r="D976" i="2" s="1"/>
  <c r="C977" i="2"/>
  <c r="D977" i="2" s="1"/>
  <c r="C978" i="2"/>
  <c r="D978" i="2" s="1"/>
  <c r="C979" i="2"/>
  <c r="D979" i="2" s="1"/>
  <c r="C980" i="2"/>
  <c r="D980" i="2" s="1"/>
  <c r="C981" i="2"/>
  <c r="D981" i="2" s="1"/>
  <c r="C982" i="2"/>
  <c r="D982" i="2" s="1"/>
  <c r="C983" i="2"/>
  <c r="D983" i="2" s="1"/>
  <c r="C984" i="2"/>
  <c r="D984" i="2" s="1"/>
  <c r="C985" i="2"/>
  <c r="D985" i="2" s="1"/>
  <c r="C986" i="2"/>
  <c r="D986" i="2" s="1"/>
  <c r="C987" i="2"/>
  <c r="D987" i="2" s="1"/>
  <c r="C988" i="2"/>
  <c r="D988" i="2" s="1"/>
  <c r="C989" i="2"/>
  <c r="D989" i="2" s="1"/>
  <c r="C990" i="2"/>
  <c r="D990" i="2" s="1"/>
  <c r="C991" i="2"/>
  <c r="D991" i="2" s="1"/>
  <c r="C992" i="2"/>
  <c r="D992" i="2" s="1"/>
  <c r="C993" i="2"/>
  <c r="D993" i="2" s="1"/>
  <c r="C994" i="2"/>
  <c r="D994" i="2" s="1"/>
  <c r="C995" i="2"/>
  <c r="D995" i="2" s="1"/>
  <c r="C996" i="2"/>
  <c r="D996" i="2" s="1"/>
  <c r="C997" i="2"/>
  <c r="D997" i="2" s="1"/>
  <c r="C998" i="2"/>
  <c r="D998" i="2" s="1"/>
  <c r="C999" i="2"/>
  <c r="D999" i="2" s="1"/>
  <c r="C1000" i="2"/>
  <c r="D1000" i="2" s="1"/>
  <c r="C1001" i="2"/>
  <c r="D1001" i="2" s="1"/>
  <c r="C1002" i="2"/>
  <c r="D1002" i="2" s="1"/>
  <c r="C1003" i="2"/>
  <c r="D1003" i="2" s="1"/>
  <c r="C1004" i="2"/>
  <c r="D1004" i="2" s="1"/>
  <c r="C1005" i="2"/>
  <c r="D1005" i="2" s="1"/>
  <c r="C1006" i="2"/>
  <c r="D1006" i="2" s="1"/>
  <c r="C1007" i="2"/>
  <c r="D1007" i="2" s="1"/>
  <c r="C1008" i="2"/>
  <c r="D1008" i="2" s="1"/>
  <c r="C1009" i="2"/>
  <c r="D1009" i="2" s="1"/>
  <c r="C1010" i="2"/>
  <c r="D1010" i="2" s="1"/>
  <c r="C1011" i="2"/>
  <c r="D1011" i="2" s="1"/>
  <c r="C1012" i="2"/>
  <c r="D1012" i="2" s="1"/>
  <c r="C1013" i="2"/>
  <c r="D1013" i="2" s="1"/>
  <c r="C1014" i="2"/>
  <c r="D1014" i="2" s="1"/>
  <c r="C1015" i="2"/>
  <c r="D1015" i="2" s="1"/>
  <c r="C1016" i="2"/>
  <c r="D1016" i="2" s="1"/>
  <c r="C1017" i="2"/>
  <c r="D1017" i="2" s="1"/>
  <c r="C1018" i="2"/>
  <c r="D1018" i="2" s="1"/>
  <c r="C1019" i="2"/>
  <c r="D1019" i="2" s="1"/>
  <c r="C1020" i="2"/>
  <c r="D1020" i="2" s="1"/>
  <c r="C1021" i="2"/>
  <c r="D1021" i="2" s="1"/>
  <c r="C1022" i="2"/>
  <c r="D1022" i="2" s="1"/>
  <c r="C1023" i="2"/>
  <c r="D1023" i="2" s="1"/>
  <c r="C1024" i="2"/>
  <c r="D1024" i="2" s="1"/>
  <c r="C1025" i="2"/>
  <c r="D1025" i="2" s="1"/>
  <c r="C1026" i="2"/>
  <c r="D1026" i="2" s="1"/>
  <c r="C1027" i="2"/>
  <c r="D1027" i="2" s="1"/>
  <c r="C1028" i="2"/>
  <c r="D1028" i="2" s="1"/>
  <c r="C1029" i="2"/>
  <c r="D1029" i="2" s="1"/>
  <c r="C1030" i="2"/>
  <c r="D1030" i="2" s="1"/>
  <c r="C1031" i="2"/>
  <c r="D1031" i="2" s="1"/>
  <c r="C1032" i="2"/>
  <c r="D1032" i="2" s="1"/>
  <c r="C1033" i="2"/>
  <c r="D1033" i="2" s="1"/>
  <c r="C1034" i="2"/>
  <c r="D1034" i="2" s="1"/>
  <c r="C1035" i="2"/>
  <c r="D1035" i="2" s="1"/>
  <c r="C1036" i="2"/>
  <c r="D1036" i="2" s="1"/>
  <c r="C1037" i="2"/>
  <c r="D1037" i="2" s="1"/>
  <c r="C1038" i="2"/>
  <c r="D1038" i="2" s="1"/>
  <c r="C1039" i="2"/>
  <c r="D1039" i="2" s="1"/>
  <c r="C1040" i="2"/>
  <c r="D1040" i="2" s="1"/>
  <c r="C1041" i="2"/>
  <c r="D1041" i="2" s="1"/>
  <c r="C1042" i="2"/>
  <c r="D1042" i="2" s="1"/>
  <c r="C1043" i="2"/>
  <c r="D1043" i="2" s="1"/>
  <c r="C1044" i="2"/>
  <c r="D1044" i="2" s="1"/>
  <c r="C1045" i="2"/>
  <c r="D1045" i="2" s="1"/>
  <c r="C1046" i="2"/>
  <c r="D1046" i="2" s="1"/>
  <c r="C1047" i="2"/>
  <c r="D1047" i="2" s="1"/>
  <c r="C1048" i="2"/>
  <c r="D1048" i="2" s="1"/>
  <c r="C1049" i="2"/>
  <c r="D1049" i="2" s="1"/>
  <c r="C1050" i="2"/>
  <c r="D1050" i="2" s="1"/>
  <c r="C1051" i="2"/>
  <c r="D1051" i="2" s="1"/>
  <c r="C1052" i="2"/>
  <c r="D1052" i="2" s="1"/>
  <c r="C1053" i="2"/>
  <c r="D1053" i="2" s="1"/>
  <c r="C1054" i="2"/>
  <c r="D1054" i="2" s="1"/>
  <c r="C1055" i="2"/>
  <c r="D1055" i="2" s="1"/>
  <c r="C1056" i="2"/>
  <c r="D1056" i="2" s="1"/>
  <c r="C1057" i="2"/>
  <c r="D1057" i="2" s="1"/>
  <c r="C1058" i="2"/>
  <c r="D1058" i="2" s="1"/>
  <c r="C1059" i="2"/>
  <c r="D1059" i="2" s="1"/>
  <c r="C1060" i="2"/>
  <c r="D1060" i="2" s="1"/>
  <c r="C1061" i="2"/>
  <c r="D1061" i="2" s="1"/>
  <c r="C1062" i="2"/>
  <c r="D1062" i="2" s="1"/>
  <c r="C1063" i="2"/>
  <c r="D1063" i="2" s="1"/>
  <c r="C1064" i="2"/>
  <c r="D1064" i="2" s="1"/>
  <c r="C1065" i="2"/>
  <c r="D1065" i="2" s="1"/>
  <c r="C1066" i="2"/>
  <c r="D1066" i="2" s="1"/>
  <c r="C1067" i="2"/>
  <c r="D1067" i="2" s="1"/>
  <c r="C1068" i="2"/>
  <c r="D1068" i="2" s="1"/>
  <c r="C1069" i="2"/>
  <c r="D1069" i="2" s="1"/>
  <c r="C1070" i="2"/>
  <c r="D1070" i="2" s="1"/>
  <c r="C1071" i="2"/>
  <c r="D1071" i="2" s="1"/>
  <c r="C1072" i="2"/>
  <c r="D1072" i="2" s="1"/>
  <c r="C1073" i="2"/>
  <c r="D1073" i="2" s="1"/>
  <c r="C1074" i="2"/>
  <c r="D1074" i="2" s="1"/>
  <c r="C1075" i="2"/>
  <c r="D1075" i="2" s="1"/>
  <c r="C1076" i="2"/>
  <c r="D1076" i="2" s="1"/>
  <c r="C1077" i="2"/>
  <c r="D1077" i="2" s="1"/>
  <c r="C1078" i="2"/>
  <c r="D1078" i="2" s="1"/>
  <c r="C1079" i="2"/>
  <c r="D1079" i="2" s="1"/>
  <c r="C1080" i="2"/>
  <c r="D1080" i="2" s="1"/>
  <c r="C1081" i="2"/>
  <c r="D1081" i="2" s="1"/>
  <c r="C1082" i="2"/>
  <c r="D1082" i="2" s="1"/>
  <c r="C1083" i="2"/>
  <c r="D1083" i="2" s="1"/>
  <c r="C1084" i="2"/>
  <c r="D1084" i="2" s="1"/>
  <c r="C1085" i="2"/>
  <c r="D1085" i="2" s="1"/>
  <c r="C1086" i="2"/>
  <c r="D1086" i="2" s="1"/>
  <c r="C1087" i="2"/>
  <c r="D1087" i="2" s="1"/>
  <c r="C1088" i="2"/>
  <c r="D1088" i="2" s="1"/>
  <c r="C1089" i="2"/>
  <c r="D1089" i="2" s="1"/>
  <c r="C1090" i="2"/>
  <c r="D1090" i="2" s="1"/>
  <c r="C1091" i="2"/>
  <c r="D1091" i="2" s="1"/>
  <c r="C1092" i="2"/>
  <c r="D1092" i="2" s="1"/>
  <c r="C1093" i="2"/>
  <c r="D1093" i="2" s="1"/>
  <c r="C1094" i="2"/>
  <c r="D1094" i="2" s="1"/>
  <c r="C1095" i="2"/>
  <c r="D1095" i="2" s="1"/>
  <c r="C1096" i="2"/>
  <c r="D1096" i="2" s="1"/>
  <c r="C1097" i="2"/>
  <c r="D1097" i="2" s="1"/>
  <c r="C1098" i="2"/>
  <c r="D1098" i="2" s="1"/>
  <c r="C1099" i="2"/>
  <c r="D1099" i="2" s="1"/>
  <c r="C1100" i="2"/>
  <c r="D1100" i="2" s="1"/>
  <c r="C1101" i="2"/>
  <c r="D1101" i="2" s="1"/>
  <c r="C1102" i="2"/>
  <c r="D1102" i="2" s="1"/>
  <c r="C1103" i="2"/>
  <c r="D1103" i="2" s="1"/>
  <c r="C1104" i="2"/>
  <c r="D1104" i="2" s="1"/>
  <c r="C1105" i="2"/>
  <c r="D1105" i="2" s="1"/>
  <c r="C1106" i="2"/>
  <c r="D1106" i="2" s="1"/>
  <c r="C1107" i="2"/>
  <c r="D1107" i="2" s="1"/>
  <c r="C1108" i="2"/>
  <c r="D1108" i="2" s="1"/>
  <c r="C1109" i="2"/>
  <c r="D1109" i="2" s="1"/>
  <c r="C1110" i="2"/>
  <c r="D1110" i="2" s="1"/>
  <c r="C1111" i="2"/>
  <c r="D1111" i="2" s="1"/>
  <c r="C1112" i="2"/>
  <c r="D1112" i="2" s="1"/>
  <c r="C1113" i="2"/>
  <c r="D1113" i="2" s="1"/>
  <c r="C1114" i="2"/>
  <c r="D1114" i="2" s="1"/>
  <c r="C1115" i="2"/>
  <c r="D1115" i="2" s="1"/>
  <c r="C1116" i="2"/>
  <c r="D1116" i="2" s="1"/>
  <c r="C1117" i="2"/>
  <c r="D1117" i="2" s="1"/>
  <c r="C1118" i="2"/>
  <c r="D1118" i="2" s="1"/>
  <c r="C1119" i="2"/>
  <c r="D1119" i="2" s="1"/>
  <c r="C1120" i="2"/>
  <c r="D1120" i="2" s="1"/>
  <c r="C1121" i="2"/>
  <c r="D1121" i="2" s="1"/>
  <c r="C1122" i="2"/>
  <c r="D1122" i="2" s="1"/>
  <c r="C1123" i="2"/>
  <c r="D1123" i="2" s="1"/>
  <c r="C1124" i="2"/>
  <c r="D1124" i="2" s="1"/>
  <c r="C1125" i="2"/>
  <c r="D1125" i="2" s="1"/>
  <c r="C1126" i="2"/>
  <c r="D1126" i="2" s="1"/>
  <c r="C1127" i="2"/>
  <c r="D1127" i="2" s="1"/>
  <c r="C1128" i="2"/>
  <c r="D1128" i="2" s="1"/>
  <c r="C1129" i="2"/>
  <c r="D1129" i="2" s="1"/>
  <c r="C1130" i="2"/>
  <c r="D1130" i="2" s="1"/>
  <c r="C1131" i="2"/>
  <c r="D1131" i="2" s="1"/>
  <c r="C1132" i="2"/>
  <c r="D1132" i="2" s="1"/>
  <c r="C1133" i="2"/>
  <c r="D1133" i="2" s="1"/>
  <c r="C1134" i="2"/>
  <c r="D1134" i="2" s="1"/>
  <c r="C1135" i="2"/>
  <c r="D1135" i="2" s="1"/>
  <c r="C1136" i="2"/>
  <c r="D1136" i="2" s="1"/>
  <c r="C1137" i="2"/>
  <c r="D1137" i="2" s="1"/>
  <c r="C1138" i="2"/>
  <c r="D1138" i="2" s="1"/>
  <c r="C1139" i="2"/>
  <c r="D1139" i="2" s="1"/>
  <c r="C1140" i="2"/>
  <c r="D1140" i="2" s="1"/>
  <c r="C1141" i="2"/>
  <c r="D1141" i="2" s="1"/>
  <c r="C1142" i="2"/>
  <c r="D1142" i="2" s="1"/>
  <c r="C1143" i="2"/>
  <c r="D1143" i="2" s="1"/>
  <c r="C1144" i="2"/>
  <c r="D1144" i="2" s="1"/>
  <c r="C1145" i="2"/>
  <c r="D1145" i="2" s="1"/>
  <c r="C1146" i="2"/>
  <c r="D1146" i="2" s="1"/>
  <c r="C1147" i="2"/>
  <c r="D1147" i="2" s="1"/>
  <c r="C1148" i="2"/>
  <c r="D1148" i="2" s="1"/>
  <c r="C1149" i="2"/>
  <c r="D1149" i="2" s="1"/>
  <c r="C1150" i="2"/>
  <c r="D1150" i="2" s="1"/>
  <c r="C1151" i="2"/>
  <c r="D1151" i="2" s="1"/>
  <c r="C1152" i="2"/>
  <c r="D1152" i="2" s="1"/>
  <c r="C1153" i="2"/>
  <c r="D1153" i="2" s="1"/>
  <c r="C1154" i="2"/>
  <c r="D1154" i="2" s="1"/>
  <c r="C1155" i="2"/>
  <c r="D1155" i="2" s="1"/>
  <c r="C1156" i="2"/>
  <c r="D1156" i="2" s="1"/>
  <c r="C1157" i="2"/>
  <c r="D1157" i="2" s="1"/>
  <c r="C1158" i="2"/>
  <c r="D1158" i="2" s="1"/>
  <c r="C1159" i="2"/>
  <c r="D1159" i="2" s="1"/>
  <c r="C1160" i="2"/>
  <c r="D1160" i="2" s="1"/>
  <c r="C1161" i="2"/>
  <c r="D1161" i="2" s="1"/>
  <c r="C1162" i="2"/>
  <c r="D1162" i="2" s="1"/>
  <c r="C1163" i="2"/>
  <c r="D1163" i="2" s="1"/>
  <c r="C1164" i="2"/>
  <c r="D1164" i="2" s="1"/>
  <c r="C1165" i="2"/>
  <c r="D1165" i="2" s="1"/>
  <c r="C1166" i="2"/>
  <c r="D1166" i="2" s="1"/>
  <c r="C1167" i="2"/>
  <c r="D1167" i="2" s="1"/>
  <c r="C1168" i="2"/>
  <c r="D1168" i="2" s="1"/>
  <c r="C1169" i="2"/>
  <c r="D1169" i="2" s="1"/>
  <c r="C1170" i="2"/>
  <c r="D1170" i="2" s="1"/>
  <c r="C1171" i="2"/>
  <c r="D1171" i="2" s="1"/>
  <c r="C1172" i="2"/>
  <c r="D1172" i="2" s="1"/>
  <c r="C1173" i="2"/>
  <c r="D1173" i="2" s="1"/>
  <c r="C1174" i="2"/>
  <c r="D1174" i="2" s="1"/>
  <c r="C1175" i="2"/>
  <c r="D1175" i="2" s="1"/>
  <c r="C1176" i="2"/>
  <c r="D1176" i="2" s="1"/>
  <c r="C1177" i="2"/>
  <c r="D1177" i="2" s="1"/>
  <c r="C1178" i="2"/>
  <c r="D1178" i="2" s="1"/>
  <c r="C1179" i="2"/>
  <c r="D1179" i="2" s="1"/>
  <c r="C1180" i="2"/>
  <c r="D1180" i="2" s="1"/>
  <c r="C1181" i="2"/>
  <c r="D1181" i="2" s="1"/>
  <c r="C1182" i="2"/>
  <c r="D1182" i="2" s="1"/>
  <c r="C1183" i="2"/>
  <c r="D1183" i="2" s="1"/>
  <c r="C1184" i="2"/>
  <c r="D1184" i="2" s="1"/>
  <c r="C1185" i="2"/>
  <c r="D1185" i="2" s="1"/>
  <c r="C1186" i="2"/>
  <c r="D1186" i="2" s="1"/>
  <c r="C1187" i="2"/>
  <c r="D1187" i="2" s="1"/>
  <c r="C1188" i="2"/>
  <c r="D1188" i="2" s="1"/>
  <c r="C1189" i="2"/>
  <c r="D1189" i="2" s="1"/>
  <c r="C1190" i="2"/>
  <c r="D1190" i="2" s="1"/>
  <c r="C1191" i="2"/>
  <c r="D1191" i="2" s="1"/>
  <c r="C1192" i="2"/>
  <c r="D1192" i="2" s="1"/>
  <c r="C1193" i="2"/>
  <c r="D1193" i="2" s="1"/>
  <c r="C1194" i="2"/>
  <c r="D1194" i="2" s="1"/>
  <c r="C1195" i="2"/>
  <c r="D1195" i="2" s="1"/>
  <c r="C1196" i="2"/>
  <c r="D1196" i="2" s="1"/>
  <c r="C1197" i="2"/>
  <c r="D1197" i="2" s="1"/>
  <c r="C1198" i="2"/>
  <c r="D1198" i="2" s="1"/>
  <c r="C1199" i="2"/>
  <c r="D1199" i="2" s="1"/>
  <c r="C1200" i="2"/>
  <c r="D1200" i="2" s="1"/>
  <c r="C1201" i="2"/>
  <c r="D1201" i="2" s="1"/>
  <c r="C1202" i="2"/>
  <c r="D1202" i="2" s="1"/>
  <c r="C1203" i="2"/>
  <c r="D1203" i="2" s="1"/>
  <c r="C1204" i="2"/>
  <c r="D1204" i="2" s="1"/>
  <c r="C1205" i="2"/>
  <c r="D1205" i="2" s="1"/>
  <c r="C1206" i="2"/>
  <c r="D1206" i="2" s="1"/>
  <c r="C1207" i="2"/>
  <c r="D1207" i="2" s="1"/>
  <c r="C1208" i="2"/>
  <c r="D1208" i="2" s="1"/>
  <c r="C1209" i="2"/>
  <c r="D1209" i="2" s="1"/>
  <c r="C1210" i="2"/>
  <c r="D1210" i="2" s="1"/>
  <c r="C1211" i="2"/>
  <c r="D1211" i="2" s="1"/>
  <c r="C1212" i="2"/>
  <c r="D1212" i="2" s="1"/>
  <c r="C1213" i="2"/>
  <c r="D1213" i="2" s="1"/>
  <c r="C1214" i="2"/>
  <c r="D1214" i="2" s="1"/>
  <c r="C1215" i="2"/>
  <c r="D1215" i="2" s="1"/>
  <c r="C1216" i="2"/>
  <c r="D1216" i="2" s="1"/>
  <c r="C1217" i="2"/>
  <c r="D1217" i="2" s="1"/>
  <c r="C1218" i="2"/>
  <c r="D1218" i="2" s="1"/>
  <c r="C1219" i="2"/>
  <c r="D1219" i="2" s="1"/>
  <c r="C1220" i="2"/>
  <c r="D1220" i="2" s="1"/>
  <c r="C1221" i="2"/>
  <c r="D1221" i="2" s="1"/>
  <c r="C1222" i="2"/>
  <c r="D1222" i="2" s="1"/>
  <c r="C1223" i="2"/>
  <c r="D1223" i="2" s="1"/>
  <c r="C1224" i="2"/>
  <c r="D1224" i="2" s="1"/>
  <c r="C1225" i="2"/>
  <c r="D1225" i="2" s="1"/>
  <c r="C1226" i="2"/>
  <c r="D1226" i="2" s="1"/>
  <c r="C1227" i="2"/>
  <c r="D1227" i="2" s="1"/>
  <c r="C1228" i="2"/>
  <c r="D1228" i="2" s="1"/>
  <c r="C1229" i="2"/>
  <c r="D1229" i="2" s="1"/>
  <c r="C1230" i="2"/>
  <c r="D1230" i="2" s="1"/>
  <c r="C1231" i="2"/>
  <c r="D1231" i="2" s="1"/>
  <c r="C1232" i="2"/>
  <c r="D1232" i="2" s="1"/>
  <c r="C1233" i="2"/>
  <c r="D1233" i="2" s="1"/>
  <c r="C1234" i="2"/>
  <c r="D1234" i="2" s="1"/>
  <c r="C1235" i="2"/>
  <c r="D1235" i="2" s="1"/>
  <c r="C1236" i="2"/>
  <c r="D1236" i="2" s="1"/>
  <c r="C1237" i="2"/>
  <c r="D1237" i="2" s="1"/>
  <c r="C1238" i="2"/>
  <c r="D1238" i="2" s="1"/>
  <c r="C1239" i="2"/>
  <c r="D1239" i="2" s="1"/>
  <c r="C1240" i="2"/>
  <c r="D1240" i="2" s="1"/>
  <c r="C1241" i="2"/>
  <c r="D1241" i="2" s="1"/>
  <c r="C1242" i="2"/>
  <c r="D1242" i="2" s="1"/>
  <c r="C1243" i="2"/>
  <c r="D1243" i="2" s="1"/>
  <c r="C1244" i="2"/>
  <c r="D1244" i="2" s="1"/>
  <c r="C1245" i="2"/>
  <c r="D1245" i="2" s="1"/>
  <c r="C1246" i="2"/>
  <c r="D1246" i="2" s="1"/>
  <c r="C1247" i="2"/>
  <c r="D1247" i="2" s="1"/>
  <c r="C1248" i="2"/>
  <c r="D1248" i="2" s="1"/>
  <c r="C1249" i="2"/>
  <c r="D1249" i="2" s="1"/>
  <c r="C1250" i="2"/>
  <c r="D1250" i="2" s="1"/>
  <c r="C1251" i="2"/>
  <c r="D1251" i="2" s="1"/>
  <c r="C1252" i="2"/>
  <c r="D1252" i="2" s="1"/>
  <c r="C1253" i="2"/>
  <c r="D1253" i="2" s="1"/>
  <c r="C1254" i="2"/>
  <c r="D1254" i="2" s="1"/>
  <c r="C1255" i="2"/>
  <c r="D1255" i="2" s="1"/>
  <c r="C1256" i="2"/>
  <c r="D1256" i="2" s="1"/>
  <c r="C1257" i="2"/>
  <c r="D1257" i="2" s="1"/>
  <c r="C1258" i="2"/>
  <c r="D1258" i="2" s="1"/>
  <c r="C1259" i="2"/>
  <c r="D1259" i="2" s="1"/>
  <c r="C1260" i="2"/>
  <c r="D1260" i="2" s="1"/>
  <c r="C1261" i="2"/>
  <c r="D1261" i="2" s="1"/>
  <c r="C1262" i="2"/>
  <c r="D1262" i="2" s="1"/>
  <c r="C1263" i="2"/>
  <c r="D1263" i="2" s="1"/>
  <c r="C1264" i="2"/>
  <c r="D1264" i="2" s="1"/>
  <c r="C1265" i="2"/>
  <c r="D1265" i="2" s="1"/>
  <c r="C1266" i="2"/>
  <c r="D1266" i="2" s="1"/>
  <c r="C1267" i="2"/>
  <c r="D1267" i="2" s="1"/>
  <c r="C1268" i="2"/>
  <c r="D1268" i="2" s="1"/>
  <c r="C1269" i="2"/>
  <c r="D1269" i="2" s="1"/>
  <c r="C1270" i="2"/>
  <c r="D1270" i="2" s="1"/>
  <c r="C1271" i="2"/>
  <c r="D1271" i="2" s="1"/>
  <c r="C1272" i="2"/>
  <c r="D1272" i="2" s="1"/>
  <c r="C1273" i="2"/>
  <c r="D1273" i="2" s="1"/>
  <c r="C1274" i="2"/>
  <c r="D1274" i="2" s="1"/>
  <c r="C1275" i="2"/>
  <c r="D1275" i="2" s="1"/>
  <c r="C1276" i="2"/>
  <c r="D1276" i="2" s="1"/>
  <c r="C1277" i="2"/>
  <c r="D1277" i="2" s="1"/>
  <c r="C1278" i="2"/>
  <c r="D1278" i="2" s="1"/>
  <c r="C1279" i="2"/>
  <c r="D1279" i="2" s="1"/>
  <c r="C1280" i="2"/>
  <c r="D1280" i="2" s="1"/>
  <c r="C1281" i="2"/>
  <c r="D1281" i="2" s="1"/>
  <c r="C1282" i="2"/>
  <c r="D1282" i="2" s="1"/>
  <c r="C1283" i="2"/>
  <c r="D1283" i="2" s="1"/>
  <c r="C1284" i="2"/>
  <c r="D1284" i="2" s="1"/>
  <c r="C1285" i="2"/>
  <c r="D1285" i="2" s="1"/>
  <c r="C1286" i="2"/>
  <c r="D1286" i="2" s="1"/>
  <c r="C1287" i="2"/>
  <c r="D1287" i="2" s="1"/>
  <c r="C1288" i="2"/>
  <c r="D1288" i="2" s="1"/>
  <c r="C1289" i="2"/>
  <c r="D1289" i="2" s="1"/>
  <c r="C1290" i="2"/>
  <c r="D1290" i="2" s="1"/>
  <c r="C1291" i="2"/>
  <c r="D1291" i="2" s="1"/>
  <c r="C1292" i="2"/>
  <c r="D1292" i="2" s="1"/>
  <c r="C1293" i="2"/>
  <c r="D1293" i="2" s="1"/>
  <c r="C1294" i="2"/>
  <c r="D1294" i="2" s="1"/>
  <c r="C1295" i="2"/>
  <c r="D1295" i="2" s="1"/>
  <c r="C1296" i="2"/>
  <c r="D1296" i="2" s="1"/>
  <c r="C1297" i="2"/>
  <c r="D1297" i="2" s="1"/>
  <c r="C1298" i="2"/>
  <c r="D1298" i="2" s="1"/>
  <c r="C1299" i="2"/>
  <c r="D1299" i="2" s="1"/>
  <c r="C1300" i="2"/>
  <c r="D1300" i="2" s="1"/>
  <c r="C1301" i="2"/>
  <c r="D1301" i="2" s="1"/>
  <c r="C1302" i="2"/>
  <c r="D1302" i="2" s="1"/>
  <c r="C1303" i="2"/>
  <c r="D1303" i="2" s="1"/>
  <c r="C1304" i="2"/>
  <c r="D1304" i="2" s="1"/>
  <c r="C1305" i="2"/>
  <c r="D1305" i="2" s="1"/>
  <c r="C1306" i="2"/>
  <c r="D1306" i="2" s="1"/>
  <c r="C1307" i="2"/>
  <c r="D1307" i="2" s="1"/>
  <c r="C1308" i="2"/>
  <c r="D1308" i="2" s="1"/>
  <c r="C1309" i="2"/>
  <c r="D1309" i="2" s="1"/>
  <c r="C1310" i="2"/>
  <c r="D1310" i="2" s="1"/>
  <c r="C1311" i="2"/>
  <c r="D1311" i="2" s="1"/>
  <c r="C1312" i="2"/>
  <c r="D1312" i="2" s="1"/>
  <c r="C1313" i="2"/>
  <c r="D1313" i="2" s="1"/>
  <c r="C1314" i="2"/>
  <c r="D1314" i="2" s="1"/>
  <c r="C1315" i="2"/>
  <c r="D1315" i="2" s="1"/>
  <c r="C1316" i="2"/>
  <c r="D1316" i="2" s="1"/>
  <c r="C1317" i="2"/>
  <c r="D1317" i="2" s="1"/>
  <c r="C1318" i="2"/>
  <c r="D1318" i="2" s="1"/>
  <c r="C1319" i="2"/>
  <c r="D1319" i="2" s="1"/>
  <c r="C1320" i="2"/>
  <c r="D1320" i="2" s="1"/>
  <c r="C1321" i="2"/>
  <c r="D1321" i="2" s="1"/>
  <c r="C1322" i="2"/>
  <c r="D1322" i="2" s="1"/>
  <c r="C1323" i="2"/>
  <c r="D1323" i="2" s="1"/>
  <c r="C1324" i="2"/>
  <c r="D1324" i="2" s="1"/>
  <c r="C1325" i="2"/>
  <c r="D1325" i="2" s="1"/>
  <c r="C1326" i="2"/>
  <c r="D1326" i="2" s="1"/>
  <c r="C1327" i="2"/>
  <c r="D1327" i="2" s="1"/>
  <c r="C1328" i="2"/>
  <c r="D1328" i="2" s="1"/>
  <c r="C1329" i="2"/>
  <c r="D1329" i="2" s="1"/>
  <c r="C1330" i="2"/>
  <c r="D1330" i="2" s="1"/>
  <c r="C1331" i="2"/>
  <c r="D1331" i="2" s="1"/>
  <c r="C1332" i="2"/>
  <c r="D1332" i="2" s="1"/>
  <c r="C1333" i="2"/>
  <c r="D1333" i="2" s="1"/>
  <c r="C1334" i="2"/>
  <c r="D1334" i="2" s="1"/>
  <c r="C1335" i="2"/>
  <c r="D1335" i="2" s="1"/>
  <c r="C1336" i="2"/>
  <c r="D1336" i="2" s="1"/>
  <c r="C1337" i="2"/>
  <c r="D1337" i="2" s="1"/>
  <c r="C1338" i="2"/>
  <c r="D1338" i="2" s="1"/>
  <c r="C1339" i="2"/>
  <c r="D1339" i="2" s="1"/>
  <c r="C1340" i="2"/>
  <c r="D1340" i="2" s="1"/>
  <c r="C1341" i="2"/>
  <c r="D1341" i="2" s="1"/>
  <c r="C1342" i="2"/>
  <c r="D1342" i="2" s="1"/>
  <c r="C1343" i="2"/>
  <c r="D1343" i="2" s="1"/>
  <c r="C1344" i="2"/>
  <c r="D1344" i="2" s="1"/>
  <c r="C1345" i="2"/>
  <c r="D1345" i="2" s="1"/>
  <c r="C1346" i="2"/>
  <c r="D1346" i="2" s="1"/>
  <c r="C1347" i="2"/>
  <c r="D1347" i="2" s="1"/>
  <c r="C1348" i="2"/>
  <c r="D1348" i="2" s="1"/>
  <c r="C1349" i="2"/>
  <c r="D1349" i="2" s="1"/>
  <c r="C1350" i="2"/>
  <c r="D1350" i="2" s="1"/>
  <c r="C1351" i="2"/>
  <c r="D1351" i="2" s="1"/>
  <c r="C1352" i="2"/>
  <c r="D1352" i="2" s="1"/>
  <c r="C1353" i="2"/>
  <c r="D1353" i="2" s="1"/>
  <c r="C1354" i="2"/>
  <c r="D1354" i="2" s="1"/>
  <c r="C1355" i="2"/>
  <c r="D1355" i="2" s="1"/>
  <c r="C1356" i="2"/>
  <c r="D1356" i="2" s="1"/>
  <c r="C1357" i="2"/>
  <c r="D1357" i="2" s="1"/>
  <c r="C1358" i="2"/>
  <c r="D1358" i="2" s="1"/>
  <c r="C1359" i="2"/>
  <c r="D1359" i="2" s="1"/>
  <c r="C1360" i="2"/>
  <c r="D1360" i="2" s="1"/>
  <c r="C1361" i="2"/>
  <c r="D1361" i="2" s="1"/>
  <c r="C1362" i="2"/>
  <c r="D1362" i="2" s="1"/>
  <c r="C1363" i="2"/>
  <c r="D1363" i="2" s="1"/>
  <c r="C1364" i="2"/>
  <c r="D1364" i="2" s="1"/>
  <c r="C1365" i="2"/>
  <c r="D1365" i="2" s="1"/>
  <c r="C1366" i="2"/>
  <c r="D1366" i="2" s="1"/>
  <c r="C1367" i="2"/>
  <c r="D1367" i="2" s="1"/>
  <c r="C1368" i="2"/>
  <c r="D1368" i="2" s="1"/>
  <c r="C1369" i="2"/>
  <c r="D1369" i="2" s="1"/>
  <c r="C1370" i="2"/>
  <c r="D1370" i="2" s="1"/>
  <c r="C1371" i="2"/>
  <c r="D1371" i="2" s="1"/>
  <c r="C1372" i="2"/>
  <c r="D1372" i="2" s="1"/>
  <c r="C1373" i="2"/>
  <c r="D1373" i="2" s="1"/>
  <c r="C1374" i="2"/>
  <c r="D1374" i="2" s="1"/>
  <c r="C1375" i="2"/>
  <c r="D1375" i="2" s="1"/>
  <c r="C1376" i="2"/>
  <c r="D1376" i="2" s="1"/>
  <c r="C1377" i="2"/>
  <c r="D1377" i="2" s="1"/>
  <c r="C1378" i="2"/>
  <c r="D1378" i="2" s="1"/>
  <c r="C1379" i="2"/>
  <c r="D1379" i="2" s="1"/>
  <c r="C1380" i="2"/>
  <c r="D1380" i="2" s="1"/>
  <c r="C1381" i="2"/>
  <c r="D1381" i="2" s="1"/>
  <c r="C1382" i="2"/>
  <c r="D1382" i="2" s="1"/>
  <c r="C1383" i="2"/>
  <c r="D1383" i="2" s="1"/>
  <c r="C1384" i="2"/>
  <c r="D1384" i="2" s="1"/>
  <c r="C1385" i="2"/>
  <c r="D1385" i="2" s="1"/>
  <c r="C1386" i="2"/>
  <c r="D1386" i="2" s="1"/>
  <c r="C1387" i="2"/>
  <c r="D1387" i="2" s="1"/>
  <c r="C1388" i="2"/>
  <c r="D1388" i="2" s="1"/>
  <c r="C1389" i="2"/>
  <c r="D1389" i="2" s="1"/>
  <c r="C1390" i="2"/>
  <c r="D1390" i="2" s="1"/>
  <c r="C1391" i="2"/>
  <c r="D1391" i="2" s="1"/>
  <c r="C1392" i="2"/>
  <c r="D1392" i="2" s="1"/>
  <c r="C1393" i="2"/>
  <c r="D1393" i="2" s="1"/>
  <c r="C1394" i="2"/>
  <c r="D1394" i="2" s="1"/>
  <c r="C1395" i="2"/>
  <c r="D1395" i="2" s="1"/>
  <c r="C1396" i="2"/>
  <c r="D1396" i="2" s="1"/>
  <c r="C1397" i="2"/>
  <c r="D1397" i="2" s="1"/>
  <c r="C1398" i="2"/>
  <c r="D1398" i="2" s="1"/>
  <c r="C1399" i="2"/>
  <c r="D1399" i="2" s="1"/>
  <c r="C1400" i="2"/>
  <c r="D1400" i="2" s="1"/>
  <c r="C1401" i="2"/>
  <c r="D1401" i="2" s="1"/>
  <c r="C1402" i="2"/>
  <c r="D1402" i="2" s="1"/>
  <c r="C1403" i="2"/>
  <c r="D1403" i="2" s="1"/>
  <c r="C1404" i="2"/>
  <c r="D1404" i="2" s="1"/>
  <c r="C1405" i="2"/>
  <c r="D1405" i="2" s="1"/>
  <c r="C1406" i="2"/>
  <c r="D1406" i="2" s="1"/>
  <c r="C1407" i="2"/>
  <c r="D1407" i="2" s="1"/>
  <c r="C1408" i="2"/>
  <c r="D1408" i="2" s="1"/>
  <c r="C1409" i="2"/>
  <c r="D1409" i="2" s="1"/>
  <c r="C1410" i="2"/>
  <c r="D1410" i="2" s="1"/>
  <c r="C1411" i="2"/>
  <c r="D1411" i="2" s="1"/>
  <c r="C1412" i="2"/>
  <c r="D1412" i="2" s="1"/>
  <c r="C1413" i="2"/>
  <c r="D1413" i="2" s="1"/>
  <c r="C1414" i="2"/>
  <c r="D1414" i="2" s="1"/>
  <c r="C1415" i="2"/>
  <c r="D1415" i="2" s="1"/>
  <c r="C1416" i="2"/>
  <c r="D1416" i="2" s="1"/>
  <c r="C1417" i="2"/>
  <c r="D1417" i="2" s="1"/>
  <c r="C1418" i="2"/>
  <c r="D1418" i="2" s="1"/>
  <c r="C1419" i="2"/>
  <c r="D1419" i="2" s="1"/>
  <c r="C1420" i="2"/>
  <c r="D1420" i="2" s="1"/>
  <c r="C1421" i="2"/>
  <c r="D1421" i="2" s="1"/>
  <c r="C1422" i="2"/>
  <c r="D1422" i="2" s="1"/>
  <c r="C1423" i="2"/>
  <c r="D1423" i="2" s="1"/>
  <c r="C1424" i="2"/>
  <c r="D1424" i="2" s="1"/>
  <c r="C1425" i="2"/>
  <c r="D1425" i="2" s="1"/>
  <c r="C1426" i="2"/>
  <c r="D1426" i="2" s="1"/>
  <c r="C1427" i="2"/>
  <c r="D1427" i="2" s="1"/>
  <c r="C1428" i="2"/>
  <c r="D1428" i="2" s="1"/>
  <c r="C1429" i="2"/>
  <c r="D1429" i="2" s="1"/>
  <c r="C1430" i="2"/>
  <c r="D1430" i="2" s="1"/>
  <c r="C1431" i="2"/>
  <c r="D1431" i="2" s="1"/>
  <c r="C1432" i="2"/>
  <c r="D1432" i="2" s="1"/>
  <c r="C1433" i="2"/>
  <c r="D1433" i="2" s="1"/>
  <c r="C1434" i="2"/>
  <c r="D1434" i="2" s="1"/>
  <c r="C1435" i="2"/>
  <c r="D1435" i="2" s="1"/>
  <c r="C1436" i="2"/>
  <c r="D1436" i="2" s="1"/>
  <c r="C1437" i="2"/>
  <c r="D1437" i="2" s="1"/>
  <c r="C1438" i="2"/>
  <c r="D1438" i="2" s="1"/>
  <c r="C1439" i="2"/>
  <c r="D1439" i="2" s="1"/>
  <c r="C1440" i="2"/>
  <c r="D1440" i="2" s="1"/>
  <c r="C1441" i="2"/>
  <c r="D1441" i="2" s="1"/>
  <c r="C1442" i="2"/>
  <c r="D1442" i="2" s="1"/>
  <c r="C1443" i="2"/>
  <c r="D1443" i="2" s="1"/>
  <c r="C1444" i="2"/>
  <c r="D1444" i="2" s="1"/>
  <c r="C1445" i="2"/>
  <c r="D1445" i="2" s="1"/>
  <c r="C1446" i="2"/>
  <c r="D1446" i="2" s="1"/>
  <c r="C1447" i="2"/>
  <c r="D1447" i="2" s="1"/>
  <c r="C1448" i="2"/>
  <c r="D1448" i="2" s="1"/>
  <c r="C1449" i="2"/>
  <c r="D1449" i="2" s="1"/>
  <c r="C1450" i="2"/>
  <c r="D1450" i="2" s="1"/>
  <c r="C1451" i="2"/>
  <c r="D1451" i="2" s="1"/>
  <c r="C1452" i="2"/>
  <c r="D1452" i="2" s="1"/>
  <c r="C1453" i="2"/>
  <c r="D1453" i="2" s="1"/>
  <c r="C1454" i="2"/>
  <c r="D1454" i="2" s="1"/>
  <c r="C1455" i="2"/>
  <c r="D1455" i="2" s="1"/>
  <c r="C1456" i="2"/>
  <c r="D1456" i="2" s="1"/>
  <c r="C1457" i="2"/>
  <c r="D1457" i="2" s="1"/>
  <c r="C1458" i="2"/>
  <c r="D1458" i="2" s="1"/>
  <c r="C1459" i="2"/>
  <c r="D1459" i="2" s="1"/>
  <c r="C1460" i="2"/>
  <c r="D1460" i="2" s="1"/>
  <c r="C1461" i="2"/>
  <c r="D1461" i="2" s="1"/>
  <c r="C1462" i="2"/>
  <c r="D1462" i="2" s="1"/>
  <c r="C1463" i="2"/>
  <c r="D1463" i="2" s="1"/>
  <c r="C1464" i="2"/>
  <c r="D1464" i="2" s="1"/>
  <c r="C1465" i="2"/>
  <c r="D1465" i="2" s="1"/>
  <c r="C1466" i="2"/>
  <c r="D1466" i="2" s="1"/>
  <c r="C1467" i="2"/>
  <c r="D1467" i="2" s="1"/>
  <c r="C1468" i="2"/>
  <c r="D1468" i="2" s="1"/>
  <c r="C1469" i="2"/>
  <c r="D1469" i="2" s="1"/>
  <c r="C1470" i="2"/>
  <c r="D1470" i="2" s="1"/>
  <c r="C1471" i="2"/>
  <c r="D1471" i="2" s="1"/>
  <c r="C1472" i="2"/>
  <c r="D1472" i="2" s="1"/>
  <c r="C1473" i="2"/>
  <c r="D1473" i="2" s="1"/>
  <c r="C1474" i="2"/>
  <c r="D1474" i="2" s="1"/>
  <c r="C1475" i="2"/>
  <c r="D1475" i="2" s="1"/>
  <c r="C1476" i="2"/>
  <c r="D1476" i="2" s="1"/>
  <c r="C1477" i="2"/>
  <c r="D1477" i="2" s="1"/>
  <c r="C1478" i="2"/>
  <c r="D1478" i="2" s="1"/>
  <c r="C1479" i="2"/>
  <c r="D1479" i="2" s="1"/>
  <c r="C1480" i="2"/>
  <c r="D1480" i="2" s="1"/>
  <c r="C1481" i="2"/>
  <c r="D1481" i="2" s="1"/>
  <c r="C1482" i="2"/>
  <c r="D1482" i="2" s="1"/>
  <c r="C1483" i="2"/>
  <c r="D1483" i="2" s="1"/>
  <c r="C1484" i="2"/>
  <c r="D1484" i="2" s="1"/>
  <c r="C1485" i="2"/>
  <c r="D1485" i="2" s="1"/>
  <c r="C1486" i="2"/>
  <c r="D1486" i="2" s="1"/>
  <c r="C1487" i="2"/>
  <c r="D1487" i="2" s="1"/>
  <c r="C1488" i="2"/>
  <c r="D1488" i="2" s="1"/>
  <c r="C1489" i="2"/>
  <c r="D1489" i="2" s="1"/>
  <c r="C1490" i="2"/>
  <c r="D1490" i="2" s="1"/>
  <c r="C1491" i="2"/>
  <c r="D1491" i="2" s="1"/>
  <c r="C1492" i="2"/>
  <c r="D1492" i="2" s="1"/>
  <c r="C1493" i="2"/>
  <c r="D1493" i="2" s="1"/>
  <c r="C1494" i="2"/>
  <c r="D1494" i="2" s="1"/>
  <c r="C1495" i="2"/>
  <c r="D1495" i="2" s="1"/>
  <c r="C1496" i="2"/>
  <c r="D1496" i="2" s="1"/>
  <c r="C1497" i="2"/>
  <c r="D1497" i="2" s="1"/>
  <c r="C1498" i="2"/>
  <c r="D1498" i="2" s="1"/>
  <c r="C1499" i="2"/>
  <c r="D1499" i="2" s="1"/>
  <c r="C1500" i="2"/>
  <c r="D1500" i="2" s="1"/>
  <c r="C1501" i="2"/>
  <c r="D1501" i="2" s="1"/>
  <c r="C1502" i="2"/>
  <c r="D1502" i="2" s="1"/>
  <c r="C1503" i="2"/>
  <c r="D1503" i="2" s="1"/>
  <c r="C1504" i="2"/>
  <c r="D1504" i="2" s="1"/>
  <c r="C1505" i="2"/>
  <c r="D1505" i="2" s="1"/>
  <c r="C1506" i="2"/>
  <c r="D1506" i="2" s="1"/>
  <c r="C1507" i="2"/>
  <c r="D1507" i="2" s="1"/>
  <c r="C1508" i="2"/>
  <c r="D1508" i="2" s="1"/>
  <c r="C1509" i="2"/>
  <c r="D1509" i="2" s="1"/>
  <c r="C1510" i="2"/>
  <c r="D1510" i="2" s="1"/>
  <c r="C1511" i="2"/>
  <c r="D1511" i="2" s="1"/>
  <c r="C1512" i="2"/>
  <c r="D1512" i="2" s="1"/>
  <c r="C1513" i="2"/>
  <c r="D1513" i="2" s="1"/>
  <c r="C1514" i="2"/>
  <c r="D1514" i="2" s="1"/>
  <c r="C1515" i="2"/>
  <c r="D1515" i="2" s="1"/>
  <c r="C1516" i="2"/>
  <c r="D1516" i="2" s="1"/>
  <c r="C18" i="2"/>
  <c r="D18" i="2" s="1"/>
  <c r="C17" i="2"/>
  <c r="D17" i="2" s="1"/>
  <c r="A18" i="2"/>
  <c r="S18" i="2" s="1"/>
  <c r="A19" i="2"/>
  <c r="A20" i="2"/>
  <c r="A21" i="2"/>
  <c r="S21" i="2" s="1"/>
  <c r="A22" i="2"/>
  <c r="Q22" i="2" s="1"/>
  <c r="A23" i="2"/>
  <c r="S23" i="2" s="1"/>
  <c r="A24" i="2"/>
  <c r="S24" i="2" s="1"/>
  <c r="A25" i="2"/>
  <c r="S25" i="2" s="1"/>
  <c r="A26" i="2"/>
  <c r="S26" i="2" s="1"/>
  <c r="A27" i="2"/>
  <c r="A28" i="2"/>
  <c r="A29" i="2"/>
  <c r="Q29" i="2" s="1"/>
  <c r="A30" i="2"/>
  <c r="A31" i="2"/>
  <c r="A32" i="2"/>
  <c r="Q32" i="2" s="1"/>
  <c r="A33" i="2"/>
  <c r="Q33" i="2" s="1"/>
  <c r="A34" i="2"/>
  <c r="A35" i="2"/>
  <c r="Q35" i="2" s="1"/>
  <c r="A36" i="2"/>
  <c r="A37" i="2"/>
  <c r="Q37" i="2" s="1"/>
  <c r="A38" i="2"/>
  <c r="A39" i="2"/>
  <c r="A40" i="2"/>
  <c r="Q40" i="2" s="1"/>
  <c r="A41" i="2"/>
  <c r="Q41" i="2" s="1"/>
  <c r="A42" i="2"/>
  <c r="A43" i="2"/>
  <c r="Q43" i="2" s="1"/>
  <c r="A44" i="2"/>
  <c r="A45" i="2"/>
  <c r="Q45" i="2" s="1"/>
  <c r="A46" i="2"/>
  <c r="A47" i="2"/>
  <c r="A48" i="2"/>
  <c r="Q48" i="2" s="1"/>
  <c r="A49" i="2"/>
  <c r="Q49" i="2" s="1"/>
  <c r="A50" i="2"/>
  <c r="Q50" i="2" s="1"/>
  <c r="A51" i="2"/>
  <c r="Q51" i="2" s="1"/>
  <c r="A52" i="2"/>
  <c r="Q52" i="2" s="1"/>
  <c r="A53" i="2"/>
  <c r="A54" i="2"/>
  <c r="A55" i="2"/>
  <c r="A56" i="2"/>
  <c r="A57" i="2"/>
  <c r="A58" i="2"/>
  <c r="A59" i="2"/>
  <c r="Q59" i="2" s="1"/>
  <c r="A60" i="2"/>
  <c r="Q60" i="2" s="1"/>
  <c r="A61" i="2"/>
  <c r="A62" i="2"/>
  <c r="A63" i="2"/>
  <c r="A64" i="2"/>
  <c r="A65" i="2"/>
  <c r="A66" i="2"/>
  <c r="A67" i="2"/>
  <c r="Q67" i="2" s="1"/>
  <c r="A68" i="2"/>
  <c r="Q68" i="2" s="1"/>
  <c r="A69" i="2"/>
  <c r="A70" i="2"/>
  <c r="A71" i="2"/>
  <c r="A72" i="2"/>
  <c r="A73" i="2"/>
  <c r="A74" i="2"/>
  <c r="A75" i="2"/>
  <c r="Q75" i="2" s="1"/>
  <c r="A76" i="2"/>
  <c r="Q76" i="2" s="1"/>
  <c r="A77" i="2"/>
  <c r="A78" i="2"/>
  <c r="A79" i="2"/>
  <c r="A80" i="2"/>
  <c r="A81" i="2"/>
  <c r="A82" i="2"/>
  <c r="A83" i="2"/>
  <c r="Q83" i="2" s="1"/>
  <c r="A84" i="2"/>
  <c r="Q84" i="2" s="1"/>
  <c r="A85" i="2"/>
  <c r="A86" i="2"/>
  <c r="A87" i="2"/>
  <c r="A88" i="2"/>
  <c r="A89" i="2"/>
  <c r="A90" i="2"/>
  <c r="A91" i="2"/>
  <c r="Q91" i="2" s="1"/>
  <c r="A92" i="2"/>
  <c r="Q92" i="2" s="1"/>
  <c r="A93" i="2"/>
  <c r="A94" i="2"/>
  <c r="A95" i="2"/>
  <c r="A96" i="2"/>
  <c r="A97" i="2"/>
  <c r="A98" i="2"/>
  <c r="A99" i="2"/>
  <c r="Q99" i="2" s="1"/>
  <c r="A100" i="2"/>
  <c r="Q100" i="2" s="1"/>
  <c r="A101" i="2"/>
  <c r="A102" i="2"/>
  <c r="A103" i="2"/>
  <c r="A104" i="2"/>
  <c r="A105" i="2"/>
  <c r="A106" i="2"/>
  <c r="A107" i="2"/>
  <c r="Q107" i="2" s="1"/>
  <c r="A108" i="2"/>
  <c r="Q108" i="2" s="1"/>
  <c r="A109" i="2"/>
  <c r="A110" i="2"/>
  <c r="A111" i="2"/>
  <c r="A112" i="2"/>
  <c r="A113" i="2"/>
  <c r="A114" i="2"/>
  <c r="A115" i="2"/>
  <c r="Q115" i="2" s="1"/>
  <c r="A116" i="2"/>
  <c r="Q116" i="2" s="1"/>
  <c r="A117" i="2"/>
  <c r="A118" i="2"/>
  <c r="A119" i="2"/>
  <c r="A120" i="2"/>
  <c r="A121" i="2"/>
  <c r="A122" i="2"/>
  <c r="A123" i="2"/>
  <c r="Q123" i="2" s="1"/>
  <c r="A124" i="2"/>
  <c r="Q124" i="2" s="1"/>
  <c r="A125" i="2"/>
  <c r="A126" i="2"/>
  <c r="A127" i="2"/>
  <c r="A128" i="2"/>
  <c r="W128" i="2" s="1"/>
  <c r="A129" i="2"/>
  <c r="W129" i="2" s="1"/>
  <c r="A130" i="2"/>
  <c r="W130" i="2" s="1"/>
  <c r="A131" i="2"/>
  <c r="A132" i="2"/>
  <c r="A133" i="2"/>
  <c r="W133" i="2" s="1"/>
  <c r="A134" i="2"/>
  <c r="W134" i="2" s="1"/>
  <c r="AF134" i="2" s="1"/>
  <c r="A135" i="2"/>
  <c r="W135" i="2" s="1"/>
  <c r="A136" i="2"/>
  <c r="W136" i="2" s="1"/>
  <c r="A137" i="2"/>
  <c r="W137" i="2" s="1"/>
  <c r="AF137" i="2" s="1"/>
  <c r="A138" i="2"/>
  <c r="W138" i="2" s="1"/>
  <c r="AF138" i="2" s="1"/>
  <c r="A139" i="2"/>
  <c r="A140" i="2"/>
  <c r="A141" i="2"/>
  <c r="W141" i="2" s="1"/>
  <c r="A142" i="2"/>
  <c r="W142" i="2" s="1"/>
  <c r="A143" i="2"/>
  <c r="W143" i="2" s="1"/>
  <c r="AF143" i="2" s="1"/>
  <c r="A144" i="2"/>
  <c r="W144" i="2" s="1"/>
  <c r="AF144" i="2" s="1"/>
  <c r="A145" i="2"/>
  <c r="W145" i="2" s="1"/>
  <c r="A146" i="2"/>
  <c r="W146" i="2" s="1"/>
  <c r="AF146" i="2" s="1"/>
  <c r="A147" i="2"/>
  <c r="A148" i="2"/>
  <c r="A149" i="2"/>
  <c r="W149" i="2" s="1"/>
  <c r="A150" i="2"/>
  <c r="W150" i="2" s="1"/>
  <c r="A151" i="2"/>
  <c r="W151" i="2" s="1"/>
  <c r="A152" i="2"/>
  <c r="W152" i="2" s="1"/>
  <c r="A153" i="2"/>
  <c r="W153" i="2" s="1"/>
  <c r="AF153" i="2" s="1"/>
  <c r="A154" i="2"/>
  <c r="W154" i="2" s="1"/>
  <c r="AF154" i="2" s="1"/>
  <c r="A155" i="2"/>
  <c r="A156" i="2"/>
  <c r="A157" i="2"/>
  <c r="W157" i="2" s="1"/>
  <c r="A158" i="2"/>
  <c r="W158" i="2" s="1"/>
  <c r="A159" i="2"/>
  <c r="W159" i="2" s="1"/>
  <c r="A160" i="2"/>
  <c r="W160" i="2" s="1"/>
  <c r="A161" i="2"/>
  <c r="W161" i="2" s="1"/>
  <c r="A162" i="2"/>
  <c r="W162" i="2" s="1"/>
  <c r="AF162" i="2" s="1"/>
  <c r="A163" i="2"/>
  <c r="A164" i="2"/>
  <c r="A165" i="2"/>
  <c r="W165" i="2" s="1"/>
  <c r="A166" i="2"/>
  <c r="W166" i="2" s="1"/>
  <c r="A167" i="2"/>
  <c r="W167" i="2" s="1"/>
  <c r="A168" i="2"/>
  <c r="W168" i="2" s="1"/>
  <c r="AF168" i="2" s="1"/>
  <c r="A169" i="2"/>
  <c r="W169" i="2" s="1"/>
  <c r="A170" i="2"/>
  <c r="W170" i="2" s="1"/>
  <c r="A171" i="2"/>
  <c r="A172" i="2"/>
  <c r="A173" i="2"/>
  <c r="W173" i="2" s="1"/>
  <c r="AF173" i="2" s="1"/>
  <c r="A174" i="2"/>
  <c r="W174" i="2" s="1"/>
  <c r="A175" i="2"/>
  <c r="W175" i="2" s="1"/>
  <c r="A176" i="2"/>
  <c r="W176" i="2" s="1"/>
  <c r="A177" i="2"/>
  <c r="W177" i="2" s="1"/>
  <c r="A178" i="2"/>
  <c r="W178" i="2" s="1"/>
  <c r="A179" i="2"/>
  <c r="A180" i="2"/>
  <c r="A181" i="2"/>
  <c r="W181" i="2" s="1"/>
  <c r="A182" i="2"/>
  <c r="W182" i="2" s="1"/>
  <c r="AF182" i="2" s="1"/>
  <c r="A183" i="2"/>
  <c r="W183" i="2" s="1"/>
  <c r="A184" i="2"/>
  <c r="W184" i="2" s="1"/>
  <c r="A185" i="2"/>
  <c r="W185" i="2" s="1"/>
  <c r="A186" i="2"/>
  <c r="W186" i="2" s="1"/>
  <c r="A187" i="2"/>
  <c r="A188" i="2"/>
  <c r="A189" i="2"/>
  <c r="W189" i="2" s="1"/>
  <c r="A190" i="2"/>
  <c r="W190" i="2" s="1"/>
  <c r="AF190" i="2" s="1"/>
  <c r="A191" i="2"/>
  <c r="W191" i="2" s="1"/>
  <c r="A192" i="2"/>
  <c r="W192" i="2" s="1"/>
  <c r="AF192" i="2" s="1"/>
  <c r="A193" i="2"/>
  <c r="W193" i="2" s="1"/>
  <c r="A194" i="2"/>
  <c r="W194" i="2" s="1"/>
  <c r="A195" i="2"/>
  <c r="A196" i="2"/>
  <c r="A197" i="2"/>
  <c r="W197" i="2" s="1"/>
  <c r="A198" i="2"/>
  <c r="W198" i="2" s="1"/>
  <c r="AF198" i="2" s="1"/>
  <c r="A199" i="2"/>
  <c r="W199" i="2" s="1"/>
  <c r="A200" i="2"/>
  <c r="W200" i="2" s="1"/>
  <c r="A201" i="2"/>
  <c r="W201" i="2" s="1"/>
  <c r="A202" i="2"/>
  <c r="W202" i="2" s="1"/>
  <c r="AF202" i="2" s="1"/>
  <c r="A203" i="2"/>
  <c r="A204" i="2"/>
  <c r="A205" i="2"/>
  <c r="W205" i="2" s="1"/>
  <c r="A206" i="2"/>
  <c r="W206" i="2" s="1"/>
  <c r="AF206" i="2" s="1"/>
  <c r="A207" i="2"/>
  <c r="W207" i="2" s="1"/>
  <c r="A208" i="2"/>
  <c r="W208" i="2" s="1"/>
  <c r="A209" i="2"/>
  <c r="W209" i="2" s="1"/>
  <c r="A210" i="2"/>
  <c r="W210" i="2" s="1"/>
  <c r="AF210" i="2" s="1"/>
  <c r="A211" i="2"/>
  <c r="A212" i="2"/>
  <c r="A213" i="2"/>
  <c r="W213" i="2" s="1"/>
  <c r="A214" i="2"/>
  <c r="W214" i="2" s="1"/>
  <c r="A215" i="2"/>
  <c r="W215" i="2" s="1"/>
  <c r="A216" i="2"/>
  <c r="W216" i="2" s="1"/>
  <c r="A217" i="2"/>
  <c r="W217" i="2" s="1"/>
  <c r="A218" i="2"/>
  <c r="W218" i="2" s="1"/>
  <c r="AF218" i="2" s="1"/>
  <c r="A219" i="2"/>
  <c r="A220" i="2"/>
  <c r="A221" i="2"/>
  <c r="W221" i="2" s="1"/>
  <c r="A222" i="2"/>
  <c r="W222" i="2" s="1"/>
  <c r="A223" i="2"/>
  <c r="W223" i="2" s="1"/>
  <c r="A224" i="2"/>
  <c r="W224" i="2" s="1"/>
  <c r="A225" i="2"/>
  <c r="W225" i="2" s="1"/>
  <c r="A226" i="2"/>
  <c r="W226" i="2" s="1"/>
  <c r="AF226" i="2" s="1"/>
  <c r="A227" i="2"/>
  <c r="A228" i="2"/>
  <c r="A229" i="2"/>
  <c r="W229" i="2" s="1"/>
  <c r="A230" i="2"/>
  <c r="W230" i="2" s="1"/>
  <c r="A231" i="2"/>
  <c r="W231" i="2" s="1"/>
  <c r="AF231" i="2" s="1"/>
  <c r="A232" i="2"/>
  <c r="W232" i="2" s="1"/>
  <c r="A233" i="2"/>
  <c r="W233" i="2" s="1"/>
  <c r="A234" i="2"/>
  <c r="W234" i="2" s="1"/>
  <c r="A235" i="2"/>
  <c r="A236" i="2"/>
  <c r="A237" i="2"/>
  <c r="W237" i="2" s="1"/>
  <c r="A238" i="2"/>
  <c r="W238" i="2" s="1"/>
  <c r="A239" i="2"/>
  <c r="W239" i="2" s="1"/>
  <c r="A240" i="2"/>
  <c r="W240" i="2" s="1"/>
  <c r="A241" i="2"/>
  <c r="W241" i="2" s="1"/>
  <c r="A242" i="2"/>
  <c r="W242" i="2" s="1"/>
  <c r="AF242" i="2" s="1"/>
  <c r="A243" i="2"/>
  <c r="A244" i="2"/>
  <c r="A245" i="2"/>
  <c r="W245" i="2" s="1"/>
  <c r="A246" i="2"/>
  <c r="W246" i="2" s="1"/>
  <c r="AF246" i="2" s="1"/>
  <c r="A247" i="2"/>
  <c r="W247" i="2" s="1"/>
  <c r="AF247" i="2" s="1"/>
  <c r="A248" i="2"/>
  <c r="W248" i="2" s="1"/>
  <c r="AF248" i="2" s="1"/>
  <c r="A249" i="2"/>
  <c r="W249" i="2" s="1"/>
  <c r="A250" i="2"/>
  <c r="W250" i="2" s="1"/>
  <c r="A251" i="2"/>
  <c r="A252" i="2"/>
  <c r="A253" i="2"/>
  <c r="W253" i="2" s="1"/>
  <c r="AF253" i="2" s="1"/>
  <c r="A254" i="2"/>
  <c r="W254" i="2" s="1"/>
  <c r="A255" i="2"/>
  <c r="W255" i="2" s="1"/>
  <c r="AF255" i="2" s="1"/>
  <c r="A256" i="2"/>
  <c r="W256" i="2" s="1"/>
  <c r="A257" i="2"/>
  <c r="W257" i="2" s="1"/>
  <c r="AF257" i="2" s="1"/>
  <c r="A258" i="2"/>
  <c r="W258" i="2" s="1"/>
  <c r="A259" i="2"/>
  <c r="A260" i="2"/>
  <c r="A261" i="2"/>
  <c r="W261" i="2" s="1"/>
  <c r="A262" i="2"/>
  <c r="W262" i="2" s="1"/>
  <c r="A263" i="2"/>
  <c r="W263" i="2" s="1"/>
  <c r="A264" i="2"/>
  <c r="W264" i="2" s="1"/>
  <c r="A265" i="2"/>
  <c r="W265" i="2" s="1"/>
  <c r="A266" i="2"/>
  <c r="W266" i="2" s="1"/>
  <c r="AF266" i="2" s="1"/>
  <c r="A267" i="2"/>
  <c r="A268" i="2"/>
  <c r="A269" i="2"/>
  <c r="W269" i="2" s="1"/>
  <c r="A270" i="2"/>
  <c r="W270" i="2" s="1"/>
  <c r="A271" i="2"/>
  <c r="W271" i="2" s="1"/>
  <c r="AF271" i="2" s="1"/>
  <c r="A272" i="2"/>
  <c r="W272" i="2" s="1"/>
  <c r="AF272" i="2" s="1"/>
  <c r="A273" i="2"/>
  <c r="W273" i="2" s="1"/>
  <c r="A274" i="2"/>
  <c r="W274" i="2" s="1"/>
  <c r="A275" i="2"/>
  <c r="A276" i="2"/>
  <c r="A277" i="2"/>
  <c r="W277" i="2" s="1"/>
  <c r="A278" i="2"/>
  <c r="W278" i="2" s="1"/>
  <c r="AF278" i="2" s="1"/>
  <c r="A279" i="2"/>
  <c r="W279" i="2" s="1"/>
  <c r="A280" i="2"/>
  <c r="W280" i="2" s="1"/>
  <c r="A281" i="2"/>
  <c r="W281" i="2" s="1"/>
  <c r="A282" i="2"/>
  <c r="W282" i="2" s="1"/>
  <c r="A283" i="2"/>
  <c r="A284" i="2"/>
  <c r="A285" i="2"/>
  <c r="W285" i="2" s="1"/>
  <c r="A286" i="2"/>
  <c r="W286" i="2" s="1"/>
  <c r="AF286" i="2" s="1"/>
  <c r="A287" i="2"/>
  <c r="W287" i="2" s="1"/>
  <c r="A288" i="2"/>
  <c r="W288" i="2" s="1"/>
  <c r="A289" i="2"/>
  <c r="W289" i="2" s="1"/>
  <c r="A290" i="2"/>
  <c r="W290" i="2" s="1"/>
  <c r="AF290" i="2" s="1"/>
  <c r="A291" i="2"/>
  <c r="A292" i="2"/>
  <c r="A293" i="2"/>
  <c r="W293" i="2" s="1"/>
  <c r="AF293" i="2" s="1"/>
  <c r="A294" i="2"/>
  <c r="W294" i="2" s="1"/>
  <c r="AF294" i="2" s="1"/>
  <c r="A295" i="2"/>
  <c r="W295" i="2" s="1"/>
  <c r="A296" i="2"/>
  <c r="W296" i="2" s="1"/>
  <c r="AF296" i="2" s="1"/>
  <c r="A297" i="2"/>
  <c r="W297" i="2" s="1"/>
  <c r="A298" i="2"/>
  <c r="W298" i="2" s="1"/>
  <c r="A299" i="2"/>
  <c r="A300" i="2"/>
  <c r="A301" i="2"/>
  <c r="W301" i="2" s="1"/>
  <c r="A302" i="2"/>
  <c r="W302" i="2" s="1"/>
  <c r="AF302" i="2" s="1"/>
  <c r="A303" i="2"/>
  <c r="W303" i="2" s="1"/>
  <c r="A304" i="2"/>
  <c r="W304" i="2" s="1"/>
  <c r="A305" i="2"/>
  <c r="W305" i="2" s="1"/>
  <c r="A306" i="2"/>
  <c r="W306" i="2" s="1"/>
  <c r="AF306" i="2" s="1"/>
  <c r="A307" i="2"/>
  <c r="A308" i="2"/>
  <c r="A309" i="2"/>
  <c r="W309" i="2" s="1"/>
  <c r="A310" i="2"/>
  <c r="W310" i="2" s="1"/>
  <c r="A311" i="2"/>
  <c r="W311" i="2" s="1"/>
  <c r="A312" i="2"/>
  <c r="W312" i="2" s="1"/>
  <c r="A313" i="2"/>
  <c r="W313" i="2" s="1"/>
  <c r="A314" i="2"/>
  <c r="W314" i="2" s="1"/>
  <c r="A315" i="2"/>
  <c r="A316" i="2"/>
  <c r="A317" i="2"/>
  <c r="W317" i="2" s="1"/>
  <c r="A318" i="2"/>
  <c r="W318" i="2" s="1"/>
  <c r="A319" i="2"/>
  <c r="W319" i="2" s="1"/>
  <c r="A320" i="2"/>
  <c r="W320" i="2" s="1"/>
  <c r="AF320" i="2" s="1"/>
  <c r="A321" i="2"/>
  <c r="W321" i="2" s="1"/>
  <c r="A322" i="2"/>
  <c r="W322" i="2" s="1"/>
  <c r="A323" i="2"/>
  <c r="A324" i="2"/>
  <c r="A325" i="2"/>
  <c r="W325" i="2" s="1"/>
  <c r="A326" i="2"/>
  <c r="W326" i="2" s="1"/>
  <c r="AF326" i="2" s="1"/>
  <c r="A327" i="2"/>
  <c r="W327" i="2" s="1"/>
  <c r="A328" i="2"/>
  <c r="W328" i="2" s="1"/>
  <c r="A329" i="2"/>
  <c r="W329" i="2" s="1"/>
  <c r="A330" i="2"/>
  <c r="W330" i="2" s="1"/>
  <c r="AF330" i="2" s="1"/>
  <c r="A331" i="2"/>
  <c r="A332" i="2"/>
  <c r="A333" i="2"/>
  <c r="W333" i="2" s="1"/>
  <c r="A334" i="2"/>
  <c r="W334" i="2" s="1"/>
  <c r="A335" i="2"/>
  <c r="W335" i="2" s="1"/>
  <c r="A336" i="2"/>
  <c r="W336" i="2" s="1"/>
  <c r="A337" i="2"/>
  <c r="W337" i="2" s="1"/>
  <c r="A338" i="2"/>
  <c r="W338" i="2" s="1"/>
  <c r="A339" i="2"/>
  <c r="A340" i="2"/>
  <c r="A341" i="2"/>
  <c r="W341" i="2" s="1"/>
  <c r="A342" i="2"/>
  <c r="W342" i="2" s="1"/>
  <c r="AF342" i="2" s="1"/>
  <c r="A343" i="2"/>
  <c r="W343" i="2" s="1"/>
  <c r="A344" i="2"/>
  <c r="W344" i="2" s="1"/>
  <c r="A345" i="2"/>
  <c r="W345" i="2" s="1"/>
  <c r="A346" i="2"/>
  <c r="W346" i="2" s="1"/>
  <c r="A347" i="2"/>
  <c r="A348" i="2"/>
  <c r="A349" i="2"/>
  <c r="W349" i="2" s="1"/>
  <c r="A350" i="2"/>
  <c r="W350" i="2" s="1"/>
  <c r="AF350" i="2" s="1"/>
  <c r="A351" i="2"/>
  <c r="W351" i="2" s="1"/>
  <c r="A352" i="2"/>
  <c r="W352" i="2" s="1"/>
  <c r="A353" i="2"/>
  <c r="W353" i="2" s="1"/>
  <c r="A354" i="2"/>
  <c r="W354" i="2" s="1"/>
  <c r="AF354" i="2" s="1"/>
  <c r="A355" i="2"/>
  <c r="A356" i="2"/>
  <c r="A357" i="2"/>
  <c r="W357" i="2" s="1"/>
  <c r="A358" i="2"/>
  <c r="W358" i="2" s="1"/>
  <c r="A359" i="2"/>
  <c r="W359" i="2" s="1"/>
  <c r="AF359" i="2" s="1"/>
  <c r="A360" i="2"/>
  <c r="W360" i="2" s="1"/>
  <c r="A361" i="2"/>
  <c r="W361" i="2" s="1"/>
  <c r="A362" i="2"/>
  <c r="W362" i="2" s="1"/>
  <c r="A363" i="2"/>
  <c r="A364" i="2"/>
  <c r="A365" i="2"/>
  <c r="W365" i="2" s="1"/>
  <c r="AF365" i="2" s="1"/>
  <c r="A366" i="2"/>
  <c r="W366" i="2" s="1"/>
  <c r="AF366" i="2" s="1"/>
  <c r="A367" i="2"/>
  <c r="W367" i="2" s="1"/>
  <c r="A368" i="2"/>
  <c r="W368" i="2" s="1"/>
  <c r="A369" i="2"/>
  <c r="W369" i="2" s="1"/>
  <c r="A370" i="2"/>
  <c r="W370" i="2" s="1"/>
  <c r="AF370" i="2" s="1"/>
  <c r="A371" i="2"/>
  <c r="A372" i="2"/>
  <c r="A373" i="2"/>
  <c r="W373" i="2" s="1"/>
  <c r="AF373" i="2" s="1"/>
  <c r="A374" i="2"/>
  <c r="W374" i="2" s="1"/>
  <c r="AF374" i="2" s="1"/>
  <c r="A375" i="2"/>
  <c r="W375" i="2" s="1"/>
  <c r="AF375" i="2" s="1"/>
  <c r="A376" i="2"/>
  <c r="W376" i="2" s="1"/>
  <c r="AF376" i="2" s="1"/>
  <c r="A377" i="2"/>
  <c r="W377" i="2" s="1"/>
  <c r="A378" i="2"/>
  <c r="W378" i="2" s="1"/>
  <c r="AF378" i="2" s="1"/>
  <c r="A379" i="2"/>
  <c r="A380" i="2"/>
  <c r="A381" i="2"/>
  <c r="W381" i="2" s="1"/>
  <c r="A382" i="2"/>
  <c r="W382" i="2" s="1"/>
  <c r="A383" i="2"/>
  <c r="W383" i="2" s="1"/>
  <c r="AF383" i="2" s="1"/>
  <c r="A384" i="2"/>
  <c r="W384" i="2" s="1"/>
  <c r="A385" i="2"/>
  <c r="W385" i="2" s="1"/>
  <c r="A386" i="2"/>
  <c r="W386" i="2" s="1"/>
  <c r="A387" i="2"/>
  <c r="A388" i="2"/>
  <c r="A389" i="2"/>
  <c r="W389" i="2" s="1"/>
  <c r="AF389" i="2" s="1"/>
  <c r="A390" i="2"/>
  <c r="W390" i="2" s="1"/>
  <c r="AF390" i="2" s="1"/>
  <c r="A391" i="2"/>
  <c r="W391" i="2" s="1"/>
  <c r="A392" i="2"/>
  <c r="W392" i="2" s="1"/>
  <c r="A393" i="2"/>
  <c r="W393" i="2" s="1"/>
  <c r="A394" i="2"/>
  <c r="W394" i="2" s="1"/>
  <c r="AF394" i="2" s="1"/>
  <c r="A395" i="2"/>
  <c r="A396" i="2"/>
  <c r="A397" i="2"/>
  <c r="W397" i="2" s="1"/>
  <c r="A398" i="2"/>
  <c r="W398" i="2" s="1"/>
  <c r="AF398" i="2" s="1"/>
  <c r="A399" i="2"/>
  <c r="W399" i="2" s="1"/>
  <c r="AF399" i="2" s="1"/>
  <c r="A400" i="2"/>
  <c r="W400" i="2" s="1"/>
  <c r="AF400" i="2" s="1"/>
  <c r="A401" i="2"/>
  <c r="W401" i="2" s="1"/>
  <c r="A402" i="2"/>
  <c r="W402" i="2" s="1"/>
  <c r="A403" i="2"/>
  <c r="A404" i="2"/>
  <c r="A405" i="2"/>
  <c r="W405" i="2" s="1"/>
  <c r="A406" i="2"/>
  <c r="W406" i="2" s="1"/>
  <c r="A407" i="2"/>
  <c r="W407" i="2" s="1"/>
  <c r="A408" i="2"/>
  <c r="W408" i="2" s="1"/>
  <c r="A409" i="2"/>
  <c r="W409" i="2" s="1"/>
  <c r="A410" i="2"/>
  <c r="W410" i="2" s="1"/>
  <c r="AF410" i="2" s="1"/>
  <c r="A411" i="2"/>
  <c r="A412" i="2"/>
  <c r="A413" i="2"/>
  <c r="W413" i="2" s="1"/>
  <c r="A414" i="2"/>
  <c r="W414" i="2" s="1"/>
  <c r="AF414" i="2" s="1"/>
  <c r="A415" i="2"/>
  <c r="W415" i="2" s="1"/>
  <c r="A416" i="2"/>
  <c r="W416" i="2" s="1"/>
  <c r="A417" i="2"/>
  <c r="W417" i="2" s="1"/>
  <c r="A418" i="2"/>
  <c r="W418" i="2" s="1"/>
  <c r="AF418" i="2" s="1"/>
  <c r="A419" i="2"/>
  <c r="A420" i="2"/>
  <c r="A421" i="2"/>
  <c r="W421" i="2" s="1"/>
  <c r="A422" i="2"/>
  <c r="W422" i="2" s="1"/>
  <c r="A423" i="2"/>
  <c r="W423" i="2" s="1"/>
  <c r="A424" i="2"/>
  <c r="W424" i="2" s="1"/>
  <c r="AF424" i="2" s="1"/>
  <c r="A425" i="2"/>
  <c r="W425" i="2" s="1"/>
  <c r="AF425" i="2" s="1"/>
  <c r="A426" i="2"/>
  <c r="W426" i="2" s="1"/>
  <c r="A427" i="2"/>
  <c r="A428" i="2"/>
  <c r="A429" i="2"/>
  <c r="W429" i="2" s="1"/>
  <c r="A430" i="2"/>
  <c r="W430" i="2" s="1"/>
  <c r="A431" i="2"/>
  <c r="W431" i="2" s="1"/>
  <c r="A432" i="2"/>
  <c r="W432" i="2" s="1"/>
  <c r="A433" i="2"/>
  <c r="W433" i="2" s="1"/>
  <c r="AF433" i="2" s="1"/>
  <c r="A434" i="2"/>
  <c r="W434" i="2" s="1"/>
  <c r="AF434" i="2" s="1"/>
  <c r="A435" i="2"/>
  <c r="A436" i="2"/>
  <c r="A437" i="2"/>
  <c r="W437" i="2" s="1"/>
  <c r="A438" i="2"/>
  <c r="W438" i="2" s="1"/>
  <c r="AF438" i="2" s="1"/>
  <c r="A439" i="2"/>
  <c r="W439" i="2" s="1"/>
  <c r="A440" i="2"/>
  <c r="W440" i="2" s="1"/>
  <c r="A441" i="2"/>
  <c r="W441" i="2" s="1"/>
  <c r="A442" i="2"/>
  <c r="W442" i="2" s="1"/>
  <c r="AF442" i="2" s="1"/>
  <c r="A443" i="2"/>
  <c r="A444" i="2"/>
  <c r="A445" i="2"/>
  <c r="W445" i="2" s="1"/>
  <c r="A446" i="2"/>
  <c r="W446" i="2" s="1"/>
  <c r="A447" i="2"/>
  <c r="W447" i="2" s="1"/>
  <c r="A448" i="2"/>
  <c r="W448" i="2" s="1"/>
  <c r="AF448" i="2" s="1"/>
  <c r="A449" i="2"/>
  <c r="W449" i="2" s="1"/>
  <c r="A450" i="2"/>
  <c r="W450" i="2" s="1"/>
  <c r="A451" i="2"/>
  <c r="A452" i="2"/>
  <c r="A453" i="2"/>
  <c r="W453" i="2" s="1"/>
  <c r="A454" i="2"/>
  <c r="W454" i="2" s="1"/>
  <c r="A455" i="2"/>
  <c r="W455" i="2" s="1"/>
  <c r="A456" i="2"/>
  <c r="W456" i="2" s="1"/>
  <c r="A457" i="2"/>
  <c r="W457" i="2" s="1"/>
  <c r="A458" i="2"/>
  <c r="W458" i="2" s="1"/>
  <c r="AF458" i="2" s="1"/>
  <c r="A459" i="2"/>
  <c r="A460" i="2"/>
  <c r="A461" i="2"/>
  <c r="W461" i="2" s="1"/>
  <c r="A462" i="2"/>
  <c r="W462" i="2" s="1"/>
  <c r="A463" i="2"/>
  <c r="W463" i="2" s="1"/>
  <c r="A464" i="2"/>
  <c r="W464" i="2" s="1"/>
  <c r="A465" i="2"/>
  <c r="W465" i="2" s="1"/>
  <c r="A466" i="2"/>
  <c r="W466" i="2" s="1"/>
  <c r="A467" i="2"/>
  <c r="A468" i="2"/>
  <c r="A469" i="2"/>
  <c r="W469" i="2" s="1"/>
  <c r="A470" i="2"/>
  <c r="W470" i="2" s="1"/>
  <c r="AF470" i="2" s="1"/>
  <c r="A471" i="2"/>
  <c r="W471" i="2" s="1"/>
  <c r="A472" i="2"/>
  <c r="W472" i="2" s="1"/>
  <c r="A473" i="2"/>
  <c r="W473" i="2" s="1"/>
  <c r="A474" i="2"/>
  <c r="W474" i="2" s="1"/>
  <c r="AF474" i="2" s="1"/>
  <c r="A475" i="2"/>
  <c r="A476" i="2"/>
  <c r="A477" i="2"/>
  <c r="W477" i="2" s="1"/>
  <c r="A478" i="2"/>
  <c r="W478" i="2" s="1"/>
  <c r="AF478" i="2" s="1"/>
  <c r="A479" i="2"/>
  <c r="W479" i="2" s="1"/>
  <c r="A480" i="2"/>
  <c r="W480" i="2" s="1"/>
  <c r="A481" i="2"/>
  <c r="W481" i="2" s="1"/>
  <c r="A482" i="2"/>
  <c r="W482" i="2" s="1"/>
  <c r="AF482" i="2" s="1"/>
  <c r="A483" i="2"/>
  <c r="A484" i="2"/>
  <c r="A485" i="2"/>
  <c r="W485" i="2" s="1"/>
  <c r="A486" i="2"/>
  <c r="W486" i="2" s="1"/>
  <c r="AF486" i="2" s="1"/>
  <c r="A487" i="2"/>
  <c r="W487" i="2" s="1"/>
  <c r="AF487" i="2" s="1"/>
  <c r="A488" i="2"/>
  <c r="W488" i="2" s="1"/>
  <c r="A489" i="2"/>
  <c r="W489" i="2" s="1"/>
  <c r="A490" i="2"/>
  <c r="W490" i="2" s="1"/>
  <c r="A491" i="2"/>
  <c r="A492" i="2"/>
  <c r="A493" i="2"/>
  <c r="W493" i="2" s="1"/>
  <c r="A494" i="2"/>
  <c r="W494" i="2" s="1"/>
  <c r="AF494" i="2" s="1"/>
  <c r="A495" i="2"/>
  <c r="W495" i="2" s="1"/>
  <c r="A496" i="2"/>
  <c r="W496" i="2" s="1"/>
  <c r="A497" i="2"/>
  <c r="W497" i="2" s="1"/>
  <c r="A498" i="2"/>
  <c r="W498" i="2" s="1"/>
  <c r="AF498" i="2" s="1"/>
  <c r="A499" i="2"/>
  <c r="A500" i="2"/>
  <c r="A501" i="2"/>
  <c r="W501" i="2" s="1"/>
  <c r="A502" i="2"/>
  <c r="W502" i="2" s="1"/>
  <c r="AF502" i="2" s="1"/>
  <c r="A503" i="2"/>
  <c r="W503" i="2" s="1"/>
  <c r="AF503" i="2" s="1"/>
  <c r="A504" i="2"/>
  <c r="W504" i="2" s="1"/>
  <c r="AF504" i="2" s="1"/>
  <c r="A505" i="2"/>
  <c r="W505" i="2" s="1"/>
  <c r="A506" i="2"/>
  <c r="W506" i="2" s="1"/>
  <c r="A507" i="2"/>
  <c r="A508" i="2"/>
  <c r="A509" i="2"/>
  <c r="W509" i="2" s="1"/>
  <c r="A510" i="2"/>
  <c r="W510" i="2" s="1"/>
  <c r="A511" i="2"/>
  <c r="W511" i="2" s="1"/>
  <c r="AF511" i="2" s="1"/>
  <c r="A512" i="2"/>
  <c r="W512" i="2" s="1"/>
  <c r="A513" i="2"/>
  <c r="W513" i="2" s="1"/>
  <c r="AF513" i="2" s="1"/>
  <c r="A514" i="2"/>
  <c r="W514" i="2" s="1"/>
  <c r="A515" i="2"/>
  <c r="A516" i="2"/>
  <c r="A517" i="2"/>
  <c r="W517" i="2" s="1"/>
  <c r="A518" i="2"/>
  <c r="W518" i="2" s="1"/>
  <c r="A519" i="2"/>
  <c r="W519" i="2" s="1"/>
  <c r="A520" i="2"/>
  <c r="W520" i="2" s="1"/>
  <c r="A521" i="2"/>
  <c r="W521" i="2" s="1"/>
  <c r="A522" i="2"/>
  <c r="W522" i="2" s="1"/>
  <c r="AF522" i="2" s="1"/>
  <c r="A523" i="2"/>
  <c r="A524" i="2"/>
  <c r="A525" i="2"/>
  <c r="W525" i="2" s="1"/>
  <c r="A526" i="2"/>
  <c r="W526" i="2" s="1"/>
  <c r="AF526" i="2" s="1"/>
  <c r="A527" i="2"/>
  <c r="W527" i="2" s="1"/>
  <c r="AF527" i="2" s="1"/>
  <c r="A528" i="2"/>
  <c r="W528" i="2" s="1"/>
  <c r="AF528" i="2" s="1"/>
  <c r="A529" i="2"/>
  <c r="W529" i="2" s="1"/>
  <c r="A530" i="2"/>
  <c r="W530" i="2" s="1"/>
  <c r="A531" i="2"/>
  <c r="A532" i="2"/>
  <c r="A533" i="2"/>
  <c r="W533" i="2" s="1"/>
  <c r="A534" i="2"/>
  <c r="W534" i="2" s="1"/>
  <c r="A535" i="2"/>
  <c r="W535" i="2" s="1"/>
  <c r="A536" i="2"/>
  <c r="W536" i="2" s="1"/>
  <c r="A537" i="2"/>
  <c r="W537" i="2" s="1"/>
  <c r="A538" i="2"/>
  <c r="W538" i="2" s="1"/>
  <c r="A539" i="2"/>
  <c r="A540" i="2"/>
  <c r="A541" i="2"/>
  <c r="W541" i="2" s="1"/>
  <c r="A542" i="2"/>
  <c r="W542" i="2" s="1"/>
  <c r="AF542" i="2" s="1"/>
  <c r="A543" i="2"/>
  <c r="W543" i="2" s="1"/>
  <c r="A544" i="2"/>
  <c r="W544" i="2" s="1"/>
  <c r="A545" i="2"/>
  <c r="W545" i="2" s="1"/>
  <c r="AF545" i="2" s="1"/>
  <c r="A546" i="2"/>
  <c r="W546" i="2" s="1"/>
  <c r="AF546" i="2" s="1"/>
  <c r="A547" i="2"/>
  <c r="A548" i="2"/>
  <c r="A549" i="2"/>
  <c r="W549" i="2" s="1"/>
  <c r="A550" i="2"/>
  <c r="W550" i="2" s="1"/>
  <c r="AF550" i="2" s="1"/>
  <c r="A551" i="2"/>
  <c r="W551" i="2" s="1"/>
  <c r="A552" i="2"/>
  <c r="W552" i="2" s="1"/>
  <c r="AF552" i="2" s="1"/>
  <c r="A553" i="2"/>
  <c r="W553" i="2" s="1"/>
  <c r="AF553" i="2" s="1"/>
  <c r="A554" i="2"/>
  <c r="W554" i="2" s="1"/>
  <c r="A555" i="2"/>
  <c r="A556" i="2"/>
  <c r="A557" i="2"/>
  <c r="W557" i="2" s="1"/>
  <c r="A558" i="2"/>
  <c r="W558" i="2" s="1"/>
  <c r="A559" i="2"/>
  <c r="W559" i="2" s="1"/>
  <c r="A560" i="2"/>
  <c r="W560" i="2" s="1"/>
  <c r="A561" i="2"/>
  <c r="W561" i="2" s="1"/>
  <c r="AF561" i="2" s="1"/>
  <c r="A562" i="2"/>
  <c r="W562" i="2" s="1"/>
  <c r="AF562" i="2" s="1"/>
  <c r="A563" i="2"/>
  <c r="A564" i="2"/>
  <c r="A565" i="2"/>
  <c r="W565" i="2" s="1"/>
  <c r="A566" i="2"/>
  <c r="W566" i="2" s="1"/>
  <c r="A567" i="2"/>
  <c r="W567" i="2" s="1"/>
  <c r="A568" i="2"/>
  <c r="W568" i="2" s="1"/>
  <c r="A569" i="2"/>
  <c r="W569" i="2" s="1"/>
  <c r="A570" i="2"/>
  <c r="W570" i="2" s="1"/>
  <c r="A571" i="2"/>
  <c r="A572" i="2"/>
  <c r="A573" i="2"/>
  <c r="W573" i="2" s="1"/>
  <c r="A574" i="2"/>
  <c r="W574" i="2" s="1"/>
  <c r="A575" i="2"/>
  <c r="W575" i="2" s="1"/>
  <c r="A576" i="2"/>
  <c r="W576" i="2" s="1"/>
  <c r="AF576" i="2" s="1"/>
  <c r="A577" i="2"/>
  <c r="W577" i="2" s="1"/>
  <c r="A578" i="2"/>
  <c r="W578" i="2" s="1"/>
  <c r="A579" i="2"/>
  <c r="A580" i="2"/>
  <c r="A581" i="2"/>
  <c r="W581" i="2" s="1"/>
  <c r="A582" i="2"/>
  <c r="W582" i="2" s="1"/>
  <c r="AF582" i="2" s="1"/>
  <c r="A583" i="2"/>
  <c r="W583" i="2" s="1"/>
  <c r="A584" i="2"/>
  <c r="W584" i="2" s="1"/>
  <c r="A585" i="2"/>
  <c r="W585" i="2" s="1"/>
  <c r="A586" i="2"/>
  <c r="W586" i="2" s="1"/>
  <c r="AF586" i="2" s="1"/>
  <c r="A587" i="2"/>
  <c r="A588" i="2"/>
  <c r="A589" i="2"/>
  <c r="W589" i="2" s="1"/>
  <c r="A590" i="2"/>
  <c r="W590" i="2" s="1"/>
  <c r="A591" i="2"/>
  <c r="W591" i="2" s="1"/>
  <c r="A592" i="2"/>
  <c r="W592" i="2" s="1"/>
  <c r="A593" i="2"/>
  <c r="W593" i="2" s="1"/>
  <c r="A594" i="2"/>
  <c r="W594" i="2" s="1"/>
  <c r="A595" i="2"/>
  <c r="A596" i="2"/>
  <c r="A597" i="2"/>
  <c r="W597" i="2" s="1"/>
  <c r="A598" i="2"/>
  <c r="W598" i="2" s="1"/>
  <c r="A599" i="2"/>
  <c r="W599" i="2" s="1"/>
  <c r="A600" i="2"/>
  <c r="W600" i="2" s="1"/>
  <c r="A601" i="2"/>
  <c r="W601" i="2" s="1"/>
  <c r="A602" i="2"/>
  <c r="W602" i="2" s="1"/>
  <c r="A603" i="2"/>
  <c r="A604" i="2"/>
  <c r="A605" i="2"/>
  <c r="W605" i="2" s="1"/>
  <c r="AF605" i="2" s="1"/>
  <c r="A606" i="2"/>
  <c r="W606" i="2" s="1"/>
  <c r="A607" i="2"/>
  <c r="W607" i="2" s="1"/>
  <c r="A608" i="2"/>
  <c r="W608" i="2" s="1"/>
  <c r="A609" i="2"/>
  <c r="W609" i="2" s="1"/>
  <c r="A610" i="2"/>
  <c r="W610" i="2" s="1"/>
  <c r="AF610" i="2" s="1"/>
  <c r="A611" i="2"/>
  <c r="A612" i="2"/>
  <c r="A613" i="2"/>
  <c r="W613" i="2" s="1"/>
  <c r="A614" i="2"/>
  <c r="W614" i="2" s="1"/>
  <c r="AF614" i="2" s="1"/>
  <c r="A615" i="2"/>
  <c r="W615" i="2" s="1"/>
  <c r="AF615" i="2" s="1"/>
  <c r="A616" i="2"/>
  <c r="W616" i="2" s="1"/>
  <c r="A617" i="2"/>
  <c r="W617" i="2" s="1"/>
  <c r="A618" i="2"/>
  <c r="W618" i="2" s="1"/>
  <c r="AF618" i="2" s="1"/>
  <c r="A619" i="2"/>
  <c r="A620" i="2"/>
  <c r="A621" i="2"/>
  <c r="W621" i="2" s="1"/>
  <c r="AF621" i="2" s="1"/>
  <c r="A622" i="2"/>
  <c r="W622" i="2" s="1"/>
  <c r="A623" i="2"/>
  <c r="W623" i="2" s="1"/>
  <c r="A624" i="2"/>
  <c r="W624" i="2" s="1"/>
  <c r="A625" i="2"/>
  <c r="W625" i="2" s="1"/>
  <c r="A626" i="2"/>
  <c r="W626" i="2" s="1"/>
  <c r="A627" i="2"/>
  <c r="A628" i="2"/>
  <c r="A629" i="2"/>
  <c r="W629" i="2" s="1"/>
  <c r="A630" i="2"/>
  <c r="W630" i="2" s="1"/>
  <c r="AF630" i="2" s="1"/>
  <c r="A631" i="2"/>
  <c r="W631" i="2" s="1"/>
  <c r="AF631" i="2" s="1"/>
  <c r="A632" i="2"/>
  <c r="W632" i="2" s="1"/>
  <c r="AF632" i="2" s="1"/>
  <c r="A633" i="2"/>
  <c r="W633" i="2" s="1"/>
  <c r="A634" i="2"/>
  <c r="W634" i="2" s="1"/>
  <c r="AF634" i="2" s="1"/>
  <c r="A635" i="2"/>
  <c r="A636" i="2"/>
  <c r="A637" i="2"/>
  <c r="W637" i="2" s="1"/>
  <c r="AF637" i="2" s="1"/>
  <c r="A638" i="2"/>
  <c r="W638" i="2" s="1"/>
  <c r="AF638" i="2" s="1"/>
  <c r="A639" i="2"/>
  <c r="W639" i="2" s="1"/>
  <c r="AF639" i="2" s="1"/>
  <c r="A640" i="2"/>
  <c r="W640" i="2" s="1"/>
  <c r="A641" i="2"/>
  <c r="W641" i="2" s="1"/>
  <c r="A642" i="2"/>
  <c r="W642" i="2" s="1"/>
  <c r="A643" i="2"/>
  <c r="A644" i="2"/>
  <c r="A645" i="2"/>
  <c r="W645" i="2" s="1"/>
  <c r="A646" i="2"/>
  <c r="W646" i="2" s="1"/>
  <c r="AF646" i="2" s="1"/>
  <c r="A647" i="2"/>
  <c r="W647" i="2" s="1"/>
  <c r="A648" i="2"/>
  <c r="W648" i="2" s="1"/>
  <c r="A649" i="2"/>
  <c r="W649" i="2" s="1"/>
  <c r="A650" i="2"/>
  <c r="W650" i="2" s="1"/>
  <c r="A651" i="2"/>
  <c r="A652" i="2"/>
  <c r="A653" i="2"/>
  <c r="W653" i="2" s="1"/>
  <c r="A654" i="2"/>
  <c r="W654" i="2" s="1"/>
  <c r="AF654" i="2" s="1"/>
  <c r="A655" i="2"/>
  <c r="W655" i="2" s="1"/>
  <c r="AF655" i="2" s="1"/>
  <c r="A656" i="2"/>
  <c r="W656" i="2" s="1"/>
  <c r="AF656" i="2" s="1"/>
  <c r="A657" i="2"/>
  <c r="W657" i="2" s="1"/>
  <c r="A658" i="2"/>
  <c r="W658" i="2" s="1"/>
  <c r="AF658" i="2" s="1"/>
  <c r="A659" i="2"/>
  <c r="A660" i="2"/>
  <c r="A661" i="2"/>
  <c r="W661" i="2" s="1"/>
  <c r="A662" i="2"/>
  <c r="W662" i="2" s="1"/>
  <c r="A663" i="2"/>
  <c r="W663" i="2" s="1"/>
  <c r="A664" i="2"/>
  <c r="W664" i="2" s="1"/>
  <c r="A665" i="2"/>
  <c r="W665" i="2" s="1"/>
  <c r="A666" i="2"/>
  <c r="W666" i="2" s="1"/>
  <c r="A667" i="2"/>
  <c r="A668" i="2"/>
  <c r="A669" i="2"/>
  <c r="W669" i="2" s="1"/>
  <c r="A670" i="2"/>
  <c r="W670" i="2" s="1"/>
  <c r="A671" i="2"/>
  <c r="W671" i="2" s="1"/>
  <c r="A672" i="2"/>
  <c r="W672" i="2" s="1"/>
  <c r="A673" i="2"/>
  <c r="W673" i="2" s="1"/>
  <c r="A674" i="2"/>
  <c r="W674" i="2" s="1"/>
  <c r="A675" i="2"/>
  <c r="A676" i="2"/>
  <c r="A677" i="2"/>
  <c r="W677" i="2" s="1"/>
  <c r="A678" i="2"/>
  <c r="W678" i="2" s="1"/>
  <c r="AF678" i="2" s="1"/>
  <c r="A679" i="2"/>
  <c r="W679" i="2" s="1"/>
  <c r="A680" i="2"/>
  <c r="W680" i="2" s="1"/>
  <c r="AF680" i="2" s="1"/>
  <c r="A681" i="2"/>
  <c r="W681" i="2" s="1"/>
  <c r="A682" i="2"/>
  <c r="W682" i="2" s="1"/>
  <c r="AF682" i="2" s="1"/>
  <c r="A683" i="2"/>
  <c r="A684" i="2"/>
  <c r="A685" i="2"/>
  <c r="W685" i="2" s="1"/>
  <c r="AF685" i="2" s="1"/>
  <c r="A686" i="2"/>
  <c r="W686" i="2" s="1"/>
  <c r="A687" i="2"/>
  <c r="W687" i="2" s="1"/>
  <c r="A688" i="2"/>
  <c r="W688" i="2" s="1"/>
  <c r="A689" i="2"/>
  <c r="W689" i="2" s="1"/>
  <c r="A690" i="2"/>
  <c r="W690" i="2" s="1"/>
  <c r="A691" i="2"/>
  <c r="A692" i="2"/>
  <c r="A693" i="2"/>
  <c r="W693" i="2" s="1"/>
  <c r="A694" i="2"/>
  <c r="W694" i="2" s="1"/>
  <c r="AF694" i="2" s="1"/>
  <c r="A695" i="2"/>
  <c r="W695" i="2" s="1"/>
  <c r="A696" i="2"/>
  <c r="W696" i="2" s="1"/>
  <c r="A697" i="2"/>
  <c r="W697" i="2" s="1"/>
  <c r="A698" i="2"/>
  <c r="W698" i="2" s="1"/>
  <c r="AF698" i="2" s="1"/>
  <c r="A699" i="2"/>
  <c r="A700" i="2"/>
  <c r="A701" i="2"/>
  <c r="W701" i="2" s="1"/>
  <c r="A702" i="2"/>
  <c r="W702" i="2" s="1"/>
  <c r="AF702" i="2" s="1"/>
  <c r="A703" i="2"/>
  <c r="W703" i="2" s="1"/>
  <c r="A704" i="2"/>
  <c r="W704" i="2" s="1"/>
  <c r="AF704" i="2" s="1"/>
  <c r="A705" i="2"/>
  <c r="W705" i="2" s="1"/>
  <c r="A706" i="2"/>
  <c r="W706" i="2" s="1"/>
  <c r="A707" i="2"/>
  <c r="A708" i="2"/>
  <c r="A709" i="2"/>
  <c r="W709" i="2" s="1"/>
  <c r="A710" i="2"/>
  <c r="W710" i="2" s="1"/>
  <c r="AF710" i="2" s="1"/>
  <c r="A711" i="2"/>
  <c r="W711" i="2" s="1"/>
  <c r="A712" i="2"/>
  <c r="W712" i="2" s="1"/>
  <c r="A713" i="2"/>
  <c r="W713" i="2" s="1"/>
  <c r="A714" i="2"/>
  <c r="W714" i="2" s="1"/>
  <c r="A715" i="2"/>
  <c r="A716" i="2"/>
  <c r="A717" i="2"/>
  <c r="W717" i="2" s="1"/>
  <c r="A718" i="2"/>
  <c r="W718" i="2" s="1"/>
  <c r="AF718" i="2" s="1"/>
  <c r="A719" i="2"/>
  <c r="W719" i="2" s="1"/>
  <c r="A720" i="2"/>
  <c r="W720" i="2" s="1"/>
  <c r="A721" i="2"/>
  <c r="W721" i="2" s="1"/>
  <c r="A722" i="2"/>
  <c r="W722" i="2" s="1"/>
  <c r="AF722" i="2" s="1"/>
  <c r="A723" i="2"/>
  <c r="A724" i="2"/>
  <c r="A725" i="2"/>
  <c r="W725" i="2" s="1"/>
  <c r="A726" i="2"/>
  <c r="W726" i="2" s="1"/>
  <c r="A727" i="2"/>
  <c r="W727" i="2" s="1"/>
  <c r="A728" i="2"/>
  <c r="W728" i="2" s="1"/>
  <c r="A729" i="2"/>
  <c r="W729" i="2" s="1"/>
  <c r="A730" i="2"/>
  <c r="W730" i="2" s="1"/>
  <c r="A731" i="2"/>
  <c r="A732" i="2"/>
  <c r="A733" i="2"/>
  <c r="W733" i="2" s="1"/>
  <c r="A734" i="2"/>
  <c r="W734" i="2" s="1"/>
  <c r="A735" i="2"/>
  <c r="W735" i="2" s="1"/>
  <c r="A736" i="2"/>
  <c r="W736" i="2" s="1"/>
  <c r="A737" i="2"/>
  <c r="W737" i="2" s="1"/>
  <c r="A738" i="2"/>
  <c r="W738" i="2" s="1"/>
  <c r="AF738" i="2" s="1"/>
  <c r="A739" i="2"/>
  <c r="A740" i="2"/>
  <c r="A741" i="2"/>
  <c r="W741" i="2" s="1"/>
  <c r="A742" i="2"/>
  <c r="W742" i="2" s="1"/>
  <c r="AF742" i="2" s="1"/>
  <c r="A743" i="2"/>
  <c r="W743" i="2" s="1"/>
  <c r="AF743" i="2" s="1"/>
  <c r="A744" i="2"/>
  <c r="W744" i="2" s="1"/>
  <c r="A745" i="2"/>
  <c r="W745" i="2" s="1"/>
  <c r="A746" i="2"/>
  <c r="W746" i="2" s="1"/>
  <c r="AF746" i="2" s="1"/>
  <c r="A747" i="2"/>
  <c r="A748" i="2"/>
  <c r="A749" i="2"/>
  <c r="W749" i="2" s="1"/>
  <c r="A750" i="2"/>
  <c r="W750" i="2" s="1"/>
  <c r="A751" i="2"/>
  <c r="W751" i="2" s="1"/>
  <c r="A752" i="2"/>
  <c r="W752" i="2" s="1"/>
  <c r="A753" i="2"/>
  <c r="W753" i="2" s="1"/>
  <c r="A754" i="2"/>
  <c r="W754" i="2" s="1"/>
  <c r="A755" i="2"/>
  <c r="A756" i="2"/>
  <c r="A757" i="2"/>
  <c r="W757" i="2" s="1"/>
  <c r="A758" i="2"/>
  <c r="W758" i="2" s="1"/>
  <c r="AF758" i="2" s="1"/>
  <c r="A759" i="2"/>
  <c r="W759" i="2" s="1"/>
  <c r="AF759" i="2" s="1"/>
  <c r="A760" i="2"/>
  <c r="W760" i="2" s="1"/>
  <c r="AF760" i="2" s="1"/>
  <c r="A761" i="2"/>
  <c r="W761" i="2" s="1"/>
  <c r="A762" i="2"/>
  <c r="W762" i="2" s="1"/>
  <c r="AF762" i="2" s="1"/>
  <c r="A763" i="2"/>
  <c r="A764" i="2"/>
  <c r="A765" i="2"/>
  <c r="W765" i="2" s="1"/>
  <c r="AF765" i="2" s="1"/>
  <c r="A766" i="2"/>
  <c r="W766" i="2" s="1"/>
  <c r="AF766" i="2" s="1"/>
  <c r="A767" i="2"/>
  <c r="W767" i="2" s="1"/>
  <c r="AF767" i="2" s="1"/>
  <c r="A768" i="2"/>
  <c r="W768" i="2" s="1"/>
  <c r="A769" i="2"/>
  <c r="W769" i="2" s="1"/>
  <c r="A770" i="2"/>
  <c r="W770" i="2" s="1"/>
  <c r="A771" i="2"/>
  <c r="A772" i="2"/>
  <c r="A773" i="2"/>
  <c r="W773" i="2" s="1"/>
  <c r="A774" i="2"/>
  <c r="W774" i="2" s="1"/>
  <c r="AF774" i="2" s="1"/>
  <c r="A775" i="2"/>
  <c r="W775" i="2" s="1"/>
  <c r="A776" i="2"/>
  <c r="W776" i="2" s="1"/>
  <c r="A777" i="2"/>
  <c r="W777" i="2" s="1"/>
  <c r="AF777" i="2" s="1"/>
  <c r="A778" i="2"/>
  <c r="W778" i="2" s="1"/>
  <c r="A779" i="2"/>
  <c r="A780" i="2"/>
  <c r="A781" i="2"/>
  <c r="W781" i="2" s="1"/>
  <c r="A782" i="2"/>
  <c r="W782" i="2" s="1"/>
  <c r="AF782" i="2" s="1"/>
  <c r="A783" i="2"/>
  <c r="W783" i="2" s="1"/>
  <c r="AF783" i="2" s="1"/>
  <c r="A784" i="2"/>
  <c r="W784" i="2" s="1"/>
  <c r="AF784" i="2" s="1"/>
  <c r="A785" i="2"/>
  <c r="W785" i="2" s="1"/>
  <c r="A786" i="2"/>
  <c r="W786" i="2" s="1"/>
  <c r="AF786" i="2" s="1"/>
  <c r="A787" i="2"/>
  <c r="A788" i="2"/>
  <c r="A789" i="2"/>
  <c r="W789" i="2" s="1"/>
  <c r="A790" i="2"/>
  <c r="W790" i="2" s="1"/>
  <c r="A791" i="2"/>
  <c r="W791" i="2" s="1"/>
  <c r="A792" i="2"/>
  <c r="W792" i="2" s="1"/>
  <c r="A793" i="2"/>
  <c r="W793" i="2" s="1"/>
  <c r="A794" i="2"/>
  <c r="W794" i="2" s="1"/>
  <c r="A795" i="2"/>
  <c r="A796" i="2"/>
  <c r="A797" i="2"/>
  <c r="W797" i="2" s="1"/>
  <c r="A798" i="2"/>
  <c r="W798" i="2" s="1"/>
  <c r="A799" i="2"/>
  <c r="W799" i="2" s="1"/>
  <c r="A800" i="2"/>
  <c r="W800" i="2" s="1"/>
  <c r="A801" i="2"/>
  <c r="W801" i="2" s="1"/>
  <c r="A802" i="2"/>
  <c r="W802" i="2" s="1"/>
  <c r="AF802" i="2" s="1"/>
  <c r="A803" i="2"/>
  <c r="A804" i="2"/>
  <c r="A805" i="2"/>
  <c r="W805" i="2" s="1"/>
  <c r="A806" i="2"/>
  <c r="W806" i="2" s="1"/>
  <c r="AF806" i="2" s="1"/>
  <c r="A807" i="2"/>
  <c r="W807" i="2" s="1"/>
  <c r="A808" i="2"/>
  <c r="W808" i="2" s="1"/>
  <c r="AF808" i="2" s="1"/>
  <c r="A809" i="2"/>
  <c r="W809" i="2" s="1"/>
  <c r="AF809" i="2" s="1"/>
  <c r="A810" i="2"/>
  <c r="W810" i="2" s="1"/>
  <c r="AF810" i="2" s="1"/>
  <c r="A811" i="2"/>
  <c r="A812" i="2"/>
  <c r="A813" i="2"/>
  <c r="W813" i="2" s="1"/>
  <c r="A814" i="2"/>
  <c r="W814" i="2" s="1"/>
  <c r="A815" i="2"/>
  <c r="W815" i="2" s="1"/>
  <c r="A816" i="2"/>
  <c r="W816" i="2" s="1"/>
  <c r="A817" i="2"/>
  <c r="W817" i="2" s="1"/>
  <c r="A818" i="2"/>
  <c r="W818" i="2" s="1"/>
  <c r="A819" i="2"/>
  <c r="A820" i="2"/>
  <c r="A821" i="2"/>
  <c r="W821" i="2" s="1"/>
  <c r="A822" i="2"/>
  <c r="W822" i="2" s="1"/>
  <c r="AF822" i="2" s="1"/>
  <c r="A823" i="2"/>
  <c r="W823" i="2" s="1"/>
  <c r="A824" i="2"/>
  <c r="W824" i="2" s="1"/>
  <c r="A825" i="2"/>
  <c r="W825" i="2" s="1"/>
  <c r="AF825" i="2" s="1"/>
  <c r="A826" i="2"/>
  <c r="W826" i="2" s="1"/>
  <c r="AF826" i="2" s="1"/>
  <c r="A827" i="2"/>
  <c r="A828" i="2"/>
  <c r="A829" i="2"/>
  <c r="W829" i="2" s="1"/>
  <c r="A830" i="2"/>
  <c r="W830" i="2" s="1"/>
  <c r="AF830" i="2" s="1"/>
  <c r="A831" i="2"/>
  <c r="W831" i="2" s="1"/>
  <c r="A832" i="2"/>
  <c r="W832" i="2" s="1"/>
  <c r="AF832" i="2" s="1"/>
  <c r="A833" i="2"/>
  <c r="W833" i="2" s="1"/>
  <c r="A834" i="2"/>
  <c r="W834" i="2" s="1"/>
  <c r="A835" i="2"/>
  <c r="A836" i="2"/>
  <c r="A837" i="2"/>
  <c r="W837" i="2" s="1"/>
  <c r="A838" i="2"/>
  <c r="W838" i="2" s="1"/>
  <c r="AF838" i="2" s="1"/>
  <c r="A839" i="2"/>
  <c r="W839" i="2" s="1"/>
  <c r="A840" i="2"/>
  <c r="W840" i="2" s="1"/>
  <c r="A841" i="2"/>
  <c r="W841" i="2" s="1"/>
  <c r="A842" i="2"/>
  <c r="W842" i="2" s="1"/>
  <c r="A843" i="2"/>
  <c r="A844" i="2"/>
  <c r="A845" i="2"/>
  <c r="W845" i="2" s="1"/>
  <c r="A846" i="2"/>
  <c r="W846" i="2" s="1"/>
  <c r="AF846" i="2" s="1"/>
  <c r="A847" i="2"/>
  <c r="W847" i="2" s="1"/>
  <c r="A848" i="2"/>
  <c r="W848" i="2" s="1"/>
  <c r="A849" i="2"/>
  <c r="W849" i="2" s="1"/>
  <c r="A850" i="2"/>
  <c r="W850" i="2" s="1"/>
  <c r="AF850" i="2" s="1"/>
  <c r="A851" i="2"/>
  <c r="A852" i="2"/>
  <c r="A853" i="2"/>
  <c r="W853" i="2" s="1"/>
  <c r="A854" i="2"/>
  <c r="W854" i="2" s="1"/>
  <c r="A855" i="2"/>
  <c r="W855" i="2" s="1"/>
  <c r="A856" i="2"/>
  <c r="W856" i="2" s="1"/>
  <c r="A857" i="2"/>
  <c r="W857" i="2" s="1"/>
  <c r="A858" i="2"/>
  <c r="W858" i="2" s="1"/>
  <c r="A859" i="2"/>
  <c r="A860" i="2"/>
  <c r="A861" i="2"/>
  <c r="W861" i="2" s="1"/>
  <c r="A862" i="2"/>
  <c r="W862" i="2" s="1"/>
  <c r="A863" i="2"/>
  <c r="W863" i="2" s="1"/>
  <c r="A864" i="2"/>
  <c r="W864" i="2" s="1"/>
  <c r="A865" i="2"/>
  <c r="W865" i="2" s="1"/>
  <c r="A866" i="2"/>
  <c r="W866" i="2" s="1"/>
  <c r="A867" i="2"/>
  <c r="A868" i="2"/>
  <c r="A869" i="2"/>
  <c r="W869" i="2" s="1"/>
  <c r="AF869" i="2" s="1"/>
  <c r="A870" i="2"/>
  <c r="W870" i="2" s="1"/>
  <c r="AF870" i="2" s="1"/>
  <c r="A871" i="2"/>
  <c r="W871" i="2" s="1"/>
  <c r="AF871" i="2" s="1"/>
  <c r="A872" i="2"/>
  <c r="W872" i="2" s="1"/>
  <c r="A873" i="2"/>
  <c r="W873" i="2" s="1"/>
  <c r="A874" i="2"/>
  <c r="W874" i="2" s="1"/>
  <c r="AF874" i="2" s="1"/>
  <c r="A875" i="2"/>
  <c r="A876" i="2"/>
  <c r="A877" i="2"/>
  <c r="W877" i="2" s="1"/>
  <c r="A878" i="2"/>
  <c r="W878" i="2" s="1"/>
  <c r="A879" i="2"/>
  <c r="W879" i="2" s="1"/>
  <c r="A880" i="2"/>
  <c r="W880" i="2" s="1"/>
  <c r="A881" i="2"/>
  <c r="W881" i="2" s="1"/>
  <c r="A882" i="2"/>
  <c r="W882" i="2" s="1"/>
  <c r="A883" i="2"/>
  <c r="A884" i="2"/>
  <c r="A885" i="2"/>
  <c r="W885" i="2" s="1"/>
  <c r="AF885" i="2" s="1"/>
  <c r="A886" i="2"/>
  <c r="W886" i="2" s="1"/>
  <c r="AF886" i="2" s="1"/>
  <c r="A887" i="2"/>
  <c r="W887" i="2" s="1"/>
  <c r="AF887" i="2" s="1"/>
  <c r="A888" i="2"/>
  <c r="W888" i="2" s="1"/>
  <c r="AF888" i="2" s="1"/>
  <c r="A889" i="2"/>
  <c r="W889" i="2" s="1"/>
  <c r="A890" i="2"/>
  <c r="W890" i="2" s="1"/>
  <c r="AF890" i="2" s="1"/>
  <c r="A891" i="2"/>
  <c r="A892" i="2"/>
  <c r="A893" i="2"/>
  <c r="W893" i="2" s="1"/>
  <c r="A894" i="2"/>
  <c r="W894" i="2" s="1"/>
  <c r="AF894" i="2" s="1"/>
  <c r="A895" i="2"/>
  <c r="W895" i="2" s="1"/>
  <c r="AF895" i="2" s="1"/>
  <c r="A896" i="2"/>
  <c r="W896" i="2" s="1"/>
  <c r="A897" i="2"/>
  <c r="W897" i="2" s="1"/>
  <c r="A898" i="2"/>
  <c r="W898" i="2" s="1"/>
  <c r="A899" i="2"/>
  <c r="A900" i="2"/>
  <c r="A901" i="2"/>
  <c r="W901" i="2" s="1"/>
  <c r="AF901" i="2" s="1"/>
  <c r="A902" i="2"/>
  <c r="W902" i="2" s="1"/>
  <c r="AF902" i="2" s="1"/>
  <c r="A903" i="2"/>
  <c r="W903" i="2" s="1"/>
  <c r="A904" i="2"/>
  <c r="W904" i="2" s="1"/>
  <c r="A905" i="2"/>
  <c r="W905" i="2" s="1"/>
  <c r="A906" i="2"/>
  <c r="W906" i="2" s="1"/>
  <c r="A907" i="2"/>
  <c r="A908" i="2"/>
  <c r="A909" i="2"/>
  <c r="W909" i="2" s="1"/>
  <c r="A910" i="2"/>
  <c r="W910" i="2" s="1"/>
  <c r="AF910" i="2" s="1"/>
  <c r="A911" i="2"/>
  <c r="W911" i="2" s="1"/>
  <c r="AF911" i="2" s="1"/>
  <c r="A912" i="2"/>
  <c r="W912" i="2" s="1"/>
  <c r="AF912" i="2" s="1"/>
  <c r="A913" i="2"/>
  <c r="W913" i="2" s="1"/>
  <c r="A914" i="2"/>
  <c r="W914" i="2" s="1"/>
  <c r="AF914" i="2" s="1"/>
  <c r="A915" i="2"/>
  <c r="A916" i="2"/>
  <c r="A917" i="2"/>
  <c r="W917" i="2" s="1"/>
  <c r="A918" i="2"/>
  <c r="W918" i="2" s="1"/>
  <c r="A919" i="2"/>
  <c r="W919" i="2" s="1"/>
  <c r="A920" i="2"/>
  <c r="W920" i="2" s="1"/>
  <c r="A921" i="2"/>
  <c r="W921" i="2" s="1"/>
  <c r="AF921" i="2" s="1"/>
  <c r="A922" i="2"/>
  <c r="W922" i="2" s="1"/>
  <c r="A923" i="2"/>
  <c r="A924" i="2"/>
  <c r="A925" i="2"/>
  <c r="W925" i="2" s="1"/>
  <c r="A926" i="2"/>
  <c r="W926" i="2" s="1"/>
  <c r="A927" i="2"/>
  <c r="W927" i="2" s="1"/>
  <c r="A928" i="2"/>
  <c r="W928" i="2" s="1"/>
  <c r="A929" i="2"/>
  <c r="W929" i="2" s="1"/>
  <c r="A930" i="2"/>
  <c r="W930" i="2" s="1"/>
  <c r="AF930" i="2" s="1"/>
  <c r="A931" i="2"/>
  <c r="A932" i="2"/>
  <c r="A933" i="2"/>
  <c r="W933" i="2" s="1"/>
  <c r="A934" i="2"/>
  <c r="W934" i="2" s="1"/>
  <c r="AF934" i="2" s="1"/>
  <c r="A935" i="2"/>
  <c r="W935" i="2" s="1"/>
  <c r="A936" i="2"/>
  <c r="W936" i="2" s="1"/>
  <c r="AF936" i="2" s="1"/>
  <c r="A937" i="2"/>
  <c r="W937" i="2" s="1"/>
  <c r="A938" i="2"/>
  <c r="W938" i="2" s="1"/>
  <c r="AF938" i="2" s="1"/>
  <c r="A939" i="2"/>
  <c r="A940" i="2"/>
  <c r="A941" i="2"/>
  <c r="W941" i="2" s="1"/>
  <c r="A942" i="2"/>
  <c r="W942" i="2" s="1"/>
  <c r="A943" i="2"/>
  <c r="W943" i="2" s="1"/>
  <c r="A944" i="2"/>
  <c r="W944" i="2" s="1"/>
  <c r="A945" i="2"/>
  <c r="W945" i="2" s="1"/>
  <c r="A946" i="2"/>
  <c r="W946" i="2" s="1"/>
  <c r="A947" i="2"/>
  <c r="A948" i="2"/>
  <c r="A949" i="2"/>
  <c r="W949" i="2" s="1"/>
  <c r="A950" i="2"/>
  <c r="W950" i="2" s="1"/>
  <c r="AF950" i="2" s="1"/>
  <c r="A951" i="2"/>
  <c r="W951" i="2" s="1"/>
  <c r="A952" i="2"/>
  <c r="W952" i="2" s="1"/>
  <c r="A953" i="2"/>
  <c r="W953" i="2" s="1"/>
  <c r="A954" i="2"/>
  <c r="W954" i="2" s="1"/>
  <c r="AF954" i="2" s="1"/>
  <c r="A955" i="2"/>
  <c r="A956" i="2"/>
  <c r="A957" i="2"/>
  <c r="W957" i="2" s="1"/>
  <c r="A958" i="2"/>
  <c r="W958" i="2" s="1"/>
  <c r="A959" i="2"/>
  <c r="W959" i="2" s="1"/>
  <c r="A960" i="2"/>
  <c r="W960" i="2" s="1"/>
  <c r="AF960" i="2" s="1"/>
  <c r="A961" i="2"/>
  <c r="W961" i="2" s="1"/>
  <c r="AF961" i="2" s="1"/>
  <c r="A962" i="2"/>
  <c r="W962" i="2" s="1"/>
  <c r="AF962" i="2" s="1"/>
  <c r="A963" i="2"/>
  <c r="A964" i="2"/>
  <c r="A965" i="2"/>
  <c r="W965" i="2" s="1"/>
  <c r="A966" i="2"/>
  <c r="W966" i="2" s="1"/>
  <c r="AF966" i="2" s="1"/>
  <c r="A967" i="2"/>
  <c r="W967" i="2" s="1"/>
  <c r="A968" i="2"/>
  <c r="W968" i="2" s="1"/>
  <c r="A969" i="2"/>
  <c r="W969" i="2" s="1"/>
  <c r="A970" i="2"/>
  <c r="W970" i="2" s="1"/>
  <c r="AF970" i="2" s="1"/>
  <c r="A971" i="2"/>
  <c r="A972" i="2"/>
  <c r="A973" i="2"/>
  <c r="W973" i="2" s="1"/>
  <c r="A974" i="2"/>
  <c r="W974" i="2" s="1"/>
  <c r="AF974" i="2" s="1"/>
  <c r="A975" i="2"/>
  <c r="W975" i="2" s="1"/>
  <c r="A976" i="2"/>
  <c r="W976" i="2" s="1"/>
  <c r="A977" i="2"/>
  <c r="W977" i="2" s="1"/>
  <c r="A978" i="2"/>
  <c r="W978" i="2" s="1"/>
  <c r="A979" i="2"/>
  <c r="A980" i="2"/>
  <c r="A981" i="2"/>
  <c r="W981" i="2" s="1"/>
  <c r="AF981" i="2" s="1"/>
  <c r="A982" i="2"/>
  <c r="W982" i="2" s="1"/>
  <c r="A983" i="2"/>
  <c r="W983" i="2" s="1"/>
  <c r="A984" i="2"/>
  <c r="W984" i="2" s="1"/>
  <c r="A985" i="2"/>
  <c r="W985" i="2" s="1"/>
  <c r="A986" i="2"/>
  <c r="W986" i="2" s="1"/>
  <c r="AF986" i="2" s="1"/>
  <c r="A987" i="2"/>
  <c r="A988" i="2"/>
  <c r="A989" i="2"/>
  <c r="W989" i="2" s="1"/>
  <c r="A990" i="2"/>
  <c r="W990" i="2" s="1"/>
  <c r="AF990" i="2" s="1"/>
  <c r="A991" i="2"/>
  <c r="W991" i="2" s="1"/>
  <c r="A992" i="2"/>
  <c r="W992" i="2" s="1"/>
  <c r="A993" i="2"/>
  <c r="W993" i="2" s="1"/>
  <c r="A994" i="2"/>
  <c r="W994" i="2" s="1"/>
  <c r="AF994" i="2" s="1"/>
  <c r="A995" i="2"/>
  <c r="A996" i="2"/>
  <c r="A997" i="2"/>
  <c r="W997" i="2" s="1"/>
  <c r="A998" i="2"/>
  <c r="W998" i="2" s="1"/>
  <c r="AF998" i="2" s="1"/>
  <c r="A999" i="2"/>
  <c r="W999" i="2" s="1"/>
  <c r="A1000" i="2"/>
  <c r="W1000" i="2" s="1"/>
  <c r="A1001" i="2"/>
  <c r="W1001" i="2" s="1"/>
  <c r="A1002" i="2"/>
  <c r="W1002" i="2" s="1"/>
  <c r="A1003" i="2"/>
  <c r="A1004" i="2"/>
  <c r="A1005" i="2"/>
  <c r="W1005" i="2" s="1"/>
  <c r="A1006" i="2"/>
  <c r="W1006" i="2" s="1"/>
  <c r="A1007" i="2"/>
  <c r="W1007" i="2" s="1"/>
  <c r="AF1007" i="2" s="1"/>
  <c r="A1008" i="2"/>
  <c r="W1008" i="2" s="1"/>
  <c r="A1009" i="2"/>
  <c r="W1009" i="2" s="1"/>
  <c r="A1010" i="2"/>
  <c r="W1010" i="2" s="1"/>
  <c r="A1011" i="2"/>
  <c r="A1012" i="2"/>
  <c r="A1013" i="2"/>
  <c r="W1013" i="2" s="1"/>
  <c r="A1014" i="2"/>
  <c r="W1014" i="2" s="1"/>
  <c r="A1015" i="2"/>
  <c r="W1015" i="2" s="1"/>
  <c r="AF1015" i="2" s="1"/>
  <c r="A1016" i="2"/>
  <c r="W1016" i="2" s="1"/>
  <c r="AF1016" i="2" s="1"/>
  <c r="A1017" i="2"/>
  <c r="W1017" i="2" s="1"/>
  <c r="A1018" i="2"/>
  <c r="W1018" i="2" s="1"/>
  <c r="AF1018" i="2" s="1"/>
  <c r="A1019" i="2"/>
  <c r="A1020" i="2"/>
  <c r="A1021" i="2"/>
  <c r="W1021" i="2" s="1"/>
  <c r="A1022" i="2"/>
  <c r="W1022" i="2" s="1"/>
  <c r="AF1022" i="2" s="1"/>
  <c r="A1023" i="2"/>
  <c r="W1023" i="2" s="1"/>
  <c r="A1024" i="2"/>
  <c r="W1024" i="2" s="1"/>
  <c r="A1025" i="2"/>
  <c r="W1025" i="2" s="1"/>
  <c r="A1026" i="2"/>
  <c r="W1026" i="2" s="1"/>
  <c r="AF1026" i="2" s="1"/>
  <c r="A1027" i="2"/>
  <c r="A1028" i="2"/>
  <c r="A1029" i="2"/>
  <c r="W1029" i="2" s="1"/>
  <c r="AF1029" i="2" s="1"/>
  <c r="A1030" i="2"/>
  <c r="W1030" i="2" s="1"/>
  <c r="A1031" i="2"/>
  <c r="W1031" i="2" s="1"/>
  <c r="AF1031" i="2" s="1"/>
  <c r="A1032" i="2"/>
  <c r="W1032" i="2" s="1"/>
  <c r="A1033" i="2"/>
  <c r="W1033" i="2" s="1"/>
  <c r="A1034" i="2"/>
  <c r="W1034" i="2" s="1"/>
  <c r="A1035" i="2"/>
  <c r="A1036" i="2"/>
  <c r="A1037" i="2"/>
  <c r="W1037" i="2" s="1"/>
  <c r="AF1037" i="2" s="1"/>
  <c r="A1038" i="2"/>
  <c r="W1038" i="2" s="1"/>
  <c r="AF1038" i="2" s="1"/>
  <c r="A1039" i="2"/>
  <c r="W1039" i="2" s="1"/>
  <c r="A1040" i="2"/>
  <c r="W1040" i="2" s="1"/>
  <c r="A1041" i="2"/>
  <c r="W1041" i="2" s="1"/>
  <c r="A1042" i="2"/>
  <c r="W1042" i="2" s="1"/>
  <c r="AF1042" i="2" s="1"/>
  <c r="A1043" i="2"/>
  <c r="A1044" i="2"/>
  <c r="A1045" i="2"/>
  <c r="W1045" i="2" s="1"/>
  <c r="A1046" i="2"/>
  <c r="W1046" i="2" s="1"/>
  <c r="AF1046" i="2" s="1"/>
  <c r="A1047" i="2"/>
  <c r="W1047" i="2" s="1"/>
  <c r="A1048" i="2"/>
  <c r="W1048" i="2" s="1"/>
  <c r="A1049" i="2"/>
  <c r="W1049" i="2" s="1"/>
  <c r="A1050" i="2"/>
  <c r="W1050" i="2" s="1"/>
  <c r="A1051" i="2"/>
  <c r="A1052" i="2"/>
  <c r="A1053" i="2"/>
  <c r="W1053" i="2" s="1"/>
  <c r="A1054" i="2"/>
  <c r="W1054" i="2" s="1"/>
  <c r="AF1054" i="2" s="1"/>
  <c r="A1055" i="2"/>
  <c r="W1055" i="2" s="1"/>
  <c r="A1056" i="2"/>
  <c r="W1056" i="2" s="1"/>
  <c r="A1057" i="2"/>
  <c r="W1057" i="2" s="1"/>
  <c r="A1058" i="2"/>
  <c r="W1058" i="2" s="1"/>
  <c r="A1059" i="2"/>
  <c r="A1060" i="2"/>
  <c r="A1061" i="2"/>
  <c r="W1061" i="2" s="1"/>
  <c r="A1062" i="2"/>
  <c r="W1062" i="2" s="1"/>
  <c r="AF1062" i="2" s="1"/>
  <c r="A1063" i="2"/>
  <c r="W1063" i="2" s="1"/>
  <c r="A1064" i="2"/>
  <c r="W1064" i="2" s="1"/>
  <c r="A1065" i="2"/>
  <c r="W1065" i="2" s="1"/>
  <c r="A1066" i="2"/>
  <c r="W1066" i="2" s="1"/>
  <c r="AF1066" i="2" s="1"/>
  <c r="A1067" i="2"/>
  <c r="A1068" i="2"/>
  <c r="A1069" i="2"/>
  <c r="W1069" i="2" s="1"/>
  <c r="A1070" i="2"/>
  <c r="W1070" i="2" s="1"/>
  <c r="A1071" i="2"/>
  <c r="W1071" i="2" s="1"/>
  <c r="A1072" i="2"/>
  <c r="W1072" i="2" s="1"/>
  <c r="A1073" i="2"/>
  <c r="W1073" i="2" s="1"/>
  <c r="AF1073" i="2" s="1"/>
  <c r="A1074" i="2"/>
  <c r="W1074" i="2" s="1"/>
  <c r="A1075" i="2"/>
  <c r="A1076" i="2"/>
  <c r="A1077" i="2"/>
  <c r="W1077" i="2" s="1"/>
  <c r="A1078" i="2"/>
  <c r="W1078" i="2" s="1"/>
  <c r="A1079" i="2"/>
  <c r="W1079" i="2" s="1"/>
  <c r="A1080" i="2"/>
  <c r="W1080" i="2" s="1"/>
  <c r="A1081" i="2"/>
  <c r="W1081" i="2" s="1"/>
  <c r="A1082" i="2"/>
  <c r="W1082" i="2" s="1"/>
  <c r="AF1082" i="2" s="1"/>
  <c r="A1083" i="2"/>
  <c r="A1084" i="2"/>
  <c r="A1085" i="2"/>
  <c r="W1085" i="2" s="1"/>
  <c r="A1086" i="2"/>
  <c r="W1086" i="2" s="1"/>
  <c r="AF1086" i="2" s="1"/>
  <c r="A1087" i="2"/>
  <c r="W1087" i="2" s="1"/>
  <c r="A1088" i="2"/>
  <c r="W1088" i="2" s="1"/>
  <c r="A1089" i="2"/>
  <c r="W1089" i="2" s="1"/>
  <c r="A1090" i="2"/>
  <c r="W1090" i="2" s="1"/>
  <c r="AF1090" i="2" s="1"/>
  <c r="A1091" i="2"/>
  <c r="A1092" i="2"/>
  <c r="A1093" i="2"/>
  <c r="W1093" i="2" s="1"/>
  <c r="A1094" i="2"/>
  <c r="W1094" i="2" s="1"/>
  <c r="A1095" i="2"/>
  <c r="W1095" i="2" s="1"/>
  <c r="A1096" i="2"/>
  <c r="W1096" i="2" s="1"/>
  <c r="A1097" i="2"/>
  <c r="W1097" i="2" s="1"/>
  <c r="AF1097" i="2" s="1"/>
  <c r="A1098" i="2"/>
  <c r="W1098" i="2" s="1"/>
  <c r="A1099" i="2"/>
  <c r="A1100" i="2"/>
  <c r="A1101" i="2"/>
  <c r="W1101" i="2" s="1"/>
  <c r="A1102" i="2"/>
  <c r="W1102" i="2" s="1"/>
  <c r="AF1102" i="2" s="1"/>
  <c r="A1103" i="2"/>
  <c r="W1103" i="2" s="1"/>
  <c r="A1104" i="2"/>
  <c r="W1104" i="2" s="1"/>
  <c r="AF1104" i="2" s="1"/>
  <c r="A1105" i="2"/>
  <c r="W1105" i="2" s="1"/>
  <c r="A1106" i="2"/>
  <c r="W1106" i="2" s="1"/>
  <c r="AF1106" i="2" s="1"/>
  <c r="A1107" i="2"/>
  <c r="A1108" i="2"/>
  <c r="A1109" i="2"/>
  <c r="W1109" i="2" s="1"/>
  <c r="A1110" i="2"/>
  <c r="W1110" i="2" s="1"/>
  <c r="AF1110" i="2" s="1"/>
  <c r="A1111" i="2"/>
  <c r="W1111" i="2" s="1"/>
  <c r="A1112" i="2"/>
  <c r="W1112" i="2" s="1"/>
  <c r="A1113" i="2"/>
  <c r="W1113" i="2" s="1"/>
  <c r="A1114" i="2"/>
  <c r="W1114" i="2" s="1"/>
  <c r="A1115" i="2"/>
  <c r="A1116" i="2"/>
  <c r="A1117" i="2"/>
  <c r="W1117" i="2" s="1"/>
  <c r="A1118" i="2"/>
  <c r="W1118" i="2" s="1"/>
  <c r="AF1118" i="2" s="1"/>
  <c r="A1119" i="2"/>
  <c r="W1119" i="2" s="1"/>
  <c r="AF1119" i="2" s="1"/>
  <c r="A1120" i="2"/>
  <c r="W1120" i="2" s="1"/>
  <c r="AF1120" i="2" s="1"/>
  <c r="A1121" i="2"/>
  <c r="W1121" i="2" s="1"/>
  <c r="A1122" i="2"/>
  <c r="W1122" i="2" s="1"/>
  <c r="A1123" i="2"/>
  <c r="A1124" i="2"/>
  <c r="A1125" i="2"/>
  <c r="W1125" i="2" s="1"/>
  <c r="A1126" i="2"/>
  <c r="W1126" i="2" s="1"/>
  <c r="AF1126" i="2" s="1"/>
  <c r="A1127" i="2"/>
  <c r="W1127" i="2" s="1"/>
  <c r="A1128" i="2"/>
  <c r="W1128" i="2" s="1"/>
  <c r="AF1128" i="2" s="1"/>
  <c r="A1129" i="2"/>
  <c r="W1129" i="2" s="1"/>
  <c r="A1130" i="2"/>
  <c r="W1130" i="2" s="1"/>
  <c r="AF1130" i="2" s="1"/>
  <c r="A1131" i="2"/>
  <c r="A1132" i="2"/>
  <c r="A1133" i="2"/>
  <c r="W1133" i="2" s="1"/>
  <c r="A1134" i="2"/>
  <c r="W1134" i="2" s="1"/>
  <c r="A1135" i="2"/>
  <c r="W1135" i="2" s="1"/>
  <c r="AF1135" i="2" s="1"/>
  <c r="A1136" i="2"/>
  <c r="W1136" i="2" s="1"/>
  <c r="A1137" i="2"/>
  <c r="W1137" i="2" s="1"/>
  <c r="A1138" i="2"/>
  <c r="W1138" i="2" s="1"/>
  <c r="A1139" i="2"/>
  <c r="A1140" i="2"/>
  <c r="A1141" i="2"/>
  <c r="W1141" i="2" s="1"/>
  <c r="A1142" i="2"/>
  <c r="W1142" i="2" s="1"/>
  <c r="A1143" i="2"/>
  <c r="W1143" i="2" s="1"/>
  <c r="AF1143" i="2" s="1"/>
  <c r="A1144" i="2"/>
  <c r="W1144" i="2" s="1"/>
  <c r="AF1144" i="2" s="1"/>
  <c r="A1145" i="2"/>
  <c r="W1145" i="2" s="1"/>
  <c r="A1146" i="2"/>
  <c r="W1146" i="2" s="1"/>
  <c r="AF1146" i="2" s="1"/>
  <c r="A1147" i="2"/>
  <c r="A1148" i="2"/>
  <c r="A1149" i="2"/>
  <c r="W1149" i="2" s="1"/>
  <c r="AF1149" i="2" s="1"/>
  <c r="A1150" i="2"/>
  <c r="W1150" i="2" s="1"/>
  <c r="AF1150" i="2" s="1"/>
  <c r="A1151" i="2"/>
  <c r="W1151" i="2" s="1"/>
  <c r="A1152" i="2"/>
  <c r="W1152" i="2" s="1"/>
  <c r="A1153" i="2"/>
  <c r="W1153" i="2" s="1"/>
  <c r="A1154" i="2"/>
  <c r="W1154" i="2" s="1"/>
  <c r="AF1154" i="2" s="1"/>
  <c r="A1155" i="2"/>
  <c r="A1156" i="2"/>
  <c r="A1157" i="2"/>
  <c r="W1157" i="2" s="1"/>
  <c r="A1158" i="2"/>
  <c r="W1158" i="2" s="1"/>
  <c r="A1159" i="2"/>
  <c r="W1159" i="2" s="1"/>
  <c r="A1160" i="2"/>
  <c r="W1160" i="2" s="1"/>
  <c r="A1161" i="2"/>
  <c r="W1161" i="2" s="1"/>
  <c r="A1162" i="2"/>
  <c r="W1162" i="2" s="1"/>
  <c r="A1163" i="2"/>
  <c r="A1164" i="2"/>
  <c r="A1165" i="2"/>
  <c r="W1165" i="2" s="1"/>
  <c r="A1166" i="2"/>
  <c r="W1166" i="2" s="1"/>
  <c r="AF1166" i="2" s="1"/>
  <c r="A1167" i="2"/>
  <c r="W1167" i="2" s="1"/>
  <c r="A1168" i="2"/>
  <c r="W1168" i="2" s="1"/>
  <c r="A1169" i="2"/>
  <c r="W1169" i="2" s="1"/>
  <c r="A1170" i="2"/>
  <c r="W1170" i="2" s="1"/>
  <c r="AF1170" i="2" s="1"/>
  <c r="A1171" i="2"/>
  <c r="A1172" i="2"/>
  <c r="A1173" i="2"/>
  <c r="W1173" i="2" s="1"/>
  <c r="A1174" i="2"/>
  <c r="W1174" i="2" s="1"/>
  <c r="AF1174" i="2" s="1"/>
  <c r="A1175" i="2"/>
  <c r="W1175" i="2" s="1"/>
  <c r="A1176" i="2"/>
  <c r="W1176" i="2" s="1"/>
  <c r="A1177" i="2"/>
  <c r="W1177" i="2" s="1"/>
  <c r="A1178" i="2"/>
  <c r="W1178" i="2" s="1"/>
  <c r="A1179" i="2"/>
  <c r="A1180" i="2"/>
  <c r="A1181" i="2"/>
  <c r="W1181" i="2" s="1"/>
  <c r="A1182" i="2"/>
  <c r="W1182" i="2" s="1"/>
  <c r="AF1182" i="2" s="1"/>
  <c r="A1183" i="2"/>
  <c r="W1183" i="2" s="1"/>
  <c r="A1184" i="2"/>
  <c r="W1184" i="2" s="1"/>
  <c r="A1185" i="2"/>
  <c r="W1185" i="2" s="1"/>
  <c r="A1186" i="2"/>
  <c r="W1186" i="2" s="1"/>
  <c r="A1187" i="2"/>
  <c r="A1188" i="2"/>
  <c r="A1189" i="2"/>
  <c r="W1189" i="2" s="1"/>
  <c r="A1190" i="2"/>
  <c r="W1190" i="2" s="1"/>
  <c r="AF1190" i="2" s="1"/>
  <c r="A1191" i="2"/>
  <c r="W1191" i="2" s="1"/>
  <c r="A1192" i="2"/>
  <c r="W1192" i="2" s="1"/>
  <c r="A1193" i="2"/>
  <c r="W1193" i="2" s="1"/>
  <c r="AF1193" i="2" s="1"/>
  <c r="A1194" i="2"/>
  <c r="W1194" i="2" s="1"/>
  <c r="AF1194" i="2" s="1"/>
  <c r="A1195" i="2"/>
  <c r="A1196" i="2"/>
  <c r="A1197" i="2"/>
  <c r="W1197" i="2" s="1"/>
  <c r="A1198" i="2"/>
  <c r="W1198" i="2" s="1"/>
  <c r="A1199" i="2"/>
  <c r="W1199" i="2" s="1"/>
  <c r="A1200" i="2"/>
  <c r="W1200" i="2" s="1"/>
  <c r="A1201" i="2"/>
  <c r="W1201" i="2" s="1"/>
  <c r="AF1201" i="2" s="1"/>
  <c r="A1202" i="2"/>
  <c r="W1202" i="2" s="1"/>
  <c r="A1203" i="2"/>
  <c r="A1204" i="2"/>
  <c r="A1205" i="2"/>
  <c r="W1205" i="2" s="1"/>
  <c r="A1206" i="2"/>
  <c r="W1206" i="2" s="1"/>
  <c r="A1207" i="2"/>
  <c r="W1207" i="2" s="1"/>
  <c r="A1208" i="2"/>
  <c r="W1208" i="2" s="1"/>
  <c r="A1209" i="2"/>
  <c r="W1209" i="2" s="1"/>
  <c r="A1210" i="2"/>
  <c r="W1210" i="2" s="1"/>
  <c r="AF1210" i="2" s="1"/>
  <c r="A1211" i="2"/>
  <c r="A1212" i="2"/>
  <c r="A1213" i="2"/>
  <c r="W1213" i="2" s="1"/>
  <c r="A1214" i="2"/>
  <c r="W1214" i="2" s="1"/>
  <c r="AF1214" i="2" s="1"/>
  <c r="A1215" i="2"/>
  <c r="W1215" i="2" s="1"/>
  <c r="A1216" i="2"/>
  <c r="W1216" i="2" s="1"/>
  <c r="A1217" i="2"/>
  <c r="W1217" i="2" s="1"/>
  <c r="A1218" i="2"/>
  <c r="W1218" i="2" s="1"/>
  <c r="AF1218" i="2" s="1"/>
  <c r="A1219" i="2"/>
  <c r="A1220" i="2"/>
  <c r="A1221" i="2"/>
  <c r="W1221" i="2" s="1"/>
  <c r="A1222" i="2"/>
  <c r="W1222" i="2" s="1"/>
  <c r="A1223" i="2"/>
  <c r="W1223" i="2" s="1"/>
  <c r="A1224" i="2"/>
  <c r="W1224" i="2" s="1"/>
  <c r="A1225" i="2"/>
  <c r="W1225" i="2" s="1"/>
  <c r="A1226" i="2"/>
  <c r="W1226" i="2" s="1"/>
  <c r="A1227" i="2"/>
  <c r="A1228" i="2"/>
  <c r="A1229" i="2"/>
  <c r="W1229" i="2" s="1"/>
  <c r="A1230" i="2"/>
  <c r="W1230" i="2" s="1"/>
  <c r="AF1230" i="2" s="1"/>
  <c r="A1231" i="2"/>
  <c r="W1231" i="2" s="1"/>
  <c r="A1232" i="2"/>
  <c r="W1232" i="2" s="1"/>
  <c r="AF1232" i="2" s="1"/>
  <c r="A1233" i="2"/>
  <c r="W1233" i="2" s="1"/>
  <c r="A1234" i="2"/>
  <c r="W1234" i="2" s="1"/>
  <c r="AF1234" i="2" s="1"/>
  <c r="A1235" i="2"/>
  <c r="A1236" i="2"/>
  <c r="A1237" i="2"/>
  <c r="W1237" i="2" s="1"/>
  <c r="A1238" i="2"/>
  <c r="W1238" i="2" s="1"/>
  <c r="AF1238" i="2" s="1"/>
  <c r="A1239" i="2"/>
  <c r="W1239" i="2" s="1"/>
  <c r="A1240" i="2"/>
  <c r="W1240" i="2" s="1"/>
  <c r="A1241" i="2"/>
  <c r="W1241" i="2" s="1"/>
  <c r="A1242" i="2"/>
  <c r="W1242" i="2" s="1"/>
  <c r="A1243" i="2"/>
  <c r="A1244" i="2"/>
  <c r="A1245" i="2"/>
  <c r="W1245" i="2" s="1"/>
  <c r="A1246" i="2"/>
  <c r="W1246" i="2" s="1"/>
  <c r="AF1246" i="2" s="1"/>
  <c r="A1247" i="2"/>
  <c r="W1247" i="2" s="1"/>
  <c r="AF1247" i="2" s="1"/>
  <c r="A1248" i="2"/>
  <c r="W1248" i="2" s="1"/>
  <c r="AF1248" i="2" s="1"/>
  <c r="A1249" i="2"/>
  <c r="W1249" i="2" s="1"/>
  <c r="AF1249" i="2" s="1"/>
  <c r="A1250" i="2"/>
  <c r="W1250" i="2" s="1"/>
  <c r="A1251" i="2"/>
  <c r="A1252" i="2"/>
  <c r="A1253" i="2"/>
  <c r="W1253" i="2" s="1"/>
  <c r="A1254" i="2"/>
  <c r="W1254" i="2" s="1"/>
  <c r="AF1254" i="2" s="1"/>
  <c r="A1255" i="2"/>
  <c r="W1255" i="2" s="1"/>
  <c r="A1256" i="2"/>
  <c r="W1256" i="2" s="1"/>
  <c r="AF1256" i="2" s="1"/>
  <c r="A1257" i="2"/>
  <c r="W1257" i="2" s="1"/>
  <c r="A1258" i="2"/>
  <c r="W1258" i="2" s="1"/>
  <c r="AF1258" i="2" s="1"/>
  <c r="A1259" i="2"/>
  <c r="A1260" i="2"/>
  <c r="A1261" i="2"/>
  <c r="W1261" i="2" s="1"/>
  <c r="A1262" i="2"/>
  <c r="W1262" i="2" s="1"/>
  <c r="A1263" i="2"/>
  <c r="W1263" i="2" s="1"/>
  <c r="AF1263" i="2" s="1"/>
  <c r="A1264" i="2"/>
  <c r="W1264" i="2" s="1"/>
  <c r="A1265" i="2"/>
  <c r="W1265" i="2" s="1"/>
  <c r="A1266" i="2"/>
  <c r="W1266" i="2" s="1"/>
  <c r="A1267" i="2"/>
  <c r="A1268" i="2"/>
  <c r="A1269" i="2"/>
  <c r="W1269" i="2" s="1"/>
  <c r="A1270" i="2"/>
  <c r="W1270" i="2" s="1"/>
  <c r="A1271" i="2"/>
  <c r="W1271" i="2" s="1"/>
  <c r="AF1271" i="2" s="1"/>
  <c r="A1272" i="2"/>
  <c r="W1272" i="2" s="1"/>
  <c r="AF1272" i="2" s="1"/>
  <c r="A1273" i="2"/>
  <c r="W1273" i="2" s="1"/>
  <c r="A1274" i="2"/>
  <c r="W1274" i="2" s="1"/>
  <c r="AF1274" i="2" s="1"/>
  <c r="A1275" i="2"/>
  <c r="A1276" i="2"/>
  <c r="A1277" i="2"/>
  <c r="W1277" i="2" s="1"/>
  <c r="AF1277" i="2" s="1"/>
  <c r="A1278" i="2"/>
  <c r="W1278" i="2" s="1"/>
  <c r="AF1278" i="2" s="1"/>
  <c r="A1279" i="2"/>
  <c r="W1279" i="2" s="1"/>
  <c r="A1280" i="2"/>
  <c r="W1280" i="2" s="1"/>
  <c r="A1281" i="2"/>
  <c r="W1281" i="2" s="1"/>
  <c r="A1282" i="2"/>
  <c r="W1282" i="2" s="1"/>
  <c r="AF1282" i="2" s="1"/>
  <c r="A1283" i="2"/>
  <c r="A1284" i="2"/>
  <c r="A1285" i="2"/>
  <c r="W1285" i="2" s="1"/>
  <c r="AF1285" i="2" s="1"/>
  <c r="A1286" i="2"/>
  <c r="W1286" i="2" s="1"/>
  <c r="A1287" i="2"/>
  <c r="W1287" i="2" s="1"/>
  <c r="AF1287" i="2" s="1"/>
  <c r="A1288" i="2"/>
  <c r="W1288" i="2" s="1"/>
  <c r="A1289" i="2"/>
  <c r="W1289" i="2" s="1"/>
  <c r="A1290" i="2"/>
  <c r="W1290" i="2" s="1"/>
  <c r="A1291" i="2"/>
  <c r="A1292" i="2"/>
  <c r="A1293" i="2"/>
  <c r="W1293" i="2" s="1"/>
  <c r="A1294" i="2"/>
  <c r="W1294" i="2" s="1"/>
  <c r="AF1294" i="2" s="1"/>
  <c r="A1295" i="2"/>
  <c r="W1295" i="2" s="1"/>
  <c r="A1296" i="2"/>
  <c r="W1296" i="2" s="1"/>
  <c r="A1297" i="2"/>
  <c r="W1297" i="2" s="1"/>
  <c r="A1298" i="2"/>
  <c r="W1298" i="2" s="1"/>
  <c r="AF1298" i="2" s="1"/>
  <c r="A1299" i="2"/>
  <c r="A1300" i="2"/>
  <c r="A1301" i="2"/>
  <c r="W1301" i="2" s="1"/>
  <c r="A1302" i="2"/>
  <c r="W1302" i="2" s="1"/>
  <c r="AF1302" i="2" s="1"/>
  <c r="A1303" i="2"/>
  <c r="W1303" i="2" s="1"/>
  <c r="A1304" i="2"/>
  <c r="W1304" i="2" s="1"/>
  <c r="A1305" i="2"/>
  <c r="W1305" i="2" s="1"/>
  <c r="A1306" i="2"/>
  <c r="W1306" i="2" s="1"/>
  <c r="A1307" i="2"/>
  <c r="A1308" i="2"/>
  <c r="A1309" i="2"/>
  <c r="W1309" i="2" s="1"/>
  <c r="A1310" i="2"/>
  <c r="W1310" i="2" s="1"/>
  <c r="AF1310" i="2" s="1"/>
  <c r="A1311" i="2"/>
  <c r="W1311" i="2" s="1"/>
  <c r="A1312" i="2"/>
  <c r="W1312" i="2" s="1"/>
  <c r="A1313" i="2"/>
  <c r="W1313" i="2" s="1"/>
  <c r="A1314" i="2"/>
  <c r="W1314" i="2" s="1"/>
  <c r="A1315" i="2"/>
  <c r="A1316" i="2"/>
  <c r="A1317" i="2"/>
  <c r="W1317" i="2" s="1"/>
  <c r="A1318" i="2"/>
  <c r="W1318" i="2" s="1"/>
  <c r="AF1318" i="2" s="1"/>
  <c r="A1319" i="2"/>
  <c r="W1319" i="2" s="1"/>
  <c r="A1320" i="2"/>
  <c r="W1320" i="2" s="1"/>
  <c r="A1321" i="2"/>
  <c r="W1321" i="2" s="1"/>
  <c r="A1322" i="2"/>
  <c r="W1322" i="2" s="1"/>
  <c r="AF1322" i="2" s="1"/>
  <c r="A1323" i="2"/>
  <c r="A1324" i="2"/>
  <c r="A1325" i="2"/>
  <c r="W1325" i="2" s="1"/>
  <c r="A1326" i="2"/>
  <c r="W1326" i="2" s="1"/>
  <c r="A1327" i="2"/>
  <c r="W1327" i="2" s="1"/>
  <c r="A1328" i="2"/>
  <c r="W1328" i="2" s="1"/>
  <c r="A1329" i="2"/>
  <c r="W1329" i="2" s="1"/>
  <c r="AF1329" i="2" s="1"/>
  <c r="A1330" i="2"/>
  <c r="W1330" i="2" s="1"/>
  <c r="A1331" i="2"/>
  <c r="A1332" i="2"/>
  <c r="A1333" i="2"/>
  <c r="W1333" i="2" s="1"/>
  <c r="AF1333" i="2" s="1"/>
  <c r="A1334" i="2"/>
  <c r="W1334" i="2" s="1"/>
  <c r="A1335" i="2"/>
  <c r="W1335" i="2" s="1"/>
  <c r="A1336" i="2"/>
  <c r="W1336" i="2" s="1"/>
  <c r="A1337" i="2"/>
  <c r="W1337" i="2" s="1"/>
  <c r="A1338" i="2"/>
  <c r="W1338" i="2" s="1"/>
  <c r="AF1338" i="2" s="1"/>
  <c r="A1339" i="2"/>
  <c r="A1340" i="2"/>
  <c r="A1341" i="2"/>
  <c r="W1341" i="2" s="1"/>
  <c r="A1342" i="2"/>
  <c r="W1342" i="2" s="1"/>
  <c r="AF1342" i="2" s="1"/>
  <c r="A1343" i="2"/>
  <c r="W1343" i="2" s="1"/>
  <c r="A1344" i="2"/>
  <c r="W1344" i="2" s="1"/>
  <c r="A1345" i="2"/>
  <c r="W1345" i="2" s="1"/>
  <c r="A1346" i="2"/>
  <c r="W1346" i="2" s="1"/>
  <c r="AF1346" i="2" s="1"/>
  <c r="A1347" i="2"/>
  <c r="A1348" i="2"/>
  <c r="A1349" i="2"/>
  <c r="W1349" i="2" s="1"/>
  <c r="A1350" i="2"/>
  <c r="W1350" i="2" s="1"/>
  <c r="A1351" i="2"/>
  <c r="W1351" i="2" s="1"/>
  <c r="A1352" i="2"/>
  <c r="W1352" i="2" s="1"/>
  <c r="A1353" i="2"/>
  <c r="W1353" i="2" s="1"/>
  <c r="A1354" i="2"/>
  <c r="W1354" i="2" s="1"/>
  <c r="A1355" i="2"/>
  <c r="A1356" i="2"/>
  <c r="A1357" i="2"/>
  <c r="W1357" i="2" s="1"/>
  <c r="A1358" i="2"/>
  <c r="W1358" i="2" s="1"/>
  <c r="AF1358" i="2" s="1"/>
  <c r="A1359" i="2"/>
  <c r="W1359" i="2" s="1"/>
  <c r="A1360" i="2"/>
  <c r="W1360" i="2" s="1"/>
  <c r="AF1360" i="2" s="1"/>
  <c r="A1361" i="2"/>
  <c r="W1361" i="2" s="1"/>
  <c r="A1362" i="2"/>
  <c r="W1362" i="2" s="1"/>
  <c r="A1363" i="2"/>
  <c r="A1364" i="2"/>
  <c r="A1365" i="2"/>
  <c r="W1365" i="2" s="1"/>
  <c r="A1366" i="2"/>
  <c r="W1366" i="2" s="1"/>
  <c r="AF1366" i="2" s="1"/>
  <c r="A1367" i="2"/>
  <c r="W1367" i="2" s="1"/>
  <c r="A1368" i="2"/>
  <c r="W1368" i="2" s="1"/>
  <c r="A1369" i="2"/>
  <c r="W1369" i="2" s="1"/>
  <c r="A1370" i="2"/>
  <c r="W1370" i="2" s="1"/>
  <c r="A1371" i="2"/>
  <c r="A1372" i="2"/>
  <c r="A1373" i="2"/>
  <c r="W1373" i="2" s="1"/>
  <c r="A1374" i="2"/>
  <c r="W1374" i="2" s="1"/>
  <c r="AF1374" i="2" s="1"/>
  <c r="A1375" i="2"/>
  <c r="W1375" i="2" s="1"/>
  <c r="AF1375" i="2" s="1"/>
  <c r="A1376" i="2"/>
  <c r="W1376" i="2" s="1"/>
  <c r="AF1376" i="2" s="1"/>
  <c r="A1377" i="2"/>
  <c r="W1377" i="2" s="1"/>
  <c r="A1378" i="2"/>
  <c r="W1378" i="2" s="1"/>
  <c r="A1379" i="2"/>
  <c r="A1380" i="2"/>
  <c r="A1381" i="2"/>
  <c r="W1381" i="2" s="1"/>
  <c r="A1382" i="2"/>
  <c r="W1382" i="2" s="1"/>
  <c r="AF1382" i="2" s="1"/>
  <c r="A1383" i="2"/>
  <c r="W1383" i="2" s="1"/>
  <c r="A1384" i="2"/>
  <c r="W1384" i="2" s="1"/>
  <c r="AF1384" i="2" s="1"/>
  <c r="A1385" i="2"/>
  <c r="W1385" i="2" s="1"/>
  <c r="A1386" i="2"/>
  <c r="W1386" i="2" s="1"/>
  <c r="AF1386" i="2" s="1"/>
  <c r="A1387" i="2"/>
  <c r="A1388" i="2"/>
  <c r="A1389" i="2"/>
  <c r="W1389" i="2" s="1"/>
  <c r="A1390" i="2"/>
  <c r="W1390" i="2" s="1"/>
  <c r="A1391" i="2"/>
  <c r="W1391" i="2" s="1"/>
  <c r="AF1391" i="2" s="1"/>
  <c r="A1392" i="2"/>
  <c r="W1392" i="2" s="1"/>
  <c r="A1393" i="2"/>
  <c r="W1393" i="2" s="1"/>
  <c r="A1394" i="2"/>
  <c r="W1394" i="2" s="1"/>
  <c r="A1395" i="2"/>
  <c r="A1396" i="2"/>
  <c r="A1397" i="2"/>
  <c r="W1397" i="2" s="1"/>
  <c r="A1398" i="2"/>
  <c r="W1398" i="2" s="1"/>
  <c r="A1399" i="2"/>
  <c r="W1399" i="2" s="1"/>
  <c r="AF1399" i="2" s="1"/>
  <c r="A1400" i="2"/>
  <c r="W1400" i="2" s="1"/>
  <c r="AF1400" i="2" s="1"/>
  <c r="A1401" i="2"/>
  <c r="W1401" i="2" s="1"/>
  <c r="A1402" i="2"/>
  <c r="W1402" i="2" s="1"/>
  <c r="AF1402" i="2" s="1"/>
  <c r="A1403" i="2"/>
  <c r="A1404" i="2"/>
  <c r="A1405" i="2"/>
  <c r="W1405" i="2" s="1"/>
  <c r="AF1405" i="2" s="1"/>
  <c r="A1406" i="2"/>
  <c r="W1406" i="2" s="1"/>
  <c r="AF1406" i="2" s="1"/>
  <c r="A1407" i="2"/>
  <c r="W1407" i="2" s="1"/>
  <c r="A1408" i="2"/>
  <c r="W1408" i="2" s="1"/>
  <c r="A1409" i="2"/>
  <c r="W1409" i="2" s="1"/>
  <c r="A1410" i="2"/>
  <c r="W1410" i="2" s="1"/>
  <c r="AF1410" i="2" s="1"/>
  <c r="A1411" i="2"/>
  <c r="A1412" i="2"/>
  <c r="A1413" i="2"/>
  <c r="W1413" i="2" s="1"/>
  <c r="A1414" i="2"/>
  <c r="W1414" i="2" s="1"/>
  <c r="A1415" i="2"/>
  <c r="W1415" i="2" s="1"/>
  <c r="A1416" i="2"/>
  <c r="W1416" i="2" s="1"/>
  <c r="A1417" i="2"/>
  <c r="W1417" i="2" s="1"/>
  <c r="A1418" i="2"/>
  <c r="W1418" i="2" s="1"/>
  <c r="A1419" i="2"/>
  <c r="A1420" i="2"/>
  <c r="A1421" i="2"/>
  <c r="W1421" i="2" s="1"/>
  <c r="AF1421" i="2" s="1"/>
  <c r="A1422" i="2"/>
  <c r="W1422" i="2" s="1"/>
  <c r="AF1422" i="2" s="1"/>
  <c r="A1423" i="2"/>
  <c r="W1423" i="2" s="1"/>
  <c r="A1424" i="2"/>
  <c r="W1424" i="2" s="1"/>
  <c r="A1425" i="2"/>
  <c r="W1425" i="2" s="1"/>
  <c r="A1426" i="2"/>
  <c r="W1426" i="2" s="1"/>
  <c r="AF1426" i="2" s="1"/>
  <c r="A1427" i="2"/>
  <c r="A1428" i="2"/>
  <c r="A1429" i="2"/>
  <c r="W1429" i="2" s="1"/>
  <c r="A1430" i="2"/>
  <c r="W1430" i="2" s="1"/>
  <c r="AF1430" i="2" s="1"/>
  <c r="A1431" i="2"/>
  <c r="W1431" i="2" s="1"/>
  <c r="A1432" i="2"/>
  <c r="W1432" i="2" s="1"/>
  <c r="A1433" i="2"/>
  <c r="W1433" i="2" s="1"/>
  <c r="A1434" i="2"/>
  <c r="W1434" i="2" s="1"/>
  <c r="A1435" i="2"/>
  <c r="A1436" i="2"/>
  <c r="A1437" i="2"/>
  <c r="W1437" i="2" s="1"/>
  <c r="A1438" i="2"/>
  <c r="W1438" i="2" s="1"/>
  <c r="AF1438" i="2" s="1"/>
  <c r="A1439" i="2"/>
  <c r="W1439" i="2" s="1"/>
  <c r="A1440" i="2"/>
  <c r="W1440" i="2" s="1"/>
  <c r="A1441" i="2"/>
  <c r="W1441" i="2" s="1"/>
  <c r="A1442" i="2"/>
  <c r="W1442" i="2" s="1"/>
  <c r="A1443" i="2"/>
  <c r="A1444" i="2"/>
  <c r="A1445" i="2"/>
  <c r="W1445" i="2" s="1"/>
  <c r="A1446" i="2"/>
  <c r="W1446" i="2" s="1"/>
  <c r="AF1446" i="2" s="1"/>
  <c r="A1447" i="2"/>
  <c r="W1447" i="2" s="1"/>
  <c r="A1448" i="2"/>
  <c r="W1448" i="2" s="1"/>
  <c r="A1449" i="2"/>
  <c r="W1449" i="2" s="1"/>
  <c r="A1450" i="2"/>
  <c r="W1450" i="2" s="1"/>
  <c r="AF1450" i="2" s="1"/>
  <c r="A1451" i="2"/>
  <c r="A1452" i="2"/>
  <c r="A1453" i="2"/>
  <c r="W1453" i="2" s="1"/>
  <c r="A1454" i="2"/>
  <c r="W1454" i="2" s="1"/>
  <c r="A1455" i="2"/>
  <c r="W1455" i="2" s="1"/>
  <c r="A1456" i="2"/>
  <c r="W1456" i="2" s="1"/>
  <c r="A1457" i="2"/>
  <c r="W1457" i="2" s="1"/>
  <c r="A1458" i="2"/>
  <c r="W1458" i="2" s="1"/>
  <c r="A1459" i="2"/>
  <c r="A1460" i="2"/>
  <c r="A1461" i="2"/>
  <c r="W1461" i="2" s="1"/>
  <c r="AF1461" i="2" s="1"/>
  <c r="A1462" i="2"/>
  <c r="W1462" i="2" s="1"/>
  <c r="A1463" i="2"/>
  <c r="W1463" i="2" s="1"/>
  <c r="A1464" i="2"/>
  <c r="W1464" i="2" s="1"/>
  <c r="A1465" i="2"/>
  <c r="W1465" i="2" s="1"/>
  <c r="A1466" i="2"/>
  <c r="W1466" i="2" s="1"/>
  <c r="AF1466" i="2" s="1"/>
  <c r="A1467" i="2"/>
  <c r="A1468" i="2"/>
  <c r="A1469" i="2"/>
  <c r="W1469" i="2" s="1"/>
  <c r="A1470" i="2"/>
  <c r="W1470" i="2" s="1"/>
  <c r="AF1470" i="2" s="1"/>
  <c r="A1471" i="2"/>
  <c r="W1471" i="2" s="1"/>
  <c r="A1472" i="2"/>
  <c r="W1472" i="2" s="1"/>
  <c r="A1473" i="2"/>
  <c r="W1473" i="2" s="1"/>
  <c r="A1474" i="2"/>
  <c r="W1474" i="2" s="1"/>
  <c r="AF1474" i="2" s="1"/>
  <c r="A1475" i="2"/>
  <c r="A1476" i="2"/>
  <c r="A1477" i="2"/>
  <c r="W1477" i="2" s="1"/>
  <c r="A1478" i="2"/>
  <c r="W1478" i="2" s="1"/>
  <c r="A1479" i="2"/>
  <c r="W1479" i="2" s="1"/>
  <c r="A1480" i="2"/>
  <c r="W1480" i="2" s="1"/>
  <c r="A1481" i="2"/>
  <c r="W1481" i="2" s="1"/>
  <c r="A1482" i="2"/>
  <c r="W1482" i="2" s="1"/>
  <c r="A1483" i="2"/>
  <c r="A1484" i="2"/>
  <c r="A1485" i="2"/>
  <c r="W1485" i="2" s="1"/>
  <c r="A1486" i="2"/>
  <c r="W1486" i="2" s="1"/>
  <c r="AF1486" i="2" s="1"/>
  <c r="A1487" i="2"/>
  <c r="W1487" i="2" s="1"/>
  <c r="A1488" i="2"/>
  <c r="W1488" i="2" s="1"/>
  <c r="AF1488" i="2" s="1"/>
  <c r="A1489" i="2"/>
  <c r="W1489" i="2" s="1"/>
  <c r="A1490" i="2"/>
  <c r="W1490" i="2" s="1"/>
  <c r="AF1490" i="2" s="1"/>
  <c r="A1491" i="2"/>
  <c r="A1492" i="2"/>
  <c r="A1493" i="2"/>
  <c r="W1493" i="2" s="1"/>
  <c r="A1494" i="2"/>
  <c r="W1494" i="2" s="1"/>
  <c r="AF1494" i="2" s="1"/>
  <c r="A1495" i="2"/>
  <c r="W1495" i="2" s="1"/>
  <c r="A1496" i="2"/>
  <c r="W1496" i="2" s="1"/>
  <c r="A1497" i="2"/>
  <c r="W1497" i="2" s="1"/>
  <c r="A1498" i="2"/>
  <c r="W1498" i="2" s="1"/>
  <c r="A1499" i="2"/>
  <c r="A1500" i="2"/>
  <c r="A1501" i="2"/>
  <c r="W1501" i="2" s="1"/>
  <c r="A1502" i="2"/>
  <c r="W1502" i="2" s="1"/>
  <c r="A1503" i="2"/>
  <c r="W1503" i="2" s="1"/>
  <c r="AF1503" i="2" s="1"/>
  <c r="A1504" i="2"/>
  <c r="W1504" i="2" s="1"/>
  <c r="AF1504" i="2" s="1"/>
  <c r="A1505" i="2"/>
  <c r="W1505" i="2" s="1"/>
  <c r="A1506" i="2"/>
  <c r="W1506" i="2" s="1"/>
  <c r="A1507" i="2"/>
  <c r="A1508" i="2"/>
  <c r="A1509" i="2"/>
  <c r="W1509" i="2" s="1"/>
  <c r="A1510" i="2"/>
  <c r="W1510" i="2" s="1"/>
  <c r="AF1510" i="2" s="1"/>
  <c r="A1511" i="2"/>
  <c r="W1511" i="2" s="1"/>
  <c r="A1512" i="2"/>
  <c r="W1512" i="2" s="1"/>
  <c r="AF1512" i="2" s="1"/>
  <c r="A1513" i="2"/>
  <c r="W1513" i="2" s="1"/>
  <c r="A1514" i="2"/>
  <c r="W1514" i="2" s="1"/>
  <c r="AF1514" i="2" s="1"/>
  <c r="A1515" i="2"/>
  <c r="A1516" i="2"/>
  <c r="A17" i="2"/>
  <c r="W17" i="2" s="1"/>
  <c r="W111" i="2" l="1"/>
  <c r="AH111" i="2" s="1"/>
  <c r="Q111" i="2"/>
  <c r="W87" i="2"/>
  <c r="AH87" i="2" s="1"/>
  <c r="Q87" i="2"/>
  <c r="W79" i="2"/>
  <c r="Q79" i="2"/>
  <c r="W71" i="2"/>
  <c r="AF71" i="2" s="1"/>
  <c r="Q71" i="2"/>
  <c r="W63" i="2"/>
  <c r="Q63" i="2"/>
  <c r="W55" i="2"/>
  <c r="Z55" i="2" s="1"/>
  <c r="Q55" i="2"/>
  <c r="W47" i="2"/>
  <c r="Q47" i="2"/>
  <c r="W39" i="2"/>
  <c r="Z39" i="2" s="1"/>
  <c r="Q39" i="2"/>
  <c r="W31" i="2"/>
  <c r="AF31" i="2" s="1"/>
  <c r="Q31" i="2"/>
  <c r="W126" i="2"/>
  <c r="AF126" i="2" s="1"/>
  <c r="Q126" i="2"/>
  <c r="W122" i="2"/>
  <c r="AH122" i="2" s="1"/>
  <c r="Q122" i="2"/>
  <c r="W118" i="2"/>
  <c r="AF118" i="2" s="1"/>
  <c r="Q118" i="2"/>
  <c r="W114" i="2"/>
  <c r="AF114" i="2" s="1"/>
  <c r="Q114" i="2"/>
  <c r="W110" i="2"/>
  <c r="AF110" i="2" s="1"/>
  <c r="Q110" i="2"/>
  <c r="W106" i="2"/>
  <c r="Q106" i="2"/>
  <c r="W102" i="2"/>
  <c r="AF102" i="2" s="1"/>
  <c r="Q102" i="2"/>
  <c r="W98" i="2"/>
  <c r="AF98" i="2" s="1"/>
  <c r="Q98" i="2"/>
  <c r="W94" i="2"/>
  <c r="Z94" i="2" s="1"/>
  <c r="Q94" i="2"/>
  <c r="W90" i="2"/>
  <c r="AF90" i="2" s="1"/>
  <c r="Q90" i="2"/>
  <c r="W86" i="2"/>
  <c r="AF86" i="2" s="1"/>
  <c r="Q86" i="2"/>
  <c r="W82" i="2"/>
  <c r="AF82" i="2" s="1"/>
  <c r="Q82" i="2"/>
  <c r="W78" i="2"/>
  <c r="AF78" i="2" s="1"/>
  <c r="Q78" i="2"/>
  <c r="W74" i="2"/>
  <c r="AF74" i="2" s="1"/>
  <c r="Q74" i="2"/>
  <c r="W70" i="2"/>
  <c r="AF70" i="2" s="1"/>
  <c r="Q70" i="2"/>
  <c r="W66" i="2"/>
  <c r="Q66" i="2"/>
  <c r="W62" i="2"/>
  <c r="AF62" i="2" s="1"/>
  <c r="Q62" i="2"/>
  <c r="W58" i="2"/>
  <c r="Q58" i="2"/>
  <c r="W54" i="2"/>
  <c r="AF54" i="2" s="1"/>
  <c r="Q54" i="2"/>
  <c r="W46" i="2"/>
  <c r="Q46" i="2"/>
  <c r="W42" i="2"/>
  <c r="AD42" i="2" s="1"/>
  <c r="Q42" i="2"/>
  <c r="W38" i="2"/>
  <c r="Q38" i="2"/>
  <c r="W34" i="2"/>
  <c r="AB34" i="2" s="1"/>
  <c r="Q34" i="2"/>
  <c r="W30" i="2"/>
  <c r="AD30" i="2" s="1"/>
  <c r="Q30" i="2"/>
  <c r="W103" i="2"/>
  <c r="AF103" i="2" s="1"/>
  <c r="Q103" i="2"/>
  <c r="W125" i="2"/>
  <c r="Q125" i="2"/>
  <c r="W121" i="2"/>
  <c r="AB121" i="2" s="1"/>
  <c r="Q121" i="2"/>
  <c r="W117" i="2"/>
  <c r="Q117" i="2"/>
  <c r="W113" i="2"/>
  <c r="AD113" i="2" s="1"/>
  <c r="Q113" i="2"/>
  <c r="W109" i="2"/>
  <c r="AB109" i="2" s="1"/>
  <c r="Q109" i="2"/>
  <c r="W105" i="2"/>
  <c r="AF105" i="2" s="1"/>
  <c r="Q105" i="2"/>
  <c r="W101" i="2"/>
  <c r="AD101" i="2" s="1"/>
  <c r="Q101" i="2"/>
  <c r="W97" i="2"/>
  <c r="AB97" i="2" s="1"/>
  <c r="Q97" i="2"/>
  <c r="W93" i="2"/>
  <c r="AD93" i="2" s="1"/>
  <c r="Q93" i="2"/>
  <c r="W89" i="2"/>
  <c r="Z89" i="2" s="1"/>
  <c r="Q89" i="2"/>
  <c r="W85" i="2"/>
  <c r="AD85" i="2" s="1"/>
  <c r="Q85" i="2"/>
  <c r="W81" i="2"/>
  <c r="AD81" i="2" s="1"/>
  <c r="Q81" i="2"/>
  <c r="W77" i="2"/>
  <c r="AF77" i="2" s="1"/>
  <c r="Q77" i="2"/>
  <c r="W73" i="2"/>
  <c r="AD73" i="2" s="1"/>
  <c r="Q73" i="2"/>
  <c r="W69" i="2"/>
  <c r="AF69" i="2" s="1"/>
  <c r="Q69" i="2"/>
  <c r="W65" i="2"/>
  <c r="Z65" i="2" s="1"/>
  <c r="Q65" i="2"/>
  <c r="W61" i="2"/>
  <c r="Z61" i="2" s="1"/>
  <c r="Q61" i="2"/>
  <c r="W57" i="2"/>
  <c r="Z57" i="2" s="1"/>
  <c r="Q57" i="2"/>
  <c r="W53" i="2"/>
  <c r="Z53" i="2" s="1"/>
  <c r="Q53" i="2"/>
  <c r="W127" i="2"/>
  <c r="AF127" i="2" s="1"/>
  <c r="Q127" i="2"/>
  <c r="W119" i="2"/>
  <c r="AF119" i="2" s="1"/>
  <c r="Q119" i="2"/>
  <c r="W95" i="2"/>
  <c r="AD95" i="2" s="1"/>
  <c r="Q95" i="2"/>
  <c r="W120" i="2"/>
  <c r="AF120" i="2" s="1"/>
  <c r="Q120" i="2"/>
  <c r="W112" i="2"/>
  <c r="Z112" i="2" s="1"/>
  <c r="Q112" i="2"/>
  <c r="W104" i="2"/>
  <c r="Q104" i="2"/>
  <c r="W96" i="2"/>
  <c r="AB96" i="2" s="1"/>
  <c r="Q96" i="2"/>
  <c r="W88" i="2"/>
  <c r="Q88" i="2"/>
  <c r="W80" i="2"/>
  <c r="Z80" i="2" s="1"/>
  <c r="Q80" i="2"/>
  <c r="W72" i="2"/>
  <c r="Q72" i="2"/>
  <c r="W64" i="2"/>
  <c r="AF64" i="2" s="1"/>
  <c r="Q64" i="2"/>
  <c r="W56" i="2"/>
  <c r="AB56" i="2" s="1"/>
  <c r="Q56" i="2"/>
  <c r="S44" i="2"/>
  <c r="Q44" i="2"/>
  <c r="S36" i="2"/>
  <c r="Q36" i="2"/>
  <c r="S28" i="2"/>
  <c r="Q28" i="2"/>
  <c r="W50" i="2"/>
  <c r="AH50" i="2" s="1"/>
  <c r="S50" i="2"/>
  <c r="W49" i="2"/>
  <c r="AF49" i="2" s="1"/>
  <c r="S49" i="2"/>
  <c r="W48" i="2"/>
  <c r="Z48" i="2" s="1"/>
  <c r="S48" i="2"/>
  <c r="W45" i="2"/>
  <c r="AF45" i="2" s="1"/>
  <c r="S45" i="2"/>
  <c r="W41" i="2"/>
  <c r="AB41" i="2" s="1"/>
  <c r="S41" i="2"/>
  <c r="W40" i="2"/>
  <c r="AF40" i="2" s="1"/>
  <c r="S40" i="2"/>
  <c r="W37" i="2"/>
  <c r="AF37" i="2" s="1"/>
  <c r="S37" i="2"/>
  <c r="W33" i="2"/>
  <c r="AD33" i="2" s="1"/>
  <c r="S33" i="2"/>
  <c r="W32" i="2"/>
  <c r="AD32" i="2" s="1"/>
  <c r="S32" i="2"/>
  <c r="W29" i="2"/>
  <c r="Z29" i="2" s="1"/>
  <c r="S29" i="2"/>
  <c r="Q27" i="2"/>
  <c r="S27" i="2"/>
  <c r="W19" i="2"/>
  <c r="AH19" i="2" s="1"/>
  <c r="Q19" i="2"/>
  <c r="W26" i="2"/>
  <c r="AB26" i="2" s="1"/>
  <c r="Q26" i="2"/>
  <c r="W25" i="2"/>
  <c r="Z25" i="2" s="1"/>
  <c r="Q25" i="2"/>
  <c r="W24" i="2"/>
  <c r="Z24" i="2" s="1"/>
  <c r="Q24" i="2"/>
  <c r="W23" i="2"/>
  <c r="AF23" i="2" s="1"/>
  <c r="Q23" i="2"/>
  <c r="AF674" i="2"/>
  <c r="AF142" i="2"/>
  <c r="AF866" i="2"/>
  <c r="AD866" i="2"/>
  <c r="AH1502" i="2"/>
  <c r="AH264" i="2"/>
  <c r="AH520" i="2"/>
  <c r="AH776" i="2"/>
  <c r="AH794" i="2"/>
  <c r="AH367" i="2"/>
  <c r="AH623" i="2"/>
  <c r="AH879" i="2"/>
  <c r="AH1191" i="2"/>
  <c r="AH1447" i="2"/>
  <c r="AH1176" i="2"/>
  <c r="AH1432" i="2"/>
  <c r="AH1138" i="2"/>
  <c r="AH1394" i="2"/>
  <c r="AH110" i="2"/>
  <c r="AH1178" i="2"/>
  <c r="AH1434" i="2"/>
  <c r="AH346" i="2"/>
  <c r="AH558" i="2"/>
  <c r="AH726" i="2"/>
  <c r="AH1006" i="2"/>
  <c r="AH1262" i="2"/>
  <c r="AH216" i="2"/>
  <c r="AH472" i="2"/>
  <c r="AH728" i="2"/>
  <c r="AH984" i="2"/>
  <c r="AH234" i="2"/>
  <c r="AH734" i="2"/>
  <c r="AH1014" i="2"/>
  <c r="AH1270" i="2"/>
  <c r="AH688" i="2"/>
  <c r="AH944" i="2"/>
  <c r="AH770" i="2"/>
  <c r="AH279" i="2"/>
  <c r="AH535" i="2"/>
  <c r="AH791" i="2"/>
  <c r="AH1039" i="2"/>
  <c r="AH1295" i="2"/>
  <c r="AH1024" i="2"/>
  <c r="AH1280" i="2"/>
  <c r="AH150" i="2"/>
  <c r="AH842" i="2"/>
  <c r="AH95" i="2"/>
  <c r="AH351" i="2"/>
  <c r="AH607" i="2"/>
  <c r="AH863" i="2"/>
  <c r="AH1111" i="2"/>
  <c r="AH1367" i="2"/>
  <c r="AH1096" i="2"/>
  <c r="AH1352" i="2"/>
  <c r="AH1058" i="2"/>
  <c r="AH1314" i="2"/>
  <c r="AH310" i="2"/>
  <c r="AH166" i="2"/>
  <c r="AH622" i="2"/>
  <c r="AH878" i="2"/>
  <c r="AH1158" i="2"/>
  <c r="AH1414" i="2"/>
  <c r="AH176" i="2"/>
  <c r="AH432" i="2"/>
  <c r="AH194" i="2"/>
  <c r="AH314" i="2"/>
  <c r="AH430" i="2"/>
  <c r="AH322" i="2"/>
  <c r="AH578" i="2"/>
  <c r="AF1415" i="2"/>
  <c r="AH17" i="2"/>
  <c r="Z17" i="2"/>
  <c r="AB17" i="2"/>
  <c r="AD17" i="2"/>
  <c r="AF17" i="2"/>
  <c r="AF1159" i="2"/>
  <c r="Z1505" i="2"/>
  <c r="AB1505" i="2"/>
  <c r="AD1505" i="2"/>
  <c r="Z1489" i="2"/>
  <c r="AB1489" i="2"/>
  <c r="AD1489" i="2"/>
  <c r="AF1489" i="2"/>
  <c r="Z1473" i="2"/>
  <c r="AB1473" i="2"/>
  <c r="AD1473" i="2"/>
  <c r="AF1473" i="2"/>
  <c r="Z1457" i="2"/>
  <c r="AB1457" i="2"/>
  <c r="AD1457" i="2"/>
  <c r="Z1445" i="2"/>
  <c r="AD1445" i="2"/>
  <c r="AB1445" i="2"/>
  <c r="AF1445" i="2"/>
  <c r="Z1425" i="2"/>
  <c r="AB1425" i="2"/>
  <c r="AD1425" i="2"/>
  <c r="AF1425" i="2"/>
  <c r="Z1417" i="2"/>
  <c r="AB1417" i="2"/>
  <c r="AD1417" i="2"/>
  <c r="AF1417" i="2"/>
  <c r="Z1401" i="2"/>
  <c r="AB1401" i="2"/>
  <c r="AD1401" i="2"/>
  <c r="Z1389" i="2"/>
  <c r="AB1389" i="2"/>
  <c r="AD1389" i="2"/>
  <c r="AF1389" i="2"/>
  <c r="Z1369" i="2"/>
  <c r="AB1369" i="2"/>
  <c r="AD1369" i="2"/>
  <c r="AF1369" i="2"/>
  <c r="Z1353" i="2"/>
  <c r="AB1353" i="2"/>
  <c r="AD1353" i="2"/>
  <c r="AF1353" i="2"/>
  <c r="Z1337" i="2"/>
  <c r="AB1337" i="2"/>
  <c r="AD1337" i="2"/>
  <c r="AF1337" i="2"/>
  <c r="Z1321" i="2"/>
  <c r="AB1321" i="2"/>
  <c r="AD1321" i="2"/>
  <c r="Z1305" i="2"/>
  <c r="AB1305" i="2"/>
  <c r="AD1305" i="2"/>
  <c r="AF1305" i="2"/>
  <c r="Z1289" i="2"/>
  <c r="AB1289" i="2"/>
  <c r="AD1289" i="2"/>
  <c r="AF1289" i="2"/>
  <c r="Z1273" i="2"/>
  <c r="AB1273" i="2"/>
  <c r="AD1273" i="2"/>
  <c r="Z1257" i="2"/>
  <c r="AB1257" i="2"/>
  <c r="AD1257" i="2"/>
  <c r="AF1257" i="2"/>
  <c r="Z1245" i="2"/>
  <c r="AB1245" i="2"/>
  <c r="AD1245" i="2"/>
  <c r="AF1245" i="2"/>
  <c r="Z1225" i="2"/>
  <c r="AB1225" i="2"/>
  <c r="AD1225" i="2"/>
  <c r="AF1225" i="2"/>
  <c r="Z1213" i="2"/>
  <c r="AB1213" i="2"/>
  <c r="AD1213" i="2"/>
  <c r="AF1213" i="2"/>
  <c r="Z1197" i="2"/>
  <c r="AB1197" i="2"/>
  <c r="AD1197" i="2"/>
  <c r="AF1197" i="2"/>
  <c r="Z1185" i="2"/>
  <c r="AB1185" i="2"/>
  <c r="AD1185" i="2"/>
  <c r="AF1185" i="2"/>
  <c r="Z1173" i="2"/>
  <c r="AD1173" i="2"/>
  <c r="AB1173" i="2"/>
  <c r="AF1173" i="2"/>
  <c r="Z1157" i="2"/>
  <c r="AB1157" i="2"/>
  <c r="AD1157" i="2"/>
  <c r="Z1141" i="2"/>
  <c r="AB1141" i="2"/>
  <c r="AD1141" i="2"/>
  <c r="AF1141" i="2"/>
  <c r="Z1125" i="2"/>
  <c r="AB1125" i="2"/>
  <c r="AD1125" i="2"/>
  <c r="AF1125" i="2"/>
  <c r="Z1109" i="2"/>
  <c r="AD1109" i="2"/>
  <c r="AB1109" i="2"/>
  <c r="AF1109" i="2"/>
  <c r="Z1093" i="2"/>
  <c r="AB1093" i="2"/>
  <c r="AD1093" i="2"/>
  <c r="AF1093" i="2"/>
  <c r="Z1077" i="2"/>
  <c r="AB1077" i="2"/>
  <c r="AD1077" i="2"/>
  <c r="Z1061" i="2"/>
  <c r="AD1061" i="2"/>
  <c r="AB1061" i="2"/>
  <c r="AF1061" i="2"/>
  <c r="Z1045" i="2"/>
  <c r="AD1045" i="2"/>
  <c r="AB1045" i="2"/>
  <c r="AF1045" i="2"/>
  <c r="Z1033" i="2"/>
  <c r="AB1033" i="2"/>
  <c r="AD1033" i="2"/>
  <c r="AF1033" i="2"/>
  <c r="Z1025" i="2"/>
  <c r="AB1025" i="2"/>
  <c r="AD1025" i="2"/>
  <c r="AF1025" i="2"/>
  <c r="Z1009" i="2"/>
  <c r="AB1009" i="2"/>
  <c r="AD1009" i="2"/>
  <c r="AF1009" i="2"/>
  <c r="Z989" i="2"/>
  <c r="AB989" i="2"/>
  <c r="AD989" i="2"/>
  <c r="Z973" i="2"/>
  <c r="AB973" i="2"/>
  <c r="AD973" i="2"/>
  <c r="AF973" i="2"/>
  <c r="Z957" i="2"/>
  <c r="AB957" i="2"/>
  <c r="AD957" i="2"/>
  <c r="AF957" i="2"/>
  <c r="Z941" i="2"/>
  <c r="AB941" i="2"/>
  <c r="AD941" i="2"/>
  <c r="Z925" i="2"/>
  <c r="AB925" i="2"/>
  <c r="AD925" i="2"/>
  <c r="AF925" i="2"/>
  <c r="Z913" i="2"/>
  <c r="AB913" i="2"/>
  <c r="AD913" i="2"/>
  <c r="AF913" i="2"/>
  <c r="Z893" i="2"/>
  <c r="AB893" i="2"/>
  <c r="AD893" i="2"/>
  <c r="Z877" i="2"/>
  <c r="AB877" i="2"/>
  <c r="AD877" i="2"/>
  <c r="AF877" i="2"/>
  <c r="Z865" i="2"/>
  <c r="AB865" i="2"/>
  <c r="AD865" i="2"/>
  <c r="Z849" i="2"/>
  <c r="AB849" i="2"/>
  <c r="AD849" i="2"/>
  <c r="AF849" i="2"/>
  <c r="Z829" i="2"/>
  <c r="AB829" i="2"/>
  <c r="AD829" i="2"/>
  <c r="AF829" i="2"/>
  <c r="Z813" i="2"/>
  <c r="AB813" i="2"/>
  <c r="AD813" i="2"/>
  <c r="AF813" i="2"/>
  <c r="Z797" i="2"/>
  <c r="AB797" i="2"/>
  <c r="AD797" i="2"/>
  <c r="AF797" i="2"/>
  <c r="Z781" i="2"/>
  <c r="AB781" i="2"/>
  <c r="AD781" i="2"/>
  <c r="AF781" i="2"/>
  <c r="Z769" i="2"/>
  <c r="AB769" i="2"/>
  <c r="AD769" i="2"/>
  <c r="AF769" i="2"/>
  <c r="Z757" i="2"/>
  <c r="AB757" i="2"/>
  <c r="AD757" i="2"/>
  <c r="Z741" i="2"/>
  <c r="AB741" i="2"/>
  <c r="AD741" i="2"/>
  <c r="AF741" i="2"/>
  <c r="Z725" i="2"/>
  <c r="AB725" i="2"/>
  <c r="AD725" i="2"/>
  <c r="AF725" i="2"/>
  <c r="Z709" i="2"/>
  <c r="AB709" i="2"/>
  <c r="AD709" i="2"/>
  <c r="AF709" i="2"/>
  <c r="Z693" i="2"/>
  <c r="AB693" i="2"/>
  <c r="AD693" i="2"/>
  <c r="AF693" i="2"/>
  <c r="Z681" i="2"/>
  <c r="AB681" i="2"/>
  <c r="AD681" i="2"/>
  <c r="AF681" i="2"/>
  <c r="Z661" i="2"/>
  <c r="AB661" i="2"/>
  <c r="AD661" i="2"/>
  <c r="AF661" i="2"/>
  <c r="Z645" i="2"/>
  <c r="AB645" i="2"/>
  <c r="AD645" i="2"/>
  <c r="AF645" i="2"/>
  <c r="Z629" i="2"/>
  <c r="AB629" i="2"/>
  <c r="AD629" i="2"/>
  <c r="Z617" i="2"/>
  <c r="AB617" i="2"/>
  <c r="AD617" i="2"/>
  <c r="Z601" i="2"/>
  <c r="AB601" i="2"/>
  <c r="AD601" i="2"/>
  <c r="Z581" i="2"/>
  <c r="AB581" i="2"/>
  <c r="AD581" i="2"/>
  <c r="AF581" i="2"/>
  <c r="Z569" i="2"/>
  <c r="AB569" i="2"/>
  <c r="AD569" i="2"/>
  <c r="AF569" i="2"/>
  <c r="Z549" i="2"/>
  <c r="AD549" i="2"/>
  <c r="AB549" i="2"/>
  <c r="Z533" i="2"/>
  <c r="AB533" i="2"/>
  <c r="AD533" i="2"/>
  <c r="AF533" i="2"/>
  <c r="Z517" i="2"/>
  <c r="AB517" i="2"/>
  <c r="AD517" i="2"/>
  <c r="AF517" i="2"/>
  <c r="Z505" i="2"/>
  <c r="AB505" i="2"/>
  <c r="AD505" i="2"/>
  <c r="AF505" i="2"/>
  <c r="Z485" i="2"/>
  <c r="AB485" i="2"/>
  <c r="AD485" i="2"/>
  <c r="AF485" i="2"/>
  <c r="Z473" i="2"/>
  <c r="AB473" i="2"/>
  <c r="AD473" i="2"/>
  <c r="AF473" i="2"/>
  <c r="Z453" i="2"/>
  <c r="AB453" i="2"/>
  <c r="AD453" i="2"/>
  <c r="AF453" i="2"/>
  <c r="Z441" i="2"/>
  <c r="AB441" i="2"/>
  <c r="AD441" i="2"/>
  <c r="Z421" i="2"/>
  <c r="AB421" i="2"/>
  <c r="AD421" i="2"/>
  <c r="AF421" i="2"/>
  <c r="Z405" i="2"/>
  <c r="AB405" i="2"/>
  <c r="AD405" i="2"/>
  <c r="AF405" i="2"/>
  <c r="Z397" i="2"/>
  <c r="AB397" i="2"/>
  <c r="AD397" i="2"/>
  <c r="AF397" i="2"/>
  <c r="Z377" i="2"/>
  <c r="AB377" i="2"/>
  <c r="AD377" i="2"/>
  <c r="AF377" i="2"/>
  <c r="Z361" i="2"/>
  <c r="AB361" i="2"/>
  <c r="AD361" i="2"/>
  <c r="Z349" i="2"/>
  <c r="AB349" i="2"/>
  <c r="AD349" i="2"/>
  <c r="AF349" i="2"/>
  <c r="Z333" i="2"/>
  <c r="AB333" i="2"/>
  <c r="AD333" i="2"/>
  <c r="AF333" i="2"/>
  <c r="Z321" i="2"/>
  <c r="AB321" i="2"/>
  <c r="AD321" i="2"/>
  <c r="AF321" i="2"/>
  <c r="Z305" i="2"/>
  <c r="AB305" i="2"/>
  <c r="AD305" i="2"/>
  <c r="Z281" i="2"/>
  <c r="AB281" i="2"/>
  <c r="AD281" i="2"/>
  <c r="AF281" i="2"/>
  <c r="Z265" i="2"/>
  <c r="AB265" i="2"/>
  <c r="AD265" i="2"/>
  <c r="Z249" i="2"/>
  <c r="AB249" i="2"/>
  <c r="AD249" i="2"/>
  <c r="AF249" i="2"/>
  <c r="Z233" i="2"/>
  <c r="AB233" i="2"/>
  <c r="AD233" i="2"/>
  <c r="AF233" i="2"/>
  <c r="Z221" i="2"/>
  <c r="AB221" i="2"/>
  <c r="AD221" i="2"/>
  <c r="AF221" i="2"/>
  <c r="Z205" i="2"/>
  <c r="AB205" i="2"/>
  <c r="AD205" i="2"/>
  <c r="AF205" i="2"/>
  <c r="Z193" i="2"/>
  <c r="AB193" i="2"/>
  <c r="AD193" i="2"/>
  <c r="AF193" i="2"/>
  <c r="Z181" i="2"/>
  <c r="AB181" i="2"/>
  <c r="AD181" i="2"/>
  <c r="AF181" i="2"/>
  <c r="Z169" i="2"/>
  <c r="AB169" i="2"/>
  <c r="AD169" i="2"/>
  <c r="AF169" i="2"/>
  <c r="Z157" i="2"/>
  <c r="AB157" i="2"/>
  <c r="AD157" i="2"/>
  <c r="Z145" i="2"/>
  <c r="AB145" i="2"/>
  <c r="AD145" i="2"/>
  <c r="AF145" i="2"/>
  <c r="Z121" i="2"/>
  <c r="Z113" i="2"/>
  <c r="AB113" i="2"/>
  <c r="Z101" i="2"/>
  <c r="AB53" i="2"/>
  <c r="AF617" i="2"/>
  <c r="AF1401" i="2"/>
  <c r="AF121" i="2"/>
  <c r="AF1505" i="2"/>
  <c r="AF1321" i="2"/>
  <c r="AF1077" i="2"/>
  <c r="AH973" i="2"/>
  <c r="AH1113" i="2"/>
  <c r="AH1369" i="2"/>
  <c r="AH1197" i="2"/>
  <c r="AH1453" i="2"/>
  <c r="AH353" i="2"/>
  <c r="AH277" i="2"/>
  <c r="AH533" i="2"/>
  <c r="AH789" i="2"/>
  <c r="AH205" i="2"/>
  <c r="AH233" i="2"/>
  <c r="AH1153" i="2"/>
  <c r="AH1409" i="2"/>
  <c r="AH957" i="2"/>
  <c r="AH1033" i="2"/>
  <c r="AH1353" i="2"/>
  <c r="AH393" i="2"/>
  <c r="AH861" i="2"/>
  <c r="AH345" i="2"/>
  <c r="AH493" i="2"/>
  <c r="AH1169" i="2"/>
  <c r="AH1425" i="2"/>
  <c r="AH1189" i="2"/>
  <c r="AH1445" i="2"/>
  <c r="Z1513" i="2"/>
  <c r="AB1513" i="2"/>
  <c r="AD1513" i="2"/>
  <c r="AF1513" i="2"/>
  <c r="Z1501" i="2"/>
  <c r="AB1501" i="2"/>
  <c r="AD1501" i="2"/>
  <c r="AF1501" i="2"/>
  <c r="Z1485" i="2"/>
  <c r="AB1485" i="2"/>
  <c r="AD1485" i="2"/>
  <c r="AF1485" i="2"/>
  <c r="Z1469" i="2"/>
  <c r="AB1469" i="2"/>
  <c r="AD1469" i="2"/>
  <c r="AF1469" i="2"/>
  <c r="Z1449" i="2"/>
  <c r="AB1449" i="2"/>
  <c r="AD1449" i="2"/>
  <c r="Z1437" i="2"/>
  <c r="AB1437" i="2"/>
  <c r="AD1437" i="2"/>
  <c r="AF1437" i="2"/>
  <c r="Z1413" i="2"/>
  <c r="AB1413" i="2"/>
  <c r="AD1413" i="2"/>
  <c r="Z1397" i="2"/>
  <c r="AB1397" i="2"/>
  <c r="AD1397" i="2"/>
  <c r="AF1397" i="2"/>
  <c r="Z1377" i="2"/>
  <c r="AB1377" i="2"/>
  <c r="AD1377" i="2"/>
  <c r="Z1361" i="2"/>
  <c r="AB1361" i="2"/>
  <c r="AD1361" i="2"/>
  <c r="AF1361" i="2"/>
  <c r="Z1345" i="2"/>
  <c r="AB1345" i="2"/>
  <c r="AD1345" i="2"/>
  <c r="AF1345" i="2"/>
  <c r="Z1329" i="2"/>
  <c r="AB1329" i="2"/>
  <c r="AD1329" i="2"/>
  <c r="Z1313" i="2"/>
  <c r="AB1313" i="2"/>
  <c r="AD1313" i="2"/>
  <c r="AF1313" i="2"/>
  <c r="Z1297" i="2"/>
  <c r="AB1297" i="2"/>
  <c r="AD1297" i="2"/>
  <c r="AF1297" i="2"/>
  <c r="Z1281" i="2"/>
  <c r="AB1281" i="2"/>
  <c r="AD1281" i="2"/>
  <c r="AF1281" i="2"/>
  <c r="Z1269" i="2"/>
  <c r="AB1269" i="2"/>
  <c r="AD1269" i="2"/>
  <c r="AF1269" i="2"/>
  <c r="Z1253" i="2"/>
  <c r="AB1253" i="2"/>
  <c r="AD1253" i="2"/>
  <c r="AF1253" i="2"/>
  <c r="Z1237" i="2"/>
  <c r="AD1237" i="2"/>
  <c r="AB1237" i="2"/>
  <c r="AF1237" i="2"/>
  <c r="Z1221" i="2"/>
  <c r="AB1221" i="2"/>
  <c r="AD1221" i="2"/>
  <c r="AF1221" i="2"/>
  <c r="Z1205" i="2"/>
  <c r="AB1205" i="2"/>
  <c r="AD1205" i="2"/>
  <c r="Z1181" i="2"/>
  <c r="AB1181" i="2"/>
  <c r="AD1181" i="2"/>
  <c r="AF1181" i="2"/>
  <c r="Z1165" i="2"/>
  <c r="AB1165" i="2"/>
  <c r="AD1165" i="2"/>
  <c r="Z1153" i="2"/>
  <c r="AB1153" i="2"/>
  <c r="AD1153" i="2"/>
  <c r="AF1153" i="2"/>
  <c r="Z1133" i="2"/>
  <c r="AB1133" i="2"/>
  <c r="AD1133" i="2"/>
  <c r="AF1133" i="2"/>
  <c r="Z1117" i="2"/>
  <c r="AB1117" i="2"/>
  <c r="AD1117" i="2"/>
  <c r="AF1117" i="2"/>
  <c r="Z1101" i="2"/>
  <c r="AB1101" i="2"/>
  <c r="AD1101" i="2"/>
  <c r="AF1101" i="2"/>
  <c r="Z1085" i="2"/>
  <c r="AB1085" i="2"/>
  <c r="AD1085" i="2"/>
  <c r="AF1085" i="2"/>
  <c r="Z1069" i="2"/>
  <c r="AB1069" i="2"/>
  <c r="AD1069" i="2"/>
  <c r="AF1069" i="2"/>
  <c r="Z1049" i="2"/>
  <c r="AB1049" i="2"/>
  <c r="AD1049" i="2"/>
  <c r="AF1049" i="2"/>
  <c r="Z1037" i="2"/>
  <c r="AB1037" i="2"/>
  <c r="AD1037" i="2"/>
  <c r="Z1017" i="2"/>
  <c r="AB1017" i="2"/>
  <c r="AD1017" i="2"/>
  <c r="Z1001" i="2"/>
  <c r="AB1001" i="2"/>
  <c r="AD1001" i="2"/>
  <c r="Z985" i="2"/>
  <c r="AB985" i="2"/>
  <c r="AD985" i="2"/>
  <c r="Z969" i="2"/>
  <c r="AB969" i="2"/>
  <c r="AD969" i="2"/>
  <c r="AF969" i="2"/>
  <c r="Z949" i="2"/>
  <c r="AB949" i="2"/>
  <c r="AD949" i="2"/>
  <c r="AF949" i="2"/>
  <c r="Z937" i="2"/>
  <c r="AB937" i="2"/>
  <c r="AD937" i="2"/>
  <c r="Z921" i="2"/>
  <c r="AB921" i="2"/>
  <c r="AD921" i="2"/>
  <c r="Z901" i="2"/>
  <c r="AB901" i="2"/>
  <c r="AD901" i="2"/>
  <c r="Z889" i="2"/>
  <c r="AB889" i="2"/>
  <c r="AD889" i="2"/>
  <c r="Z873" i="2"/>
  <c r="AB873" i="2"/>
  <c r="AD873" i="2"/>
  <c r="AB857" i="2"/>
  <c r="Z857" i="2"/>
  <c r="AD857" i="2"/>
  <c r="AF857" i="2"/>
  <c r="Z837" i="2"/>
  <c r="AB837" i="2"/>
  <c r="AD837" i="2"/>
  <c r="AF837" i="2"/>
  <c r="Z821" i="2"/>
  <c r="AB821" i="2"/>
  <c r="AD821" i="2"/>
  <c r="AF821" i="2"/>
  <c r="Z805" i="2"/>
  <c r="AB805" i="2"/>
  <c r="AD805" i="2"/>
  <c r="AF805" i="2"/>
  <c r="Z789" i="2"/>
  <c r="AB789" i="2"/>
  <c r="AD789" i="2"/>
  <c r="AF789" i="2"/>
  <c r="Z773" i="2"/>
  <c r="AB773" i="2"/>
  <c r="AD773" i="2"/>
  <c r="Z749" i="2"/>
  <c r="AB749" i="2"/>
  <c r="AD749" i="2"/>
  <c r="AF749" i="2"/>
  <c r="Z737" i="2"/>
  <c r="AB737" i="2"/>
  <c r="AD737" i="2"/>
  <c r="AF737" i="2"/>
  <c r="Z721" i="2"/>
  <c r="AB721" i="2"/>
  <c r="AD721" i="2"/>
  <c r="AF721" i="2"/>
  <c r="Z705" i="2"/>
  <c r="AB705" i="2"/>
  <c r="AD705" i="2"/>
  <c r="Z685" i="2"/>
  <c r="AB685" i="2"/>
  <c r="AD685" i="2"/>
  <c r="Z669" i="2"/>
  <c r="AB669" i="2"/>
  <c r="AD669" i="2"/>
  <c r="Z657" i="2"/>
  <c r="AB657" i="2"/>
  <c r="AD657" i="2"/>
  <c r="AF657" i="2"/>
  <c r="Z641" i="2"/>
  <c r="AB641" i="2"/>
  <c r="AD641" i="2"/>
  <c r="AF641" i="2"/>
  <c r="Z621" i="2"/>
  <c r="AB621" i="2"/>
  <c r="AD621" i="2"/>
  <c r="Z605" i="2"/>
  <c r="AB605" i="2"/>
  <c r="AD605" i="2"/>
  <c r="Z589" i="2"/>
  <c r="AB589" i="2"/>
  <c r="AD589" i="2"/>
  <c r="AF589" i="2"/>
  <c r="Z573" i="2"/>
  <c r="AB573" i="2"/>
  <c r="AD573" i="2"/>
  <c r="AF573" i="2"/>
  <c r="Z561" i="2"/>
  <c r="AB561" i="2"/>
  <c r="AD561" i="2"/>
  <c r="Z541" i="2"/>
  <c r="AB541" i="2"/>
  <c r="AD541" i="2"/>
  <c r="AF541" i="2"/>
  <c r="Z525" i="2"/>
  <c r="AB525" i="2"/>
  <c r="AD525" i="2"/>
  <c r="Z509" i="2"/>
  <c r="AB509" i="2"/>
  <c r="AD509" i="2"/>
  <c r="Z497" i="2"/>
  <c r="AB497" i="2"/>
  <c r="AD497" i="2"/>
  <c r="AF497" i="2"/>
  <c r="Z481" i="2"/>
  <c r="AB481" i="2"/>
  <c r="AD481" i="2"/>
  <c r="AF481" i="2"/>
  <c r="Z465" i="2"/>
  <c r="AB465" i="2"/>
  <c r="AD465" i="2"/>
  <c r="AF465" i="2"/>
  <c r="Z449" i="2"/>
  <c r="AB449" i="2"/>
  <c r="AD449" i="2"/>
  <c r="AF449" i="2"/>
  <c r="Z429" i="2"/>
  <c r="AB429" i="2"/>
  <c r="AD429" i="2"/>
  <c r="AF429" i="2"/>
  <c r="Z417" i="2"/>
  <c r="AB417" i="2"/>
  <c r="AD417" i="2"/>
  <c r="AF417" i="2"/>
  <c r="Z401" i="2"/>
  <c r="AB401" i="2"/>
  <c r="AD401" i="2"/>
  <c r="AF401" i="2"/>
  <c r="Z385" i="2"/>
  <c r="AB385" i="2"/>
  <c r="AD385" i="2"/>
  <c r="AF385" i="2"/>
  <c r="Z369" i="2"/>
  <c r="AB369" i="2"/>
  <c r="AD369" i="2"/>
  <c r="AF369" i="2"/>
  <c r="Z353" i="2"/>
  <c r="AB353" i="2"/>
  <c r="AD353" i="2"/>
  <c r="AF353" i="2"/>
  <c r="Z337" i="2"/>
  <c r="AB337" i="2"/>
  <c r="AD337" i="2"/>
  <c r="AF337" i="2"/>
  <c r="Z317" i="2"/>
  <c r="AB317" i="2"/>
  <c r="AD317" i="2"/>
  <c r="AF317" i="2"/>
  <c r="Z301" i="2"/>
  <c r="AB301" i="2"/>
  <c r="AD301" i="2"/>
  <c r="AF301" i="2"/>
  <c r="Z289" i="2"/>
  <c r="AB289" i="2"/>
  <c r="AD289" i="2"/>
  <c r="Z273" i="2"/>
  <c r="AB273" i="2"/>
  <c r="AD273" i="2"/>
  <c r="AF273" i="2"/>
  <c r="Z261" i="2"/>
  <c r="AB261" i="2"/>
  <c r="AD261" i="2"/>
  <c r="Z245" i="2"/>
  <c r="AB245" i="2"/>
  <c r="AD245" i="2"/>
  <c r="Z229" i="2"/>
  <c r="AB229" i="2"/>
  <c r="AD229" i="2"/>
  <c r="AF229" i="2"/>
  <c r="Z213" i="2"/>
  <c r="AB213" i="2"/>
  <c r="AD213" i="2"/>
  <c r="AF213" i="2"/>
  <c r="Z197" i="2"/>
  <c r="AB197" i="2"/>
  <c r="AD197" i="2"/>
  <c r="AF197" i="2"/>
  <c r="Z185" i="2"/>
  <c r="AB185" i="2"/>
  <c r="AD185" i="2"/>
  <c r="AF185" i="2"/>
  <c r="Z177" i="2"/>
  <c r="AB177" i="2"/>
  <c r="AD177" i="2"/>
  <c r="Z165" i="2"/>
  <c r="AB165" i="2"/>
  <c r="AD165" i="2"/>
  <c r="AF165" i="2"/>
  <c r="Z153" i="2"/>
  <c r="AB153" i="2"/>
  <c r="AD153" i="2"/>
  <c r="Z141" i="2"/>
  <c r="AB141" i="2"/>
  <c r="AD141" i="2"/>
  <c r="AF141" i="2"/>
  <c r="Z129" i="2"/>
  <c r="AB129" i="2"/>
  <c r="AD129" i="2"/>
  <c r="AF129" i="2"/>
  <c r="Z109" i="2"/>
  <c r="Z97" i="2"/>
  <c r="AD65" i="2"/>
  <c r="AF65" i="2"/>
  <c r="AF1273" i="2"/>
  <c r="AF289" i="2"/>
  <c r="AF245" i="2"/>
  <c r="AF757" i="2"/>
  <c r="AF441" i="2"/>
  <c r="AF1377" i="2"/>
  <c r="AF549" i="2"/>
  <c r="AF1413" i="2"/>
  <c r="AF937" i="2"/>
  <c r="AF889" i="2"/>
  <c r="Z1509" i="2"/>
  <c r="AB1509" i="2"/>
  <c r="AD1509" i="2"/>
  <c r="AF1509" i="2"/>
  <c r="Z1493" i="2"/>
  <c r="AD1493" i="2"/>
  <c r="AB1493" i="2"/>
  <c r="AF1493" i="2"/>
  <c r="Z1477" i="2"/>
  <c r="AB1477" i="2"/>
  <c r="AD1477" i="2"/>
  <c r="AF1477" i="2"/>
  <c r="AB1461" i="2"/>
  <c r="Z1461" i="2"/>
  <c r="AD1461" i="2"/>
  <c r="Z1441" i="2"/>
  <c r="AB1441" i="2"/>
  <c r="AD1441" i="2"/>
  <c r="AF1441" i="2"/>
  <c r="Z1433" i="2"/>
  <c r="AB1433" i="2"/>
  <c r="AD1433" i="2"/>
  <c r="AF1433" i="2"/>
  <c r="Z1409" i="2"/>
  <c r="AB1409" i="2"/>
  <c r="AD1409" i="2"/>
  <c r="AF1409" i="2"/>
  <c r="Z1393" i="2"/>
  <c r="AB1393" i="2"/>
  <c r="AD1393" i="2"/>
  <c r="AF1393" i="2"/>
  <c r="Z1381" i="2"/>
  <c r="AB1381" i="2"/>
  <c r="AD1381" i="2"/>
  <c r="AF1381" i="2"/>
  <c r="Z1373" i="2"/>
  <c r="AB1373" i="2"/>
  <c r="AD1373" i="2"/>
  <c r="AF1373" i="2"/>
  <c r="Z1357" i="2"/>
  <c r="AB1357" i="2"/>
  <c r="AD1357" i="2"/>
  <c r="AF1357" i="2"/>
  <c r="Z1341" i="2"/>
  <c r="AB1341" i="2"/>
  <c r="AD1341" i="2"/>
  <c r="AF1341" i="2"/>
  <c r="Z1325" i="2"/>
  <c r="AB1325" i="2"/>
  <c r="AD1325" i="2"/>
  <c r="AF1325" i="2"/>
  <c r="Z1309" i="2"/>
  <c r="AB1309" i="2"/>
  <c r="AD1309" i="2"/>
  <c r="Z1293" i="2"/>
  <c r="AB1293" i="2"/>
  <c r="AD1293" i="2"/>
  <c r="Z1277" i="2"/>
  <c r="AB1277" i="2"/>
  <c r="AD1277" i="2"/>
  <c r="Z1261" i="2"/>
  <c r="AB1261" i="2"/>
  <c r="AD1261" i="2"/>
  <c r="AF1261" i="2"/>
  <c r="Z1241" i="2"/>
  <c r="AB1241" i="2"/>
  <c r="AD1241" i="2"/>
  <c r="AF1241" i="2"/>
  <c r="Z1229" i="2"/>
  <c r="AB1229" i="2"/>
  <c r="AD1229" i="2"/>
  <c r="AF1229" i="2"/>
  <c r="Z1209" i="2"/>
  <c r="AB1209" i="2"/>
  <c r="AD1209" i="2"/>
  <c r="AF1209" i="2"/>
  <c r="Z1193" i="2"/>
  <c r="AB1193" i="2"/>
  <c r="AD1193" i="2"/>
  <c r="Z1177" i="2"/>
  <c r="AB1177" i="2"/>
  <c r="AD1177" i="2"/>
  <c r="AF1177" i="2"/>
  <c r="Z1161" i="2"/>
  <c r="AB1161" i="2"/>
  <c r="AD1161" i="2"/>
  <c r="AF1161" i="2"/>
  <c r="Z1145" i="2"/>
  <c r="AB1145" i="2"/>
  <c r="AD1145" i="2"/>
  <c r="Z1129" i="2"/>
  <c r="AB1129" i="2"/>
  <c r="AD1129" i="2"/>
  <c r="AF1129" i="2"/>
  <c r="AB1113" i="2"/>
  <c r="Z1113" i="2"/>
  <c r="AD1113" i="2"/>
  <c r="AF1113" i="2"/>
  <c r="Z1097" i="2"/>
  <c r="AB1097" i="2"/>
  <c r="AD1097" i="2"/>
  <c r="Z1081" i="2"/>
  <c r="AB1081" i="2"/>
  <c r="AD1081" i="2"/>
  <c r="AF1081" i="2"/>
  <c r="Z1065" i="2"/>
  <c r="AB1065" i="2"/>
  <c r="AD1065" i="2"/>
  <c r="Z1053" i="2"/>
  <c r="AB1053" i="2"/>
  <c r="AD1053" i="2"/>
  <c r="AF1053" i="2"/>
  <c r="Z1041" i="2"/>
  <c r="AB1041" i="2"/>
  <c r="AD1041" i="2"/>
  <c r="AF1041" i="2"/>
  <c r="Z1021" i="2"/>
  <c r="AB1021" i="2"/>
  <c r="AD1021" i="2"/>
  <c r="Z1005" i="2"/>
  <c r="AB1005" i="2"/>
  <c r="AD1005" i="2"/>
  <c r="AF1005" i="2"/>
  <c r="Z993" i="2"/>
  <c r="AB993" i="2"/>
  <c r="AD993" i="2"/>
  <c r="AF993" i="2"/>
  <c r="Z977" i="2"/>
  <c r="AB977" i="2"/>
  <c r="AD977" i="2"/>
  <c r="AF977" i="2"/>
  <c r="Z961" i="2"/>
  <c r="AB961" i="2"/>
  <c r="AD961" i="2"/>
  <c r="Z945" i="2"/>
  <c r="AB945" i="2"/>
  <c r="AD945" i="2"/>
  <c r="AF945" i="2"/>
  <c r="Z929" i="2"/>
  <c r="AB929" i="2"/>
  <c r="AD929" i="2"/>
  <c r="AF929" i="2"/>
  <c r="Z909" i="2"/>
  <c r="AB909" i="2"/>
  <c r="AD909" i="2"/>
  <c r="AF909" i="2"/>
  <c r="Z897" i="2"/>
  <c r="AB897" i="2"/>
  <c r="AD897" i="2"/>
  <c r="AF897" i="2"/>
  <c r="Z881" i="2"/>
  <c r="AB881" i="2"/>
  <c r="AD881" i="2"/>
  <c r="AF881" i="2"/>
  <c r="Z861" i="2"/>
  <c r="AB861" i="2"/>
  <c r="AD861" i="2"/>
  <c r="AF861" i="2"/>
  <c r="Z845" i="2"/>
  <c r="AB845" i="2"/>
  <c r="AD845" i="2"/>
  <c r="Z833" i="2"/>
  <c r="AB833" i="2"/>
  <c r="AD833" i="2"/>
  <c r="AF833" i="2"/>
  <c r="Z817" i="2"/>
  <c r="AB817" i="2"/>
  <c r="AD817" i="2"/>
  <c r="Z801" i="2"/>
  <c r="AB801" i="2"/>
  <c r="AD801" i="2"/>
  <c r="AF801" i="2"/>
  <c r="Z785" i="2"/>
  <c r="AB785" i="2"/>
  <c r="AD785" i="2"/>
  <c r="AF785" i="2"/>
  <c r="Z765" i="2"/>
  <c r="AB765" i="2"/>
  <c r="AD765" i="2"/>
  <c r="Z753" i="2"/>
  <c r="AB753" i="2"/>
  <c r="AD753" i="2"/>
  <c r="AF753" i="2"/>
  <c r="Z745" i="2"/>
  <c r="AB745" i="2"/>
  <c r="AD745" i="2"/>
  <c r="AF745" i="2"/>
  <c r="Z729" i="2"/>
  <c r="AB729" i="2"/>
  <c r="AD729" i="2"/>
  <c r="AF729" i="2"/>
  <c r="Z713" i="2"/>
  <c r="AB713" i="2"/>
  <c r="AD713" i="2"/>
  <c r="AF713" i="2"/>
  <c r="Z697" i="2"/>
  <c r="AB697" i="2"/>
  <c r="AD697" i="2"/>
  <c r="AF697" i="2"/>
  <c r="Z677" i="2"/>
  <c r="AB677" i="2"/>
  <c r="AD677" i="2"/>
  <c r="AF677" i="2"/>
  <c r="Z665" i="2"/>
  <c r="AB665" i="2"/>
  <c r="AD665" i="2"/>
  <c r="Z649" i="2"/>
  <c r="AB649" i="2"/>
  <c r="AD649" i="2"/>
  <c r="AF649" i="2"/>
  <c r="Z633" i="2"/>
  <c r="AB633" i="2"/>
  <c r="AD633" i="2"/>
  <c r="AF633" i="2"/>
  <c r="Z613" i="2"/>
  <c r="AB613" i="2"/>
  <c r="AD613" i="2"/>
  <c r="AF613" i="2"/>
  <c r="Z597" i="2"/>
  <c r="AB597" i="2"/>
  <c r="AD597" i="2"/>
  <c r="AF597" i="2"/>
  <c r="Z585" i="2"/>
  <c r="AB585" i="2"/>
  <c r="AD585" i="2"/>
  <c r="Z565" i="2"/>
  <c r="AB565" i="2"/>
  <c r="AD565" i="2"/>
  <c r="AF565" i="2"/>
  <c r="Z553" i="2"/>
  <c r="AB553" i="2"/>
  <c r="AD553" i="2"/>
  <c r="Z537" i="2"/>
  <c r="AB537" i="2"/>
  <c r="AD537" i="2"/>
  <c r="Z521" i="2"/>
  <c r="AB521" i="2"/>
  <c r="AD521" i="2"/>
  <c r="AF521" i="2"/>
  <c r="Z501" i="2"/>
  <c r="AD501" i="2"/>
  <c r="AB501" i="2"/>
  <c r="Z489" i="2"/>
  <c r="AB489" i="2"/>
  <c r="AD489" i="2"/>
  <c r="Z469" i="2"/>
  <c r="AB469" i="2"/>
  <c r="AD469" i="2"/>
  <c r="AF469" i="2"/>
  <c r="Z457" i="2"/>
  <c r="AB457" i="2"/>
  <c r="AD457" i="2"/>
  <c r="AF457" i="2"/>
  <c r="Z437" i="2"/>
  <c r="AB437" i="2"/>
  <c r="AD437" i="2"/>
  <c r="AF437" i="2"/>
  <c r="Z425" i="2"/>
  <c r="AB425" i="2"/>
  <c r="AD425" i="2"/>
  <c r="Z409" i="2"/>
  <c r="AB409" i="2"/>
  <c r="AD409" i="2"/>
  <c r="AF409" i="2"/>
  <c r="Z393" i="2"/>
  <c r="AB393" i="2"/>
  <c r="AD393" i="2"/>
  <c r="AF393" i="2"/>
  <c r="Z381" i="2"/>
  <c r="AB381" i="2"/>
  <c r="AD381" i="2"/>
  <c r="Z365" i="2"/>
  <c r="AB365" i="2"/>
  <c r="AD365" i="2"/>
  <c r="Z345" i="2"/>
  <c r="AB345" i="2"/>
  <c r="AD345" i="2"/>
  <c r="AF345" i="2"/>
  <c r="Z329" i="2"/>
  <c r="AB329" i="2"/>
  <c r="AD329" i="2"/>
  <c r="AF329" i="2"/>
  <c r="Z313" i="2"/>
  <c r="AB313" i="2"/>
  <c r="AD313" i="2"/>
  <c r="AF313" i="2"/>
  <c r="Z297" i="2"/>
  <c r="AB297" i="2"/>
  <c r="AD297" i="2"/>
  <c r="AF297" i="2"/>
  <c r="Z285" i="2"/>
  <c r="AB285" i="2"/>
  <c r="AD285" i="2"/>
  <c r="AF285" i="2"/>
  <c r="Z269" i="2"/>
  <c r="AD269" i="2"/>
  <c r="AB269" i="2"/>
  <c r="AF269" i="2"/>
  <c r="Z253" i="2"/>
  <c r="AB253" i="2"/>
  <c r="AD253" i="2"/>
  <c r="Z237" i="2"/>
  <c r="AB237" i="2"/>
  <c r="AD237" i="2"/>
  <c r="AF237" i="2"/>
  <c r="Z217" i="2"/>
  <c r="AB217" i="2"/>
  <c r="AD217" i="2"/>
  <c r="AF217" i="2"/>
  <c r="Z133" i="2"/>
  <c r="AB133" i="2"/>
  <c r="AD133" i="2"/>
  <c r="AF133" i="2"/>
  <c r="Z1514" i="2"/>
  <c r="AB1514" i="2"/>
  <c r="AD1514" i="2"/>
  <c r="AF985" i="2"/>
  <c r="AF1145" i="2"/>
  <c r="AF1293" i="2"/>
  <c r="AF629" i="2"/>
  <c r="AF1065" i="2"/>
  <c r="AF537" i="2"/>
  <c r="AF509" i="2"/>
  <c r="AF265" i="2"/>
  <c r="AF773" i="2"/>
  <c r="AF305" i="2"/>
  <c r="AF817" i="2"/>
  <c r="AF1309" i="2"/>
  <c r="AF669" i="2"/>
  <c r="AF585" i="2"/>
  <c r="Z1497" i="2"/>
  <c r="AB1497" i="2"/>
  <c r="AD1497" i="2"/>
  <c r="AF1497" i="2"/>
  <c r="Z1481" i="2"/>
  <c r="AB1481" i="2"/>
  <c r="AD1481" i="2"/>
  <c r="AF1481" i="2"/>
  <c r="Z1465" i="2"/>
  <c r="AB1465" i="2"/>
  <c r="AD1465" i="2"/>
  <c r="AF1465" i="2"/>
  <c r="Z1453" i="2"/>
  <c r="AB1453" i="2"/>
  <c r="AD1453" i="2"/>
  <c r="AF1453" i="2"/>
  <c r="Z1429" i="2"/>
  <c r="AD1429" i="2"/>
  <c r="AB1429" i="2"/>
  <c r="AF1429" i="2"/>
  <c r="AB1421" i="2"/>
  <c r="Z1421" i="2"/>
  <c r="AD1421" i="2"/>
  <c r="Z1405" i="2"/>
  <c r="AB1405" i="2"/>
  <c r="AD1405" i="2"/>
  <c r="Z1385" i="2"/>
  <c r="AB1385" i="2"/>
  <c r="AD1385" i="2"/>
  <c r="AF1385" i="2"/>
  <c r="Z1365" i="2"/>
  <c r="AB1365" i="2"/>
  <c r="AD1365" i="2"/>
  <c r="AF1365" i="2"/>
  <c r="Z1349" i="2"/>
  <c r="AB1349" i="2"/>
  <c r="AD1349" i="2"/>
  <c r="AF1349" i="2"/>
  <c r="Z1333" i="2"/>
  <c r="AB1333" i="2"/>
  <c r="AD1333" i="2"/>
  <c r="Z1317" i="2"/>
  <c r="AB1317" i="2"/>
  <c r="AD1317" i="2"/>
  <c r="AF1317" i="2"/>
  <c r="Z1301" i="2"/>
  <c r="AB1301" i="2"/>
  <c r="AD1301" i="2"/>
  <c r="AF1301" i="2"/>
  <c r="Z1285" i="2"/>
  <c r="AB1285" i="2"/>
  <c r="AD1285" i="2"/>
  <c r="Z1265" i="2"/>
  <c r="AB1265" i="2"/>
  <c r="AD1265" i="2"/>
  <c r="AF1265" i="2"/>
  <c r="Z1249" i="2"/>
  <c r="AB1249" i="2"/>
  <c r="AD1249" i="2"/>
  <c r="Z1233" i="2"/>
  <c r="AB1233" i="2"/>
  <c r="AD1233" i="2"/>
  <c r="AF1233" i="2"/>
  <c r="Z1217" i="2"/>
  <c r="AB1217" i="2"/>
  <c r="AD1217" i="2"/>
  <c r="AF1217" i="2"/>
  <c r="Z1201" i="2"/>
  <c r="AB1201" i="2"/>
  <c r="AD1201" i="2"/>
  <c r="Z1189" i="2"/>
  <c r="AB1189" i="2"/>
  <c r="AD1189" i="2"/>
  <c r="AF1189" i="2"/>
  <c r="Z1169" i="2"/>
  <c r="AB1169" i="2"/>
  <c r="AD1169" i="2"/>
  <c r="AF1169" i="2"/>
  <c r="Z1149" i="2"/>
  <c r="AB1149" i="2"/>
  <c r="AD1149" i="2"/>
  <c r="Z1137" i="2"/>
  <c r="AB1137" i="2"/>
  <c r="AD1137" i="2"/>
  <c r="AF1137" i="2"/>
  <c r="AB1121" i="2"/>
  <c r="Z1121" i="2"/>
  <c r="AD1121" i="2"/>
  <c r="Z1105" i="2"/>
  <c r="AB1105" i="2"/>
  <c r="AD1105" i="2"/>
  <c r="AF1105" i="2"/>
  <c r="Z1089" i="2"/>
  <c r="AB1089" i="2"/>
  <c r="AD1089" i="2"/>
  <c r="AF1089" i="2"/>
  <c r="Z1073" i="2"/>
  <c r="AB1073" i="2"/>
  <c r="AD1073" i="2"/>
  <c r="Z1057" i="2"/>
  <c r="AB1057" i="2"/>
  <c r="AD1057" i="2"/>
  <c r="AF1057" i="2"/>
  <c r="Z1029" i="2"/>
  <c r="AB1029" i="2"/>
  <c r="AD1029" i="2"/>
  <c r="Z1013" i="2"/>
  <c r="AB1013" i="2"/>
  <c r="AD1013" i="2"/>
  <c r="AF1013" i="2"/>
  <c r="Z997" i="2"/>
  <c r="AB997" i="2"/>
  <c r="AD997" i="2"/>
  <c r="AF997" i="2"/>
  <c r="Z981" i="2"/>
  <c r="AB981" i="2"/>
  <c r="AD981" i="2"/>
  <c r="Z965" i="2"/>
  <c r="AB965" i="2"/>
  <c r="AD965" i="2"/>
  <c r="AF965" i="2"/>
  <c r="Z953" i="2"/>
  <c r="AB953" i="2"/>
  <c r="AD953" i="2"/>
  <c r="Z933" i="2"/>
  <c r="AB933" i="2"/>
  <c r="AD933" i="2"/>
  <c r="AF933" i="2"/>
  <c r="Z917" i="2"/>
  <c r="AB917" i="2"/>
  <c r="AD917" i="2"/>
  <c r="AF917" i="2"/>
  <c r="Z905" i="2"/>
  <c r="AB905" i="2"/>
  <c r="AD905" i="2"/>
  <c r="AF905" i="2"/>
  <c r="Z885" i="2"/>
  <c r="AB885" i="2"/>
  <c r="AD885" i="2"/>
  <c r="Z869" i="2"/>
  <c r="AB869" i="2"/>
  <c r="AD869" i="2"/>
  <c r="Z853" i="2"/>
  <c r="AD853" i="2"/>
  <c r="AB853" i="2"/>
  <c r="AF853" i="2"/>
  <c r="Z841" i="2"/>
  <c r="AB841" i="2"/>
  <c r="AD841" i="2"/>
  <c r="AF841" i="2"/>
  <c r="Z825" i="2"/>
  <c r="AB825" i="2"/>
  <c r="AD825" i="2"/>
  <c r="Z809" i="2"/>
  <c r="AB809" i="2"/>
  <c r="AD809" i="2"/>
  <c r="Z793" i="2"/>
  <c r="AB793" i="2"/>
  <c r="AD793" i="2"/>
  <c r="AF793" i="2"/>
  <c r="Z777" i="2"/>
  <c r="AB777" i="2"/>
  <c r="AD777" i="2"/>
  <c r="Z761" i="2"/>
  <c r="AB761" i="2"/>
  <c r="AD761" i="2"/>
  <c r="AF761" i="2"/>
  <c r="Z733" i="2"/>
  <c r="AB733" i="2"/>
  <c r="AD733" i="2"/>
  <c r="AF733" i="2"/>
  <c r="Z717" i="2"/>
  <c r="AB717" i="2"/>
  <c r="AD717" i="2"/>
  <c r="AF717" i="2"/>
  <c r="Z701" i="2"/>
  <c r="AB701" i="2"/>
  <c r="AD701" i="2"/>
  <c r="AF701" i="2"/>
  <c r="Z689" i="2"/>
  <c r="AB689" i="2"/>
  <c r="AD689" i="2"/>
  <c r="Z673" i="2"/>
  <c r="AB673" i="2"/>
  <c r="AD673" i="2"/>
  <c r="AF673" i="2"/>
  <c r="Z653" i="2"/>
  <c r="AB653" i="2"/>
  <c r="AD653" i="2"/>
  <c r="AF653" i="2"/>
  <c r="Z637" i="2"/>
  <c r="AB637" i="2"/>
  <c r="AD637" i="2"/>
  <c r="Z625" i="2"/>
  <c r="AB625" i="2"/>
  <c r="AD625" i="2"/>
  <c r="AF625" i="2"/>
  <c r="Z609" i="2"/>
  <c r="AB609" i="2"/>
  <c r="AD609" i="2"/>
  <c r="AF609" i="2"/>
  <c r="Z593" i="2"/>
  <c r="AB593" i="2"/>
  <c r="AD593" i="2"/>
  <c r="AF593" i="2"/>
  <c r="Z577" i="2"/>
  <c r="AB577" i="2"/>
  <c r="AD577" i="2"/>
  <c r="AF577" i="2"/>
  <c r="Z557" i="2"/>
  <c r="AB557" i="2"/>
  <c r="AD557" i="2"/>
  <c r="AF557" i="2"/>
  <c r="Z545" i="2"/>
  <c r="AB545" i="2"/>
  <c r="AD545" i="2"/>
  <c r="Z529" i="2"/>
  <c r="AB529" i="2"/>
  <c r="AD529" i="2"/>
  <c r="AF529" i="2"/>
  <c r="Z513" i="2"/>
  <c r="AB513" i="2"/>
  <c r="AD513" i="2"/>
  <c r="Z493" i="2"/>
  <c r="AB493" i="2"/>
  <c r="AD493" i="2"/>
  <c r="AF493" i="2"/>
  <c r="Z477" i="2"/>
  <c r="AB477" i="2"/>
  <c r="AD477" i="2"/>
  <c r="AF477" i="2"/>
  <c r="Z461" i="2"/>
  <c r="AB461" i="2"/>
  <c r="AD461" i="2"/>
  <c r="AF461" i="2"/>
  <c r="Z445" i="2"/>
  <c r="AB445" i="2"/>
  <c r="AD445" i="2"/>
  <c r="AF445" i="2"/>
  <c r="Z433" i="2"/>
  <c r="AB433" i="2"/>
  <c r="AD433" i="2"/>
  <c r="Z413" i="2"/>
  <c r="AB413" i="2"/>
  <c r="AD413" i="2"/>
  <c r="AF413" i="2"/>
  <c r="Z389" i="2"/>
  <c r="AB389" i="2"/>
  <c r="AD389" i="2"/>
  <c r="Z373" i="2"/>
  <c r="AD373" i="2"/>
  <c r="AB373" i="2"/>
  <c r="Z357" i="2"/>
  <c r="AB357" i="2"/>
  <c r="AD357" i="2"/>
  <c r="AF357" i="2"/>
  <c r="Z341" i="2"/>
  <c r="AD341" i="2"/>
  <c r="AB341" i="2"/>
  <c r="AF341" i="2"/>
  <c r="Z325" i="2"/>
  <c r="AB325" i="2"/>
  <c r="AD325" i="2"/>
  <c r="AF325" i="2"/>
  <c r="Z309" i="2"/>
  <c r="AB309" i="2"/>
  <c r="AD309" i="2"/>
  <c r="AF309" i="2"/>
  <c r="Z293" i="2"/>
  <c r="AB293" i="2"/>
  <c r="AD293" i="2"/>
  <c r="Z277" i="2"/>
  <c r="AB277" i="2"/>
  <c r="AD277" i="2"/>
  <c r="AF277" i="2"/>
  <c r="Z257" i="2"/>
  <c r="AB257" i="2"/>
  <c r="AD257" i="2"/>
  <c r="Z241" i="2"/>
  <c r="AB241" i="2"/>
  <c r="AD241" i="2"/>
  <c r="AF241" i="2"/>
  <c r="Z225" i="2"/>
  <c r="AB225" i="2"/>
  <c r="AD225" i="2"/>
  <c r="AF225" i="2"/>
  <c r="AB209" i="2"/>
  <c r="Z209" i="2"/>
  <c r="AD209" i="2"/>
  <c r="AF209" i="2"/>
  <c r="Z201" i="2"/>
  <c r="AD201" i="2"/>
  <c r="AB201" i="2"/>
  <c r="AF201" i="2"/>
  <c r="Z189" i="2"/>
  <c r="AB189" i="2"/>
  <c r="AD189" i="2"/>
  <c r="AF189" i="2"/>
  <c r="Z173" i="2"/>
  <c r="AB173" i="2"/>
  <c r="AD173" i="2"/>
  <c r="Z161" i="2"/>
  <c r="AB161" i="2"/>
  <c r="AD161" i="2"/>
  <c r="AF161" i="2"/>
  <c r="Z149" i="2"/>
  <c r="AB149" i="2"/>
  <c r="AD149" i="2"/>
  <c r="AF149" i="2"/>
  <c r="Z137" i="2"/>
  <c r="AB137" i="2"/>
  <c r="AD137" i="2"/>
  <c r="Z125" i="2"/>
  <c r="AB125" i="2"/>
  <c r="AD125" i="2"/>
  <c r="AF125" i="2"/>
  <c r="Z117" i="2"/>
  <c r="AB117" i="2"/>
  <c r="AD117" i="2"/>
  <c r="AF117" i="2"/>
  <c r="Z105" i="2"/>
  <c r="Z73" i="2"/>
  <c r="AB61" i="2"/>
  <c r="AF61" i="2"/>
  <c r="AF41" i="2"/>
  <c r="AF873" i="2"/>
  <c r="AF941" i="2"/>
  <c r="AF1017" i="2"/>
  <c r="AF1165" i="2"/>
  <c r="AF601" i="2"/>
  <c r="AF865" i="2"/>
  <c r="AF501" i="2"/>
  <c r="AF525" i="2"/>
  <c r="AF1121" i="2"/>
  <c r="AF989" i="2"/>
  <c r="AF1449" i="2"/>
  <c r="AF1021" i="2"/>
  <c r="AF1001" i="2"/>
  <c r="AF489" i="2"/>
  <c r="AF381" i="2"/>
  <c r="AF893" i="2"/>
  <c r="AF665" i="2"/>
  <c r="AF261" i="2"/>
  <c r="AF845" i="2"/>
  <c r="AF1457" i="2"/>
  <c r="AF1157" i="2"/>
  <c r="AF705" i="2"/>
  <c r="AF1205" i="2"/>
  <c r="AF177" i="2"/>
  <c r="AF689" i="2"/>
  <c r="AF157" i="2"/>
  <c r="AF361" i="2"/>
  <c r="AF953" i="2"/>
  <c r="AH397" i="2"/>
  <c r="AH321" i="2"/>
  <c r="AH1493" i="2"/>
  <c r="Z936" i="2"/>
  <c r="AB936" i="2"/>
  <c r="AD936" i="2"/>
  <c r="Z920" i="2"/>
  <c r="AB920" i="2"/>
  <c r="AD920" i="2"/>
  <c r="AF920" i="2"/>
  <c r="Z904" i="2"/>
  <c r="AB904" i="2"/>
  <c r="AD904" i="2"/>
  <c r="AF904" i="2"/>
  <c r="Z896" i="2"/>
  <c r="AD896" i="2"/>
  <c r="AB896" i="2"/>
  <c r="Z872" i="2"/>
  <c r="AB872" i="2"/>
  <c r="AD872" i="2"/>
  <c r="Z864" i="2"/>
  <c r="AB864" i="2"/>
  <c r="AD864" i="2"/>
  <c r="AF864" i="2"/>
  <c r="Z848" i="2"/>
  <c r="AB848" i="2"/>
  <c r="AD848" i="2"/>
  <c r="Z824" i="2"/>
  <c r="AB824" i="2"/>
  <c r="AD824" i="2"/>
  <c r="Z816" i="2"/>
  <c r="AD816" i="2"/>
  <c r="AB816" i="2"/>
  <c r="AF816" i="2"/>
  <c r="AB792" i="2"/>
  <c r="Z792" i="2"/>
  <c r="AD792" i="2"/>
  <c r="AF792" i="2"/>
  <c r="Z776" i="2"/>
  <c r="AB776" i="2"/>
  <c r="AD776" i="2"/>
  <c r="AF776" i="2"/>
  <c r="Z760" i="2"/>
  <c r="AB760" i="2"/>
  <c r="AD760" i="2"/>
  <c r="Z752" i="2"/>
  <c r="AB752" i="2"/>
  <c r="AD752" i="2"/>
  <c r="AF752" i="2"/>
  <c r="Z744" i="2"/>
  <c r="AB744" i="2"/>
  <c r="AD744" i="2"/>
  <c r="Z736" i="2"/>
  <c r="AB736" i="2"/>
  <c r="AD736" i="2"/>
  <c r="AF736" i="2"/>
  <c r="Z728" i="2"/>
  <c r="AB728" i="2"/>
  <c r="AD728" i="2"/>
  <c r="AF728" i="2"/>
  <c r="Z712" i="2"/>
  <c r="AB712" i="2"/>
  <c r="AD712" i="2"/>
  <c r="AF712" i="2"/>
  <c r="Z704" i="2"/>
  <c r="AD704" i="2"/>
  <c r="AB704" i="2"/>
  <c r="Z696" i="2"/>
  <c r="AB696" i="2"/>
  <c r="AD696" i="2"/>
  <c r="Z688" i="2"/>
  <c r="AB688" i="2"/>
  <c r="AD688" i="2"/>
  <c r="AF688" i="2"/>
  <c r="Z680" i="2"/>
  <c r="AB680" i="2"/>
  <c r="AD680" i="2"/>
  <c r="Z672" i="2"/>
  <c r="AB672" i="2"/>
  <c r="AD672" i="2"/>
  <c r="AF672" i="2"/>
  <c r="AB664" i="2"/>
  <c r="Z664" i="2"/>
  <c r="AD664" i="2"/>
  <c r="AF664" i="2"/>
  <c r="Z656" i="2"/>
  <c r="AB656" i="2"/>
  <c r="AD656" i="2"/>
  <c r="Z648" i="2"/>
  <c r="AB648" i="2"/>
  <c r="AD648" i="2"/>
  <c r="AF648" i="2"/>
  <c r="Z640" i="2"/>
  <c r="AB640" i="2"/>
  <c r="AD640" i="2"/>
  <c r="Z632" i="2"/>
  <c r="AB632" i="2"/>
  <c r="AD632" i="2"/>
  <c r="Z624" i="2"/>
  <c r="AB624" i="2"/>
  <c r="AD624" i="2"/>
  <c r="AF624" i="2"/>
  <c r="Z616" i="2"/>
  <c r="AB616" i="2"/>
  <c r="AD616" i="2"/>
  <c r="Z608" i="2"/>
  <c r="AB608" i="2"/>
  <c r="AD608" i="2"/>
  <c r="AF608" i="2"/>
  <c r="Z600" i="2"/>
  <c r="AB600" i="2"/>
  <c r="AD600" i="2"/>
  <c r="AF600" i="2"/>
  <c r="Z592" i="2"/>
  <c r="AB592" i="2"/>
  <c r="AD592" i="2"/>
  <c r="Z584" i="2"/>
  <c r="AB584" i="2"/>
  <c r="AD584" i="2"/>
  <c r="AF584" i="2"/>
  <c r="Z576" i="2"/>
  <c r="AB576" i="2"/>
  <c r="AD576" i="2"/>
  <c r="Z568" i="2"/>
  <c r="AB568" i="2"/>
  <c r="AD568" i="2"/>
  <c r="Z560" i="2"/>
  <c r="AB560" i="2"/>
  <c r="AD560" i="2"/>
  <c r="AF560" i="2"/>
  <c r="Z552" i="2"/>
  <c r="AB552" i="2"/>
  <c r="AD552" i="2"/>
  <c r="Z544" i="2"/>
  <c r="AB544" i="2"/>
  <c r="AD544" i="2"/>
  <c r="AF544" i="2"/>
  <c r="Z536" i="2"/>
  <c r="AB536" i="2"/>
  <c r="AD536" i="2"/>
  <c r="AF536" i="2"/>
  <c r="Z528" i="2"/>
  <c r="AB528" i="2"/>
  <c r="AD528" i="2"/>
  <c r="Z520" i="2"/>
  <c r="AB520" i="2"/>
  <c r="AD520" i="2"/>
  <c r="AF520" i="2"/>
  <c r="Z512" i="2"/>
  <c r="AB512" i="2"/>
  <c r="AD512" i="2"/>
  <c r="Z504" i="2"/>
  <c r="AB504" i="2"/>
  <c r="AD504" i="2"/>
  <c r="Z496" i="2"/>
  <c r="AB496" i="2"/>
  <c r="AF496" i="2"/>
  <c r="AD496" i="2"/>
  <c r="Z488" i="2"/>
  <c r="AB488" i="2"/>
  <c r="AD488" i="2"/>
  <c r="Z480" i="2"/>
  <c r="AB480" i="2"/>
  <c r="AD480" i="2"/>
  <c r="AF480" i="2"/>
  <c r="Z472" i="2"/>
  <c r="AB472" i="2"/>
  <c r="AD472" i="2"/>
  <c r="AF472" i="2"/>
  <c r="Z464" i="2"/>
  <c r="AD464" i="2"/>
  <c r="AB464" i="2"/>
  <c r="Z456" i="2"/>
  <c r="AB456" i="2"/>
  <c r="AD456" i="2"/>
  <c r="AF456" i="2"/>
  <c r="Z448" i="2"/>
  <c r="AB448" i="2"/>
  <c r="AD448" i="2"/>
  <c r="Z440" i="2"/>
  <c r="AB440" i="2"/>
  <c r="AD440" i="2"/>
  <c r="Z432" i="2"/>
  <c r="AB432" i="2"/>
  <c r="AD432" i="2"/>
  <c r="AF432" i="2"/>
  <c r="Z424" i="2"/>
  <c r="AB424" i="2"/>
  <c r="AD424" i="2"/>
  <c r="Z416" i="2"/>
  <c r="AB416" i="2"/>
  <c r="AD416" i="2"/>
  <c r="AF416" i="2"/>
  <c r="Z408" i="2"/>
  <c r="AB408" i="2"/>
  <c r="AD408" i="2"/>
  <c r="AF408" i="2"/>
  <c r="Z400" i="2"/>
  <c r="AB400" i="2"/>
  <c r="AD400" i="2"/>
  <c r="Z392" i="2"/>
  <c r="AB392" i="2"/>
  <c r="AD392" i="2"/>
  <c r="AF392" i="2"/>
  <c r="Z384" i="2"/>
  <c r="AB384" i="2"/>
  <c r="AD384" i="2"/>
  <c r="Z376" i="2"/>
  <c r="AB376" i="2"/>
  <c r="AD376" i="2"/>
  <c r="Z368" i="2"/>
  <c r="AB368" i="2"/>
  <c r="AD368" i="2"/>
  <c r="AF368" i="2"/>
  <c r="Z360" i="2"/>
  <c r="AB360" i="2"/>
  <c r="AD360" i="2"/>
  <c r="Z352" i="2"/>
  <c r="AB352" i="2"/>
  <c r="AD352" i="2"/>
  <c r="AF352" i="2"/>
  <c r="Z344" i="2"/>
  <c r="AB344" i="2"/>
  <c r="AD344" i="2"/>
  <c r="AF344" i="2"/>
  <c r="Z336" i="2"/>
  <c r="AB336" i="2"/>
  <c r="AD336" i="2"/>
  <c r="Z328" i="2"/>
  <c r="AB328" i="2"/>
  <c r="AD328" i="2"/>
  <c r="AF328" i="2"/>
  <c r="Z320" i="2"/>
  <c r="AB320" i="2"/>
  <c r="AD320" i="2"/>
  <c r="AB312" i="2"/>
  <c r="Z312" i="2"/>
  <c r="AD312" i="2"/>
  <c r="AB304" i="2"/>
  <c r="Z304" i="2"/>
  <c r="AD304" i="2"/>
  <c r="AF304" i="2"/>
  <c r="Z296" i="2"/>
  <c r="AB296" i="2"/>
  <c r="AD296" i="2"/>
  <c r="Z288" i="2"/>
  <c r="AB288" i="2"/>
  <c r="AD288" i="2"/>
  <c r="AF288" i="2"/>
  <c r="Z280" i="2"/>
  <c r="AB280" i="2"/>
  <c r="AD280" i="2"/>
  <c r="AF280" i="2"/>
  <c r="Z272" i="2"/>
  <c r="AB272" i="2"/>
  <c r="AD272" i="2"/>
  <c r="Z264" i="2"/>
  <c r="AB264" i="2"/>
  <c r="AD264" i="2"/>
  <c r="AF264" i="2"/>
  <c r="Z256" i="2"/>
  <c r="AB256" i="2"/>
  <c r="AD256" i="2"/>
  <c r="AB248" i="2"/>
  <c r="Z248" i="2"/>
  <c r="AD248" i="2"/>
  <c r="Z240" i="2"/>
  <c r="AB240" i="2"/>
  <c r="AD240" i="2"/>
  <c r="AF240" i="2"/>
  <c r="Z232" i="2"/>
  <c r="AB232" i="2"/>
  <c r="AD232" i="2"/>
  <c r="Z224" i="2"/>
  <c r="AB224" i="2"/>
  <c r="AD224" i="2"/>
  <c r="AF224" i="2"/>
  <c r="Z216" i="2"/>
  <c r="AB216" i="2"/>
  <c r="AD216" i="2"/>
  <c r="AF216" i="2"/>
  <c r="Z208" i="2"/>
  <c r="AB208" i="2"/>
  <c r="AD208" i="2"/>
  <c r="Z200" i="2"/>
  <c r="AB200" i="2"/>
  <c r="AD200" i="2"/>
  <c r="AF200" i="2"/>
  <c r="Z192" i="2"/>
  <c r="AB192" i="2"/>
  <c r="AD192" i="2"/>
  <c r="Z184" i="2"/>
  <c r="AB184" i="2"/>
  <c r="AD184" i="2"/>
  <c r="Z176" i="2"/>
  <c r="AB176" i="2"/>
  <c r="AD176" i="2"/>
  <c r="AF176" i="2"/>
  <c r="Z168" i="2"/>
  <c r="AB168" i="2"/>
  <c r="AD168" i="2"/>
  <c r="Z160" i="2"/>
  <c r="AB160" i="2"/>
  <c r="AD160" i="2"/>
  <c r="AF160" i="2"/>
  <c r="Z152" i="2"/>
  <c r="AB152" i="2"/>
  <c r="AD152" i="2"/>
  <c r="AF152" i="2"/>
  <c r="Z144" i="2"/>
  <c r="AB144" i="2"/>
  <c r="AD144" i="2"/>
  <c r="Z136" i="2"/>
  <c r="AB136" i="2"/>
  <c r="AD136" i="2"/>
  <c r="AF136" i="2"/>
  <c r="Z128" i="2"/>
  <c r="AB128" i="2"/>
  <c r="AD128" i="2"/>
  <c r="Z120" i="2"/>
  <c r="AB120" i="2"/>
  <c r="AD120" i="2"/>
  <c r="AD112" i="2"/>
  <c r="AF112" i="2"/>
  <c r="Z104" i="2"/>
  <c r="AB104" i="2"/>
  <c r="AD104" i="2"/>
  <c r="Z96" i="2"/>
  <c r="Z88" i="2"/>
  <c r="AB88" i="2"/>
  <c r="AD88" i="2"/>
  <c r="AF88" i="2"/>
  <c r="Z72" i="2"/>
  <c r="AB72" i="2"/>
  <c r="AD72" i="2"/>
  <c r="AF72" i="2"/>
  <c r="Z64" i="2"/>
  <c r="AF48" i="2"/>
  <c r="AH105" i="2"/>
  <c r="AH425" i="2"/>
  <c r="AH617" i="2"/>
  <c r="AH873" i="2"/>
  <c r="AH985" i="2"/>
  <c r="AH678" i="2"/>
  <c r="AH806" i="2"/>
  <c r="AH934" i="2"/>
  <c r="AH1022" i="2"/>
  <c r="AH1150" i="2"/>
  <c r="AH1278" i="2"/>
  <c r="AH1406" i="2"/>
  <c r="AH168" i="2"/>
  <c r="AH296" i="2"/>
  <c r="AH424" i="2"/>
  <c r="AH552" i="2"/>
  <c r="AH680" i="2"/>
  <c r="AH808" i="2"/>
  <c r="AH936" i="2"/>
  <c r="AH941" i="2"/>
  <c r="AH698" i="2"/>
  <c r="AH826" i="2"/>
  <c r="AH954" i="2"/>
  <c r="AH143" i="2"/>
  <c r="AH271" i="2"/>
  <c r="AH399" i="2"/>
  <c r="AH527" i="2"/>
  <c r="AH655" i="2"/>
  <c r="AH783" i="2"/>
  <c r="AH911" i="2"/>
  <c r="AH1031" i="2"/>
  <c r="AH1159" i="2"/>
  <c r="AH1287" i="2"/>
  <c r="AH1415" i="2"/>
  <c r="AH1016" i="2"/>
  <c r="AH1144" i="2"/>
  <c r="AH1272" i="2"/>
  <c r="AH1400" i="2"/>
  <c r="AH990" i="2"/>
  <c r="AH1106" i="2"/>
  <c r="AH1234" i="2"/>
  <c r="AH1426" i="2"/>
  <c r="AH142" i="2"/>
  <c r="AH1017" i="2"/>
  <c r="AH1145" i="2"/>
  <c r="AH1273" i="2"/>
  <c r="AH1401" i="2"/>
  <c r="AH53" i="2"/>
  <c r="AH162" i="2"/>
  <c r="AH1037" i="2"/>
  <c r="AH1165" i="2"/>
  <c r="AH1293" i="2"/>
  <c r="AH1421" i="2"/>
  <c r="AH601" i="2"/>
  <c r="AH442" i="2"/>
  <c r="AH289" i="2"/>
  <c r="AH545" i="2"/>
  <c r="AH865" i="2"/>
  <c r="AH494" i="2"/>
  <c r="AH245" i="2"/>
  <c r="AH373" i="2"/>
  <c r="AH501" i="2"/>
  <c r="AH629" i="2"/>
  <c r="AH757" i="2"/>
  <c r="AH885" i="2"/>
  <c r="AH354" i="2"/>
  <c r="AH482" i="2"/>
  <c r="AH441" i="2"/>
  <c r="AH921" i="2"/>
  <c r="AH525" i="2"/>
  <c r="AH137" i="2"/>
  <c r="AH54" i="2"/>
  <c r="AH182" i="2"/>
  <c r="AH1121" i="2"/>
  <c r="AH1249" i="2"/>
  <c r="AH1377" i="2"/>
  <c r="AH1505" i="2"/>
  <c r="AH93" i="2"/>
  <c r="AH989" i="2"/>
  <c r="AH682" i="2"/>
  <c r="AH810" i="2"/>
  <c r="AH938" i="2"/>
  <c r="AH127" i="2"/>
  <c r="AH255" i="2"/>
  <c r="AH383" i="2"/>
  <c r="AH511" i="2"/>
  <c r="AH639" i="2"/>
  <c r="AH767" i="2"/>
  <c r="AH895" i="2"/>
  <c r="AH1015" i="2"/>
  <c r="AH1143" i="2"/>
  <c r="AH1271" i="2"/>
  <c r="AH1399" i="2"/>
  <c r="AH998" i="2"/>
  <c r="AH1128" i="2"/>
  <c r="AH1256" i="2"/>
  <c r="AH1384" i="2"/>
  <c r="AH1512" i="2"/>
  <c r="AH1090" i="2"/>
  <c r="AH1218" i="2"/>
  <c r="AH1346" i="2"/>
  <c r="AH1474" i="2"/>
  <c r="AH126" i="2"/>
  <c r="AH1065" i="2"/>
  <c r="AH1193" i="2"/>
  <c r="AH1321" i="2"/>
  <c r="AH1449" i="2"/>
  <c r="AH146" i="2"/>
  <c r="AH1021" i="2"/>
  <c r="AH1149" i="2"/>
  <c r="AH1277" i="2"/>
  <c r="AH1405" i="2"/>
  <c r="AH1001" i="2"/>
  <c r="AH537" i="2"/>
  <c r="AH173" i="2"/>
  <c r="AH685" i="2"/>
  <c r="AH489" i="2"/>
  <c r="AH777" i="2"/>
  <c r="AH502" i="2"/>
  <c r="AH253" i="2"/>
  <c r="AH381" i="2"/>
  <c r="AH509" i="2"/>
  <c r="AH637" i="2"/>
  <c r="AH765" i="2"/>
  <c r="AH893" i="2"/>
  <c r="AH293" i="2"/>
  <c r="AH549" i="2"/>
  <c r="AH869" i="2"/>
  <c r="AH665" i="2"/>
  <c r="AH265" i="2"/>
  <c r="AH278" i="2"/>
  <c r="AH605" i="2"/>
  <c r="AH261" i="2"/>
  <c r="AH773" i="2"/>
  <c r="AH825" i="2"/>
  <c r="AH365" i="2"/>
  <c r="AH845" i="2"/>
  <c r="AH374" i="2"/>
  <c r="AH70" i="2"/>
  <c r="AH198" i="2"/>
  <c r="AH1073" i="2"/>
  <c r="AH1201" i="2"/>
  <c r="AH1329" i="2"/>
  <c r="AH1457" i="2"/>
  <c r="AH109" i="2"/>
  <c r="AH90" i="2"/>
  <c r="AH218" i="2"/>
  <c r="AH1029" i="2"/>
  <c r="AH1157" i="2"/>
  <c r="AH1285" i="2"/>
  <c r="AH1413" i="2"/>
  <c r="AH961" i="2"/>
  <c r="AH718" i="2"/>
  <c r="AH846" i="2"/>
  <c r="AH994" i="2"/>
  <c r="AH1126" i="2"/>
  <c r="AH1254" i="2"/>
  <c r="AH1382" i="2"/>
  <c r="AH1510" i="2"/>
  <c r="AH144" i="2"/>
  <c r="AH272" i="2"/>
  <c r="AH400" i="2"/>
  <c r="AH528" i="2"/>
  <c r="AH656" i="2"/>
  <c r="AH784" i="2"/>
  <c r="AH912" i="2"/>
  <c r="AH981" i="2"/>
  <c r="AH674" i="2"/>
  <c r="AH802" i="2"/>
  <c r="AH930" i="2"/>
  <c r="AH119" i="2"/>
  <c r="AH247" i="2"/>
  <c r="AH375" i="2"/>
  <c r="AH503" i="2"/>
  <c r="AH631" i="2"/>
  <c r="AH759" i="2"/>
  <c r="AH887" i="2"/>
  <c r="AH1007" i="2"/>
  <c r="AH1135" i="2"/>
  <c r="AH1263" i="2"/>
  <c r="AH1391" i="2"/>
  <c r="AH970" i="2"/>
  <c r="AH1120" i="2"/>
  <c r="AH1248" i="2"/>
  <c r="AH1376" i="2"/>
  <c r="AH1504" i="2"/>
  <c r="AH1082" i="2"/>
  <c r="AH1210" i="2"/>
  <c r="AH1338" i="2"/>
  <c r="AH1466" i="2"/>
  <c r="AH582" i="2"/>
  <c r="AH621" i="2"/>
  <c r="AH326" i="2"/>
  <c r="AH474" i="2"/>
  <c r="AH257" i="2"/>
  <c r="AH513" i="2"/>
  <c r="AH705" i="2"/>
  <c r="AH398" i="2"/>
  <c r="AH937" i="2"/>
  <c r="AH694" i="2"/>
  <c r="AH822" i="2"/>
  <c r="AH950" i="2"/>
  <c r="AH974" i="2"/>
  <c r="AH1102" i="2"/>
  <c r="AH1230" i="2"/>
  <c r="AH1358" i="2"/>
  <c r="AH1486" i="2"/>
  <c r="AH120" i="2"/>
  <c r="AH248" i="2"/>
  <c r="AH376" i="2"/>
  <c r="AH504" i="2"/>
  <c r="AH632" i="2"/>
  <c r="AH760" i="2"/>
  <c r="AH888" i="2"/>
  <c r="AH74" i="2"/>
  <c r="AH202" i="2"/>
  <c r="AH1077" i="2"/>
  <c r="AH1205" i="2"/>
  <c r="AH1333" i="2"/>
  <c r="AH1461" i="2"/>
  <c r="AH638" i="2"/>
  <c r="AH766" i="2"/>
  <c r="AH894" i="2"/>
  <c r="AH1046" i="2"/>
  <c r="AH1174" i="2"/>
  <c r="AH1302" i="2"/>
  <c r="AH1430" i="2"/>
  <c r="AH192" i="2"/>
  <c r="AH320" i="2"/>
  <c r="AH448" i="2"/>
  <c r="AH576" i="2"/>
  <c r="AH704" i="2"/>
  <c r="AH832" i="2"/>
  <c r="AH960" i="2"/>
  <c r="AH658" i="2"/>
  <c r="AH786" i="2"/>
  <c r="AH914" i="2"/>
  <c r="AH103" i="2"/>
  <c r="AH231" i="2"/>
  <c r="AH359" i="2"/>
  <c r="AH487" i="2"/>
  <c r="AH615" i="2"/>
  <c r="AH743" i="2"/>
  <c r="AH871" i="2"/>
  <c r="AH966" i="2"/>
  <c r="AH1119" i="2"/>
  <c r="AH1247" i="2"/>
  <c r="AH1375" i="2"/>
  <c r="AH1503" i="2"/>
  <c r="AH1104" i="2"/>
  <c r="AH1232" i="2"/>
  <c r="AH1360" i="2"/>
  <c r="AH1488" i="2"/>
  <c r="AH1130" i="2"/>
  <c r="AH1258" i="2"/>
  <c r="AH1386" i="2"/>
  <c r="AH1514" i="2"/>
  <c r="AH390" i="2"/>
  <c r="AH266" i="2"/>
  <c r="AH394" i="2"/>
  <c r="AH522" i="2"/>
  <c r="AH49" i="2"/>
  <c r="AH177" i="2"/>
  <c r="AH305" i="2"/>
  <c r="AH433" i="2"/>
  <c r="AH561" i="2"/>
  <c r="AH689" i="2"/>
  <c r="AH817" i="2"/>
  <c r="AH286" i="2"/>
  <c r="AH414" i="2"/>
  <c r="AH542" i="2"/>
  <c r="AH370" i="2"/>
  <c r="AH498" i="2"/>
  <c r="AH1097" i="2"/>
  <c r="AH242" i="2"/>
  <c r="AH1309" i="2"/>
  <c r="AH889" i="2"/>
  <c r="AH553" i="2"/>
  <c r="AH157" i="2"/>
  <c r="AH669" i="2"/>
  <c r="AH389" i="2"/>
  <c r="AH901" i="2"/>
  <c r="AH361" i="2"/>
  <c r="AH585" i="2"/>
  <c r="AH809" i="2"/>
  <c r="AH153" i="2"/>
  <c r="AH953" i="2"/>
  <c r="AH710" i="2"/>
  <c r="AH838" i="2"/>
  <c r="AH962" i="2"/>
  <c r="AH1118" i="2"/>
  <c r="AH1246" i="2"/>
  <c r="AH1374" i="2"/>
  <c r="AH72" i="2"/>
  <c r="AH328" i="2"/>
  <c r="AH584" i="2"/>
  <c r="AH840" i="2"/>
  <c r="AH602" i="2"/>
  <c r="AH858" i="2"/>
  <c r="AH175" i="2"/>
  <c r="AH431" i="2"/>
  <c r="AH687" i="2"/>
  <c r="AH943" i="2"/>
  <c r="AH1255" i="2"/>
  <c r="AH1511" i="2"/>
  <c r="AH1240" i="2"/>
  <c r="AH1496" i="2"/>
  <c r="AH1202" i="2"/>
  <c r="AH1458" i="2"/>
  <c r="AH174" i="2"/>
  <c r="AH1177" i="2"/>
  <c r="AH1433" i="2"/>
  <c r="AH85" i="2"/>
  <c r="AH1005" i="2"/>
  <c r="AH1261" i="2"/>
  <c r="AH249" i="2"/>
  <c r="AH481" i="2"/>
  <c r="AH590" i="2"/>
  <c r="AH341" i="2"/>
  <c r="AH597" i="2"/>
  <c r="AH853" i="2"/>
  <c r="AH386" i="2"/>
  <c r="AH313" i="2"/>
  <c r="AH429" i="2"/>
  <c r="AH214" i="2"/>
  <c r="AH1217" i="2"/>
  <c r="AH1473" i="2"/>
  <c r="AH650" i="2"/>
  <c r="AH906" i="2"/>
  <c r="AH159" i="2"/>
  <c r="AH415" i="2"/>
  <c r="AH671" i="2"/>
  <c r="AH927" i="2"/>
  <c r="AH1175" i="2"/>
  <c r="AH1431" i="2"/>
  <c r="AH1160" i="2"/>
  <c r="AH1416" i="2"/>
  <c r="AH1122" i="2"/>
  <c r="AH1378" i="2"/>
  <c r="AH1161" i="2"/>
  <c r="AH1417" i="2"/>
  <c r="AH178" i="2"/>
  <c r="AH841" i="2"/>
  <c r="AH325" i="2"/>
  <c r="AH697" i="2"/>
  <c r="AH717" i="2"/>
  <c r="AH406" i="2"/>
  <c r="AH230" i="2"/>
  <c r="AH1233" i="2"/>
  <c r="AH1489" i="2"/>
  <c r="AH186" i="2"/>
  <c r="AH1253" i="2"/>
  <c r="AH1509" i="2"/>
  <c r="AH686" i="2"/>
  <c r="AH942" i="2"/>
  <c r="AH1222" i="2"/>
  <c r="AH1478" i="2"/>
  <c r="AH240" i="2"/>
  <c r="AH496" i="2"/>
  <c r="AH752" i="2"/>
  <c r="AH949" i="2"/>
  <c r="AH834" i="2"/>
  <c r="AH343" i="2"/>
  <c r="AH599" i="2"/>
  <c r="AH855" i="2"/>
  <c r="AH1103" i="2"/>
  <c r="AH1359" i="2"/>
  <c r="AH1088" i="2"/>
  <c r="AH1344" i="2"/>
  <c r="AH1242" i="2"/>
  <c r="AH1498" i="2"/>
  <c r="AH749" i="2"/>
  <c r="AH570" i="2"/>
  <c r="AH449" i="2"/>
  <c r="AH897" i="2"/>
  <c r="AH969" i="2"/>
  <c r="AH790" i="2"/>
  <c r="AH1070" i="2"/>
  <c r="AH1326" i="2"/>
  <c r="AH280" i="2"/>
  <c r="AH536" i="2"/>
  <c r="AH288" i="2"/>
  <c r="AH544" i="2"/>
  <c r="AH800" i="2"/>
  <c r="AH933" i="2"/>
  <c r="AH818" i="2"/>
  <c r="AH135" i="2"/>
  <c r="AH391" i="2"/>
  <c r="AH647" i="2"/>
  <c r="AH903" i="2"/>
  <c r="AH1151" i="2"/>
  <c r="AH1407" i="2"/>
  <c r="AH1136" i="2"/>
  <c r="AH1392" i="2"/>
  <c r="AH1098" i="2"/>
  <c r="AH1354" i="2"/>
  <c r="AH518" i="2"/>
  <c r="AH298" i="2"/>
  <c r="AH554" i="2"/>
  <c r="AH273" i="2"/>
  <c r="AH529" i="2"/>
  <c r="AH785" i="2"/>
  <c r="AH318" i="2"/>
  <c r="AH574" i="2"/>
  <c r="AH466" i="2"/>
  <c r="AH357" i="2"/>
  <c r="AH805" i="2"/>
  <c r="AH301" i="2"/>
  <c r="AH413" i="2"/>
  <c r="AH709" i="2"/>
  <c r="AH769" i="2"/>
  <c r="AH1237" i="2"/>
  <c r="Z1512" i="2"/>
  <c r="AB1512" i="2"/>
  <c r="AD1512" i="2"/>
  <c r="Z1504" i="2"/>
  <c r="AB1504" i="2"/>
  <c r="AD1504" i="2"/>
  <c r="Z1496" i="2"/>
  <c r="AB1496" i="2"/>
  <c r="AD1496" i="2"/>
  <c r="AF1496" i="2"/>
  <c r="Z1488" i="2"/>
  <c r="AB1488" i="2"/>
  <c r="AD1488" i="2"/>
  <c r="Z1480" i="2"/>
  <c r="AB1480" i="2"/>
  <c r="AD1480" i="2"/>
  <c r="AF1480" i="2"/>
  <c r="Z1472" i="2"/>
  <c r="AB1472" i="2"/>
  <c r="AD1472" i="2"/>
  <c r="AF1472" i="2"/>
  <c r="Z1464" i="2"/>
  <c r="AB1464" i="2"/>
  <c r="AD1464" i="2"/>
  <c r="Z1456" i="2"/>
  <c r="AB1456" i="2"/>
  <c r="AD1456" i="2"/>
  <c r="AF1456" i="2"/>
  <c r="Z1448" i="2"/>
  <c r="AB1448" i="2"/>
  <c r="AD1448" i="2"/>
  <c r="Z1440" i="2"/>
  <c r="AB1440" i="2"/>
  <c r="AD1440" i="2"/>
  <c r="Z1432" i="2"/>
  <c r="AB1432" i="2"/>
  <c r="AD1432" i="2"/>
  <c r="AF1432" i="2"/>
  <c r="Z1424" i="2"/>
  <c r="AB1424" i="2"/>
  <c r="AD1424" i="2"/>
  <c r="Z1416" i="2"/>
  <c r="AB1416" i="2"/>
  <c r="AD1416" i="2"/>
  <c r="AF1416" i="2"/>
  <c r="Z1408" i="2"/>
  <c r="AB1408" i="2"/>
  <c r="AD1408" i="2"/>
  <c r="AF1408" i="2"/>
  <c r="Z1400" i="2"/>
  <c r="AB1400" i="2"/>
  <c r="AD1400" i="2"/>
  <c r="Z1392" i="2"/>
  <c r="AB1392" i="2"/>
  <c r="AD1392" i="2"/>
  <c r="AF1392" i="2"/>
  <c r="Z1384" i="2"/>
  <c r="AB1384" i="2"/>
  <c r="AD1384" i="2"/>
  <c r="Z1376" i="2"/>
  <c r="AB1376" i="2"/>
  <c r="AD1376" i="2"/>
  <c r="Z1368" i="2"/>
  <c r="AB1368" i="2"/>
  <c r="AD1368" i="2"/>
  <c r="AF1368" i="2"/>
  <c r="Z1360" i="2"/>
  <c r="AB1360" i="2"/>
  <c r="AD1360" i="2"/>
  <c r="Z1352" i="2"/>
  <c r="AB1352" i="2"/>
  <c r="AD1352" i="2"/>
  <c r="AF1352" i="2"/>
  <c r="Z1344" i="2"/>
  <c r="AB1344" i="2"/>
  <c r="AD1344" i="2"/>
  <c r="AF1344" i="2"/>
  <c r="Z1336" i="2"/>
  <c r="AB1336" i="2"/>
  <c r="AD1336" i="2"/>
  <c r="Z1328" i="2"/>
  <c r="AB1328" i="2"/>
  <c r="AD1328" i="2"/>
  <c r="AF1328" i="2"/>
  <c r="Z1320" i="2"/>
  <c r="AB1320" i="2"/>
  <c r="AD1320" i="2"/>
  <c r="Z1312" i="2"/>
  <c r="AB1312" i="2"/>
  <c r="AD1312" i="2"/>
  <c r="Z1304" i="2"/>
  <c r="AB1304" i="2"/>
  <c r="AD1304" i="2"/>
  <c r="AF1304" i="2"/>
  <c r="Z1296" i="2"/>
  <c r="AD1296" i="2"/>
  <c r="AB1296" i="2"/>
  <c r="Z1288" i="2"/>
  <c r="AB1288" i="2"/>
  <c r="AD1288" i="2"/>
  <c r="AF1288" i="2"/>
  <c r="Z1280" i="2"/>
  <c r="AB1280" i="2"/>
  <c r="AD1280" i="2"/>
  <c r="AF1280" i="2"/>
  <c r="Z1272" i="2"/>
  <c r="AB1272" i="2"/>
  <c r="AD1272" i="2"/>
  <c r="Z1264" i="2"/>
  <c r="AB1264" i="2"/>
  <c r="AD1264" i="2"/>
  <c r="AF1264" i="2"/>
  <c r="Z1256" i="2"/>
  <c r="AB1256" i="2"/>
  <c r="AD1256" i="2"/>
  <c r="Z1248" i="2"/>
  <c r="AB1248" i="2"/>
  <c r="AD1248" i="2"/>
  <c r="Z1240" i="2"/>
  <c r="AB1240" i="2"/>
  <c r="AD1240" i="2"/>
  <c r="AF1240" i="2"/>
  <c r="Z1232" i="2"/>
  <c r="AB1232" i="2"/>
  <c r="AD1232" i="2"/>
  <c r="Z1224" i="2"/>
  <c r="AB1224" i="2"/>
  <c r="AD1224" i="2"/>
  <c r="AF1224" i="2"/>
  <c r="Z1216" i="2"/>
  <c r="AB1216" i="2"/>
  <c r="AD1216" i="2"/>
  <c r="AF1216" i="2"/>
  <c r="Z1208" i="2"/>
  <c r="AB1208" i="2"/>
  <c r="AD1208" i="2"/>
  <c r="Z1200" i="2"/>
  <c r="AB1200" i="2"/>
  <c r="AD1200" i="2"/>
  <c r="AF1200" i="2"/>
  <c r="Z1192" i="2"/>
  <c r="AB1192" i="2"/>
  <c r="AD1192" i="2"/>
  <c r="Z1184" i="2"/>
  <c r="AD1184" i="2"/>
  <c r="AB1184" i="2"/>
  <c r="Z1176" i="2"/>
  <c r="AB1176" i="2"/>
  <c r="AD1176" i="2"/>
  <c r="AF1176" i="2"/>
  <c r="Z1168" i="2"/>
  <c r="AD1168" i="2"/>
  <c r="AB1168" i="2"/>
  <c r="Z1160" i="2"/>
  <c r="AB1160" i="2"/>
  <c r="AD1160" i="2"/>
  <c r="AF1160" i="2"/>
  <c r="Z1152" i="2"/>
  <c r="AB1152" i="2"/>
  <c r="AD1152" i="2"/>
  <c r="AF1152" i="2"/>
  <c r="Z1144" i="2"/>
  <c r="AB1144" i="2"/>
  <c r="AD1144" i="2"/>
  <c r="Z1136" i="2"/>
  <c r="AB1136" i="2"/>
  <c r="AD1136" i="2"/>
  <c r="AF1136" i="2"/>
  <c r="Z1128" i="2"/>
  <c r="AB1128" i="2"/>
  <c r="AD1128" i="2"/>
  <c r="Z1120" i="2"/>
  <c r="AB1120" i="2"/>
  <c r="AD1120" i="2"/>
  <c r="Z1112" i="2"/>
  <c r="AB1112" i="2"/>
  <c r="AD1112" i="2"/>
  <c r="AF1112" i="2"/>
  <c r="Z1104" i="2"/>
  <c r="AB1104" i="2"/>
  <c r="AD1104" i="2"/>
  <c r="Z1096" i="2"/>
  <c r="AB1096" i="2"/>
  <c r="AD1096" i="2"/>
  <c r="AF1096" i="2"/>
  <c r="Z1088" i="2"/>
  <c r="AB1088" i="2"/>
  <c r="AD1088" i="2"/>
  <c r="AF1088" i="2"/>
  <c r="Z1080" i="2"/>
  <c r="AB1080" i="2"/>
  <c r="AD1080" i="2"/>
  <c r="Z1072" i="2"/>
  <c r="AB1072" i="2"/>
  <c r="AD1072" i="2"/>
  <c r="AF1072" i="2"/>
  <c r="Z1064" i="2"/>
  <c r="AB1064" i="2"/>
  <c r="AD1064" i="2"/>
  <c r="Z1056" i="2"/>
  <c r="AD1056" i="2"/>
  <c r="AB1056" i="2"/>
  <c r="Z1048" i="2"/>
  <c r="AB1048" i="2"/>
  <c r="AD1048" i="2"/>
  <c r="AF1048" i="2"/>
  <c r="Z1040" i="2"/>
  <c r="AB1040" i="2"/>
  <c r="AD1040" i="2"/>
  <c r="Z1032" i="2"/>
  <c r="AB1032" i="2"/>
  <c r="AD1032" i="2"/>
  <c r="AF1032" i="2"/>
  <c r="Z1024" i="2"/>
  <c r="AB1024" i="2"/>
  <c r="AD1024" i="2"/>
  <c r="AF1024" i="2"/>
  <c r="Z1016" i="2"/>
  <c r="AB1016" i="2"/>
  <c r="AD1016" i="2"/>
  <c r="Z1008" i="2"/>
  <c r="AB1008" i="2"/>
  <c r="AD1008" i="2"/>
  <c r="AF1008" i="2"/>
  <c r="Z1000" i="2"/>
  <c r="AB1000" i="2"/>
  <c r="AD1000" i="2"/>
  <c r="Z992" i="2"/>
  <c r="AD992" i="2"/>
  <c r="AB992" i="2"/>
  <c r="AF992" i="2"/>
  <c r="Z984" i="2"/>
  <c r="AB984" i="2"/>
  <c r="AD984" i="2"/>
  <c r="AF984" i="2"/>
  <c r="Z976" i="2"/>
  <c r="AB976" i="2"/>
  <c r="AD976" i="2"/>
  <c r="Z968" i="2"/>
  <c r="AB968" i="2"/>
  <c r="AD968" i="2"/>
  <c r="AF968" i="2"/>
  <c r="Z960" i="2"/>
  <c r="AD960" i="2"/>
  <c r="AB960" i="2"/>
  <c r="Z952" i="2"/>
  <c r="AB952" i="2"/>
  <c r="AD952" i="2"/>
  <c r="Z944" i="2"/>
  <c r="AB944" i="2"/>
  <c r="AD944" i="2"/>
  <c r="AF944" i="2"/>
  <c r="Z928" i="2"/>
  <c r="AD928" i="2"/>
  <c r="AB928" i="2"/>
  <c r="AF928" i="2"/>
  <c r="Z912" i="2"/>
  <c r="AB912" i="2"/>
  <c r="AD912" i="2"/>
  <c r="Z888" i="2"/>
  <c r="AB888" i="2"/>
  <c r="AD888" i="2"/>
  <c r="Z880" i="2"/>
  <c r="AB880" i="2"/>
  <c r="AD880" i="2"/>
  <c r="AF880" i="2"/>
  <c r="Z856" i="2"/>
  <c r="AB856" i="2"/>
  <c r="AD856" i="2"/>
  <c r="AF856" i="2"/>
  <c r="Z840" i="2"/>
  <c r="AB840" i="2"/>
  <c r="AD840" i="2"/>
  <c r="AF840" i="2"/>
  <c r="Z832" i="2"/>
  <c r="AB832" i="2"/>
  <c r="AD832" i="2"/>
  <c r="Z808" i="2"/>
  <c r="AB808" i="2"/>
  <c r="AD808" i="2"/>
  <c r="Z800" i="2"/>
  <c r="AB800" i="2"/>
  <c r="AD800" i="2"/>
  <c r="AF800" i="2"/>
  <c r="Z784" i="2"/>
  <c r="AB784" i="2"/>
  <c r="AD784" i="2"/>
  <c r="Z768" i="2"/>
  <c r="AD768" i="2"/>
  <c r="AB768" i="2"/>
  <c r="Z720" i="2"/>
  <c r="AB720" i="2"/>
  <c r="AD720" i="2"/>
  <c r="Z1511" i="2"/>
  <c r="AB1511" i="2"/>
  <c r="AD1511" i="2"/>
  <c r="AF1511" i="2"/>
  <c r="Z1503" i="2"/>
  <c r="AB1503" i="2"/>
  <c r="AD1503" i="2"/>
  <c r="Z1495" i="2"/>
  <c r="AB1495" i="2"/>
  <c r="AD1495" i="2"/>
  <c r="AF1495" i="2"/>
  <c r="Z1487" i="2"/>
  <c r="AB1487" i="2"/>
  <c r="AD1487" i="2"/>
  <c r="AF1487" i="2"/>
  <c r="Z1479" i="2"/>
  <c r="AB1479" i="2"/>
  <c r="AD1479" i="2"/>
  <c r="Z1471" i="2"/>
  <c r="AB1471" i="2"/>
  <c r="AD1471" i="2"/>
  <c r="AF1471" i="2"/>
  <c r="Z1463" i="2"/>
  <c r="AB1463" i="2"/>
  <c r="AD1463" i="2"/>
  <c r="Z1455" i="2"/>
  <c r="AB1455" i="2"/>
  <c r="AD1455" i="2"/>
  <c r="Z1447" i="2"/>
  <c r="AB1447" i="2"/>
  <c r="AD1447" i="2"/>
  <c r="AF1447" i="2"/>
  <c r="Z1439" i="2"/>
  <c r="AB1439" i="2"/>
  <c r="AD1439" i="2"/>
  <c r="Z1431" i="2"/>
  <c r="AB1431" i="2"/>
  <c r="AD1431" i="2"/>
  <c r="AF1431" i="2"/>
  <c r="Z1423" i="2"/>
  <c r="AB1423" i="2"/>
  <c r="AD1423" i="2"/>
  <c r="AF1423" i="2"/>
  <c r="Z1415" i="2"/>
  <c r="AB1415" i="2"/>
  <c r="Z1407" i="2"/>
  <c r="AB1407" i="2"/>
  <c r="AD1407" i="2"/>
  <c r="AF1407" i="2"/>
  <c r="Z1399" i="2"/>
  <c r="AB1399" i="2"/>
  <c r="AD1399" i="2"/>
  <c r="Z1391" i="2"/>
  <c r="AB1391" i="2"/>
  <c r="AD1391" i="2"/>
  <c r="Z1383" i="2"/>
  <c r="AB1383" i="2"/>
  <c r="AD1383" i="2"/>
  <c r="AF1383" i="2"/>
  <c r="Z1375" i="2"/>
  <c r="AB1375" i="2"/>
  <c r="AD1375" i="2"/>
  <c r="Z1367" i="2"/>
  <c r="AB1367" i="2"/>
  <c r="AD1367" i="2"/>
  <c r="AF1367" i="2"/>
  <c r="Z1359" i="2"/>
  <c r="AB1359" i="2"/>
  <c r="AD1359" i="2"/>
  <c r="AF1359" i="2"/>
  <c r="Z1351" i="2"/>
  <c r="AB1351" i="2"/>
  <c r="AD1351" i="2"/>
  <c r="Z1343" i="2"/>
  <c r="AB1343" i="2"/>
  <c r="AD1343" i="2"/>
  <c r="AF1343" i="2"/>
  <c r="AB1335" i="2"/>
  <c r="Z1335" i="2"/>
  <c r="AD1335" i="2"/>
  <c r="Z1327" i="2"/>
  <c r="AB1327" i="2"/>
  <c r="AD1327" i="2"/>
  <c r="Z1319" i="2"/>
  <c r="AB1319" i="2"/>
  <c r="AD1319" i="2"/>
  <c r="AF1319" i="2"/>
  <c r="Z1311" i="2"/>
  <c r="AB1311" i="2"/>
  <c r="AD1311" i="2"/>
  <c r="Z1303" i="2"/>
  <c r="AB1303" i="2"/>
  <c r="AD1303" i="2"/>
  <c r="AF1303" i="2"/>
  <c r="Z1295" i="2"/>
  <c r="AB1295" i="2"/>
  <c r="AD1295" i="2"/>
  <c r="AF1295" i="2"/>
  <c r="Z1287" i="2"/>
  <c r="AB1287" i="2"/>
  <c r="AD1287" i="2"/>
  <c r="Z1279" i="2"/>
  <c r="AB1279" i="2"/>
  <c r="AD1279" i="2"/>
  <c r="AF1279" i="2"/>
  <c r="Z1271" i="2"/>
  <c r="AB1271" i="2"/>
  <c r="AD1271" i="2"/>
  <c r="Z1263" i="2"/>
  <c r="AB1263" i="2"/>
  <c r="AD1263" i="2"/>
  <c r="Z1255" i="2"/>
  <c r="AB1255" i="2"/>
  <c r="AD1255" i="2"/>
  <c r="AF1255" i="2"/>
  <c r="Z1247" i="2"/>
  <c r="AB1247" i="2"/>
  <c r="AD1247" i="2"/>
  <c r="Z1239" i="2"/>
  <c r="AB1239" i="2"/>
  <c r="AD1239" i="2"/>
  <c r="AF1239" i="2"/>
  <c r="Z1231" i="2"/>
  <c r="AB1231" i="2"/>
  <c r="AD1231" i="2"/>
  <c r="AF1231" i="2"/>
  <c r="Z1223" i="2"/>
  <c r="AB1223" i="2"/>
  <c r="AD1223" i="2"/>
  <c r="Z1215" i="2"/>
  <c r="AB1215" i="2"/>
  <c r="AD1215" i="2"/>
  <c r="AF1215" i="2"/>
  <c r="Z1207" i="2"/>
  <c r="AB1207" i="2"/>
  <c r="AD1207" i="2"/>
  <c r="Z1199" i="2"/>
  <c r="AB1199" i="2"/>
  <c r="AD1199" i="2"/>
  <c r="Z1191" i="2"/>
  <c r="AB1191" i="2"/>
  <c r="AD1191" i="2"/>
  <c r="AF1191" i="2"/>
  <c r="Z1183" i="2"/>
  <c r="AB1183" i="2"/>
  <c r="AD1183" i="2"/>
  <c r="Z1175" i="2"/>
  <c r="AB1175" i="2"/>
  <c r="AD1175" i="2"/>
  <c r="AF1175" i="2"/>
  <c r="Z1167" i="2"/>
  <c r="AB1167" i="2"/>
  <c r="AD1167" i="2"/>
  <c r="AF1167" i="2"/>
  <c r="Z1159" i="2"/>
  <c r="AB1159" i="2"/>
  <c r="AD1159" i="2"/>
  <c r="Z1151" i="2"/>
  <c r="AB1151" i="2"/>
  <c r="AD1151" i="2"/>
  <c r="AF1151" i="2"/>
  <c r="Z1143" i="2"/>
  <c r="AB1143" i="2"/>
  <c r="AD1143" i="2"/>
  <c r="Z1135" i="2"/>
  <c r="AB1135" i="2"/>
  <c r="AD1135" i="2"/>
  <c r="Z1127" i="2"/>
  <c r="AB1127" i="2"/>
  <c r="AD1127" i="2"/>
  <c r="AF1127" i="2"/>
  <c r="Z1119" i="2"/>
  <c r="AB1119" i="2"/>
  <c r="AD1119" i="2"/>
  <c r="Z1111" i="2"/>
  <c r="AB1111" i="2"/>
  <c r="AD1111" i="2"/>
  <c r="AF1111" i="2"/>
  <c r="Z1103" i="2"/>
  <c r="AB1103" i="2"/>
  <c r="AD1103" i="2"/>
  <c r="AF1103" i="2"/>
  <c r="Z1095" i="2"/>
  <c r="AB1095" i="2"/>
  <c r="AD1095" i="2"/>
  <c r="Z1087" i="2"/>
  <c r="AB1087" i="2"/>
  <c r="AD1087" i="2"/>
  <c r="AF1087" i="2"/>
  <c r="Z1079" i="2"/>
  <c r="AB1079" i="2"/>
  <c r="AD1079" i="2"/>
  <c r="Z1071" i="2"/>
  <c r="AB1071" i="2"/>
  <c r="AD1071" i="2"/>
  <c r="Z1063" i="2"/>
  <c r="AB1063" i="2"/>
  <c r="AD1063" i="2"/>
  <c r="AF1063" i="2"/>
  <c r="Z1055" i="2"/>
  <c r="AB1055" i="2"/>
  <c r="AD1055" i="2"/>
  <c r="Z1047" i="2"/>
  <c r="AB1047" i="2"/>
  <c r="AD1047" i="2"/>
  <c r="AF1047" i="2"/>
  <c r="Z1039" i="2"/>
  <c r="AB1039" i="2"/>
  <c r="AD1039" i="2"/>
  <c r="AF1039" i="2"/>
  <c r="Z1031" i="2"/>
  <c r="AB1031" i="2"/>
  <c r="AD1031" i="2"/>
  <c r="Z1023" i="2"/>
  <c r="AD1023" i="2"/>
  <c r="AB1023" i="2"/>
  <c r="AF1023" i="2"/>
  <c r="Z1015" i="2"/>
  <c r="AB1015" i="2"/>
  <c r="AD1015" i="2"/>
  <c r="Z1007" i="2"/>
  <c r="AB1007" i="2"/>
  <c r="AD1007" i="2"/>
  <c r="Z999" i="2"/>
  <c r="AB999" i="2"/>
  <c r="AD999" i="2"/>
  <c r="Z991" i="2"/>
  <c r="AB991" i="2"/>
  <c r="AD991" i="2"/>
  <c r="AF991" i="2"/>
  <c r="Z983" i="2"/>
  <c r="AB983" i="2"/>
  <c r="AD983" i="2"/>
  <c r="AF983" i="2"/>
  <c r="Z975" i="2"/>
  <c r="AB975" i="2"/>
  <c r="AD975" i="2"/>
  <c r="Z967" i="2"/>
  <c r="AD967" i="2"/>
  <c r="AB967" i="2"/>
  <c r="AF967" i="2"/>
  <c r="Z959" i="2"/>
  <c r="AB959" i="2"/>
  <c r="AD959" i="2"/>
  <c r="Z951" i="2"/>
  <c r="AB951" i="2"/>
  <c r="AD951" i="2"/>
  <c r="Z943" i="2"/>
  <c r="AB943" i="2"/>
  <c r="AD943" i="2"/>
  <c r="AF943" i="2"/>
  <c r="Z935" i="2"/>
  <c r="AB935" i="2"/>
  <c r="AD935" i="2"/>
  <c r="Z927" i="2"/>
  <c r="AB927" i="2"/>
  <c r="AD927" i="2"/>
  <c r="AF927" i="2"/>
  <c r="Z919" i="2"/>
  <c r="AB919" i="2"/>
  <c r="AD919" i="2"/>
  <c r="AF919" i="2"/>
  <c r="Z911" i="2"/>
  <c r="AB911" i="2"/>
  <c r="AD911" i="2"/>
  <c r="Z903" i="2"/>
  <c r="AB903" i="2"/>
  <c r="AD903" i="2"/>
  <c r="AF903" i="2"/>
  <c r="Z895" i="2"/>
  <c r="AB895" i="2"/>
  <c r="AD895" i="2"/>
  <c r="Z887" i="2"/>
  <c r="AB887" i="2"/>
  <c r="AD887" i="2"/>
  <c r="Z879" i="2"/>
  <c r="AB879" i="2"/>
  <c r="AD879" i="2"/>
  <c r="AF879" i="2"/>
  <c r="Z871" i="2"/>
  <c r="AB871" i="2"/>
  <c r="AD871" i="2"/>
  <c r="Z863" i="2"/>
  <c r="AB863" i="2"/>
  <c r="AD863" i="2"/>
  <c r="AF863" i="2"/>
  <c r="Z855" i="2"/>
  <c r="AB855" i="2"/>
  <c r="AD855" i="2"/>
  <c r="AF855" i="2"/>
  <c r="Z847" i="2"/>
  <c r="AB847" i="2"/>
  <c r="AD847" i="2"/>
  <c r="Z839" i="2"/>
  <c r="AB839" i="2"/>
  <c r="AD839" i="2"/>
  <c r="AF839" i="2"/>
  <c r="Z831" i="2"/>
  <c r="AB831" i="2"/>
  <c r="AD831" i="2"/>
  <c r="Z823" i="2"/>
  <c r="AB823" i="2"/>
  <c r="AD823" i="2"/>
  <c r="Z815" i="2"/>
  <c r="AB815" i="2"/>
  <c r="AD815" i="2"/>
  <c r="AF815" i="2"/>
  <c r="Z807" i="2"/>
  <c r="AB807" i="2"/>
  <c r="AD807" i="2"/>
  <c r="Z799" i="2"/>
  <c r="AB799" i="2"/>
  <c r="AD799" i="2"/>
  <c r="AF799" i="2"/>
  <c r="Z791" i="2"/>
  <c r="AB791" i="2"/>
  <c r="AD791" i="2"/>
  <c r="AF791" i="2"/>
  <c r="Z783" i="2"/>
  <c r="AB783" i="2"/>
  <c r="AD783" i="2"/>
  <c r="Z775" i="2"/>
  <c r="AB775" i="2"/>
  <c r="AD775" i="2"/>
  <c r="AF775" i="2"/>
  <c r="Z767" i="2"/>
  <c r="AB767" i="2"/>
  <c r="AD767" i="2"/>
  <c r="Z759" i="2"/>
  <c r="AB759" i="2"/>
  <c r="AD759" i="2"/>
  <c r="Z751" i="2"/>
  <c r="AB751" i="2"/>
  <c r="AD751" i="2"/>
  <c r="AF751" i="2"/>
  <c r="Z743" i="2"/>
  <c r="AB743" i="2"/>
  <c r="AD743" i="2"/>
  <c r="Z735" i="2"/>
  <c r="AB735" i="2"/>
  <c r="AD735" i="2"/>
  <c r="AF735" i="2"/>
  <c r="Z727" i="2"/>
  <c r="AB727" i="2"/>
  <c r="AD727" i="2"/>
  <c r="AF727" i="2"/>
  <c r="Z719" i="2"/>
  <c r="AB719" i="2"/>
  <c r="AD719" i="2"/>
  <c r="Z711" i="2"/>
  <c r="AB711" i="2"/>
  <c r="AD711" i="2"/>
  <c r="AF711" i="2"/>
  <c r="Z703" i="2"/>
  <c r="AB703" i="2"/>
  <c r="AD703" i="2"/>
  <c r="Z695" i="2"/>
  <c r="AB695" i="2"/>
  <c r="AD695" i="2"/>
  <c r="Z687" i="2"/>
  <c r="AB687" i="2"/>
  <c r="AD687" i="2"/>
  <c r="AF687" i="2"/>
  <c r="Z679" i="2"/>
  <c r="AB679" i="2"/>
  <c r="AD679" i="2"/>
  <c r="Z671" i="2"/>
  <c r="AB671" i="2"/>
  <c r="AD671" i="2"/>
  <c r="AF671" i="2"/>
  <c r="Z663" i="2"/>
  <c r="AB663" i="2"/>
  <c r="AD663" i="2"/>
  <c r="AF663" i="2"/>
  <c r="Z655" i="2"/>
  <c r="AB655" i="2"/>
  <c r="AD655" i="2"/>
  <c r="Z647" i="2"/>
  <c r="AD647" i="2"/>
  <c r="AB647" i="2"/>
  <c r="AF647" i="2"/>
  <c r="Z639" i="2"/>
  <c r="AB639" i="2"/>
  <c r="AD639" i="2"/>
  <c r="Z631" i="2"/>
  <c r="AB631" i="2"/>
  <c r="AD631" i="2"/>
  <c r="Z623" i="2"/>
  <c r="AB623" i="2"/>
  <c r="AD623" i="2"/>
  <c r="AF623" i="2"/>
  <c r="Z615" i="2"/>
  <c r="AB615" i="2"/>
  <c r="AD615" i="2"/>
  <c r="Z607" i="2"/>
  <c r="AB607" i="2"/>
  <c r="AD607" i="2"/>
  <c r="AF607" i="2"/>
  <c r="Z599" i="2"/>
  <c r="AB599" i="2"/>
  <c r="AD599" i="2"/>
  <c r="AF599" i="2"/>
  <c r="Z591" i="2"/>
  <c r="AB591" i="2"/>
  <c r="AD591" i="2"/>
  <c r="Z583" i="2"/>
  <c r="AB583" i="2"/>
  <c r="AD583" i="2"/>
  <c r="AF583" i="2"/>
  <c r="Z575" i="2"/>
  <c r="AB575" i="2"/>
  <c r="AD575" i="2"/>
  <c r="Z567" i="2"/>
  <c r="AB567" i="2"/>
  <c r="AD567" i="2"/>
  <c r="Z559" i="2"/>
  <c r="AB559" i="2"/>
  <c r="AD559" i="2"/>
  <c r="AF559" i="2"/>
  <c r="Z551" i="2"/>
  <c r="AB551" i="2"/>
  <c r="AD551" i="2"/>
  <c r="Z543" i="2"/>
  <c r="AB543" i="2"/>
  <c r="AD543" i="2"/>
  <c r="AF543" i="2"/>
  <c r="Z535" i="2"/>
  <c r="AB535" i="2"/>
  <c r="AD535" i="2"/>
  <c r="AF535" i="2"/>
  <c r="Z527" i="2"/>
  <c r="AB527" i="2"/>
  <c r="AD527" i="2"/>
  <c r="Z519" i="2"/>
  <c r="AB519" i="2"/>
  <c r="AD519" i="2"/>
  <c r="AF519" i="2"/>
  <c r="Z511" i="2"/>
  <c r="AB511" i="2"/>
  <c r="AD511" i="2"/>
  <c r="Z503" i="2"/>
  <c r="AB503" i="2"/>
  <c r="AD503" i="2"/>
  <c r="Z495" i="2"/>
  <c r="AB495" i="2"/>
  <c r="AD495" i="2"/>
  <c r="AF495" i="2"/>
  <c r="Z487" i="2"/>
  <c r="AB487" i="2"/>
  <c r="AD487" i="2"/>
  <c r="Z479" i="2"/>
  <c r="AB479" i="2"/>
  <c r="AD479" i="2"/>
  <c r="AF479" i="2"/>
  <c r="Z471" i="2"/>
  <c r="AB471" i="2"/>
  <c r="AD471" i="2"/>
  <c r="AF471" i="2"/>
  <c r="Z463" i="2"/>
  <c r="AB463" i="2"/>
  <c r="AD463" i="2"/>
  <c r="Z455" i="2"/>
  <c r="AB455" i="2"/>
  <c r="AD455" i="2"/>
  <c r="AF455" i="2"/>
  <c r="Z447" i="2"/>
  <c r="AB447" i="2"/>
  <c r="AD447" i="2"/>
  <c r="Z439" i="2"/>
  <c r="AB439" i="2"/>
  <c r="AD439" i="2"/>
  <c r="Z431" i="2"/>
  <c r="AB431" i="2"/>
  <c r="AD431" i="2"/>
  <c r="AF431" i="2"/>
  <c r="Z423" i="2"/>
  <c r="AB423" i="2"/>
  <c r="AD423" i="2"/>
  <c r="Z415" i="2"/>
  <c r="AB415" i="2"/>
  <c r="AD415" i="2"/>
  <c r="AF415" i="2"/>
  <c r="Z407" i="2"/>
  <c r="AB407" i="2"/>
  <c r="AD407" i="2"/>
  <c r="AF407" i="2"/>
  <c r="Z399" i="2"/>
  <c r="AB399" i="2"/>
  <c r="AD399" i="2"/>
  <c r="Z391" i="2"/>
  <c r="AB391" i="2"/>
  <c r="AD391" i="2"/>
  <c r="AF391" i="2"/>
  <c r="Z383" i="2"/>
  <c r="AB383" i="2"/>
  <c r="AD383" i="2"/>
  <c r="Z375" i="2"/>
  <c r="AB375" i="2"/>
  <c r="AD375" i="2"/>
  <c r="Z367" i="2"/>
  <c r="AB367" i="2"/>
  <c r="AD367" i="2"/>
  <c r="AF367" i="2"/>
  <c r="Z359" i="2"/>
  <c r="AB359" i="2"/>
  <c r="AD359" i="2"/>
  <c r="Z351" i="2"/>
  <c r="AB351" i="2"/>
  <c r="AD351" i="2"/>
  <c r="AF351" i="2"/>
  <c r="Z343" i="2"/>
  <c r="AB343" i="2"/>
  <c r="AD343" i="2"/>
  <c r="AF343" i="2"/>
  <c r="Z335" i="2"/>
  <c r="AB335" i="2"/>
  <c r="AD335" i="2"/>
  <c r="Z327" i="2"/>
  <c r="AB327" i="2"/>
  <c r="AD327" i="2"/>
  <c r="AF327" i="2"/>
  <c r="Z319" i="2"/>
  <c r="AB319" i="2"/>
  <c r="AD319" i="2"/>
  <c r="Z311" i="2"/>
  <c r="AD311" i="2"/>
  <c r="AB311" i="2"/>
  <c r="Z303" i="2"/>
  <c r="AB303" i="2"/>
  <c r="AD303" i="2"/>
  <c r="AF303" i="2"/>
  <c r="Z295" i="2"/>
  <c r="AB295" i="2"/>
  <c r="AD295" i="2"/>
  <c r="AB287" i="2"/>
  <c r="Z287" i="2"/>
  <c r="AD287" i="2"/>
  <c r="AF287" i="2"/>
  <c r="Z279" i="2"/>
  <c r="AB279" i="2"/>
  <c r="AD279" i="2"/>
  <c r="AF279" i="2"/>
  <c r="Z271" i="2"/>
  <c r="AB271" i="2"/>
  <c r="AD271" i="2"/>
  <c r="Z263" i="2"/>
  <c r="AD263" i="2"/>
  <c r="AB263" i="2"/>
  <c r="AF263" i="2"/>
  <c r="Z255" i="2"/>
  <c r="AB255" i="2"/>
  <c r="AD255" i="2"/>
  <c r="Z247" i="2"/>
  <c r="AB247" i="2"/>
  <c r="AD247" i="2"/>
  <c r="Z239" i="2"/>
  <c r="AB239" i="2"/>
  <c r="AD239" i="2"/>
  <c r="AF239" i="2"/>
  <c r="Z231" i="2"/>
  <c r="AB231" i="2"/>
  <c r="AD231" i="2"/>
  <c r="Z223" i="2"/>
  <c r="AB223" i="2"/>
  <c r="AD223" i="2"/>
  <c r="AF223" i="2"/>
  <c r="Z215" i="2"/>
  <c r="AB215" i="2"/>
  <c r="AD215" i="2"/>
  <c r="AF215" i="2"/>
  <c r="Z207" i="2"/>
  <c r="AB207" i="2"/>
  <c r="AD207" i="2"/>
  <c r="Z199" i="2"/>
  <c r="AB199" i="2"/>
  <c r="AD199" i="2"/>
  <c r="AF199" i="2"/>
  <c r="Z191" i="2"/>
  <c r="AB191" i="2"/>
  <c r="AD191" i="2"/>
  <c r="Z183" i="2"/>
  <c r="AB183" i="2"/>
  <c r="AD183" i="2"/>
  <c r="Z175" i="2"/>
  <c r="AB175" i="2"/>
  <c r="AD175" i="2"/>
  <c r="AF175" i="2"/>
  <c r="Z167" i="2"/>
  <c r="AB167" i="2"/>
  <c r="AD167" i="2"/>
  <c r="Z159" i="2"/>
  <c r="AB159" i="2"/>
  <c r="AD159" i="2"/>
  <c r="AF159" i="2"/>
  <c r="Z151" i="2"/>
  <c r="AB151" i="2"/>
  <c r="AD151" i="2"/>
  <c r="AF151" i="2"/>
  <c r="Z143" i="2"/>
  <c r="AB143" i="2"/>
  <c r="AD143" i="2"/>
  <c r="Z135" i="2"/>
  <c r="AD135" i="2"/>
  <c r="AB135" i="2"/>
  <c r="AF135" i="2"/>
  <c r="AB127" i="2"/>
  <c r="AD127" i="2"/>
  <c r="Z119" i="2"/>
  <c r="AB119" i="2"/>
  <c r="AD119" i="2"/>
  <c r="Z111" i="2"/>
  <c r="AB111" i="2"/>
  <c r="AD111" i="2"/>
  <c r="AF111" i="2"/>
  <c r="Z103" i="2"/>
  <c r="AB95" i="2"/>
  <c r="Z95" i="2"/>
  <c r="Z87" i="2"/>
  <c r="AB87" i="2"/>
  <c r="Z79" i="2"/>
  <c r="AB79" i="2"/>
  <c r="AD79" i="2"/>
  <c r="AB71" i="2"/>
  <c r="Z63" i="2"/>
  <c r="AB63" i="2"/>
  <c r="AD63" i="2"/>
  <c r="Z47" i="2"/>
  <c r="AB47" i="2"/>
  <c r="AD47" i="2"/>
  <c r="AF47" i="2"/>
  <c r="AF104" i="2"/>
  <c r="AF232" i="2"/>
  <c r="AF360" i="2"/>
  <c r="AF488" i="2"/>
  <c r="AF616" i="2"/>
  <c r="AF744" i="2"/>
  <c r="AF872" i="2"/>
  <c r="AF1000" i="2"/>
  <c r="AF79" i="2"/>
  <c r="AF207" i="2"/>
  <c r="AF335" i="2"/>
  <c r="AF463" i="2"/>
  <c r="AF591" i="2"/>
  <c r="AF719" i="2"/>
  <c r="AF847" i="2"/>
  <c r="AF975" i="2"/>
  <c r="AF1095" i="2"/>
  <c r="AF1223" i="2"/>
  <c r="AF1351" i="2"/>
  <c r="AF1479" i="2"/>
  <c r="AF1080" i="2"/>
  <c r="AF1208" i="2"/>
  <c r="AF1336" i="2"/>
  <c r="AF1464" i="2"/>
  <c r="AF63" i="2"/>
  <c r="AF191" i="2"/>
  <c r="AF319" i="2"/>
  <c r="AF447" i="2"/>
  <c r="AF575" i="2"/>
  <c r="AF703" i="2"/>
  <c r="AF831" i="2"/>
  <c r="AF959" i="2"/>
  <c r="AF1079" i="2"/>
  <c r="AF1207" i="2"/>
  <c r="AF1335" i="2"/>
  <c r="AF1463" i="2"/>
  <c r="AF1064" i="2"/>
  <c r="AF1192" i="2"/>
  <c r="AF1320" i="2"/>
  <c r="AF1448" i="2"/>
  <c r="AF208" i="2"/>
  <c r="AF336" i="2"/>
  <c r="AF464" i="2"/>
  <c r="AF592" i="2"/>
  <c r="AF720" i="2"/>
  <c r="AF848" i="2"/>
  <c r="AF976" i="2"/>
  <c r="AF183" i="2"/>
  <c r="AF311" i="2"/>
  <c r="AF439" i="2"/>
  <c r="AF567" i="2"/>
  <c r="AF695" i="2"/>
  <c r="AF823" i="2"/>
  <c r="AF951" i="2"/>
  <c r="AF1071" i="2"/>
  <c r="AF1199" i="2"/>
  <c r="AF1327" i="2"/>
  <c r="AF1455" i="2"/>
  <c r="AF1056" i="2"/>
  <c r="AF1184" i="2"/>
  <c r="AF1312" i="2"/>
  <c r="AF1440" i="2"/>
  <c r="AF184" i="2"/>
  <c r="AF312" i="2"/>
  <c r="AF440" i="2"/>
  <c r="AF568" i="2"/>
  <c r="AF696" i="2"/>
  <c r="AF824" i="2"/>
  <c r="AF952" i="2"/>
  <c r="AF999" i="2"/>
  <c r="AF128" i="2"/>
  <c r="AF256" i="2"/>
  <c r="AF384" i="2"/>
  <c r="AF512" i="2"/>
  <c r="AF640" i="2"/>
  <c r="AF768" i="2"/>
  <c r="AF896" i="2"/>
  <c r="AF167" i="2"/>
  <c r="AF295" i="2"/>
  <c r="AF423" i="2"/>
  <c r="AF551" i="2"/>
  <c r="AF679" i="2"/>
  <c r="AF807" i="2"/>
  <c r="AF935" i="2"/>
  <c r="AF1055" i="2"/>
  <c r="AF1183" i="2"/>
  <c r="AF1311" i="2"/>
  <c r="AF1439" i="2"/>
  <c r="AF1040" i="2"/>
  <c r="AF1168" i="2"/>
  <c r="AF1296" i="2"/>
  <c r="AF1424" i="2"/>
  <c r="AH136" i="2"/>
  <c r="AH392" i="2"/>
  <c r="AH648" i="2"/>
  <c r="AH904" i="2"/>
  <c r="AH666" i="2"/>
  <c r="AH922" i="2"/>
  <c r="AH239" i="2"/>
  <c r="AH495" i="2"/>
  <c r="AH751" i="2"/>
  <c r="AH1063" i="2"/>
  <c r="AH1319" i="2"/>
  <c r="AH1048" i="2"/>
  <c r="AH1304" i="2"/>
  <c r="AH1010" i="2"/>
  <c r="AH1266" i="2"/>
  <c r="AH238" i="2"/>
  <c r="AH1241" i="2"/>
  <c r="AH1497" i="2"/>
  <c r="AH66" i="2"/>
  <c r="AH1069" i="2"/>
  <c r="AH1325" i="2"/>
  <c r="AH473" i="2"/>
  <c r="AH609" i="2"/>
  <c r="AH149" i="2"/>
  <c r="AH405" i="2"/>
  <c r="AH661" i="2"/>
  <c r="AH917" i="2"/>
  <c r="AH450" i="2"/>
  <c r="AH569" i="2"/>
  <c r="AH653" i="2"/>
  <c r="AH1025" i="2"/>
  <c r="AH1281" i="2"/>
  <c r="AH61" i="2"/>
  <c r="AH714" i="2"/>
  <c r="AH223" i="2"/>
  <c r="AH479" i="2"/>
  <c r="AH735" i="2"/>
  <c r="AH991" i="2"/>
  <c r="AH1239" i="2"/>
  <c r="AH1495" i="2"/>
  <c r="AH1224" i="2"/>
  <c r="AH1480" i="2"/>
  <c r="AH1186" i="2"/>
  <c r="AH1442" i="2"/>
  <c r="AH158" i="2"/>
  <c r="AH1225" i="2"/>
  <c r="AH1481" i="2"/>
  <c r="AH1053" i="2"/>
  <c r="AH285" i="2"/>
  <c r="AH581" i="2"/>
  <c r="AH358" i="2"/>
  <c r="AH282" i="2"/>
  <c r="AH534" i="2"/>
  <c r="AH38" i="2"/>
  <c r="AH1041" i="2"/>
  <c r="AH1297" i="2"/>
  <c r="AH77" i="2"/>
  <c r="AH1061" i="2"/>
  <c r="AH1317" i="2"/>
  <c r="AH929" i="2"/>
  <c r="AH750" i="2"/>
  <c r="AH1030" i="2"/>
  <c r="AH1286" i="2"/>
  <c r="AH48" i="2"/>
  <c r="AH304" i="2"/>
  <c r="AH560" i="2"/>
  <c r="AH816" i="2"/>
  <c r="AH642" i="2"/>
  <c r="AH898" i="2"/>
  <c r="AH151" i="2"/>
  <c r="AH407" i="2"/>
  <c r="AH663" i="2"/>
  <c r="AH919" i="2"/>
  <c r="AH1167" i="2"/>
  <c r="AH1423" i="2"/>
  <c r="AH1152" i="2"/>
  <c r="AH1408" i="2"/>
  <c r="AH1050" i="2"/>
  <c r="AH1306" i="2"/>
  <c r="AH422" i="2"/>
  <c r="AH577" i="2"/>
  <c r="AH334" i="2"/>
  <c r="AH598" i="2"/>
  <c r="AH854" i="2"/>
  <c r="AH1134" i="2"/>
  <c r="AH1390" i="2"/>
  <c r="AH88" i="2"/>
  <c r="AH344" i="2"/>
  <c r="AH600" i="2"/>
  <c r="AH856" i="2"/>
  <c r="AH106" i="2"/>
  <c r="AH1109" i="2"/>
  <c r="AH1365" i="2"/>
  <c r="AH606" i="2"/>
  <c r="AH862" i="2"/>
  <c r="AH1142" i="2"/>
  <c r="AH1398" i="2"/>
  <c r="Z1510" i="2"/>
  <c r="AB1510" i="2"/>
  <c r="AD1510" i="2"/>
  <c r="Z1506" i="2"/>
  <c r="AB1506" i="2"/>
  <c r="AD1506" i="2"/>
  <c r="AF1506" i="2"/>
  <c r="Z1502" i="2"/>
  <c r="AB1502" i="2"/>
  <c r="AD1502" i="2"/>
  <c r="AF1502" i="2"/>
  <c r="Z1498" i="2"/>
  <c r="AB1498" i="2"/>
  <c r="AD1498" i="2"/>
  <c r="AF1498" i="2"/>
  <c r="Z1494" i="2"/>
  <c r="AB1494" i="2"/>
  <c r="AD1494" i="2"/>
  <c r="Z1490" i="2"/>
  <c r="AB1490" i="2"/>
  <c r="AD1490" i="2"/>
  <c r="Z1486" i="2"/>
  <c r="AB1486" i="2"/>
  <c r="AD1486" i="2"/>
  <c r="Z1482" i="2"/>
  <c r="AB1482" i="2"/>
  <c r="AD1482" i="2"/>
  <c r="AF1482" i="2"/>
  <c r="Z1478" i="2"/>
  <c r="AB1478" i="2"/>
  <c r="AD1478" i="2"/>
  <c r="AF1478" i="2"/>
  <c r="Z1474" i="2"/>
  <c r="AB1474" i="2"/>
  <c r="AD1474" i="2"/>
  <c r="Z1470" i="2"/>
  <c r="AB1470" i="2"/>
  <c r="AD1470" i="2"/>
  <c r="Z1466" i="2"/>
  <c r="AB1466" i="2"/>
  <c r="AD1466" i="2"/>
  <c r="Z1462" i="2"/>
  <c r="AB1462" i="2"/>
  <c r="AD1462" i="2"/>
  <c r="AF1462" i="2"/>
  <c r="Z1458" i="2"/>
  <c r="AB1458" i="2"/>
  <c r="AD1458" i="2"/>
  <c r="AF1458" i="2"/>
  <c r="Z1454" i="2"/>
  <c r="AB1454" i="2"/>
  <c r="AD1454" i="2"/>
  <c r="AF1454" i="2"/>
  <c r="Z1450" i="2"/>
  <c r="AB1450" i="2"/>
  <c r="AD1450" i="2"/>
  <c r="Z1446" i="2"/>
  <c r="AB1446" i="2"/>
  <c r="AD1446" i="2"/>
  <c r="Z1442" i="2"/>
  <c r="AB1442" i="2"/>
  <c r="AD1442" i="2"/>
  <c r="AF1442" i="2"/>
  <c r="Z1438" i="2"/>
  <c r="AB1438" i="2"/>
  <c r="AD1438" i="2"/>
  <c r="Z1434" i="2"/>
  <c r="AB1434" i="2"/>
  <c r="AD1434" i="2"/>
  <c r="AF1434" i="2"/>
  <c r="Z1430" i="2"/>
  <c r="AB1430" i="2"/>
  <c r="AD1430" i="2"/>
  <c r="Z1426" i="2"/>
  <c r="AB1426" i="2"/>
  <c r="AD1426" i="2"/>
  <c r="Z1422" i="2"/>
  <c r="AB1422" i="2"/>
  <c r="AD1422" i="2"/>
  <c r="Z1418" i="2"/>
  <c r="AB1418" i="2"/>
  <c r="AD1418" i="2"/>
  <c r="AF1418" i="2"/>
  <c r="Z1414" i="2"/>
  <c r="AB1414" i="2"/>
  <c r="AD1414" i="2"/>
  <c r="AF1414" i="2"/>
  <c r="Z1410" i="2"/>
  <c r="AB1410" i="2"/>
  <c r="AD1410" i="2"/>
  <c r="Z1406" i="2"/>
  <c r="AB1406" i="2"/>
  <c r="AD1406" i="2"/>
  <c r="Z1402" i="2"/>
  <c r="AB1402" i="2"/>
  <c r="AD1402" i="2"/>
  <c r="Z1398" i="2"/>
  <c r="AB1398" i="2"/>
  <c r="AD1398" i="2"/>
  <c r="AF1398" i="2"/>
  <c r="Z1394" i="2"/>
  <c r="AB1394" i="2"/>
  <c r="AD1394" i="2"/>
  <c r="AF1394" i="2"/>
  <c r="Z1390" i="2"/>
  <c r="AB1390" i="2"/>
  <c r="AD1390" i="2"/>
  <c r="AF1390" i="2"/>
  <c r="Z1386" i="2"/>
  <c r="AB1386" i="2"/>
  <c r="AD1386" i="2"/>
  <c r="Z1382" i="2"/>
  <c r="AB1382" i="2"/>
  <c r="AD1382" i="2"/>
  <c r="Z1378" i="2"/>
  <c r="AB1378" i="2"/>
  <c r="AD1378" i="2"/>
  <c r="AF1378" i="2"/>
  <c r="Z1374" i="2"/>
  <c r="AB1374" i="2"/>
  <c r="AD1374" i="2"/>
  <c r="Z1370" i="2"/>
  <c r="AB1370" i="2"/>
  <c r="AD1370" i="2"/>
  <c r="AF1370" i="2"/>
  <c r="Z1366" i="2"/>
  <c r="AB1366" i="2"/>
  <c r="AD1366" i="2"/>
  <c r="Z1362" i="2"/>
  <c r="AB1362" i="2"/>
  <c r="AD1362" i="2"/>
  <c r="Z1358" i="2"/>
  <c r="AB1358" i="2"/>
  <c r="AD1358" i="2"/>
  <c r="Z1354" i="2"/>
  <c r="AB1354" i="2"/>
  <c r="AD1354" i="2"/>
  <c r="AF1354" i="2"/>
  <c r="Z1350" i="2"/>
  <c r="AB1350" i="2"/>
  <c r="AD1350" i="2"/>
  <c r="AF1350" i="2"/>
  <c r="Z1346" i="2"/>
  <c r="AB1346" i="2"/>
  <c r="AD1346" i="2"/>
  <c r="Z1342" i="2"/>
  <c r="AB1342" i="2"/>
  <c r="AD1342" i="2"/>
  <c r="Z1338" i="2"/>
  <c r="AB1338" i="2"/>
  <c r="AD1338" i="2"/>
  <c r="Z1334" i="2"/>
  <c r="AB1334" i="2"/>
  <c r="AD1334" i="2"/>
  <c r="AF1334" i="2"/>
  <c r="Z1330" i="2"/>
  <c r="AB1330" i="2"/>
  <c r="AD1330" i="2"/>
  <c r="AF1330" i="2"/>
  <c r="Z1326" i="2"/>
  <c r="AB1326" i="2"/>
  <c r="AD1326" i="2"/>
  <c r="AF1326" i="2"/>
  <c r="Z1322" i="2"/>
  <c r="AB1322" i="2"/>
  <c r="AD1322" i="2"/>
  <c r="Z1318" i="2"/>
  <c r="AB1318" i="2"/>
  <c r="AD1318" i="2"/>
  <c r="Z1314" i="2"/>
  <c r="AB1314" i="2"/>
  <c r="AD1314" i="2"/>
  <c r="AF1314" i="2"/>
  <c r="Z1310" i="2"/>
  <c r="AB1310" i="2"/>
  <c r="AD1310" i="2"/>
  <c r="Z1306" i="2"/>
  <c r="AB1306" i="2"/>
  <c r="AD1306" i="2"/>
  <c r="AF1306" i="2"/>
  <c r="Z1302" i="2"/>
  <c r="AB1302" i="2"/>
  <c r="AD1302" i="2"/>
  <c r="Z1298" i="2"/>
  <c r="AB1298" i="2"/>
  <c r="AD1298" i="2"/>
  <c r="Z1294" i="2"/>
  <c r="AB1294" i="2"/>
  <c r="AD1294" i="2"/>
  <c r="Z1290" i="2"/>
  <c r="AB1290" i="2"/>
  <c r="AD1290" i="2"/>
  <c r="AF1290" i="2"/>
  <c r="Z1286" i="2"/>
  <c r="AB1286" i="2"/>
  <c r="AD1286" i="2"/>
  <c r="AF1286" i="2"/>
  <c r="Z1282" i="2"/>
  <c r="AB1282" i="2"/>
  <c r="AD1282" i="2"/>
  <c r="Z1278" i="2"/>
  <c r="AB1278" i="2"/>
  <c r="AD1278" i="2"/>
  <c r="Z1274" i="2"/>
  <c r="AB1274" i="2"/>
  <c r="AD1274" i="2"/>
  <c r="Z1270" i="2"/>
  <c r="AB1270" i="2"/>
  <c r="AD1270" i="2"/>
  <c r="AF1270" i="2"/>
  <c r="Z1266" i="2"/>
  <c r="AB1266" i="2"/>
  <c r="AD1266" i="2"/>
  <c r="AF1266" i="2"/>
  <c r="Z1262" i="2"/>
  <c r="AB1262" i="2"/>
  <c r="AD1262" i="2"/>
  <c r="AF1262" i="2"/>
  <c r="Z1258" i="2"/>
  <c r="AB1258" i="2"/>
  <c r="AD1258" i="2"/>
  <c r="Z1254" i="2"/>
  <c r="AB1254" i="2"/>
  <c r="AD1254" i="2"/>
  <c r="Z1250" i="2"/>
  <c r="AB1250" i="2"/>
  <c r="AD1250" i="2"/>
  <c r="AF1250" i="2"/>
  <c r="Z1246" i="2"/>
  <c r="AB1246" i="2"/>
  <c r="AD1246" i="2"/>
  <c r="Z1242" i="2"/>
  <c r="AB1242" i="2"/>
  <c r="AD1242" i="2"/>
  <c r="AF1242" i="2"/>
  <c r="Z1238" i="2"/>
  <c r="AB1238" i="2"/>
  <c r="AD1238" i="2"/>
  <c r="Z1234" i="2"/>
  <c r="AB1234" i="2"/>
  <c r="AD1234" i="2"/>
  <c r="Z1230" i="2"/>
  <c r="AB1230" i="2"/>
  <c r="AD1230" i="2"/>
  <c r="Z1226" i="2"/>
  <c r="AB1226" i="2"/>
  <c r="AD1226" i="2"/>
  <c r="AF1226" i="2"/>
  <c r="Z1222" i="2"/>
  <c r="AB1222" i="2"/>
  <c r="AD1222" i="2"/>
  <c r="AF1222" i="2"/>
  <c r="Z1218" i="2"/>
  <c r="AB1218" i="2"/>
  <c r="AD1218" i="2"/>
  <c r="Z1214" i="2"/>
  <c r="AB1214" i="2"/>
  <c r="AD1214" i="2"/>
  <c r="Z1210" i="2"/>
  <c r="AB1210" i="2"/>
  <c r="AD1210" i="2"/>
  <c r="Z1206" i="2"/>
  <c r="AB1206" i="2"/>
  <c r="AD1206" i="2"/>
  <c r="AF1206" i="2"/>
  <c r="Z1202" i="2"/>
  <c r="AB1202" i="2"/>
  <c r="AD1202" i="2"/>
  <c r="AF1202" i="2"/>
  <c r="Z1198" i="2"/>
  <c r="AB1198" i="2"/>
  <c r="AD1198" i="2"/>
  <c r="AF1198" i="2"/>
  <c r="Z1194" i="2"/>
  <c r="AB1194" i="2"/>
  <c r="AD1194" i="2"/>
  <c r="Z1190" i="2"/>
  <c r="AB1190" i="2"/>
  <c r="AD1190" i="2"/>
  <c r="Z1186" i="2"/>
  <c r="AB1186" i="2"/>
  <c r="AD1186" i="2"/>
  <c r="AF1186" i="2"/>
  <c r="Z1182" i="2"/>
  <c r="AB1182" i="2"/>
  <c r="AD1182" i="2"/>
  <c r="Z1178" i="2"/>
  <c r="AB1178" i="2"/>
  <c r="AD1178" i="2"/>
  <c r="AF1178" i="2"/>
  <c r="Z1174" i="2"/>
  <c r="AB1174" i="2"/>
  <c r="AD1174" i="2"/>
  <c r="Z1170" i="2"/>
  <c r="AB1170" i="2"/>
  <c r="AD1170" i="2"/>
  <c r="Z1166" i="2"/>
  <c r="AB1166" i="2"/>
  <c r="AD1166" i="2"/>
  <c r="Z1162" i="2"/>
  <c r="AB1162" i="2"/>
  <c r="AD1162" i="2"/>
  <c r="AF1162" i="2"/>
  <c r="Z1158" i="2"/>
  <c r="AB1158" i="2"/>
  <c r="AD1158" i="2"/>
  <c r="AF1158" i="2"/>
  <c r="Z1154" i="2"/>
  <c r="AB1154" i="2"/>
  <c r="AD1154" i="2"/>
  <c r="Z1150" i="2"/>
  <c r="AB1150" i="2"/>
  <c r="AD1150" i="2"/>
  <c r="Z1146" i="2"/>
  <c r="AB1146" i="2"/>
  <c r="AD1146" i="2"/>
  <c r="Z1142" i="2"/>
  <c r="AB1142" i="2"/>
  <c r="AD1142" i="2"/>
  <c r="AF1142" i="2"/>
  <c r="Z1138" i="2"/>
  <c r="AB1138" i="2"/>
  <c r="AD1138" i="2"/>
  <c r="AF1138" i="2"/>
  <c r="Z1134" i="2"/>
  <c r="AB1134" i="2"/>
  <c r="AD1134" i="2"/>
  <c r="AF1134" i="2"/>
  <c r="Z1130" i="2"/>
  <c r="AB1130" i="2"/>
  <c r="AD1130" i="2"/>
  <c r="Z1126" i="2"/>
  <c r="AB1126" i="2"/>
  <c r="AD1126" i="2"/>
  <c r="Z1122" i="2"/>
  <c r="AB1122" i="2"/>
  <c r="AD1122" i="2"/>
  <c r="AF1122" i="2"/>
  <c r="Z1118" i="2"/>
  <c r="AB1118" i="2"/>
  <c r="AD1118" i="2"/>
  <c r="Z1114" i="2"/>
  <c r="AB1114" i="2"/>
  <c r="AD1114" i="2"/>
  <c r="AF1114" i="2"/>
  <c r="Z1110" i="2"/>
  <c r="AB1110" i="2"/>
  <c r="AD1110" i="2"/>
  <c r="Z1106" i="2"/>
  <c r="AD1106" i="2"/>
  <c r="AB1106" i="2"/>
  <c r="Z1102" i="2"/>
  <c r="AB1102" i="2"/>
  <c r="AD1102" i="2"/>
  <c r="Z1098" i="2"/>
  <c r="AB1098" i="2"/>
  <c r="AD1098" i="2"/>
  <c r="AF1098" i="2"/>
  <c r="Z1094" i="2"/>
  <c r="AB1094" i="2"/>
  <c r="AD1094" i="2"/>
  <c r="AF1094" i="2"/>
  <c r="Z1090" i="2"/>
  <c r="AB1090" i="2"/>
  <c r="AD1090" i="2"/>
  <c r="Z1086" i="2"/>
  <c r="AB1086" i="2"/>
  <c r="AD1086" i="2"/>
  <c r="Z1082" i="2"/>
  <c r="AB1082" i="2"/>
  <c r="AD1082" i="2"/>
  <c r="Z1078" i="2"/>
  <c r="AB1078" i="2"/>
  <c r="AD1078" i="2"/>
  <c r="AF1078" i="2"/>
  <c r="Z1074" i="2"/>
  <c r="AB1074" i="2"/>
  <c r="AD1074" i="2"/>
  <c r="AF1074" i="2"/>
  <c r="Z1070" i="2"/>
  <c r="AB1070" i="2"/>
  <c r="AD1070" i="2"/>
  <c r="AF1070" i="2"/>
  <c r="Z1066" i="2"/>
  <c r="AB1066" i="2"/>
  <c r="AD1066" i="2"/>
  <c r="Z1062" i="2"/>
  <c r="AB1062" i="2"/>
  <c r="AD1062" i="2"/>
  <c r="Z1058" i="2"/>
  <c r="AB1058" i="2"/>
  <c r="AD1058" i="2"/>
  <c r="AF1058" i="2"/>
  <c r="Z1054" i="2"/>
  <c r="AB1054" i="2"/>
  <c r="AD1054" i="2"/>
  <c r="Z1050" i="2"/>
  <c r="AB1050" i="2"/>
  <c r="AD1050" i="2"/>
  <c r="AF1050" i="2"/>
  <c r="Z1046" i="2"/>
  <c r="AB1046" i="2"/>
  <c r="AD1046" i="2"/>
  <c r="Z1042" i="2"/>
  <c r="AB1042" i="2"/>
  <c r="AD1042" i="2"/>
  <c r="Z1038" i="2"/>
  <c r="AB1038" i="2"/>
  <c r="AD1038" i="2"/>
  <c r="Z1034" i="2"/>
  <c r="AB1034" i="2"/>
  <c r="AD1034" i="2"/>
  <c r="AF1034" i="2"/>
  <c r="Z1030" i="2"/>
  <c r="AB1030" i="2"/>
  <c r="AD1030" i="2"/>
  <c r="AF1030" i="2"/>
  <c r="Z1026" i="2"/>
  <c r="AB1026" i="2"/>
  <c r="AD1026" i="2"/>
  <c r="Z1022" i="2"/>
  <c r="AB1022" i="2"/>
  <c r="AD1022" i="2"/>
  <c r="Z1018" i="2"/>
  <c r="AB1018" i="2"/>
  <c r="AD1018" i="2"/>
  <c r="Z1014" i="2"/>
  <c r="AB1014" i="2"/>
  <c r="AD1014" i="2"/>
  <c r="AF1014" i="2"/>
  <c r="Z1010" i="2"/>
  <c r="AB1010" i="2"/>
  <c r="AD1010" i="2"/>
  <c r="AF1010" i="2"/>
  <c r="Z1006" i="2"/>
  <c r="AB1006" i="2"/>
  <c r="AD1006" i="2"/>
  <c r="AF1006" i="2"/>
  <c r="Z1002" i="2"/>
  <c r="AB1002" i="2"/>
  <c r="AD1002" i="2"/>
  <c r="AF1002" i="2"/>
  <c r="Z998" i="2"/>
  <c r="AB998" i="2"/>
  <c r="AD998" i="2"/>
  <c r="Z994" i="2"/>
  <c r="AB994" i="2"/>
  <c r="AD994" i="2"/>
  <c r="Z990" i="2"/>
  <c r="AB990" i="2"/>
  <c r="AD990" i="2"/>
  <c r="Z986" i="2"/>
  <c r="AB986" i="2"/>
  <c r="AD986" i="2"/>
  <c r="Z982" i="2"/>
  <c r="AB982" i="2"/>
  <c r="AD982" i="2"/>
  <c r="AF982" i="2"/>
  <c r="Z978" i="2"/>
  <c r="AB978" i="2"/>
  <c r="AD978" i="2"/>
  <c r="AF978" i="2"/>
  <c r="Z974" i="2"/>
  <c r="AB974" i="2"/>
  <c r="AD974" i="2"/>
  <c r="Z970" i="2"/>
  <c r="AB970" i="2"/>
  <c r="AD970" i="2"/>
  <c r="Z966" i="2"/>
  <c r="AB966" i="2"/>
  <c r="AD966" i="2"/>
  <c r="Z962" i="2"/>
  <c r="AB962" i="2"/>
  <c r="AD962" i="2"/>
  <c r="Z958" i="2"/>
  <c r="AB958" i="2"/>
  <c r="AD958" i="2"/>
  <c r="AF958" i="2"/>
  <c r="Z954" i="2"/>
  <c r="AB954" i="2"/>
  <c r="AD954" i="2"/>
  <c r="Z950" i="2"/>
  <c r="AB950" i="2"/>
  <c r="AD950" i="2"/>
  <c r="Z946" i="2"/>
  <c r="AB946" i="2"/>
  <c r="AF946" i="2"/>
  <c r="AD946" i="2"/>
  <c r="Z942" i="2"/>
  <c r="AB942" i="2"/>
  <c r="AD942" i="2"/>
  <c r="AF942" i="2"/>
  <c r="Z938" i="2"/>
  <c r="AB938" i="2"/>
  <c r="AD938" i="2"/>
  <c r="Z934" i="2"/>
  <c r="AB934" i="2"/>
  <c r="AD934" i="2"/>
  <c r="Z930" i="2"/>
  <c r="AB930" i="2"/>
  <c r="AD930" i="2"/>
  <c r="Z926" i="2"/>
  <c r="AB926" i="2"/>
  <c r="AD926" i="2"/>
  <c r="AF926" i="2"/>
  <c r="Z922" i="2"/>
  <c r="AB922" i="2"/>
  <c r="AD922" i="2"/>
  <c r="AF922" i="2"/>
  <c r="Z918" i="2"/>
  <c r="AB918" i="2"/>
  <c r="AD918" i="2"/>
  <c r="AF918" i="2"/>
  <c r="Z914" i="2"/>
  <c r="AB914" i="2"/>
  <c r="AD914" i="2"/>
  <c r="Z910" i="2"/>
  <c r="AB910" i="2"/>
  <c r="AD910" i="2"/>
  <c r="Z906" i="2"/>
  <c r="AB906" i="2"/>
  <c r="AD906" i="2"/>
  <c r="AF906" i="2"/>
  <c r="Z902" i="2"/>
  <c r="AB902" i="2"/>
  <c r="AD902" i="2"/>
  <c r="Z898" i="2"/>
  <c r="AB898" i="2"/>
  <c r="AD898" i="2"/>
  <c r="AF898" i="2"/>
  <c r="Z894" i="2"/>
  <c r="AB894" i="2"/>
  <c r="AD894" i="2"/>
  <c r="Z890" i="2"/>
  <c r="AB890" i="2"/>
  <c r="AD890" i="2"/>
  <c r="Z886" i="2"/>
  <c r="AB886" i="2"/>
  <c r="AD886" i="2"/>
  <c r="Z882" i="2"/>
  <c r="AB882" i="2"/>
  <c r="AD882" i="2"/>
  <c r="AF882" i="2"/>
  <c r="Z878" i="2"/>
  <c r="AB878" i="2"/>
  <c r="AD878" i="2"/>
  <c r="AF878" i="2"/>
  <c r="Z874" i="2"/>
  <c r="AB874" i="2"/>
  <c r="AD874" i="2"/>
  <c r="Z870" i="2"/>
  <c r="AB870" i="2"/>
  <c r="AD870" i="2"/>
  <c r="Z866" i="2"/>
  <c r="AB866" i="2"/>
  <c r="Z862" i="2"/>
  <c r="AB862" i="2"/>
  <c r="AD862" i="2"/>
  <c r="AF862" i="2"/>
  <c r="Z858" i="2"/>
  <c r="AB858" i="2"/>
  <c r="AD858" i="2"/>
  <c r="AF858" i="2"/>
  <c r="Z854" i="2"/>
  <c r="AB854" i="2"/>
  <c r="AD854" i="2"/>
  <c r="AF854" i="2"/>
  <c r="Z850" i="2"/>
  <c r="AB850" i="2"/>
  <c r="AD850" i="2"/>
  <c r="Z846" i="2"/>
  <c r="AB846" i="2"/>
  <c r="AD846" i="2"/>
  <c r="Z842" i="2"/>
  <c r="AB842" i="2"/>
  <c r="AD842" i="2"/>
  <c r="AF842" i="2"/>
  <c r="Z838" i="2"/>
  <c r="AB838" i="2"/>
  <c r="AD838" i="2"/>
  <c r="Z834" i="2"/>
  <c r="AB834" i="2"/>
  <c r="AD834" i="2"/>
  <c r="AF834" i="2"/>
  <c r="Z830" i="2"/>
  <c r="AB830" i="2"/>
  <c r="AD830" i="2"/>
  <c r="Z826" i="2"/>
  <c r="AB826" i="2"/>
  <c r="AD826" i="2"/>
  <c r="Z822" i="2"/>
  <c r="AB822" i="2"/>
  <c r="AD822" i="2"/>
  <c r="Z818" i="2"/>
  <c r="AB818" i="2"/>
  <c r="AF818" i="2"/>
  <c r="Z814" i="2"/>
  <c r="AB814" i="2"/>
  <c r="AD814" i="2"/>
  <c r="AF814" i="2"/>
  <c r="Z810" i="2"/>
  <c r="AB810" i="2"/>
  <c r="AD810" i="2"/>
  <c r="Z806" i="2"/>
  <c r="AB806" i="2"/>
  <c r="AD806" i="2"/>
  <c r="Z802" i="2"/>
  <c r="AD802" i="2"/>
  <c r="AB802" i="2"/>
  <c r="Z798" i="2"/>
  <c r="AB798" i="2"/>
  <c r="AD798" i="2"/>
  <c r="AF798" i="2"/>
  <c r="Z794" i="2"/>
  <c r="AB794" i="2"/>
  <c r="AD794" i="2"/>
  <c r="AF794" i="2"/>
  <c r="Z790" i="2"/>
  <c r="AB790" i="2"/>
  <c r="AD790" i="2"/>
  <c r="AF790" i="2"/>
  <c r="Z786" i="2"/>
  <c r="AB786" i="2"/>
  <c r="AD786" i="2"/>
  <c r="Z782" i="2"/>
  <c r="AB782" i="2"/>
  <c r="AD782" i="2"/>
  <c r="Z778" i="2"/>
  <c r="AB778" i="2"/>
  <c r="AD778" i="2"/>
  <c r="AF778" i="2"/>
  <c r="Z774" i="2"/>
  <c r="AB774" i="2"/>
  <c r="AD774" i="2"/>
  <c r="Z770" i="2"/>
  <c r="AB770" i="2"/>
  <c r="AD770" i="2"/>
  <c r="AF770" i="2"/>
  <c r="Z766" i="2"/>
  <c r="AB766" i="2"/>
  <c r="AD766" i="2"/>
  <c r="Z762" i="2"/>
  <c r="AB762" i="2"/>
  <c r="AD762" i="2"/>
  <c r="Z758" i="2"/>
  <c r="AB758" i="2"/>
  <c r="AD758" i="2"/>
  <c r="Z754" i="2"/>
  <c r="AB754" i="2"/>
  <c r="AD754" i="2"/>
  <c r="AF754" i="2"/>
  <c r="Z750" i="2"/>
  <c r="AB750" i="2"/>
  <c r="AD750" i="2"/>
  <c r="AF750" i="2"/>
  <c r="Z746" i="2"/>
  <c r="AB746" i="2"/>
  <c r="AD746" i="2"/>
  <c r="Z742" i="2"/>
  <c r="AB742" i="2"/>
  <c r="AD742" i="2"/>
  <c r="Z738" i="2"/>
  <c r="AB738" i="2"/>
  <c r="AD738" i="2"/>
  <c r="Z734" i="2"/>
  <c r="AB734" i="2"/>
  <c r="AD734" i="2"/>
  <c r="AF734" i="2"/>
  <c r="Z730" i="2"/>
  <c r="AB730" i="2"/>
  <c r="AD730" i="2"/>
  <c r="AF730" i="2"/>
  <c r="Z726" i="2"/>
  <c r="AB726" i="2"/>
  <c r="AD726" i="2"/>
  <c r="AF726" i="2"/>
  <c r="Z722" i="2"/>
  <c r="AB722" i="2"/>
  <c r="AD722" i="2"/>
  <c r="Z718" i="2"/>
  <c r="AB718" i="2"/>
  <c r="AD718" i="2"/>
  <c r="Z714" i="2"/>
  <c r="AB714" i="2"/>
  <c r="AD714" i="2"/>
  <c r="AF714" i="2"/>
  <c r="Z710" i="2"/>
  <c r="AB710" i="2"/>
  <c r="AD710" i="2"/>
  <c r="Z706" i="2"/>
  <c r="AB706" i="2"/>
  <c r="AD706" i="2"/>
  <c r="AF706" i="2"/>
  <c r="Z702" i="2"/>
  <c r="AB702" i="2"/>
  <c r="AD702" i="2"/>
  <c r="Z698" i="2"/>
  <c r="AB698" i="2"/>
  <c r="AD698" i="2"/>
  <c r="Z694" i="2"/>
  <c r="AB694" i="2"/>
  <c r="AD694" i="2"/>
  <c r="Z690" i="2"/>
  <c r="AB690" i="2"/>
  <c r="AD690" i="2"/>
  <c r="AF690" i="2"/>
  <c r="Z686" i="2"/>
  <c r="AB686" i="2"/>
  <c r="AD686" i="2"/>
  <c r="AF686" i="2"/>
  <c r="Z682" i="2"/>
  <c r="AB682" i="2"/>
  <c r="AD682" i="2"/>
  <c r="Z678" i="2"/>
  <c r="AB678" i="2"/>
  <c r="AD678" i="2"/>
  <c r="Z674" i="2"/>
  <c r="AB674" i="2"/>
  <c r="AD674" i="2"/>
  <c r="Z670" i="2"/>
  <c r="AB670" i="2"/>
  <c r="AD670" i="2"/>
  <c r="AF670" i="2"/>
  <c r="Z666" i="2"/>
  <c r="AB666" i="2"/>
  <c r="AD666" i="2"/>
  <c r="AF666" i="2"/>
  <c r="Z662" i="2"/>
  <c r="AB662" i="2"/>
  <c r="AD662" i="2"/>
  <c r="AF662" i="2"/>
  <c r="Z658" i="2"/>
  <c r="AB658" i="2"/>
  <c r="AD658" i="2"/>
  <c r="Z654" i="2"/>
  <c r="AB654" i="2"/>
  <c r="AD654" i="2"/>
  <c r="Z650" i="2"/>
  <c r="AB650" i="2"/>
  <c r="AD650" i="2"/>
  <c r="AF650" i="2"/>
  <c r="Z646" i="2"/>
  <c r="AB646" i="2"/>
  <c r="AD646" i="2"/>
  <c r="Z642" i="2"/>
  <c r="AB642" i="2"/>
  <c r="AD642" i="2"/>
  <c r="AF642" i="2"/>
  <c r="Z638" i="2"/>
  <c r="AB638" i="2"/>
  <c r="AD638" i="2"/>
  <c r="Z634" i="2"/>
  <c r="AB634" i="2"/>
  <c r="AD634" i="2"/>
  <c r="Z630" i="2"/>
  <c r="AB630" i="2"/>
  <c r="AD630" i="2"/>
  <c r="Z626" i="2"/>
  <c r="AB626" i="2"/>
  <c r="AD626" i="2"/>
  <c r="AF626" i="2"/>
  <c r="Z622" i="2"/>
  <c r="AB622" i="2"/>
  <c r="AD622" i="2"/>
  <c r="AF622" i="2"/>
  <c r="Z618" i="2"/>
  <c r="AB618" i="2"/>
  <c r="AD618" i="2"/>
  <c r="Z614" i="2"/>
  <c r="AB614" i="2"/>
  <c r="AD614" i="2"/>
  <c r="Z610" i="2"/>
  <c r="AD610" i="2"/>
  <c r="AB610" i="2"/>
  <c r="Z606" i="2"/>
  <c r="AB606" i="2"/>
  <c r="AD606" i="2"/>
  <c r="AF606" i="2"/>
  <c r="Z602" i="2"/>
  <c r="AB602" i="2"/>
  <c r="AD602" i="2"/>
  <c r="AF602" i="2"/>
  <c r="Z598" i="2"/>
  <c r="AB598" i="2"/>
  <c r="AD598" i="2"/>
  <c r="AF598" i="2"/>
  <c r="Z594" i="2"/>
  <c r="AB594" i="2"/>
  <c r="AD594" i="2"/>
  <c r="AF594" i="2"/>
  <c r="Z590" i="2"/>
  <c r="AB590" i="2"/>
  <c r="AD590" i="2"/>
  <c r="AF590" i="2"/>
  <c r="Z586" i="2"/>
  <c r="AB586" i="2"/>
  <c r="AD586" i="2"/>
  <c r="Z582" i="2"/>
  <c r="AB582" i="2"/>
  <c r="AD582" i="2"/>
  <c r="Z578" i="2"/>
  <c r="AB578" i="2"/>
  <c r="AD578" i="2"/>
  <c r="AF578" i="2"/>
  <c r="Z574" i="2"/>
  <c r="AB574" i="2"/>
  <c r="AD574" i="2"/>
  <c r="AF574" i="2"/>
  <c r="Z570" i="2"/>
  <c r="AB570" i="2"/>
  <c r="AD570" i="2"/>
  <c r="AF570" i="2"/>
  <c r="Z566" i="2"/>
  <c r="AB566" i="2"/>
  <c r="AD566" i="2"/>
  <c r="AF566" i="2"/>
  <c r="Z562" i="2"/>
  <c r="AB562" i="2"/>
  <c r="AD562" i="2"/>
  <c r="Z558" i="2"/>
  <c r="AB558" i="2"/>
  <c r="AD558" i="2"/>
  <c r="AF558" i="2"/>
  <c r="Z554" i="2"/>
  <c r="AB554" i="2"/>
  <c r="AD554" i="2"/>
  <c r="AF554" i="2"/>
  <c r="Z550" i="2"/>
  <c r="AB550" i="2"/>
  <c r="AD550" i="2"/>
  <c r="Z546" i="2"/>
  <c r="AB546" i="2"/>
  <c r="AD546" i="2"/>
  <c r="Z542" i="2"/>
  <c r="AB542" i="2"/>
  <c r="AD542" i="2"/>
  <c r="Z538" i="2"/>
  <c r="AB538" i="2"/>
  <c r="AD538" i="2"/>
  <c r="AF538" i="2"/>
  <c r="Z534" i="2"/>
  <c r="AB534" i="2"/>
  <c r="AD534" i="2"/>
  <c r="AF534" i="2"/>
  <c r="Z530" i="2"/>
  <c r="AB530" i="2"/>
  <c r="AD530" i="2"/>
  <c r="AF530" i="2"/>
  <c r="Z526" i="2"/>
  <c r="AB526" i="2"/>
  <c r="AD526" i="2"/>
  <c r="Z522" i="2"/>
  <c r="AB522" i="2"/>
  <c r="AD522" i="2"/>
  <c r="Z518" i="2"/>
  <c r="AB518" i="2"/>
  <c r="AD518" i="2"/>
  <c r="AF518" i="2"/>
  <c r="Z514" i="2"/>
  <c r="AB514" i="2"/>
  <c r="AD514" i="2"/>
  <c r="AF514" i="2"/>
  <c r="Z510" i="2"/>
  <c r="AB510" i="2"/>
  <c r="AD510" i="2"/>
  <c r="AF510" i="2"/>
  <c r="Z506" i="2"/>
  <c r="AB506" i="2"/>
  <c r="AD506" i="2"/>
  <c r="AF506" i="2"/>
  <c r="Z502" i="2"/>
  <c r="AB502" i="2"/>
  <c r="AD502" i="2"/>
  <c r="Z498" i="2"/>
  <c r="AB498" i="2"/>
  <c r="AD498" i="2"/>
  <c r="Z494" i="2"/>
  <c r="AB494" i="2"/>
  <c r="AD494" i="2"/>
  <c r="Z490" i="2"/>
  <c r="AB490" i="2"/>
  <c r="AD490" i="2"/>
  <c r="AF490" i="2"/>
  <c r="Z486" i="2"/>
  <c r="AB486" i="2"/>
  <c r="AD486" i="2"/>
  <c r="Z482" i="2"/>
  <c r="AB482" i="2"/>
  <c r="AD482" i="2"/>
  <c r="Z478" i="2"/>
  <c r="AB478" i="2"/>
  <c r="AD478" i="2"/>
  <c r="Z474" i="2"/>
  <c r="AB474" i="2"/>
  <c r="AD474" i="2"/>
  <c r="Z470" i="2"/>
  <c r="AB470" i="2"/>
  <c r="AD470" i="2"/>
  <c r="Z466" i="2"/>
  <c r="AB466" i="2"/>
  <c r="AF466" i="2"/>
  <c r="AD466" i="2"/>
  <c r="Z462" i="2"/>
  <c r="AB462" i="2"/>
  <c r="AD462" i="2"/>
  <c r="AF462" i="2"/>
  <c r="Z458" i="2"/>
  <c r="AB458" i="2"/>
  <c r="AD458" i="2"/>
  <c r="Z454" i="2"/>
  <c r="AB454" i="2"/>
  <c r="AD454" i="2"/>
  <c r="AF454" i="2"/>
  <c r="Z450" i="2"/>
  <c r="AB450" i="2"/>
  <c r="AD450" i="2"/>
  <c r="AF450" i="2"/>
  <c r="Z446" i="2"/>
  <c r="AB446" i="2"/>
  <c r="AD446" i="2"/>
  <c r="AF446" i="2"/>
  <c r="Z442" i="2"/>
  <c r="AB442" i="2"/>
  <c r="AD442" i="2"/>
  <c r="Z438" i="2"/>
  <c r="AB438" i="2"/>
  <c r="AD438" i="2"/>
  <c r="Z434" i="2"/>
  <c r="AB434" i="2"/>
  <c r="AD434" i="2"/>
  <c r="Z430" i="2"/>
  <c r="AB430" i="2"/>
  <c r="AD430" i="2"/>
  <c r="AF430" i="2"/>
  <c r="Z426" i="2"/>
  <c r="AB426" i="2"/>
  <c r="AD426" i="2"/>
  <c r="AF426" i="2"/>
  <c r="Z422" i="2"/>
  <c r="AB422" i="2"/>
  <c r="AD422" i="2"/>
  <c r="AF422" i="2"/>
  <c r="Z418" i="2"/>
  <c r="AB418" i="2"/>
  <c r="AD418" i="2"/>
  <c r="Z414" i="2"/>
  <c r="AB414" i="2"/>
  <c r="AD414" i="2"/>
  <c r="Z410" i="2"/>
  <c r="AB410" i="2"/>
  <c r="AD410" i="2"/>
  <c r="Z406" i="2"/>
  <c r="AB406" i="2"/>
  <c r="AD406" i="2"/>
  <c r="AF406" i="2"/>
  <c r="AB402" i="2"/>
  <c r="Z402" i="2"/>
  <c r="AD402" i="2"/>
  <c r="AF402" i="2"/>
  <c r="Z398" i="2"/>
  <c r="AD398" i="2"/>
  <c r="AB398" i="2"/>
  <c r="Z394" i="2"/>
  <c r="AB394" i="2"/>
  <c r="AD394" i="2"/>
  <c r="Z390" i="2"/>
  <c r="AB390" i="2"/>
  <c r="AD390" i="2"/>
  <c r="Z386" i="2"/>
  <c r="AB386" i="2"/>
  <c r="AD386" i="2"/>
  <c r="AF386" i="2"/>
  <c r="Z382" i="2"/>
  <c r="AB382" i="2"/>
  <c r="AD382" i="2"/>
  <c r="AF382" i="2"/>
  <c r="Z378" i="2"/>
  <c r="AB378" i="2"/>
  <c r="AD378" i="2"/>
  <c r="Z374" i="2"/>
  <c r="AB374" i="2"/>
  <c r="AD374" i="2"/>
  <c r="Z370" i="2"/>
  <c r="AB370" i="2"/>
  <c r="AD370" i="2"/>
  <c r="Z366" i="2"/>
  <c r="AB366" i="2"/>
  <c r="AD366" i="2"/>
  <c r="AB362" i="2"/>
  <c r="Z362" i="2"/>
  <c r="AD362" i="2"/>
  <c r="AF362" i="2"/>
  <c r="Z358" i="2"/>
  <c r="AB358" i="2"/>
  <c r="AD358" i="2"/>
  <c r="AF358" i="2"/>
  <c r="Z354" i="2"/>
  <c r="AB354" i="2"/>
  <c r="AD354" i="2"/>
  <c r="Z350" i="2"/>
  <c r="AB350" i="2"/>
  <c r="AD350" i="2"/>
  <c r="Z346" i="2"/>
  <c r="AB346" i="2"/>
  <c r="AD346" i="2"/>
  <c r="AF346" i="2"/>
  <c r="Z342" i="2"/>
  <c r="AB342" i="2"/>
  <c r="AD342" i="2"/>
  <c r="AB338" i="2"/>
  <c r="Z338" i="2"/>
  <c r="AD338" i="2"/>
  <c r="AF338" i="2"/>
  <c r="Z334" i="2"/>
  <c r="AB334" i="2"/>
  <c r="AD334" i="2"/>
  <c r="AF334" i="2"/>
  <c r="Z330" i="2"/>
  <c r="AB330" i="2"/>
  <c r="AD330" i="2"/>
  <c r="Z326" i="2"/>
  <c r="AB326" i="2"/>
  <c r="AD326" i="2"/>
  <c r="Z322" i="2"/>
  <c r="AB322" i="2"/>
  <c r="AD322" i="2"/>
  <c r="AF322" i="2"/>
  <c r="Z318" i="2"/>
  <c r="AB318" i="2"/>
  <c r="AD318" i="2"/>
  <c r="AF318" i="2"/>
  <c r="Z314" i="2"/>
  <c r="AB314" i="2"/>
  <c r="AD314" i="2"/>
  <c r="AF314" i="2"/>
  <c r="Z310" i="2"/>
  <c r="AB310" i="2"/>
  <c r="AD310" i="2"/>
  <c r="AF310" i="2"/>
  <c r="Z306" i="2"/>
  <c r="AB306" i="2"/>
  <c r="AD306" i="2"/>
  <c r="Z302" i="2"/>
  <c r="AB302" i="2"/>
  <c r="AD302" i="2"/>
  <c r="Z298" i="2"/>
  <c r="AB298" i="2"/>
  <c r="AD298" i="2"/>
  <c r="AF298" i="2"/>
  <c r="Z294" i="2"/>
  <c r="AB294" i="2"/>
  <c r="AD294" i="2"/>
  <c r="Z290" i="2"/>
  <c r="AB290" i="2"/>
  <c r="AD290" i="2"/>
  <c r="Z286" i="2"/>
  <c r="AB286" i="2"/>
  <c r="AD286" i="2"/>
  <c r="Z282" i="2"/>
  <c r="AB282" i="2"/>
  <c r="AD282" i="2"/>
  <c r="AF282" i="2"/>
  <c r="Z278" i="2"/>
  <c r="AB278" i="2"/>
  <c r="AD278" i="2"/>
  <c r="AB274" i="2"/>
  <c r="Z274" i="2"/>
  <c r="AD274" i="2"/>
  <c r="AF274" i="2"/>
  <c r="Z270" i="2"/>
  <c r="AB270" i="2"/>
  <c r="AD270" i="2"/>
  <c r="AF270" i="2"/>
  <c r="Z266" i="2"/>
  <c r="AB266" i="2"/>
  <c r="AD266" i="2"/>
  <c r="Z262" i="2"/>
  <c r="AB262" i="2"/>
  <c r="AD262" i="2"/>
  <c r="AF262" i="2"/>
  <c r="Z258" i="2"/>
  <c r="AB258" i="2"/>
  <c r="AD258" i="2"/>
  <c r="AF258" i="2"/>
  <c r="Z254" i="2"/>
  <c r="AB254" i="2"/>
  <c r="AD254" i="2"/>
  <c r="AF254" i="2"/>
  <c r="Z250" i="2"/>
  <c r="AB250" i="2"/>
  <c r="AD250" i="2"/>
  <c r="AF250" i="2"/>
  <c r="Z246" i="2"/>
  <c r="AB246" i="2"/>
  <c r="AD246" i="2"/>
  <c r="Z242" i="2"/>
  <c r="AB242" i="2"/>
  <c r="AD242" i="2"/>
  <c r="Z238" i="2"/>
  <c r="AB238" i="2"/>
  <c r="AD238" i="2"/>
  <c r="AF238" i="2"/>
  <c r="Z234" i="2"/>
  <c r="AB234" i="2"/>
  <c r="AD234" i="2"/>
  <c r="AF234" i="2"/>
  <c r="Z230" i="2"/>
  <c r="AB230" i="2"/>
  <c r="AD230" i="2"/>
  <c r="AF230" i="2"/>
  <c r="Z226" i="2"/>
  <c r="AB226" i="2"/>
  <c r="AD226" i="2"/>
  <c r="Z222" i="2"/>
  <c r="AB222" i="2"/>
  <c r="AD222" i="2"/>
  <c r="AF222" i="2"/>
  <c r="Z218" i="2"/>
  <c r="AB218" i="2"/>
  <c r="AD218" i="2"/>
  <c r="Z214" i="2"/>
  <c r="AB214" i="2"/>
  <c r="AD214" i="2"/>
  <c r="AF214" i="2"/>
  <c r="AB210" i="2"/>
  <c r="Z210" i="2"/>
  <c r="AD210" i="2"/>
  <c r="Z206" i="2"/>
  <c r="AB206" i="2"/>
  <c r="AD206" i="2"/>
  <c r="Z202" i="2"/>
  <c r="AB202" i="2"/>
  <c r="AD202" i="2"/>
  <c r="Z198" i="2"/>
  <c r="AB198" i="2"/>
  <c r="AD198" i="2"/>
  <c r="Z194" i="2"/>
  <c r="AB194" i="2"/>
  <c r="AD194" i="2"/>
  <c r="AF194" i="2"/>
  <c r="Z190" i="2"/>
  <c r="AB190" i="2"/>
  <c r="AD190" i="2"/>
  <c r="Z186" i="2"/>
  <c r="AB186" i="2"/>
  <c r="AD186" i="2"/>
  <c r="AF186" i="2"/>
  <c r="Z182" i="2"/>
  <c r="AB182" i="2"/>
  <c r="AD182" i="2"/>
  <c r="Z178" i="2"/>
  <c r="AB178" i="2"/>
  <c r="AD178" i="2"/>
  <c r="AF178" i="2"/>
  <c r="Z174" i="2"/>
  <c r="AB174" i="2"/>
  <c r="AD174" i="2"/>
  <c r="AF174" i="2"/>
  <c r="AB170" i="2"/>
  <c r="Z170" i="2"/>
  <c r="AD170" i="2"/>
  <c r="AF170" i="2"/>
  <c r="Z166" i="2"/>
  <c r="AB166" i="2"/>
  <c r="AD166" i="2"/>
  <c r="AF166" i="2"/>
  <c r="Z162" i="2"/>
  <c r="AB162" i="2"/>
  <c r="AD162" i="2"/>
  <c r="Z158" i="2"/>
  <c r="AB158" i="2"/>
  <c r="AD158" i="2"/>
  <c r="AF158" i="2"/>
  <c r="Z154" i="2"/>
  <c r="AB154" i="2"/>
  <c r="AD154" i="2"/>
  <c r="Z150" i="2"/>
  <c r="AB150" i="2"/>
  <c r="AD150" i="2"/>
  <c r="AF150" i="2"/>
  <c r="Z146" i="2"/>
  <c r="AB146" i="2"/>
  <c r="AD146" i="2"/>
  <c r="Z142" i="2"/>
  <c r="AB142" i="2"/>
  <c r="Z138" i="2"/>
  <c r="AB138" i="2"/>
  <c r="AD138" i="2"/>
  <c r="Z134" i="2"/>
  <c r="AB134" i="2"/>
  <c r="AD134" i="2"/>
  <c r="Z130" i="2"/>
  <c r="AB130" i="2"/>
  <c r="AD130" i="2"/>
  <c r="AF130" i="2"/>
  <c r="AD126" i="2"/>
  <c r="Z122" i="2"/>
  <c r="AB122" i="2"/>
  <c r="AD122" i="2"/>
  <c r="AF122" i="2"/>
  <c r="Z118" i="2"/>
  <c r="Z114" i="2"/>
  <c r="AB114" i="2"/>
  <c r="AD114" i="2"/>
  <c r="AB110" i="2"/>
  <c r="AD110" i="2"/>
  <c r="AB106" i="2"/>
  <c r="Z106" i="2"/>
  <c r="AD106" i="2"/>
  <c r="AF106" i="2"/>
  <c r="AB102" i="2"/>
  <c r="AD102" i="2"/>
  <c r="Z98" i="2"/>
  <c r="AB98" i="2"/>
  <c r="AD98" i="2"/>
  <c r="AB94" i="2"/>
  <c r="AF94" i="2"/>
  <c r="Z90" i="2"/>
  <c r="AB90" i="2"/>
  <c r="AD90" i="2"/>
  <c r="AB86" i="2"/>
  <c r="Z82" i="2"/>
  <c r="AB82" i="2"/>
  <c r="AD82" i="2"/>
  <c r="Z74" i="2"/>
  <c r="AB74" i="2"/>
  <c r="AD74" i="2"/>
  <c r="Z66" i="2"/>
  <c r="AB66" i="2"/>
  <c r="AD66" i="2"/>
  <c r="AF66" i="2"/>
  <c r="AB62" i="2"/>
  <c r="AD62" i="2"/>
  <c r="Z58" i="2"/>
  <c r="AB58" i="2"/>
  <c r="AD58" i="2"/>
  <c r="AF58" i="2"/>
  <c r="Z50" i="2"/>
  <c r="AB50" i="2"/>
  <c r="AD50" i="2"/>
  <c r="AF50" i="2"/>
  <c r="Z46" i="2"/>
  <c r="AB46" i="2"/>
  <c r="AD46" i="2"/>
  <c r="AF46" i="2"/>
  <c r="Z38" i="2"/>
  <c r="AB38" i="2"/>
  <c r="AD38" i="2"/>
  <c r="AF38" i="2"/>
  <c r="AH302" i="2"/>
  <c r="AH297" i="2"/>
  <c r="AH521" i="2"/>
  <c r="AH745" i="2"/>
  <c r="AH185" i="2"/>
  <c r="AH614" i="2"/>
  <c r="AH742" i="2"/>
  <c r="AH870" i="2"/>
  <c r="AH986" i="2"/>
  <c r="AH1086" i="2"/>
  <c r="AH1214" i="2"/>
  <c r="AH1342" i="2"/>
  <c r="AH1470" i="2"/>
  <c r="AH104" i="2"/>
  <c r="AH232" i="2"/>
  <c r="AH360" i="2"/>
  <c r="AH488" i="2"/>
  <c r="AH616" i="2"/>
  <c r="AH744" i="2"/>
  <c r="AH872" i="2"/>
  <c r="AH1000" i="2"/>
  <c r="AH634" i="2"/>
  <c r="AH762" i="2"/>
  <c r="AH890" i="2"/>
  <c r="AH79" i="2"/>
  <c r="AH207" i="2"/>
  <c r="AH335" i="2"/>
  <c r="AH463" i="2"/>
  <c r="AH591" i="2"/>
  <c r="AH719" i="2"/>
  <c r="AH847" i="2"/>
  <c r="AH975" i="2"/>
  <c r="AH1095" i="2"/>
  <c r="AH1223" i="2"/>
  <c r="AH1351" i="2"/>
  <c r="AH1479" i="2"/>
  <c r="AH1080" i="2"/>
  <c r="AH1208" i="2"/>
  <c r="AH1336" i="2"/>
  <c r="AH1464" i="2"/>
  <c r="AH1042" i="2"/>
  <c r="AH1170" i="2"/>
  <c r="AH1298" i="2"/>
  <c r="AH1490" i="2"/>
  <c r="AH206" i="2"/>
  <c r="AH1081" i="2"/>
  <c r="AH1209" i="2"/>
  <c r="AH1337" i="2"/>
  <c r="AH1465" i="2"/>
  <c r="AH117" i="2"/>
  <c r="AH98" i="2"/>
  <c r="AH226" i="2"/>
  <c r="AH1101" i="2"/>
  <c r="AH1229" i="2"/>
  <c r="AH1357" i="2"/>
  <c r="AH1485" i="2"/>
  <c r="AH409" i="2"/>
  <c r="AH857" i="2"/>
  <c r="AH129" i="2"/>
  <c r="AH417" i="2"/>
  <c r="AH737" i="2"/>
  <c r="AH366" i="2"/>
  <c r="AH181" i="2"/>
  <c r="AH309" i="2"/>
  <c r="AH437" i="2"/>
  <c r="AH565" i="2"/>
  <c r="AH693" i="2"/>
  <c r="AH821" i="2"/>
  <c r="AH290" i="2"/>
  <c r="AH418" i="2"/>
  <c r="AH546" i="2"/>
  <c r="AH633" i="2"/>
  <c r="AH333" i="2"/>
  <c r="AH781" i="2"/>
  <c r="AH201" i="2"/>
  <c r="AH1057" i="2"/>
  <c r="AH1185" i="2"/>
  <c r="AH1313" i="2"/>
  <c r="AH1441" i="2"/>
  <c r="AH925" i="2"/>
  <c r="AH618" i="2"/>
  <c r="AH746" i="2"/>
  <c r="AH874" i="2"/>
  <c r="AH63" i="2"/>
  <c r="AH191" i="2"/>
  <c r="AH319" i="2"/>
  <c r="AH447" i="2"/>
  <c r="AH575" i="2"/>
  <c r="AH703" i="2"/>
  <c r="AH831" i="2"/>
  <c r="AH959" i="2"/>
  <c r="AH1079" i="2"/>
  <c r="AH1207" i="2"/>
  <c r="AH1335" i="2"/>
  <c r="AH1463" i="2"/>
  <c r="AH1064" i="2"/>
  <c r="AH1192" i="2"/>
  <c r="AH1320" i="2"/>
  <c r="AH1448" i="2"/>
  <c r="AH1026" i="2"/>
  <c r="AH1154" i="2"/>
  <c r="AH1282" i="2"/>
  <c r="AH1410" i="2"/>
  <c r="AH190" i="2"/>
  <c r="AH1129" i="2"/>
  <c r="AH1257" i="2"/>
  <c r="AH1385" i="2"/>
  <c r="AH1513" i="2"/>
  <c r="AH101" i="2"/>
  <c r="AH82" i="2"/>
  <c r="AH210" i="2"/>
  <c r="AH1085" i="2"/>
  <c r="AH1213" i="2"/>
  <c r="AH1341" i="2"/>
  <c r="AH1469" i="2"/>
  <c r="AH281" i="2"/>
  <c r="AH793" i="2"/>
  <c r="AH461" i="2"/>
  <c r="AH329" i="2"/>
  <c r="AH649" i="2"/>
  <c r="AH342" i="2"/>
  <c r="AH189" i="2"/>
  <c r="AH317" i="2"/>
  <c r="AH445" i="2"/>
  <c r="AH573" i="2"/>
  <c r="AH701" i="2"/>
  <c r="AH829" i="2"/>
  <c r="AH165" i="2"/>
  <c r="AH421" i="2"/>
  <c r="AH677" i="2"/>
  <c r="AH1245" i="2"/>
  <c r="AH813" i="2"/>
  <c r="AH713" i="2"/>
  <c r="AH349" i="2"/>
  <c r="AH797" i="2"/>
  <c r="AH517" i="2"/>
  <c r="AH505" i="2"/>
  <c r="AH486" i="2"/>
  <c r="AH589" i="2"/>
  <c r="AH410" i="2"/>
  <c r="AH246" i="2"/>
  <c r="AH470" i="2"/>
  <c r="AH134" i="2"/>
  <c r="AH1009" i="2"/>
  <c r="AH1137" i="2"/>
  <c r="AH1265" i="2"/>
  <c r="AH1393" i="2"/>
  <c r="AH154" i="2"/>
  <c r="AH997" i="2"/>
  <c r="AH1093" i="2"/>
  <c r="AH1221" i="2"/>
  <c r="AH1349" i="2"/>
  <c r="AH1477" i="2"/>
  <c r="AH654" i="2"/>
  <c r="AH782" i="2"/>
  <c r="AH910" i="2"/>
  <c r="AH1062" i="2"/>
  <c r="AH1190" i="2"/>
  <c r="AH1318" i="2"/>
  <c r="AH1446" i="2"/>
  <c r="AH80" i="2"/>
  <c r="AH208" i="2"/>
  <c r="AH336" i="2"/>
  <c r="AH464" i="2"/>
  <c r="AH592" i="2"/>
  <c r="AH720" i="2"/>
  <c r="AH848" i="2"/>
  <c r="AH976" i="2"/>
  <c r="AH610" i="2"/>
  <c r="AH738" i="2"/>
  <c r="AH866" i="2"/>
  <c r="AH55" i="2"/>
  <c r="AH183" i="2"/>
  <c r="AH311" i="2"/>
  <c r="AH439" i="2"/>
  <c r="AH567" i="2"/>
  <c r="AH695" i="2"/>
  <c r="AH823" i="2"/>
  <c r="AH951" i="2"/>
  <c r="AH1071" i="2"/>
  <c r="AH1199" i="2"/>
  <c r="AH1327" i="2"/>
  <c r="AH1455" i="2"/>
  <c r="AH1056" i="2"/>
  <c r="AH1184" i="2"/>
  <c r="AH1312" i="2"/>
  <c r="AH1440" i="2"/>
  <c r="AH1018" i="2"/>
  <c r="AH1146" i="2"/>
  <c r="AH1274" i="2"/>
  <c r="AH1402" i="2"/>
  <c r="AH294" i="2"/>
  <c r="AH269" i="2"/>
  <c r="AH877" i="2"/>
  <c r="AH550" i="2"/>
  <c r="AH161" i="2"/>
  <c r="AH385" i="2"/>
  <c r="AH641" i="2"/>
  <c r="AH833" i="2"/>
  <c r="AH526" i="2"/>
  <c r="AH630" i="2"/>
  <c r="AH758" i="2"/>
  <c r="AH886" i="2"/>
  <c r="AH1038" i="2"/>
  <c r="AH1166" i="2"/>
  <c r="AH1294" i="2"/>
  <c r="AH1422" i="2"/>
  <c r="AH184" i="2"/>
  <c r="AH312" i="2"/>
  <c r="AH440" i="2"/>
  <c r="AH568" i="2"/>
  <c r="AH696" i="2"/>
  <c r="AH824" i="2"/>
  <c r="AH952" i="2"/>
  <c r="AH138" i="2"/>
  <c r="AH1013" i="2"/>
  <c r="AH1141" i="2"/>
  <c r="AH1269" i="2"/>
  <c r="AH1397" i="2"/>
  <c r="AH945" i="2"/>
  <c r="AH702" i="2"/>
  <c r="AH830" i="2"/>
  <c r="AH999" i="2"/>
  <c r="AH1110" i="2"/>
  <c r="AH1238" i="2"/>
  <c r="AH1366" i="2"/>
  <c r="AH1494" i="2"/>
  <c r="AH128" i="2"/>
  <c r="AH256" i="2"/>
  <c r="AH384" i="2"/>
  <c r="AH512" i="2"/>
  <c r="AH640" i="2"/>
  <c r="AH768" i="2"/>
  <c r="AH896" i="2"/>
  <c r="AH965" i="2"/>
  <c r="AH722" i="2"/>
  <c r="AH850" i="2"/>
  <c r="AH167" i="2"/>
  <c r="AH295" i="2"/>
  <c r="AH423" i="2"/>
  <c r="AH551" i="2"/>
  <c r="AH679" i="2"/>
  <c r="AH807" i="2"/>
  <c r="AH935" i="2"/>
  <c r="AH1055" i="2"/>
  <c r="AH1183" i="2"/>
  <c r="AH1311" i="2"/>
  <c r="AH1439" i="2"/>
  <c r="AH1040" i="2"/>
  <c r="AH1168" i="2"/>
  <c r="AH1296" i="2"/>
  <c r="AH1424" i="2"/>
  <c r="AH1066" i="2"/>
  <c r="AH1194" i="2"/>
  <c r="AH1322" i="2"/>
  <c r="AH1450" i="2"/>
  <c r="AH378" i="2"/>
  <c r="AH330" i="2"/>
  <c r="AH458" i="2"/>
  <c r="AH586" i="2"/>
  <c r="AH241" i="2"/>
  <c r="AH369" i="2"/>
  <c r="AH497" i="2"/>
  <c r="AH625" i="2"/>
  <c r="AH753" i="2"/>
  <c r="AH881" i="2"/>
  <c r="AH350" i="2"/>
  <c r="AH478" i="2"/>
  <c r="AH306" i="2"/>
  <c r="AH434" i="2"/>
  <c r="AH562" i="2"/>
  <c r="AH114" i="2"/>
  <c r="AH1117" i="2"/>
  <c r="AH1501" i="2"/>
  <c r="AH557" i="2"/>
  <c r="AH438" i="2"/>
  <c r="AH477" i="2"/>
  <c r="AH133" i="2"/>
  <c r="AH645" i="2"/>
  <c r="AH41" i="2"/>
  <c r="AH457" i="2"/>
  <c r="AH681" i="2"/>
  <c r="AH905" i="2"/>
  <c r="AH217" i="2"/>
  <c r="AH646" i="2"/>
  <c r="AH774" i="2"/>
  <c r="AH902" i="2"/>
  <c r="AH1054" i="2"/>
  <c r="AH1182" i="2"/>
  <c r="AH1310" i="2"/>
  <c r="AH1438" i="2"/>
  <c r="AH200" i="2"/>
  <c r="AH456" i="2"/>
  <c r="AH712" i="2"/>
  <c r="AH968" i="2"/>
  <c r="AH730" i="2"/>
  <c r="AH47" i="2"/>
  <c r="AH303" i="2"/>
  <c r="AH559" i="2"/>
  <c r="AH815" i="2"/>
  <c r="AH1127" i="2"/>
  <c r="AH1383" i="2"/>
  <c r="AH1112" i="2"/>
  <c r="AH1368" i="2"/>
  <c r="AH1074" i="2"/>
  <c r="AH1330" i="2"/>
  <c r="AH46" i="2"/>
  <c r="AH1049" i="2"/>
  <c r="AH1305" i="2"/>
  <c r="AH130" i="2"/>
  <c r="AH1133" i="2"/>
  <c r="AH1389" i="2"/>
  <c r="AH729" i="2"/>
  <c r="AH225" i="2"/>
  <c r="AH801" i="2"/>
  <c r="AH213" i="2"/>
  <c r="AH469" i="2"/>
  <c r="AH725" i="2"/>
  <c r="AH258" i="2"/>
  <c r="AH514" i="2"/>
  <c r="AH761" i="2"/>
  <c r="AH909" i="2"/>
  <c r="AH169" i="2"/>
  <c r="AH1089" i="2"/>
  <c r="AH1345" i="2"/>
  <c r="AH125" i="2"/>
  <c r="AH778" i="2"/>
  <c r="AH287" i="2"/>
  <c r="AH543" i="2"/>
  <c r="AH799" i="2"/>
  <c r="AH1047" i="2"/>
  <c r="AH1303" i="2"/>
  <c r="AH1032" i="2"/>
  <c r="AH1288" i="2"/>
  <c r="AH978" i="2"/>
  <c r="AH1250" i="2"/>
  <c r="AH1506" i="2"/>
  <c r="AH222" i="2"/>
  <c r="AH1289" i="2"/>
  <c r="AH69" i="2"/>
  <c r="AH1373" i="2"/>
  <c r="AH541" i="2"/>
  <c r="AH837" i="2"/>
  <c r="AH237" i="2"/>
  <c r="AH538" i="2"/>
  <c r="AH1105" i="2"/>
  <c r="AH1361" i="2"/>
  <c r="AH58" i="2"/>
  <c r="AH1125" i="2"/>
  <c r="AH1381" i="2"/>
  <c r="AH993" i="2"/>
  <c r="AH814" i="2"/>
  <c r="AH1094" i="2"/>
  <c r="AH1350" i="2"/>
  <c r="AH112" i="2"/>
  <c r="AH368" i="2"/>
  <c r="AH624" i="2"/>
  <c r="AH880" i="2"/>
  <c r="AH706" i="2"/>
  <c r="AH215" i="2"/>
  <c r="AH471" i="2"/>
  <c r="AH727" i="2"/>
  <c r="AH983" i="2"/>
  <c r="AH1231" i="2"/>
  <c r="AH1487" i="2"/>
  <c r="AH1216" i="2"/>
  <c r="AH1472" i="2"/>
  <c r="AH1114" i="2"/>
  <c r="AH1370" i="2"/>
  <c r="AH141" i="2"/>
  <c r="AH454" i="2"/>
  <c r="AH193" i="2"/>
  <c r="AH673" i="2"/>
  <c r="AH462" i="2"/>
  <c r="AH662" i="2"/>
  <c r="AH918" i="2"/>
  <c r="AH982" i="2"/>
  <c r="AH1198" i="2"/>
  <c r="AH1454" i="2"/>
  <c r="AH152" i="2"/>
  <c r="AH408" i="2"/>
  <c r="AH160" i="2"/>
  <c r="AH416" i="2"/>
  <c r="AH672" i="2"/>
  <c r="AH928" i="2"/>
  <c r="AH690" i="2"/>
  <c r="AH946" i="2"/>
  <c r="AH263" i="2"/>
  <c r="AH519" i="2"/>
  <c r="AH775" i="2"/>
  <c r="AH1023" i="2"/>
  <c r="AH1279" i="2"/>
  <c r="AH1008" i="2"/>
  <c r="AH1264" i="2"/>
  <c r="AH958" i="2"/>
  <c r="AH1226" i="2"/>
  <c r="AH1482" i="2"/>
  <c r="AH506" i="2"/>
  <c r="AH426" i="2"/>
  <c r="AH145" i="2"/>
  <c r="AH401" i="2"/>
  <c r="AH657" i="2"/>
  <c r="AH913" i="2"/>
  <c r="AH446" i="2"/>
  <c r="AH338" i="2"/>
  <c r="AH594" i="2"/>
  <c r="AH613" i="2"/>
  <c r="AH1437" i="2"/>
  <c r="AH566" i="2"/>
  <c r="AH197" i="2"/>
  <c r="AD818" i="2"/>
  <c r="AD1415" i="2"/>
  <c r="AD142" i="2"/>
  <c r="AH1362" i="2"/>
  <c r="AH664" i="2"/>
  <c r="AH792" i="2"/>
  <c r="AH920" i="2"/>
  <c r="AH170" i="2"/>
  <c r="AH1045" i="2"/>
  <c r="AH1173" i="2"/>
  <c r="AH1301" i="2"/>
  <c r="AH1429" i="2"/>
  <c r="AH977" i="2"/>
  <c r="AH670" i="2"/>
  <c r="AH798" i="2"/>
  <c r="AH926" i="2"/>
  <c r="AH1002" i="2"/>
  <c r="AH1078" i="2"/>
  <c r="AH1206" i="2"/>
  <c r="AH1334" i="2"/>
  <c r="AH1462" i="2"/>
  <c r="AH224" i="2"/>
  <c r="AH352" i="2"/>
  <c r="AH480" i="2"/>
  <c r="AH608" i="2"/>
  <c r="AH736" i="2"/>
  <c r="AH864" i="2"/>
  <c r="AH992" i="2"/>
  <c r="AH626" i="2"/>
  <c r="AH754" i="2"/>
  <c r="AH882" i="2"/>
  <c r="AH71" i="2"/>
  <c r="AH199" i="2"/>
  <c r="AH327" i="2"/>
  <c r="AH455" i="2"/>
  <c r="AH583" i="2"/>
  <c r="AH711" i="2"/>
  <c r="AH839" i="2"/>
  <c r="AH967" i="2"/>
  <c r="AH1087" i="2"/>
  <c r="AH1215" i="2"/>
  <c r="AH1343" i="2"/>
  <c r="AH1471" i="2"/>
  <c r="AH1072" i="2"/>
  <c r="AH1200" i="2"/>
  <c r="AH1328" i="2"/>
  <c r="AH1456" i="2"/>
  <c r="AH1034" i="2"/>
  <c r="AH1162" i="2"/>
  <c r="AH1290" i="2"/>
  <c r="AH1418" i="2"/>
  <c r="AH262" i="2"/>
  <c r="AH250" i="2"/>
  <c r="AH270" i="2"/>
  <c r="AH362" i="2"/>
  <c r="AH490" i="2"/>
  <c r="AH209" i="2"/>
  <c r="AH337" i="2"/>
  <c r="AH465" i="2"/>
  <c r="AH593" i="2"/>
  <c r="AH721" i="2"/>
  <c r="AH849" i="2"/>
  <c r="AH254" i="2"/>
  <c r="AH382" i="2"/>
  <c r="AH510" i="2"/>
  <c r="AH274" i="2"/>
  <c r="AH402" i="2"/>
  <c r="AH530" i="2"/>
  <c r="AH229" i="2"/>
  <c r="AH485" i="2"/>
  <c r="AH741" i="2"/>
  <c r="AH1181" i="2"/>
  <c r="AH377" i="2"/>
  <c r="AH221" i="2"/>
  <c r="AH733" i="2"/>
  <c r="AH453" i="2"/>
  <c r="AF1362" i="2"/>
  <c r="T17" i="2"/>
  <c r="R17" i="2"/>
  <c r="B17" i="2"/>
  <c r="B1516" i="2"/>
  <c r="W1516" i="2"/>
  <c r="B1508" i="2"/>
  <c r="W1508" i="2"/>
  <c r="B1500" i="2"/>
  <c r="W1500" i="2"/>
  <c r="B1492" i="2"/>
  <c r="W1492" i="2"/>
  <c r="B1484" i="2"/>
  <c r="W1484" i="2"/>
  <c r="B1476" i="2"/>
  <c r="W1476" i="2"/>
  <c r="B1468" i="2"/>
  <c r="W1468" i="2"/>
  <c r="B1460" i="2"/>
  <c r="W1460" i="2"/>
  <c r="B1452" i="2"/>
  <c r="W1452" i="2"/>
  <c r="B1444" i="2"/>
  <c r="W1444" i="2"/>
  <c r="B1436" i="2"/>
  <c r="W1436" i="2"/>
  <c r="B1428" i="2"/>
  <c r="W1428" i="2"/>
  <c r="B1420" i="2"/>
  <c r="W1420" i="2"/>
  <c r="B1412" i="2"/>
  <c r="W1412" i="2"/>
  <c r="B1404" i="2"/>
  <c r="W1404" i="2"/>
  <c r="B1396" i="2"/>
  <c r="W1396" i="2"/>
  <c r="B1388" i="2"/>
  <c r="W1388" i="2"/>
  <c r="B1380" i="2"/>
  <c r="W1380" i="2"/>
  <c r="B1372" i="2"/>
  <c r="W1372" i="2"/>
  <c r="B1364" i="2"/>
  <c r="W1364" i="2"/>
  <c r="B1356" i="2"/>
  <c r="W1356" i="2"/>
  <c r="B1348" i="2"/>
  <c r="W1348" i="2"/>
  <c r="B1340" i="2"/>
  <c r="W1340" i="2"/>
  <c r="B1332" i="2"/>
  <c r="W1332" i="2"/>
  <c r="B1324" i="2"/>
  <c r="W1324" i="2"/>
  <c r="B1316" i="2"/>
  <c r="W1316" i="2"/>
  <c r="B1308" i="2"/>
  <c r="W1308" i="2"/>
  <c r="B1300" i="2"/>
  <c r="W1300" i="2"/>
  <c r="B1292" i="2"/>
  <c r="W1292" i="2"/>
  <c r="B1284" i="2"/>
  <c r="W1284" i="2"/>
  <c r="B1276" i="2"/>
  <c r="W1276" i="2"/>
  <c r="B1268" i="2"/>
  <c r="W1268" i="2"/>
  <c r="B1260" i="2"/>
  <c r="W1260" i="2"/>
  <c r="B1252" i="2"/>
  <c r="W1252" i="2"/>
  <c r="B1244" i="2"/>
  <c r="W1244" i="2"/>
  <c r="B1236" i="2"/>
  <c r="W1236" i="2"/>
  <c r="B1228" i="2"/>
  <c r="W1228" i="2"/>
  <c r="B1220" i="2"/>
  <c r="W1220" i="2"/>
  <c r="B1212" i="2"/>
  <c r="W1212" i="2"/>
  <c r="B1204" i="2"/>
  <c r="W1204" i="2"/>
  <c r="B1196" i="2"/>
  <c r="W1196" i="2"/>
  <c r="B1188" i="2"/>
  <c r="W1188" i="2"/>
  <c r="B1180" i="2"/>
  <c r="W1180" i="2"/>
  <c r="B1172" i="2"/>
  <c r="W1172" i="2"/>
  <c r="B1164" i="2"/>
  <c r="W1164" i="2"/>
  <c r="B1156" i="2"/>
  <c r="W1156" i="2"/>
  <c r="B1148" i="2"/>
  <c r="W1148" i="2"/>
  <c r="B1140" i="2"/>
  <c r="W1140" i="2"/>
  <c r="B1132" i="2"/>
  <c r="W1132" i="2"/>
  <c r="B1124" i="2"/>
  <c r="W1124" i="2"/>
  <c r="B1116" i="2"/>
  <c r="W1116" i="2"/>
  <c r="B1108" i="2"/>
  <c r="W1108" i="2"/>
  <c r="B1100" i="2"/>
  <c r="W1100" i="2"/>
  <c r="B1092" i="2"/>
  <c r="W1092" i="2"/>
  <c r="B1084" i="2"/>
  <c r="W1084" i="2"/>
  <c r="B1076" i="2"/>
  <c r="W1076" i="2"/>
  <c r="B1068" i="2"/>
  <c r="W1068" i="2"/>
  <c r="B1060" i="2"/>
  <c r="W1060" i="2"/>
  <c r="B1052" i="2"/>
  <c r="W1052" i="2"/>
  <c r="B1044" i="2"/>
  <c r="W1044" i="2"/>
  <c r="B1036" i="2"/>
  <c r="W1036" i="2"/>
  <c r="B1028" i="2"/>
  <c r="W1028" i="2"/>
  <c r="B1020" i="2"/>
  <c r="W1020" i="2"/>
  <c r="B1012" i="2"/>
  <c r="W1012" i="2"/>
  <c r="B1004" i="2"/>
  <c r="W1004" i="2"/>
  <c r="B996" i="2"/>
  <c r="W996" i="2"/>
  <c r="B988" i="2"/>
  <c r="W988" i="2"/>
  <c r="B980" i="2"/>
  <c r="W980" i="2"/>
  <c r="B972" i="2"/>
  <c r="W972" i="2"/>
  <c r="B964" i="2"/>
  <c r="W964" i="2"/>
  <c r="B956" i="2"/>
  <c r="W956" i="2"/>
  <c r="B948" i="2"/>
  <c r="W948" i="2"/>
  <c r="B940" i="2"/>
  <c r="W940" i="2"/>
  <c r="B932" i="2"/>
  <c r="W932" i="2"/>
  <c r="B924" i="2"/>
  <c r="W924" i="2"/>
  <c r="B916" i="2"/>
  <c r="W916" i="2"/>
  <c r="B908" i="2"/>
  <c r="W908" i="2"/>
  <c r="B900" i="2"/>
  <c r="W900" i="2"/>
  <c r="B892" i="2"/>
  <c r="W892" i="2"/>
  <c r="B884" i="2"/>
  <c r="W884" i="2"/>
  <c r="B876" i="2"/>
  <c r="W876" i="2"/>
  <c r="B868" i="2"/>
  <c r="W868" i="2"/>
  <c r="B860" i="2"/>
  <c r="W860" i="2"/>
  <c r="B852" i="2"/>
  <c r="W852" i="2"/>
  <c r="B844" i="2"/>
  <c r="W844" i="2"/>
  <c r="B836" i="2"/>
  <c r="W836" i="2"/>
  <c r="B828" i="2"/>
  <c r="W828" i="2"/>
  <c r="B820" i="2"/>
  <c r="W820" i="2"/>
  <c r="B812" i="2"/>
  <c r="W812" i="2"/>
  <c r="B804" i="2"/>
  <c r="W804" i="2"/>
  <c r="B796" i="2"/>
  <c r="W796" i="2"/>
  <c r="B788" i="2"/>
  <c r="W788" i="2"/>
  <c r="B780" i="2"/>
  <c r="W780" i="2"/>
  <c r="B772" i="2"/>
  <c r="W772" i="2"/>
  <c r="B764" i="2"/>
  <c r="W764" i="2"/>
  <c r="B756" i="2"/>
  <c r="W756" i="2"/>
  <c r="B748" i="2"/>
  <c r="W748" i="2"/>
  <c r="B740" i="2"/>
  <c r="W740" i="2"/>
  <c r="B732" i="2"/>
  <c r="W732" i="2"/>
  <c r="B724" i="2"/>
  <c r="W724" i="2"/>
  <c r="B716" i="2"/>
  <c r="W716" i="2"/>
  <c r="B708" i="2"/>
  <c r="W708" i="2"/>
  <c r="B700" i="2"/>
  <c r="W700" i="2"/>
  <c r="B692" i="2"/>
  <c r="W692" i="2"/>
  <c r="B684" i="2"/>
  <c r="W684" i="2"/>
  <c r="B676" i="2"/>
  <c r="W676" i="2"/>
  <c r="B668" i="2"/>
  <c r="W668" i="2"/>
  <c r="B660" i="2"/>
  <c r="W660" i="2"/>
  <c r="B652" i="2"/>
  <c r="W652" i="2"/>
  <c r="B644" i="2"/>
  <c r="W644" i="2"/>
  <c r="B636" i="2"/>
  <c r="W636" i="2"/>
  <c r="B628" i="2"/>
  <c r="W628" i="2"/>
  <c r="B620" i="2"/>
  <c r="W620" i="2"/>
  <c r="B612" i="2"/>
  <c r="W612" i="2"/>
  <c r="B604" i="2"/>
  <c r="W604" i="2"/>
  <c r="B596" i="2"/>
  <c r="W596" i="2"/>
  <c r="B588" i="2"/>
  <c r="W588" i="2"/>
  <c r="B580" i="2"/>
  <c r="W580" i="2"/>
  <c r="B572" i="2"/>
  <c r="W572" i="2"/>
  <c r="B564" i="2"/>
  <c r="W564" i="2"/>
  <c r="B556" i="2"/>
  <c r="W556" i="2"/>
  <c r="B548" i="2"/>
  <c r="W548" i="2"/>
  <c r="B540" i="2"/>
  <c r="W540" i="2"/>
  <c r="B532" i="2"/>
  <c r="W532" i="2"/>
  <c r="B524" i="2"/>
  <c r="W524" i="2"/>
  <c r="B516" i="2"/>
  <c r="W516" i="2"/>
  <c r="B508" i="2"/>
  <c r="W508" i="2"/>
  <c r="B500" i="2"/>
  <c r="W500" i="2"/>
  <c r="B492" i="2"/>
  <c r="W492" i="2"/>
  <c r="B484" i="2"/>
  <c r="W484" i="2"/>
  <c r="B476" i="2"/>
  <c r="W476" i="2"/>
  <c r="B468" i="2"/>
  <c r="W468" i="2"/>
  <c r="B460" i="2"/>
  <c r="W460" i="2"/>
  <c r="B452" i="2"/>
  <c r="W452" i="2"/>
  <c r="B444" i="2"/>
  <c r="W444" i="2"/>
  <c r="B436" i="2"/>
  <c r="W436" i="2"/>
  <c r="B428" i="2"/>
  <c r="W428" i="2"/>
  <c r="B420" i="2"/>
  <c r="W420" i="2"/>
  <c r="B412" i="2"/>
  <c r="W412" i="2"/>
  <c r="B404" i="2"/>
  <c r="W404" i="2"/>
  <c r="B396" i="2"/>
  <c r="W396" i="2"/>
  <c r="B388" i="2"/>
  <c r="W388" i="2"/>
  <c r="B380" i="2"/>
  <c r="W380" i="2"/>
  <c r="B372" i="2"/>
  <c r="W372" i="2"/>
  <c r="B364" i="2"/>
  <c r="W364" i="2"/>
  <c r="B356" i="2"/>
  <c r="W356" i="2"/>
  <c r="B348" i="2"/>
  <c r="W348" i="2"/>
  <c r="B340" i="2"/>
  <c r="W340" i="2"/>
  <c r="B332" i="2"/>
  <c r="W332" i="2"/>
  <c r="B324" i="2"/>
  <c r="W324" i="2"/>
  <c r="B316" i="2"/>
  <c r="W316" i="2"/>
  <c r="B308" i="2"/>
  <c r="W308" i="2"/>
  <c r="B300" i="2"/>
  <c r="W300" i="2"/>
  <c r="B292" i="2"/>
  <c r="W292" i="2"/>
  <c r="B284" i="2"/>
  <c r="W284" i="2"/>
  <c r="B276" i="2"/>
  <c r="W276" i="2"/>
  <c r="B268" i="2"/>
  <c r="W268" i="2"/>
  <c r="B260" i="2"/>
  <c r="W260" i="2"/>
  <c r="B252" i="2"/>
  <c r="W252" i="2"/>
  <c r="B244" i="2"/>
  <c r="W244" i="2"/>
  <c r="B236" i="2"/>
  <c r="W236" i="2"/>
  <c r="B228" i="2"/>
  <c r="W228" i="2"/>
  <c r="B220" i="2"/>
  <c r="W220" i="2"/>
  <c r="B212" i="2"/>
  <c r="W212" i="2"/>
  <c r="B204" i="2"/>
  <c r="W204" i="2"/>
  <c r="B196" i="2"/>
  <c r="W196" i="2"/>
  <c r="B188" i="2"/>
  <c r="W188" i="2"/>
  <c r="B180" i="2"/>
  <c r="W180" i="2"/>
  <c r="B172" i="2"/>
  <c r="W172" i="2"/>
  <c r="B164" i="2"/>
  <c r="W164" i="2"/>
  <c r="B156" i="2"/>
  <c r="W156" i="2"/>
  <c r="B148" i="2"/>
  <c r="W148" i="2"/>
  <c r="B140" i="2"/>
  <c r="W140" i="2"/>
  <c r="B132" i="2"/>
  <c r="W132" i="2"/>
  <c r="B124" i="2"/>
  <c r="W124" i="2"/>
  <c r="B116" i="2"/>
  <c r="W116" i="2"/>
  <c r="B108" i="2"/>
  <c r="W108" i="2"/>
  <c r="B100" i="2"/>
  <c r="W100" i="2"/>
  <c r="B92" i="2"/>
  <c r="W92" i="2"/>
  <c r="B84" i="2"/>
  <c r="W84" i="2"/>
  <c r="B76" i="2"/>
  <c r="W76" i="2"/>
  <c r="B68" i="2"/>
  <c r="W68" i="2"/>
  <c r="B60" i="2"/>
  <c r="W60" i="2"/>
  <c r="B52" i="2"/>
  <c r="W52" i="2"/>
  <c r="B44" i="2"/>
  <c r="W44" i="2"/>
  <c r="B36" i="2"/>
  <c r="W36" i="2"/>
  <c r="AH36" i="2" s="1"/>
  <c r="B28" i="2"/>
  <c r="W28" i="2"/>
  <c r="B20" i="2"/>
  <c r="W20" i="2"/>
  <c r="B21" i="2"/>
  <c r="W21" i="2"/>
  <c r="B1515" i="2"/>
  <c r="W1515" i="2"/>
  <c r="B1507" i="2"/>
  <c r="W1507" i="2"/>
  <c r="B1499" i="2"/>
  <c r="W1499" i="2"/>
  <c r="B1491" i="2"/>
  <c r="W1491" i="2"/>
  <c r="B1483" i="2"/>
  <c r="W1483" i="2"/>
  <c r="B1475" i="2"/>
  <c r="W1475" i="2"/>
  <c r="B1467" i="2"/>
  <c r="W1467" i="2"/>
  <c r="B1459" i="2"/>
  <c r="W1459" i="2"/>
  <c r="B1451" i="2"/>
  <c r="W1451" i="2"/>
  <c r="B1443" i="2"/>
  <c r="W1443" i="2"/>
  <c r="B1435" i="2"/>
  <c r="W1435" i="2"/>
  <c r="B1427" i="2"/>
  <c r="W1427" i="2"/>
  <c r="B1419" i="2"/>
  <c r="W1419" i="2"/>
  <c r="B1411" i="2"/>
  <c r="W1411" i="2"/>
  <c r="B1403" i="2"/>
  <c r="W1403" i="2"/>
  <c r="B1395" i="2"/>
  <c r="W1395" i="2"/>
  <c r="B1387" i="2"/>
  <c r="W1387" i="2"/>
  <c r="B1379" i="2"/>
  <c r="W1379" i="2"/>
  <c r="B1371" i="2"/>
  <c r="W1371" i="2"/>
  <c r="B1363" i="2"/>
  <c r="W1363" i="2"/>
  <c r="B1355" i="2"/>
  <c r="W1355" i="2"/>
  <c r="B1347" i="2"/>
  <c r="W1347" i="2"/>
  <c r="B1339" i="2"/>
  <c r="W1339" i="2"/>
  <c r="B1331" i="2"/>
  <c r="W1331" i="2"/>
  <c r="B1323" i="2"/>
  <c r="W1323" i="2"/>
  <c r="B1315" i="2"/>
  <c r="W1315" i="2"/>
  <c r="B1307" i="2"/>
  <c r="W1307" i="2"/>
  <c r="B1299" i="2"/>
  <c r="W1299" i="2"/>
  <c r="B1291" i="2"/>
  <c r="W1291" i="2"/>
  <c r="B1283" i="2"/>
  <c r="W1283" i="2"/>
  <c r="B1275" i="2"/>
  <c r="W1275" i="2"/>
  <c r="B1267" i="2"/>
  <c r="W1267" i="2"/>
  <c r="B1259" i="2"/>
  <c r="W1259" i="2"/>
  <c r="B1251" i="2"/>
  <c r="W1251" i="2"/>
  <c r="B1243" i="2"/>
  <c r="W1243" i="2"/>
  <c r="B1235" i="2"/>
  <c r="W1235" i="2"/>
  <c r="B1227" i="2"/>
  <c r="W1227" i="2"/>
  <c r="B1219" i="2"/>
  <c r="W1219" i="2"/>
  <c r="B1211" i="2"/>
  <c r="W1211" i="2"/>
  <c r="B1203" i="2"/>
  <c r="W1203" i="2"/>
  <c r="B1195" i="2"/>
  <c r="W1195" i="2"/>
  <c r="B1187" i="2"/>
  <c r="W1187" i="2"/>
  <c r="B1179" i="2"/>
  <c r="W1179" i="2"/>
  <c r="B1171" i="2"/>
  <c r="W1171" i="2"/>
  <c r="B1163" i="2"/>
  <c r="W1163" i="2"/>
  <c r="B1155" i="2"/>
  <c r="W1155" i="2"/>
  <c r="B1147" i="2"/>
  <c r="W1147" i="2"/>
  <c r="B1139" i="2"/>
  <c r="W1139" i="2"/>
  <c r="B1131" i="2"/>
  <c r="W1131" i="2"/>
  <c r="B1123" i="2"/>
  <c r="W1123" i="2"/>
  <c r="B1115" i="2"/>
  <c r="W1115" i="2"/>
  <c r="B1107" i="2"/>
  <c r="W1107" i="2"/>
  <c r="B1099" i="2"/>
  <c r="W1099" i="2"/>
  <c r="B1091" i="2"/>
  <c r="W1091" i="2"/>
  <c r="B1083" i="2"/>
  <c r="W1083" i="2"/>
  <c r="B1075" i="2"/>
  <c r="W1075" i="2"/>
  <c r="B1067" i="2"/>
  <c r="W1067" i="2"/>
  <c r="B1059" i="2"/>
  <c r="W1059" i="2"/>
  <c r="B1051" i="2"/>
  <c r="W1051" i="2"/>
  <c r="B1043" i="2"/>
  <c r="W1043" i="2"/>
  <c r="B1035" i="2"/>
  <c r="W1035" i="2"/>
  <c r="B1027" i="2"/>
  <c r="W1027" i="2"/>
  <c r="B1019" i="2"/>
  <c r="W1019" i="2"/>
  <c r="B1011" i="2"/>
  <c r="W1011" i="2"/>
  <c r="B1003" i="2"/>
  <c r="W1003" i="2"/>
  <c r="B995" i="2"/>
  <c r="W995" i="2"/>
  <c r="B987" i="2"/>
  <c r="W987" i="2"/>
  <c r="B979" i="2"/>
  <c r="W979" i="2"/>
  <c r="B971" i="2"/>
  <c r="W971" i="2"/>
  <c r="B963" i="2"/>
  <c r="W963" i="2"/>
  <c r="B955" i="2"/>
  <c r="W955" i="2"/>
  <c r="B947" i="2"/>
  <c r="W947" i="2"/>
  <c r="B939" i="2"/>
  <c r="W939" i="2"/>
  <c r="B931" i="2"/>
  <c r="W931" i="2"/>
  <c r="B923" i="2"/>
  <c r="W923" i="2"/>
  <c r="B915" i="2"/>
  <c r="W915" i="2"/>
  <c r="B907" i="2"/>
  <c r="W907" i="2"/>
  <c r="B899" i="2"/>
  <c r="W899" i="2"/>
  <c r="B891" i="2"/>
  <c r="W891" i="2"/>
  <c r="B883" i="2"/>
  <c r="W883" i="2"/>
  <c r="B875" i="2"/>
  <c r="W875" i="2"/>
  <c r="B867" i="2"/>
  <c r="W867" i="2"/>
  <c r="B859" i="2"/>
  <c r="W859" i="2"/>
  <c r="B851" i="2"/>
  <c r="W851" i="2"/>
  <c r="B843" i="2"/>
  <c r="W843" i="2"/>
  <c r="B835" i="2"/>
  <c r="W835" i="2"/>
  <c r="B827" i="2"/>
  <c r="W827" i="2"/>
  <c r="B819" i="2"/>
  <c r="W819" i="2"/>
  <c r="B811" i="2"/>
  <c r="W811" i="2"/>
  <c r="B803" i="2"/>
  <c r="W803" i="2"/>
  <c r="B795" i="2"/>
  <c r="W795" i="2"/>
  <c r="B787" i="2"/>
  <c r="W787" i="2"/>
  <c r="B779" i="2"/>
  <c r="W779" i="2"/>
  <c r="B771" i="2"/>
  <c r="W771" i="2"/>
  <c r="B763" i="2"/>
  <c r="W763" i="2"/>
  <c r="B755" i="2"/>
  <c r="W755" i="2"/>
  <c r="B747" i="2"/>
  <c r="W747" i="2"/>
  <c r="B739" i="2"/>
  <c r="W739" i="2"/>
  <c r="B731" i="2"/>
  <c r="W731" i="2"/>
  <c r="B723" i="2"/>
  <c r="W723" i="2"/>
  <c r="B715" i="2"/>
  <c r="W715" i="2"/>
  <c r="B707" i="2"/>
  <c r="W707" i="2"/>
  <c r="B699" i="2"/>
  <c r="W699" i="2"/>
  <c r="B691" i="2"/>
  <c r="W691" i="2"/>
  <c r="B683" i="2"/>
  <c r="W683" i="2"/>
  <c r="B675" i="2"/>
  <c r="W675" i="2"/>
  <c r="B667" i="2"/>
  <c r="W667" i="2"/>
  <c r="B659" i="2"/>
  <c r="W659" i="2"/>
  <c r="B651" i="2"/>
  <c r="W651" i="2"/>
  <c r="B643" i="2"/>
  <c r="W643" i="2"/>
  <c r="B635" i="2"/>
  <c r="W635" i="2"/>
  <c r="B627" i="2"/>
  <c r="W627" i="2"/>
  <c r="B619" i="2"/>
  <c r="W619" i="2"/>
  <c r="B611" i="2"/>
  <c r="W611" i="2"/>
  <c r="B603" i="2"/>
  <c r="W603" i="2"/>
  <c r="B595" i="2"/>
  <c r="W595" i="2"/>
  <c r="B587" i="2"/>
  <c r="W587" i="2"/>
  <c r="B579" i="2"/>
  <c r="W579" i="2"/>
  <c r="B571" i="2"/>
  <c r="W571" i="2"/>
  <c r="B563" i="2"/>
  <c r="W563" i="2"/>
  <c r="B555" i="2"/>
  <c r="W555" i="2"/>
  <c r="B547" i="2"/>
  <c r="W547" i="2"/>
  <c r="B539" i="2"/>
  <c r="W539" i="2"/>
  <c r="B531" i="2"/>
  <c r="W531" i="2"/>
  <c r="B523" i="2"/>
  <c r="W523" i="2"/>
  <c r="B515" i="2"/>
  <c r="W515" i="2"/>
  <c r="B507" i="2"/>
  <c r="W507" i="2"/>
  <c r="B499" i="2"/>
  <c r="W499" i="2"/>
  <c r="B491" i="2"/>
  <c r="W491" i="2"/>
  <c r="B483" i="2"/>
  <c r="W483" i="2"/>
  <c r="B475" i="2"/>
  <c r="W475" i="2"/>
  <c r="B467" i="2"/>
  <c r="W467" i="2"/>
  <c r="B459" i="2"/>
  <c r="W459" i="2"/>
  <c r="B451" i="2"/>
  <c r="W451" i="2"/>
  <c r="B443" i="2"/>
  <c r="W443" i="2"/>
  <c r="B435" i="2"/>
  <c r="W435" i="2"/>
  <c r="B427" i="2"/>
  <c r="W427" i="2"/>
  <c r="B419" i="2"/>
  <c r="W419" i="2"/>
  <c r="B411" i="2"/>
  <c r="W411" i="2"/>
  <c r="B403" i="2"/>
  <c r="W403" i="2"/>
  <c r="B395" i="2"/>
  <c r="W395" i="2"/>
  <c r="B387" i="2"/>
  <c r="W387" i="2"/>
  <c r="B379" i="2"/>
  <c r="W379" i="2"/>
  <c r="B371" i="2"/>
  <c r="W371" i="2"/>
  <c r="B363" i="2"/>
  <c r="W363" i="2"/>
  <c r="B355" i="2"/>
  <c r="W355" i="2"/>
  <c r="B347" i="2"/>
  <c r="W347" i="2"/>
  <c r="B339" i="2"/>
  <c r="W339" i="2"/>
  <c r="B331" i="2"/>
  <c r="W331" i="2"/>
  <c r="B323" i="2"/>
  <c r="W323" i="2"/>
  <c r="B315" i="2"/>
  <c r="W315" i="2"/>
  <c r="B307" i="2"/>
  <c r="W307" i="2"/>
  <c r="B299" i="2"/>
  <c r="W299" i="2"/>
  <c r="B291" i="2"/>
  <c r="W291" i="2"/>
  <c r="B283" i="2"/>
  <c r="W283" i="2"/>
  <c r="B275" i="2"/>
  <c r="W275" i="2"/>
  <c r="B267" i="2"/>
  <c r="W267" i="2"/>
  <c r="B259" i="2"/>
  <c r="W259" i="2"/>
  <c r="B251" i="2"/>
  <c r="W251" i="2"/>
  <c r="B243" i="2"/>
  <c r="W243" i="2"/>
  <c r="B235" i="2"/>
  <c r="W235" i="2"/>
  <c r="B227" i="2"/>
  <c r="W227" i="2"/>
  <c r="B219" i="2"/>
  <c r="W219" i="2"/>
  <c r="B211" i="2"/>
  <c r="W211" i="2"/>
  <c r="B203" i="2"/>
  <c r="W203" i="2"/>
  <c r="B195" i="2"/>
  <c r="W195" i="2"/>
  <c r="B187" i="2"/>
  <c r="W187" i="2"/>
  <c r="B179" i="2"/>
  <c r="W179" i="2"/>
  <c r="B171" i="2"/>
  <c r="W171" i="2"/>
  <c r="B163" i="2"/>
  <c r="W163" i="2"/>
  <c r="B155" i="2"/>
  <c r="W155" i="2"/>
  <c r="B147" i="2"/>
  <c r="W147" i="2"/>
  <c r="B139" i="2"/>
  <c r="W139" i="2"/>
  <c r="B131" i="2"/>
  <c r="W131" i="2"/>
  <c r="B123" i="2"/>
  <c r="W123" i="2"/>
  <c r="B115" i="2"/>
  <c r="W115" i="2"/>
  <c r="B107" i="2"/>
  <c r="W107" i="2"/>
  <c r="B99" i="2"/>
  <c r="W99" i="2"/>
  <c r="B91" i="2"/>
  <c r="W91" i="2"/>
  <c r="B83" i="2"/>
  <c r="W83" i="2"/>
  <c r="B75" i="2"/>
  <c r="W75" i="2"/>
  <c r="B67" i="2"/>
  <c r="W67" i="2"/>
  <c r="B59" i="2"/>
  <c r="W59" i="2"/>
  <c r="B51" i="2"/>
  <c r="W51" i="2"/>
  <c r="B43" i="2"/>
  <c r="W43" i="2"/>
  <c r="B35" i="2"/>
  <c r="W35" i="2"/>
  <c r="B27" i="2"/>
  <c r="W27" i="2"/>
  <c r="B22" i="2"/>
  <c r="W22" i="2"/>
  <c r="B18" i="2"/>
  <c r="W18" i="2"/>
  <c r="B1513" i="2"/>
  <c r="B1505" i="2"/>
  <c r="B1497" i="2"/>
  <c r="B1489" i="2"/>
  <c r="B1485" i="2"/>
  <c r="B1477" i="2"/>
  <c r="B1469" i="2"/>
  <c r="B1461" i="2"/>
  <c r="B1453" i="2"/>
  <c r="B1445" i="2"/>
  <c r="B1437" i="2"/>
  <c r="B1429" i="2"/>
  <c r="B1421" i="2"/>
  <c r="B1413" i="2"/>
  <c r="B1405" i="2"/>
  <c r="B1397" i="2"/>
  <c r="B1389" i="2"/>
  <c r="B1381" i="2"/>
  <c r="B1369" i="2"/>
  <c r="B1361" i="2"/>
  <c r="B1353" i="2"/>
  <c r="B1345" i="2"/>
  <c r="B1337" i="2"/>
  <c r="B1329" i="2"/>
  <c r="B1325" i="2"/>
  <c r="B1317" i="2"/>
  <c r="B1309" i="2"/>
  <c r="B1301" i="2"/>
  <c r="B1293" i="2"/>
  <c r="B1285" i="2"/>
  <c r="B1277" i="2"/>
  <c r="B1269" i="2"/>
  <c r="B1261" i="2"/>
  <c r="B1253" i="2"/>
  <c r="B1241" i="2"/>
  <c r="B1233" i="2"/>
  <c r="B1225" i="2"/>
  <c r="B1217" i="2"/>
  <c r="B1209" i="2"/>
  <c r="B1201" i="2"/>
  <c r="B1193" i="2"/>
  <c r="B1189" i="2"/>
  <c r="B1181" i="2"/>
  <c r="B1173" i="2"/>
  <c r="B1165" i="2"/>
  <c r="B1157" i="2"/>
  <c r="B1149" i="2"/>
  <c r="B1137" i="2"/>
  <c r="B1129" i="2"/>
  <c r="B1121" i="2"/>
  <c r="B1113" i="2"/>
  <c r="B1109" i="2"/>
  <c r="B1101" i="2"/>
  <c r="B1097" i="2"/>
  <c r="B1089" i="2"/>
  <c r="B1081" i="2"/>
  <c r="B1073" i="2"/>
  <c r="B1065" i="2"/>
  <c r="B1057" i="2"/>
  <c r="B1049" i="2"/>
  <c r="B1041" i="2"/>
  <c r="B1033" i="2"/>
  <c r="B1025" i="2"/>
  <c r="B1017" i="2"/>
  <c r="B1009" i="2"/>
  <c r="B1001" i="2"/>
  <c r="B993" i="2"/>
  <c r="B985" i="2"/>
  <c r="B977" i="2"/>
  <c r="B969" i="2"/>
  <c r="B961" i="2"/>
  <c r="B953" i="2"/>
  <c r="B945" i="2"/>
  <c r="B937" i="2"/>
  <c r="B929" i="2"/>
  <c r="B921" i="2"/>
  <c r="B917" i="2"/>
  <c r="B909" i="2"/>
  <c r="B901" i="2"/>
  <c r="B893" i="2"/>
  <c r="B885" i="2"/>
  <c r="B877" i="2"/>
  <c r="B869" i="2"/>
  <c r="B861" i="2"/>
  <c r="B853" i="2"/>
  <c r="B845" i="2"/>
  <c r="B837" i="2"/>
  <c r="B829" i="2"/>
  <c r="B821" i="2"/>
  <c r="B817" i="2"/>
  <c r="B809" i="2"/>
  <c r="B801" i="2"/>
  <c r="B793" i="2"/>
  <c r="B785" i="2"/>
  <c r="B777" i="2"/>
  <c r="B769" i="2"/>
  <c r="B761" i="2"/>
  <c r="B757" i="2"/>
  <c r="B749" i="2"/>
  <c r="B741" i="2"/>
  <c r="B733" i="2"/>
  <c r="B725" i="2"/>
  <c r="B717" i="2"/>
  <c r="B705" i="2"/>
  <c r="B697" i="2"/>
  <c r="B689" i="2"/>
  <c r="B681" i="2"/>
  <c r="B673" i="2"/>
  <c r="B669" i="2"/>
  <c r="B661" i="2"/>
  <c r="B653" i="2"/>
  <c r="B645" i="2"/>
  <c r="B633" i="2"/>
  <c r="B625" i="2"/>
  <c r="B617" i="2"/>
  <c r="B609" i="2"/>
  <c r="B601" i="2"/>
  <c r="B593" i="2"/>
  <c r="B585" i="2"/>
  <c r="B577" i="2"/>
  <c r="B573" i="2"/>
  <c r="B565" i="2"/>
  <c r="B557" i="2"/>
  <c r="B549" i="2"/>
  <c r="B541" i="2"/>
  <c r="B533" i="2"/>
  <c r="B525" i="2"/>
  <c r="B517" i="2"/>
  <c r="B509" i="2"/>
  <c r="B501" i="2"/>
  <c r="B493" i="2"/>
  <c r="B485" i="2"/>
  <c r="B473" i="2"/>
  <c r="B469" i="2"/>
  <c r="B461" i="2"/>
  <c r="B453" i="2"/>
  <c r="B445" i="2"/>
  <c r="B437" i="2"/>
  <c r="B429" i="2"/>
  <c r="B421" i="2"/>
  <c r="B413" i="2"/>
  <c r="B405" i="2"/>
  <c r="B397" i="2"/>
  <c r="B389" i="2"/>
  <c r="B381" i="2"/>
  <c r="B373" i="2"/>
  <c r="B361" i="2"/>
  <c r="B353" i="2"/>
  <c r="B345" i="2"/>
  <c r="B337" i="2"/>
  <c r="B329" i="2"/>
  <c r="B321" i="2"/>
  <c r="B313" i="2"/>
  <c r="B309" i="2"/>
  <c r="B297" i="2"/>
  <c r="B289" i="2"/>
  <c r="B281" i="2"/>
  <c r="B273" i="2"/>
  <c r="B265" i="2"/>
  <c r="B257" i="2"/>
  <c r="B249" i="2"/>
  <c r="B241" i="2"/>
  <c r="B233" i="2"/>
  <c r="B225" i="2"/>
  <c r="B217" i="2"/>
  <c r="B209" i="2"/>
  <c r="B201" i="2"/>
  <c r="B193" i="2"/>
  <c r="B185" i="2"/>
  <c r="B177" i="2"/>
  <c r="B169" i="2"/>
  <c r="B161" i="2"/>
  <c r="B153" i="2"/>
  <c r="B145" i="2"/>
  <c r="B137" i="2"/>
  <c r="B129" i="2"/>
  <c r="B117" i="2"/>
  <c r="B109" i="2"/>
  <c r="B101" i="2"/>
  <c r="B97" i="2"/>
  <c r="B89" i="2"/>
  <c r="B81" i="2"/>
  <c r="B73" i="2"/>
  <c r="B65" i="2"/>
  <c r="B57" i="2"/>
  <c r="B49" i="2"/>
  <c r="B41" i="2"/>
  <c r="B29" i="2"/>
  <c r="B1504" i="2"/>
  <c r="B1488" i="2"/>
  <c r="B1480" i="2"/>
  <c r="B1472" i="2"/>
  <c r="B1448" i="2"/>
  <c r="B1440" i="2"/>
  <c r="B1424" i="2"/>
  <c r="B1400" i="2"/>
  <c r="B1384" i="2"/>
  <c r="B1376" i="2"/>
  <c r="B1360" i="2"/>
  <c r="B1336" i="2"/>
  <c r="B1328" i="2"/>
  <c r="B1320" i="2"/>
  <c r="B1296" i="2"/>
  <c r="B1288" i="2"/>
  <c r="B1264" i="2"/>
  <c r="B1256" i="2"/>
  <c r="B1232" i="2"/>
  <c r="B1224" i="2"/>
  <c r="B1208" i="2"/>
  <c r="B1192" i="2"/>
  <c r="B1176" i="2"/>
  <c r="B1168" i="2"/>
  <c r="B1144" i="2"/>
  <c r="B1136" i="2"/>
  <c r="B1112" i="2"/>
  <c r="B1104" i="2"/>
  <c r="B1088" i="2"/>
  <c r="B1072" i="2"/>
  <c r="B1064" i="2"/>
  <c r="B1056" i="2"/>
  <c r="B1032" i="2"/>
  <c r="B1024" i="2"/>
  <c r="B1016" i="2"/>
  <c r="B1000" i="2"/>
  <c r="B992" i="2"/>
  <c r="B984" i="2"/>
  <c r="B976" i="2"/>
  <c r="B952" i="2"/>
  <c r="B936" i="2"/>
  <c r="B928" i="2"/>
  <c r="B912" i="2"/>
  <c r="B904" i="2"/>
  <c r="B888" i="2"/>
  <c r="B872" i="2"/>
  <c r="B856" i="2"/>
  <c r="B832" i="2"/>
  <c r="B824" i="2"/>
  <c r="B808" i="2"/>
  <c r="B800" i="2"/>
  <c r="B784" i="2"/>
  <c r="B776" i="2"/>
  <c r="B752" i="2"/>
  <c r="B744" i="2"/>
  <c r="B720" i="2"/>
  <c r="B712" i="2"/>
  <c r="B704" i="2"/>
  <c r="B680" i="2"/>
  <c r="B664" i="2"/>
  <c r="B656" i="2"/>
  <c r="B640" i="2"/>
  <c r="B624" i="2"/>
  <c r="B616" i="2"/>
  <c r="B608" i="2"/>
  <c r="B584" i="2"/>
  <c r="B576" i="2"/>
  <c r="B560" i="2"/>
  <c r="B552" i="2"/>
  <c r="B536" i="2"/>
  <c r="B528" i="2"/>
  <c r="B504" i="2"/>
  <c r="B496" i="2"/>
  <c r="B472" i="2"/>
  <c r="B464" i="2"/>
  <c r="B456" i="2"/>
  <c r="B440" i="2"/>
  <c r="B424" i="2"/>
  <c r="B416" i="2"/>
  <c r="B392" i="2"/>
  <c r="B376" i="2"/>
  <c r="B360" i="2"/>
  <c r="B352" i="2"/>
  <c r="B336" i="2"/>
  <c r="B328" i="2"/>
  <c r="B304" i="2"/>
  <c r="B288" i="2"/>
  <c r="B264" i="2"/>
  <c r="B248" i="2"/>
  <c r="B240" i="2"/>
  <c r="B232" i="2"/>
  <c r="B224" i="2"/>
  <c r="B200" i="2"/>
  <c r="B192" i="2"/>
  <c r="B168" i="2"/>
  <c r="B144" i="2"/>
  <c r="B136" i="2"/>
  <c r="B112" i="2"/>
  <c r="B88" i="2"/>
  <c r="B64" i="2"/>
  <c r="B56" i="2"/>
  <c r="B40" i="2"/>
  <c r="B1503" i="2"/>
  <c r="B1495" i="2"/>
  <c r="B1487" i="2"/>
  <c r="B1463" i="2"/>
  <c r="B1455" i="2"/>
  <c r="B1447" i="2"/>
  <c r="B1423" i="2"/>
  <c r="B1415" i="2"/>
  <c r="B1391" i="2"/>
  <c r="B1383" i="2"/>
  <c r="B1367" i="2"/>
  <c r="B1351" i="2"/>
  <c r="B1327" i="2"/>
  <c r="B1319" i="2"/>
  <c r="B1303" i="2"/>
  <c r="B1279" i="2"/>
  <c r="B1271" i="2"/>
  <c r="B1255" i="2"/>
  <c r="B1247" i="2"/>
  <c r="B1231" i="2"/>
  <c r="B1215" i="2"/>
  <c r="B1207" i="2"/>
  <c r="B1199" i="2"/>
  <c r="B1191" i="2"/>
  <c r="B1183" i="2"/>
  <c r="B1175" i="2"/>
  <c r="B1167" i="2"/>
  <c r="B1159" i="2"/>
  <c r="B1151" i="2"/>
  <c r="B1143" i="2"/>
  <c r="B1135" i="2"/>
  <c r="B1127" i="2"/>
  <c r="B1119" i="2"/>
  <c r="B1111" i="2"/>
  <c r="B1103" i="2"/>
  <c r="B1095" i="2"/>
  <c r="B1087" i="2"/>
  <c r="B1079" i="2"/>
  <c r="B1071" i="2"/>
  <c r="B1063" i="2"/>
  <c r="B1055" i="2"/>
  <c r="B1047" i="2"/>
  <c r="B1039" i="2"/>
  <c r="B1031" i="2"/>
  <c r="B1023" i="2"/>
  <c r="B1015" i="2"/>
  <c r="B1007" i="2"/>
  <c r="B999" i="2"/>
  <c r="B991" i="2"/>
  <c r="B983" i="2"/>
  <c r="B975" i="2"/>
  <c r="B967" i="2"/>
  <c r="B959" i="2"/>
  <c r="B951" i="2"/>
  <c r="B943" i="2"/>
  <c r="B935" i="2"/>
  <c r="B927" i="2"/>
  <c r="B919" i="2"/>
  <c r="B911" i="2"/>
  <c r="B903" i="2"/>
  <c r="B895" i="2"/>
  <c r="B887" i="2"/>
  <c r="B879" i="2"/>
  <c r="B871" i="2"/>
  <c r="B863" i="2"/>
  <c r="B855" i="2"/>
  <c r="B847" i="2"/>
  <c r="B839" i="2"/>
  <c r="B831" i="2"/>
  <c r="B823" i="2"/>
  <c r="B815" i="2"/>
  <c r="B807" i="2"/>
  <c r="B799" i="2"/>
  <c r="B791" i="2"/>
  <c r="B783" i="2"/>
  <c r="B775" i="2"/>
  <c r="B767" i="2"/>
  <c r="B759" i="2"/>
  <c r="B751" i="2"/>
  <c r="B743" i="2"/>
  <c r="B735" i="2"/>
  <c r="B727" i="2"/>
  <c r="B719" i="2"/>
  <c r="B711" i="2"/>
  <c r="B703" i="2"/>
  <c r="B695" i="2"/>
  <c r="B687" i="2"/>
  <c r="B679" i="2"/>
  <c r="B671" i="2"/>
  <c r="B663" i="2"/>
  <c r="B655" i="2"/>
  <c r="B647" i="2"/>
  <c r="B639" i="2"/>
  <c r="B631" i="2"/>
  <c r="B623" i="2"/>
  <c r="B615" i="2"/>
  <c r="B607" i="2"/>
  <c r="B599" i="2"/>
  <c r="B591" i="2"/>
  <c r="B583" i="2"/>
  <c r="B575" i="2"/>
  <c r="B567" i="2"/>
  <c r="B559" i="2"/>
  <c r="B551" i="2"/>
  <c r="B543" i="2"/>
  <c r="B535" i="2"/>
  <c r="B527" i="2"/>
  <c r="B519" i="2"/>
  <c r="B511" i="2"/>
  <c r="B503" i="2"/>
  <c r="B495" i="2"/>
  <c r="B487" i="2"/>
  <c r="B479" i="2"/>
  <c r="B471" i="2"/>
  <c r="B463" i="2"/>
  <c r="B455" i="2"/>
  <c r="B447" i="2"/>
  <c r="B439" i="2"/>
  <c r="B431" i="2"/>
  <c r="B423" i="2"/>
  <c r="B415" i="2"/>
  <c r="B407" i="2"/>
  <c r="B399" i="2"/>
  <c r="B391" i="2"/>
  <c r="B383" i="2"/>
  <c r="B375" i="2"/>
  <c r="B367" i="2"/>
  <c r="B359" i="2"/>
  <c r="B351" i="2"/>
  <c r="B343" i="2"/>
  <c r="B335" i="2"/>
  <c r="B327" i="2"/>
  <c r="B319" i="2"/>
  <c r="B311" i="2"/>
  <c r="B303" i="2"/>
  <c r="B295" i="2"/>
  <c r="B287" i="2"/>
  <c r="B279" i="2"/>
  <c r="B271" i="2"/>
  <c r="B263" i="2"/>
  <c r="B255" i="2"/>
  <c r="B247" i="2"/>
  <c r="B239" i="2"/>
  <c r="B231" i="2"/>
  <c r="B223" i="2"/>
  <c r="B215" i="2"/>
  <c r="B207" i="2"/>
  <c r="B199" i="2"/>
  <c r="B191" i="2"/>
  <c r="B183" i="2"/>
  <c r="B175" i="2"/>
  <c r="B167" i="2"/>
  <c r="B159" i="2"/>
  <c r="B151" i="2"/>
  <c r="B143" i="2"/>
  <c r="B135" i="2"/>
  <c r="B127" i="2"/>
  <c r="B119" i="2"/>
  <c r="B111" i="2"/>
  <c r="B103" i="2"/>
  <c r="B95" i="2"/>
  <c r="B87" i="2"/>
  <c r="B79" i="2"/>
  <c r="B71" i="2"/>
  <c r="B63" i="2"/>
  <c r="B55" i="2"/>
  <c r="B47" i="2"/>
  <c r="B39" i="2"/>
  <c r="B31" i="2"/>
  <c r="B23" i="2"/>
  <c r="B19" i="2"/>
  <c r="B1509" i="2"/>
  <c r="B1501" i="2"/>
  <c r="B1493" i="2"/>
  <c r="B1481" i="2"/>
  <c r="B1473" i="2"/>
  <c r="B1465" i="2"/>
  <c r="B1457" i="2"/>
  <c r="B1449" i="2"/>
  <c r="B1441" i="2"/>
  <c r="B1433" i="2"/>
  <c r="B1425" i="2"/>
  <c r="B1417" i="2"/>
  <c r="B1409" i="2"/>
  <c r="B1401" i="2"/>
  <c r="B1393" i="2"/>
  <c r="B1385" i="2"/>
  <c r="B1377" i="2"/>
  <c r="B1373" i="2"/>
  <c r="B1365" i="2"/>
  <c r="B1357" i="2"/>
  <c r="B1349" i="2"/>
  <c r="B1341" i="2"/>
  <c r="B1333" i="2"/>
  <c r="B1321" i="2"/>
  <c r="B1313" i="2"/>
  <c r="B1305" i="2"/>
  <c r="B1297" i="2"/>
  <c r="B1289" i="2"/>
  <c r="B1281" i="2"/>
  <c r="B1273" i="2"/>
  <c r="B1265" i="2"/>
  <c r="B1257" i="2"/>
  <c r="B1249" i="2"/>
  <c r="B1245" i="2"/>
  <c r="B1237" i="2"/>
  <c r="B1229" i="2"/>
  <c r="B1221" i="2"/>
  <c r="B1213" i="2"/>
  <c r="B1205" i="2"/>
  <c r="B1197" i="2"/>
  <c r="B1185" i="2"/>
  <c r="B1177" i="2"/>
  <c r="B1169" i="2"/>
  <c r="B1161" i="2"/>
  <c r="B1153" i="2"/>
  <c r="B1145" i="2"/>
  <c r="B1141" i="2"/>
  <c r="B1133" i="2"/>
  <c r="B1125" i="2"/>
  <c r="B1117" i="2"/>
  <c r="B1105" i="2"/>
  <c r="B1093" i="2"/>
  <c r="B1085" i="2"/>
  <c r="B1077" i="2"/>
  <c r="B1069" i="2"/>
  <c r="B1061" i="2"/>
  <c r="B1053" i="2"/>
  <c r="B1045" i="2"/>
  <c r="B1037" i="2"/>
  <c r="B1029" i="2"/>
  <c r="B1021" i="2"/>
  <c r="B1013" i="2"/>
  <c r="B1005" i="2"/>
  <c r="B997" i="2"/>
  <c r="B989" i="2"/>
  <c r="B981" i="2"/>
  <c r="B973" i="2"/>
  <c r="B965" i="2"/>
  <c r="B957" i="2"/>
  <c r="B949" i="2"/>
  <c r="B941" i="2"/>
  <c r="B933" i="2"/>
  <c r="B925" i="2"/>
  <c r="B913" i="2"/>
  <c r="B905" i="2"/>
  <c r="B897" i="2"/>
  <c r="B889" i="2"/>
  <c r="B881" i="2"/>
  <c r="B873" i="2"/>
  <c r="B865" i="2"/>
  <c r="B857" i="2"/>
  <c r="B849" i="2"/>
  <c r="B841" i="2"/>
  <c r="B833" i="2"/>
  <c r="B825" i="2"/>
  <c r="B813" i="2"/>
  <c r="B805" i="2"/>
  <c r="B797" i="2"/>
  <c r="B789" i="2"/>
  <c r="B781" i="2"/>
  <c r="B773" i="2"/>
  <c r="B765" i="2"/>
  <c r="B753" i="2"/>
  <c r="B745" i="2"/>
  <c r="B737" i="2"/>
  <c r="B729" i="2"/>
  <c r="B721" i="2"/>
  <c r="B713" i="2"/>
  <c r="B709" i="2"/>
  <c r="B701" i="2"/>
  <c r="B693" i="2"/>
  <c r="B685" i="2"/>
  <c r="B677" i="2"/>
  <c r="B665" i="2"/>
  <c r="B657" i="2"/>
  <c r="B649" i="2"/>
  <c r="B641" i="2"/>
  <c r="B637" i="2"/>
  <c r="B629" i="2"/>
  <c r="B621" i="2"/>
  <c r="B613" i="2"/>
  <c r="B605" i="2"/>
  <c r="B597" i="2"/>
  <c r="B589" i="2"/>
  <c r="B581" i="2"/>
  <c r="B569" i="2"/>
  <c r="B561" i="2"/>
  <c r="B553" i="2"/>
  <c r="B545" i="2"/>
  <c r="B537" i="2"/>
  <c r="B529" i="2"/>
  <c r="B521" i="2"/>
  <c r="B513" i="2"/>
  <c r="B505" i="2"/>
  <c r="B497" i="2"/>
  <c r="B489" i="2"/>
  <c r="B481" i="2"/>
  <c r="B477" i="2"/>
  <c r="B465" i="2"/>
  <c r="B457" i="2"/>
  <c r="B449" i="2"/>
  <c r="B441" i="2"/>
  <c r="B433" i="2"/>
  <c r="B425" i="2"/>
  <c r="B417" i="2"/>
  <c r="B409" i="2"/>
  <c r="B401" i="2"/>
  <c r="B393" i="2"/>
  <c r="B385" i="2"/>
  <c r="B377" i="2"/>
  <c r="B369" i="2"/>
  <c r="B365" i="2"/>
  <c r="B357" i="2"/>
  <c r="B349" i="2"/>
  <c r="B341" i="2"/>
  <c r="B333" i="2"/>
  <c r="B325" i="2"/>
  <c r="B317" i="2"/>
  <c r="B305" i="2"/>
  <c r="B301" i="2"/>
  <c r="B293" i="2"/>
  <c r="B285" i="2"/>
  <c r="B277" i="2"/>
  <c r="B269" i="2"/>
  <c r="B261" i="2"/>
  <c r="B253" i="2"/>
  <c r="B245" i="2"/>
  <c r="B237" i="2"/>
  <c r="B229" i="2"/>
  <c r="B221" i="2"/>
  <c r="B213" i="2"/>
  <c r="B205" i="2"/>
  <c r="B197" i="2"/>
  <c r="B189" i="2"/>
  <c r="B181" i="2"/>
  <c r="B173" i="2"/>
  <c r="B165" i="2"/>
  <c r="B157" i="2"/>
  <c r="B149" i="2"/>
  <c r="B141" i="2"/>
  <c r="B133" i="2"/>
  <c r="B125" i="2"/>
  <c r="B121" i="2"/>
  <c r="B113" i="2"/>
  <c r="B105" i="2"/>
  <c r="B93" i="2"/>
  <c r="B85" i="2"/>
  <c r="B77" i="2"/>
  <c r="B69" i="2"/>
  <c r="B61" i="2"/>
  <c r="B53" i="2"/>
  <c r="B45" i="2"/>
  <c r="B37" i="2"/>
  <c r="B33" i="2"/>
  <c r="B25" i="2"/>
  <c r="B1512" i="2"/>
  <c r="B1496" i="2"/>
  <c r="B1464" i="2"/>
  <c r="B1456" i="2"/>
  <c r="B1432" i="2"/>
  <c r="B1416" i="2"/>
  <c r="B1408" i="2"/>
  <c r="B1392" i="2"/>
  <c r="B1368" i="2"/>
  <c r="B1352" i="2"/>
  <c r="B1344" i="2"/>
  <c r="B1312" i="2"/>
  <c r="B1304" i="2"/>
  <c r="B1280" i="2"/>
  <c r="B1272" i="2"/>
  <c r="B1248" i="2"/>
  <c r="B1240" i="2"/>
  <c r="B1216" i="2"/>
  <c r="B1200" i="2"/>
  <c r="B1184" i="2"/>
  <c r="B1160" i="2"/>
  <c r="B1152" i="2"/>
  <c r="B1128" i="2"/>
  <c r="B1120" i="2"/>
  <c r="B1096" i="2"/>
  <c r="B1080" i="2"/>
  <c r="B1048" i="2"/>
  <c r="B1040" i="2"/>
  <c r="B1008" i="2"/>
  <c r="B968" i="2"/>
  <c r="B960" i="2"/>
  <c r="B944" i="2"/>
  <c r="B920" i="2"/>
  <c r="B896" i="2"/>
  <c r="B880" i="2"/>
  <c r="B864" i="2"/>
  <c r="B848" i="2"/>
  <c r="B840" i="2"/>
  <c r="B816" i="2"/>
  <c r="B792" i="2"/>
  <c r="B768" i="2"/>
  <c r="B760" i="2"/>
  <c r="B736" i="2"/>
  <c r="B728" i="2"/>
  <c r="B696" i="2"/>
  <c r="B688" i="2"/>
  <c r="B672" i="2"/>
  <c r="B648" i="2"/>
  <c r="B632" i="2"/>
  <c r="B600" i="2"/>
  <c r="B592" i="2"/>
  <c r="B568" i="2"/>
  <c r="B544" i="2"/>
  <c r="B520" i="2"/>
  <c r="B512" i="2"/>
  <c r="B488" i="2"/>
  <c r="B480" i="2"/>
  <c r="B448" i="2"/>
  <c r="B432" i="2"/>
  <c r="B408" i="2"/>
  <c r="B400" i="2"/>
  <c r="B384" i="2"/>
  <c r="B368" i="2"/>
  <c r="B344" i="2"/>
  <c r="B320" i="2"/>
  <c r="B312" i="2"/>
  <c r="B296" i="2"/>
  <c r="B280" i="2"/>
  <c r="B272" i="2"/>
  <c r="B256" i="2"/>
  <c r="B216" i="2"/>
  <c r="B208" i="2"/>
  <c r="B184" i="2"/>
  <c r="B176" i="2"/>
  <c r="B160" i="2"/>
  <c r="B152" i="2"/>
  <c r="B128" i="2"/>
  <c r="B120" i="2"/>
  <c r="B104" i="2"/>
  <c r="B96" i="2"/>
  <c r="B80" i="2"/>
  <c r="B72" i="2"/>
  <c r="B48" i="2"/>
  <c r="B32" i="2"/>
  <c r="B24" i="2"/>
  <c r="B1511" i="2"/>
  <c r="B1479" i="2"/>
  <c r="B1471" i="2"/>
  <c r="B1439" i="2"/>
  <c r="B1431" i="2"/>
  <c r="B1407" i="2"/>
  <c r="B1399" i="2"/>
  <c r="B1375" i="2"/>
  <c r="B1359" i="2"/>
  <c r="B1343" i="2"/>
  <c r="B1335" i="2"/>
  <c r="B1311" i="2"/>
  <c r="B1295" i="2"/>
  <c r="B1287" i="2"/>
  <c r="B1263" i="2"/>
  <c r="B1239" i="2"/>
  <c r="B1223" i="2"/>
  <c r="B1514" i="2"/>
  <c r="B1510" i="2"/>
  <c r="B1506" i="2"/>
  <c r="B1502" i="2"/>
  <c r="B1498" i="2"/>
  <c r="B1494" i="2"/>
  <c r="B1490" i="2"/>
  <c r="B1486" i="2"/>
  <c r="B1482" i="2"/>
  <c r="B1478" i="2"/>
  <c r="B1474" i="2"/>
  <c r="B1470" i="2"/>
  <c r="B1466" i="2"/>
  <c r="B1462" i="2"/>
  <c r="B1458" i="2"/>
  <c r="B1454" i="2"/>
  <c r="B1450" i="2"/>
  <c r="B1446" i="2"/>
  <c r="B1442" i="2"/>
  <c r="B1438" i="2"/>
  <c r="B1434" i="2"/>
  <c r="B1430" i="2"/>
  <c r="B1426" i="2"/>
  <c r="B1422" i="2"/>
  <c r="B1418" i="2"/>
  <c r="B1414" i="2"/>
  <c r="B1410" i="2"/>
  <c r="B1406" i="2"/>
  <c r="B1402" i="2"/>
  <c r="B1398" i="2"/>
  <c r="B1394" i="2"/>
  <c r="B1390" i="2"/>
  <c r="B1386" i="2"/>
  <c r="B1382" i="2"/>
  <c r="B1378" i="2"/>
  <c r="B1374" i="2"/>
  <c r="B1370" i="2"/>
  <c r="B1366" i="2"/>
  <c r="B1362" i="2"/>
  <c r="B1358" i="2"/>
  <c r="B1354" i="2"/>
  <c r="B1350" i="2"/>
  <c r="B1346" i="2"/>
  <c r="B1342" i="2"/>
  <c r="B1338" i="2"/>
  <c r="B1334" i="2"/>
  <c r="B1330" i="2"/>
  <c r="B1326" i="2"/>
  <c r="B1322" i="2"/>
  <c r="B1318" i="2"/>
  <c r="B1314" i="2"/>
  <c r="B1310" i="2"/>
  <c r="B1306" i="2"/>
  <c r="B1302" i="2"/>
  <c r="B1298" i="2"/>
  <c r="B1294" i="2"/>
  <c r="B1290" i="2"/>
  <c r="B1286" i="2"/>
  <c r="B1282" i="2"/>
  <c r="B1278" i="2"/>
  <c r="B1274" i="2"/>
  <c r="B1270" i="2"/>
  <c r="B1266" i="2"/>
  <c r="B1262" i="2"/>
  <c r="B1258" i="2"/>
  <c r="B1254" i="2"/>
  <c r="B1250" i="2"/>
  <c r="B1246" i="2"/>
  <c r="B1242" i="2"/>
  <c r="B1238" i="2"/>
  <c r="B1234" i="2"/>
  <c r="B1230" i="2"/>
  <c r="B1226" i="2"/>
  <c r="B1222" i="2"/>
  <c r="B1218" i="2"/>
  <c r="B1214" i="2"/>
  <c r="B1210" i="2"/>
  <c r="B1206" i="2"/>
  <c r="B1202" i="2"/>
  <c r="B1198" i="2"/>
  <c r="B1194" i="2"/>
  <c r="B1190" i="2"/>
  <c r="B1186" i="2"/>
  <c r="B1182" i="2"/>
  <c r="B1178" i="2"/>
  <c r="B1174" i="2"/>
  <c r="B1170" i="2"/>
  <c r="B1166" i="2"/>
  <c r="B1162" i="2"/>
  <c r="B1158" i="2"/>
  <c r="B1154" i="2"/>
  <c r="B1150" i="2"/>
  <c r="B1146" i="2"/>
  <c r="B1142" i="2"/>
  <c r="B1138" i="2"/>
  <c r="B1134" i="2"/>
  <c r="B1130" i="2"/>
  <c r="B1126" i="2"/>
  <c r="B1122" i="2"/>
  <c r="B1118" i="2"/>
  <c r="B1114" i="2"/>
  <c r="B1110" i="2"/>
  <c r="B1106" i="2"/>
  <c r="B1102" i="2"/>
  <c r="B1098" i="2"/>
  <c r="B1094" i="2"/>
  <c r="B1090" i="2"/>
  <c r="B1086" i="2"/>
  <c r="B1082" i="2"/>
  <c r="B1078" i="2"/>
  <c r="B1074" i="2"/>
  <c r="B1070" i="2"/>
  <c r="B1066" i="2"/>
  <c r="B1062" i="2"/>
  <c r="B1058" i="2"/>
  <c r="B1054" i="2"/>
  <c r="B1050" i="2"/>
  <c r="B1046" i="2"/>
  <c r="B1042" i="2"/>
  <c r="B1038" i="2"/>
  <c r="B1034" i="2"/>
  <c r="B1030" i="2"/>
  <c r="B1026" i="2"/>
  <c r="B1022" i="2"/>
  <c r="B1018" i="2"/>
  <c r="B1014" i="2"/>
  <c r="B1010" i="2"/>
  <c r="B1006" i="2"/>
  <c r="B1002" i="2"/>
  <c r="B998" i="2"/>
  <c r="B994" i="2"/>
  <c r="B990" i="2"/>
  <c r="B986" i="2"/>
  <c r="B982" i="2"/>
  <c r="B978" i="2"/>
  <c r="B974" i="2"/>
  <c r="B970" i="2"/>
  <c r="B966" i="2"/>
  <c r="B962" i="2"/>
  <c r="B958" i="2"/>
  <c r="B954" i="2"/>
  <c r="B950" i="2"/>
  <c r="B946" i="2"/>
  <c r="B942" i="2"/>
  <c r="B938" i="2"/>
  <c r="B934" i="2"/>
  <c r="B930" i="2"/>
  <c r="B926" i="2"/>
  <c r="B922" i="2"/>
  <c r="B918" i="2"/>
  <c r="B914" i="2"/>
  <c r="B910" i="2"/>
  <c r="B906" i="2"/>
  <c r="B902" i="2"/>
  <c r="B898" i="2"/>
  <c r="B894" i="2"/>
  <c r="B890" i="2"/>
  <c r="B886" i="2"/>
  <c r="B882" i="2"/>
  <c r="B878" i="2"/>
  <c r="B874" i="2"/>
  <c r="B870" i="2"/>
  <c r="B866" i="2"/>
  <c r="B862" i="2"/>
  <c r="B858" i="2"/>
  <c r="B854" i="2"/>
  <c r="B850" i="2"/>
  <c r="B846" i="2"/>
  <c r="B842" i="2"/>
  <c r="B838" i="2"/>
  <c r="B834" i="2"/>
  <c r="B830" i="2"/>
  <c r="B826" i="2"/>
  <c r="B822" i="2"/>
  <c r="B818" i="2"/>
  <c r="B814" i="2"/>
  <c r="B810" i="2"/>
  <c r="B806" i="2"/>
  <c r="B802" i="2"/>
  <c r="B798" i="2"/>
  <c r="B794" i="2"/>
  <c r="B790" i="2"/>
  <c r="B786" i="2"/>
  <c r="B782" i="2"/>
  <c r="B778" i="2"/>
  <c r="B774" i="2"/>
  <c r="B770" i="2"/>
  <c r="B766" i="2"/>
  <c r="B762" i="2"/>
  <c r="B758" i="2"/>
  <c r="B754" i="2"/>
  <c r="B750" i="2"/>
  <c r="B746" i="2"/>
  <c r="B742" i="2"/>
  <c r="B738" i="2"/>
  <c r="B734" i="2"/>
  <c r="B730" i="2"/>
  <c r="B726" i="2"/>
  <c r="B722" i="2"/>
  <c r="B718" i="2"/>
  <c r="B714" i="2"/>
  <c r="B710" i="2"/>
  <c r="B706" i="2"/>
  <c r="B702" i="2"/>
  <c r="B698" i="2"/>
  <c r="B694" i="2"/>
  <c r="B690" i="2"/>
  <c r="B686" i="2"/>
  <c r="B682" i="2"/>
  <c r="B678" i="2"/>
  <c r="B674" i="2"/>
  <c r="B670" i="2"/>
  <c r="B666" i="2"/>
  <c r="B662" i="2"/>
  <c r="B658" i="2"/>
  <c r="B654" i="2"/>
  <c r="B650" i="2"/>
  <c r="B646" i="2"/>
  <c r="B642" i="2"/>
  <c r="B638" i="2"/>
  <c r="B634" i="2"/>
  <c r="B630" i="2"/>
  <c r="B626" i="2"/>
  <c r="B622" i="2"/>
  <c r="B618" i="2"/>
  <c r="B614" i="2"/>
  <c r="B610" i="2"/>
  <c r="B606" i="2"/>
  <c r="B602" i="2"/>
  <c r="B598" i="2"/>
  <c r="B594" i="2"/>
  <c r="B590" i="2"/>
  <c r="B586" i="2"/>
  <c r="B582" i="2"/>
  <c r="B578" i="2"/>
  <c r="B574" i="2"/>
  <c r="B570" i="2"/>
  <c r="B566" i="2"/>
  <c r="B562" i="2"/>
  <c r="B558" i="2"/>
  <c r="B554" i="2"/>
  <c r="B550" i="2"/>
  <c r="B546" i="2"/>
  <c r="B542" i="2"/>
  <c r="B538" i="2"/>
  <c r="B534" i="2"/>
  <c r="B530" i="2"/>
  <c r="B526" i="2"/>
  <c r="B522" i="2"/>
  <c r="B518" i="2"/>
  <c r="B514" i="2"/>
  <c r="B510" i="2"/>
  <c r="B506" i="2"/>
  <c r="B502" i="2"/>
  <c r="B498" i="2"/>
  <c r="B494" i="2"/>
  <c r="B490" i="2"/>
  <c r="B486" i="2"/>
  <c r="B482" i="2"/>
  <c r="B478" i="2"/>
  <c r="B474" i="2"/>
  <c r="B470" i="2"/>
  <c r="B466" i="2"/>
  <c r="B462" i="2"/>
  <c r="B458" i="2"/>
  <c r="B454" i="2"/>
  <c r="B450" i="2"/>
  <c r="B446" i="2"/>
  <c r="B442" i="2"/>
  <c r="B438" i="2"/>
  <c r="B434" i="2"/>
  <c r="B430" i="2"/>
  <c r="B426" i="2"/>
  <c r="B422" i="2"/>
  <c r="B418" i="2"/>
  <c r="B414" i="2"/>
  <c r="B410" i="2"/>
  <c r="B406" i="2"/>
  <c r="B402" i="2"/>
  <c r="B398" i="2"/>
  <c r="B394" i="2"/>
  <c r="B390" i="2"/>
  <c r="B386" i="2"/>
  <c r="B382" i="2"/>
  <c r="B378" i="2"/>
  <c r="B374" i="2"/>
  <c r="B370" i="2"/>
  <c r="B366" i="2"/>
  <c r="B362" i="2"/>
  <c r="B358" i="2"/>
  <c r="B354" i="2"/>
  <c r="B350" i="2"/>
  <c r="B346" i="2"/>
  <c r="B342" i="2"/>
  <c r="B338" i="2"/>
  <c r="B334" i="2"/>
  <c r="B330" i="2"/>
  <c r="B326" i="2"/>
  <c r="B322" i="2"/>
  <c r="B318" i="2"/>
  <c r="B314" i="2"/>
  <c r="B310" i="2"/>
  <c r="B306" i="2"/>
  <c r="B302" i="2"/>
  <c r="B298" i="2"/>
  <c r="B294" i="2"/>
  <c r="B290" i="2"/>
  <c r="B286" i="2"/>
  <c r="B282" i="2"/>
  <c r="B278" i="2"/>
  <c r="B274" i="2"/>
  <c r="B270" i="2"/>
  <c r="B266" i="2"/>
  <c r="B262" i="2"/>
  <c r="B258" i="2"/>
  <c r="B254" i="2"/>
  <c r="B250" i="2"/>
  <c r="B246" i="2"/>
  <c r="B242" i="2"/>
  <c r="B238" i="2"/>
  <c r="B234" i="2"/>
  <c r="B230" i="2"/>
  <c r="B226" i="2"/>
  <c r="B222" i="2"/>
  <c r="B218" i="2"/>
  <c r="B214" i="2"/>
  <c r="B210" i="2"/>
  <c r="B206" i="2"/>
  <c r="B202" i="2"/>
  <c r="B198" i="2"/>
  <c r="B194" i="2"/>
  <c r="B190" i="2"/>
  <c r="B186" i="2"/>
  <c r="B182" i="2"/>
  <c r="B178" i="2"/>
  <c r="B174" i="2"/>
  <c r="B170" i="2"/>
  <c r="B166" i="2"/>
  <c r="B162" i="2"/>
  <c r="B158" i="2"/>
  <c r="B154" i="2"/>
  <c r="B150" i="2"/>
  <c r="B146" i="2"/>
  <c r="B142" i="2"/>
  <c r="B138" i="2"/>
  <c r="B134" i="2"/>
  <c r="B130" i="2"/>
  <c r="B126" i="2"/>
  <c r="B122" i="2"/>
  <c r="B118" i="2"/>
  <c r="B114" i="2"/>
  <c r="B110" i="2"/>
  <c r="B106" i="2"/>
  <c r="B102" i="2"/>
  <c r="B98" i="2"/>
  <c r="B94" i="2"/>
  <c r="B90" i="2"/>
  <c r="B86" i="2"/>
  <c r="B82" i="2"/>
  <c r="B78" i="2"/>
  <c r="B74" i="2"/>
  <c r="B70" i="2"/>
  <c r="B66" i="2"/>
  <c r="B62" i="2"/>
  <c r="B58" i="2"/>
  <c r="B54" i="2"/>
  <c r="B50" i="2"/>
  <c r="B46" i="2"/>
  <c r="B42" i="2"/>
  <c r="B38" i="2"/>
  <c r="B34" i="2"/>
  <c r="B30" i="2"/>
  <c r="B26" i="2"/>
  <c r="Q17" i="2"/>
  <c r="T21" i="2"/>
  <c r="T1188" i="2"/>
  <c r="T1172" i="2"/>
  <c r="T1156" i="2"/>
  <c r="T1140" i="2"/>
  <c r="T1116" i="2"/>
  <c r="T1108" i="2"/>
  <c r="T1092" i="2"/>
  <c r="T1084" i="2"/>
  <c r="T1068" i="2"/>
  <c r="T1044" i="2"/>
  <c r="T1036" i="2"/>
  <c r="T1020" i="2"/>
  <c r="T1004" i="2"/>
  <c r="T988" i="2"/>
  <c r="T972" i="2"/>
  <c r="T956" i="2"/>
  <c r="T940" i="2"/>
  <c r="T924" i="2"/>
  <c r="T908" i="2"/>
  <c r="T892" i="2"/>
  <c r="T876" i="2"/>
  <c r="T868" i="2"/>
  <c r="T844" i="2"/>
  <c r="T836" i="2"/>
  <c r="T812" i="2"/>
  <c r="T796" i="2"/>
  <c r="T772" i="2"/>
  <c r="T756" i="2"/>
  <c r="T748" i="2"/>
  <c r="T724" i="2"/>
  <c r="T716" i="2"/>
  <c r="T692" i="2"/>
  <c r="T684" i="2"/>
  <c r="T668" i="2"/>
  <c r="T652" i="2"/>
  <c r="T644" i="2"/>
  <c r="T620" i="2"/>
  <c r="T612" i="2"/>
  <c r="T588" i="2"/>
  <c r="T580" i="2"/>
  <c r="T556" i="2"/>
  <c r="T548" i="2"/>
  <c r="T532" i="2"/>
  <c r="T516" i="2"/>
  <c r="T500" i="2"/>
  <c r="T484" i="2"/>
  <c r="T468" i="2"/>
  <c r="T452" i="2"/>
  <c r="T436" i="2"/>
  <c r="T420" i="2"/>
  <c r="T404" i="2"/>
  <c r="T388" i="2"/>
  <c r="T364" i="2"/>
  <c r="T356" i="2"/>
  <c r="T340" i="2"/>
  <c r="T324" i="2"/>
  <c r="T308" i="2"/>
  <c r="T292" i="2"/>
  <c r="T276" i="2"/>
  <c r="T268" i="2"/>
  <c r="T244" i="2"/>
  <c r="T228" i="2"/>
  <c r="T212" i="2"/>
  <c r="T196" i="2"/>
  <c r="T172" i="2"/>
  <c r="T164" i="2"/>
  <c r="T148" i="2"/>
  <c r="T140" i="2"/>
  <c r="T132" i="2"/>
  <c r="T116" i="2"/>
  <c r="T100" i="2"/>
  <c r="T76" i="2"/>
  <c r="T68" i="2"/>
  <c r="T52" i="2"/>
  <c r="T36" i="2"/>
  <c r="T28" i="2"/>
  <c r="T1515" i="2"/>
  <c r="T1507" i="2"/>
  <c r="T1499" i="2"/>
  <c r="T1491" i="2"/>
  <c r="T1483" i="2"/>
  <c r="T1475" i="2"/>
  <c r="T1467" i="2"/>
  <c r="T1459" i="2"/>
  <c r="T1451" i="2"/>
  <c r="T1443" i="2"/>
  <c r="T1435" i="2"/>
  <c r="T1427" i="2"/>
  <c r="T1419" i="2"/>
  <c r="T1411" i="2"/>
  <c r="T1403" i="2"/>
  <c r="T1395" i="2"/>
  <c r="T1387" i="2"/>
  <c r="T1379" i="2"/>
  <c r="T1371" i="2"/>
  <c r="T1363" i="2"/>
  <c r="T1355" i="2"/>
  <c r="T1347" i="2"/>
  <c r="T1339" i="2"/>
  <c r="T1331" i="2"/>
  <c r="T1323" i="2"/>
  <c r="T1315" i="2"/>
  <c r="T1307" i="2"/>
  <c r="T1299" i="2"/>
  <c r="T1291" i="2"/>
  <c r="T1283" i="2"/>
  <c r="T1275" i="2"/>
  <c r="T1267" i="2"/>
  <c r="T1259" i="2"/>
  <c r="T1251" i="2"/>
  <c r="T1243" i="2"/>
  <c r="T1235" i="2"/>
  <c r="T1227" i="2"/>
  <c r="T1219" i="2"/>
  <c r="T1211" i="2"/>
  <c r="T1203" i="2"/>
  <c r="T1195" i="2"/>
  <c r="T1187" i="2"/>
  <c r="T1179" i="2"/>
  <c r="T1171" i="2"/>
  <c r="T1163" i="2"/>
  <c r="T1155" i="2"/>
  <c r="T1147" i="2"/>
  <c r="T1139" i="2"/>
  <c r="T1131" i="2"/>
  <c r="T1123" i="2"/>
  <c r="T1115" i="2"/>
  <c r="T1107" i="2"/>
  <c r="T1099" i="2"/>
  <c r="T1091" i="2"/>
  <c r="T1083" i="2"/>
  <c r="T1075" i="2"/>
  <c r="T1067" i="2"/>
  <c r="T1059" i="2"/>
  <c r="T1051" i="2"/>
  <c r="T1043" i="2"/>
  <c r="T1035" i="2"/>
  <c r="T1027" i="2"/>
  <c r="T1019" i="2"/>
  <c r="T1011" i="2"/>
  <c r="T1003" i="2"/>
  <c r="T995" i="2"/>
  <c r="T987" i="2"/>
  <c r="T979" i="2"/>
  <c r="T971" i="2"/>
  <c r="T963" i="2"/>
  <c r="T955" i="2"/>
  <c r="T947" i="2"/>
  <c r="T939" i="2"/>
  <c r="T931" i="2"/>
  <c r="T923" i="2"/>
  <c r="T915" i="2"/>
  <c r="T907" i="2"/>
  <c r="T899" i="2"/>
  <c r="T891" i="2"/>
  <c r="T883" i="2"/>
  <c r="T875" i="2"/>
  <c r="T867" i="2"/>
  <c r="T859" i="2"/>
  <c r="T851" i="2"/>
  <c r="T843" i="2"/>
  <c r="T835" i="2"/>
  <c r="T827" i="2"/>
  <c r="T819" i="2"/>
  <c r="T811" i="2"/>
  <c r="T803" i="2"/>
  <c r="T795" i="2"/>
  <c r="T787" i="2"/>
  <c r="T779" i="2"/>
  <c r="T771" i="2"/>
  <c r="T763" i="2"/>
  <c r="T755" i="2"/>
  <c r="T747" i="2"/>
  <c r="T739" i="2"/>
  <c r="T731" i="2"/>
  <c r="T723" i="2"/>
  <c r="T715" i="2"/>
  <c r="T707" i="2"/>
  <c r="T699" i="2"/>
  <c r="T691" i="2"/>
  <c r="T683" i="2"/>
  <c r="T675" i="2"/>
  <c r="T667" i="2"/>
  <c r="T659" i="2"/>
  <c r="T651" i="2"/>
  <c r="T643" i="2"/>
  <c r="T635" i="2"/>
  <c r="T627" i="2"/>
  <c r="T619" i="2"/>
  <c r="T611" i="2"/>
  <c r="T603" i="2"/>
  <c r="T595" i="2"/>
  <c r="T587" i="2"/>
  <c r="T579" i="2"/>
  <c r="T571" i="2"/>
  <c r="T563" i="2"/>
  <c r="T555" i="2"/>
  <c r="T547" i="2"/>
  <c r="T539" i="2"/>
  <c r="T531" i="2"/>
  <c r="T523" i="2"/>
  <c r="T515" i="2"/>
  <c r="T507" i="2"/>
  <c r="T499" i="2"/>
  <c r="T491" i="2"/>
  <c r="T483" i="2"/>
  <c r="T475" i="2"/>
  <c r="T467" i="2"/>
  <c r="T459" i="2"/>
  <c r="T451" i="2"/>
  <c r="T443" i="2"/>
  <c r="T435" i="2"/>
  <c r="T427" i="2"/>
  <c r="T419" i="2"/>
  <c r="T411" i="2"/>
  <c r="T403" i="2"/>
  <c r="T395" i="2"/>
  <c r="T387" i="2"/>
  <c r="T379" i="2"/>
  <c r="T371" i="2"/>
  <c r="T363" i="2"/>
  <c r="T355" i="2"/>
  <c r="T347" i="2"/>
  <c r="T339" i="2"/>
  <c r="T331" i="2"/>
  <c r="T323" i="2"/>
  <c r="T315" i="2"/>
  <c r="T307" i="2"/>
  <c r="T299" i="2"/>
  <c r="T291" i="2"/>
  <c r="T283" i="2"/>
  <c r="T275" i="2"/>
  <c r="T267" i="2"/>
  <c r="T259" i="2"/>
  <c r="T251" i="2"/>
  <c r="T243" i="2"/>
  <c r="T235" i="2"/>
  <c r="T227" i="2"/>
  <c r="T219" i="2"/>
  <c r="T211" i="2"/>
  <c r="T203" i="2"/>
  <c r="T195" i="2"/>
  <c r="T187" i="2"/>
  <c r="T179" i="2"/>
  <c r="T171" i="2"/>
  <c r="T163" i="2"/>
  <c r="T155" i="2"/>
  <c r="T147" i="2"/>
  <c r="T139" i="2"/>
  <c r="T131" i="2"/>
  <c r="T123" i="2"/>
  <c r="T115" i="2"/>
  <c r="T107" i="2"/>
  <c r="T99" i="2"/>
  <c r="T91" i="2"/>
  <c r="T83" i="2"/>
  <c r="T75" i="2"/>
  <c r="T67" i="2"/>
  <c r="T59" i="2"/>
  <c r="T51" i="2"/>
  <c r="T43" i="2"/>
  <c r="T35" i="2"/>
  <c r="T27" i="2"/>
  <c r="T1516" i="2"/>
  <c r="T1508" i="2"/>
  <c r="T1500" i="2"/>
  <c r="T1492" i="2"/>
  <c r="T1484" i="2"/>
  <c r="T1476" i="2"/>
  <c r="T1468" i="2"/>
  <c r="T1460" i="2"/>
  <c r="T1452" i="2"/>
  <c r="T1444" i="2"/>
  <c r="T1436" i="2"/>
  <c r="T1428" i="2"/>
  <c r="T1420" i="2"/>
  <c r="T1412" i="2"/>
  <c r="T1404" i="2"/>
  <c r="T1396" i="2"/>
  <c r="T1388" i="2"/>
  <c r="T1380" i="2"/>
  <c r="T1372" i="2"/>
  <c r="T1364" i="2"/>
  <c r="T1356" i="2"/>
  <c r="T1348" i="2"/>
  <c r="T1340" i="2"/>
  <c r="T1332" i="2"/>
  <c r="T1324" i="2"/>
  <c r="T1316" i="2"/>
  <c r="T1308" i="2"/>
  <c r="T1300" i="2"/>
  <c r="T1292" i="2"/>
  <c r="T1284" i="2"/>
  <c r="T1276" i="2"/>
  <c r="T1268" i="2"/>
  <c r="T1260" i="2"/>
  <c r="T1252" i="2"/>
  <c r="T1244" i="2"/>
  <c r="T1236" i="2"/>
  <c r="T1228" i="2"/>
  <c r="T1220" i="2"/>
  <c r="T1212" i="2"/>
  <c r="T1204" i="2"/>
  <c r="T1196" i="2"/>
  <c r="T1180" i="2"/>
  <c r="T1164" i="2"/>
  <c r="T1148" i="2"/>
  <c r="T1132" i="2"/>
  <c r="T1124" i="2"/>
  <c r="T1100" i="2"/>
  <c r="T1076" i="2"/>
  <c r="T1060" i="2"/>
  <c r="T1052" i="2"/>
  <c r="T1028" i="2"/>
  <c r="T1012" i="2"/>
  <c r="T996" i="2"/>
  <c r="T980" i="2"/>
  <c r="T964" i="2"/>
  <c r="T948" i="2"/>
  <c r="T932" i="2"/>
  <c r="T916" i="2"/>
  <c r="T900" i="2"/>
  <c r="T884" i="2"/>
  <c r="T860" i="2"/>
  <c r="T852" i="2"/>
  <c r="T828" i="2"/>
  <c r="T820" i="2"/>
  <c r="T804" i="2"/>
  <c r="T788" i="2"/>
  <c r="T780" i="2"/>
  <c r="T764" i="2"/>
  <c r="T740" i="2"/>
  <c r="T732" i="2"/>
  <c r="T708" i="2"/>
  <c r="T700" i="2"/>
  <c r="T676" i="2"/>
  <c r="T660" i="2"/>
  <c r="T636" i="2"/>
  <c r="T628" i="2"/>
  <c r="T604" i="2"/>
  <c r="T596" i="2"/>
  <c r="T572" i="2"/>
  <c r="T564" i="2"/>
  <c r="T540" i="2"/>
  <c r="T524" i="2"/>
  <c r="T508" i="2"/>
  <c r="T492" i="2"/>
  <c r="T476" i="2"/>
  <c r="T460" i="2"/>
  <c r="T444" i="2"/>
  <c r="T428" i="2"/>
  <c r="T412" i="2"/>
  <c r="T396" i="2"/>
  <c r="T380" i="2"/>
  <c r="T372" i="2"/>
  <c r="T348" i="2"/>
  <c r="T332" i="2"/>
  <c r="T316" i="2"/>
  <c r="T300" i="2"/>
  <c r="T284" i="2"/>
  <c r="T260" i="2"/>
  <c r="T252" i="2"/>
  <c r="T236" i="2"/>
  <c r="T220" i="2"/>
  <c r="T204" i="2"/>
  <c r="T188" i="2"/>
  <c r="T180" i="2"/>
  <c r="T156" i="2"/>
  <c r="T124" i="2"/>
  <c r="T108" i="2"/>
  <c r="T92" i="2"/>
  <c r="T84" i="2"/>
  <c r="T60" i="2"/>
  <c r="T44" i="2"/>
  <c r="T20" i="2"/>
  <c r="T22" i="2"/>
  <c r="T18" i="2"/>
  <c r="R1509" i="2"/>
  <c r="T1509" i="2"/>
  <c r="R1497" i="2"/>
  <c r="T1497" i="2"/>
  <c r="R1485" i="2"/>
  <c r="T1485" i="2"/>
  <c r="R1469" i="2"/>
  <c r="T1469" i="2"/>
  <c r="R1457" i="2"/>
  <c r="T1457" i="2"/>
  <c r="R1445" i="2"/>
  <c r="T1445" i="2"/>
  <c r="R1437" i="2"/>
  <c r="T1437" i="2"/>
  <c r="R1421" i="2"/>
  <c r="T1421" i="2"/>
  <c r="R1409" i="2"/>
  <c r="T1409" i="2"/>
  <c r="R1401" i="2"/>
  <c r="T1401" i="2"/>
  <c r="R1393" i="2"/>
  <c r="T1393" i="2"/>
  <c r="R1381" i="2"/>
  <c r="T1381" i="2"/>
  <c r="R1369" i="2"/>
  <c r="T1369" i="2"/>
  <c r="R1357" i="2"/>
  <c r="T1357" i="2"/>
  <c r="R1345" i="2"/>
  <c r="T1345" i="2"/>
  <c r="R1337" i="2"/>
  <c r="T1337" i="2"/>
  <c r="R1325" i="2"/>
  <c r="T1325" i="2"/>
  <c r="R1313" i="2"/>
  <c r="T1313" i="2"/>
  <c r="R1297" i="2"/>
  <c r="T1297" i="2"/>
  <c r="R1285" i="2"/>
  <c r="T1285" i="2"/>
  <c r="R1273" i="2"/>
  <c r="T1273" i="2"/>
  <c r="R1261" i="2"/>
  <c r="T1261" i="2"/>
  <c r="R1249" i="2"/>
  <c r="T1249" i="2"/>
  <c r="R1237" i="2"/>
  <c r="T1237" i="2"/>
  <c r="R1225" i="2"/>
  <c r="T1225" i="2"/>
  <c r="R1217" i="2"/>
  <c r="T1217" i="2"/>
  <c r="R1205" i="2"/>
  <c r="T1205" i="2"/>
  <c r="R1193" i="2"/>
  <c r="T1193" i="2"/>
  <c r="R1181" i="2"/>
  <c r="T1181" i="2"/>
  <c r="R1161" i="2"/>
  <c r="T1161" i="2"/>
  <c r="R1153" i="2"/>
  <c r="T1153" i="2"/>
  <c r="R1141" i="2"/>
  <c r="T1141" i="2"/>
  <c r="R1129" i="2"/>
  <c r="T1129" i="2"/>
  <c r="R1117" i="2"/>
  <c r="T1117" i="2"/>
  <c r="R1105" i="2"/>
  <c r="T1105" i="2"/>
  <c r="R1093" i="2"/>
  <c r="T1093" i="2"/>
  <c r="R1081" i="2"/>
  <c r="T1081" i="2"/>
  <c r="R1073" i="2"/>
  <c r="T1073" i="2"/>
  <c r="R1061" i="2"/>
  <c r="T1061" i="2"/>
  <c r="R1049" i="2"/>
  <c r="T1049" i="2"/>
  <c r="R1037" i="2"/>
  <c r="T1037" i="2"/>
  <c r="R1025" i="2"/>
  <c r="T1025" i="2"/>
  <c r="R1013" i="2"/>
  <c r="T1013" i="2"/>
  <c r="R1001" i="2"/>
  <c r="T1001" i="2"/>
  <c r="R989" i="2"/>
  <c r="T989" i="2"/>
  <c r="R977" i="2"/>
  <c r="T977" i="2"/>
  <c r="R965" i="2"/>
  <c r="T965" i="2"/>
  <c r="R953" i="2"/>
  <c r="T953" i="2"/>
  <c r="R941" i="2"/>
  <c r="T941" i="2"/>
  <c r="R929" i="2"/>
  <c r="T929" i="2"/>
  <c r="R913" i="2"/>
  <c r="T913" i="2"/>
  <c r="R901" i="2"/>
  <c r="T901" i="2"/>
  <c r="R889" i="2"/>
  <c r="T889" i="2"/>
  <c r="R877" i="2"/>
  <c r="T877" i="2"/>
  <c r="R865" i="2"/>
  <c r="T865" i="2"/>
  <c r="R853" i="2"/>
  <c r="T853" i="2"/>
  <c r="R845" i="2"/>
  <c r="T845" i="2"/>
  <c r="R829" i="2"/>
  <c r="T829" i="2"/>
  <c r="R817" i="2"/>
  <c r="T817" i="2"/>
  <c r="R809" i="2"/>
  <c r="T809" i="2"/>
  <c r="R797" i="2"/>
  <c r="T797" i="2"/>
  <c r="R781" i="2"/>
  <c r="T781" i="2"/>
  <c r="R769" i="2"/>
  <c r="T769" i="2"/>
  <c r="R757" i="2"/>
  <c r="T757" i="2"/>
  <c r="R753" i="2"/>
  <c r="T753" i="2"/>
  <c r="R737" i="2"/>
  <c r="T737" i="2"/>
  <c r="R725" i="2"/>
  <c r="T725" i="2"/>
  <c r="R713" i="2"/>
  <c r="T713" i="2"/>
  <c r="R701" i="2"/>
  <c r="T701" i="2"/>
  <c r="R693" i="2"/>
  <c r="T693" i="2"/>
  <c r="R681" i="2"/>
  <c r="T681" i="2"/>
  <c r="R669" i="2"/>
  <c r="T669" i="2"/>
  <c r="R657" i="2"/>
  <c r="T657" i="2"/>
  <c r="R645" i="2"/>
  <c r="T645" i="2"/>
  <c r="R633" i="2"/>
  <c r="T633" i="2"/>
  <c r="R621" i="2"/>
  <c r="T621" i="2"/>
  <c r="R613" i="2"/>
  <c r="T613" i="2"/>
  <c r="R601" i="2"/>
  <c r="T601" i="2"/>
  <c r="R585" i="2"/>
  <c r="T585" i="2"/>
  <c r="R573" i="2"/>
  <c r="T573" i="2"/>
  <c r="R561" i="2"/>
  <c r="T561" i="2"/>
  <c r="R553" i="2"/>
  <c r="T553" i="2"/>
  <c r="R541" i="2"/>
  <c r="T541" i="2"/>
  <c r="R529" i="2"/>
  <c r="T529" i="2"/>
  <c r="R517" i="2"/>
  <c r="T517" i="2"/>
  <c r="R505" i="2"/>
  <c r="T505" i="2"/>
  <c r="R493" i="2"/>
  <c r="T493" i="2"/>
  <c r="R481" i="2"/>
  <c r="T481" i="2"/>
  <c r="R473" i="2"/>
  <c r="T473" i="2"/>
  <c r="R461" i="2"/>
  <c r="T461" i="2"/>
  <c r="R449" i="2"/>
  <c r="T449" i="2"/>
  <c r="R441" i="2"/>
  <c r="T441" i="2"/>
  <c r="R429" i="2"/>
  <c r="T429" i="2"/>
  <c r="R417" i="2"/>
  <c r="T417" i="2"/>
  <c r="R405" i="2"/>
  <c r="T405" i="2"/>
  <c r="R393" i="2"/>
  <c r="T393" i="2"/>
  <c r="R381" i="2"/>
  <c r="T381" i="2"/>
  <c r="R369" i="2"/>
  <c r="T369" i="2"/>
  <c r="R357" i="2"/>
  <c r="T357" i="2"/>
  <c r="R345" i="2"/>
  <c r="T345" i="2"/>
  <c r="R329" i="2"/>
  <c r="T329" i="2"/>
  <c r="R317" i="2"/>
  <c r="T317" i="2"/>
  <c r="R305" i="2"/>
  <c r="T305" i="2"/>
  <c r="R293" i="2"/>
  <c r="T293" i="2"/>
  <c r="R281" i="2"/>
  <c r="T281" i="2"/>
  <c r="R273" i="2"/>
  <c r="T273" i="2"/>
  <c r="R261" i="2"/>
  <c r="T261" i="2"/>
  <c r="R249" i="2"/>
  <c r="T249" i="2"/>
  <c r="R237" i="2"/>
  <c r="T237" i="2"/>
  <c r="R225" i="2"/>
  <c r="T225" i="2"/>
  <c r="R213" i="2"/>
  <c r="T213" i="2"/>
  <c r="R201" i="2"/>
  <c r="T201" i="2"/>
  <c r="R189" i="2"/>
  <c r="T189" i="2"/>
  <c r="R177" i="2"/>
  <c r="T177" i="2"/>
  <c r="R173" i="2"/>
  <c r="T173" i="2"/>
  <c r="R157" i="2"/>
  <c r="T157" i="2"/>
  <c r="R145" i="2"/>
  <c r="T145" i="2"/>
  <c r="R133" i="2"/>
  <c r="T133" i="2"/>
  <c r="R121" i="2"/>
  <c r="T121" i="2"/>
  <c r="R109" i="2"/>
  <c r="T109" i="2"/>
  <c r="R97" i="2"/>
  <c r="T97" i="2"/>
  <c r="R85" i="2"/>
  <c r="T85" i="2"/>
  <c r="R73" i="2"/>
  <c r="T73" i="2"/>
  <c r="R65" i="2"/>
  <c r="T65" i="2"/>
  <c r="R53" i="2"/>
  <c r="T53" i="2"/>
  <c r="R45" i="2"/>
  <c r="T45" i="2"/>
  <c r="R33" i="2"/>
  <c r="T33" i="2"/>
  <c r="R1440" i="2"/>
  <c r="T1440" i="2"/>
  <c r="R1432" i="2"/>
  <c r="T1432" i="2"/>
  <c r="R1320" i="2"/>
  <c r="T1320" i="2"/>
  <c r="R1312" i="2"/>
  <c r="T1312" i="2"/>
  <c r="R1304" i="2"/>
  <c r="T1304" i="2"/>
  <c r="R1296" i="2"/>
  <c r="T1296" i="2"/>
  <c r="R1288" i="2"/>
  <c r="T1288" i="2"/>
  <c r="R1280" i="2"/>
  <c r="T1280" i="2"/>
  <c r="R1272" i="2"/>
  <c r="T1272" i="2"/>
  <c r="R1216" i="2"/>
  <c r="T1216" i="2"/>
  <c r="R1208" i="2"/>
  <c r="T1208" i="2"/>
  <c r="R1048" i="2"/>
  <c r="T1048" i="2"/>
  <c r="R1040" i="2"/>
  <c r="T1040" i="2"/>
  <c r="R1032" i="2"/>
  <c r="T1032" i="2"/>
  <c r="R1024" i="2"/>
  <c r="T1024" i="2"/>
  <c r="R1016" i="2"/>
  <c r="T1016" i="2"/>
  <c r="R1008" i="2"/>
  <c r="T1008" i="2"/>
  <c r="R984" i="2"/>
  <c r="T984" i="2"/>
  <c r="R976" i="2"/>
  <c r="T976" i="2"/>
  <c r="R968" i="2"/>
  <c r="T968" i="2"/>
  <c r="R960" i="2"/>
  <c r="T960" i="2"/>
  <c r="R904" i="2"/>
  <c r="T904" i="2"/>
  <c r="R896" i="2"/>
  <c r="T896" i="2"/>
  <c r="R888" i="2"/>
  <c r="T888" i="2"/>
  <c r="R880" i="2"/>
  <c r="T880" i="2"/>
  <c r="R824" i="2"/>
  <c r="T824" i="2"/>
  <c r="R816" i="2"/>
  <c r="T816" i="2"/>
  <c r="R736" i="2"/>
  <c r="T736" i="2"/>
  <c r="R728" i="2"/>
  <c r="T728" i="2"/>
  <c r="R720" i="2"/>
  <c r="T720" i="2"/>
  <c r="R712" i="2"/>
  <c r="T712" i="2"/>
  <c r="R528" i="2"/>
  <c r="T528" i="2"/>
  <c r="R520" i="2"/>
  <c r="T520" i="2"/>
  <c r="R512" i="2"/>
  <c r="T512" i="2"/>
  <c r="R504" i="2"/>
  <c r="T504" i="2"/>
  <c r="R496" i="2"/>
  <c r="T496" i="2"/>
  <c r="R488" i="2"/>
  <c r="T488" i="2"/>
  <c r="R480" i="2"/>
  <c r="T480" i="2"/>
  <c r="R272" i="2"/>
  <c r="T272" i="2"/>
  <c r="R264" i="2"/>
  <c r="T264" i="2"/>
  <c r="R96" i="2"/>
  <c r="T96" i="2"/>
  <c r="R88" i="2"/>
  <c r="T88" i="2"/>
  <c r="R80" i="2"/>
  <c r="T80" i="2"/>
  <c r="R72" i="2"/>
  <c r="T72" i="2"/>
  <c r="R64" i="2"/>
  <c r="T64" i="2"/>
  <c r="R56" i="2"/>
  <c r="T56" i="2"/>
  <c r="R48" i="2"/>
  <c r="T48" i="2"/>
  <c r="R40" i="2"/>
  <c r="T40" i="2"/>
  <c r="R1513" i="2"/>
  <c r="T1513" i="2"/>
  <c r="R1493" i="2"/>
  <c r="T1493" i="2"/>
  <c r="R1481" i="2"/>
  <c r="T1481" i="2"/>
  <c r="R1473" i="2"/>
  <c r="T1473" i="2"/>
  <c r="R1461" i="2"/>
  <c r="T1461" i="2"/>
  <c r="R1449" i="2"/>
  <c r="T1449" i="2"/>
  <c r="R1433" i="2"/>
  <c r="T1433" i="2"/>
  <c r="R1425" i="2"/>
  <c r="T1425" i="2"/>
  <c r="R1413" i="2"/>
  <c r="T1413" i="2"/>
  <c r="R1397" i="2"/>
  <c r="T1397" i="2"/>
  <c r="R1385" i="2"/>
  <c r="T1385" i="2"/>
  <c r="R1373" i="2"/>
  <c r="T1373" i="2"/>
  <c r="R1361" i="2"/>
  <c r="T1361" i="2"/>
  <c r="R1349" i="2"/>
  <c r="T1349" i="2"/>
  <c r="R1333" i="2"/>
  <c r="T1333" i="2"/>
  <c r="R1321" i="2"/>
  <c r="T1321" i="2"/>
  <c r="R1309" i="2"/>
  <c r="T1309" i="2"/>
  <c r="R1301" i="2"/>
  <c r="T1301" i="2"/>
  <c r="R1289" i="2"/>
  <c r="T1289" i="2"/>
  <c r="R1277" i="2"/>
  <c r="T1277" i="2"/>
  <c r="R1265" i="2"/>
  <c r="T1265" i="2"/>
  <c r="R1253" i="2"/>
  <c r="T1253" i="2"/>
  <c r="R1241" i="2"/>
  <c r="T1241" i="2"/>
  <c r="R1229" i="2"/>
  <c r="T1229" i="2"/>
  <c r="R1213" i="2"/>
  <c r="T1213" i="2"/>
  <c r="R1201" i="2"/>
  <c r="T1201" i="2"/>
  <c r="R1189" i="2"/>
  <c r="T1189" i="2"/>
  <c r="R1173" i="2"/>
  <c r="T1173" i="2"/>
  <c r="R1165" i="2"/>
  <c r="T1165" i="2"/>
  <c r="R1149" i="2"/>
  <c r="T1149" i="2"/>
  <c r="R1137" i="2"/>
  <c r="T1137" i="2"/>
  <c r="R1125" i="2"/>
  <c r="T1125" i="2"/>
  <c r="R1113" i="2"/>
  <c r="T1113" i="2"/>
  <c r="R1101" i="2"/>
  <c r="T1101" i="2"/>
  <c r="R1089" i="2"/>
  <c r="T1089" i="2"/>
  <c r="R1077" i="2"/>
  <c r="T1077" i="2"/>
  <c r="R1065" i="2"/>
  <c r="T1065" i="2"/>
  <c r="R1053" i="2"/>
  <c r="T1053" i="2"/>
  <c r="R1045" i="2"/>
  <c r="T1045" i="2"/>
  <c r="R1033" i="2"/>
  <c r="T1033" i="2"/>
  <c r="R1021" i="2"/>
  <c r="T1021" i="2"/>
  <c r="R1009" i="2"/>
  <c r="T1009" i="2"/>
  <c r="R997" i="2"/>
  <c r="T997" i="2"/>
  <c r="R985" i="2"/>
  <c r="T985" i="2"/>
  <c r="R973" i="2"/>
  <c r="T973" i="2"/>
  <c r="R961" i="2"/>
  <c r="T961" i="2"/>
  <c r="R949" i="2"/>
  <c r="T949" i="2"/>
  <c r="R937" i="2"/>
  <c r="T937" i="2"/>
  <c r="R925" i="2"/>
  <c r="T925" i="2"/>
  <c r="R917" i="2"/>
  <c r="T917" i="2"/>
  <c r="R905" i="2"/>
  <c r="T905" i="2"/>
  <c r="R893" i="2"/>
  <c r="T893" i="2"/>
  <c r="R881" i="2"/>
  <c r="T881" i="2"/>
  <c r="R869" i="2"/>
  <c r="T869" i="2"/>
  <c r="R857" i="2"/>
  <c r="T857" i="2"/>
  <c r="R841" i="2"/>
  <c r="T841" i="2"/>
  <c r="R833" i="2"/>
  <c r="T833" i="2"/>
  <c r="R821" i="2"/>
  <c r="T821" i="2"/>
  <c r="R805" i="2"/>
  <c r="T805" i="2"/>
  <c r="R793" i="2"/>
  <c r="T793" i="2"/>
  <c r="R785" i="2"/>
  <c r="T785" i="2"/>
  <c r="R773" i="2"/>
  <c r="T773" i="2"/>
  <c r="R765" i="2"/>
  <c r="T765" i="2"/>
  <c r="R749" i="2"/>
  <c r="T749" i="2"/>
  <c r="R741" i="2"/>
  <c r="T741" i="2"/>
  <c r="R729" i="2"/>
  <c r="T729" i="2"/>
  <c r="R717" i="2"/>
  <c r="T717" i="2"/>
  <c r="R705" i="2"/>
  <c r="T705" i="2"/>
  <c r="R689" i="2"/>
  <c r="T689" i="2"/>
  <c r="R677" i="2"/>
  <c r="T677" i="2"/>
  <c r="R661" i="2"/>
  <c r="T661" i="2"/>
  <c r="R649" i="2"/>
  <c r="T649" i="2"/>
  <c r="R637" i="2"/>
  <c r="T637" i="2"/>
  <c r="R625" i="2"/>
  <c r="T625" i="2"/>
  <c r="R609" i="2"/>
  <c r="T609" i="2"/>
  <c r="R597" i="2"/>
  <c r="T597" i="2"/>
  <c r="R589" i="2"/>
  <c r="T589" i="2"/>
  <c r="R577" i="2"/>
  <c r="T577" i="2"/>
  <c r="R565" i="2"/>
  <c r="T565" i="2"/>
  <c r="R549" i="2"/>
  <c r="T549" i="2"/>
  <c r="R537" i="2"/>
  <c r="T537" i="2"/>
  <c r="R525" i="2"/>
  <c r="T525" i="2"/>
  <c r="R513" i="2"/>
  <c r="T513" i="2"/>
  <c r="R501" i="2"/>
  <c r="T501" i="2"/>
  <c r="R489" i="2"/>
  <c r="T489" i="2"/>
  <c r="R477" i="2"/>
  <c r="T477" i="2"/>
  <c r="R465" i="2"/>
  <c r="T465" i="2"/>
  <c r="R457" i="2"/>
  <c r="T457" i="2"/>
  <c r="R445" i="2"/>
  <c r="T445" i="2"/>
  <c r="R433" i="2"/>
  <c r="T433" i="2"/>
  <c r="R421" i="2"/>
  <c r="T421" i="2"/>
  <c r="R409" i="2"/>
  <c r="T409" i="2"/>
  <c r="R397" i="2"/>
  <c r="T397" i="2"/>
  <c r="R385" i="2"/>
  <c r="T385" i="2"/>
  <c r="R373" i="2"/>
  <c r="T373" i="2"/>
  <c r="R361" i="2"/>
  <c r="T361" i="2"/>
  <c r="R353" i="2"/>
  <c r="T353" i="2"/>
  <c r="R341" i="2"/>
  <c r="T341" i="2"/>
  <c r="R333" i="2"/>
  <c r="T333" i="2"/>
  <c r="R321" i="2"/>
  <c r="T321" i="2"/>
  <c r="R309" i="2"/>
  <c r="T309" i="2"/>
  <c r="R297" i="2"/>
  <c r="T297" i="2"/>
  <c r="R285" i="2"/>
  <c r="T285" i="2"/>
  <c r="R269" i="2"/>
  <c r="T269" i="2"/>
  <c r="R257" i="2"/>
  <c r="T257" i="2"/>
  <c r="R245" i="2"/>
  <c r="T245" i="2"/>
  <c r="R233" i="2"/>
  <c r="T233" i="2"/>
  <c r="R217" i="2"/>
  <c r="T217" i="2"/>
  <c r="R205" i="2"/>
  <c r="T205" i="2"/>
  <c r="R193" i="2"/>
  <c r="T193" i="2"/>
  <c r="R185" i="2"/>
  <c r="T185" i="2"/>
  <c r="R169" i="2"/>
  <c r="T169" i="2"/>
  <c r="R161" i="2"/>
  <c r="T161" i="2"/>
  <c r="R149" i="2"/>
  <c r="T149" i="2"/>
  <c r="R137" i="2"/>
  <c r="T137" i="2"/>
  <c r="R125" i="2"/>
  <c r="T125" i="2"/>
  <c r="R113" i="2"/>
  <c r="T113" i="2"/>
  <c r="R101" i="2"/>
  <c r="T101" i="2"/>
  <c r="R89" i="2"/>
  <c r="T89" i="2"/>
  <c r="R77" i="2"/>
  <c r="T77" i="2"/>
  <c r="R69" i="2"/>
  <c r="T69" i="2"/>
  <c r="R57" i="2"/>
  <c r="T57" i="2"/>
  <c r="R37" i="2"/>
  <c r="T37" i="2"/>
  <c r="R1512" i="2"/>
  <c r="T1512" i="2"/>
  <c r="R1504" i="2"/>
  <c r="T1504" i="2"/>
  <c r="R1496" i="2"/>
  <c r="T1496" i="2"/>
  <c r="R1488" i="2"/>
  <c r="T1488" i="2"/>
  <c r="R1480" i="2"/>
  <c r="T1480" i="2"/>
  <c r="R1472" i="2"/>
  <c r="T1472" i="2"/>
  <c r="R1464" i="2"/>
  <c r="T1464" i="2"/>
  <c r="R1456" i="2"/>
  <c r="T1456" i="2"/>
  <c r="R1448" i="2"/>
  <c r="T1448" i="2"/>
  <c r="R1424" i="2"/>
  <c r="T1424" i="2"/>
  <c r="R1416" i="2"/>
  <c r="T1416" i="2"/>
  <c r="R1408" i="2"/>
  <c r="T1408" i="2"/>
  <c r="R1400" i="2"/>
  <c r="T1400" i="2"/>
  <c r="R1248" i="2"/>
  <c r="T1248" i="2"/>
  <c r="R1240" i="2"/>
  <c r="T1240" i="2"/>
  <c r="R1232" i="2"/>
  <c r="T1232" i="2"/>
  <c r="R1224" i="2"/>
  <c r="T1224" i="2"/>
  <c r="R1200" i="2"/>
  <c r="T1200" i="2"/>
  <c r="R1192" i="2"/>
  <c r="T1192" i="2"/>
  <c r="R1184" i="2"/>
  <c r="T1184" i="2"/>
  <c r="R1176" i="2"/>
  <c r="T1176" i="2"/>
  <c r="R1168" i="2"/>
  <c r="T1168" i="2"/>
  <c r="R1160" i="2"/>
  <c r="T1160" i="2"/>
  <c r="R1000" i="2"/>
  <c r="T1000" i="2"/>
  <c r="R992" i="2"/>
  <c r="T992" i="2"/>
  <c r="R872" i="2"/>
  <c r="T872" i="2"/>
  <c r="R864" i="2"/>
  <c r="T864" i="2"/>
  <c r="R856" i="2"/>
  <c r="T856" i="2"/>
  <c r="R848" i="2"/>
  <c r="T848" i="2"/>
  <c r="R456" i="2"/>
  <c r="T456" i="2"/>
  <c r="R448" i="2"/>
  <c r="T448" i="2"/>
  <c r="R392" i="2"/>
  <c r="T392" i="2"/>
  <c r="R384" i="2"/>
  <c r="T384" i="2"/>
  <c r="R376" i="2"/>
  <c r="T376" i="2"/>
  <c r="R368" i="2"/>
  <c r="T368" i="2"/>
  <c r="R360" i="2"/>
  <c r="T360" i="2"/>
  <c r="R352" i="2"/>
  <c r="T352" i="2"/>
  <c r="R296" i="2"/>
  <c r="T296" i="2"/>
  <c r="R288" i="2"/>
  <c r="T288" i="2"/>
  <c r="R280" i="2"/>
  <c r="T280" i="2"/>
  <c r="R256" i="2"/>
  <c r="T256" i="2"/>
  <c r="R248" i="2"/>
  <c r="T248" i="2"/>
  <c r="R240" i="2"/>
  <c r="T240" i="2"/>
  <c r="R232" i="2"/>
  <c r="T232" i="2"/>
  <c r="R224" i="2"/>
  <c r="T224" i="2"/>
  <c r="R216" i="2"/>
  <c r="T216" i="2"/>
  <c r="R208" i="2"/>
  <c r="T208" i="2"/>
  <c r="R200" i="2"/>
  <c r="T200" i="2"/>
  <c r="R192" i="2"/>
  <c r="T192" i="2"/>
  <c r="R184" i="2"/>
  <c r="T184" i="2"/>
  <c r="R176" i="2"/>
  <c r="T176" i="2"/>
  <c r="R168" i="2"/>
  <c r="T168" i="2"/>
  <c r="R160" i="2"/>
  <c r="T160" i="2"/>
  <c r="R152" i="2"/>
  <c r="T152" i="2"/>
  <c r="R144" i="2"/>
  <c r="T144" i="2"/>
  <c r="R136" i="2"/>
  <c r="T136" i="2"/>
  <c r="R128" i="2"/>
  <c r="T128" i="2"/>
  <c r="R120" i="2"/>
  <c r="T120" i="2"/>
  <c r="R1511" i="2"/>
  <c r="T1511" i="2"/>
  <c r="R1495" i="2"/>
  <c r="T1495" i="2"/>
  <c r="R1487" i="2"/>
  <c r="T1487" i="2"/>
  <c r="R1463" i="2"/>
  <c r="T1463" i="2"/>
  <c r="R1455" i="2"/>
  <c r="T1455" i="2"/>
  <c r="R1431" i="2"/>
  <c r="T1431" i="2"/>
  <c r="R1423" i="2"/>
  <c r="T1423" i="2"/>
  <c r="R1407" i="2"/>
  <c r="T1407" i="2"/>
  <c r="R1391" i="2"/>
  <c r="T1391" i="2"/>
  <c r="R1375" i="2"/>
  <c r="T1375" i="2"/>
  <c r="R1351" i="2"/>
  <c r="T1351" i="2"/>
  <c r="R1335" i="2"/>
  <c r="T1335" i="2"/>
  <c r="R1327" i="2"/>
  <c r="T1327" i="2"/>
  <c r="R1319" i="2"/>
  <c r="T1319" i="2"/>
  <c r="R1311" i="2"/>
  <c r="T1311" i="2"/>
  <c r="R1303" i="2"/>
  <c r="T1303" i="2"/>
  <c r="R1295" i="2"/>
  <c r="T1295" i="2"/>
  <c r="R1287" i="2"/>
  <c r="T1287" i="2"/>
  <c r="R1279" i="2"/>
  <c r="T1279" i="2"/>
  <c r="R1271" i="2"/>
  <c r="T1271" i="2"/>
  <c r="R1263" i="2"/>
  <c r="T1263" i="2"/>
  <c r="R1255" i="2"/>
  <c r="T1255" i="2"/>
  <c r="R1247" i="2"/>
  <c r="T1247" i="2"/>
  <c r="R1239" i="2"/>
  <c r="T1239" i="2"/>
  <c r="R1231" i="2"/>
  <c r="T1231" i="2"/>
  <c r="R1223" i="2"/>
  <c r="T1223" i="2"/>
  <c r="R1215" i="2"/>
  <c r="T1215" i="2"/>
  <c r="R1207" i="2"/>
  <c r="T1207" i="2"/>
  <c r="R1199" i="2"/>
  <c r="T1199" i="2"/>
  <c r="R1191" i="2"/>
  <c r="T1191" i="2"/>
  <c r="R1183" i="2"/>
  <c r="T1183" i="2"/>
  <c r="R1175" i="2"/>
  <c r="T1175" i="2"/>
  <c r="R1167" i="2"/>
  <c r="T1167" i="2"/>
  <c r="R1159" i="2"/>
  <c r="T1159" i="2"/>
  <c r="R1151" i="2"/>
  <c r="T1151" i="2"/>
  <c r="R1143" i="2"/>
  <c r="T1143" i="2"/>
  <c r="R1135" i="2"/>
  <c r="T1135" i="2"/>
  <c r="R1127" i="2"/>
  <c r="T1127" i="2"/>
  <c r="R1119" i="2"/>
  <c r="T1119" i="2"/>
  <c r="R1111" i="2"/>
  <c r="T1111" i="2"/>
  <c r="R1103" i="2"/>
  <c r="T1103" i="2"/>
  <c r="R1095" i="2"/>
  <c r="T1095" i="2"/>
  <c r="R1087" i="2"/>
  <c r="T1087" i="2"/>
  <c r="R1079" i="2"/>
  <c r="T1079" i="2"/>
  <c r="R1071" i="2"/>
  <c r="T1071" i="2"/>
  <c r="R1063" i="2"/>
  <c r="T1063" i="2"/>
  <c r="R1055" i="2"/>
  <c r="T1055" i="2"/>
  <c r="R1047" i="2"/>
  <c r="T1047" i="2"/>
  <c r="R1039" i="2"/>
  <c r="T1039" i="2"/>
  <c r="R1031" i="2"/>
  <c r="T1031" i="2"/>
  <c r="R1023" i="2"/>
  <c r="T1023" i="2"/>
  <c r="R1015" i="2"/>
  <c r="T1015" i="2"/>
  <c r="R1007" i="2"/>
  <c r="T1007" i="2"/>
  <c r="R999" i="2"/>
  <c r="T999" i="2"/>
  <c r="R991" i="2"/>
  <c r="T991" i="2"/>
  <c r="R983" i="2"/>
  <c r="T983" i="2"/>
  <c r="R975" i="2"/>
  <c r="T975" i="2"/>
  <c r="R967" i="2"/>
  <c r="T967" i="2"/>
  <c r="R959" i="2"/>
  <c r="T959" i="2"/>
  <c r="R951" i="2"/>
  <c r="T951" i="2"/>
  <c r="R943" i="2"/>
  <c r="T943" i="2"/>
  <c r="R935" i="2"/>
  <c r="T935" i="2"/>
  <c r="R927" i="2"/>
  <c r="T927" i="2"/>
  <c r="R919" i="2"/>
  <c r="T919" i="2"/>
  <c r="R911" i="2"/>
  <c r="T911" i="2"/>
  <c r="R903" i="2"/>
  <c r="T903" i="2"/>
  <c r="R895" i="2"/>
  <c r="T895" i="2"/>
  <c r="R887" i="2"/>
  <c r="T887" i="2"/>
  <c r="R879" i="2"/>
  <c r="T879" i="2"/>
  <c r="R871" i="2"/>
  <c r="T871" i="2"/>
  <c r="R863" i="2"/>
  <c r="T863" i="2"/>
  <c r="R855" i="2"/>
  <c r="T855" i="2"/>
  <c r="R847" i="2"/>
  <c r="T847" i="2"/>
  <c r="R839" i="2"/>
  <c r="T839" i="2"/>
  <c r="R831" i="2"/>
  <c r="T831" i="2"/>
  <c r="R823" i="2"/>
  <c r="T823" i="2"/>
  <c r="R815" i="2"/>
  <c r="T815" i="2"/>
  <c r="R807" i="2"/>
  <c r="T807" i="2"/>
  <c r="R799" i="2"/>
  <c r="T799" i="2"/>
  <c r="R791" i="2"/>
  <c r="T791" i="2"/>
  <c r="R783" i="2"/>
  <c r="T783" i="2"/>
  <c r="R775" i="2"/>
  <c r="T775" i="2"/>
  <c r="R767" i="2"/>
  <c r="T767" i="2"/>
  <c r="R759" i="2"/>
  <c r="T759" i="2"/>
  <c r="R751" i="2"/>
  <c r="T751" i="2"/>
  <c r="R743" i="2"/>
  <c r="T743" i="2"/>
  <c r="R735" i="2"/>
  <c r="T735" i="2"/>
  <c r="R727" i="2"/>
  <c r="T727" i="2"/>
  <c r="R719" i="2"/>
  <c r="T719" i="2"/>
  <c r="R711" i="2"/>
  <c r="T711" i="2"/>
  <c r="R703" i="2"/>
  <c r="T703" i="2"/>
  <c r="R695" i="2"/>
  <c r="T695" i="2"/>
  <c r="R687" i="2"/>
  <c r="T687" i="2"/>
  <c r="R679" i="2"/>
  <c r="T679" i="2"/>
  <c r="R671" i="2"/>
  <c r="T671" i="2"/>
  <c r="R663" i="2"/>
  <c r="T663" i="2"/>
  <c r="R655" i="2"/>
  <c r="T655" i="2"/>
  <c r="R647" i="2"/>
  <c r="T647" i="2"/>
  <c r="R639" i="2"/>
  <c r="T639" i="2"/>
  <c r="R631" i="2"/>
  <c r="T631" i="2"/>
  <c r="R623" i="2"/>
  <c r="T623" i="2"/>
  <c r="R615" i="2"/>
  <c r="T615" i="2"/>
  <c r="R607" i="2"/>
  <c r="T607" i="2"/>
  <c r="R599" i="2"/>
  <c r="T599" i="2"/>
  <c r="R591" i="2"/>
  <c r="T591" i="2"/>
  <c r="R583" i="2"/>
  <c r="T583" i="2"/>
  <c r="R575" i="2"/>
  <c r="T575" i="2"/>
  <c r="R567" i="2"/>
  <c r="T567" i="2"/>
  <c r="R559" i="2"/>
  <c r="T559" i="2"/>
  <c r="R551" i="2"/>
  <c r="T551" i="2"/>
  <c r="R543" i="2"/>
  <c r="T543" i="2"/>
  <c r="R535" i="2"/>
  <c r="T535" i="2"/>
  <c r="R527" i="2"/>
  <c r="T527" i="2"/>
  <c r="R519" i="2"/>
  <c r="T519" i="2"/>
  <c r="R511" i="2"/>
  <c r="T511" i="2"/>
  <c r="R503" i="2"/>
  <c r="T503" i="2"/>
  <c r="R495" i="2"/>
  <c r="T495" i="2"/>
  <c r="R487" i="2"/>
  <c r="T487" i="2"/>
  <c r="R479" i="2"/>
  <c r="T479" i="2"/>
  <c r="R471" i="2"/>
  <c r="T471" i="2"/>
  <c r="R463" i="2"/>
  <c r="T463" i="2"/>
  <c r="R455" i="2"/>
  <c r="T455" i="2"/>
  <c r="R447" i="2"/>
  <c r="T447" i="2"/>
  <c r="R439" i="2"/>
  <c r="T439" i="2"/>
  <c r="R431" i="2"/>
  <c r="T431" i="2"/>
  <c r="R423" i="2"/>
  <c r="T423" i="2"/>
  <c r="R415" i="2"/>
  <c r="T415" i="2"/>
  <c r="R407" i="2"/>
  <c r="T407" i="2"/>
  <c r="R399" i="2"/>
  <c r="T399" i="2"/>
  <c r="R391" i="2"/>
  <c r="T391" i="2"/>
  <c r="R383" i="2"/>
  <c r="T383" i="2"/>
  <c r="R375" i="2"/>
  <c r="T375" i="2"/>
  <c r="R367" i="2"/>
  <c r="T367" i="2"/>
  <c r="R359" i="2"/>
  <c r="T359" i="2"/>
  <c r="R351" i="2"/>
  <c r="T351" i="2"/>
  <c r="R343" i="2"/>
  <c r="T343" i="2"/>
  <c r="R335" i="2"/>
  <c r="T335" i="2"/>
  <c r="R327" i="2"/>
  <c r="T327" i="2"/>
  <c r="R319" i="2"/>
  <c r="T319" i="2"/>
  <c r="R311" i="2"/>
  <c r="T311" i="2"/>
  <c r="R303" i="2"/>
  <c r="T303" i="2"/>
  <c r="R295" i="2"/>
  <c r="T295" i="2"/>
  <c r="R287" i="2"/>
  <c r="T287" i="2"/>
  <c r="R279" i="2"/>
  <c r="T279" i="2"/>
  <c r="R271" i="2"/>
  <c r="T271" i="2"/>
  <c r="R263" i="2"/>
  <c r="T263" i="2"/>
  <c r="R255" i="2"/>
  <c r="T255" i="2"/>
  <c r="R247" i="2"/>
  <c r="T247" i="2"/>
  <c r="R239" i="2"/>
  <c r="T239" i="2"/>
  <c r="R231" i="2"/>
  <c r="T231" i="2"/>
  <c r="R223" i="2"/>
  <c r="T223" i="2"/>
  <c r="R215" i="2"/>
  <c r="T215" i="2"/>
  <c r="R207" i="2"/>
  <c r="T207" i="2"/>
  <c r="R199" i="2"/>
  <c r="T199" i="2"/>
  <c r="R191" i="2"/>
  <c r="T191" i="2"/>
  <c r="R183" i="2"/>
  <c r="T183" i="2"/>
  <c r="R175" i="2"/>
  <c r="T175" i="2"/>
  <c r="R167" i="2"/>
  <c r="T167" i="2"/>
  <c r="R159" i="2"/>
  <c r="T159" i="2"/>
  <c r="R151" i="2"/>
  <c r="T151" i="2"/>
  <c r="R143" i="2"/>
  <c r="T143" i="2"/>
  <c r="R135" i="2"/>
  <c r="T135" i="2"/>
  <c r="R127" i="2"/>
  <c r="T127" i="2"/>
  <c r="R119" i="2"/>
  <c r="T119" i="2"/>
  <c r="R111" i="2"/>
  <c r="T111" i="2"/>
  <c r="R103" i="2"/>
  <c r="T103" i="2"/>
  <c r="R95" i="2"/>
  <c r="T95" i="2"/>
  <c r="R87" i="2"/>
  <c r="T87" i="2"/>
  <c r="R79" i="2"/>
  <c r="T79" i="2"/>
  <c r="R71" i="2"/>
  <c r="T71" i="2"/>
  <c r="R63" i="2"/>
  <c r="T63" i="2"/>
  <c r="R55" i="2"/>
  <c r="T55" i="2"/>
  <c r="R47" i="2"/>
  <c r="T47" i="2"/>
  <c r="R39" i="2"/>
  <c r="T39" i="2"/>
  <c r="R31" i="2"/>
  <c r="T31" i="2"/>
  <c r="R23" i="2"/>
  <c r="T23" i="2"/>
  <c r="R19" i="2"/>
  <c r="T19" i="2"/>
  <c r="R1505" i="2"/>
  <c r="T1505" i="2"/>
  <c r="R1501" i="2"/>
  <c r="T1501" i="2"/>
  <c r="R1489" i="2"/>
  <c r="T1489" i="2"/>
  <c r="R1477" i="2"/>
  <c r="T1477" i="2"/>
  <c r="R1465" i="2"/>
  <c r="T1465" i="2"/>
  <c r="R1453" i="2"/>
  <c r="T1453" i="2"/>
  <c r="R1441" i="2"/>
  <c r="T1441" i="2"/>
  <c r="R1429" i="2"/>
  <c r="T1429" i="2"/>
  <c r="R1417" i="2"/>
  <c r="T1417" i="2"/>
  <c r="R1405" i="2"/>
  <c r="T1405" i="2"/>
  <c r="R1389" i="2"/>
  <c r="T1389" i="2"/>
  <c r="R1377" i="2"/>
  <c r="T1377" i="2"/>
  <c r="R1365" i="2"/>
  <c r="T1365" i="2"/>
  <c r="R1353" i="2"/>
  <c r="T1353" i="2"/>
  <c r="R1341" i="2"/>
  <c r="T1341" i="2"/>
  <c r="R1329" i="2"/>
  <c r="T1329" i="2"/>
  <c r="R1317" i="2"/>
  <c r="T1317" i="2"/>
  <c r="R1305" i="2"/>
  <c r="T1305" i="2"/>
  <c r="R1293" i="2"/>
  <c r="T1293" i="2"/>
  <c r="R1281" i="2"/>
  <c r="T1281" i="2"/>
  <c r="R1269" i="2"/>
  <c r="T1269" i="2"/>
  <c r="R1257" i="2"/>
  <c r="T1257" i="2"/>
  <c r="R1245" i="2"/>
  <c r="T1245" i="2"/>
  <c r="R1233" i="2"/>
  <c r="T1233" i="2"/>
  <c r="R1221" i="2"/>
  <c r="T1221" i="2"/>
  <c r="R1209" i="2"/>
  <c r="T1209" i="2"/>
  <c r="R1197" i="2"/>
  <c r="T1197" i="2"/>
  <c r="R1185" i="2"/>
  <c r="T1185" i="2"/>
  <c r="R1177" i="2"/>
  <c r="T1177" i="2"/>
  <c r="R1169" i="2"/>
  <c r="T1169" i="2"/>
  <c r="R1157" i="2"/>
  <c r="T1157" i="2"/>
  <c r="R1145" i="2"/>
  <c r="T1145" i="2"/>
  <c r="R1133" i="2"/>
  <c r="T1133" i="2"/>
  <c r="R1121" i="2"/>
  <c r="T1121" i="2"/>
  <c r="R1109" i="2"/>
  <c r="T1109" i="2"/>
  <c r="R1097" i="2"/>
  <c r="T1097" i="2"/>
  <c r="R1085" i="2"/>
  <c r="T1085" i="2"/>
  <c r="R1069" i="2"/>
  <c r="T1069" i="2"/>
  <c r="R1057" i="2"/>
  <c r="T1057" i="2"/>
  <c r="R1041" i="2"/>
  <c r="T1041" i="2"/>
  <c r="R1029" i="2"/>
  <c r="T1029" i="2"/>
  <c r="R1017" i="2"/>
  <c r="T1017" i="2"/>
  <c r="R1005" i="2"/>
  <c r="T1005" i="2"/>
  <c r="R993" i="2"/>
  <c r="T993" i="2"/>
  <c r="R981" i="2"/>
  <c r="T981" i="2"/>
  <c r="R969" i="2"/>
  <c r="T969" i="2"/>
  <c r="R957" i="2"/>
  <c r="T957" i="2"/>
  <c r="R945" i="2"/>
  <c r="T945" i="2"/>
  <c r="R933" i="2"/>
  <c r="T933" i="2"/>
  <c r="R921" i="2"/>
  <c r="T921" i="2"/>
  <c r="R909" i="2"/>
  <c r="T909" i="2"/>
  <c r="R897" i="2"/>
  <c r="T897" i="2"/>
  <c r="R885" i="2"/>
  <c r="T885" i="2"/>
  <c r="R873" i="2"/>
  <c r="T873" i="2"/>
  <c r="R861" i="2"/>
  <c r="T861" i="2"/>
  <c r="R849" i="2"/>
  <c r="T849" i="2"/>
  <c r="R837" i="2"/>
  <c r="T837" i="2"/>
  <c r="R825" i="2"/>
  <c r="T825" i="2"/>
  <c r="R813" i="2"/>
  <c r="T813" i="2"/>
  <c r="R801" i="2"/>
  <c r="T801" i="2"/>
  <c r="R789" i="2"/>
  <c r="T789" i="2"/>
  <c r="R777" i="2"/>
  <c r="T777" i="2"/>
  <c r="R761" i="2"/>
  <c r="T761" i="2"/>
  <c r="R745" i="2"/>
  <c r="T745" i="2"/>
  <c r="R733" i="2"/>
  <c r="T733" i="2"/>
  <c r="R721" i="2"/>
  <c r="T721" i="2"/>
  <c r="R709" i="2"/>
  <c r="T709" i="2"/>
  <c r="R697" i="2"/>
  <c r="T697" i="2"/>
  <c r="R685" i="2"/>
  <c r="T685" i="2"/>
  <c r="R673" i="2"/>
  <c r="T673" i="2"/>
  <c r="R665" i="2"/>
  <c r="T665" i="2"/>
  <c r="R653" i="2"/>
  <c r="T653" i="2"/>
  <c r="R641" i="2"/>
  <c r="T641" i="2"/>
  <c r="R629" i="2"/>
  <c r="T629" i="2"/>
  <c r="R617" i="2"/>
  <c r="T617" i="2"/>
  <c r="R605" i="2"/>
  <c r="T605" i="2"/>
  <c r="R593" i="2"/>
  <c r="T593" i="2"/>
  <c r="R581" i="2"/>
  <c r="T581" i="2"/>
  <c r="R569" i="2"/>
  <c r="T569" i="2"/>
  <c r="R557" i="2"/>
  <c r="T557" i="2"/>
  <c r="R545" i="2"/>
  <c r="T545" i="2"/>
  <c r="R533" i="2"/>
  <c r="T533" i="2"/>
  <c r="R521" i="2"/>
  <c r="T521" i="2"/>
  <c r="R509" i="2"/>
  <c r="T509" i="2"/>
  <c r="R497" i="2"/>
  <c r="T497" i="2"/>
  <c r="R485" i="2"/>
  <c r="T485" i="2"/>
  <c r="R469" i="2"/>
  <c r="T469" i="2"/>
  <c r="R453" i="2"/>
  <c r="T453" i="2"/>
  <c r="R437" i="2"/>
  <c r="T437" i="2"/>
  <c r="R425" i="2"/>
  <c r="T425" i="2"/>
  <c r="R413" i="2"/>
  <c r="T413" i="2"/>
  <c r="R401" i="2"/>
  <c r="T401" i="2"/>
  <c r="R389" i="2"/>
  <c r="T389" i="2"/>
  <c r="R377" i="2"/>
  <c r="T377" i="2"/>
  <c r="R365" i="2"/>
  <c r="T365" i="2"/>
  <c r="R349" i="2"/>
  <c r="T349" i="2"/>
  <c r="R337" i="2"/>
  <c r="T337" i="2"/>
  <c r="R325" i="2"/>
  <c r="T325" i="2"/>
  <c r="R313" i="2"/>
  <c r="T313" i="2"/>
  <c r="R301" i="2"/>
  <c r="T301" i="2"/>
  <c r="R289" i="2"/>
  <c r="T289" i="2"/>
  <c r="R277" i="2"/>
  <c r="T277" i="2"/>
  <c r="R265" i="2"/>
  <c r="T265" i="2"/>
  <c r="R253" i="2"/>
  <c r="T253" i="2"/>
  <c r="R241" i="2"/>
  <c r="T241" i="2"/>
  <c r="R229" i="2"/>
  <c r="T229" i="2"/>
  <c r="R221" i="2"/>
  <c r="T221" i="2"/>
  <c r="R209" i="2"/>
  <c r="T209" i="2"/>
  <c r="R197" i="2"/>
  <c r="T197" i="2"/>
  <c r="R181" i="2"/>
  <c r="T181" i="2"/>
  <c r="R165" i="2"/>
  <c r="T165" i="2"/>
  <c r="R153" i="2"/>
  <c r="T153" i="2"/>
  <c r="R141" i="2"/>
  <c r="T141" i="2"/>
  <c r="R129" i="2"/>
  <c r="T129" i="2"/>
  <c r="R117" i="2"/>
  <c r="T117" i="2"/>
  <c r="R105" i="2"/>
  <c r="T105" i="2"/>
  <c r="R93" i="2"/>
  <c r="T93" i="2"/>
  <c r="R81" i="2"/>
  <c r="T81" i="2"/>
  <c r="R61" i="2"/>
  <c r="T61" i="2"/>
  <c r="R49" i="2"/>
  <c r="T49" i="2"/>
  <c r="R41" i="2"/>
  <c r="T41" i="2"/>
  <c r="R29" i="2"/>
  <c r="T29" i="2"/>
  <c r="R25" i="2"/>
  <c r="T25" i="2"/>
  <c r="R1392" i="2"/>
  <c r="T1392" i="2"/>
  <c r="R1384" i="2"/>
  <c r="T1384" i="2"/>
  <c r="R1376" i="2"/>
  <c r="T1376" i="2"/>
  <c r="R1368" i="2"/>
  <c r="T1368" i="2"/>
  <c r="R1360" i="2"/>
  <c r="T1360" i="2"/>
  <c r="R1352" i="2"/>
  <c r="T1352" i="2"/>
  <c r="R1344" i="2"/>
  <c r="T1344" i="2"/>
  <c r="R1336" i="2"/>
  <c r="T1336" i="2"/>
  <c r="R1328" i="2"/>
  <c r="T1328" i="2"/>
  <c r="R1264" i="2"/>
  <c r="T1264" i="2"/>
  <c r="R1256" i="2"/>
  <c r="T1256" i="2"/>
  <c r="R1152" i="2"/>
  <c r="T1152" i="2"/>
  <c r="R1144" i="2"/>
  <c r="T1144" i="2"/>
  <c r="R1136" i="2"/>
  <c r="T1136" i="2"/>
  <c r="R1128" i="2"/>
  <c r="T1128" i="2"/>
  <c r="R1120" i="2"/>
  <c r="T1120" i="2"/>
  <c r="R1112" i="2"/>
  <c r="T1112" i="2"/>
  <c r="R1104" i="2"/>
  <c r="T1104" i="2"/>
  <c r="R1096" i="2"/>
  <c r="T1096" i="2"/>
  <c r="R1088" i="2"/>
  <c r="T1088" i="2"/>
  <c r="R1080" i="2"/>
  <c r="T1080" i="2"/>
  <c r="R1072" i="2"/>
  <c r="T1072" i="2"/>
  <c r="R1064" i="2"/>
  <c r="T1064" i="2"/>
  <c r="R1056" i="2"/>
  <c r="T1056" i="2"/>
  <c r="R952" i="2"/>
  <c r="T952" i="2"/>
  <c r="R944" i="2"/>
  <c r="T944" i="2"/>
  <c r="R936" i="2"/>
  <c r="T936" i="2"/>
  <c r="R928" i="2"/>
  <c r="T928" i="2"/>
  <c r="R920" i="2"/>
  <c r="T920" i="2"/>
  <c r="R912" i="2"/>
  <c r="T912" i="2"/>
  <c r="R840" i="2"/>
  <c r="T840" i="2"/>
  <c r="R832" i="2"/>
  <c r="T832" i="2"/>
  <c r="R808" i="2"/>
  <c r="T808" i="2"/>
  <c r="R800" i="2"/>
  <c r="T800" i="2"/>
  <c r="R792" i="2"/>
  <c r="T792" i="2"/>
  <c r="R784" i="2"/>
  <c r="T784" i="2"/>
  <c r="R776" i="2"/>
  <c r="T776" i="2"/>
  <c r="R768" i="2"/>
  <c r="T768" i="2"/>
  <c r="R760" i="2"/>
  <c r="T760" i="2"/>
  <c r="R752" i="2"/>
  <c r="T752" i="2"/>
  <c r="R744" i="2"/>
  <c r="T744" i="2"/>
  <c r="R704" i="2"/>
  <c r="T704" i="2"/>
  <c r="R696" i="2"/>
  <c r="T696" i="2"/>
  <c r="R688" i="2"/>
  <c r="T688" i="2"/>
  <c r="R680" i="2"/>
  <c r="T680" i="2"/>
  <c r="R672" i="2"/>
  <c r="T672" i="2"/>
  <c r="R664" i="2"/>
  <c r="T664" i="2"/>
  <c r="R656" i="2"/>
  <c r="T656" i="2"/>
  <c r="R648" i="2"/>
  <c r="T648" i="2"/>
  <c r="R640" i="2"/>
  <c r="T640" i="2"/>
  <c r="R632" i="2"/>
  <c r="T632" i="2"/>
  <c r="R624" i="2"/>
  <c r="T624" i="2"/>
  <c r="R616" i="2"/>
  <c r="T616" i="2"/>
  <c r="R608" i="2"/>
  <c r="T608" i="2"/>
  <c r="R600" i="2"/>
  <c r="T600" i="2"/>
  <c r="R592" i="2"/>
  <c r="T592" i="2"/>
  <c r="R584" i="2"/>
  <c r="T584" i="2"/>
  <c r="R576" i="2"/>
  <c r="T576" i="2"/>
  <c r="R568" i="2"/>
  <c r="T568" i="2"/>
  <c r="R560" i="2"/>
  <c r="T560" i="2"/>
  <c r="R552" i="2"/>
  <c r="T552" i="2"/>
  <c r="R544" i="2"/>
  <c r="T544" i="2"/>
  <c r="R536" i="2"/>
  <c r="T536" i="2"/>
  <c r="R472" i="2"/>
  <c r="T472" i="2"/>
  <c r="R464" i="2"/>
  <c r="T464" i="2"/>
  <c r="R440" i="2"/>
  <c r="T440" i="2"/>
  <c r="R432" i="2"/>
  <c r="T432" i="2"/>
  <c r="R424" i="2"/>
  <c r="T424" i="2"/>
  <c r="R416" i="2"/>
  <c r="T416" i="2"/>
  <c r="R408" i="2"/>
  <c r="T408" i="2"/>
  <c r="R400" i="2"/>
  <c r="T400" i="2"/>
  <c r="R344" i="2"/>
  <c r="T344" i="2"/>
  <c r="R336" i="2"/>
  <c r="T336" i="2"/>
  <c r="R328" i="2"/>
  <c r="T328" i="2"/>
  <c r="R320" i="2"/>
  <c r="T320" i="2"/>
  <c r="R312" i="2"/>
  <c r="T312" i="2"/>
  <c r="R304" i="2"/>
  <c r="T304" i="2"/>
  <c r="R112" i="2"/>
  <c r="T112" i="2"/>
  <c r="R104" i="2"/>
  <c r="T104" i="2"/>
  <c r="R32" i="2"/>
  <c r="T32" i="2"/>
  <c r="R24" i="2"/>
  <c r="T24" i="2"/>
  <c r="R1503" i="2"/>
  <c r="T1503" i="2"/>
  <c r="R1479" i="2"/>
  <c r="T1479" i="2"/>
  <c r="R1471" i="2"/>
  <c r="T1471" i="2"/>
  <c r="R1447" i="2"/>
  <c r="T1447" i="2"/>
  <c r="R1439" i="2"/>
  <c r="T1439" i="2"/>
  <c r="R1415" i="2"/>
  <c r="T1415" i="2"/>
  <c r="R1399" i="2"/>
  <c r="T1399" i="2"/>
  <c r="R1383" i="2"/>
  <c r="T1383" i="2"/>
  <c r="R1367" i="2"/>
  <c r="T1367" i="2"/>
  <c r="R1359" i="2"/>
  <c r="T1359" i="2"/>
  <c r="R1343" i="2"/>
  <c r="T1343" i="2"/>
  <c r="R1514" i="2"/>
  <c r="T1514" i="2"/>
  <c r="R1510" i="2"/>
  <c r="T1510" i="2"/>
  <c r="R1506" i="2"/>
  <c r="T1506" i="2"/>
  <c r="R1502" i="2"/>
  <c r="T1502" i="2"/>
  <c r="R1498" i="2"/>
  <c r="T1498" i="2"/>
  <c r="R1494" i="2"/>
  <c r="T1494" i="2"/>
  <c r="R1490" i="2"/>
  <c r="T1490" i="2"/>
  <c r="R1486" i="2"/>
  <c r="T1486" i="2"/>
  <c r="R1482" i="2"/>
  <c r="T1482" i="2"/>
  <c r="R1478" i="2"/>
  <c r="T1478" i="2"/>
  <c r="R1474" i="2"/>
  <c r="T1474" i="2"/>
  <c r="R1470" i="2"/>
  <c r="T1470" i="2"/>
  <c r="R1466" i="2"/>
  <c r="T1466" i="2"/>
  <c r="R1462" i="2"/>
  <c r="T1462" i="2"/>
  <c r="R1458" i="2"/>
  <c r="T1458" i="2"/>
  <c r="R1454" i="2"/>
  <c r="T1454" i="2"/>
  <c r="R1450" i="2"/>
  <c r="T1450" i="2"/>
  <c r="R1446" i="2"/>
  <c r="T1446" i="2"/>
  <c r="R1442" i="2"/>
  <c r="T1442" i="2"/>
  <c r="R1438" i="2"/>
  <c r="T1438" i="2"/>
  <c r="R1434" i="2"/>
  <c r="T1434" i="2"/>
  <c r="R1430" i="2"/>
  <c r="T1430" i="2"/>
  <c r="R1426" i="2"/>
  <c r="T1426" i="2"/>
  <c r="R1422" i="2"/>
  <c r="T1422" i="2"/>
  <c r="R1418" i="2"/>
  <c r="T1418" i="2"/>
  <c r="R1414" i="2"/>
  <c r="T1414" i="2"/>
  <c r="R1410" i="2"/>
  <c r="T1410" i="2"/>
  <c r="R1406" i="2"/>
  <c r="T1406" i="2"/>
  <c r="R1402" i="2"/>
  <c r="T1402" i="2"/>
  <c r="R1398" i="2"/>
  <c r="T1398" i="2"/>
  <c r="R1394" i="2"/>
  <c r="T1394" i="2"/>
  <c r="R1390" i="2"/>
  <c r="T1390" i="2"/>
  <c r="R1386" i="2"/>
  <c r="T1386" i="2"/>
  <c r="R1382" i="2"/>
  <c r="T1382" i="2"/>
  <c r="R1378" i="2"/>
  <c r="T1378" i="2"/>
  <c r="R1374" i="2"/>
  <c r="T1374" i="2"/>
  <c r="R1370" i="2"/>
  <c r="T1370" i="2"/>
  <c r="R1366" i="2"/>
  <c r="T1366" i="2"/>
  <c r="R1362" i="2"/>
  <c r="T1362" i="2"/>
  <c r="R1358" i="2"/>
  <c r="T1358" i="2"/>
  <c r="R1354" i="2"/>
  <c r="T1354" i="2"/>
  <c r="R1350" i="2"/>
  <c r="T1350" i="2"/>
  <c r="R1346" i="2"/>
  <c r="T1346" i="2"/>
  <c r="R1342" i="2"/>
  <c r="T1342" i="2"/>
  <c r="R1338" i="2"/>
  <c r="T1338" i="2"/>
  <c r="R1334" i="2"/>
  <c r="T1334" i="2"/>
  <c r="R1330" i="2"/>
  <c r="T1330" i="2"/>
  <c r="R1326" i="2"/>
  <c r="T1326" i="2"/>
  <c r="R1322" i="2"/>
  <c r="T1322" i="2"/>
  <c r="R1318" i="2"/>
  <c r="T1318" i="2"/>
  <c r="R1314" i="2"/>
  <c r="T1314" i="2"/>
  <c r="R1310" i="2"/>
  <c r="T1310" i="2"/>
  <c r="R1306" i="2"/>
  <c r="T1306" i="2"/>
  <c r="R1302" i="2"/>
  <c r="T1302" i="2"/>
  <c r="R1298" i="2"/>
  <c r="T1298" i="2"/>
  <c r="R1294" i="2"/>
  <c r="T1294" i="2"/>
  <c r="R1290" i="2"/>
  <c r="T1290" i="2"/>
  <c r="R1286" i="2"/>
  <c r="T1286" i="2"/>
  <c r="R1282" i="2"/>
  <c r="T1282" i="2"/>
  <c r="R1278" i="2"/>
  <c r="T1278" i="2"/>
  <c r="R1274" i="2"/>
  <c r="T1274" i="2"/>
  <c r="R1270" i="2"/>
  <c r="T1270" i="2"/>
  <c r="R1266" i="2"/>
  <c r="T1266" i="2"/>
  <c r="R1262" i="2"/>
  <c r="T1262" i="2"/>
  <c r="R1258" i="2"/>
  <c r="T1258" i="2"/>
  <c r="R1254" i="2"/>
  <c r="T1254" i="2"/>
  <c r="R1250" i="2"/>
  <c r="T1250" i="2"/>
  <c r="R1246" i="2"/>
  <c r="T1246" i="2"/>
  <c r="R1242" i="2"/>
  <c r="T1242" i="2"/>
  <c r="R1238" i="2"/>
  <c r="T1238" i="2"/>
  <c r="R1234" i="2"/>
  <c r="T1234" i="2"/>
  <c r="R1230" i="2"/>
  <c r="T1230" i="2"/>
  <c r="R1226" i="2"/>
  <c r="T1226" i="2"/>
  <c r="R1222" i="2"/>
  <c r="T1222" i="2"/>
  <c r="R1218" i="2"/>
  <c r="T1218" i="2"/>
  <c r="R1214" i="2"/>
  <c r="T1214" i="2"/>
  <c r="R1210" i="2"/>
  <c r="T1210" i="2"/>
  <c r="R1206" i="2"/>
  <c r="T1206" i="2"/>
  <c r="R1202" i="2"/>
  <c r="T1202" i="2"/>
  <c r="R1198" i="2"/>
  <c r="T1198" i="2"/>
  <c r="R1194" i="2"/>
  <c r="T1194" i="2"/>
  <c r="R1190" i="2"/>
  <c r="T1190" i="2"/>
  <c r="R1186" i="2"/>
  <c r="T1186" i="2"/>
  <c r="R1182" i="2"/>
  <c r="T1182" i="2"/>
  <c r="R1178" i="2"/>
  <c r="T1178" i="2"/>
  <c r="R1174" i="2"/>
  <c r="T1174" i="2"/>
  <c r="R1170" i="2"/>
  <c r="T1170" i="2"/>
  <c r="R1166" i="2"/>
  <c r="T1166" i="2"/>
  <c r="R1162" i="2"/>
  <c r="T1162" i="2"/>
  <c r="R1158" i="2"/>
  <c r="T1158" i="2"/>
  <c r="R1154" i="2"/>
  <c r="T1154" i="2"/>
  <c r="R1150" i="2"/>
  <c r="T1150" i="2"/>
  <c r="R1146" i="2"/>
  <c r="T1146" i="2"/>
  <c r="R1142" i="2"/>
  <c r="T1142" i="2"/>
  <c r="R1138" i="2"/>
  <c r="T1138" i="2"/>
  <c r="R1134" i="2"/>
  <c r="T1134" i="2"/>
  <c r="R1130" i="2"/>
  <c r="T1130" i="2"/>
  <c r="R1126" i="2"/>
  <c r="T1126" i="2"/>
  <c r="R1122" i="2"/>
  <c r="T1122" i="2"/>
  <c r="R1118" i="2"/>
  <c r="T1118" i="2"/>
  <c r="R1114" i="2"/>
  <c r="T1114" i="2"/>
  <c r="R1110" i="2"/>
  <c r="T1110" i="2"/>
  <c r="R1106" i="2"/>
  <c r="T1106" i="2"/>
  <c r="R1102" i="2"/>
  <c r="T1102" i="2"/>
  <c r="R1098" i="2"/>
  <c r="T1098" i="2"/>
  <c r="R1094" i="2"/>
  <c r="T1094" i="2"/>
  <c r="R1090" i="2"/>
  <c r="T1090" i="2"/>
  <c r="R1086" i="2"/>
  <c r="T1086" i="2"/>
  <c r="R1082" i="2"/>
  <c r="T1082" i="2"/>
  <c r="R1078" i="2"/>
  <c r="T1078" i="2"/>
  <c r="R1074" i="2"/>
  <c r="T1074" i="2"/>
  <c r="R1070" i="2"/>
  <c r="T1070" i="2"/>
  <c r="R1066" i="2"/>
  <c r="T1066" i="2"/>
  <c r="R1062" i="2"/>
  <c r="T1062" i="2"/>
  <c r="R1058" i="2"/>
  <c r="T1058" i="2"/>
  <c r="R1054" i="2"/>
  <c r="T1054" i="2"/>
  <c r="R1050" i="2"/>
  <c r="T1050" i="2"/>
  <c r="R1046" i="2"/>
  <c r="T1046" i="2"/>
  <c r="R1042" i="2"/>
  <c r="T1042" i="2"/>
  <c r="R1038" i="2"/>
  <c r="T1038" i="2"/>
  <c r="R1034" i="2"/>
  <c r="T1034" i="2"/>
  <c r="R1030" i="2"/>
  <c r="T1030" i="2"/>
  <c r="R1026" i="2"/>
  <c r="T1026" i="2"/>
  <c r="R1022" i="2"/>
  <c r="T1022" i="2"/>
  <c r="R1018" i="2"/>
  <c r="T1018" i="2"/>
  <c r="R1014" i="2"/>
  <c r="T1014" i="2"/>
  <c r="R1010" i="2"/>
  <c r="T1010" i="2"/>
  <c r="R1006" i="2"/>
  <c r="T1006" i="2"/>
  <c r="R1002" i="2"/>
  <c r="T1002" i="2"/>
  <c r="R998" i="2"/>
  <c r="T998" i="2"/>
  <c r="R994" i="2"/>
  <c r="T994" i="2"/>
  <c r="R990" i="2"/>
  <c r="T990" i="2"/>
  <c r="R986" i="2"/>
  <c r="T986" i="2"/>
  <c r="R982" i="2"/>
  <c r="T982" i="2"/>
  <c r="R978" i="2"/>
  <c r="T978" i="2"/>
  <c r="R974" i="2"/>
  <c r="T974" i="2"/>
  <c r="R970" i="2"/>
  <c r="T970" i="2"/>
  <c r="R966" i="2"/>
  <c r="T966" i="2"/>
  <c r="R962" i="2"/>
  <c r="T962" i="2"/>
  <c r="R958" i="2"/>
  <c r="T958" i="2"/>
  <c r="R954" i="2"/>
  <c r="T954" i="2"/>
  <c r="R950" i="2"/>
  <c r="T950" i="2"/>
  <c r="R946" i="2"/>
  <c r="T946" i="2"/>
  <c r="R942" i="2"/>
  <c r="T942" i="2"/>
  <c r="R938" i="2"/>
  <c r="T938" i="2"/>
  <c r="R934" i="2"/>
  <c r="T934" i="2"/>
  <c r="R930" i="2"/>
  <c r="T930" i="2"/>
  <c r="R926" i="2"/>
  <c r="T926" i="2"/>
  <c r="R922" i="2"/>
  <c r="T922" i="2"/>
  <c r="R918" i="2"/>
  <c r="T918" i="2"/>
  <c r="R914" i="2"/>
  <c r="T914" i="2"/>
  <c r="R910" i="2"/>
  <c r="T910" i="2"/>
  <c r="R906" i="2"/>
  <c r="T906" i="2"/>
  <c r="R902" i="2"/>
  <c r="T902" i="2"/>
  <c r="R898" i="2"/>
  <c r="T898" i="2"/>
  <c r="R894" i="2"/>
  <c r="T894" i="2"/>
  <c r="R890" i="2"/>
  <c r="T890" i="2"/>
  <c r="R886" i="2"/>
  <c r="T886" i="2"/>
  <c r="R882" i="2"/>
  <c r="T882" i="2"/>
  <c r="R878" i="2"/>
  <c r="T878" i="2"/>
  <c r="R874" i="2"/>
  <c r="T874" i="2"/>
  <c r="R870" i="2"/>
  <c r="T870" i="2"/>
  <c r="R866" i="2"/>
  <c r="T866" i="2"/>
  <c r="R862" i="2"/>
  <c r="T862" i="2"/>
  <c r="R858" i="2"/>
  <c r="T858" i="2"/>
  <c r="R854" i="2"/>
  <c r="T854" i="2"/>
  <c r="R850" i="2"/>
  <c r="T850" i="2"/>
  <c r="R846" i="2"/>
  <c r="T846" i="2"/>
  <c r="R842" i="2"/>
  <c r="T842" i="2"/>
  <c r="R838" i="2"/>
  <c r="T838" i="2"/>
  <c r="R834" i="2"/>
  <c r="T834" i="2"/>
  <c r="R830" i="2"/>
  <c r="T830" i="2"/>
  <c r="R826" i="2"/>
  <c r="T826" i="2"/>
  <c r="R822" i="2"/>
  <c r="T822" i="2"/>
  <c r="R818" i="2"/>
  <c r="T818" i="2"/>
  <c r="R814" i="2"/>
  <c r="T814" i="2"/>
  <c r="R810" i="2"/>
  <c r="T810" i="2"/>
  <c r="R806" i="2"/>
  <c r="T806" i="2"/>
  <c r="R802" i="2"/>
  <c r="T802" i="2"/>
  <c r="R798" i="2"/>
  <c r="T798" i="2"/>
  <c r="R794" i="2"/>
  <c r="T794" i="2"/>
  <c r="R790" i="2"/>
  <c r="T790" i="2"/>
  <c r="R786" i="2"/>
  <c r="T786" i="2"/>
  <c r="R782" i="2"/>
  <c r="T782" i="2"/>
  <c r="R778" i="2"/>
  <c r="T778" i="2"/>
  <c r="R774" i="2"/>
  <c r="T774" i="2"/>
  <c r="R770" i="2"/>
  <c r="T770" i="2"/>
  <c r="R766" i="2"/>
  <c r="T766" i="2"/>
  <c r="R762" i="2"/>
  <c r="T762" i="2"/>
  <c r="R758" i="2"/>
  <c r="T758" i="2"/>
  <c r="R754" i="2"/>
  <c r="T754" i="2"/>
  <c r="R750" i="2"/>
  <c r="T750" i="2"/>
  <c r="R746" i="2"/>
  <c r="T746" i="2"/>
  <c r="R742" i="2"/>
  <c r="T742" i="2"/>
  <c r="R738" i="2"/>
  <c r="T738" i="2"/>
  <c r="R734" i="2"/>
  <c r="T734" i="2"/>
  <c r="R730" i="2"/>
  <c r="T730" i="2"/>
  <c r="R726" i="2"/>
  <c r="T726" i="2"/>
  <c r="R722" i="2"/>
  <c r="T722" i="2"/>
  <c r="R718" i="2"/>
  <c r="T718" i="2"/>
  <c r="R714" i="2"/>
  <c r="T714" i="2"/>
  <c r="R710" i="2"/>
  <c r="T710" i="2"/>
  <c r="R706" i="2"/>
  <c r="T706" i="2"/>
  <c r="R702" i="2"/>
  <c r="T702" i="2"/>
  <c r="R698" i="2"/>
  <c r="T698" i="2"/>
  <c r="R694" i="2"/>
  <c r="T694" i="2"/>
  <c r="R690" i="2"/>
  <c r="T690" i="2"/>
  <c r="R686" i="2"/>
  <c r="T686" i="2"/>
  <c r="R682" i="2"/>
  <c r="T682" i="2"/>
  <c r="R678" i="2"/>
  <c r="T678" i="2"/>
  <c r="R674" i="2"/>
  <c r="T674" i="2"/>
  <c r="R670" i="2"/>
  <c r="T670" i="2"/>
  <c r="R666" i="2"/>
  <c r="T666" i="2"/>
  <c r="R662" i="2"/>
  <c r="T662" i="2"/>
  <c r="R658" i="2"/>
  <c r="T658" i="2"/>
  <c r="R654" i="2"/>
  <c r="T654" i="2"/>
  <c r="R650" i="2"/>
  <c r="T650" i="2"/>
  <c r="R646" i="2"/>
  <c r="T646" i="2"/>
  <c r="R642" i="2"/>
  <c r="T642" i="2"/>
  <c r="R638" i="2"/>
  <c r="T638" i="2"/>
  <c r="R634" i="2"/>
  <c r="T634" i="2"/>
  <c r="R630" i="2"/>
  <c r="T630" i="2"/>
  <c r="R626" i="2"/>
  <c r="T626" i="2"/>
  <c r="R622" i="2"/>
  <c r="T622" i="2"/>
  <c r="R618" i="2"/>
  <c r="T618" i="2"/>
  <c r="R614" i="2"/>
  <c r="T614" i="2"/>
  <c r="R610" i="2"/>
  <c r="T610" i="2"/>
  <c r="R606" i="2"/>
  <c r="T606" i="2"/>
  <c r="R602" i="2"/>
  <c r="T602" i="2"/>
  <c r="R598" i="2"/>
  <c r="T598" i="2"/>
  <c r="R594" i="2"/>
  <c r="T594" i="2"/>
  <c r="R590" i="2"/>
  <c r="T590" i="2"/>
  <c r="R586" i="2"/>
  <c r="T586" i="2"/>
  <c r="R582" i="2"/>
  <c r="T582" i="2"/>
  <c r="R578" i="2"/>
  <c r="T578" i="2"/>
  <c r="R574" i="2"/>
  <c r="T574" i="2"/>
  <c r="R570" i="2"/>
  <c r="T570" i="2"/>
  <c r="R566" i="2"/>
  <c r="T566" i="2"/>
  <c r="R562" i="2"/>
  <c r="T562" i="2"/>
  <c r="R558" i="2"/>
  <c r="T558" i="2"/>
  <c r="R554" i="2"/>
  <c r="T554" i="2"/>
  <c r="R550" i="2"/>
  <c r="T550" i="2"/>
  <c r="R546" i="2"/>
  <c r="T546" i="2"/>
  <c r="R542" i="2"/>
  <c r="T542" i="2"/>
  <c r="R538" i="2"/>
  <c r="T538" i="2"/>
  <c r="R534" i="2"/>
  <c r="T534" i="2"/>
  <c r="R530" i="2"/>
  <c r="T530" i="2"/>
  <c r="R526" i="2"/>
  <c r="T526" i="2"/>
  <c r="R522" i="2"/>
  <c r="T522" i="2"/>
  <c r="R518" i="2"/>
  <c r="T518" i="2"/>
  <c r="R514" i="2"/>
  <c r="T514" i="2"/>
  <c r="R510" i="2"/>
  <c r="T510" i="2"/>
  <c r="R506" i="2"/>
  <c r="T506" i="2"/>
  <c r="R502" i="2"/>
  <c r="T502" i="2"/>
  <c r="R498" i="2"/>
  <c r="T498" i="2"/>
  <c r="R494" i="2"/>
  <c r="T494" i="2"/>
  <c r="R490" i="2"/>
  <c r="T490" i="2"/>
  <c r="R486" i="2"/>
  <c r="T486" i="2"/>
  <c r="R482" i="2"/>
  <c r="T482" i="2"/>
  <c r="R478" i="2"/>
  <c r="T478" i="2"/>
  <c r="R474" i="2"/>
  <c r="T474" i="2"/>
  <c r="R470" i="2"/>
  <c r="T470" i="2"/>
  <c r="R466" i="2"/>
  <c r="T466" i="2"/>
  <c r="R462" i="2"/>
  <c r="T462" i="2"/>
  <c r="R458" i="2"/>
  <c r="T458" i="2"/>
  <c r="R454" i="2"/>
  <c r="T454" i="2"/>
  <c r="R450" i="2"/>
  <c r="T450" i="2"/>
  <c r="R446" i="2"/>
  <c r="T446" i="2"/>
  <c r="R442" i="2"/>
  <c r="T442" i="2"/>
  <c r="R438" i="2"/>
  <c r="T438" i="2"/>
  <c r="R434" i="2"/>
  <c r="T434" i="2"/>
  <c r="R430" i="2"/>
  <c r="T430" i="2"/>
  <c r="R426" i="2"/>
  <c r="T426" i="2"/>
  <c r="R422" i="2"/>
  <c r="T422" i="2"/>
  <c r="R418" i="2"/>
  <c r="T418" i="2"/>
  <c r="R414" i="2"/>
  <c r="T414" i="2"/>
  <c r="R410" i="2"/>
  <c r="T410" i="2"/>
  <c r="R406" i="2"/>
  <c r="T406" i="2"/>
  <c r="R402" i="2"/>
  <c r="T402" i="2"/>
  <c r="R398" i="2"/>
  <c r="T398" i="2"/>
  <c r="R394" i="2"/>
  <c r="T394" i="2"/>
  <c r="R390" i="2"/>
  <c r="T390" i="2"/>
  <c r="R386" i="2"/>
  <c r="T386" i="2"/>
  <c r="R382" i="2"/>
  <c r="T382" i="2"/>
  <c r="R378" i="2"/>
  <c r="T378" i="2"/>
  <c r="R374" i="2"/>
  <c r="T374" i="2"/>
  <c r="R370" i="2"/>
  <c r="T370" i="2"/>
  <c r="R366" i="2"/>
  <c r="T366" i="2"/>
  <c r="R362" i="2"/>
  <c r="T362" i="2"/>
  <c r="R358" i="2"/>
  <c r="T358" i="2"/>
  <c r="R354" i="2"/>
  <c r="T354" i="2"/>
  <c r="R350" i="2"/>
  <c r="T350" i="2"/>
  <c r="R346" i="2"/>
  <c r="T346" i="2"/>
  <c r="R342" i="2"/>
  <c r="T342" i="2"/>
  <c r="R338" i="2"/>
  <c r="T338" i="2"/>
  <c r="R334" i="2"/>
  <c r="T334" i="2"/>
  <c r="R330" i="2"/>
  <c r="T330" i="2"/>
  <c r="R326" i="2"/>
  <c r="T326" i="2"/>
  <c r="R322" i="2"/>
  <c r="T322" i="2"/>
  <c r="R318" i="2"/>
  <c r="T318" i="2"/>
  <c r="R314" i="2"/>
  <c r="T314" i="2"/>
  <c r="R310" i="2"/>
  <c r="T310" i="2"/>
  <c r="R306" i="2"/>
  <c r="T306" i="2"/>
  <c r="R302" i="2"/>
  <c r="T302" i="2"/>
  <c r="R298" i="2"/>
  <c r="T298" i="2"/>
  <c r="R294" i="2"/>
  <c r="T294" i="2"/>
  <c r="R290" i="2"/>
  <c r="T290" i="2"/>
  <c r="R286" i="2"/>
  <c r="T286" i="2"/>
  <c r="R282" i="2"/>
  <c r="T282" i="2"/>
  <c r="R278" i="2"/>
  <c r="T278" i="2"/>
  <c r="R274" i="2"/>
  <c r="T274" i="2"/>
  <c r="R270" i="2"/>
  <c r="T270" i="2"/>
  <c r="R266" i="2"/>
  <c r="T266" i="2"/>
  <c r="R262" i="2"/>
  <c r="T262" i="2"/>
  <c r="R258" i="2"/>
  <c r="T258" i="2"/>
  <c r="R254" i="2"/>
  <c r="T254" i="2"/>
  <c r="R250" i="2"/>
  <c r="T250" i="2"/>
  <c r="R246" i="2"/>
  <c r="T246" i="2"/>
  <c r="R242" i="2"/>
  <c r="T242" i="2"/>
  <c r="R238" i="2"/>
  <c r="T238" i="2"/>
  <c r="R234" i="2"/>
  <c r="T234" i="2"/>
  <c r="R230" i="2"/>
  <c r="T230" i="2"/>
  <c r="R226" i="2"/>
  <c r="T226" i="2"/>
  <c r="R222" i="2"/>
  <c r="T222" i="2"/>
  <c r="R218" i="2"/>
  <c r="T218" i="2"/>
  <c r="R214" i="2"/>
  <c r="T214" i="2"/>
  <c r="R210" i="2"/>
  <c r="T210" i="2"/>
  <c r="R206" i="2"/>
  <c r="T206" i="2"/>
  <c r="R202" i="2"/>
  <c r="T202" i="2"/>
  <c r="R198" i="2"/>
  <c r="T198" i="2"/>
  <c r="R194" i="2"/>
  <c r="T194" i="2"/>
  <c r="R190" i="2"/>
  <c r="T190" i="2"/>
  <c r="R186" i="2"/>
  <c r="T186" i="2"/>
  <c r="R182" i="2"/>
  <c r="T182" i="2"/>
  <c r="R178" i="2"/>
  <c r="T178" i="2"/>
  <c r="R174" i="2"/>
  <c r="T174" i="2"/>
  <c r="R170" i="2"/>
  <c r="T170" i="2"/>
  <c r="R166" i="2"/>
  <c r="T166" i="2"/>
  <c r="R162" i="2"/>
  <c r="T162" i="2"/>
  <c r="R158" i="2"/>
  <c r="T158" i="2"/>
  <c r="R154" i="2"/>
  <c r="T154" i="2"/>
  <c r="R150" i="2"/>
  <c r="T150" i="2"/>
  <c r="R146" i="2"/>
  <c r="T146" i="2"/>
  <c r="R142" i="2"/>
  <c r="T142" i="2"/>
  <c r="R138" i="2"/>
  <c r="T138" i="2"/>
  <c r="R134" i="2"/>
  <c r="T134" i="2"/>
  <c r="R130" i="2"/>
  <c r="T130" i="2"/>
  <c r="R126" i="2"/>
  <c r="T126" i="2"/>
  <c r="R122" i="2"/>
  <c r="T122" i="2"/>
  <c r="R118" i="2"/>
  <c r="T118" i="2"/>
  <c r="R114" i="2"/>
  <c r="T114" i="2"/>
  <c r="R110" i="2"/>
  <c r="T110" i="2"/>
  <c r="R106" i="2"/>
  <c r="T106" i="2"/>
  <c r="R102" i="2"/>
  <c r="T102" i="2"/>
  <c r="R98" i="2"/>
  <c r="T98" i="2"/>
  <c r="R94" i="2"/>
  <c r="T94" i="2"/>
  <c r="R90" i="2"/>
  <c r="T90" i="2"/>
  <c r="R86" i="2"/>
  <c r="T86" i="2"/>
  <c r="R82" i="2"/>
  <c r="T82" i="2"/>
  <c r="R78" i="2"/>
  <c r="T78" i="2"/>
  <c r="R74" i="2"/>
  <c r="T74" i="2"/>
  <c r="R70" i="2"/>
  <c r="T70" i="2"/>
  <c r="R66" i="2"/>
  <c r="T66" i="2"/>
  <c r="R62" i="2"/>
  <c r="T62" i="2"/>
  <c r="R58" i="2"/>
  <c r="T58" i="2"/>
  <c r="R54" i="2"/>
  <c r="T54" i="2"/>
  <c r="R50" i="2"/>
  <c r="T50" i="2"/>
  <c r="R46" i="2"/>
  <c r="T46" i="2"/>
  <c r="R42" i="2"/>
  <c r="T42" i="2"/>
  <c r="R38" i="2"/>
  <c r="T38" i="2"/>
  <c r="R34" i="2"/>
  <c r="T34" i="2"/>
  <c r="R30" i="2"/>
  <c r="T30" i="2"/>
  <c r="R26" i="2"/>
  <c r="T26" i="2"/>
  <c r="R20" i="2"/>
  <c r="S20" i="2"/>
  <c r="Q21" i="2"/>
  <c r="R21" i="2"/>
  <c r="R22" i="2"/>
  <c r="S22" i="2"/>
  <c r="R18" i="2"/>
  <c r="Q18" i="2"/>
  <c r="E1516" i="2"/>
  <c r="F1516" i="2" s="1"/>
  <c r="L1530" i="1" s="1"/>
  <c r="R1516" i="2"/>
  <c r="E1508" i="2"/>
  <c r="R1508" i="2"/>
  <c r="E1500" i="2"/>
  <c r="F1500" i="2" s="1"/>
  <c r="L1514" i="1" s="1"/>
  <c r="R1500" i="2"/>
  <c r="E1492" i="2"/>
  <c r="R1492" i="2"/>
  <c r="E1484" i="2"/>
  <c r="K1498" i="1" s="1"/>
  <c r="R1484" i="2"/>
  <c r="E1476" i="2"/>
  <c r="R1476" i="2"/>
  <c r="E1468" i="2"/>
  <c r="K1482" i="1" s="1"/>
  <c r="R1468" i="2"/>
  <c r="E1460" i="2"/>
  <c r="K1474" i="1" s="1"/>
  <c r="R1460" i="2"/>
  <c r="E1452" i="2"/>
  <c r="F1452" i="2" s="1"/>
  <c r="L1466" i="1" s="1"/>
  <c r="R1452" i="2"/>
  <c r="E1444" i="2"/>
  <c r="K1458" i="1" s="1"/>
  <c r="R1444" i="2"/>
  <c r="E1436" i="2"/>
  <c r="K1450" i="1" s="1"/>
  <c r="R1436" i="2"/>
  <c r="E1428" i="2"/>
  <c r="F1428" i="2" s="1"/>
  <c r="L1442" i="1" s="1"/>
  <c r="R1428" i="2"/>
  <c r="E1420" i="2"/>
  <c r="F1420" i="2" s="1"/>
  <c r="L1434" i="1" s="1"/>
  <c r="R1420" i="2"/>
  <c r="E1412" i="2"/>
  <c r="R1412" i="2"/>
  <c r="E1404" i="2"/>
  <c r="F1404" i="2" s="1"/>
  <c r="L1418" i="1" s="1"/>
  <c r="R1404" i="2"/>
  <c r="E1396" i="2"/>
  <c r="R1396" i="2"/>
  <c r="E1388" i="2"/>
  <c r="K1402" i="1" s="1"/>
  <c r="R1388" i="2"/>
  <c r="E1380" i="2"/>
  <c r="K1394" i="1" s="1"/>
  <c r="R1380" i="2"/>
  <c r="E1372" i="2"/>
  <c r="K1386" i="1" s="1"/>
  <c r="R1372" i="2"/>
  <c r="E1364" i="2"/>
  <c r="K1378" i="1" s="1"/>
  <c r="R1364" i="2"/>
  <c r="E1356" i="2"/>
  <c r="K1370" i="1" s="1"/>
  <c r="R1356" i="2"/>
  <c r="E1348" i="2"/>
  <c r="K1362" i="1" s="1"/>
  <c r="R1348" i="2"/>
  <c r="E1340" i="2"/>
  <c r="K1354" i="1" s="1"/>
  <c r="R1340" i="2"/>
  <c r="E1332" i="2"/>
  <c r="R1332" i="2"/>
  <c r="E1324" i="2"/>
  <c r="K1338" i="1" s="1"/>
  <c r="R1324" i="2"/>
  <c r="E1316" i="2"/>
  <c r="K1330" i="1" s="1"/>
  <c r="R1316" i="2"/>
  <c r="E1308" i="2"/>
  <c r="K1322" i="1" s="1"/>
  <c r="R1308" i="2"/>
  <c r="E1300" i="2"/>
  <c r="R1300" i="2"/>
  <c r="E1292" i="2"/>
  <c r="F1292" i="2" s="1"/>
  <c r="L1306" i="1" s="1"/>
  <c r="R1292" i="2"/>
  <c r="E1284" i="2"/>
  <c r="F1284" i="2" s="1"/>
  <c r="L1298" i="1" s="1"/>
  <c r="R1284" i="2"/>
  <c r="E1276" i="2"/>
  <c r="F1276" i="2" s="1"/>
  <c r="L1290" i="1" s="1"/>
  <c r="R1276" i="2"/>
  <c r="E1268" i="2"/>
  <c r="K1282" i="1" s="1"/>
  <c r="R1268" i="2"/>
  <c r="E1260" i="2"/>
  <c r="F1260" i="2" s="1"/>
  <c r="L1274" i="1" s="1"/>
  <c r="R1260" i="2"/>
  <c r="E1252" i="2"/>
  <c r="R1252" i="2"/>
  <c r="E1244" i="2"/>
  <c r="K1258" i="1" s="1"/>
  <c r="R1244" i="2"/>
  <c r="E1236" i="2"/>
  <c r="K1250" i="1" s="1"/>
  <c r="R1236" i="2"/>
  <c r="E1228" i="2"/>
  <c r="K1242" i="1" s="1"/>
  <c r="R1228" i="2"/>
  <c r="E1220" i="2"/>
  <c r="R1220" i="2"/>
  <c r="E1212" i="2"/>
  <c r="F1212" i="2" s="1"/>
  <c r="L1226" i="1" s="1"/>
  <c r="R1212" i="2"/>
  <c r="E1204" i="2"/>
  <c r="F1204" i="2" s="1"/>
  <c r="L1218" i="1" s="1"/>
  <c r="R1204" i="2"/>
  <c r="E1196" i="2"/>
  <c r="F1196" i="2" s="1"/>
  <c r="L1210" i="1" s="1"/>
  <c r="R1196" i="2"/>
  <c r="E1188" i="2"/>
  <c r="K1202" i="1" s="1"/>
  <c r="R1188" i="2"/>
  <c r="E1180" i="2"/>
  <c r="K1194" i="1" s="1"/>
  <c r="R1180" i="2"/>
  <c r="E1172" i="2"/>
  <c r="R1172" i="2"/>
  <c r="E1164" i="2"/>
  <c r="K1178" i="1" s="1"/>
  <c r="R1164" i="2"/>
  <c r="E1156" i="2"/>
  <c r="K1170" i="1" s="1"/>
  <c r="R1156" i="2"/>
  <c r="E1148" i="2"/>
  <c r="K1162" i="1" s="1"/>
  <c r="R1148" i="2"/>
  <c r="E1140" i="2"/>
  <c r="R1140" i="2"/>
  <c r="E1132" i="2"/>
  <c r="F1132" i="2" s="1"/>
  <c r="L1146" i="1" s="1"/>
  <c r="R1132" i="2"/>
  <c r="E1124" i="2"/>
  <c r="R1124" i="2"/>
  <c r="E1116" i="2"/>
  <c r="K1130" i="1" s="1"/>
  <c r="R1116" i="2"/>
  <c r="E1108" i="2"/>
  <c r="K1122" i="1" s="1"/>
  <c r="R1108" i="2"/>
  <c r="E1100" i="2"/>
  <c r="K1114" i="1" s="1"/>
  <c r="R1100" i="2"/>
  <c r="E1092" i="2"/>
  <c r="R1092" i="2"/>
  <c r="E1084" i="2"/>
  <c r="F1084" i="2" s="1"/>
  <c r="L1098" i="1" s="1"/>
  <c r="R1084" i="2"/>
  <c r="E1076" i="2"/>
  <c r="R1076" i="2"/>
  <c r="E1068" i="2"/>
  <c r="K1082" i="1" s="1"/>
  <c r="R1068" i="2"/>
  <c r="E1060" i="2"/>
  <c r="K1074" i="1" s="1"/>
  <c r="R1060" i="2"/>
  <c r="E1052" i="2"/>
  <c r="K1066" i="1" s="1"/>
  <c r="R1052" i="2"/>
  <c r="E1044" i="2"/>
  <c r="R1044" i="2"/>
  <c r="E1036" i="2"/>
  <c r="F1036" i="2" s="1"/>
  <c r="L1050" i="1" s="1"/>
  <c r="R1036" i="2"/>
  <c r="E1028" i="2"/>
  <c r="K1042" i="1" s="1"/>
  <c r="R1028" i="2"/>
  <c r="E1020" i="2"/>
  <c r="K1034" i="1" s="1"/>
  <c r="R1020" i="2"/>
  <c r="E1012" i="2"/>
  <c r="R1012" i="2"/>
  <c r="E1004" i="2"/>
  <c r="K1018" i="1" s="1"/>
  <c r="R1004" i="2"/>
  <c r="E996" i="2"/>
  <c r="K1010" i="1" s="1"/>
  <c r="R996" i="2"/>
  <c r="E988" i="2"/>
  <c r="F988" i="2" s="1"/>
  <c r="L1002" i="1" s="1"/>
  <c r="R988" i="2"/>
  <c r="E980" i="2"/>
  <c r="K994" i="1" s="1"/>
  <c r="R980" i="2"/>
  <c r="E972" i="2"/>
  <c r="F972" i="2" s="1"/>
  <c r="L986" i="1" s="1"/>
  <c r="R972" i="2"/>
  <c r="E964" i="2"/>
  <c r="F964" i="2" s="1"/>
  <c r="L978" i="1" s="1"/>
  <c r="R964" i="2"/>
  <c r="E956" i="2"/>
  <c r="F956" i="2" s="1"/>
  <c r="L970" i="1" s="1"/>
  <c r="R956" i="2"/>
  <c r="E948" i="2"/>
  <c r="K962" i="1" s="1"/>
  <c r="R948" i="2"/>
  <c r="E940" i="2"/>
  <c r="K954" i="1" s="1"/>
  <c r="R940" i="2"/>
  <c r="E932" i="2"/>
  <c r="R932" i="2"/>
  <c r="E924" i="2"/>
  <c r="F924" i="2" s="1"/>
  <c r="L938" i="1" s="1"/>
  <c r="R924" i="2"/>
  <c r="E916" i="2"/>
  <c r="K930" i="1" s="1"/>
  <c r="R916" i="2"/>
  <c r="E908" i="2"/>
  <c r="F908" i="2" s="1"/>
  <c r="L922" i="1" s="1"/>
  <c r="R908" i="2"/>
  <c r="E900" i="2"/>
  <c r="K914" i="1" s="1"/>
  <c r="R900" i="2"/>
  <c r="E892" i="2"/>
  <c r="K906" i="1" s="1"/>
  <c r="R892" i="2"/>
  <c r="E884" i="2"/>
  <c r="R884" i="2"/>
  <c r="E876" i="2"/>
  <c r="K890" i="1" s="1"/>
  <c r="R876" i="2"/>
  <c r="E868" i="2"/>
  <c r="K882" i="1" s="1"/>
  <c r="R868" i="2"/>
  <c r="E860" i="2"/>
  <c r="F860" i="2" s="1"/>
  <c r="L874" i="1" s="1"/>
  <c r="R860" i="2"/>
  <c r="E852" i="2"/>
  <c r="F852" i="2" s="1"/>
  <c r="L866" i="1" s="1"/>
  <c r="R852" i="2"/>
  <c r="E844" i="2"/>
  <c r="K858" i="1" s="1"/>
  <c r="R844" i="2"/>
  <c r="E836" i="2"/>
  <c r="K850" i="1" s="1"/>
  <c r="R836" i="2"/>
  <c r="E828" i="2"/>
  <c r="K842" i="1" s="1"/>
  <c r="R828" i="2"/>
  <c r="E820" i="2"/>
  <c r="F820" i="2" s="1"/>
  <c r="L834" i="1" s="1"/>
  <c r="R820" i="2"/>
  <c r="E812" i="2"/>
  <c r="F812" i="2" s="1"/>
  <c r="L826" i="1" s="1"/>
  <c r="R812" i="2"/>
  <c r="E804" i="2"/>
  <c r="R804" i="2"/>
  <c r="E796" i="2"/>
  <c r="F796" i="2" s="1"/>
  <c r="L810" i="1" s="1"/>
  <c r="R796" i="2"/>
  <c r="E788" i="2"/>
  <c r="K802" i="1" s="1"/>
  <c r="R788" i="2"/>
  <c r="E780" i="2"/>
  <c r="K794" i="1" s="1"/>
  <c r="R780" i="2"/>
  <c r="E772" i="2"/>
  <c r="R772" i="2"/>
  <c r="E764" i="2"/>
  <c r="F764" i="2" s="1"/>
  <c r="L778" i="1" s="1"/>
  <c r="R764" i="2"/>
  <c r="E756" i="2"/>
  <c r="K770" i="1" s="1"/>
  <c r="R756" i="2"/>
  <c r="E748" i="2"/>
  <c r="K762" i="1" s="1"/>
  <c r="R748" i="2"/>
  <c r="E740" i="2"/>
  <c r="F740" i="2" s="1"/>
  <c r="L754" i="1" s="1"/>
  <c r="R740" i="2"/>
  <c r="E732" i="2"/>
  <c r="F732" i="2" s="1"/>
  <c r="L746" i="1" s="1"/>
  <c r="R732" i="2"/>
  <c r="E724" i="2"/>
  <c r="F724" i="2" s="1"/>
  <c r="L738" i="1" s="1"/>
  <c r="R724" i="2"/>
  <c r="E716" i="2"/>
  <c r="K730" i="1" s="1"/>
  <c r="R716" i="2"/>
  <c r="E708" i="2"/>
  <c r="R708" i="2"/>
  <c r="E700" i="2"/>
  <c r="K714" i="1" s="1"/>
  <c r="R700" i="2"/>
  <c r="E692" i="2"/>
  <c r="R692" i="2"/>
  <c r="E684" i="2"/>
  <c r="K698" i="1" s="1"/>
  <c r="R684" i="2"/>
  <c r="E676" i="2"/>
  <c r="F676" i="2" s="1"/>
  <c r="L690" i="1" s="1"/>
  <c r="R676" i="2"/>
  <c r="E668" i="2"/>
  <c r="F668" i="2" s="1"/>
  <c r="L682" i="1" s="1"/>
  <c r="R668" i="2"/>
  <c r="E660" i="2"/>
  <c r="F660" i="2" s="1"/>
  <c r="L674" i="1" s="1"/>
  <c r="R660" i="2"/>
  <c r="E652" i="2"/>
  <c r="F652" i="2" s="1"/>
  <c r="L666" i="1" s="1"/>
  <c r="R652" i="2"/>
  <c r="E644" i="2"/>
  <c r="K658" i="1" s="1"/>
  <c r="R644" i="2"/>
  <c r="E636" i="2"/>
  <c r="K650" i="1" s="1"/>
  <c r="R636" i="2"/>
  <c r="E628" i="2"/>
  <c r="K642" i="1" s="1"/>
  <c r="R628" i="2"/>
  <c r="E620" i="2"/>
  <c r="K634" i="1" s="1"/>
  <c r="R620" i="2"/>
  <c r="E612" i="2"/>
  <c r="R612" i="2"/>
  <c r="E604" i="2"/>
  <c r="K618" i="1" s="1"/>
  <c r="R604" i="2"/>
  <c r="E596" i="2"/>
  <c r="F596" i="2" s="1"/>
  <c r="L610" i="1" s="1"/>
  <c r="R596" i="2"/>
  <c r="E588" i="2"/>
  <c r="K602" i="1" s="1"/>
  <c r="R588" i="2"/>
  <c r="E580" i="2"/>
  <c r="K594" i="1" s="1"/>
  <c r="R580" i="2"/>
  <c r="E572" i="2"/>
  <c r="K586" i="1" s="1"/>
  <c r="R572" i="2"/>
  <c r="E564" i="2"/>
  <c r="K578" i="1" s="1"/>
  <c r="R564" i="2"/>
  <c r="E556" i="2"/>
  <c r="K570" i="1" s="1"/>
  <c r="R556" i="2"/>
  <c r="E548" i="2"/>
  <c r="R548" i="2"/>
  <c r="E540" i="2"/>
  <c r="K554" i="1" s="1"/>
  <c r="R540" i="2"/>
  <c r="E532" i="2"/>
  <c r="K546" i="1" s="1"/>
  <c r="R532" i="2"/>
  <c r="E524" i="2"/>
  <c r="F524" i="2" s="1"/>
  <c r="L538" i="1" s="1"/>
  <c r="R524" i="2"/>
  <c r="E516" i="2"/>
  <c r="K530" i="1" s="1"/>
  <c r="R516" i="2"/>
  <c r="E508" i="2"/>
  <c r="K522" i="1" s="1"/>
  <c r="R508" i="2"/>
  <c r="E500" i="2"/>
  <c r="F500" i="2" s="1"/>
  <c r="L514" i="1" s="1"/>
  <c r="R500" i="2"/>
  <c r="E492" i="2"/>
  <c r="K506" i="1" s="1"/>
  <c r="R492" i="2"/>
  <c r="E484" i="2"/>
  <c r="R484" i="2"/>
  <c r="E476" i="2"/>
  <c r="F476" i="2" s="1"/>
  <c r="L490" i="1" s="1"/>
  <c r="R476" i="2"/>
  <c r="E468" i="2"/>
  <c r="K482" i="1" s="1"/>
  <c r="R468" i="2"/>
  <c r="E460" i="2"/>
  <c r="F460" i="2" s="1"/>
  <c r="L474" i="1" s="1"/>
  <c r="R460" i="2"/>
  <c r="E452" i="2"/>
  <c r="K466" i="1" s="1"/>
  <c r="R452" i="2"/>
  <c r="E444" i="2"/>
  <c r="K458" i="1" s="1"/>
  <c r="R444" i="2"/>
  <c r="E436" i="2"/>
  <c r="R436" i="2"/>
  <c r="E428" i="2"/>
  <c r="K442" i="1" s="1"/>
  <c r="R428" i="2"/>
  <c r="E420" i="2"/>
  <c r="K434" i="1" s="1"/>
  <c r="R420" i="2"/>
  <c r="E412" i="2"/>
  <c r="K426" i="1" s="1"/>
  <c r="R412" i="2"/>
  <c r="E404" i="2"/>
  <c r="F404" i="2" s="1"/>
  <c r="L418" i="1" s="1"/>
  <c r="R404" i="2"/>
  <c r="E396" i="2"/>
  <c r="F396" i="2" s="1"/>
  <c r="L410" i="1" s="1"/>
  <c r="R396" i="2"/>
  <c r="E388" i="2"/>
  <c r="K402" i="1" s="1"/>
  <c r="R388" i="2"/>
  <c r="E380" i="2"/>
  <c r="K394" i="1" s="1"/>
  <c r="R380" i="2"/>
  <c r="E372" i="2"/>
  <c r="F372" i="2" s="1"/>
  <c r="L386" i="1" s="1"/>
  <c r="R372" i="2"/>
  <c r="E364" i="2"/>
  <c r="K378" i="1" s="1"/>
  <c r="R364" i="2"/>
  <c r="E356" i="2"/>
  <c r="R356" i="2"/>
  <c r="E348" i="2"/>
  <c r="F348" i="2" s="1"/>
  <c r="L362" i="1" s="1"/>
  <c r="R348" i="2"/>
  <c r="E340" i="2"/>
  <c r="K354" i="1" s="1"/>
  <c r="R340" i="2"/>
  <c r="E332" i="2"/>
  <c r="F332" i="2" s="1"/>
  <c r="L346" i="1" s="1"/>
  <c r="R332" i="2"/>
  <c r="E324" i="2"/>
  <c r="K338" i="1" s="1"/>
  <c r="R324" i="2"/>
  <c r="E316" i="2"/>
  <c r="K330" i="1" s="1"/>
  <c r="R316" i="2"/>
  <c r="E308" i="2"/>
  <c r="R308" i="2"/>
  <c r="E300" i="2"/>
  <c r="K314" i="1" s="1"/>
  <c r="R300" i="2"/>
  <c r="E292" i="2"/>
  <c r="R292" i="2"/>
  <c r="E284" i="2"/>
  <c r="K298" i="1" s="1"/>
  <c r="R284" i="2"/>
  <c r="E276" i="2"/>
  <c r="R276" i="2"/>
  <c r="E268" i="2"/>
  <c r="K282" i="1" s="1"/>
  <c r="R268" i="2"/>
  <c r="E260" i="2"/>
  <c r="K274" i="1" s="1"/>
  <c r="R260" i="2"/>
  <c r="E252" i="2"/>
  <c r="K266" i="1" s="1"/>
  <c r="R252" i="2"/>
  <c r="E244" i="2"/>
  <c r="K258" i="1" s="1"/>
  <c r="R244" i="2"/>
  <c r="E236" i="2"/>
  <c r="F236" i="2" s="1"/>
  <c r="L250" i="1" s="1"/>
  <c r="R236" i="2"/>
  <c r="E228" i="2"/>
  <c r="R228" i="2"/>
  <c r="E220" i="2"/>
  <c r="K234" i="1" s="1"/>
  <c r="R220" i="2"/>
  <c r="E212" i="2"/>
  <c r="R212" i="2"/>
  <c r="E204" i="2"/>
  <c r="K218" i="1" s="1"/>
  <c r="R204" i="2"/>
  <c r="E196" i="2"/>
  <c r="R196" i="2"/>
  <c r="E188" i="2"/>
  <c r="K202" i="1" s="1"/>
  <c r="R188" i="2"/>
  <c r="E180" i="2"/>
  <c r="K194" i="1" s="1"/>
  <c r="R180" i="2"/>
  <c r="E172" i="2"/>
  <c r="K186" i="1" s="1"/>
  <c r="R172" i="2"/>
  <c r="E164" i="2"/>
  <c r="K178" i="1" s="1"/>
  <c r="R164" i="2"/>
  <c r="E156" i="2"/>
  <c r="F156" i="2" s="1"/>
  <c r="L170" i="1" s="1"/>
  <c r="R156" i="2"/>
  <c r="E148" i="2"/>
  <c r="K162" i="1" s="1"/>
  <c r="R148" i="2"/>
  <c r="E140" i="2"/>
  <c r="K154" i="1" s="1"/>
  <c r="R140" i="2"/>
  <c r="E132" i="2"/>
  <c r="R132" i="2"/>
  <c r="E124" i="2"/>
  <c r="F124" i="2" s="1"/>
  <c r="L138" i="1" s="1"/>
  <c r="R124" i="2"/>
  <c r="E116" i="2"/>
  <c r="K130" i="1" s="1"/>
  <c r="R116" i="2"/>
  <c r="E108" i="2"/>
  <c r="K122" i="1" s="1"/>
  <c r="R108" i="2"/>
  <c r="E100" i="2"/>
  <c r="K114" i="1" s="1"/>
  <c r="R100" i="2"/>
  <c r="E92" i="2"/>
  <c r="F92" i="2" s="1"/>
  <c r="L106" i="1" s="1"/>
  <c r="R92" i="2"/>
  <c r="E84" i="2"/>
  <c r="F84" i="2" s="1"/>
  <c r="L98" i="1" s="1"/>
  <c r="R84" i="2"/>
  <c r="E76" i="2"/>
  <c r="K90" i="1" s="1"/>
  <c r="R76" i="2"/>
  <c r="E68" i="2"/>
  <c r="R68" i="2"/>
  <c r="E60" i="2"/>
  <c r="K74" i="1" s="1"/>
  <c r="R60" i="2"/>
  <c r="E52" i="2"/>
  <c r="K66" i="1" s="1"/>
  <c r="R52" i="2"/>
  <c r="E44" i="2"/>
  <c r="K58" i="1" s="1"/>
  <c r="R44" i="2"/>
  <c r="E36" i="2"/>
  <c r="K50" i="1" s="1"/>
  <c r="R36" i="2"/>
  <c r="E28" i="2"/>
  <c r="K42" i="1" s="1"/>
  <c r="R28" i="2"/>
  <c r="E20" i="2"/>
  <c r="Q20" i="2"/>
  <c r="E1515" i="2"/>
  <c r="K1529" i="1" s="1"/>
  <c r="R1515" i="2"/>
  <c r="E1507" i="2"/>
  <c r="R1507" i="2"/>
  <c r="E1499" i="2"/>
  <c r="K1513" i="1" s="1"/>
  <c r="R1499" i="2"/>
  <c r="E1491" i="2"/>
  <c r="R1491" i="2"/>
  <c r="E1483" i="2"/>
  <c r="K1497" i="1" s="1"/>
  <c r="R1483" i="2"/>
  <c r="E1475" i="2"/>
  <c r="R1475" i="2"/>
  <c r="E1467" i="2"/>
  <c r="K1481" i="1" s="1"/>
  <c r="R1467" i="2"/>
  <c r="E1459" i="2"/>
  <c r="K1473" i="1" s="1"/>
  <c r="R1459" i="2"/>
  <c r="E1451" i="2"/>
  <c r="F1451" i="2" s="1"/>
  <c r="L1465" i="1" s="1"/>
  <c r="R1451" i="2"/>
  <c r="E1443" i="2"/>
  <c r="K1457" i="1" s="1"/>
  <c r="R1443" i="2"/>
  <c r="E1435" i="2"/>
  <c r="F1435" i="2" s="1"/>
  <c r="L1449" i="1" s="1"/>
  <c r="R1435" i="2"/>
  <c r="E1427" i="2"/>
  <c r="K1441" i="1" s="1"/>
  <c r="R1427" i="2"/>
  <c r="E1419" i="2"/>
  <c r="K1433" i="1" s="1"/>
  <c r="R1419" i="2"/>
  <c r="E1411" i="2"/>
  <c r="F1411" i="2" s="1"/>
  <c r="L1425" i="1" s="1"/>
  <c r="R1411" i="2"/>
  <c r="E1403" i="2"/>
  <c r="F1403" i="2" s="1"/>
  <c r="L1417" i="1" s="1"/>
  <c r="R1403" i="2"/>
  <c r="E1395" i="2"/>
  <c r="R1395" i="2"/>
  <c r="E1387" i="2"/>
  <c r="K1401" i="1" s="1"/>
  <c r="R1387" i="2"/>
  <c r="E1379" i="2"/>
  <c r="K1393" i="1" s="1"/>
  <c r="R1379" i="2"/>
  <c r="E1371" i="2"/>
  <c r="F1371" i="2" s="1"/>
  <c r="L1385" i="1" s="1"/>
  <c r="R1371" i="2"/>
  <c r="E1363" i="2"/>
  <c r="K1377" i="1" s="1"/>
  <c r="R1363" i="2"/>
  <c r="E1355" i="2"/>
  <c r="K1369" i="1" s="1"/>
  <c r="R1355" i="2"/>
  <c r="E1347" i="2"/>
  <c r="K1361" i="1" s="1"/>
  <c r="R1347" i="2"/>
  <c r="E1339" i="2"/>
  <c r="K1353" i="1" s="1"/>
  <c r="R1339" i="2"/>
  <c r="E1331" i="2"/>
  <c r="R1331" i="2"/>
  <c r="E1323" i="2"/>
  <c r="K1337" i="1" s="1"/>
  <c r="R1323" i="2"/>
  <c r="E1315" i="2"/>
  <c r="F1315" i="2" s="1"/>
  <c r="L1329" i="1" s="1"/>
  <c r="R1315" i="2"/>
  <c r="E1307" i="2"/>
  <c r="F1307" i="2" s="1"/>
  <c r="L1321" i="1" s="1"/>
  <c r="R1307" i="2"/>
  <c r="E1299" i="2"/>
  <c r="K1313" i="1" s="1"/>
  <c r="R1299" i="2"/>
  <c r="E1291" i="2"/>
  <c r="K1305" i="1" s="1"/>
  <c r="R1291" i="2"/>
  <c r="E1283" i="2"/>
  <c r="K1297" i="1" s="1"/>
  <c r="R1283" i="2"/>
  <c r="E1275" i="2"/>
  <c r="K1289" i="1" s="1"/>
  <c r="R1275" i="2"/>
  <c r="E1267" i="2"/>
  <c r="K1281" i="1" s="1"/>
  <c r="R1267" i="2"/>
  <c r="E1259" i="2"/>
  <c r="F1259" i="2" s="1"/>
  <c r="L1273" i="1" s="1"/>
  <c r="R1259" i="2"/>
  <c r="E1251" i="2"/>
  <c r="R1251" i="2"/>
  <c r="E1243" i="2"/>
  <c r="K1257" i="1" s="1"/>
  <c r="R1243" i="2"/>
  <c r="E1235" i="2"/>
  <c r="F1235" i="2" s="1"/>
  <c r="L1249" i="1" s="1"/>
  <c r="R1235" i="2"/>
  <c r="E1227" i="2"/>
  <c r="F1227" i="2" s="1"/>
  <c r="L1241" i="1" s="1"/>
  <c r="R1227" i="2"/>
  <c r="E1219" i="2"/>
  <c r="K1233" i="1" s="1"/>
  <c r="R1219" i="2"/>
  <c r="E1211" i="2"/>
  <c r="K1225" i="1" s="1"/>
  <c r="R1211" i="2"/>
  <c r="E1203" i="2"/>
  <c r="K1217" i="1" s="1"/>
  <c r="R1203" i="2"/>
  <c r="E1195" i="2"/>
  <c r="K1209" i="1" s="1"/>
  <c r="R1195" i="2"/>
  <c r="E1187" i="2"/>
  <c r="K1201" i="1" s="1"/>
  <c r="R1187" i="2"/>
  <c r="E1179" i="2"/>
  <c r="F1179" i="2" s="1"/>
  <c r="L1193" i="1" s="1"/>
  <c r="R1179" i="2"/>
  <c r="E1171" i="2"/>
  <c r="F1171" i="2" s="1"/>
  <c r="L1185" i="1" s="1"/>
  <c r="R1171" i="2"/>
  <c r="E1163" i="2"/>
  <c r="K1177" i="1" s="1"/>
  <c r="R1163" i="2"/>
  <c r="E1155" i="2"/>
  <c r="F1155" i="2" s="1"/>
  <c r="L1169" i="1" s="1"/>
  <c r="R1155" i="2"/>
  <c r="E1147" i="2"/>
  <c r="F1147" i="2" s="1"/>
  <c r="L1161" i="1" s="1"/>
  <c r="R1147" i="2"/>
  <c r="E1139" i="2"/>
  <c r="R1139" i="2"/>
  <c r="E1131" i="2"/>
  <c r="K1145" i="1" s="1"/>
  <c r="R1131" i="2"/>
  <c r="E1123" i="2"/>
  <c r="K1137" i="1" s="1"/>
  <c r="R1123" i="2"/>
  <c r="E1115" i="2"/>
  <c r="K1129" i="1" s="1"/>
  <c r="R1115" i="2"/>
  <c r="E1107" i="2"/>
  <c r="F1107" i="2" s="1"/>
  <c r="L1121" i="1" s="1"/>
  <c r="R1107" i="2"/>
  <c r="E1099" i="2"/>
  <c r="K1113" i="1" s="1"/>
  <c r="R1099" i="2"/>
  <c r="E1091" i="2"/>
  <c r="F1091" i="2" s="1"/>
  <c r="L1105" i="1" s="1"/>
  <c r="R1091" i="2"/>
  <c r="E1083" i="2"/>
  <c r="K1097" i="1" s="1"/>
  <c r="R1083" i="2"/>
  <c r="E1075" i="2"/>
  <c r="K1089" i="1" s="1"/>
  <c r="R1075" i="2"/>
  <c r="E1067" i="2"/>
  <c r="K1081" i="1" s="1"/>
  <c r="R1067" i="2"/>
  <c r="E1059" i="2"/>
  <c r="K1073" i="1" s="1"/>
  <c r="R1059" i="2"/>
  <c r="E1051" i="2"/>
  <c r="F1051" i="2" s="1"/>
  <c r="L1065" i="1" s="1"/>
  <c r="R1051" i="2"/>
  <c r="E1043" i="2"/>
  <c r="K1057" i="1" s="1"/>
  <c r="R1043" i="2"/>
  <c r="E1035" i="2"/>
  <c r="K1049" i="1" s="1"/>
  <c r="R1035" i="2"/>
  <c r="E1027" i="2"/>
  <c r="K1041" i="1" s="1"/>
  <c r="R1027" i="2"/>
  <c r="E1019" i="2"/>
  <c r="K1033" i="1" s="1"/>
  <c r="R1019" i="2"/>
  <c r="E1011" i="2"/>
  <c r="R1011" i="2"/>
  <c r="E1003" i="2"/>
  <c r="K1017" i="1" s="1"/>
  <c r="R1003" i="2"/>
  <c r="E995" i="2"/>
  <c r="K1009" i="1" s="1"/>
  <c r="R995" i="2"/>
  <c r="E987" i="2"/>
  <c r="F987" i="2" s="1"/>
  <c r="L1001" i="1" s="1"/>
  <c r="R987" i="2"/>
  <c r="E979" i="2"/>
  <c r="K993" i="1" s="1"/>
  <c r="R979" i="2"/>
  <c r="E971" i="2"/>
  <c r="K985" i="1" s="1"/>
  <c r="R971" i="2"/>
  <c r="E963" i="2"/>
  <c r="K977" i="1" s="1"/>
  <c r="R963" i="2"/>
  <c r="E955" i="2"/>
  <c r="F955" i="2" s="1"/>
  <c r="L969" i="1" s="1"/>
  <c r="R955" i="2"/>
  <c r="E947" i="2"/>
  <c r="R947" i="2"/>
  <c r="E939" i="2"/>
  <c r="K953" i="1" s="1"/>
  <c r="R939" i="2"/>
  <c r="E931" i="2"/>
  <c r="K945" i="1" s="1"/>
  <c r="R931" i="2"/>
  <c r="E923" i="2"/>
  <c r="K937" i="1" s="1"/>
  <c r="R923" i="2"/>
  <c r="E915" i="2"/>
  <c r="K929" i="1" s="1"/>
  <c r="R915" i="2"/>
  <c r="E907" i="2"/>
  <c r="K921" i="1" s="1"/>
  <c r="R907" i="2"/>
  <c r="E899" i="2"/>
  <c r="K913" i="1" s="1"/>
  <c r="R899" i="2"/>
  <c r="E891" i="2"/>
  <c r="F891" i="2" s="1"/>
  <c r="L905" i="1" s="1"/>
  <c r="R891" i="2"/>
  <c r="E883" i="2"/>
  <c r="K897" i="1" s="1"/>
  <c r="R883" i="2"/>
  <c r="E875" i="2"/>
  <c r="F875" i="2" s="1"/>
  <c r="L889" i="1" s="1"/>
  <c r="R875" i="2"/>
  <c r="E867" i="2"/>
  <c r="F867" i="2" s="1"/>
  <c r="L881" i="1" s="1"/>
  <c r="R867" i="2"/>
  <c r="E859" i="2"/>
  <c r="K873" i="1" s="1"/>
  <c r="R859" i="2"/>
  <c r="E851" i="2"/>
  <c r="R851" i="2"/>
  <c r="E843" i="2"/>
  <c r="K857" i="1" s="1"/>
  <c r="R843" i="2"/>
  <c r="E835" i="2"/>
  <c r="K849" i="1" s="1"/>
  <c r="R835" i="2"/>
  <c r="E827" i="2"/>
  <c r="F827" i="2" s="1"/>
  <c r="L841" i="1" s="1"/>
  <c r="R827" i="2"/>
  <c r="E819" i="2"/>
  <c r="K833" i="1" s="1"/>
  <c r="R819" i="2"/>
  <c r="E811" i="2"/>
  <c r="K825" i="1" s="1"/>
  <c r="R811" i="2"/>
  <c r="E803" i="2"/>
  <c r="K817" i="1" s="1"/>
  <c r="R803" i="2"/>
  <c r="E795" i="2"/>
  <c r="F795" i="2" s="1"/>
  <c r="L809" i="1" s="1"/>
  <c r="R795" i="2"/>
  <c r="E787" i="2"/>
  <c r="F787" i="2" s="1"/>
  <c r="L801" i="1" s="1"/>
  <c r="R787" i="2"/>
  <c r="E779" i="2"/>
  <c r="F779" i="2" s="1"/>
  <c r="L793" i="1" s="1"/>
  <c r="R779" i="2"/>
  <c r="E771" i="2"/>
  <c r="K785" i="1" s="1"/>
  <c r="R771" i="2"/>
  <c r="E763" i="2"/>
  <c r="K777" i="1" s="1"/>
  <c r="R763" i="2"/>
  <c r="E755" i="2"/>
  <c r="K769" i="1" s="1"/>
  <c r="R755" i="2"/>
  <c r="E747" i="2"/>
  <c r="K761" i="1" s="1"/>
  <c r="R747" i="2"/>
  <c r="E739" i="2"/>
  <c r="K753" i="1" s="1"/>
  <c r="R739" i="2"/>
  <c r="E731" i="2"/>
  <c r="K745" i="1" s="1"/>
  <c r="R731" i="2"/>
  <c r="E723" i="2"/>
  <c r="F723" i="2" s="1"/>
  <c r="L737" i="1" s="1"/>
  <c r="R723" i="2"/>
  <c r="E715" i="2"/>
  <c r="K729" i="1" s="1"/>
  <c r="R715" i="2"/>
  <c r="E707" i="2"/>
  <c r="F707" i="2" s="1"/>
  <c r="L721" i="1" s="1"/>
  <c r="R707" i="2"/>
  <c r="E699" i="2"/>
  <c r="K713" i="1" s="1"/>
  <c r="R699" i="2"/>
  <c r="E691" i="2"/>
  <c r="K705" i="1" s="1"/>
  <c r="R691" i="2"/>
  <c r="E683" i="2"/>
  <c r="K697" i="1" s="1"/>
  <c r="R683" i="2"/>
  <c r="E675" i="2"/>
  <c r="K689" i="1" s="1"/>
  <c r="R675" i="2"/>
  <c r="E667" i="2"/>
  <c r="K681" i="1" s="1"/>
  <c r="R667" i="2"/>
  <c r="E659" i="2"/>
  <c r="K673" i="1" s="1"/>
  <c r="R659" i="2"/>
  <c r="E651" i="2"/>
  <c r="K665" i="1" s="1"/>
  <c r="R651" i="2"/>
  <c r="E643" i="2"/>
  <c r="R643" i="2"/>
  <c r="E635" i="2"/>
  <c r="F635" i="2" s="1"/>
  <c r="L649" i="1" s="1"/>
  <c r="R635" i="2"/>
  <c r="E627" i="2"/>
  <c r="R627" i="2"/>
  <c r="E619" i="2"/>
  <c r="K633" i="1" s="1"/>
  <c r="R619" i="2"/>
  <c r="E611" i="2"/>
  <c r="F611" i="2" s="1"/>
  <c r="L625" i="1" s="1"/>
  <c r="R611" i="2"/>
  <c r="E603" i="2"/>
  <c r="F603" i="2" s="1"/>
  <c r="L617" i="1" s="1"/>
  <c r="R603" i="2"/>
  <c r="E595" i="2"/>
  <c r="K609" i="1" s="1"/>
  <c r="R595" i="2"/>
  <c r="E587" i="2"/>
  <c r="K601" i="1" s="1"/>
  <c r="R587" i="2"/>
  <c r="E579" i="2"/>
  <c r="K593" i="1" s="1"/>
  <c r="R579" i="2"/>
  <c r="E571" i="2"/>
  <c r="K585" i="1" s="1"/>
  <c r="R571" i="2"/>
  <c r="E563" i="2"/>
  <c r="R563" i="2"/>
  <c r="E555" i="2"/>
  <c r="F555" i="2" s="1"/>
  <c r="L569" i="1" s="1"/>
  <c r="R555" i="2"/>
  <c r="E547" i="2"/>
  <c r="K561" i="1" s="1"/>
  <c r="R547" i="2"/>
  <c r="E539" i="2"/>
  <c r="K553" i="1" s="1"/>
  <c r="R539" i="2"/>
  <c r="E531" i="2"/>
  <c r="K545" i="1" s="1"/>
  <c r="R531" i="2"/>
  <c r="E523" i="2"/>
  <c r="K537" i="1" s="1"/>
  <c r="R523" i="2"/>
  <c r="E515" i="2"/>
  <c r="K529" i="1" s="1"/>
  <c r="R515" i="2"/>
  <c r="E507" i="2"/>
  <c r="F507" i="2" s="1"/>
  <c r="L521" i="1" s="1"/>
  <c r="R507" i="2"/>
  <c r="E499" i="2"/>
  <c r="K513" i="1" s="1"/>
  <c r="R499" i="2"/>
  <c r="E491" i="2"/>
  <c r="F491" i="2" s="1"/>
  <c r="L505" i="1" s="1"/>
  <c r="R491" i="2"/>
  <c r="E483" i="2"/>
  <c r="K497" i="1" s="1"/>
  <c r="R483" i="2"/>
  <c r="E475" i="2"/>
  <c r="K489" i="1" s="1"/>
  <c r="R475" i="2"/>
  <c r="E467" i="2"/>
  <c r="R467" i="2"/>
  <c r="E459" i="2"/>
  <c r="K473" i="1" s="1"/>
  <c r="R459" i="2"/>
  <c r="E451" i="2"/>
  <c r="K465" i="1" s="1"/>
  <c r="R451" i="2"/>
  <c r="E443" i="2"/>
  <c r="F443" i="2" s="1"/>
  <c r="L457" i="1" s="1"/>
  <c r="R443" i="2"/>
  <c r="E435" i="2"/>
  <c r="K449" i="1" s="1"/>
  <c r="R435" i="2"/>
  <c r="E427" i="2"/>
  <c r="K441" i="1" s="1"/>
  <c r="R427" i="2"/>
  <c r="E419" i="2"/>
  <c r="K433" i="1" s="1"/>
  <c r="R419" i="2"/>
  <c r="E411" i="2"/>
  <c r="K425" i="1" s="1"/>
  <c r="R411" i="2"/>
  <c r="E403" i="2"/>
  <c r="K417" i="1" s="1"/>
  <c r="R403" i="2"/>
  <c r="E395" i="2"/>
  <c r="K409" i="1" s="1"/>
  <c r="R395" i="2"/>
  <c r="E387" i="2"/>
  <c r="K401" i="1" s="1"/>
  <c r="R387" i="2"/>
  <c r="E379" i="2"/>
  <c r="K393" i="1" s="1"/>
  <c r="R379" i="2"/>
  <c r="E371" i="2"/>
  <c r="K385" i="1" s="1"/>
  <c r="R371" i="2"/>
  <c r="E363" i="2"/>
  <c r="K377" i="1" s="1"/>
  <c r="R363" i="2"/>
  <c r="E355" i="2"/>
  <c r="K369" i="1" s="1"/>
  <c r="R355" i="2"/>
  <c r="E347" i="2"/>
  <c r="F347" i="2" s="1"/>
  <c r="L361" i="1" s="1"/>
  <c r="R347" i="2"/>
  <c r="E339" i="2"/>
  <c r="F339" i="2" s="1"/>
  <c r="L353" i="1" s="1"/>
  <c r="R339" i="2"/>
  <c r="E331" i="2"/>
  <c r="K345" i="1" s="1"/>
  <c r="R331" i="2"/>
  <c r="E323" i="2"/>
  <c r="K337" i="1" s="1"/>
  <c r="R323" i="2"/>
  <c r="E315" i="2"/>
  <c r="F315" i="2" s="1"/>
  <c r="L329" i="1" s="1"/>
  <c r="R315" i="2"/>
  <c r="E307" i="2"/>
  <c r="K321" i="1" s="1"/>
  <c r="R307" i="2"/>
  <c r="E299" i="2"/>
  <c r="K313" i="1" s="1"/>
  <c r="R299" i="2"/>
  <c r="E291" i="2"/>
  <c r="K305" i="1" s="1"/>
  <c r="R291" i="2"/>
  <c r="E283" i="2"/>
  <c r="K297" i="1" s="1"/>
  <c r="R283" i="2"/>
  <c r="E275" i="2"/>
  <c r="K289" i="1" s="1"/>
  <c r="R275" i="2"/>
  <c r="E267" i="2"/>
  <c r="K281" i="1" s="1"/>
  <c r="R267" i="2"/>
  <c r="E259" i="2"/>
  <c r="K273" i="1" s="1"/>
  <c r="R259" i="2"/>
  <c r="E251" i="2"/>
  <c r="K265" i="1" s="1"/>
  <c r="R251" i="2"/>
  <c r="E243" i="2"/>
  <c r="R243" i="2"/>
  <c r="E235" i="2"/>
  <c r="F235" i="2" s="1"/>
  <c r="L249" i="1" s="1"/>
  <c r="R235" i="2"/>
  <c r="E227" i="2"/>
  <c r="F227" i="2" s="1"/>
  <c r="L241" i="1" s="1"/>
  <c r="R227" i="2"/>
  <c r="E219" i="2"/>
  <c r="K233" i="1" s="1"/>
  <c r="R219" i="2"/>
  <c r="E211" i="2"/>
  <c r="K225" i="1" s="1"/>
  <c r="R211" i="2"/>
  <c r="E203" i="2"/>
  <c r="K217" i="1" s="1"/>
  <c r="R203" i="2"/>
  <c r="E195" i="2"/>
  <c r="R195" i="2"/>
  <c r="E187" i="2"/>
  <c r="K201" i="1" s="1"/>
  <c r="R187" i="2"/>
  <c r="E179" i="2"/>
  <c r="R179" i="2"/>
  <c r="E171" i="2"/>
  <c r="F171" i="2" s="1"/>
  <c r="L185" i="1" s="1"/>
  <c r="R171" i="2"/>
  <c r="E163" i="2"/>
  <c r="F163" i="2" s="1"/>
  <c r="L177" i="1" s="1"/>
  <c r="R163" i="2"/>
  <c r="E155" i="2"/>
  <c r="K169" i="1" s="1"/>
  <c r="R155" i="2"/>
  <c r="E147" i="2"/>
  <c r="K161" i="1" s="1"/>
  <c r="R147" i="2"/>
  <c r="E139" i="2"/>
  <c r="K153" i="1" s="1"/>
  <c r="R139" i="2"/>
  <c r="E131" i="2"/>
  <c r="K145" i="1" s="1"/>
  <c r="R131" i="2"/>
  <c r="E123" i="2"/>
  <c r="F123" i="2" s="1"/>
  <c r="L137" i="1" s="1"/>
  <c r="R123" i="2"/>
  <c r="E115" i="2"/>
  <c r="K129" i="1" s="1"/>
  <c r="R115" i="2"/>
  <c r="E107" i="2"/>
  <c r="F107" i="2" s="1"/>
  <c r="L121" i="1" s="1"/>
  <c r="R107" i="2"/>
  <c r="E99" i="2"/>
  <c r="K113" i="1" s="1"/>
  <c r="R99" i="2"/>
  <c r="E91" i="2"/>
  <c r="K105" i="1" s="1"/>
  <c r="R91" i="2"/>
  <c r="E83" i="2"/>
  <c r="F83" i="2" s="1"/>
  <c r="L97" i="1" s="1"/>
  <c r="R83" i="2"/>
  <c r="E75" i="2"/>
  <c r="F75" i="2" s="1"/>
  <c r="L89" i="1" s="1"/>
  <c r="R75" i="2"/>
  <c r="E67" i="2"/>
  <c r="K81" i="1" s="1"/>
  <c r="R67" i="2"/>
  <c r="E59" i="2"/>
  <c r="K73" i="1" s="1"/>
  <c r="R59" i="2"/>
  <c r="E51" i="2"/>
  <c r="K65" i="1" s="1"/>
  <c r="R51" i="2"/>
  <c r="E43" i="2"/>
  <c r="K57" i="1" s="1"/>
  <c r="R43" i="2"/>
  <c r="E35" i="2"/>
  <c r="F35" i="2" s="1"/>
  <c r="L49" i="1" s="1"/>
  <c r="R35" i="2"/>
  <c r="E27" i="2"/>
  <c r="F27" i="2" s="1"/>
  <c r="L41" i="1" s="1"/>
  <c r="R27" i="2"/>
  <c r="E19" i="2"/>
  <c r="G19" i="2" s="1"/>
  <c r="S19" i="2"/>
  <c r="E1509" i="2"/>
  <c r="K1523" i="1" s="1"/>
  <c r="E1501" i="2"/>
  <c r="F1501" i="2" s="1"/>
  <c r="L1515" i="1" s="1"/>
  <c r="E1493" i="2"/>
  <c r="E1485" i="2"/>
  <c r="E1477" i="2"/>
  <c r="F1477" i="2" s="1"/>
  <c r="L1491" i="1" s="1"/>
  <c r="E1469" i="2"/>
  <c r="K1483" i="1" s="1"/>
  <c r="E1461" i="2"/>
  <c r="K1475" i="1" s="1"/>
  <c r="E1453" i="2"/>
  <c r="E1445" i="2"/>
  <c r="K1459" i="1" s="1"/>
  <c r="E1437" i="2"/>
  <c r="F1437" i="2" s="1"/>
  <c r="L1451" i="1" s="1"/>
  <c r="E1429" i="2"/>
  <c r="E1421" i="2"/>
  <c r="E1413" i="2"/>
  <c r="F1413" i="2" s="1"/>
  <c r="L1427" i="1" s="1"/>
  <c r="E1405" i="2"/>
  <c r="F1405" i="2" s="1"/>
  <c r="L1419" i="1" s="1"/>
  <c r="E1397" i="2"/>
  <c r="F1397" i="2" s="1"/>
  <c r="L1411" i="1" s="1"/>
  <c r="E1389" i="2"/>
  <c r="E1381" i="2"/>
  <c r="K1395" i="1" s="1"/>
  <c r="E1373" i="2"/>
  <c r="F1373" i="2" s="1"/>
  <c r="L1387" i="1" s="1"/>
  <c r="E1365" i="2"/>
  <c r="E1357" i="2"/>
  <c r="E1349" i="2"/>
  <c r="K1363" i="1" s="1"/>
  <c r="E1341" i="2"/>
  <c r="K1355" i="1" s="1"/>
  <c r="E1333" i="2"/>
  <c r="E1325" i="2"/>
  <c r="E1317" i="2"/>
  <c r="F1317" i="2" s="1"/>
  <c r="L1331" i="1" s="1"/>
  <c r="E1309" i="2"/>
  <c r="F1309" i="2" s="1"/>
  <c r="L1323" i="1" s="1"/>
  <c r="E1301" i="2"/>
  <c r="F1301" i="2" s="1"/>
  <c r="L1315" i="1" s="1"/>
  <c r="E1293" i="2"/>
  <c r="E1285" i="2"/>
  <c r="K1299" i="1" s="1"/>
  <c r="E1277" i="2"/>
  <c r="F1277" i="2" s="1"/>
  <c r="L1291" i="1" s="1"/>
  <c r="E1269" i="2"/>
  <c r="F1269" i="2" s="1"/>
  <c r="L1283" i="1" s="1"/>
  <c r="E1261" i="2"/>
  <c r="E1253" i="2"/>
  <c r="F1253" i="2" s="1"/>
  <c r="L1267" i="1" s="1"/>
  <c r="E1245" i="2"/>
  <c r="F1245" i="2" s="1"/>
  <c r="L1259" i="1" s="1"/>
  <c r="E1237" i="2"/>
  <c r="E1229" i="2"/>
  <c r="E1221" i="2"/>
  <c r="K1235" i="1" s="1"/>
  <c r="E1213" i="2"/>
  <c r="K1227" i="1" s="1"/>
  <c r="E1205" i="2"/>
  <c r="E1197" i="2"/>
  <c r="E1189" i="2"/>
  <c r="F1189" i="2" s="1"/>
  <c r="L1203" i="1" s="1"/>
  <c r="E1181" i="2"/>
  <c r="F1181" i="2" s="1"/>
  <c r="L1195" i="1" s="1"/>
  <c r="E1173" i="2"/>
  <c r="F1173" i="2" s="1"/>
  <c r="L1187" i="1" s="1"/>
  <c r="E1165" i="2"/>
  <c r="E1157" i="2"/>
  <c r="K1171" i="1" s="1"/>
  <c r="E1149" i="2"/>
  <c r="F1149" i="2" s="1"/>
  <c r="L1163" i="1" s="1"/>
  <c r="E1141" i="2"/>
  <c r="E1133" i="2"/>
  <c r="E1125" i="2"/>
  <c r="K1139" i="1" s="1"/>
  <c r="E1117" i="2"/>
  <c r="F1117" i="2" s="1"/>
  <c r="L1131" i="1" s="1"/>
  <c r="E1109" i="2"/>
  <c r="E1101" i="2"/>
  <c r="E1093" i="2"/>
  <c r="F1093" i="2" s="1"/>
  <c r="L1107" i="1" s="1"/>
  <c r="E1085" i="2"/>
  <c r="F1085" i="2" s="1"/>
  <c r="L1099" i="1" s="1"/>
  <c r="E1077" i="2"/>
  <c r="K1091" i="1" s="1"/>
  <c r="E1069" i="2"/>
  <c r="E1061" i="2"/>
  <c r="K1075" i="1" s="1"/>
  <c r="E1053" i="2"/>
  <c r="F1053" i="2" s="1"/>
  <c r="L1067" i="1" s="1"/>
  <c r="E1045" i="2"/>
  <c r="K1059" i="1" s="1"/>
  <c r="E1037" i="2"/>
  <c r="E1029" i="2"/>
  <c r="F1029" i="2" s="1"/>
  <c r="L1043" i="1" s="1"/>
  <c r="E1021" i="2"/>
  <c r="K1035" i="1" s="1"/>
  <c r="E1013" i="2"/>
  <c r="E1005" i="2"/>
  <c r="E997" i="2"/>
  <c r="K1011" i="1" s="1"/>
  <c r="E989" i="2"/>
  <c r="F989" i="2" s="1"/>
  <c r="L1003" i="1" s="1"/>
  <c r="E981" i="2"/>
  <c r="E973" i="2"/>
  <c r="E965" i="2"/>
  <c r="F965" i="2" s="1"/>
  <c r="L979" i="1" s="1"/>
  <c r="E957" i="2"/>
  <c r="F957" i="2" s="1"/>
  <c r="L971" i="1" s="1"/>
  <c r="E949" i="2"/>
  <c r="K963" i="1" s="1"/>
  <c r="E941" i="2"/>
  <c r="E933" i="2"/>
  <c r="K947" i="1" s="1"/>
  <c r="E925" i="2"/>
  <c r="F925" i="2" s="1"/>
  <c r="L939" i="1" s="1"/>
  <c r="E917" i="2"/>
  <c r="E909" i="2"/>
  <c r="E901" i="2"/>
  <c r="F901" i="2" s="1"/>
  <c r="L915" i="1" s="1"/>
  <c r="E893" i="2"/>
  <c r="K907" i="1" s="1"/>
  <c r="E885" i="2"/>
  <c r="F885" i="2" s="1"/>
  <c r="L899" i="1" s="1"/>
  <c r="E877" i="2"/>
  <c r="E869" i="2"/>
  <c r="K883" i="1" s="1"/>
  <c r="E861" i="2"/>
  <c r="F861" i="2" s="1"/>
  <c r="L875" i="1" s="1"/>
  <c r="E853" i="2"/>
  <c r="E845" i="2"/>
  <c r="E837" i="2"/>
  <c r="F837" i="2" s="1"/>
  <c r="L851" i="1" s="1"/>
  <c r="E829" i="2"/>
  <c r="F829" i="2" s="1"/>
  <c r="L843" i="1" s="1"/>
  <c r="E821" i="2"/>
  <c r="E813" i="2"/>
  <c r="E805" i="2"/>
  <c r="K819" i="1" s="1"/>
  <c r="E797" i="2"/>
  <c r="F797" i="2" s="1"/>
  <c r="L811" i="1" s="1"/>
  <c r="E789" i="2"/>
  <c r="F789" i="2" s="1"/>
  <c r="L803" i="1" s="1"/>
  <c r="E781" i="2"/>
  <c r="E773" i="2"/>
  <c r="K787" i="1" s="1"/>
  <c r="E765" i="2"/>
  <c r="K779" i="1" s="1"/>
  <c r="E757" i="2"/>
  <c r="F757" i="2" s="1"/>
  <c r="L771" i="1" s="1"/>
  <c r="E749" i="2"/>
  <c r="E741" i="2"/>
  <c r="F741" i="2" s="1"/>
  <c r="L755" i="1" s="1"/>
  <c r="E733" i="2"/>
  <c r="F733" i="2" s="1"/>
  <c r="L747" i="1" s="1"/>
  <c r="E725" i="2"/>
  <c r="E717" i="2"/>
  <c r="E709" i="2"/>
  <c r="K723" i="1" s="1"/>
  <c r="E701" i="2"/>
  <c r="F701" i="2" s="1"/>
  <c r="L715" i="1" s="1"/>
  <c r="E693" i="2"/>
  <c r="E685" i="2"/>
  <c r="E677" i="2"/>
  <c r="F677" i="2" s="1"/>
  <c r="L691" i="1" s="1"/>
  <c r="E669" i="2"/>
  <c r="F669" i="2" s="1"/>
  <c r="L683" i="1" s="1"/>
  <c r="E661" i="2"/>
  <c r="F661" i="2" s="1"/>
  <c r="L675" i="1" s="1"/>
  <c r="E653" i="2"/>
  <c r="E645" i="2"/>
  <c r="K659" i="1" s="1"/>
  <c r="E637" i="2"/>
  <c r="K651" i="1" s="1"/>
  <c r="E629" i="2"/>
  <c r="E621" i="2"/>
  <c r="E613" i="2"/>
  <c r="K627" i="1" s="1"/>
  <c r="E605" i="2"/>
  <c r="F605" i="2" s="1"/>
  <c r="L619" i="1" s="1"/>
  <c r="E597" i="2"/>
  <c r="E589" i="2"/>
  <c r="E581" i="2"/>
  <c r="F581" i="2" s="1"/>
  <c r="L595" i="1" s="1"/>
  <c r="E573" i="2"/>
  <c r="F573" i="2" s="1"/>
  <c r="L587" i="1" s="1"/>
  <c r="E565" i="2"/>
  <c r="K579" i="1" s="1"/>
  <c r="E557" i="2"/>
  <c r="E549" i="2"/>
  <c r="K563" i="1" s="1"/>
  <c r="E541" i="2"/>
  <c r="F541" i="2" s="1"/>
  <c r="L555" i="1" s="1"/>
  <c r="E533" i="2"/>
  <c r="K547" i="1" s="1"/>
  <c r="E525" i="2"/>
  <c r="E517" i="2"/>
  <c r="F517" i="2" s="1"/>
  <c r="L531" i="1" s="1"/>
  <c r="E509" i="2"/>
  <c r="K523" i="1" s="1"/>
  <c r="E501" i="2"/>
  <c r="E493" i="2"/>
  <c r="E485" i="2"/>
  <c r="K499" i="1" s="1"/>
  <c r="E477" i="2"/>
  <c r="F477" i="2" s="1"/>
  <c r="L491" i="1" s="1"/>
  <c r="E469" i="2"/>
  <c r="E461" i="2"/>
  <c r="E453" i="2"/>
  <c r="K467" i="1" s="1"/>
  <c r="E445" i="2"/>
  <c r="F445" i="2" s="1"/>
  <c r="L459" i="1" s="1"/>
  <c r="E437" i="2"/>
  <c r="K451" i="1" s="1"/>
  <c r="E429" i="2"/>
  <c r="E421" i="2"/>
  <c r="K435" i="1" s="1"/>
  <c r="E413" i="2"/>
  <c r="F413" i="2" s="1"/>
  <c r="L427" i="1" s="1"/>
  <c r="E405" i="2"/>
  <c r="E397" i="2"/>
  <c r="E389" i="2"/>
  <c r="F389" i="2" s="1"/>
  <c r="L403" i="1" s="1"/>
  <c r="E381" i="2"/>
  <c r="K395" i="1" s="1"/>
  <c r="E373" i="2"/>
  <c r="F373" i="2" s="1"/>
  <c r="L387" i="1" s="1"/>
  <c r="E365" i="2"/>
  <c r="E357" i="2"/>
  <c r="K371" i="1" s="1"/>
  <c r="E349" i="2"/>
  <c r="F349" i="2" s="1"/>
  <c r="L363" i="1" s="1"/>
  <c r="E341" i="2"/>
  <c r="E333" i="2"/>
  <c r="E325" i="2"/>
  <c r="F325" i="2" s="1"/>
  <c r="L339" i="1" s="1"/>
  <c r="E317" i="2"/>
  <c r="F317" i="2" s="1"/>
  <c r="L331" i="1" s="1"/>
  <c r="E309" i="2"/>
  <c r="E301" i="2"/>
  <c r="E293" i="2"/>
  <c r="K307" i="1" s="1"/>
  <c r="E285" i="2"/>
  <c r="F285" i="2" s="1"/>
  <c r="L299" i="1" s="1"/>
  <c r="E277" i="2"/>
  <c r="F277" i="2" s="1"/>
  <c r="L291" i="1" s="1"/>
  <c r="E269" i="2"/>
  <c r="E261" i="2"/>
  <c r="F261" i="2" s="1"/>
  <c r="L275" i="1" s="1"/>
  <c r="E253" i="2"/>
  <c r="K267" i="1" s="1"/>
  <c r="E245" i="2"/>
  <c r="F245" i="2" s="1"/>
  <c r="L259" i="1" s="1"/>
  <c r="E237" i="2"/>
  <c r="E229" i="2"/>
  <c r="K243" i="1" s="1"/>
  <c r="E221" i="2"/>
  <c r="F221" i="2" s="1"/>
  <c r="L235" i="1" s="1"/>
  <c r="E213" i="2"/>
  <c r="E205" i="2"/>
  <c r="E197" i="2"/>
  <c r="K211" i="1" s="1"/>
  <c r="E189" i="2"/>
  <c r="F189" i="2" s="1"/>
  <c r="L203" i="1" s="1"/>
  <c r="E181" i="2"/>
  <c r="E173" i="2"/>
  <c r="E165" i="2"/>
  <c r="F165" i="2" s="1"/>
  <c r="L179" i="1" s="1"/>
  <c r="E157" i="2"/>
  <c r="F157" i="2" s="1"/>
  <c r="L171" i="1" s="1"/>
  <c r="E149" i="2"/>
  <c r="F149" i="2" s="1"/>
  <c r="L163" i="1" s="1"/>
  <c r="E141" i="2"/>
  <c r="E133" i="2"/>
  <c r="K147" i="1" s="1"/>
  <c r="E125" i="2"/>
  <c r="K139" i="1" s="1"/>
  <c r="E117" i="2"/>
  <c r="E109" i="2"/>
  <c r="E101" i="2"/>
  <c r="F101" i="2" s="1"/>
  <c r="L115" i="1" s="1"/>
  <c r="E93" i="2"/>
  <c r="F93" i="2" s="1"/>
  <c r="L107" i="1" s="1"/>
  <c r="E85" i="2"/>
  <c r="E77" i="2"/>
  <c r="E69" i="2"/>
  <c r="K83" i="1" s="1"/>
  <c r="E61" i="2"/>
  <c r="F61" i="2" s="1"/>
  <c r="L75" i="1" s="1"/>
  <c r="E53" i="2"/>
  <c r="K67" i="1" s="1"/>
  <c r="E45" i="2"/>
  <c r="E37" i="2"/>
  <c r="F37" i="2" s="1"/>
  <c r="L51" i="1" s="1"/>
  <c r="E29" i="2"/>
  <c r="F29" i="2" s="1"/>
  <c r="L43" i="1" s="1"/>
  <c r="E21" i="2"/>
  <c r="G21" i="2" s="1"/>
  <c r="E1514" i="2"/>
  <c r="E1506" i="2"/>
  <c r="F1506" i="2" s="1"/>
  <c r="L1520" i="1" s="1"/>
  <c r="E1498" i="2"/>
  <c r="E1490" i="2"/>
  <c r="E1482" i="2"/>
  <c r="E1474" i="2"/>
  <c r="F1474" i="2" s="1"/>
  <c r="L1488" i="1" s="1"/>
  <c r="E1466" i="2"/>
  <c r="E1458" i="2"/>
  <c r="E1450" i="2"/>
  <c r="E1442" i="2"/>
  <c r="F1442" i="2" s="1"/>
  <c r="L1456" i="1" s="1"/>
  <c r="E1434" i="2"/>
  <c r="F1434" i="2" s="1"/>
  <c r="L1448" i="1" s="1"/>
  <c r="E1426" i="2"/>
  <c r="E1418" i="2"/>
  <c r="E1410" i="2"/>
  <c r="F1410" i="2" s="1"/>
  <c r="L1424" i="1" s="1"/>
  <c r="E1402" i="2"/>
  <c r="E1394" i="2"/>
  <c r="E1386" i="2"/>
  <c r="E1378" i="2"/>
  <c r="F1378" i="2" s="1"/>
  <c r="L1392" i="1" s="1"/>
  <c r="E1370" i="2"/>
  <c r="E1362" i="2"/>
  <c r="E1354" i="2"/>
  <c r="E1346" i="2"/>
  <c r="F1346" i="2" s="1"/>
  <c r="L1360" i="1" s="1"/>
  <c r="E1338" i="2"/>
  <c r="E1330" i="2"/>
  <c r="E1322" i="2"/>
  <c r="E1314" i="2"/>
  <c r="K1328" i="1" s="1"/>
  <c r="E1306" i="2"/>
  <c r="E1298" i="2"/>
  <c r="E1290" i="2"/>
  <c r="E1510" i="2"/>
  <c r="K1524" i="1" s="1"/>
  <c r="E1502" i="2"/>
  <c r="E1494" i="2"/>
  <c r="E1486" i="2"/>
  <c r="E1478" i="2"/>
  <c r="K1492" i="1" s="1"/>
  <c r="E1470" i="2"/>
  <c r="E1462" i="2"/>
  <c r="E1454" i="2"/>
  <c r="E1446" i="2"/>
  <c r="F1446" i="2" s="1"/>
  <c r="L1460" i="1" s="1"/>
  <c r="E1438" i="2"/>
  <c r="E1430" i="2"/>
  <c r="E1422" i="2"/>
  <c r="E1414" i="2"/>
  <c r="K1428" i="1" s="1"/>
  <c r="E1406" i="2"/>
  <c r="E1398" i="2"/>
  <c r="E1390" i="2"/>
  <c r="E1382" i="2"/>
  <c r="K1396" i="1" s="1"/>
  <c r="E1374" i="2"/>
  <c r="K1388" i="1" s="1"/>
  <c r="E1366" i="2"/>
  <c r="E1358" i="2"/>
  <c r="E1350" i="2"/>
  <c r="K1364" i="1" s="1"/>
  <c r="E1342" i="2"/>
  <c r="E1334" i="2"/>
  <c r="E1326" i="2"/>
  <c r="E1318" i="2"/>
  <c r="K1332" i="1" s="1"/>
  <c r="E1310" i="2"/>
  <c r="K1324" i="1" s="1"/>
  <c r="E1302" i="2"/>
  <c r="E1294" i="2"/>
  <c r="E1286" i="2"/>
  <c r="K1300" i="1" s="1"/>
  <c r="E1278" i="2"/>
  <c r="E1270" i="2"/>
  <c r="E1262" i="2"/>
  <c r="E1254" i="2"/>
  <c r="F1254" i="2" s="1"/>
  <c r="L1268" i="1" s="1"/>
  <c r="E1246" i="2"/>
  <c r="E1238" i="2"/>
  <c r="E1230" i="2"/>
  <c r="E1222" i="2"/>
  <c r="K1236" i="1" s="1"/>
  <c r="E1214" i="2"/>
  <c r="E1206" i="2"/>
  <c r="E1198" i="2"/>
  <c r="E1190" i="2"/>
  <c r="K1204" i="1" s="1"/>
  <c r="E1182" i="2"/>
  <c r="E1174" i="2"/>
  <c r="E1166" i="2"/>
  <c r="E1158" i="2"/>
  <c r="K1172" i="1" s="1"/>
  <c r="E1150" i="2"/>
  <c r="E1142" i="2"/>
  <c r="E1134" i="2"/>
  <c r="E1126" i="2"/>
  <c r="K1140" i="1" s="1"/>
  <c r="E1118" i="2"/>
  <c r="K1132" i="1" s="1"/>
  <c r="E1110" i="2"/>
  <c r="E1102" i="2"/>
  <c r="E1094" i="2"/>
  <c r="K1108" i="1" s="1"/>
  <c r="E1086" i="2"/>
  <c r="E1078" i="2"/>
  <c r="E1070" i="2"/>
  <c r="E1062" i="2"/>
  <c r="F1062" i="2" s="1"/>
  <c r="L1076" i="1" s="1"/>
  <c r="E1054" i="2"/>
  <c r="E1046" i="2"/>
  <c r="E1038" i="2"/>
  <c r="E1030" i="2"/>
  <c r="K1044" i="1" s="1"/>
  <c r="E1022" i="2"/>
  <c r="E1014" i="2"/>
  <c r="E1006" i="2"/>
  <c r="E998" i="2"/>
  <c r="K1012" i="1" s="1"/>
  <c r="E990" i="2"/>
  <c r="E982" i="2"/>
  <c r="E974" i="2"/>
  <c r="E966" i="2"/>
  <c r="K980" i="1" s="1"/>
  <c r="E958" i="2"/>
  <c r="E950" i="2"/>
  <c r="E942" i="2"/>
  <c r="E934" i="2"/>
  <c r="F934" i="2" s="1"/>
  <c r="L948" i="1" s="1"/>
  <c r="E926" i="2"/>
  <c r="F926" i="2" s="1"/>
  <c r="L940" i="1" s="1"/>
  <c r="E918" i="2"/>
  <c r="E910" i="2"/>
  <c r="E902" i="2"/>
  <c r="K916" i="1" s="1"/>
  <c r="E894" i="2"/>
  <c r="E886" i="2"/>
  <c r="E878" i="2"/>
  <c r="E870" i="2"/>
  <c r="F870" i="2" s="1"/>
  <c r="L884" i="1" s="1"/>
  <c r="E862" i="2"/>
  <c r="F862" i="2" s="1"/>
  <c r="L876" i="1" s="1"/>
  <c r="E854" i="2"/>
  <c r="E846" i="2"/>
  <c r="E838" i="2"/>
  <c r="K852" i="1" s="1"/>
  <c r="E830" i="2"/>
  <c r="E822" i="2"/>
  <c r="E814" i="2"/>
  <c r="E806" i="2"/>
  <c r="F806" i="2" s="1"/>
  <c r="L820" i="1" s="1"/>
  <c r="E798" i="2"/>
  <c r="E790" i="2"/>
  <c r="E782" i="2"/>
  <c r="E774" i="2"/>
  <c r="K788" i="1" s="1"/>
  <c r="E766" i="2"/>
  <c r="E758" i="2"/>
  <c r="E750" i="2"/>
  <c r="E742" i="2"/>
  <c r="K756" i="1" s="1"/>
  <c r="E734" i="2"/>
  <c r="E726" i="2"/>
  <c r="E718" i="2"/>
  <c r="E710" i="2"/>
  <c r="K724" i="1" s="1"/>
  <c r="E702" i="2"/>
  <c r="E17" i="2"/>
  <c r="G17" i="2" s="1"/>
  <c r="E694" i="2"/>
  <c r="E686" i="2"/>
  <c r="K700" i="1" s="1"/>
  <c r="E678" i="2"/>
  <c r="E670" i="2"/>
  <c r="E662" i="2"/>
  <c r="E654" i="2"/>
  <c r="E646" i="2"/>
  <c r="E638" i="2"/>
  <c r="E630" i="2"/>
  <c r="E622" i="2"/>
  <c r="F622" i="2" s="1"/>
  <c r="L636" i="1" s="1"/>
  <c r="E614" i="2"/>
  <c r="E606" i="2"/>
  <c r="E598" i="2"/>
  <c r="E590" i="2"/>
  <c r="F590" i="2" s="1"/>
  <c r="L604" i="1" s="1"/>
  <c r="E582" i="2"/>
  <c r="E574" i="2"/>
  <c r="E566" i="2"/>
  <c r="E558" i="2"/>
  <c r="F558" i="2" s="1"/>
  <c r="L572" i="1" s="1"/>
  <c r="E550" i="2"/>
  <c r="E542" i="2"/>
  <c r="E534" i="2"/>
  <c r="E526" i="2"/>
  <c r="F526" i="2" s="1"/>
  <c r="L540" i="1" s="1"/>
  <c r="E518" i="2"/>
  <c r="E510" i="2"/>
  <c r="E502" i="2"/>
  <c r="E494" i="2"/>
  <c r="K508" i="1" s="1"/>
  <c r="E486" i="2"/>
  <c r="E478" i="2"/>
  <c r="E470" i="2"/>
  <c r="E462" i="2"/>
  <c r="F462" i="2" s="1"/>
  <c r="L476" i="1" s="1"/>
  <c r="E454" i="2"/>
  <c r="E446" i="2"/>
  <c r="E438" i="2"/>
  <c r="E430" i="2"/>
  <c r="K444" i="1" s="1"/>
  <c r="E422" i="2"/>
  <c r="E414" i="2"/>
  <c r="E406" i="2"/>
  <c r="E398" i="2"/>
  <c r="E390" i="2"/>
  <c r="E382" i="2"/>
  <c r="E374" i="2"/>
  <c r="E366" i="2"/>
  <c r="K380" i="1" s="1"/>
  <c r="E358" i="2"/>
  <c r="E350" i="2"/>
  <c r="E342" i="2"/>
  <c r="E334" i="2"/>
  <c r="F334" i="2" s="1"/>
  <c r="L348" i="1" s="1"/>
  <c r="E326" i="2"/>
  <c r="K340" i="1" s="1"/>
  <c r="E318" i="2"/>
  <c r="E310" i="2"/>
  <c r="E302" i="2"/>
  <c r="K316" i="1" s="1"/>
  <c r="E294" i="2"/>
  <c r="E286" i="2"/>
  <c r="E278" i="2"/>
  <c r="E270" i="2"/>
  <c r="F270" i="2" s="1"/>
  <c r="L284" i="1" s="1"/>
  <c r="E262" i="2"/>
  <c r="E254" i="2"/>
  <c r="E246" i="2"/>
  <c r="E238" i="2"/>
  <c r="F238" i="2" s="1"/>
  <c r="L252" i="1" s="1"/>
  <c r="E230" i="2"/>
  <c r="E222" i="2"/>
  <c r="E214" i="2"/>
  <c r="E206" i="2"/>
  <c r="F206" i="2" s="1"/>
  <c r="L220" i="1" s="1"/>
  <c r="E198" i="2"/>
  <c r="K212" i="1" s="1"/>
  <c r="E190" i="2"/>
  <c r="E182" i="2"/>
  <c r="E174" i="2"/>
  <c r="F174" i="2" s="1"/>
  <c r="L188" i="1" s="1"/>
  <c r="E166" i="2"/>
  <c r="F166" i="2" s="1"/>
  <c r="L180" i="1" s="1"/>
  <c r="E158" i="2"/>
  <c r="E150" i="2"/>
  <c r="E142" i="2"/>
  <c r="F142" i="2" s="1"/>
  <c r="L156" i="1" s="1"/>
  <c r="E134" i="2"/>
  <c r="K148" i="1" s="1"/>
  <c r="E126" i="2"/>
  <c r="E118" i="2"/>
  <c r="E110" i="2"/>
  <c r="K124" i="1" s="1"/>
  <c r="E102" i="2"/>
  <c r="K116" i="1" s="1"/>
  <c r="E94" i="2"/>
  <c r="E86" i="2"/>
  <c r="E78" i="2"/>
  <c r="E70" i="2"/>
  <c r="E62" i="2"/>
  <c r="E54" i="2"/>
  <c r="E46" i="2"/>
  <c r="F46" i="2" s="1"/>
  <c r="L60" i="1" s="1"/>
  <c r="E38" i="2"/>
  <c r="F38" i="2" s="1"/>
  <c r="L52" i="1" s="1"/>
  <c r="E30" i="2"/>
  <c r="E22" i="2"/>
  <c r="G22" i="2" s="1"/>
  <c r="E1511" i="2"/>
  <c r="E1503" i="2"/>
  <c r="E1495" i="2"/>
  <c r="E1487" i="2"/>
  <c r="E1479" i="2"/>
  <c r="F1479" i="2" s="1"/>
  <c r="L1493" i="1" s="1"/>
  <c r="E1471" i="2"/>
  <c r="E1463" i="2"/>
  <c r="E1455" i="2"/>
  <c r="E1447" i="2"/>
  <c r="K1461" i="1" s="1"/>
  <c r="E1439" i="2"/>
  <c r="E1431" i="2"/>
  <c r="E1423" i="2"/>
  <c r="E1415" i="2"/>
  <c r="E1407" i="2"/>
  <c r="E1399" i="2"/>
  <c r="E1391" i="2"/>
  <c r="E1383" i="2"/>
  <c r="E1375" i="2"/>
  <c r="F1375" i="2" s="1"/>
  <c r="L1389" i="1" s="1"/>
  <c r="E1367" i="2"/>
  <c r="F1367" i="2" s="1"/>
  <c r="L1381" i="1" s="1"/>
  <c r="E1359" i="2"/>
  <c r="E1351" i="2"/>
  <c r="K1365" i="1" s="1"/>
  <c r="E1343" i="2"/>
  <c r="E1335" i="2"/>
  <c r="E1327" i="2"/>
  <c r="E1319" i="2"/>
  <c r="E1311" i="2"/>
  <c r="E1303" i="2"/>
  <c r="E1295" i="2"/>
  <c r="E1287" i="2"/>
  <c r="F1287" i="2" s="1"/>
  <c r="L1301" i="1" s="1"/>
  <c r="E1279" i="2"/>
  <c r="E1271" i="2"/>
  <c r="E1263" i="2"/>
  <c r="E1255" i="2"/>
  <c r="E1247" i="2"/>
  <c r="E1239" i="2"/>
  <c r="E1231" i="2"/>
  <c r="E1223" i="2"/>
  <c r="K1237" i="1" s="1"/>
  <c r="E1215" i="2"/>
  <c r="E1207" i="2"/>
  <c r="E1199" i="2"/>
  <c r="E1191" i="2"/>
  <c r="E1183" i="2"/>
  <c r="E1175" i="2"/>
  <c r="E1167" i="2"/>
  <c r="E1159" i="2"/>
  <c r="F1159" i="2" s="1"/>
  <c r="L1173" i="1" s="1"/>
  <c r="E1151" i="2"/>
  <c r="E1143" i="2"/>
  <c r="E1135" i="2"/>
  <c r="E1127" i="2"/>
  <c r="K1141" i="1" s="1"/>
  <c r="E1119" i="2"/>
  <c r="E1111" i="2"/>
  <c r="E1103" i="2"/>
  <c r="E1095" i="2"/>
  <c r="F1095" i="2" s="1"/>
  <c r="L1109" i="1" s="1"/>
  <c r="E1087" i="2"/>
  <c r="E1079" i="2"/>
  <c r="E1071" i="2"/>
  <c r="E1063" i="2"/>
  <c r="E1055" i="2"/>
  <c r="E1047" i="2"/>
  <c r="E1039" i="2"/>
  <c r="E1031" i="2"/>
  <c r="K1045" i="1" s="1"/>
  <c r="E1023" i="2"/>
  <c r="E1015" i="2"/>
  <c r="E1007" i="2"/>
  <c r="E999" i="2"/>
  <c r="E991" i="2"/>
  <c r="E983" i="2"/>
  <c r="E975" i="2"/>
  <c r="E967" i="2"/>
  <c r="F967" i="2" s="1"/>
  <c r="L981" i="1" s="1"/>
  <c r="E959" i="2"/>
  <c r="E951" i="2"/>
  <c r="E943" i="2"/>
  <c r="E935" i="2"/>
  <c r="K949" i="1" s="1"/>
  <c r="E927" i="2"/>
  <c r="E919" i="2"/>
  <c r="E911" i="2"/>
  <c r="E903" i="2"/>
  <c r="F903" i="2" s="1"/>
  <c r="L917" i="1" s="1"/>
  <c r="E895" i="2"/>
  <c r="E887" i="2"/>
  <c r="E879" i="2"/>
  <c r="E871" i="2"/>
  <c r="E863" i="2"/>
  <c r="E855" i="2"/>
  <c r="E847" i="2"/>
  <c r="E839" i="2"/>
  <c r="K853" i="1" s="1"/>
  <c r="E831" i="2"/>
  <c r="E823" i="2"/>
  <c r="E815" i="2"/>
  <c r="E807" i="2"/>
  <c r="E799" i="2"/>
  <c r="E791" i="2"/>
  <c r="E783" i="2"/>
  <c r="E775" i="2"/>
  <c r="F775" i="2" s="1"/>
  <c r="L789" i="1" s="1"/>
  <c r="E767" i="2"/>
  <c r="E759" i="2"/>
  <c r="E751" i="2"/>
  <c r="E743" i="2"/>
  <c r="K757" i="1" s="1"/>
  <c r="E735" i="2"/>
  <c r="E727" i="2"/>
  <c r="E719" i="2"/>
  <c r="E711" i="2"/>
  <c r="F711" i="2" s="1"/>
  <c r="L725" i="1" s="1"/>
  <c r="E703" i="2"/>
  <c r="E695" i="2"/>
  <c r="E687" i="2"/>
  <c r="E679" i="2"/>
  <c r="E671" i="2"/>
  <c r="E663" i="2"/>
  <c r="E655" i="2"/>
  <c r="E647" i="2"/>
  <c r="K661" i="1" s="1"/>
  <c r="E639" i="2"/>
  <c r="E631" i="2"/>
  <c r="E623" i="2"/>
  <c r="E615" i="2"/>
  <c r="E607" i="2"/>
  <c r="E599" i="2"/>
  <c r="E591" i="2"/>
  <c r="E583" i="2"/>
  <c r="E575" i="2"/>
  <c r="E567" i="2"/>
  <c r="E559" i="2"/>
  <c r="E551" i="2"/>
  <c r="F551" i="2" s="1"/>
  <c r="L565" i="1" s="1"/>
  <c r="E543" i="2"/>
  <c r="E535" i="2"/>
  <c r="E527" i="2"/>
  <c r="E519" i="2"/>
  <c r="E511" i="2"/>
  <c r="E503" i="2"/>
  <c r="E495" i="2"/>
  <c r="E487" i="2"/>
  <c r="E479" i="2"/>
  <c r="E471" i="2"/>
  <c r="E463" i="2"/>
  <c r="E455" i="2"/>
  <c r="F455" i="2" s="1"/>
  <c r="L469" i="1" s="1"/>
  <c r="E447" i="2"/>
  <c r="E439" i="2"/>
  <c r="E431" i="2"/>
  <c r="E423" i="2"/>
  <c r="E415" i="2"/>
  <c r="E407" i="2"/>
  <c r="E399" i="2"/>
  <c r="E391" i="2"/>
  <c r="E383" i="2"/>
  <c r="E375" i="2"/>
  <c r="E367" i="2"/>
  <c r="E359" i="2"/>
  <c r="E351" i="2"/>
  <c r="E343" i="2"/>
  <c r="E335" i="2"/>
  <c r="E327" i="2"/>
  <c r="K341" i="1" s="1"/>
  <c r="E319" i="2"/>
  <c r="E311" i="2"/>
  <c r="E303" i="2"/>
  <c r="E295" i="2"/>
  <c r="E287" i="2"/>
  <c r="E279" i="2"/>
  <c r="E271" i="2"/>
  <c r="E263" i="2"/>
  <c r="E255" i="2"/>
  <c r="E247" i="2"/>
  <c r="E239" i="2"/>
  <c r="E231" i="2"/>
  <c r="E223" i="2"/>
  <c r="E215" i="2"/>
  <c r="E207" i="2"/>
  <c r="E199" i="2"/>
  <c r="K213" i="1" s="1"/>
  <c r="E191" i="2"/>
  <c r="E183" i="2"/>
  <c r="E175" i="2"/>
  <c r="E167" i="2"/>
  <c r="E159" i="2"/>
  <c r="E151" i="2"/>
  <c r="E143" i="2"/>
  <c r="E135" i="2"/>
  <c r="F135" i="2" s="1"/>
  <c r="L149" i="1" s="1"/>
  <c r="E127" i="2"/>
  <c r="E119" i="2"/>
  <c r="E111" i="2"/>
  <c r="E103" i="2"/>
  <c r="E95" i="2"/>
  <c r="E87" i="2"/>
  <c r="E79" i="2"/>
  <c r="E71" i="2"/>
  <c r="E63" i="2"/>
  <c r="E55" i="2"/>
  <c r="E47" i="2"/>
  <c r="E39" i="2"/>
  <c r="E31" i="2"/>
  <c r="E23" i="2"/>
  <c r="K1368" i="1"/>
  <c r="K1360" i="1"/>
  <c r="E1200" i="2"/>
  <c r="E1192" i="2"/>
  <c r="E1184" i="2"/>
  <c r="E1176" i="2"/>
  <c r="E1168" i="2"/>
  <c r="E1160" i="2"/>
  <c r="E1152" i="2"/>
  <c r="E1144" i="2"/>
  <c r="E1136" i="2"/>
  <c r="E1128" i="2"/>
  <c r="E1120" i="2"/>
  <c r="E1112" i="2"/>
  <c r="E1104" i="2"/>
  <c r="E1096" i="2"/>
  <c r="E1088" i="2"/>
  <c r="E1080" i="2"/>
  <c r="E1072" i="2"/>
  <c r="E1064" i="2"/>
  <c r="E1056" i="2"/>
  <c r="E1048" i="2"/>
  <c r="E1040" i="2"/>
  <c r="E1032" i="2"/>
  <c r="E1024" i="2"/>
  <c r="E1016" i="2"/>
  <c r="E1008" i="2"/>
  <c r="E1000" i="2"/>
  <c r="E992" i="2"/>
  <c r="E984" i="2"/>
  <c r="E976" i="2"/>
  <c r="E968" i="2"/>
  <c r="E960" i="2"/>
  <c r="E952" i="2"/>
  <c r="E944" i="2"/>
  <c r="E936" i="2"/>
  <c r="E928" i="2"/>
  <c r="E920" i="2"/>
  <c r="E912" i="2"/>
  <c r="E904" i="2"/>
  <c r="E896" i="2"/>
  <c r="E888" i="2"/>
  <c r="E880" i="2"/>
  <c r="E872" i="2"/>
  <c r="E864" i="2"/>
  <c r="E856" i="2"/>
  <c r="E848" i="2"/>
  <c r="E840" i="2"/>
  <c r="E832" i="2"/>
  <c r="E824" i="2"/>
  <c r="E816" i="2"/>
  <c r="E808" i="2"/>
  <c r="E800" i="2"/>
  <c r="E792" i="2"/>
  <c r="E784" i="2"/>
  <c r="E776" i="2"/>
  <c r="E768" i="2"/>
  <c r="E760" i="2"/>
  <c r="E752" i="2"/>
  <c r="E744" i="2"/>
  <c r="E736" i="2"/>
  <c r="E728" i="2"/>
  <c r="E720" i="2"/>
  <c r="E712" i="2"/>
  <c r="E704" i="2"/>
  <c r="E696" i="2"/>
  <c r="E688" i="2"/>
  <c r="E680" i="2"/>
  <c r="E672" i="2"/>
  <c r="E664" i="2"/>
  <c r="E656" i="2"/>
  <c r="E648" i="2"/>
  <c r="E640" i="2"/>
  <c r="E632" i="2"/>
  <c r="E624" i="2"/>
  <c r="E616" i="2"/>
  <c r="E608" i="2"/>
  <c r="E600" i="2"/>
  <c r="E592" i="2"/>
  <c r="E584" i="2"/>
  <c r="E576" i="2"/>
  <c r="E568" i="2"/>
  <c r="E560" i="2"/>
  <c r="E552" i="2"/>
  <c r="E544" i="2"/>
  <c r="E536" i="2"/>
  <c r="E528" i="2"/>
  <c r="E520" i="2"/>
  <c r="E512" i="2"/>
  <c r="E504" i="2"/>
  <c r="E496" i="2"/>
  <c r="E488" i="2"/>
  <c r="E480" i="2"/>
  <c r="E472" i="2"/>
  <c r="E464" i="2"/>
  <c r="E456" i="2"/>
  <c r="E448" i="2"/>
  <c r="E440" i="2"/>
  <c r="E432" i="2"/>
  <c r="E424" i="2"/>
  <c r="E416" i="2"/>
  <c r="E408" i="2"/>
  <c r="E400" i="2"/>
  <c r="E392" i="2"/>
  <c r="E384" i="2"/>
  <c r="E376" i="2"/>
  <c r="E368" i="2"/>
  <c r="E360" i="2"/>
  <c r="E352" i="2"/>
  <c r="E344" i="2"/>
  <c r="E336" i="2"/>
  <c r="E328" i="2"/>
  <c r="E320" i="2"/>
  <c r="E312" i="2"/>
  <c r="E304" i="2"/>
  <c r="E296" i="2"/>
  <c r="E288" i="2"/>
  <c r="E280" i="2"/>
  <c r="E272" i="2"/>
  <c r="E264" i="2"/>
  <c r="E256" i="2"/>
  <c r="E248" i="2"/>
  <c r="E240" i="2"/>
  <c r="E232" i="2"/>
  <c r="E224" i="2"/>
  <c r="E216" i="2"/>
  <c r="E208" i="2"/>
  <c r="E200" i="2"/>
  <c r="E192" i="2"/>
  <c r="E184" i="2"/>
  <c r="E176" i="2"/>
  <c r="E168" i="2"/>
  <c r="E160" i="2"/>
  <c r="E152" i="2"/>
  <c r="E144" i="2"/>
  <c r="E136" i="2"/>
  <c r="E128" i="2"/>
  <c r="E120" i="2"/>
  <c r="E112" i="2"/>
  <c r="E104" i="2"/>
  <c r="E1282" i="2"/>
  <c r="E1274" i="2"/>
  <c r="E1266" i="2"/>
  <c r="E1258" i="2"/>
  <c r="E1250" i="2"/>
  <c r="E1242" i="2"/>
  <c r="E1234" i="2"/>
  <c r="E1226" i="2"/>
  <c r="E1218" i="2"/>
  <c r="E1210" i="2"/>
  <c r="E1202" i="2"/>
  <c r="E1194" i="2"/>
  <c r="E1186" i="2"/>
  <c r="E1178" i="2"/>
  <c r="E1170" i="2"/>
  <c r="E1162" i="2"/>
  <c r="E1154" i="2"/>
  <c r="E1146" i="2"/>
  <c r="E1138" i="2"/>
  <c r="E1130" i="2"/>
  <c r="E1122" i="2"/>
  <c r="E1114" i="2"/>
  <c r="E1106" i="2"/>
  <c r="E1098" i="2"/>
  <c r="E1090" i="2"/>
  <c r="E1082" i="2"/>
  <c r="E1074" i="2"/>
  <c r="E1066" i="2"/>
  <c r="E1058" i="2"/>
  <c r="E1050" i="2"/>
  <c r="E1042" i="2"/>
  <c r="E1034" i="2"/>
  <c r="E1026" i="2"/>
  <c r="E1018" i="2"/>
  <c r="E1010" i="2"/>
  <c r="E1002" i="2"/>
  <c r="E994" i="2"/>
  <c r="E986" i="2"/>
  <c r="E978" i="2"/>
  <c r="E970" i="2"/>
  <c r="E962" i="2"/>
  <c r="E954" i="2"/>
  <c r="E946" i="2"/>
  <c r="E938" i="2"/>
  <c r="E930" i="2"/>
  <c r="E922" i="2"/>
  <c r="E914" i="2"/>
  <c r="E906" i="2"/>
  <c r="E898" i="2"/>
  <c r="E890" i="2"/>
  <c r="E882" i="2"/>
  <c r="E874" i="2"/>
  <c r="E866" i="2"/>
  <c r="E858" i="2"/>
  <c r="E850" i="2"/>
  <c r="E842" i="2"/>
  <c r="E834" i="2"/>
  <c r="E826" i="2"/>
  <c r="E818" i="2"/>
  <c r="E810" i="2"/>
  <c r="E802" i="2"/>
  <c r="E794" i="2"/>
  <c r="E786" i="2"/>
  <c r="E778" i="2"/>
  <c r="E770" i="2"/>
  <c r="E762" i="2"/>
  <c r="E754" i="2"/>
  <c r="E746" i="2"/>
  <c r="E738" i="2"/>
  <c r="E730" i="2"/>
  <c r="E722" i="2"/>
  <c r="E714" i="2"/>
  <c r="E706" i="2"/>
  <c r="E1512" i="2"/>
  <c r="E1504" i="2"/>
  <c r="E1496" i="2"/>
  <c r="E1488" i="2"/>
  <c r="E1480" i="2"/>
  <c r="E1472" i="2"/>
  <c r="E1464" i="2"/>
  <c r="E1456" i="2"/>
  <c r="E1448" i="2"/>
  <c r="E1440" i="2"/>
  <c r="E1432" i="2"/>
  <c r="E1424" i="2"/>
  <c r="E1416" i="2"/>
  <c r="E1408" i="2"/>
  <c r="E1400" i="2"/>
  <c r="E1392" i="2"/>
  <c r="E1384" i="2"/>
  <c r="E1376" i="2"/>
  <c r="E1368" i="2"/>
  <c r="E1360" i="2"/>
  <c r="E1352" i="2"/>
  <c r="E1344" i="2"/>
  <c r="E1336" i="2"/>
  <c r="E1328" i="2"/>
  <c r="E1320" i="2"/>
  <c r="E1312" i="2"/>
  <c r="E1304" i="2"/>
  <c r="E1296" i="2"/>
  <c r="E1288" i="2"/>
  <c r="E1280" i="2"/>
  <c r="E1272" i="2"/>
  <c r="E1264" i="2"/>
  <c r="E1256" i="2"/>
  <c r="E1248" i="2"/>
  <c r="E1240" i="2"/>
  <c r="E1232" i="2"/>
  <c r="E1224" i="2"/>
  <c r="E1216" i="2"/>
  <c r="E1208" i="2"/>
  <c r="E698" i="2"/>
  <c r="E690" i="2"/>
  <c r="E682" i="2"/>
  <c r="E674" i="2"/>
  <c r="E666" i="2"/>
  <c r="E658" i="2"/>
  <c r="E650" i="2"/>
  <c r="E642" i="2"/>
  <c r="E634" i="2"/>
  <c r="E626" i="2"/>
  <c r="E618" i="2"/>
  <c r="E610" i="2"/>
  <c r="E602" i="2"/>
  <c r="E594" i="2"/>
  <c r="E586" i="2"/>
  <c r="E578" i="2"/>
  <c r="E570" i="2"/>
  <c r="E562" i="2"/>
  <c r="E554" i="2"/>
  <c r="E546" i="2"/>
  <c r="E538" i="2"/>
  <c r="E530" i="2"/>
  <c r="E522" i="2"/>
  <c r="E514" i="2"/>
  <c r="E506" i="2"/>
  <c r="E498" i="2"/>
  <c r="E490" i="2"/>
  <c r="E482" i="2"/>
  <c r="E474" i="2"/>
  <c r="E466" i="2"/>
  <c r="E458" i="2"/>
  <c r="E450" i="2"/>
  <c r="E442" i="2"/>
  <c r="E434" i="2"/>
  <c r="E426" i="2"/>
  <c r="E418" i="2"/>
  <c r="E410" i="2"/>
  <c r="E402" i="2"/>
  <c r="E394" i="2"/>
  <c r="E386" i="2"/>
  <c r="E378" i="2"/>
  <c r="E370" i="2"/>
  <c r="E362" i="2"/>
  <c r="E354" i="2"/>
  <c r="E346" i="2"/>
  <c r="E338" i="2"/>
  <c r="E330" i="2"/>
  <c r="E322" i="2"/>
  <c r="E314" i="2"/>
  <c r="E306" i="2"/>
  <c r="E298" i="2"/>
  <c r="E290" i="2"/>
  <c r="E282" i="2"/>
  <c r="E274" i="2"/>
  <c r="E266" i="2"/>
  <c r="E258" i="2"/>
  <c r="E250" i="2"/>
  <c r="E242" i="2"/>
  <c r="E234" i="2"/>
  <c r="E226" i="2"/>
  <c r="E218" i="2"/>
  <c r="E210" i="2"/>
  <c r="E202" i="2"/>
  <c r="E194" i="2"/>
  <c r="E186" i="2"/>
  <c r="E178" i="2"/>
  <c r="E170" i="2"/>
  <c r="E162" i="2"/>
  <c r="E154" i="2"/>
  <c r="E146" i="2"/>
  <c r="E138" i="2"/>
  <c r="E130" i="2"/>
  <c r="E122" i="2"/>
  <c r="E114" i="2"/>
  <c r="E106" i="2"/>
  <c r="E98" i="2"/>
  <c r="E90" i="2"/>
  <c r="E82" i="2"/>
  <c r="E74" i="2"/>
  <c r="E66" i="2"/>
  <c r="E58" i="2"/>
  <c r="E50" i="2"/>
  <c r="E42" i="2"/>
  <c r="E34" i="2"/>
  <c r="E26" i="2"/>
  <c r="E96" i="2"/>
  <c r="E88" i="2"/>
  <c r="E80" i="2"/>
  <c r="E72" i="2"/>
  <c r="E64" i="2"/>
  <c r="E56" i="2"/>
  <c r="E48" i="2"/>
  <c r="E40" i="2"/>
  <c r="E32" i="2"/>
  <c r="E24" i="2"/>
  <c r="E1513" i="2"/>
  <c r="E1505" i="2"/>
  <c r="E1497" i="2"/>
  <c r="E1489" i="2"/>
  <c r="E1481" i="2"/>
  <c r="E1473" i="2"/>
  <c r="E1465" i="2"/>
  <c r="E1457" i="2"/>
  <c r="E1449" i="2"/>
  <c r="E1441" i="2"/>
  <c r="E1433" i="2"/>
  <c r="E1425" i="2"/>
  <c r="E1417" i="2"/>
  <c r="E1409" i="2"/>
  <c r="E1401" i="2"/>
  <c r="E1393" i="2"/>
  <c r="E1385" i="2"/>
  <c r="E1377" i="2"/>
  <c r="E1369" i="2"/>
  <c r="E1361" i="2"/>
  <c r="E1353" i="2"/>
  <c r="E1345" i="2"/>
  <c r="E1337" i="2"/>
  <c r="E1329" i="2"/>
  <c r="E1321" i="2"/>
  <c r="E1313" i="2"/>
  <c r="E1305" i="2"/>
  <c r="E1297" i="2"/>
  <c r="E1289" i="2"/>
  <c r="E1281" i="2"/>
  <c r="E1273" i="2"/>
  <c r="E1265" i="2"/>
  <c r="E1257" i="2"/>
  <c r="E1249" i="2"/>
  <c r="E1241" i="2"/>
  <c r="E1233" i="2"/>
  <c r="E1225" i="2"/>
  <c r="E1217" i="2"/>
  <c r="E1209" i="2"/>
  <c r="E1201" i="2"/>
  <c r="E1193" i="2"/>
  <c r="E1185" i="2"/>
  <c r="E1177" i="2"/>
  <c r="E1169" i="2"/>
  <c r="E1161" i="2"/>
  <c r="E1153" i="2"/>
  <c r="E1145" i="2"/>
  <c r="E1137" i="2"/>
  <c r="E1129" i="2"/>
  <c r="E1121" i="2"/>
  <c r="E1113" i="2"/>
  <c r="E1105" i="2"/>
  <c r="E1097" i="2"/>
  <c r="E1089" i="2"/>
  <c r="E1081" i="2"/>
  <c r="E1073" i="2"/>
  <c r="E1065" i="2"/>
  <c r="E1057" i="2"/>
  <c r="E1049" i="2"/>
  <c r="E1041" i="2"/>
  <c r="E1033" i="2"/>
  <c r="E1025" i="2"/>
  <c r="E1017" i="2"/>
  <c r="E1009" i="2"/>
  <c r="E1001" i="2"/>
  <c r="E993" i="2"/>
  <c r="E985" i="2"/>
  <c r="E977" i="2"/>
  <c r="E969" i="2"/>
  <c r="E961" i="2"/>
  <c r="E953" i="2"/>
  <c r="E945" i="2"/>
  <c r="E937" i="2"/>
  <c r="E929" i="2"/>
  <c r="E921" i="2"/>
  <c r="E913" i="2"/>
  <c r="E905" i="2"/>
  <c r="E897" i="2"/>
  <c r="E889" i="2"/>
  <c r="E881" i="2"/>
  <c r="E873" i="2"/>
  <c r="E865" i="2"/>
  <c r="E857" i="2"/>
  <c r="E849" i="2"/>
  <c r="E841" i="2"/>
  <c r="E833" i="2"/>
  <c r="E825" i="2"/>
  <c r="E817" i="2"/>
  <c r="E809" i="2"/>
  <c r="E801" i="2"/>
  <c r="E793" i="2"/>
  <c r="E785" i="2"/>
  <c r="E777" i="2"/>
  <c r="E769" i="2"/>
  <c r="E761" i="2"/>
  <c r="E753" i="2"/>
  <c r="E745" i="2"/>
  <c r="E737" i="2"/>
  <c r="E729" i="2"/>
  <c r="E721" i="2"/>
  <c r="E713" i="2"/>
  <c r="E705" i="2"/>
  <c r="E697" i="2"/>
  <c r="E689" i="2"/>
  <c r="E681" i="2"/>
  <c r="E673" i="2"/>
  <c r="E665" i="2"/>
  <c r="E657" i="2"/>
  <c r="E649" i="2"/>
  <c r="E641" i="2"/>
  <c r="E633" i="2"/>
  <c r="E625" i="2"/>
  <c r="E617" i="2"/>
  <c r="E609" i="2"/>
  <c r="E601" i="2"/>
  <c r="E593" i="2"/>
  <c r="E585" i="2"/>
  <c r="E577" i="2"/>
  <c r="E569" i="2"/>
  <c r="E561" i="2"/>
  <c r="E553" i="2"/>
  <c r="E545" i="2"/>
  <c r="E537" i="2"/>
  <c r="E529" i="2"/>
  <c r="E521" i="2"/>
  <c r="E513" i="2"/>
  <c r="E505" i="2"/>
  <c r="E497" i="2"/>
  <c r="E489" i="2"/>
  <c r="E481" i="2"/>
  <c r="E473" i="2"/>
  <c r="E465" i="2"/>
  <c r="E457" i="2"/>
  <c r="E449" i="2"/>
  <c r="E441" i="2"/>
  <c r="E433" i="2"/>
  <c r="E425" i="2"/>
  <c r="E417" i="2"/>
  <c r="E409" i="2"/>
  <c r="E401" i="2"/>
  <c r="E393" i="2"/>
  <c r="E385" i="2"/>
  <c r="E377" i="2"/>
  <c r="E369" i="2"/>
  <c r="E361" i="2"/>
  <c r="E353" i="2"/>
  <c r="E345" i="2"/>
  <c r="E337" i="2"/>
  <c r="E329" i="2"/>
  <c r="E321" i="2"/>
  <c r="E313" i="2"/>
  <c r="E305" i="2"/>
  <c r="E297" i="2"/>
  <c r="E289" i="2"/>
  <c r="E281" i="2"/>
  <c r="E273" i="2"/>
  <c r="E265" i="2"/>
  <c r="E257" i="2"/>
  <c r="E249" i="2"/>
  <c r="E241" i="2"/>
  <c r="E233" i="2"/>
  <c r="E225" i="2"/>
  <c r="E217" i="2"/>
  <c r="E209" i="2"/>
  <c r="E201" i="2"/>
  <c r="E193" i="2"/>
  <c r="E185" i="2"/>
  <c r="E177" i="2"/>
  <c r="E169" i="2"/>
  <c r="E161" i="2"/>
  <c r="E153" i="2"/>
  <c r="E145" i="2"/>
  <c r="E137" i="2"/>
  <c r="E129" i="2"/>
  <c r="E121" i="2"/>
  <c r="E113" i="2"/>
  <c r="E105" i="2"/>
  <c r="E97" i="2"/>
  <c r="E89" i="2"/>
  <c r="E81" i="2"/>
  <c r="E73" i="2"/>
  <c r="E65" i="2"/>
  <c r="E57" i="2"/>
  <c r="E49" i="2"/>
  <c r="E41" i="2"/>
  <c r="E33" i="2"/>
  <c r="E25" i="2"/>
  <c r="E18" i="2"/>
  <c r="G18" i="2" s="1"/>
  <c r="AD69" i="2" l="1"/>
  <c r="Z56" i="2"/>
  <c r="AH56" i="2"/>
  <c r="AF56" i="2"/>
  <c r="AD56" i="2"/>
  <c r="AD48" i="2"/>
  <c r="AH73" i="2"/>
  <c r="AH42" i="2"/>
  <c r="AH86" i="2"/>
  <c r="AH113" i="2"/>
  <c r="AH39" i="2"/>
  <c r="AH118" i="2"/>
  <c r="Z42" i="2"/>
  <c r="AB70" i="2"/>
  <c r="AD94" i="2"/>
  <c r="Z102" i="2"/>
  <c r="Z110" i="2"/>
  <c r="AD118" i="2"/>
  <c r="AB126" i="2"/>
  <c r="AD39" i="2"/>
  <c r="AF95" i="2"/>
  <c r="AD103" i="2"/>
  <c r="X103" i="2" s="1"/>
  <c r="Z127" i="2"/>
  <c r="AH94" i="2"/>
  <c r="AH97" i="2"/>
  <c r="AD80" i="2"/>
  <c r="AB112" i="2"/>
  <c r="AD105" i="2"/>
  <c r="AF97" i="2"/>
  <c r="AF57" i="2"/>
  <c r="AD97" i="2"/>
  <c r="AF113" i="2"/>
  <c r="AD121" i="2"/>
  <c r="AH96" i="2"/>
  <c r="AH102" i="2"/>
  <c r="AD54" i="2"/>
  <c r="Z70" i="2"/>
  <c r="AB78" i="2"/>
  <c r="AD86" i="2"/>
  <c r="AB118" i="2"/>
  <c r="Z126" i="2"/>
  <c r="AF39" i="2"/>
  <c r="AD55" i="2"/>
  <c r="AD71" i="2"/>
  <c r="AB103" i="2"/>
  <c r="AH64" i="2"/>
  <c r="AH121" i="2"/>
  <c r="AD96" i="2"/>
  <c r="AB105" i="2"/>
  <c r="AD57" i="2"/>
  <c r="AF96" i="2"/>
  <c r="AB73" i="2"/>
  <c r="X73" i="2" s="1"/>
  <c r="Z93" i="2"/>
  <c r="AF85" i="2"/>
  <c r="AB81" i="2"/>
  <c r="Z81" i="2"/>
  <c r="AB69" i="2"/>
  <c r="AH31" i="2"/>
  <c r="AH62" i="2"/>
  <c r="AB54" i="2"/>
  <c r="Z62" i="2"/>
  <c r="AD78" i="2"/>
  <c r="Z86" i="2"/>
  <c r="X86" i="2" s="1"/>
  <c r="AH65" i="2"/>
  <c r="AB55" i="2"/>
  <c r="Z71" i="2"/>
  <c r="AF87" i="2"/>
  <c r="AD64" i="2"/>
  <c r="AB80" i="2"/>
  <c r="AF53" i="2"/>
  <c r="AF89" i="2"/>
  <c r="AF73" i="2"/>
  <c r="AD89" i="2"/>
  <c r="AB57" i="2"/>
  <c r="AB65" i="2"/>
  <c r="AD53" i="2"/>
  <c r="AF81" i="2"/>
  <c r="AB93" i="2"/>
  <c r="AH81" i="2"/>
  <c r="AH78" i="2"/>
  <c r="Z54" i="2"/>
  <c r="AD70" i="2"/>
  <c r="Z78" i="2"/>
  <c r="AH57" i="2"/>
  <c r="AF55" i="2"/>
  <c r="AF80" i="2"/>
  <c r="AD87" i="2"/>
  <c r="AB64" i="2"/>
  <c r="AB89" i="2"/>
  <c r="AB42" i="2"/>
  <c r="AH37" i="2"/>
  <c r="AF34" i="2"/>
  <c r="AH34" i="2"/>
  <c r="AD34" i="2"/>
  <c r="AF30" i="2"/>
  <c r="AF42" i="2"/>
  <c r="AB39" i="2"/>
  <c r="AH40" i="2"/>
  <c r="Z34" i="2"/>
  <c r="Z40" i="2"/>
  <c r="AB77" i="2"/>
  <c r="AD77" i="2"/>
  <c r="AB101" i="2"/>
  <c r="AH89" i="2"/>
  <c r="AB85" i="2"/>
  <c r="AD61" i="2"/>
  <c r="X61" i="2" s="1"/>
  <c r="AD31" i="2"/>
  <c r="AH30" i="2"/>
  <c r="Z30" i="2"/>
  <c r="AB31" i="2"/>
  <c r="AD41" i="2"/>
  <c r="AF109" i="2"/>
  <c r="Z77" i="2"/>
  <c r="Z85" i="2"/>
  <c r="X85" i="2" s="1"/>
  <c r="AD109" i="2"/>
  <c r="AF93" i="2"/>
  <c r="Z69" i="2"/>
  <c r="X69" i="2" s="1"/>
  <c r="AF101" i="2"/>
  <c r="AB30" i="2"/>
  <c r="Z31" i="2"/>
  <c r="Z37" i="2"/>
  <c r="AB48" i="2"/>
  <c r="X48" i="2" s="1"/>
  <c r="Z41" i="2"/>
  <c r="X41" i="2" s="1"/>
  <c r="AD37" i="2"/>
  <c r="AD49" i="2"/>
  <c r="Z49" i="2"/>
  <c r="AD40" i="2"/>
  <c r="AB49" i="2"/>
  <c r="AB40" i="2"/>
  <c r="AB37" i="2"/>
  <c r="AH32" i="2"/>
  <c r="AB45" i="2"/>
  <c r="AH33" i="2"/>
  <c r="AB32" i="2"/>
  <c r="Z32" i="2"/>
  <c r="AF33" i="2"/>
  <c r="AB33" i="2"/>
  <c r="Z33" i="2"/>
  <c r="AD45" i="2"/>
  <c r="AH45" i="2"/>
  <c r="Z45" i="2"/>
  <c r="AB25" i="2"/>
  <c r="AF32" i="2"/>
  <c r="AH29" i="2"/>
  <c r="AF29" i="2"/>
  <c r="AD29" i="2"/>
  <c r="AB29" i="2"/>
  <c r="AH26" i="2"/>
  <c r="Z26" i="2"/>
  <c r="AF19" i="2"/>
  <c r="AD19" i="2"/>
  <c r="AF26" i="2"/>
  <c r="AD26" i="2"/>
  <c r="AB19" i="2"/>
  <c r="Z19" i="2"/>
  <c r="AB24" i="2"/>
  <c r="AD23" i="2"/>
  <c r="AD24" i="2"/>
  <c r="AF25" i="2"/>
  <c r="AH25" i="2"/>
  <c r="AD25" i="2"/>
  <c r="AH24" i="2"/>
  <c r="AF24" i="2"/>
  <c r="AB23" i="2"/>
  <c r="Z23" i="2"/>
  <c r="AH23" i="2"/>
  <c r="S16" i="2"/>
  <c r="G1536" i="1" s="1"/>
  <c r="R16" i="2"/>
  <c r="G1535" i="1" s="1"/>
  <c r="X184" i="2"/>
  <c r="X376" i="2"/>
  <c r="X527" i="2"/>
  <c r="X1120" i="2"/>
  <c r="X469" i="2"/>
  <c r="X1241" i="2"/>
  <c r="X873" i="2"/>
  <c r="Z35" i="2"/>
  <c r="AB35" i="2"/>
  <c r="AD35" i="2"/>
  <c r="AF35" i="2"/>
  <c r="AH35" i="2"/>
  <c r="T15" i="2"/>
  <c r="X337" i="2"/>
  <c r="X359" i="2"/>
  <c r="X879" i="2"/>
  <c r="X1119" i="2"/>
  <c r="X1391" i="2"/>
  <c r="X1431" i="2"/>
  <c r="X1128" i="2"/>
  <c r="X1272" i="2"/>
  <c r="X472" i="2"/>
  <c r="X520" i="2"/>
  <c r="X493" i="2"/>
  <c r="X353" i="2"/>
  <c r="Z28" i="2"/>
  <c r="AB28" i="2"/>
  <c r="AD28" i="2"/>
  <c r="AF28" i="2"/>
  <c r="Z27" i="2"/>
  <c r="AB27" i="2"/>
  <c r="AD27" i="2"/>
  <c r="AF27" i="2"/>
  <c r="Z36" i="2"/>
  <c r="AB36" i="2"/>
  <c r="AD36" i="2"/>
  <c r="AF36" i="2"/>
  <c r="AH28" i="2"/>
  <c r="AH27" i="2"/>
  <c r="X370" i="2"/>
  <c r="X714" i="2"/>
  <c r="X718" i="2"/>
  <c r="X894" i="2"/>
  <c r="X930" i="2"/>
  <c r="X1006" i="2"/>
  <c r="X1266" i="2"/>
  <c r="X1270" i="2"/>
  <c r="X1346" i="2"/>
  <c r="X1392" i="2"/>
  <c r="X1498" i="2"/>
  <c r="X206" i="2"/>
  <c r="X470" i="2"/>
  <c r="X958" i="2"/>
  <c r="X986" i="2"/>
  <c r="X1282" i="2"/>
  <c r="X1294" i="2"/>
  <c r="X1358" i="2"/>
  <c r="X631" i="2"/>
  <c r="X1495" i="2"/>
  <c r="X1408" i="2"/>
  <c r="X216" i="2"/>
  <c r="X344" i="2"/>
  <c r="X544" i="2"/>
  <c r="X616" i="2"/>
  <c r="X885" i="2"/>
  <c r="X905" i="2"/>
  <c r="X1233" i="2"/>
  <c r="X253" i="2"/>
  <c r="X1293" i="2"/>
  <c r="X901" i="2"/>
  <c r="X1297" i="2"/>
  <c r="X1329" i="2"/>
  <c r="X533" i="2"/>
  <c r="X1109" i="2"/>
  <c r="X1197" i="2"/>
  <c r="X1457" i="2"/>
  <c r="X993" i="2"/>
  <c r="X1313" i="2"/>
  <c r="X1213" i="2"/>
  <c r="X1194" i="2"/>
  <c r="X793" i="2"/>
  <c r="X305" i="2"/>
  <c r="X810" i="2"/>
  <c r="X874" i="2"/>
  <c r="X1086" i="2"/>
  <c r="X1146" i="2"/>
  <c r="X1182" i="2"/>
  <c r="X1238" i="2"/>
  <c r="X1322" i="2"/>
  <c r="X167" i="2"/>
  <c r="X263" i="2"/>
  <c r="X303" i="2"/>
  <c r="X407" i="2"/>
  <c r="X823" i="2"/>
  <c r="X935" i="2"/>
  <c r="X1127" i="2"/>
  <c r="X1479" i="2"/>
  <c r="X856" i="2"/>
  <c r="X1448" i="2"/>
  <c r="X88" i="2"/>
  <c r="X104" i="2"/>
  <c r="X240" i="2"/>
  <c r="X272" i="2"/>
  <c r="X280" i="2"/>
  <c r="X288" i="2"/>
  <c r="X296" i="2"/>
  <c r="X352" i="2"/>
  <c r="X360" i="2"/>
  <c r="X400" i="2"/>
  <c r="X408" i="2"/>
  <c r="X416" i="2"/>
  <c r="X424" i="2"/>
  <c r="X528" i="2"/>
  <c r="X552" i="2"/>
  <c r="X600" i="2"/>
  <c r="X608" i="2"/>
  <c r="X680" i="2"/>
  <c r="X760" i="2"/>
  <c r="X872" i="2"/>
  <c r="X125" i="2"/>
  <c r="X137" i="2"/>
  <c r="X293" i="2"/>
  <c r="X357" i="2"/>
  <c r="X373" i="2"/>
  <c r="X545" i="2"/>
  <c r="X777" i="2"/>
  <c r="X809" i="2"/>
  <c r="X917" i="2"/>
  <c r="X965" i="2"/>
  <c r="X1073" i="2"/>
  <c r="X1089" i="2"/>
  <c r="X1249" i="2"/>
  <c r="X1285" i="2"/>
  <c r="X1429" i="2"/>
  <c r="X1465" i="2"/>
  <c r="X1481" i="2"/>
  <c r="X1514" i="2"/>
  <c r="X237" i="2"/>
  <c r="X425" i="2"/>
  <c r="X457" i="2"/>
  <c r="X553" i="2"/>
  <c r="X585" i="2"/>
  <c r="X1005" i="2"/>
  <c r="X1097" i="2"/>
  <c r="X1129" i="2"/>
  <c r="X1277" i="2"/>
  <c r="X1373" i="2"/>
  <c r="X1393" i="2"/>
  <c r="X153" i="2"/>
  <c r="X301" i="2"/>
  <c r="X429" i="2"/>
  <c r="X449" i="2"/>
  <c r="X497" i="2"/>
  <c r="X509" i="2"/>
  <c r="X573" i="2"/>
  <c r="X605" i="2"/>
  <c r="X749" i="2"/>
  <c r="X821" i="2"/>
  <c r="X921" i="2"/>
  <c r="X1085" i="2"/>
  <c r="X1101" i="2"/>
  <c r="X1181" i="2"/>
  <c r="X1205" i="2"/>
  <c r="X1237" i="2"/>
  <c r="X1253" i="2"/>
  <c r="X1449" i="2"/>
  <c r="X1469" i="2"/>
  <c r="X121" i="2"/>
  <c r="X405" i="2"/>
  <c r="X473" i="2"/>
  <c r="X517" i="2"/>
  <c r="X617" i="2"/>
  <c r="X681" i="2"/>
  <c r="X1033" i="2"/>
  <c r="X1077" i="2"/>
  <c r="X1093" i="2"/>
  <c r="X1141" i="2"/>
  <c r="X1157" i="2"/>
  <c r="X1245" i="2"/>
  <c r="X1369" i="2"/>
  <c r="X1417" i="2"/>
  <c r="X1425" i="2"/>
  <c r="X1445" i="2"/>
  <c r="X453" i="2"/>
  <c r="X377" i="2"/>
  <c r="X229" i="2"/>
  <c r="X721" i="2"/>
  <c r="X209" i="2"/>
  <c r="X736" i="2"/>
  <c r="X197" i="2"/>
  <c r="X657" i="2"/>
  <c r="X1105" i="2"/>
  <c r="X1289" i="2"/>
  <c r="X1389" i="2"/>
  <c r="X1054" i="2"/>
  <c r="X217" i="2"/>
  <c r="X478" i="2"/>
  <c r="X625" i="2"/>
  <c r="X1269" i="2"/>
  <c r="X833" i="2"/>
  <c r="X530" i="2"/>
  <c r="X401" i="2"/>
  <c r="X1125" i="2"/>
  <c r="X465" i="2"/>
  <c r="X1072" i="2"/>
  <c r="X480" i="2"/>
  <c r="X1002" i="2"/>
  <c r="X1045" i="2"/>
  <c r="X1415" i="2"/>
  <c r="X672" i="2"/>
  <c r="X152" i="2"/>
  <c r="X1345" i="2"/>
  <c r="X133" i="2"/>
  <c r="X1501" i="2"/>
  <c r="X434" i="2"/>
  <c r="X369" i="2"/>
  <c r="X640" i="2"/>
  <c r="X1221" i="2"/>
  <c r="X165" i="2"/>
  <c r="X1513" i="2"/>
  <c r="X565" i="2"/>
  <c r="X1081" i="2"/>
  <c r="X1248" i="2"/>
  <c r="X1461" i="2"/>
  <c r="X877" i="2"/>
  <c r="X317" i="2"/>
  <c r="X333" i="2"/>
  <c r="X437" i="2"/>
  <c r="X737" i="2"/>
  <c r="X385" i="2"/>
  <c r="X592" i="2"/>
  <c r="X1265" i="2"/>
  <c r="X349" i="2"/>
  <c r="X1441" i="2"/>
  <c r="X309" i="2"/>
  <c r="X417" i="2"/>
  <c r="X1485" i="2"/>
  <c r="X1042" i="2"/>
  <c r="X1095" i="2"/>
  <c r="X1000" i="2"/>
  <c r="X488" i="2"/>
  <c r="X1470" i="2"/>
  <c r="X90" i="2"/>
  <c r="X122" i="2"/>
  <c r="X230" i="2"/>
  <c r="X282" i="2"/>
  <c r="X374" i="2"/>
  <c r="X398" i="2"/>
  <c r="X522" i="2"/>
  <c r="X590" i="2"/>
  <c r="X606" i="2"/>
  <c r="X766" i="2"/>
  <c r="X806" i="2"/>
  <c r="X826" i="2"/>
  <c r="X834" i="2"/>
  <c r="X962" i="2"/>
  <c r="X974" i="2"/>
  <c r="X1014" i="2"/>
  <c r="X1090" i="2"/>
  <c r="X1098" i="2"/>
  <c r="X1122" i="2"/>
  <c r="X1150" i="2"/>
  <c r="X1174" i="2"/>
  <c r="X1178" i="2"/>
  <c r="X1234" i="2"/>
  <c r="X1262" i="2"/>
  <c r="X1286" i="2"/>
  <c r="X1314" i="2"/>
  <c r="X1326" i="2"/>
  <c r="X1354" i="2"/>
  <c r="X1374" i="2"/>
  <c r="X1382" i="2"/>
  <c r="X1430" i="2"/>
  <c r="X1434" i="2"/>
  <c r="X1458" i="2"/>
  <c r="X1466" i="2"/>
  <c r="X1281" i="2"/>
  <c r="X95" i="2"/>
  <c r="X111" i="2"/>
  <c r="X119" i="2"/>
  <c r="X175" i="2"/>
  <c r="X351" i="2"/>
  <c r="X367" i="2"/>
  <c r="X375" i="2"/>
  <c r="X415" i="2"/>
  <c r="X431" i="2"/>
  <c r="X487" i="2"/>
  <c r="X503" i="2"/>
  <c r="X615" i="2"/>
  <c r="X623" i="2"/>
  <c r="X687" i="2"/>
  <c r="X871" i="2"/>
  <c r="X887" i="2"/>
  <c r="X1007" i="2"/>
  <c r="X1135" i="2"/>
  <c r="X1191" i="2"/>
  <c r="X1255" i="2"/>
  <c r="X1375" i="2"/>
  <c r="X1503" i="2"/>
  <c r="X784" i="2"/>
  <c r="X800" i="2"/>
  <c r="X912" i="2"/>
  <c r="X1144" i="2"/>
  <c r="X1256" i="2"/>
  <c r="X1384" i="2"/>
  <c r="X1400" i="2"/>
  <c r="X752" i="2"/>
  <c r="X325" i="2"/>
  <c r="X481" i="2"/>
  <c r="X1065" i="2"/>
  <c r="X289" i="2"/>
  <c r="X168" i="2"/>
  <c r="X808" i="2"/>
  <c r="X911" i="2"/>
  <c r="X1031" i="2"/>
  <c r="X1159" i="2"/>
  <c r="X62" i="2"/>
  <c r="X126" i="2"/>
  <c r="X239" i="2"/>
  <c r="X944" i="2"/>
  <c r="X306" i="2"/>
  <c r="X486" i="2"/>
  <c r="X610" i="2"/>
  <c r="X630" i="2"/>
  <c r="X634" i="2"/>
  <c r="X654" i="2"/>
  <c r="X746" i="2"/>
  <c r="X774" i="2"/>
  <c r="X850" i="2"/>
  <c r="X902" i="2"/>
  <c r="X982" i="2"/>
  <c r="X1018" i="2"/>
  <c r="X1038" i="2"/>
  <c r="X1062" i="2"/>
  <c r="X1190" i="2"/>
  <c r="X1226" i="2"/>
  <c r="X1250" i="2"/>
  <c r="X1274" i="2"/>
  <c r="X1410" i="2"/>
  <c r="X1418" i="2"/>
  <c r="X1438" i="2"/>
  <c r="X1490" i="2"/>
  <c r="X1494" i="2"/>
  <c r="X464" i="2"/>
  <c r="X47" i="2"/>
  <c r="X287" i="2"/>
  <c r="X295" i="2"/>
  <c r="X311" i="2"/>
  <c r="X423" i="2"/>
  <c r="X495" i="2"/>
  <c r="X559" i="2"/>
  <c r="X567" i="2"/>
  <c r="X695" i="2"/>
  <c r="X751" i="2"/>
  <c r="X807" i="2"/>
  <c r="X831" i="2"/>
  <c r="X919" i="2"/>
  <c r="X991" i="2"/>
  <c r="X999" i="2"/>
  <c r="X1071" i="2"/>
  <c r="X1087" i="2"/>
  <c r="X1279" i="2"/>
  <c r="X1311" i="2"/>
  <c r="X1319" i="2"/>
  <c r="X1327" i="2"/>
  <c r="X1383" i="2"/>
  <c r="X1423" i="2"/>
  <c r="X1439" i="2"/>
  <c r="X952" i="2"/>
  <c r="X1008" i="2"/>
  <c r="X1048" i="2"/>
  <c r="X1064" i="2"/>
  <c r="X1080" i="2"/>
  <c r="X1200" i="2"/>
  <c r="X1224" i="2"/>
  <c r="X1320" i="2"/>
  <c r="X1456" i="2"/>
  <c r="X1464" i="2"/>
  <c r="X510" i="2"/>
  <c r="X1290" i="2"/>
  <c r="X1328" i="2"/>
  <c r="X1343" i="2"/>
  <c r="X839" i="2"/>
  <c r="X327" i="2"/>
  <c r="X754" i="2"/>
  <c r="X224" i="2"/>
  <c r="X1206" i="2"/>
  <c r="X594" i="2"/>
  <c r="X506" i="2"/>
  <c r="X1264" i="2"/>
  <c r="X775" i="2"/>
  <c r="X690" i="2"/>
  <c r="X160" i="2"/>
  <c r="X462" i="2"/>
  <c r="X1350" i="2"/>
  <c r="X978" i="2"/>
  <c r="X778" i="2"/>
  <c r="X815" i="2"/>
  <c r="X200" i="2"/>
  <c r="X928" i="2"/>
  <c r="X1487" i="2"/>
  <c r="X438" i="2"/>
  <c r="X378" i="2"/>
  <c r="X1066" i="2"/>
  <c r="X1055" i="2"/>
  <c r="X551" i="2"/>
  <c r="X896" i="2"/>
  <c r="X550" i="2"/>
  <c r="X951" i="2"/>
  <c r="X439" i="2"/>
  <c r="X336" i="2"/>
  <c r="X1318" i="2"/>
  <c r="X1154" i="2"/>
  <c r="X1192" i="2"/>
  <c r="X418" i="2"/>
  <c r="X117" i="2"/>
  <c r="X1336" i="2"/>
  <c r="X1214" i="2"/>
  <c r="X742" i="2"/>
  <c r="X38" i="2"/>
  <c r="X50" i="2"/>
  <c r="X58" i="2"/>
  <c r="X66" i="2"/>
  <c r="X74" i="2"/>
  <c r="X82" i="2"/>
  <c r="X94" i="2"/>
  <c r="X98" i="2"/>
  <c r="X106" i="2"/>
  <c r="X110" i="2"/>
  <c r="X130" i="2"/>
  <c r="X134" i="2"/>
  <c r="X138" i="2"/>
  <c r="X146" i="2"/>
  <c r="X150" i="2"/>
  <c r="X154" i="2"/>
  <c r="X158" i="2"/>
  <c r="X166" i="2"/>
  <c r="X174" i="2"/>
  <c r="X194" i="2"/>
  <c r="X210" i="2"/>
  <c r="X214" i="2"/>
  <c r="X218" i="2"/>
  <c r="X226" i="2"/>
  <c r="X234" i="2"/>
  <c r="X238" i="2"/>
  <c r="X246" i="2"/>
  <c r="X266" i="2"/>
  <c r="X278" i="2"/>
  <c r="X298" i="2"/>
  <c r="X302" i="2"/>
  <c r="X310" i="2"/>
  <c r="X326" i="2"/>
  <c r="X354" i="2"/>
  <c r="X358" i="2"/>
  <c r="X386" i="2"/>
  <c r="X390" i="2"/>
  <c r="X394" i="2"/>
  <c r="X406" i="2"/>
  <c r="X414" i="2"/>
  <c r="X430" i="2"/>
  <c r="X442" i="2"/>
  <c r="X450" i="2"/>
  <c r="X474" i="2"/>
  <c r="X482" i="2"/>
  <c r="X494" i="2"/>
  <c r="X498" i="2"/>
  <c r="X502" i="2"/>
  <c r="X534" i="2"/>
  <c r="X542" i="2"/>
  <c r="X558" i="2"/>
  <c r="X570" i="2"/>
  <c r="X574" i="2"/>
  <c r="X578" i="2"/>
  <c r="X582" i="2"/>
  <c r="X602" i="2"/>
  <c r="X622" i="2"/>
  <c r="X638" i="2"/>
  <c r="X642" i="2"/>
  <c r="X650" i="2"/>
  <c r="X666" i="2"/>
  <c r="X674" i="2"/>
  <c r="X678" i="2"/>
  <c r="X682" i="2"/>
  <c r="X698" i="2"/>
  <c r="X710" i="2"/>
  <c r="X726" i="2"/>
  <c r="X734" i="2"/>
  <c r="X750" i="2"/>
  <c r="X770" i="2"/>
  <c r="X786" i="2"/>
  <c r="X790" i="2"/>
  <c r="X794" i="2"/>
  <c r="X802" i="2"/>
  <c r="X822" i="2"/>
  <c r="X838" i="2"/>
  <c r="X842" i="2"/>
  <c r="X846" i="2"/>
  <c r="X854" i="2"/>
  <c r="X858" i="2"/>
  <c r="X862" i="2"/>
  <c r="X878" i="2"/>
  <c r="X898" i="2"/>
  <c r="X906" i="2"/>
  <c r="X914" i="2"/>
  <c r="X922" i="2"/>
  <c r="X938" i="2"/>
  <c r="X942" i="2"/>
  <c r="X950" i="2"/>
  <c r="X966" i="2"/>
  <c r="X970" i="2"/>
  <c r="X990" i="2"/>
  <c r="X994" i="2"/>
  <c r="X1022" i="2"/>
  <c r="X1030" i="2"/>
  <c r="X1046" i="2"/>
  <c r="X1050" i="2"/>
  <c r="X1058" i="2"/>
  <c r="X1070" i="2"/>
  <c r="X1082" i="2"/>
  <c r="X1106" i="2"/>
  <c r="X1130" i="2"/>
  <c r="X1134" i="2"/>
  <c r="X1138" i="2"/>
  <c r="X1142" i="2"/>
  <c r="X1158" i="2"/>
  <c r="X1186" i="2"/>
  <c r="X1202" i="2"/>
  <c r="X1218" i="2"/>
  <c r="X1222" i="2"/>
  <c r="X1230" i="2"/>
  <c r="X1242" i="2"/>
  <c r="X1246" i="2"/>
  <c r="X1254" i="2"/>
  <c r="X1278" i="2"/>
  <c r="X1302" i="2"/>
  <c r="X1306" i="2"/>
  <c r="X1338" i="2"/>
  <c r="X1386" i="2"/>
  <c r="X1390" i="2"/>
  <c r="X1394" i="2"/>
  <c r="X1398" i="2"/>
  <c r="X1414" i="2"/>
  <c r="X1426" i="2"/>
  <c r="X1442" i="2"/>
  <c r="X1474" i="2"/>
  <c r="X1478" i="2"/>
  <c r="X1486" i="2"/>
  <c r="X1502" i="2"/>
  <c r="X1510" i="2"/>
  <c r="X1497" i="2"/>
  <c r="X1063" i="2"/>
  <c r="X87" i="2"/>
  <c r="X127" i="2"/>
  <c r="X135" i="2"/>
  <c r="X143" i="2"/>
  <c r="X159" i="2"/>
  <c r="X255" i="2"/>
  <c r="X271" i="2"/>
  <c r="X279" i="2"/>
  <c r="X343" i="2"/>
  <c r="X383" i="2"/>
  <c r="X391" i="2"/>
  <c r="X399" i="2"/>
  <c r="X511" i="2"/>
  <c r="X535" i="2"/>
  <c r="X599" i="2"/>
  <c r="X607" i="2"/>
  <c r="X639" i="2"/>
  <c r="X647" i="2"/>
  <c r="X655" i="2"/>
  <c r="X671" i="2"/>
  <c r="X767" i="2"/>
  <c r="X783" i="2"/>
  <c r="X791" i="2"/>
  <c r="X855" i="2"/>
  <c r="X863" i="2"/>
  <c r="X895" i="2"/>
  <c r="X903" i="2"/>
  <c r="X927" i="2"/>
  <c r="X1015" i="2"/>
  <c r="X1039" i="2"/>
  <c r="X1103" i="2"/>
  <c r="X1111" i="2"/>
  <c r="X1143" i="2"/>
  <c r="X1151" i="2"/>
  <c r="X1175" i="2"/>
  <c r="X1271" i="2"/>
  <c r="X1287" i="2"/>
  <c r="X1295" i="2"/>
  <c r="X1359" i="2"/>
  <c r="X1367" i="2"/>
  <c r="X1399" i="2"/>
  <c r="X1407" i="2"/>
  <c r="X1447" i="2"/>
  <c r="X1511" i="2"/>
  <c r="X832" i="2"/>
  <c r="X840" i="2"/>
  <c r="X888" i="2"/>
  <c r="X960" i="2"/>
  <c r="X984" i="2"/>
  <c r="X1024" i="2"/>
  <c r="X1088" i="2"/>
  <c r="X1096" i="2"/>
  <c r="X1104" i="2"/>
  <c r="X1160" i="2"/>
  <c r="X1176" i="2"/>
  <c r="X1232" i="2"/>
  <c r="X1240" i="2"/>
  <c r="X1280" i="2"/>
  <c r="X1344" i="2"/>
  <c r="X1352" i="2"/>
  <c r="X1360" i="2"/>
  <c r="X1376" i="2"/>
  <c r="X1416" i="2"/>
  <c r="X1432" i="2"/>
  <c r="X1488" i="2"/>
  <c r="X1496" i="2"/>
  <c r="X1504" i="2"/>
  <c r="X529" i="2"/>
  <c r="X933" i="2"/>
  <c r="X536" i="2"/>
  <c r="X1489" i="2"/>
  <c r="X1473" i="2"/>
  <c r="X341" i="2"/>
  <c r="X953" i="2"/>
  <c r="X361" i="2"/>
  <c r="X177" i="2"/>
  <c r="X513" i="2"/>
  <c r="X621" i="2"/>
  <c r="X656" i="2"/>
  <c r="X144" i="2"/>
  <c r="X845" i="2"/>
  <c r="X893" i="2"/>
  <c r="X1001" i="2"/>
  <c r="X1121" i="2"/>
  <c r="X601" i="2"/>
  <c r="X1401" i="2"/>
  <c r="X176" i="2"/>
  <c r="X264" i="2"/>
  <c r="X432" i="2"/>
  <c r="X688" i="2"/>
  <c r="X728" i="2"/>
  <c r="X776" i="2"/>
  <c r="X321" i="2"/>
  <c r="X277" i="2"/>
  <c r="X1169" i="2"/>
  <c r="X1189" i="2"/>
  <c r="X345" i="2"/>
  <c r="X393" i="2"/>
  <c r="X861" i="2"/>
  <c r="X1409" i="2"/>
  <c r="X789" i="2"/>
  <c r="X1153" i="2"/>
  <c r="X46" i="2"/>
  <c r="X290" i="2"/>
  <c r="X170" i="2"/>
  <c r="X222" i="2"/>
  <c r="X254" i="2"/>
  <c r="X258" i="2"/>
  <c r="X262" i="2"/>
  <c r="X274" i="2"/>
  <c r="X330" i="2"/>
  <c r="X366" i="2"/>
  <c r="X382" i="2"/>
  <c r="X402" i="2"/>
  <c r="X426" i="2"/>
  <c r="X446" i="2"/>
  <c r="X454" i="2"/>
  <c r="X490" i="2"/>
  <c r="X526" i="2"/>
  <c r="X538" i="2"/>
  <c r="X546" i="2"/>
  <c r="X562" i="2"/>
  <c r="X566" i="2"/>
  <c r="X586" i="2"/>
  <c r="X614" i="2"/>
  <c r="X626" i="2"/>
  <c r="X646" i="2"/>
  <c r="X662" i="2"/>
  <c r="X702" i="2"/>
  <c r="X706" i="2"/>
  <c r="X722" i="2"/>
  <c r="X738" i="2"/>
  <c r="X814" i="2"/>
  <c r="X818" i="2"/>
  <c r="X882" i="2"/>
  <c r="X890" i="2"/>
  <c r="X910" i="2"/>
  <c r="X918" i="2"/>
  <c r="X1026" i="2"/>
  <c r="X1034" i="2"/>
  <c r="X1110" i="2"/>
  <c r="X1166" i="2"/>
  <c r="X1170" i="2"/>
  <c r="X223" i="2"/>
  <c r="X479" i="2"/>
  <c r="X663" i="2"/>
  <c r="X735" i="2"/>
  <c r="X1239" i="2"/>
  <c r="X72" i="2"/>
  <c r="X192" i="2"/>
  <c r="X248" i="2"/>
  <c r="X1113" i="2"/>
  <c r="Q16" i="2"/>
  <c r="G1534" i="1" s="1"/>
  <c r="Z22" i="2"/>
  <c r="AB22" i="2"/>
  <c r="AD22" i="2"/>
  <c r="AF22" i="2"/>
  <c r="AH22" i="2"/>
  <c r="AB21" i="2"/>
  <c r="Z21" i="2"/>
  <c r="AD21" i="2"/>
  <c r="AF21" i="2"/>
  <c r="AH21" i="2"/>
  <c r="Z20" i="2"/>
  <c r="AB20" i="2"/>
  <c r="AD20" i="2"/>
  <c r="AF20" i="2"/>
  <c r="AH20" i="2"/>
  <c r="Z18" i="2"/>
  <c r="AB18" i="2"/>
  <c r="AD18" i="2"/>
  <c r="AF18" i="2"/>
  <c r="AH18" i="2"/>
  <c r="X17" i="2"/>
  <c r="X190" i="2"/>
  <c r="X410" i="2"/>
  <c r="X618" i="2"/>
  <c r="X730" i="2"/>
  <c r="X762" i="2"/>
  <c r="X798" i="2"/>
  <c r="X886" i="2"/>
  <c r="X926" i="2"/>
  <c r="X946" i="2"/>
  <c r="X1074" i="2"/>
  <c r="X1078" i="2"/>
  <c r="X1114" i="2"/>
  <c r="X1162" i="2"/>
  <c r="X1198" i="2"/>
  <c r="X1310" i="2"/>
  <c r="X1330" i="2"/>
  <c r="X1334" i="2"/>
  <c r="X1342" i="2"/>
  <c r="X1362" i="2"/>
  <c r="X1366" i="2"/>
  <c r="X1370" i="2"/>
  <c r="X1422" i="2"/>
  <c r="X1446" i="2"/>
  <c r="X1450" i="2"/>
  <c r="X1454" i="2"/>
  <c r="X1462" i="2"/>
  <c r="X1482" i="2"/>
  <c r="X1506" i="2"/>
  <c r="X1010" i="2"/>
  <c r="X1183" i="2"/>
  <c r="X679" i="2"/>
  <c r="X1199" i="2"/>
  <c r="X183" i="2"/>
  <c r="X208" i="2"/>
  <c r="X1208" i="2"/>
  <c r="X63" i="2"/>
  <c r="X79" i="2"/>
  <c r="X151" i="2"/>
  <c r="X191" i="2"/>
  <c r="X199" i="2"/>
  <c r="X207" i="2"/>
  <c r="X215" i="2"/>
  <c r="X319" i="2"/>
  <c r="X335" i="2"/>
  <c r="X447" i="2"/>
  <c r="X455" i="2"/>
  <c r="X463" i="2"/>
  <c r="X519" i="2"/>
  <c r="X543" i="2"/>
  <c r="X575" i="2"/>
  <c r="X583" i="2"/>
  <c r="X591" i="2"/>
  <c r="X703" i="2"/>
  <c r="X711" i="2"/>
  <c r="X727" i="2"/>
  <c r="X799" i="2"/>
  <c r="X959" i="2"/>
  <c r="X967" i="2"/>
  <c r="X975" i="2"/>
  <c r="X458" i="2"/>
  <c r="X342" i="2"/>
  <c r="X422" i="2"/>
  <c r="X598" i="2"/>
  <c r="X983" i="2"/>
  <c r="X1023" i="2"/>
  <c r="X1079" i="2"/>
  <c r="X1167" i="2"/>
  <c r="X1207" i="2"/>
  <c r="X1215" i="2"/>
  <c r="X1231" i="2"/>
  <c r="X1303" i="2"/>
  <c r="X1335" i="2"/>
  <c r="X1351" i="2"/>
  <c r="X1463" i="2"/>
  <c r="X1471" i="2"/>
  <c r="X720" i="2"/>
  <c r="X768" i="2"/>
  <c r="X880" i="2"/>
  <c r="X968" i="2"/>
  <c r="X976" i="2"/>
  <c r="X992" i="2"/>
  <c r="X1032" i="2"/>
  <c r="X1056" i="2"/>
  <c r="X1112" i="2"/>
  <c r="X1152" i="2"/>
  <c r="X1168" i="2"/>
  <c r="X1184" i="2"/>
  <c r="X1288" i="2"/>
  <c r="X1296" i="2"/>
  <c r="X1304" i="2"/>
  <c r="X1312" i="2"/>
  <c r="X1424" i="2"/>
  <c r="X1472" i="2"/>
  <c r="X1480" i="2"/>
  <c r="X466" i="2"/>
  <c r="X518" i="2"/>
  <c r="X1136" i="2"/>
  <c r="X686" i="2"/>
  <c r="X178" i="2"/>
  <c r="X1378" i="2"/>
  <c r="X943" i="2"/>
  <c r="X1118" i="2"/>
  <c r="X242" i="2"/>
  <c r="X1258" i="2"/>
  <c r="X1247" i="2"/>
  <c r="X743" i="2"/>
  <c r="X231" i="2"/>
  <c r="X658" i="2"/>
  <c r="X202" i="2"/>
  <c r="X1102" i="2"/>
  <c r="X694" i="2"/>
  <c r="X1210" i="2"/>
  <c r="X1263" i="2"/>
  <c r="X759" i="2"/>
  <c r="X247" i="2"/>
  <c r="X1126" i="2"/>
  <c r="X1512" i="2"/>
  <c r="X998" i="2"/>
  <c r="X142" i="2"/>
  <c r="X1016" i="2"/>
  <c r="X954" i="2"/>
  <c r="X1406" i="2"/>
  <c r="X934" i="2"/>
  <c r="X56" i="2"/>
  <c r="X112" i="2"/>
  <c r="X128" i="2"/>
  <c r="X136" i="2"/>
  <c r="X256" i="2"/>
  <c r="X304" i="2"/>
  <c r="X312" i="2"/>
  <c r="X320" i="2"/>
  <c r="X368" i="2"/>
  <c r="X384" i="2"/>
  <c r="X440" i="2"/>
  <c r="X448" i="2"/>
  <c r="X456" i="2"/>
  <c r="X496" i="2"/>
  <c r="X504" i="2"/>
  <c r="X512" i="2"/>
  <c r="X568" i="2"/>
  <c r="X576" i="2"/>
  <c r="X584" i="2"/>
  <c r="X624" i="2"/>
  <c r="X632" i="2"/>
  <c r="X648" i="2"/>
  <c r="X664" i="2"/>
  <c r="X696" i="2"/>
  <c r="X704" i="2"/>
  <c r="X712" i="2"/>
  <c r="X792" i="2"/>
  <c r="X816" i="2"/>
  <c r="X824" i="2"/>
  <c r="X864" i="2"/>
  <c r="X904" i="2"/>
  <c r="X936" i="2"/>
  <c r="X705" i="2"/>
  <c r="X1017" i="2"/>
  <c r="X149" i="2"/>
  <c r="X161" i="2"/>
  <c r="X173" i="2"/>
  <c r="X189" i="2"/>
  <c r="X201" i="2"/>
  <c r="X225" i="2"/>
  <c r="X241" i="2"/>
  <c r="X257" i="2"/>
  <c r="X389" i="2"/>
  <c r="X433" i="2"/>
  <c r="X461" i="2"/>
  <c r="X477" i="2"/>
  <c r="X557" i="2"/>
  <c r="X577" i="2"/>
  <c r="X593" i="2"/>
  <c r="X609" i="2"/>
  <c r="X637" i="2"/>
  <c r="X673" i="2"/>
  <c r="X701" i="2"/>
  <c r="X717" i="2"/>
  <c r="X733" i="2"/>
  <c r="X761" i="2"/>
  <c r="X825" i="2"/>
  <c r="X841" i="2"/>
  <c r="X853" i="2"/>
  <c r="X869" i="2"/>
  <c r="X981" i="2"/>
  <c r="X997" i="2"/>
  <c r="X1013" i="2"/>
  <c r="X1057" i="2"/>
  <c r="X1137" i="2"/>
  <c r="X1149" i="2"/>
  <c r="X1201" i="2"/>
  <c r="X1217" i="2"/>
  <c r="X1317" i="2"/>
  <c r="X1333" i="2"/>
  <c r="X1349" i="2"/>
  <c r="X1365" i="2"/>
  <c r="X1385" i="2"/>
  <c r="X1405" i="2"/>
  <c r="X1421" i="2"/>
  <c r="X817" i="2"/>
  <c r="X773" i="2"/>
  <c r="X269" i="2"/>
  <c r="X285" i="2"/>
  <c r="X297" i="2"/>
  <c r="X313" i="2"/>
  <c r="X365" i="2"/>
  <c r="X409" i="2"/>
  <c r="X521" i="2"/>
  <c r="X537" i="2"/>
  <c r="X597" i="2"/>
  <c r="X613" i="2"/>
  <c r="X633" i="2"/>
  <c r="X677" i="2"/>
  <c r="X697" i="2"/>
  <c r="X713" i="2"/>
  <c r="X745" i="2"/>
  <c r="X753" i="2"/>
  <c r="X765" i="2"/>
  <c r="X785" i="2"/>
  <c r="X801" i="2"/>
  <c r="X881" i="2"/>
  <c r="X897" i="2"/>
  <c r="X909" i="2"/>
  <c r="X929" i="2"/>
  <c r="X945" i="2"/>
  <c r="X977" i="2"/>
  <c r="X1041" i="2"/>
  <c r="X1053" i="2"/>
  <c r="X1161" i="2"/>
  <c r="X1193" i="2"/>
  <c r="X1209" i="2"/>
  <c r="X1229" i="2"/>
  <c r="X1261" i="2"/>
  <c r="X1309" i="2"/>
  <c r="X1325" i="2"/>
  <c r="X1341" i="2"/>
  <c r="X1357" i="2"/>
  <c r="X1433" i="2"/>
  <c r="X1477" i="2"/>
  <c r="X1493" i="2"/>
  <c r="X1509" i="2"/>
  <c r="X97" i="2"/>
  <c r="X109" i="2"/>
  <c r="X129" i="2"/>
  <c r="X185" i="2"/>
  <c r="X245" i="2"/>
  <c r="X261" i="2"/>
  <c r="X273" i="2"/>
  <c r="X561" i="2"/>
  <c r="X589" i="2"/>
  <c r="X641" i="2"/>
  <c r="X669" i="2"/>
  <c r="X685" i="2"/>
  <c r="X805" i="2"/>
  <c r="X889" i="2"/>
  <c r="X937" i="2"/>
  <c r="X949" i="2"/>
  <c r="X969" i="2"/>
  <c r="X985" i="2"/>
  <c r="X1037" i="2"/>
  <c r="X1049" i="2"/>
  <c r="X1069" i="2"/>
  <c r="X1117" i="2"/>
  <c r="X1133" i="2"/>
  <c r="X1165" i="2"/>
  <c r="X1361" i="2"/>
  <c r="X1377" i="2"/>
  <c r="X1397" i="2"/>
  <c r="X1437" i="2"/>
  <c r="X1453" i="2"/>
  <c r="X145" i="2"/>
  <c r="X169" i="2"/>
  <c r="X181" i="2"/>
  <c r="X193" i="2"/>
  <c r="X205" i="2"/>
  <c r="X221" i="2"/>
  <c r="X233" i="2"/>
  <c r="X249" i="2"/>
  <c r="X265" i="2"/>
  <c r="X397" i="2"/>
  <c r="X421" i="2"/>
  <c r="X441" i="2"/>
  <c r="X485" i="2"/>
  <c r="X505" i="2"/>
  <c r="X549" i="2"/>
  <c r="X569" i="2"/>
  <c r="X629" i="2"/>
  <c r="X645" i="2"/>
  <c r="X661" i="2"/>
  <c r="X693" i="2"/>
  <c r="X709" i="2"/>
  <c r="X725" i="2"/>
  <c r="X741" i="2"/>
  <c r="X769" i="2"/>
  <c r="X781" i="2"/>
  <c r="X849" i="2"/>
  <c r="X913" i="2"/>
  <c r="X925" i="2"/>
  <c r="X941" i="2"/>
  <c r="X957" i="2"/>
  <c r="X1009" i="2"/>
  <c r="X1025" i="2"/>
  <c r="X1257" i="2"/>
  <c r="X1273" i="2"/>
  <c r="X1305" i="2"/>
  <c r="X1337" i="2"/>
  <c r="X1353" i="2"/>
  <c r="X1440" i="2"/>
  <c r="X120" i="2"/>
  <c r="X328" i="2"/>
  <c r="X392" i="2"/>
  <c r="X560" i="2"/>
  <c r="X848" i="2"/>
  <c r="X489" i="2"/>
  <c r="X865" i="2"/>
  <c r="X413" i="2"/>
  <c r="X445" i="2"/>
  <c r="X653" i="2"/>
  <c r="X689" i="2"/>
  <c r="X1029" i="2"/>
  <c r="X1301" i="2"/>
  <c r="X381" i="2"/>
  <c r="X501" i="2"/>
  <c r="X649" i="2"/>
  <c r="X665" i="2"/>
  <c r="X961" i="2"/>
  <c r="X1021" i="2"/>
  <c r="X1145" i="2"/>
  <c r="X1177" i="2"/>
  <c r="X1381" i="2"/>
  <c r="X141" i="2"/>
  <c r="X213" i="2"/>
  <c r="X525" i="2"/>
  <c r="X837" i="2"/>
  <c r="X857" i="2"/>
  <c r="X1413" i="2"/>
  <c r="X157" i="2"/>
  <c r="X281" i="2"/>
  <c r="X581" i="2"/>
  <c r="X757" i="2"/>
  <c r="X813" i="2"/>
  <c r="X973" i="2"/>
  <c r="X989" i="2"/>
  <c r="X1061" i="2"/>
  <c r="X1185" i="2"/>
  <c r="X1225" i="2"/>
  <c r="X1321" i="2"/>
  <c r="X1505" i="2"/>
  <c r="X114" i="2"/>
  <c r="X232" i="2"/>
  <c r="X847" i="2"/>
  <c r="X1216" i="2"/>
  <c r="X1368" i="2"/>
  <c r="X830" i="2"/>
  <c r="X744" i="2"/>
  <c r="X1040" i="2"/>
  <c r="X782" i="2"/>
  <c r="X866" i="2"/>
  <c r="X1402" i="2"/>
  <c r="X719" i="2"/>
  <c r="X1047" i="2"/>
  <c r="X1223" i="2"/>
  <c r="X1455" i="2"/>
  <c r="X670" i="2"/>
  <c r="X1173" i="2"/>
  <c r="X920" i="2"/>
  <c r="X362" i="2"/>
  <c r="X514" i="2"/>
  <c r="X554" i="2"/>
  <c r="X1298" i="2"/>
  <c r="X471" i="2"/>
  <c r="X1094" i="2"/>
  <c r="X541" i="2"/>
  <c r="X758" i="2"/>
  <c r="X797" i="2"/>
  <c r="X829" i="2"/>
  <c r="X329" i="2"/>
  <c r="X729" i="2"/>
  <c r="X870" i="2"/>
  <c r="X162" i="2"/>
  <c r="X182" i="2"/>
  <c r="X186" i="2"/>
  <c r="X198" i="2"/>
  <c r="X286" i="2"/>
  <c r="X314" i="2"/>
  <c r="X318" i="2"/>
  <c r="X322" i="2"/>
  <c r="X334" i="2"/>
  <c r="X346" i="2"/>
  <c r="X102" i="2"/>
  <c r="X250" i="2"/>
  <c r="X270" i="2"/>
  <c r="X294" i="2"/>
  <c r="X338" i="2"/>
  <c r="X350" i="2"/>
  <c r="Z43" i="2"/>
  <c r="AB43" i="2"/>
  <c r="AD43" i="2"/>
  <c r="AF43" i="2"/>
  <c r="AH43" i="2"/>
  <c r="Z59" i="2"/>
  <c r="AB59" i="2"/>
  <c r="AD59" i="2"/>
  <c r="AF59" i="2"/>
  <c r="AH59" i="2"/>
  <c r="Z75" i="2"/>
  <c r="AB75" i="2"/>
  <c r="AD75" i="2"/>
  <c r="AF75" i="2"/>
  <c r="AH75" i="2"/>
  <c r="Z91" i="2"/>
  <c r="AB91" i="2"/>
  <c r="AD91" i="2"/>
  <c r="AF91" i="2"/>
  <c r="AH91" i="2"/>
  <c r="Z107" i="2"/>
  <c r="AB107" i="2"/>
  <c r="AD107" i="2"/>
  <c r="AF107" i="2"/>
  <c r="AH107" i="2"/>
  <c r="Z123" i="2"/>
  <c r="AB123" i="2"/>
  <c r="AD123" i="2"/>
  <c r="AF123" i="2"/>
  <c r="AH123" i="2"/>
  <c r="Z139" i="2"/>
  <c r="AB139" i="2"/>
  <c r="AD139" i="2"/>
  <c r="AF139" i="2"/>
  <c r="AH139" i="2"/>
  <c r="Z155" i="2"/>
  <c r="AB155" i="2"/>
  <c r="AD155" i="2"/>
  <c r="AF155" i="2"/>
  <c r="AH155" i="2"/>
  <c r="Z171" i="2"/>
  <c r="AB171" i="2"/>
  <c r="AD171" i="2"/>
  <c r="AF171" i="2"/>
  <c r="AH171" i="2"/>
  <c r="Z187" i="2"/>
  <c r="AB187" i="2"/>
  <c r="AD187" i="2"/>
  <c r="AF187" i="2"/>
  <c r="AH187" i="2"/>
  <c r="Z203" i="2"/>
  <c r="AB203" i="2"/>
  <c r="AD203" i="2"/>
  <c r="AF203" i="2"/>
  <c r="AH203" i="2"/>
  <c r="Z219" i="2"/>
  <c r="AB219" i="2"/>
  <c r="AD219" i="2"/>
  <c r="AF219" i="2"/>
  <c r="AH219" i="2"/>
  <c r="Z235" i="2"/>
  <c r="AB235" i="2"/>
  <c r="AD235" i="2"/>
  <c r="AF235" i="2"/>
  <c r="AH235" i="2"/>
  <c r="Z251" i="2"/>
  <c r="AB251" i="2"/>
  <c r="AD251" i="2"/>
  <c r="AF251" i="2"/>
  <c r="AH251" i="2"/>
  <c r="Z267" i="2"/>
  <c r="AB267" i="2"/>
  <c r="AD267" i="2"/>
  <c r="AF267" i="2"/>
  <c r="AH267" i="2"/>
  <c r="Z283" i="2"/>
  <c r="AB283" i="2"/>
  <c r="AD283" i="2"/>
  <c r="AF283" i="2"/>
  <c r="AH283" i="2"/>
  <c r="Z299" i="2"/>
  <c r="AB299" i="2"/>
  <c r="AD299" i="2"/>
  <c r="AF299" i="2"/>
  <c r="AH299" i="2"/>
  <c r="Z315" i="2"/>
  <c r="AB315" i="2"/>
  <c r="AD315" i="2"/>
  <c r="AF315" i="2"/>
  <c r="AH315" i="2"/>
  <c r="Z331" i="2"/>
  <c r="AB331" i="2"/>
  <c r="AD331" i="2"/>
  <c r="AF331" i="2"/>
  <c r="AH331" i="2"/>
  <c r="Z347" i="2"/>
  <c r="AB347" i="2"/>
  <c r="AD347" i="2"/>
  <c r="AF347" i="2"/>
  <c r="AH347" i="2"/>
  <c r="Z363" i="2"/>
  <c r="AB363" i="2"/>
  <c r="AD363" i="2"/>
  <c r="AF363" i="2"/>
  <c r="AH363" i="2"/>
  <c r="Z379" i="2"/>
  <c r="AB379" i="2"/>
  <c r="AD379" i="2"/>
  <c r="AF379" i="2"/>
  <c r="AH379" i="2"/>
  <c r="Z395" i="2"/>
  <c r="AB395" i="2"/>
  <c r="AD395" i="2"/>
  <c r="AF395" i="2"/>
  <c r="AH395" i="2"/>
  <c r="Z411" i="2"/>
  <c r="AB411" i="2"/>
  <c r="AD411" i="2"/>
  <c r="AF411" i="2"/>
  <c r="AH411" i="2"/>
  <c r="Z427" i="2"/>
  <c r="AB427" i="2"/>
  <c r="AD427" i="2"/>
  <c r="AF427" i="2"/>
  <c r="AH427" i="2"/>
  <c r="Z443" i="2"/>
  <c r="AB443" i="2"/>
  <c r="AD443" i="2"/>
  <c r="AF443" i="2"/>
  <c r="AH443" i="2"/>
  <c r="Z459" i="2"/>
  <c r="AB459" i="2"/>
  <c r="AD459" i="2"/>
  <c r="AF459" i="2"/>
  <c r="AH459" i="2"/>
  <c r="Z475" i="2"/>
  <c r="AB475" i="2"/>
  <c r="AD475" i="2"/>
  <c r="AF475" i="2"/>
  <c r="AH475" i="2"/>
  <c r="Z491" i="2"/>
  <c r="AB491" i="2"/>
  <c r="AD491" i="2"/>
  <c r="AF491" i="2"/>
  <c r="AH491" i="2"/>
  <c r="Z507" i="2"/>
  <c r="AB507" i="2"/>
  <c r="AD507" i="2"/>
  <c r="AF507" i="2"/>
  <c r="AH507" i="2"/>
  <c r="Z523" i="2"/>
  <c r="AB523" i="2"/>
  <c r="AD523" i="2"/>
  <c r="AF523" i="2"/>
  <c r="AH523" i="2"/>
  <c r="Z539" i="2"/>
  <c r="AB539" i="2"/>
  <c r="AD539" i="2"/>
  <c r="AF539" i="2"/>
  <c r="AH539" i="2"/>
  <c r="Z555" i="2"/>
  <c r="AB555" i="2"/>
  <c r="AD555" i="2"/>
  <c r="AF555" i="2"/>
  <c r="AH555" i="2"/>
  <c r="Z571" i="2"/>
  <c r="AB571" i="2"/>
  <c r="AD571" i="2"/>
  <c r="AF571" i="2"/>
  <c r="AH571" i="2"/>
  <c r="Z587" i="2"/>
  <c r="AB587" i="2"/>
  <c r="AD587" i="2"/>
  <c r="AF587" i="2"/>
  <c r="AH587" i="2"/>
  <c r="Z603" i="2"/>
  <c r="AB603" i="2"/>
  <c r="AD603" i="2"/>
  <c r="AF603" i="2"/>
  <c r="AH603" i="2"/>
  <c r="Z619" i="2"/>
  <c r="AB619" i="2"/>
  <c r="AD619" i="2"/>
  <c r="AF619" i="2"/>
  <c r="AH619" i="2"/>
  <c r="Z635" i="2"/>
  <c r="AB635" i="2"/>
  <c r="AD635" i="2"/>
  <c r="AF635" i="2"/>
  <c r="AH635" i="2"/>
  <c r="Z651" i="2"/>
  <c r="AB651" i="2"/>
  <c r="AD651" i="2"/>
  <c r="AF651" i="2"/>
  <c r="AH651" i="2"/>
  <c r="Z667" i="2"/>
  <c r="AB667" i="2"/>
  <c r="AD667" i="2"/>
  <c r="AF667" i="2"/>
  <c r="AH667" i="2"/>
  <c r="Z683" i="2"/>
  <c r="AB683" i="2"/>
  <c r="AD683" i="2"/>
  <c r="AF683" i="2"/>
  <c r="AH683" i="2"/>
  <c r="Z699" i="2"/>
  <c r="AB699" i="2"/>
  <c r="AD699" i="2"/>
  <c r="AF699" i="2"/>
  <c r="AH699" i="2"/>
  <c r="Z715" i="2"/>
  <c r="AB715" i="2"/>
  <c r="AD715" i="2"/>
  <c r="AF715" i="2"/>
  <c r="AH715" i="2"/>
  <c r="Z731" i="2"/>
  <c r="AB731" i="2"/>
  <c r="AD731" i="2"/>
  <c r="AF731" i="2"/>
  <c r="AH731" i="2"/>
  <c r="Z747" i="2"/>
  <c r="AB747" i="2"/>
  <c r="AD747" i="2"/>
  <c r="AF747" i="2"/>
  <c r="AH747" i="2"/>
  <c r="Z763" i="2"/>
  <c r="AB763" i="2"/>
  <c r="AD763" i="2"/>
  <c r="AF763" i="2"/>
  <c r="AH763" i="2"/>
  <c r="Z779" i="2"/>
  <c r="AB779" i="2"/>
  <c r="AD779" i="2"/>
  <c r="AF779" i="2"/>
  <c r="AH779" i="2"/>
  <c r="Z795" i="2"/>
  <c r="AB795" i="2"/>
  <c r="AD795" i="2"/>
  <c r="AF795" i="2"/>
  <c r="AH795" i="2"/>
  <c r="Z811" i="2"/>
  <c r="AB811" i="2"/>
  <c r="AD811" i="2"/>
  <c r="AF811" i="2"/>
  <c r="AH811" i="2"/>
  <c r="Z827" i="2"/>
  <c r="AB827" i="2"/>
  <c r="AD827" i="2"/>
  <c r="AF827" i="2"/>
  <c r="AH827" i="2"/>
  <c r="Z843" i="2"/>
  <c r="AB843" i="2"/>
  <c r="AD843" i="2"/>
  <c r="AF843" i="2"/>
  <c r="AH843" i="2"/>
  <c r="Z859" i="2"/>
  <c r="AB859" i="2"/>
  <c r="AD859" i="2"/>
  <c r="AF859" i="2"/>
  <c r="AH859" i="2"/>
  <c r="Z875" i="2"/>
  <c r="AB875" i="2"/>
  <c r="AD875" i="2"/>
  <c r="AF875" i="2"/>
  <c r="AH875" i="2"/>
  <c r="Z891" i="2"/>
  <c r="AB891" i="2"/>
  <c r="AD891" i="2"/>
  <c r="AF891" i="2"/>
  <c r="AH891" i="2"/>
  <c r="Z907" i="2"/>
  <c r="AB907" i="2"/>
  <c r="AD907" i="2"/>
  <c r="AF907" i="2"/>
  <c r="AH907" i="2"/>
  <c r="Z923" i="2"/>
  <c r="AB923" i="2"/>
  <c r="AD923" i="2"/>
  <c r="AF923" i="2"/>
  <c r="AH923" i="2"/>
  <c r="Z939" i="2"/>
  <c r="AB939" i="2"/>
  <c r="AD939" i="2"/>
  <c r="AF939" i="2"/>
  <c r="AH939" i="2"/>
  <c r="Z955" i="2"/>
  <c r="AB955" i="2"/>
  <c r="AD955" i="2"/>
  <c r="AF955" i="2"/>
  <c r="AH955" i="2"/>
  <c r="Z971" i="2"/>
  <c r="AB971" i="2"/>
  <c r="AD971" i="2"/>
  <c r="AF971" i="2"/>
  <c r="AH971" i="2"/>
  <c r="Z987" i="2"/>
  <c r="AB987" i="2"/>
  <c r="AD987" i="2"/>
  <c r="AF987" i="2"/>
  <c r="AH987" i="2"/>
  <c r="Z1003" i="2"/>
  <c r="AB1003" i="2"/>
  <c r="AD1003" i="2"/>
  <c r="AF1003" i="2"/>
  <c r="AH1003" i="2"/>
  <c r="Z1019" i="2"/>
  <c r="AB1019" i="2"/>
  <c r="AD1019" i="2"/>
  <c r="AF1019" i="2"/>
  <c r="AH1019" i="2"/>
  <c r="Z1035" i="2"/>
  <c r="AB1035" i="2"/>
  <c r="AD1035" i="2"/>
  <c r="AF1035" i="2"/>
  <c r="AH1035" i="2"/>
  <c r="Z1051" i="2"/>
  <c r="AB1051" i="2"/>
  <c r="AD1051" i="2"/>
  <c r="AF1051" i="2"/>
  <c r="AH1051" i="2"/>
  <c r="Z1067" i="2"/>
  <c r="AB1067" i="2"/>
  <c r="AD1067" i="2"/>
  <c r="AF1067" i="2"/>
  <c r="AH1067" i="2"/>
  <c r="Z1083" i="2"/>
  <c r="AB1083" i="2"/>
  <c r="AD1083" i="2"/>
  <c r="AF1083" i="2"/>
  <c r="AH1083" i="2"/>
  <c r="Z1099" i="2"/>
  <c r="AB1099" i="2"/>
  <c r="AD1099" i="2"/>
  <c r="AF1099" i="2"/>
  <c r="AH1099" i="2"/>
  <c r="Z1115" i="2"/>
  <c r="AB1115" i="2"/>
  <c r="AD1115" i="2"/>
  <c r="AF1115" i="2"/>
  <c r="AH1115" i="2"/>
  <c r="Z1131" i="2"/>
  <c r="AB1131" i="2"/>
  <c r="AD1131" i="2"/>
  <c r="AF1131" i="2"/>
  <c r="AH1131" i="2"/>
  <c r="Z1147" i="2"/>
  <c r="AB1147" i="2"/>
  <c r="AD1147" i="2"/>
  <c r="AF1147" i="2"/>
  <c r="AH1147" i="2"/>
  <c r="Z1163" i="2"/>
  <c r="AB1163" i="2"/>
  <c r="AD1163" i="2"/>
  <c r="AF1163" i="2"/>
  <c r="AH1163" i="2"/>
  <c r="Z1179" i="2"/>
  <c r="AB1179" i="2"/>
  <c r="AD1179" i="2"/>
  <c r="AF1179" i="2"/>
  <c r="AH1179" i="2"/>
  <c r="Z1195" i="2"/>
  <c r="AB1195" i="2"/>
  <c r="AD1195" i="2"/>
  <c r="AF1195" i="2"/>
  <c r="AH1195" i="2"/>
  <c r="Z1211" i="2"/>
  <c r="AB1211" i="2"/>
  <c r="AD1211" i="2"/>
  <c r="AF1211" i="2"/>
  <c r="AH1211" i="2"/>
  <c r="Z1227" i="2"/>
  <c r="AB1227" i="2"/>
  <c r="AD1227" i="2"/>
  <c r="AF1227" i="2"/>
  <c r="AH1227" i="2"/>
  <c r="Z1243" i="2"/>
  <c r="AB1243" i="2"/>
  <c r="AD1243" i="2"/>
  <c r="AF1243" i="2"/>
  <c r="AH1243" i="2"/>
  <c r="Z1259" i="2"/>
  <c r="AB1259" i="2"/>
  <c r="AD1259" i="2"/>
  <c r="AF1259" i="2"/>
  <c r="AH1259" i="2"/>
  <c r="Z1275" i="2"/>
  <c r="AB1275" i="2"/>
  <c r="AD1275" i="2"/>
  <c r="AF1275" i="2"/>
  <c r="AH1275" i="2"/>
  <c r="Z1291" i="2"/>
  <c r="AB1291" i="2"/>
  <c r="AD1291" i="2"/>
  <c r="AF1291" i="2"/>
  <c r="AH1291" i="2"/>
  <c r="Z1307" i="2"/>
  <c r="AB1307" i="2"/>
  <c r="AD1307" i="2"/>
  <c r="AF1307" i="2"/>
  <c r="AH1307" i="2"/>
  <c r="Z1323" i="2"/>
  <c r="AB1323" i="2"/>
  <c r="AD1323" i="2"/>
  <c r="AF1323" i="2"/>
  <c r="AH1323" i="2"/>
  <c r="Z1339" i="2"/>
  <c r="AB1339" i="2"/>
  <c r="AD1339" i="2"/>
  <c r="AF1339" i="2"/>
  <c r="AH1339" i="2"/>
  <c r="Z1355" i="2"/>
  <c r="AB1355" i="2"/>
  <c r="AD1355" i="2"/>
  <c r="AF1355" i="2"/>
  <c r="AH1355" i="2"/>
  <c r="Z1371" i="2"/>
  <c r="AB1371" i="2"/>
  <c r="AD1371" i="2"/>
  <c r="AF1371" i="2"/>
  <c r="AH1371" i="2"/>
  <c r="Z1387" i="2"/>
  <c r="AB1387" i="2"/>
  <c r="AD1387" i="2"/>
  <c r="AF1387" i="2"/>
  <c r="AH1387" i="2"/>
  <c r="Z1403" i="2"/>
  <c r="AB1403" i="2"/>
  <c r="AD1403" i="2"/>
  <c r="AF1403" i="2"/>
  <c r="AH1403" i="2"/>
  <c r="Z1419" i="2"/>
  <c r="AB1419" i="2"/>
  <c r="AD1419" i="2"/>
  <c r="AF1419" i="2"/>
  <c r="AH1419" i="2"/>
  <c r="Z1435" i="2"/>
  <c r="AB1435" i="2"/>
  <c r="AD1435" i="2"/>
  <c r="AF1435" i="2"/>
  <c r="AH1435" i="2"/>
  <c r="Z1451" i="2"/>
  <c r="AD1451" i="2"/>
  <c r="AB1451" i="2"/>
  <c r="AF1451" i="2"/>
  <c r="AH1451" i="2"/>
  <c r="Z1467" i="2"/>
  <c r="AB1467" i="2"/>
  <c r="AD1467" i="2"/>
  <c r="AF1467" i="2"/>
  <c r="AH1467" i="2"/>
  <c r="Z1483" i="2"/>
  <c r="AB1483" i="2"/>
  <c r="AD1483" i="2"/>
  <c r="AF1483" i="2"/>
  <c r="AH1483" i="2"/>
  <c r="Z1499" i="2"/>
  <c r="AB1499" i="2"/>
  <c r="AD1499" i="2"/>
  <c r="AF1499" i="2"/>
  <c r="AH1499" i="2"/>
  <c r="Z1515" i="2"/>
  <c r="AB1515" i="2"/>
  <c r="AD1515" i="2"/>
  <c r="AF1515" i="2"/>
  <c r="AH1515" i="2"/>
  <c r="Z52" i="2"/>
  <c r="AB52" i="2"/>
  <c r="AD52" i="2"/>
  <c r="AF52" i="2"/>
  <c r="AH52" i="2"/>
  <c r="AB68" i="2"/>
  <c r="Z68" i="2"/>
  <c r="AD68" i="2"/>
  <c r="AF68" i="2"/>
  <c r="AH68" i="2"/>
  <c r="Z84" i="2"/>
  <c r="AB84" i="2"/>
  <c r="AD84" i="2"/>
  <c r="AF84" i="2"/>
  <c r="AH84" i="2"/>
  <c r="Z100" i="2"/>
  <c r="AB100" i="2"/>
  <c r="AD100" i="2"/>
  <c r="AF100" i="2"/>
  <c r="AH100" i="2"/>
  <c r="Z116" i="2"/>
  <c r="AB116" i="2"/>
  <c r="AD116" i="2"/>
  <c r="AF116" i="2"/>
  <c r="AH116" i="2"/>
  <c r="Z132" i="2"/>
  <c r="AB132" i="2"/>
  <c r="AD132" i="2"/>
  <c r="AF132" i="2"/>
  <c r="AH132" i="2"/>
  <c r="Z148" i="2"/>
  <c r="AB148" i="2"/>
  <c r="AD148" i="2"/>
  <c r="AF148" i="2"/>
  <c r="AH148" i="2"/>
  <c r="Z164" i="2"/>
  <c r="AB164" i="2"/>
  <c r="AD164" i="2"/>
  <c r="AF164" i="2"/>
  <c r="AH164" i="2"/>
  <c r="Z180" i="2"/>
  <c r="AB180" i="2"/>
  <c r="AD180" i="2"/>
  <c r="AF180" i="2"/>
  <c r="AH180" i="2"/>
  <c r="Z196" i="2"/>
  <c r="AB196" i="2"/>
  <c r="AD196" i="2"/>
  <c r="AF196" i="2"/>
  <c r="AH196" i="2"/>
  <c r="Z212" i="2"/>
  <c r="AB212" i="2"/>
  <c r="AD212" i="2"/>
  <c r="AF212" i="2"/>
  <c r="AH212" i="2"/>
  <c r="Z228" i="2"/>
  <c r="AB228" i="2"/>
  <c r="AD228" i="2"/>
  <c r="AF228" i="2"/>
  <c r="AH228" i="2"/>
  <c r="Z244" i="2"/>
  <c r="AB244" i="2"/>
  <c r="AD244" i="2"/>
  <c r="AF244" i="2"/>
  <c r="AH244" i="2"/>
  <c r="Z260" i="2"/>
  <c r="AB260" i="2"/>
  <c r="AD260" i="2"/>
  <c r="AF260" i="2"/>
  <c r="AH260" i="2"/>
  <c r="Z276" i="2"/>
  <c r="AB276" i="2"/>
  <c r="AD276" i="2"/>
  <c r="AF276" i="2"/>
  <c r="AH276" i="2"/>
  <c r="Z292" i="2"/>
  <c r="AB292" i="2"/>
  <c r="AD292" i="2"/>
  <c r="AF292" i="2"/>
  <c r="AH292" i="2"/>
  <c r="Z308" i="2"/>
  <c r="AB308" i="2"/>
  <c r="AD308" i="2"/>
  <c r="AF308" i="2"/>
  <c r="AH308" i="2"/>
  <c r="AB324" i="2"/>
  <c r="Z324" i="2"/>
  <c r="AD324" i="2"/>
  <c r="AF324" i="2"/>
  <c r="AH324" i="2"/>
  <c r="Z340" i="2"/>
  <c r="AB340" i="2"/>
  <c r="AD340" i="2"/>
  <c r="AF340" i="2"/>
  <c r="AH340" i="2"/>
  <c r="Z356" i="2"/>
  <c r="AB356" i="2"/>
  <c r="AD356" i="2"/>
  <c r="AF356" i="2"/>
  <c r="AH356" i="2"/>
  <c r="Z372" i="2"/>
  <c r="AB372" i="2"/>
  <c r="AD372" i="2"/>
  <c r="AF372" i="2"/>
  <c r="AH372" i="2"/>
  <c r="Z388" i="2"/>
  <c r="AB388" i="2"/>
  <c r="AD388" i="2"/>
  <c r="AF388" i="2"/>
  <c r="AH388" i="2"/>
  <c r="Z404" i="2"/>
  <c r="AD404" i="2"/>
  <c r="AB404" i="2"/>
  <c r="AF404" i="2"/>
  <c r="AH404" i="2"/>
  <c r="Z420" i="2"/>
  <c r="AB420" i="2"/>
  <c r="AD420" i="2"/>
  <c r="AF420" i="2"/>
  <c r="AH420" i="2"/>
  <c r="Z436" i="2"/>
  <c r="AB436" i="2"/>
  <c r="AD436" i="2"/>
  <c r="AF436" i="2"/>
  <c r="AH436" i="2"/>
  <c r="Z452" i="2"/>
  <c r="AB452" i="2"/>
  <c r="AD452" i="2"/>
  <c r="AF452" i="2"/>
  <c r="AH452" i="2"/>
  <c r="Z468" i="2"/>
  <c r="AB468" i="2"/>
  <c r="AD468" i="2"/>
  <c r="AF468" i="2"/>
  <c r="AH468" i="2"/>
  <c r="Z484" i="2"/>
  <c r="AB484" i="2"/>
  <c r="AD484" i="2"/>
  <c r="AF484" i="2"/>
  <c r="AH484" i="2"/>
  <c r="Z500" i="2"/>
  <c r="AB500" i="2"/>
  <c r="AD500" i="2"/>
  <c r="AF500" i="2"/>
  <c r="AH500" i="2"/>
  <c r="Z516" i="2"/>
  <c r="AB516" i="2"/>
  <c r="AD516" i="2"/>
  <c r="AF516" i="2"/>
  <c r="AH516" i="2"/>
  <c r="Z532" i="2"/>
  <c r="AB532" i="2"/>
  <c r="AD532" i="2"/>
  <c r="AF532" i="2"/>
  <c r="AH532" i="2"/>
  <c r="Z548" i="2"/>
  <c r="AB548" i="2"/>
  <c r="AD548" i="2"/>
  <c r="AF548" i="2"/>
  <c r="AH548" i="2"/>
  <c r="Z564" i="2"/>
  <c r="AB564" i="2"/>
  <c r="AD564" i="2"/>
  <c r="AF564" i="2"/>
  <c r="AH564" i="2"/>
  <c r="Z580" i="2"/>
  <c r="AB580" i="2"/>
  <c r="AD580" i="2"/>
  <c r="AF580" i="2"/>
  <c r="AH580" i="2"/>
  <c r="Z596" i="2"/>
  <c r="AB596" i="2"/>
  <c r="AD596" i="2"/>
  <c r="AF596" i="2"/>
  <c r="AH596" i="2"/>
  <c r="Z612" i="2"/>
  <c r="AB612" i="2"/>
  <c r="AD612" i="2"/>
  <c r="AF612" i="2"/>
  <c r="AH612" i="2"/>
  <c r="Z628" i="2"/>
  <c r="AB628" i="2"/>
  <c r="AD628" i="2"/>
  <c r="AF628" i="2"/>
  <c r="AH628" i="2"/>
  <c r="Z644" i="2"/>
  <c r="AB644" i="2"/>
  <c r="AD644" i="2"/>
  <c r="AF644" i="2"/>
  <c r="AH644" i="2"/>
  <c r="Z660" i="2"/>
  <c r="AB660" i="2"/>
  <c r="AD660" i="2"/>
  <c r="AF660" i="2"/>
  <c r="AH660" i="2"/>
  <c r="Z676" i="2"/>
  <c r="AB676" i="2"/>
  <c r="AD676" i="2"/>
  <c r="AF676" i="2"/>
  <c r="AH676" i="2"/>
  <c r="Z692" i="2"/>
  <c r="AB692" i="2"/>
  <c r="AD692" i="2"/>
  <c r="AF692" i="2"/>
  <c r="AH692" i="2"/>
  <c r="Z708" i="2"/>
  <c r="AB708" i="2"/>
  <c r="AD708" i="2"/>
  <c r="AF708" i="2"/>
  <c r="AH708" i="2"/>
  <c r="Z724" i="2"/>
  <c r="AB724" i="2"/>
  <c r="AD724" i="2"/>
  <c r="AF724" i="2"/>
  <c r="AH724" i="2"/>
  <c r="Z740" i="2"/>
  <c r="AB740" i="2"/>
  <c r="AD740" i="2"/>
  <c r="AF740" i="2"/>
  <c r="AH740" i="2"/>
  <c r="Z756" i="2"/>
  <c r="AB756" i="2"/>
  <c r="AD756" i="2"/>
  <c r="AF756" i="2"/>
  <c r="AH756" i="2"/>
  <c r="Z772" i="2"/>
  <c r="AB772" i="2"/>
  <c r="AD772" i="2"/>
  <c r="AF772" i="2"/>
  <c r="AH772" i="2"/>
  <c r="Z788" i="2"/>
  <c r="AB788" i="2"/>
  <c r="AD788" i="2"/>
  <c r="AF788" i="2"/>
  <c r="AH788" i="2"/>
  <c r="Z804" i="2"/>
  <c r="AB804" i="2"/>
  <c r="AD804" i="2"/>
  <c r="AF804" i="2"/>
  <c r="AH804" i="2"/>
  <c r="Z820" i="2"/>
  <c r="AB820" i="2"/>
  <c r="AD820" i="2"/>
  <c r="AF820" i="2"/>
  <c r="AH820" i="2"/>
  <c r="Z836" i="2"/>
  <c r="AB836" i="2"/>
  <c r="AD836" i="2"/>
  <c r="AF836" i="2"/>
  <c r="AH836" i="2"/>
  <c r="Z852" i="2"/>
  <c r="AB852" i="2"/>
  <c r="AD852" i="2"/>
  <c r="AF852" i="2"/>
  <c r="AH852" i="2"/>
  <c r="Z868" i="2"/>
  <c r="AB868" i="2"/>
  <c r="AD868" i="2"/>
  <c r="AF868" i="2"/>
  <c r="AH868" i="2"/>
  <c r="Z884" i="2"/>
  <c r="AB884" i="2"/>
  <c r="AD884" i="2"/>
  <c r="AF884" i="2"/>
  <c r="AH884" i="2"/>
  <c r="Z900" i="2"/>
  <c r="AB900" i="2"/>
  <c r="AD900" i="2"/>
  <c r="AF900" i="2"/>
  <c r="AH900" i="2"/>
  <c r="Z916" i="2"/>
  <c r="AB916" i="2"/>
  <c r="AD916" i="2"/>
  <c r="AF916" i="2"/>
  <c r="AH916" i="2"/>
  <c r="Z932" i="2"/>
  <c r="AB932" i="2"/>
  <c r="AD932" i="2"/>
  <c r="AF932" i="2"/>
  <c r="AH932" i="2"/>
  <c r="Z948" i="2"/>
  <c r="AB948" i="2"/>
  <c r="AD948" i="2"/>
  <c r="AF948" i="2"/>
  <c r="AH948" i="2"/>
  <c r="Z964" i="2"/>
  <c r="AB964" i="2"/>
  <c r="AD964" i="2"/>
  <c r="AF964" i="2"/>
  <c r="AH964" i="2"/>
  <c r="Z980" i="2"/>
  <c r="AB980" i="2"/>
  <c r="AD980" i="2"/>
  <c r="AF980" i="2"/>
  <c r="AH980" i="2"/>
  <c r="Z996" i="2"/>
  <c r="AB996" i="2"/>
  <c r="AD996" i="2"/>
  <c r="AF996" i="2"/>
  <c r="AH996" i="2"/>
  <c r="Z1012" i="2"/>
  <c r="AB1012" i="2"/>
  <c r="AD1012" i="2"/>
  <c r="AF1012" i="2"/>
  <c r="AH1012" i="2"/>
  <c r="Z1028" i="2"/>
  <c r="AB1028" i="2"/>
  <c r="AD1028" i="2"/>
  <c r="AF1028" i="2"/>
  <c r="AH1028" i="2"/>
  <c r="AB1044" i="2"/>
  <c r="Z1044" i="2"/>
  <c r="AD1044" i="2"/>
  <c r="AF1044" i="2"/>
  <c r="AH1044" i="2"/>
  <c r="Z1060" i="2"/>
  <c r="AB1060" i="2"/>
  <c r="AD1060" i="2"/>
  <c r="AF1060" i="2"/>
  <c r="AH1060" i="2"/>
  <c r="Z1076" i="2"/>
  <c r="AB1076" i="2"/>
  <c r="AD1076" i="2"/>
  <c r="AF1076" i="2"/>
  <c r="AH1076" i="2"/>
  <c r="Z1092" i="2"/>
  <c r="AB1092" i="2"/>
  <c r="AD1092" i="2"/>
  <c r="AF1092" i="2"/>
  <c r="AH1092" i="2"/>
  <c r="Z1108" i="2"/>
  <c r="AB1108" i="2"/>
  <c r="AD1108" i="2"/>
  <c r="AF1108" i="2"/>
  <c r="AH1108" i="2"/>
  <c r="Z1124" i="2"/>
  <c r="AB1124" i="2"/>
  <c r="AD1124" i="2"/>
  <c r="AF1124" i="2"/>
  <c r="AH1124" i="2"/>
  <c r="Z1140" i="2"/>
  <c r="AB1140" i="2"/>
  <c r="AD1140" i="2"/>
  <c r="AF1140" i="2"/>
  <c r="AH1140" i="2"/>
  <c r="Z1156" i="2"/>
  <c r="AB1156" i="2"/>
  <c r="AD1156" i="2"/>
  <c r="AF1156" i="2"/>
  <c r="AH1156" i="2"/>
  <c r="Z1172" i="2"/>
  <c r="AB1172" i="2"/>
  <c r="AD1172" i="2"/>
  <c r="AF1172" i="2"/>
  <c r="AH1172" i="2"/>
  <c r="Z1188" i="2"/>
  <c r="AB1188" i="2"/>
  <c r="AD1188" i="2"/>
  <c r="AF1188" i="2"/>
  <c r="AH1188" i="2"/>
  <c r="Z1204" i="2"/>
  <c r="AB1204" i="2"/>
  <c r="AD1204" i="2"/>
  <c r="AF1204" i="2"/>
  <c r="AH1204" i="2"/>
  <c r="Z1220" i="2"/>
  <c r="AB1220" i="2"/>
  <c r="AD1220" i="2"/>
  <c r="AF1220" i="2"/>
  <c r="AH1220" i="2"/>
  <c r="Z1236" i="2"/>
  <c r="AB1236" i="2"/>
  <c r="AD1236" i="2"/>
  <c r="AF1236" i="2"/>
  <c r="AH1236" i="2"/>
  <c r="Z1252" i="2"/>
  <c r="AB1252" i="2"/>
  <c r="AD1252" i="2"/>
  <c r="AF1252" i="2"/>
  <c r="AH1252" i="2"/>
  <c r="Z1268" i="2"/>
  <c r="AB1268" i="2"/>
  <c r="AD1268" i="2"/>
  <c r="AF1268" i="2"/>
  <c r="AH1268" i="2"/>
  <c r="Z1284" i="2"/>
  <c r="AB1284" i="2"/>
  <c r="AD1284" i="2"/>
  <c r="AF1284" i="2"/>
  <c r="AH1284" i="2"/>
  <c r="Z1300" i="2"/>
  <c r="AB1300" i="2"/>
  <c r="AD1300" i="2"/>
  <c r="AF1300" i="2"/>
  <c r="AH1300" i="2"/>
  <c r="Z1316" i="2"/>
  <c r="AB1316" i="2"/>
  <c r="AD1316" i="2"/>
  <c r="AF1316" i="2"/>
  <c r="AH1316" i="2"/>
  <c r="Z1332" i="2"/>
  <c r="AB1332" i="2"/>
  <c r="AD1332" i="2"/>
  <c r="AF1332" i="2"/>
  <c r="AH1332" i="2"/>
  <c r="Z1348" i="2"/>
  <c r="AB1348" i="2"/>
  <c r="AD1348" i="2"/>
  <c r="AF1348" i="2"/>
  <c r="AH1348" i="2"/>
  <c r="Z1364" i="2"/>
  <c r="AB1364" i="2"/>
  <c r="AD1364" i="2"/>
  <c r="AF1364" i="2"/>
  <c r="AH1364" i="2"/>
  <c r="Z1380" i="2"/>
  <c r="AB1380" i="2"/>
  <c r="AD1380" i="2"/>
  <c r="AF1380" i="2"/>
  <c r="AH1380" i="2"/>
  <c r="Z1396" i="2"/>
  <c r="AB1396" i="2"/>
  <c r="AD1396" i="2"/>
  <c r="AF1396" i="2"/>
  <c r="AH1396" i="2"/>
  <c r="Z1412" i="2"/>
  <c r="AB1412" i="2"/>
  <c r="AD1412" i="2"/>
  <c r="AF1412" i="2"/>
  <c r="AH1412" i="2"/>
  <c r="Z1428" i="2"/>
  <c r="AB1428" i="2"/>
  <c r="AD1428" i="2"/>
  <c r="AF1428" i="2"/>
  <c r="AH1428" i="2"/>
  <c r="Z1444" i="2"/>
  <c r="AB1444" i="2"/>
  <c r="AD1444" i="2"/>
  <c r="AF1444" i="2"/>
  <c r="AH1444" i="2"/>
  <c r="Z1460" i="2"/>
  <c r="AB1460" i="2"/>
  <c r="AD1460" i="2"/>
  <c r="AF1460" i="2"/>
  <c r="AH1460" i="2"/>
  <c r="Z1476" i="2"/>
  <c r="AB1476" i="2"/>
  <c r="AD1476" i="2"/>
  <c r="AF1476" i="2"/>
  <c r="AH1476" i="2"/>
  <c r="Z1492" i="2"/>
  <c r="AB1492" i="2"/>
  <c r="AD1492" i="2"/>
  <c r="AF1492" i="2"/>
  <c r="AH1492" i="2"/>
  <c r="Z1508" i="2"/>
  <c r="AB1508" i="2"/>
  <c r="AD1508" i="2"/>
  <c r="AF1508" i="2"/>
  <c r="AH1508" i="2"/>
  <c r="Z51" i="2"/>
  <c r="AB51" i="2"/>
  <c r="AD51" i="2"/>
  <c r="AF51" i="2"/>
  <c r="AH51" i="2"/>
  <c r="AB67" i="2"/>
  <c r="Z67" i="2"/>
  <c r="AD67" i="2"/>
  <c r="AF67" i="2"/>
  <c r="AH67" i="2"/>
  <c r="Z83" i="2"/>
  <c r="AB83" i="2"/>
  <c r="AD83" i="2"/>
  <c r="AF83" i="2"/>
  <c r="AH83" i="2"/>
  <c r="Z99" i="2"/>
  <c r="AB99" i="2"/>
  <c r="AD99" i="2"/>
  <c r="AF99" i="2"/>
  <c r="AH99" i="2"/>
  <c r="Z115" i="2"/>
  <c r="AB115" i="2"/>
  <c r="AD115" i="2"/>
  <c r="AF115" i="2"/>
  <c r="AH115" i="2"/>
  <c r="Z131" i="2"/>
  <c r="AB131" i="2"/>
  <c r="AD131" i="2"/>
  <c r="AF131" i="2"/>
  <c r="AH131" i="2"/>
  <c r="Z147" i="2"/>
  <c r="AB147" i="2"/>
  <c r="AD147" i="2"/>
  <c r="AF147" i="2"/>
  <c r="AH147" i="2"/>
  <c r="Z163" i="2"/>
  <c r="AB163" i="2"/>
  <c r="AD163" i="2"/>
  <c r="AF163" i="2"/>
  <c r="AH163" i="2"/>
  <c r="Z179" i="2"/>
  <c r="AB179" i="2"/>
  <c r="AD179" i="2"/>
  <c r="AF179" i="2"/>
  <c r="AH179" i="2"/>
  <c r="Z195" i="2"/>
  <c r="AB195" i="2"/>
  <c r="AD195" i="2"/>
  <c r="AF195" i="2"/>
  <c r="AH195" i="2"/>
  <c r="Z211" i="2"/>
  <c r="AB211" i="2"/>
  <c r="AD211" i="2"/>
  <c r="AF211" i="2"/>
  <c r="AH211" i="2"/>
  <c r="Z227" i="2"/>
  <c r="AB227" i="2"/>
  <c r="AD227" i="2"/>
  <c r="AF227" i="2"/>
  <c r="AH227" i="2"/>
  <c r="Z243" i="2"/>
  <c r="AB243" i="2"/>
  <c r="AD243" i="2"/>
  <c r="AF243" i="2"/>
  <c r="AH243" i="2"/>
  <c r="AB259" i="2"/>
  <c r="Z259" i="2"/>
  <c r="AD259" i="2"/>
  <c r="AF259" i="2"/>
  <c r="AH259" i="2"/>
  <c r="Z275" i="2"/>
  <c r="AB275" i="2"/>
  <c r="AD275" i="2"/>
  <c r="AF275" i="2"/>
  <c r="AH275" i="2"/>
  <c r="Z291" i="2"/>
  <c r="AB291" i="2"/>
  <c r="AD291" i="2"/>
  <c r="AF291" i="2"/>
  <c r="AH291" i="2"/>
  <c r="Z307" i="2"/>
  <c r="AB307" i="2"/>
  <c r="AD307" i="2"/>
  <c r="AF307" i="2"/>
  <c r="AH307" i="2"/>
  <c r="AB323" i="2"/>
  <c r="Z323" i="2"/>
  <c r="AD323" i="2"/>
  <c r="AF323" i="2"/>
  <c r="AH323" i="2"/>
  <c r="Z339" i="2"/>
  <c r="AB339" i="2"/>
  <c r="AD339" i="2"/>
  <c r="AF339" i="2"/>
  <c r="AH339" i="2"/>
  <c r="Z355" i="2"/>
  <c r="AB355" i="2"/>
  <c r="AD355" i="2"/>
  <c r="AF355" i="2"/>
  <c r="AH355" i="2"/>
  <c r="Z371" i="2"/>
  <c r="AB371" i="2"/>
  <c r="AD371" i="2"/>
  <c r="AF371" i="2"/>
  <c r="AH371" i="2"/>
  <c r="Z387" i="2"/>
  <c r="AB387" i="2"/>
  <c r="AD387" i="2"/>
  <c r="AF387" i="2"/>
  <c r="AH387" i="2"/>
  <c r="Z403" i="2"/>
  <c r="AB403" i="2"/>
  <c r="AD403" i="2"/>
  <c r="AF403" i="2"/>
  <c r="AH403" i="2"/>
  <c r="Z419" i="2"/>
  <c r="AB419" i="2"/>
  <c r="AD419" i="2"/>
  <c r="AF419" i="2"/>
  <c r="AH419" i="2"/>
  <c r="Z435" i="2"/>
  <c r="AB435" i="2"/>
  <c r="AD435" i="2"/>
  <c r="AF435" i="2"/>
  <c r="AH435" i="2"/>
  <c r="Z451" i="2"/>
  <c r="AB451" i="2"/>
  <c r="AD451" i="2"/>
  <c r="AF451" i="2"/>
  <c r="AH451" i="2"/>
  <c r="Z467" i="2"/>
  <c r="AB467" i="2"/>
  <c r="AD467" i="2"/>
  <c r="AF467" i="2"/>
  <c r="AH467" i="2"/>
  <c r="Z483" i="2"/>
  <c r="AB483" i="2"/>
  <c r="AD483" i="2"/>
  <c r="AF483" i="2"/>
  <c r="AH483" i="2"/>
  <c r="Z499" i="2"/>
  <c r="AB499" i="2"/>
  <c r="AD499" i="2"/>
  <c r="AF499" i="2"/>
  <c r="AH499" i="2"/>
  <c r="Z515" i="2"/>
  <c r="AB515" i="2"/>
  <c r="AD515" i="2"/>
  <c r="AF515" i="2"/>
  <c r="AH515" i="2"/>
  <c r="Z531" i="2"/>
  <c r="AB531" i="2"/>
  <c r="AD531" i="2"/>
  <c r="AF531" i="2"/>
  <c r="AH531" i="2"/>
  <c r="Z547" i="2"/>
  <c r="AB547" i="2"/>
  <c r="AD547" i="2"/>
  <c r="AF547" i="2"/>
  <c r="AH547" i="2"/>
  <c r="Z563" i="2"/>
  <c r="AB563" i="2"/>
  <c r="AD563" i="2"/>
  <c r="AF563" i="2"/>
  <c r="AH563" i="2"/>
  <c r="Z579" i="2"/>
  <c r="AB579" i="2"/>
  <c r="AD579" i="2"/>
  <c r="AF579" i="2"/>
  <c r="AH579" i="2"/>
  <c r="Z595" i="2"/>
  <c r="AB595" i="2"/>
  <c r="AD595" i="2"/>
  <c r="AF595" i="2"/>
  <c r="AH595" i="2"/>
  <c r="Z611" i="2"/>
  <c r="AB611" i="2"/>
  <c r="AD611" i="2"/>
  <c r="AF611" i="2"/>
  <c r="AH611" i="2"/>
  <c r="Z627" i="2"/>
  <c r="AB627" i="2"/>
  <c r="AD627" i="2"/>
  <c r="AF627" i="2"/>
  <c r="AH627" i="2"/>
  <c r="Z643" i="2"/>
  <c r="AB643" i="2"/>
  <c r="AD643" i="2"/>
  <c r="AF643" i="2"/>
  <c r="AH643" i="2"/>
  <c r="Z659" i="2"/>
  <c r="AB659" i="2"/>
  <c r="AD659" i="2"/>
  <c r="AF659" i="2"/>
  <c r="AH659" i="2"/>
  <c r="Z675" i="2"/>
  <c r="AB675" i="2"/>
  <c r="AD675" i="2"/>
  <c r="AF675" i="2"/>
  <c r="AH675" i="2"/>
  <c r="Z691" i="2"/>
  <c r="AB691" i="2"/>
  <c r="AD691" i="2"/>
  <c r="AF691" i="2"/>
  <c r="AH691" i="2"/>
  <c r="Z707" i="2"/>
  <c r="AB707" i="2"/>
  <c r="AD707" i="2"/>
  <c r="AF707" i="2"/>
  <c r="AH707" i="2"/>
  <c r="Z723" i="2"/>
  <c r="AB723" i="2"/>
  <c r="AD723" i="2"/>
  <c r="AF723" i="2"/>
  <c r="AH723" i="2"/>
  <c r="Z739" i="2"/>
  <c r="AB739" i="2"/>
  <c r="AD739" i="2"/>
  <c r="AF739" i="2"/>
  <c r="AH739" i="2"/>
  <c r="Z755" i="2"/>
  <c r="AB755" i="2"/>
  <c r="AD755" i="2"/>
  <c r="AF755" i="2"/>
  <c r="AH755" i="2"/>
  <c r="Z771" i="2"/>
  <c r="AB771" i="2"/>
  <c r="AD771" i="2"/>
  <c r="AF771" i="2"/>
  <c r="AH771" i="2"/>
  <c r="Z787" i="2"/>
  <c r="AB787" i="2"/>
  <c r="AD787" i="2"/>
  <c r="AF787" i="2"/>
  <c r="AH787" i="2"/>
  <c r="Z803" i="2"/>
  <c r="AB803" i="2"/>
  <c r="AD803" i="2"/>
  <c r="AF803" i="2"/>
  <c r="AH803" i="2"/>
  <c r="Z819" i="2"/>
  <c r="AB819" i="2"/>
  <c r="AD819" i="2"/>
  <c r="AF819" i="2"/>
  <c r="AH819" i="2"/>
  <c r="Z835" i="2"/>
  <c r="AB835" i="2"/>
  <c r="AD835" i="2"/>
  <c r="AF835" i="2"/>
  <c r="AH835" i="2"/>
  <c r="Z851" i="2"/>
  <c r="AB851" i="2"/>
  <c r="AD851" i="2"/>
  <c r="AF851" i="2"/>
  <c r="AH851" i="2"/>
  <c r="Z867" i="2"/>
  <c r="AB867" i="2"/>
  <c r="AD867" i="2"/>
  <c r="AF867" i="2"/>
  <c r="AH867" i="2"/>
  <c r="Z883" i="2"/>
  <c r="AD883" i="2"/>
  <c r="AB883" i="2"/>
  <c r="AF883" i="2"/>
  <c r="AH883" i="2"/>
  <c r="Z899" i="2"/>
  <c r="AB899" i="2"/>
  <c r="AD899" i="2"/>
  <c r="AF899" i="2"/>
  <c r="AH899" i="2"/>
  <c r="Z915" i="2"/>
  <c r="AB915" i="2"/>
  <c r="AD915" i="2"/>
  <c r="AF915" i="2"/>
  <c r="AH915" i="2"/>
  <c r="Z931" i="2"/>
  <c r="AB931" i="2"/>
  <c r="AD931" i="2"/>
  <c r="AF931" i="2"/>
  <c r="AH931" i="2"/>
  <c r="Z947" i="2"/>
  <c r="AB947" i="2"/>
  <c r="AD947" i="2"/>
  <c r="AF947" i="2"/>
  <c r="AH947" i="2"/>
  <c r="Z963" i="2"/>
  <c r="AB963" i="2"/>
  <c r="AD963" i="2"/>
  <c r="AF963" i="2"/>
  <c r="AH963" i="2"/>
  <c r="Z979" i="2"/>
  <c r="AB979" i="2"/>
  <c r="AD979" i="2"/>
  <c r="AF979" i="2"/>
  <c r="AH979" i="2"/>
  <c r="Z995" i="2"/>
  <c r="AB995" i="2"/>
  <c r="AD995" i="2"/>
  <c r="AF995" i="2"/>
  <c r="AH995" i="2"/>
  <c r="Z1011" i="2"/>
  <c r="AB1011" i="2"/>
  <c r="AD1011" i="2"/>
  <c r="AF1011" i="2"/>
  <c r="AH1011" i="2"/>
  <c r="Z1027" i="2"/>
  <c r="AB1027" i="2"/>
  <c r="AD1027" i="2"/>
  <c r="AF1027" i="2"/>
  <c r="AH1027" i="2"/>
  <c r="Z1043" i="2"/>
  <c r="AB1043" i="2"/>
  <c r="AD1043" i="2"/>
  <c r="AF1043" i="2"/>
  <c r="AH1043" i="2"/>
  <c r="Z1059" i="2"/>
  <c r="AB1059" i="2"/>
  <c r="AD1059" i="2"/>
  <c r="AF1059" i="2"/>
  <c r="AH1059" i="2"/>
  <c r="Z1075" i="2"/>
  <c r="AB1075" i="2"/>
  <c r="AD1075" i="2"/>
  <c r="AH1075" i="2"/>
  <c r="AF1075" i="2"/>
  <c r="Z1091" i="2"/>
  <c r="AB1091" i="2"/>
  <c r="AD1091" i="2"/>
  <c r="AF1091" i="2"/>
  <c r="AH1091" i="2"/>
  <c r="Z1107" i="2"/>
  <c r="AB1107" i="2"/>
  <c r="AD1107" i="2"/>
  <c r="AF1107" i="2"/>
  <c r="AH1107" i="2"/>
  <c r="Z1123" i="2"/>
  <c r="AB1123" i="2"/>
  <c r="AD1123" i="2"/>
  <c r="AF1123" i="2"/>
  <c r="AH1123" i="2"/>
  <c r="Z1139" i="2"/>
  <c r="AB1139" i="2"/>
  <c r="AD1139" i="2"/>
  <c r="AF1139" i="2"/>
  <c r="AH1139" i="2"/>
  <c r="Z1155" i="2"/>
  <c r="AB1155" i="2"/>
  <c r="AD1155" i="2"/>
  <c r="AF1155" i="2"/>
  <c r="AH1155" i="2"/>
  <c r="Z1171" i="2"/>
  <c r="AB1171" i="2"/>
  <c r="AD1171" i="2"/>
  <c r="AF1171" i="2"/>
  <c r="AH1171" i="2"/>
  <c r="Z1187" i="2"/>
  <c r="AB1187" i="2"/>
  <c r="AD1187" i="2"/>
  <c r="AF1187" i="2"/>
  <c r="AH1187" i="2"/>
  <c r="Z1203" i="2"/>
  <c r="AB1203" i="2"/>
  <c r="AD1203" i="2"/>
  <c r="AF1203" i="2"/>
  <c r="AH1203" i="2"/>
  <c r="Z1219" i="2"/>
  <c r="AB1219" i="2"/>
  <c r="AD1219" i="2"/>
  <c r="AF1219" i="2"/>
  <c r="AH1219" i="2"/>
  <c r="Z1235" i="2"/>
  <c r="AB1235" i="2"/>
  <c r="AD1235" i="2"/>
  <c r="AF1235" i="2"/>
  <c r="AH1235" i="2"/>
  <c r="Z1251" i="2"/>
  <c r="AB1251" i="2"/>
  <c r="AD1251" i="2"/>
  <c r="AF1251" i="2"/>
  <c r="AH1251" i="2"/>
  <c r="Z1267" i="2"/>
  <c r="AB1267" i="2"/>
  <c r="AD1267" i="2"/>
  <c r="AF1267" i="2"/>
  <c r="AH1267" i="2"/>
  <c r="Z1283" i="2"/>
  <c r="AB1283" i="2"/>
  <c r="AD1283" i="2"/>
  <c r="AF1283" i="2"/>
  <c r="AH1283" i="2"/>
  <c r="Z1299" i="2"/>
  <c r="AB1299" i="2"/>
  <c r="AD1299" i="2"/>
  <c r="AF1299" i="2"/>
  <c r="AH1299" i="2"/>
  <c r="Z1315" i="2"/>
  <c r="AB1315" i="2"/>
  <c r="AD1315" i="2"/>
  <c r="AF1315" i="2"/>
  <c r="AH1315" i="2"/>
  <c r="Z1331" i="2"/>
  <c r="AB1331" i="2"/>
  <c r="AD1331" i="2"/>
  <c r="AF1331" i="2"/>
  <c r="AH1331" i="2"/>
  <c r="Z1347" i="2"/>
  <c r="AB1347" i="2"/>
  <c r="AD1347" i="2"/>
  <c r="AF1347" i="2"/>
  <c r="AH1347" i="2"/>
  <c r="Z1363" i="2"/>
  <c r="AB1363" i="2"/>
  <c r="AD1363" i="2"/>
  <c r="AF1363" i="2"/>
  <c r="AH1363" i="2"/>
  <c r="Z1379" i="2"/>
  <c r="AB1379" i="2"/>
  <c r="AD1379" i="2"/>
  <c r="AF1379" i="2"/>
  <c r="AH1379" i="2"/>
  <c r="Z1395" i="2"/>
  <c r="AB1395" i="2"/>
  <c r="AD1395" i="2"/>
  <c r="AF1395" i="2"/>
  <c r="AH1395" i="2"/>
  <c r="Z1411" i="2"/>
  <c r="AB1411" i="2"/>
  <c r="AD1411" i="2"/>
  <c r="AF1411" i="2"/>
  <c r="AH1411" i="2"/>
  <c r="Z1427" i="2"/>
  <c r="AB1427" i="2"/>
  <c r="AD1427" i="2"/>
  <c r="AF1427" i="2"/>
  <c r="AH1427" i="2"/>
  <c r="Z1443" i="2"/>
  <c r="AB1443" i="2"/>
  <c r="AD1443" i="2"/>
  <c r="AF1443" i="2"/>
  <c r="AH1443" i="2"/>
  <c r="Z1459" i="2"/>
  <c r="AB1459" i="2"/>
  <c r="AD1459" i="2"/>
  <c r="AF1459" i="2"/>
  <c r="AH1459" i="2"/>
  <c r="Z1475" i="2"/>
  <c r="AB1475" i="2"/>
  <c r="AD1475" i="2"/>
  <c r="AF1475" i="2"/>
  <c r="AH1475" i="2"/>
  <c r="Z1491" i="2"/>
  <c r="AB1491" i="2"/>
  <c r="AD1491" i="2"/>
  <c r="AF1491" i="2"/>
  <c r="AH1491" i="2"/>
  <c r="Z1507" i="2"/>
  <c r="AB1507" i="2"/>
  <c r="AD1507" i="2"/>
  <c r="AF1507" i="2"/>
  <c r="AH1507" i="2"/>
  <c r="Z44" i="2"/>
  <c r="AB44" i="2"/>
  <c r="AD44" i="2"/>
  <c r="AF44" i="2"/>
  <c r="AH44" i="2"/>
  <c r="Z60" i="2"/>
  <c r="AB60" i="2"/>
  <c r="AD60" i="2"/>
  <c r="AF60" i="2"/>
  <c r="AH60" i="2"/>
  <c r="Z76" i="2"/>
  <c r="AB76" i="2"/>
  <c r="AD76" i="2"/>
  <c r="AF76" i="2"/>
  <c r="AH76" i="2"/>
  <c r="Z92" i="2"/>
  <c r="AB92" i="2"/>
  <c r="AD92" i="2"/>
  <c r="AF92" i="2"/>
  <c r="AH92" i="2"/>
  <c r="Z108" i="2"/>
  <c r="AB108" i="2"/>
  <c r="AD108" i="2"/>
  <c r="AF108" i="2"/>
  <c r="AH108" i="2"/>
  <c r="Z124" i="2"/>
  <c r="AB124" i="2"/>
  <c r="AD124" i="2"/>
  <c r="AF124" i="2"/>
  <c r="AH124" i="2"/>
  <c r="Z140" i="2"/>
  <c r="AB140" i="2"/>
  <c r="AD140" i="2"/>
  <c r="AF140" i="2"/>
  <c r="AH140" i="2"/>
  <c r="Z156" i="2"/>
  <c r="AB156" i="2"/>
  <c r="AD156" i="2"/>
  <c r="AF156" i="2"/>
  <c r="AH156" i="2"/>
  <c r="Z172" i="2"/>
  <c r="AB172" i="2"/>
  <c r="AD172" i="2"/>
  <c r="AF172" i="2"/>
  <c r="AH172" i="2"/>
  <c r="Z188" i="2"/>
  <c r="AB188" i="2"/>
  <c r="AD188" i="2"/>
  <c r="AF188" i="2"/>
  <c r="AH188" i="2"/>
  <c r="Z204" i="2"/>
  <c r="AB204" i="2"/>
  <c r="AD204" i="2"/>
  <c r="AF204" i="2"/>
  <c r="AH204" i="2"/>
  <c r="Z220" i="2"/>
  <c r="AB220" i="2"/>
  <c r="AD220" i="2"/>
  <c r="AF220" i="2"/>
  <c r="AH220" i="2"/>
  <c r="Z236" i="2"/>
  <c r="AB236" i="2"/>
  <c r="AD236" i="2"/>
  <c r="AF236" i="2"/>
  <c r="AH236" i="2"/>
  <c r="Z252" i="2"/>
  <c r="AB252" i="2"/>
  <c r="AD252" i="2"/>
  <c r="AF252" i="2"/>
  <c r="AH252" i="2"/>
  <c r="Z268" i="2"/>
  <c r="AB268" i="2"/>
  <c r="AD268" i="2"/>
  <c r="AF268" i="2"/>
  <c r="AH268" i="2"/>
  <c r="Z284" i="2"/>
  <c r="AB284" i="2"/>
  <c r="AD284" i="2"/>
  <c r="AF284" i="2"/>
  <c r="AH284" i="2"/>
  <c r="Z300" i="2"/>
  <c r="AB300" i="2"/>
  <c r="AD300" i="2"/>
  <c r="AF300" i="2"/>
  <c r="AH300" i="2"/>
  <c r="Z316" i="2"/>
  <c r="AB316" i="2"/>
  <c r="AD316" i="2"/>
  <c r="AF316" i="2"/>
  <c r="AH316" i="2"/>
  <c r="Z332" i="2"/>
  <c r="AB332" i="2"/>
  <c r="AD332" i="2"/>
  <c r="AF332" i="2"/>
  <c r="AH332" i="2"/>
  <c r="Z348" i="2"/>
  <c r="AB348" i="2"/>
  <c r="AD348" i="2"/>
  <c r="AF348" i="2"/>
  <c r="AH348" i="2"/>
  <c r="Z364" i="2"/>
  <c r="AB364" i="2"/>
  <c r="AD364" i="2"/>
  <c r="AF364" i="2"/>
  <c r="AH364" i="2"/>
  <c r="Z380" i="2"/>
  <c r="AB380" i="2"/>
  <c r="AD380" i="2"/>
  <c r="AF380" i="2"/>
  <c r="AH380" i="2"/>
  <c r="Z396" i="2"/>
  <c r="AB396" i="2"/>
  <c r="AD396" i="2"/>
  <c r="AF396" i="2"/>
  <c r="AH396" i="2"/>
  <c r="Z412" i="2"/>
  <c r="AB412" i="2"/>
  <c r="AD412" i="2"/>
  <c r="AF412" i="2"/>
  <c r="AH412" i="2"/>
  <c r="Z428" i="2"/>
  <c r="AB428" i="2"/>
  <c r="AD428" i="2"/>
  <c r="AF428" i="2"/>
  <c r="AH428" i="2"/>
  <c r="Z444" i="2"/>
  <c r="AB444" i="2"/>
  <c r="AD444" i="2"/>
  <c r="AF444" i="2"/>
  <c r="AH444" i="2"/>
  <c r="Z460" i="2"/>
  <c r="AB460" i="2"/>
  <c r="AD460" i="2"/>
  <c r="AF460" i="2"/>
  <c r="AH460" i="2"/>
  <c r="Z476" i="2"/>
  <c r="AB476" i="2"/>
  <c r="AD476" i="2"/>
  <c r="AF476" i="2"/>
  <c r="AH476" i="2"/>
  <c r="Z492" i="2"/>
  <c r="AB492" i="2"/>
  <c r="AD492" i="2"/>
  <c r="AF492" i="2"/>
  <c r="AH492" i="2"/>
  <c r="Z508" i="2"/>
  <c r="AB508" i="2"/>
  <c r="AD508" i="2"/>
  <c r="AF508" i="2"/>
  <c r="AH508" i="2"/>
  <c r="Z524" i="2"/>
  <c r="AB524" i="2"/>
  <c r="AD524" i="2"/>
  <c r="AF524" i="2"/>
  <c r="AH524" i="2"/>
  <c r="AB540" i="2"/>
  <c r="Z540" i="2"/>
  <c r="AD540" i="2"/>
  <c r="AF540" i="2"/>
  <c r="AH540" i="2"/>
  <c r="Z556" i="2"/>
  <c r="AB556" i="2"/>
  <c r="AD556" i="2"/>
  <c r="AF556" i="2"/>
  <c r="AH556" i="2"/>
  <c r="Z572" i="2"/>
  <c r="AB572" i="2"/>
  <c r="AD572" i="2"/>
  <c r="AF572" i="2"/>
  <c r="AH572" i="2"/>
  <c r="Z588" i="2"/>
  <c r="AB588" i="2"/>
  <c r="AD588" i="2"/>
  <c r="AF588" i="2"/>
  <c r="AH588" i="2"/>
  <c r="Z604" i="2"/>
  <c r="AB604" i="2"/>
  <c r="AD604" i="2"/>
  <c r="AF604" i="2"/>
  <c r="AH604" i="2"/>
  <c r="Z620" i="2"/>
  <c r="AB620" i="2"/>
  <c r="AD620" i="2"/>
  <c r="AF620" i="2"/>
  <c r="AH620" i="2"/>
  <c r="Z636" i="2"/>
  <c r="AB636" i="2"/>
  <c r="AD636" i="2"/>
  <c r="AF636" i="2"/>
  <c r="AH636" i="2"/>
  <c r="Z652" i="2"/>
  <c r="AB652" i="2"/>
  <c r="AD652" i="2"/>
  <c r="AF652" i="2"/>
  <c r="AH652" i="2"/>
  <c r="Z668" i="2"/>
  <c r="AB668" i="2"/>
  <c r="AD668" i="2"/>
  <c r="AF668" i="2"/>
  <c r="AH668" i="2"/>
  <c r="Z684" i="2"/>
  <c r="AB684" i="2"/>
  <c r="AD684" i="2"/>
  <c r="AF684" i="2"/>
  <c r="AH684" i="2"/>
  <c r="Z700" i="2"/>
  <c r="AB700" i="2"/>
  <c r="AD700" i="2"/>
  <c r="AF700" i="2"/>
  <c r="AH700" i="2"/>
  <c r="Z716" i="2"/>
  <c r="AB716" i="2"/>
  <c r="AD716" i="2"/>
  <c r="AF716" i="2"/>
  <c r="AH716" i="2"/>
  <c r="Z732" i="2"/>
  <c r="AB732" i="2"/>
  <c r="AD732" i="2"/>
  <c r="AF732" i="2"/>
  <c r="AH732" i="2"/>
  <c r="Z748" i="2"/>
  <c r="AB748" i="2"/>
  <c r="AD748" i="2"/>
  <c r="AF748" i="2"/>
  <c r="AH748" i="2"/>
  <c r="Z764" i="2"/>
  <c r="AB764" i="2"/>
  <c r="AD764" i="2"/>
  <c r="AF764" i="2"/>
  <c r="AH764" i="2"/>
  <c r="Z780" i="2"/>
  <c r="AB780" i="2"/>
  <c r="AD780" i="2"/>
  <c r="AF780" i="2"/>
  <c r="AH780" i="2"/>
  <c r="Z796" i="2"/>
  <c r="AB796" i="2"/>
  <c r="AD796" i="2"/>
  <c r="AF796" i="2"/>
  <c r="AH796" i="2"/>
  <c r="Z812" i="2"/>
  <c r="AB812" i="2"/>
  <c r="AD812" i="2"/>
  <c r="AF812" i="2"/>
  <c r="AH812" i="2"/>
  <c r="Z828" i="2"/>
  <c r="AB828" i="2"/>
  <c r="AD828" i="2"/>
  <c r="AF828" i="2"/>
  <c r="AH828" i="2"/>
  <c r="Z844" i="2"/>
  <c r="AB844" i="2"/>
  <c r="AD844" i="2"/>
  <c r="AF844" i="2"/>
  <c r="AH844" i="2"/>
  <c r="Z860" i="2"/>
  <c r="AB860" i="2"/>
  <c r="AD860" i="2"/>
  <c r="AF860" i="2"/>
  <c r="AH860" i="2"/>
  <c r="Z876" i="2"/>
  <c r="AB876" i="2"/>
  <c r="AD876" i="2"/>
  <c r="AF876" i="2"/>
  <c r="AH876" i="2"/>
  <c r="Z892" i="2"/>
  <c r="AB892" i="2"/>
  <c r="AD892" i="2"/>
  <c r="AF892" i="2"/>
  <c r="AH892" i="2"/>
  <c r="Z908" i="2"/>
  <c r="AB908" i="2"/>
  <c r="AD908" i="2"/>
  <c r="AF908" i="2"/>
  <c r="AH908" i="2"/>
  <c r="Z924" i="2"/>
  <c r="AB924" i="2"/>
  <c r="AD924" i="2"/>
  <c r="AF924" i="2"/>
  <c r="AH924" i="2"/>
  <c r="Z940" i="2"/>
  <c r="AB940" i="2"/>
  <c r="AD940" i="2"/>
  <c r="AF940" i="2"/>
  <c r="AH940" i="2"/>
  <c r="Z956" i="2"/>
  <c r="AB956" i="2"/>
  <c r="AD956" i="2"/>
  <c r="AF956" i="2"/>
  <c r="AH956" i="2"/>
  <c r="Z972" i="2"/>
  <c r="AB972" i="2"/>
  <c r="AD972" i="2"/>
  <c r="AF972" i="2"/>
  <c r="AH972" i="2"/>
  <c r="Z988" i="2"/>
  <c r="AB988" i="2"/>
  <c r="AD988" i="2"/>
  <c r="AF988" i="2"/>
  <c r="AH988" i="2"/>
  <c r="Z1004" i="2"/>
  <c r="AB1004" i="2"/>
  <c r="AD1004" i="2"/>
  <c r="AF1004" i="2"/>
  <c r="AH1004" i="2"/>
  <c r="Z1020" i="2"/>
  <c r="AB1020" i="2"/>
  <c r="AD1020" i="2"/>
  <c r="AF1020" i="2"/>
  <c r="AH1020" i="2"/>
  <c r="Z1036" i="2"/>
  <c r="AB1036" i="2"/>
  <c r="AD1036" i="2"/>
  <c r="AF1036" i="2"/>
  <c r="AH1036" i="2"/>
  <c r="Z1052" i="2"/>
  <c r="AB1052" i="2"/>
  <c r="AD1052" i="2"/>
  <c r="AF1052" i="2"/>
  <c r="AH1052" i="2"/>
  <c r="Z1068" i="2"/>
  <c r="AB1068" i="2"/>
  <c r="AD1068" i="2"/>
  <c r="AF1068" i="2"/>
  <c r="AH1068" i="2"/>
  <c r="AB1084" i="2"/>
  <c r="Z1084" i="2"/>
  <c r="AD1084" i="2"/>
  <c r="AF1084" i="2"/>
  <c r="AH1084" i="2"/>
  <c r="Z1100" i="2"/>
  <c r="AB1100" i="2"/>
  <c r="AD1100" i="2"/>
  <c r="AF1100" i="2"/>
  <c r="AH1100" i="2"/>
  <c r="Z1116" i="2"/>
  <c r="AB1116" i="2"/>
  <c r="AD1116" i="2"/>
  <c r="AF1116" i="2"/>
  <c r="AH1116" i="2"/>
  <c r="Z1132" i="2"/>
  <c r="AB1132" i="2"/>
  <c r="AD1132" i="2"/>
  <c r="AF1132" i="2"/>
  <c r="AH1132" i="2"/>
  <c r="Z1148" i="2"/>
  <c r="AB1148" i="2"/>
  <c r="AD1148" i="2"/>
  <c r="AF1148" i="2"/>
  <c r="AH1148" i="2"/>
  <c r="Z1164" i="2"/>
  <c r="AB1164" i="2"/>
  <c r="AD1164" i="2"/>
  <c r="AF1164" i="2"/>
  <c r="AH1164" i="2"/>
  <c r="Z1180" i="2"/>
  <c r="AB1180" i="2"/>
  <c r="AD1180" i="2"/>
  <c r="AF1180" i="2"/>
  <c r="AH1180" i="2"/>
  <c r="Z1196" i="2"/>
  <c r="AB1196" i="2"/>
  <c r="AD1196" i="2"/>
  <c r="AF1196" i="2"/>
  <c r="AH1196" i="2"/>
  <c r="Z1212" i="2"/>
  <c r="AB1212" i="2"/>
  <c r="AD1212" i="2"/>
  <c r="AF1212" i="2"/>
  <c r="AH1212" i="2"/>
  <c r="Z1228" i="2"/>
  <c r="AB1228" i="2"/>
  <c r="AD1228" i="2"/>
  <c r="AF1228" i="2"/>
  <c r="AH1228" i="2"/>
  <c r="Z1244" i="2"/>
  <c r="AB1244" i="2"/>
  <c r="AD1244" i="2"/>
  <c r="AF1244" i="2"/>
  <c r="AH1244" i="2"/>
  <c r="Z1260" i="2"/>
  <c r="AB1260" i="2"/>
  <c r="AD1260" i="2"/>
  <c r="AF1260" i="2"/>
  <c r="AH1260" i="2"/>
  <c r="Z1276" i="2"/>
  <c r="AB1276" i="2"/>
  <c r="AD1276" i="2"/>
  <c r="AF1276" i="2"/>
  <c r="AH1276" i="2"/>
  <c r="Z1292" i="2"/>
  <c r="AB1292" i="2"/>
  <c r="AD1292" i="2"/>
  <c r="AF1292" i="2"/>
  <c r="AH1292" i="2"/>
  <c r="Z1308" i="2"/>
  <c r="AB1308" i="2"/>
  <c r="AD1308" i="2"/>
  <c r="AF1308" i="2"/>
  <c r="AH1308" i="2"/>
  <c r="Z1324" i="2"/>
  <c r="AB1324" i="2"/>
  <c r="AD1324" i="2"/>
  <c r="AF1324" i="2"/>
  <c r="AH1324" i="2"/>
  <c r="Z1340" i="2"/>
  <c r="AB1340" i="2"/>
  <c r="AD1340" i="2"/>
  <c r="AF1340" i="2"/>
  <c r="AH1340" i="2"/>
  <c r="Z1356" i="2"/>
  <c r="AB1356" i="2"/>
  <c r="AD1356" i="2"/>
  <c r="AF1356" i="2"/>
  <c r="AH1356" i="2"/>
  <c r="Z1372" i="2"/>
  <c r="AB1372" i="2"/>
  <c r="AD1372" i="2"/>
  <c r="AF1372" i="2"/>
  <c r="AH1372" i="2"/>
  <c r="Z1388" i="2"/>
  <c r="AB1388" i="2"/>
  <c r="AD1388" i="2"/>
  <c r="AF1388" i="2"/>
  <c r="AH1388" i="2"/>
  <c r="Z1404" i="2"/>
  <c r="AB1404" i="2"/>
  <c r="AD1404" i="2"/>
  <c r="AF1404" i="2"/>
  <c r="AH1404" i="2"/>
  <c r="Z1420" i="2"/>
  <c r="AB1420" i="2"/>
  <c r="AD1420" i="2"/>
  <c r="AF1420" i="2"/>
  <c r="AH1420" i="2"/>
  <c r="Z1436" i="2"/>
  <c r="AB1436" i="2"/>
  <c r="AD1436" i="2"/>
  <c r="AF1436" i="2"/>
  <c r="AH1436" i="2"/>
  <c r="Z1452" i="2"/>
  <c r="AB1452" i="2"/>
  <c r="AD1452" i="2"/>
  <c r="AF1452" i="2"/>
  <c r="AH1452" i="2"/>
  <c r="Z1468" i="2"/>
  <c r="AB1468" i="2"/>
  <c r="AD1468" i="2"/>
  <c r="AF1468" i="2"/>
  <c r="AH1468" i="2"/>
  <c r="Z1484" i="2"/>
  <c r="AB1484" i="2"/>
  <c r="AD1484" i="2"/>
  <c r="AF1484" i="2"/>
  <c r="AH1484" i="2"/>
  <c r="Z1500" i="2"/>
  <c r="AB1500" i="2"/>
  <c r="AD1500" i="2"/>
  <c r="AF1500" i="2"/>
  <c r="AH1500" i="2"/>
  <c r="Z1516" i="2"/>
  <c r="AB1516" i="2"/>
  <c r="AD1516" i="2"/>
  <c r="AF1516" i="2"/>
  <c r="AH1516" i="2"/>
  <c r="F1275" i="2"/>
  <c r="L1289" i="1" s="1"/>
  <c r="K884" i="1"/>
  <c r="K89" i="1"/>
  <c r="F139" i="2"/>
  <c r="L153" i="1" s="1"/>
  <c r="F588" i="2"/>
  <c r="L602" i="1" s="1"/>
  <c r="K617" i="1"/>
  <c r="F700" i="2"/>
  <c r="L714" i="1" s="1"/>
  <c r="K1434" i="1"/>
  <c r="F1387" i="2"/>
  <c r="L1401" i="1" s="1"/>
  <c r="K874" i="1"/>
  <c r="K1466" i="1"/>
  <c r="F283" i="2"/>
  <c r="L297" i="1" s="1"/>
  <c r="F1324" i="2"/>
  <c r="L1338" i="1" s="1"/>
  <c r="K170" i="1"/>
  <c r="F284" i="2"/>
  <c r="L298" i="1" s="1"/>
  <c r="K986" i="1"/>
  <c r="K1465" i="1"/>
  <c r="F1100" i="2"/>
  <c r="L1114" i="1" s="1"/>
  <c r="F172" i="2"/>
  <c r="L186" i="1" s="1"/>
  <c r="F523" i="2"/>
  <c r="L537" i="1" s="1"/>
  <c r="K106" i="1"/>
  <c r="K362" i="1"/>
  <c r="K738" i="1"/>
  <c r="F651" i="2"/>
  <c r="L665" i="1" s="1"/>
  <c r="K948" i="1"/>
  <c r="F684" i="2"/>
  <c r="L698" i="1" s="1"/>
  <c r="F1483" i="2"/>
  <c r="L1497" i="1" s="1"/>
  <c r="K538" i="1"/>
  <c r="K810" i="1"/>
  <c r="F508" i="2"/>
  <c r="L522" i="1" s="1"/>
  <c r="F939" i="2"/>
  <c r="L953" i="1" s="1"/>
  <c r="K1530" i="1"/>
  <c r="F1388" i="2"/>
  <c r="L1402" i="1" s="1"/>
  <c r="K329" i="1"/>
  <c r="K793" i="1"/>
  <c r="F1243" i="2"/>
  <c r="L1257" i="1" s="1"/>
  <c r="F876" i="2"/>
  <c r="L890" i="1" s="1"/>
  <c r="F1318" i="2"/>
  <c r="L1332" i="1" s="1"/>
  <c r="F1467" i="2"/>
  <c r="L1481" i="1" s="1"/>
  <c r="F155" i="2"/>
  <c r="L169" i="1" s="1"/>
  <c r="F364" i="2"/>
  <c r="L378" i="1" s="1"/>
  <c r="K809" i="1"/>
  <c r="K1290" i="1"/>
  <c r="K1161" i="1"/>
  <c r="K922" i="1"/>
  <c r="B15" i="2"/>
  <c r="K427" i="1"/>
  <c r="K939" i="1"/>
  <c r="K1451" i="1"/>
  <c r="F1190" i="2"/>
  <c r="L1204" i="1" s="1"/>
  <c r="K137" i="1"/>
  <c r="F587" i="2"/>
  <c r="L601" i="1" s="1"/>
  <c r="F742" i="2"/>
  <c r="L756" i="1" s="1"/>
  <c r="K1268" i="1"/>
  <c r="F763" i="2"/>
  <c r="L777" i="1" s="1"/>
  <c r="F747" i="2"/>
  <c r="L761" i="1" s="1"/>
  <c r="K889" i="1"/>
  <c r="K682" i="1"/>
  <c r="K249" i="1"/>
  <c r="K1273" i="1"/>
  <c r="K636" i="1"/>
  <c r="F1351" i="2"/>
  <c r="L1365" i="1" s="1"/>
  <c r="K1442" i="1"/>
  <c r="K43" i="1"/>
  <c r="K555" i="1"/>
  <c r="K1067" i="1"/>
  <c r="K171" i="1"/>
  <c r="K683" i="1"/>
  <c r="K1195" i="1"/>
  <c r="K299" i="1"/>
  <c r="K811" i="1"/>
  <c r="K1323" i="1"/>
  <c r="K107" i="1"/>
  <c r="K363" i="1"/>
  <c r="K619" i="1"/>
  <c r="K875" i="1"/>
  <c r="K1131" i="1"/>
  <c r="K1387" i="1"/>
  <c r="K235" i="1"/>
  <c r="K491" i="1"/>
  <c r="K747" i="1"/>
  <c r="K1003" i="1"/>
  <c r="K1259" i="1"/>
  <c r="K1515" i="1"/>
  <c r="F125" i="2"/>
  <c r="L139" i="1" s="1"/>
  <c r="F253" i="2"/>
  <c r="L267" i="1" s="1"/>
  <c r="F381" i="2"/>
  <c r="L395" i="1" s="1"/>
  <c r="F509" i="2"/>
  <c r="L523" i="1" s="1"/>
  <c r="F637" i="2"/>
  <c r="L651" i="1" s="1"/>
  <c r="F765" i="2"/>
  <c r="L779" i="1" s="1"/>
  <c r="F893" i="2"/>
  <c r="L907" i="1" s="1"/>
  <c r="F1021" i="2"/>
  <c r="L1035" i="1" s="1"/>
  <c r="F1213" i="2"/>
  <c r="L1227" i="1" s="1"/>
  <c r="F1341" i="2"/>
  <c r="L1355" i="1" s="1"/>
  <c r="F1469" i="2"/>
  <c r="L1483" i="1" s="1"/>
  <c r="K75" i="1"/>
  <c r="K203" i="1"/>
  <c r="K331" i="1"/>
  <c r="K459" i="1"/>
  <c r="K587" i="1"/>
  <c r="K715" i="1"/>
  <c r="K843" i="1"/>
  <c r="K971" i="1"/>
  <c r="K1099" i="1"/>
  <c r="K1163" i="1"/>
  <c r="K1291" i="1"/>
  <c r="K1419" i="1"/>
  <c r="F91" i="2"/>
  <c r="L105" i="1" s="1"/>
  <c r="F843" i="2"/>
  <c r="L857" i="1" s="1"/>
  <c r="F44" i="2"/>
  <c r="L58" i="1" s="1"/>
  <c r="F716" i="2"/>
  <c r="L730" i="1" s="1"/>
  <c r="F1180" i="2"/>
  <c r="L1194" i="1" s="1"/>
  <c r="F110" i="2"/>
  <c r="L124" i="1" s="1"/>
  <c r="F430" i="2"/>
  <c r="L444" i="1" s="1"/>
  <c r="K820" i="1"/>
  <c r="F1310" i="2"/>
  <c r="L1324" i="1" s="1"/>
  <c r="F1382" i="2"/>
  <c r="L1396" i="1" s="1"/>
  <c r="F459" i="2"/>
  <c r="L473" i="1" s="1"/>
  <c r="F1163" i="2"/>
  <c r="L1177" i="1" s="1"/>
  <c r="F412" i="2"/>
  <c r="L426" i="1" s="1"/>
  <c r="K1146" i="1"/>
  <c r="F251" i="2"/>
  <c r="L265" i="1" s="1"/>
  <c r="F1019" i="2"/>
  <c r="L1033" i="1" s="1"/>
  <c r="F140" i="2"/>
  <c r="L154" i="1" s="1"/>
  <c r="F1020" i="2"/>
  <c r="L1034" i="1" s="1"/>
  <c r="K1424" i="1"/>
  <c r="K521" i="1"/>
  <c r="K1065" i="1"/>
  <c r="K250" i="1"/>
  <c r="K970" i="1"/>
  <c r="K1392" i="1"/>
  <c r="K361" i="1"/>
  <c r="K905" i="1"/>
  <c r="K1385" i="1"/>
  <c r="K474" i="1"/>
  <c r="K1050" i="1"/>
  <c r="F299" i="2"/>
  <c r="L313" i="1" s="1"/>
  <c r="F1003" i="2"/>
  <c r="L1017" i="1" s="1"/>
  <c r="F188" i="2"/>
  <c r="L202" i="1" s="1"/>
  <c r="F780" i="2"/>
  <c r="L794" i="1" s="1"/>
  <c r="F1436" i="2"/>
  <c r="L1450" i="1" s="1"/>
  <c r="K1460" i="1"/>
  <c r="F667" i="2"/>
  <c r="L681" i="1" s="1"/>
  <c r="F1339" i="2"/>
  <c r="L1353" i="1" s="1"/>
  <c r="F492" i="2"/>
  <c r="L506" i="1" s="1"/>
  <c r="K778" i="1"/>
  <c r="K1306" i="1"/>
  <c r="F427" i="2"/>
  <c r="L441" i="1" s="1"/>
  <c r="F1115" i="2"/>
  <c r="L1129" i="1" s="1"/>
  <c r="F252" i="2"/>
  <c r="L266" i="1" s="1"/>
  <c r="F1164" i="2"/>
  <c r="L1178" i="1" s="1"/>
  <c r="K1514" i="1"/>
  <c r="K1520" i="1"/>
  <c r="K649" i="1"/>
  <c r="K1241" i="1"/>
  <c r="K410" i="1"/>
  <c r="K1098" i="1"/>
  <c r="K41" i="1"/>
  <c r="K457" i="1"/>
  <c r="K1001" i="1"/>
  <c r="K1449" i="1"/>
  <c r="K666" i="1"/>
  <c r="K1274" i="1"/>
  <c r="F229" i="2"/>
  <c r="L243" i="1" s="1"/>
  <c r="F453" i="2"/>
  <c r="L467" i="1" s="1"/>
  <c r="F645" i="2"/>
  <c r="L659" i="1" s="1"/>
  <c r="F805" i="2"/>
  <c r="L819" i="1" s="1"/>
  <c r="F933" i="2"/>
  <c r="L947" i="1" s="1"/>
  <c r="F1157" i="2"/>
  <c r="L1171" i="1" s="1"/>
  <c r="F1381" i="2"/>
  <c r="L1395" i="1" s="1"/>
  <c r="F686" i="2"/>
  <c r="L700" i="1" s="1"/>
  <c r="F1052" i="2"/>
  <c r="L1066" i="1" s="1"/>
  <c r="F1099" i="2"/>
  <c r="L1113" i="1" s="1"/>
  <c r="F1340" i="2"/>
  <c r="L1354" i="1" s="1"/>
  <c r="F859" i="2"/>
  <c r="L873" i="1" s="1"/>
  <c r="F572" i="2"/>
  <c r="L586" i="1" s="1"/>
  <c r="F69" i="2"/>
  <c r="L83" i="1" s="1"/>
  <c r="F133" i="2"/>
  <c r="L147" i="1" s="1"/>
  <c r="F197" i="2"/>
  <c r="L211" i="1" s="1"/>
  <c r="F293" i="2"/>
  <c r="L307" i="1" s="1"/>
  <c r="F357" i="2"/>
  <c r="L371" i="1" s="1"/>
  <c r="F421" i="2"/>
  <c r="L435" i="1" s="1"/>
  <c r="F485" i="2"/>
  <c r="L499" i="1" s="1"/>
  <c r="F549" i="2"/>
  <c r="L563" i="1" s="1"/>
  <c r="F613" i="2"/>
  <c r="L627" i="1" s="1"/>
  <c r="F709" i="2"/>
  <c r="L723" i="1" s="1"/>
  <c r="F773" i="2"/>
  <c r="L787" i="1" s="1"/>
  <c r="F869" i="2"/>
  <c r="L883" i="1" s="1"/>
  <c r="F997" i="2"/>
  <c r="L1011" i="1" s="1"/>
  <c r="F1061" i="2"/>
  <c r="L1075" i="1" s="1"/>
  <c r="F1125" i="2"/>
  <c r="L1139" i="1" s="1"/>
  <c r="F1221" i="2"/>
  <c r="L1235" i="1" s="1"/>
  <c r="F1285" i="2"/>
  <c r="L1299" i="1" s="1"/>
  <c r="F1349" i="2"/>
  <c r="L1363" i="1" s="1"/>
  <c r="F1445" i="2"/>
  <c r="L1459" i="1" s="1"/>
  <c r="F1509" i="2"/>
  <c r="L1523" i="1" s="1"/>
  <c r="F1126" i="2"/>
  <c r="L1140" i="1" s="1"/>
  <c r="F892" i="2"/>
  <c r="L906" i="1" s="1"/>
  <c r="F1372" i="2"/>
  <c r="L1386" i="1" s="1"/>
  <c r="F43" i="2"/>
  <c r="L57" i="1" s="1"/>
  <c r="F395" i="2"/>
  <c r="L409" i="1" s="1"/>
  <c r="F715" i="2"/>
  <c r="L729" i="1" s="1"/>
  <c r="F907" i="2"/>
  <c r="L921" i="1" s="1"/>
  <c r="F60" i="2"/>
  <c r="L74" i="1" s="1"/>
  <c r="F316" i="2"/>
  <c r="L330" i="1" s="1"/>
  <c r="F620" i="2"/>
  <c r="L634" i="1" s="1"/>
  <c r="F1004" i="2"/>
  <c r="L1018" i="1" s="1"/>
  <c r="F1468" i="2"/>
  <c r="L1482" i="1" s="1"/>
  <c r="F59" i="2"/>
  <c r="L73" i="1" s="1"/>
  <c r="F267" i="2"/>
  <c r="L281" i="1" s="1"/>
  <c r="F411" i="2"/>
  <c r="L425" i="1" s="1"/>
  <c r="F731" i="2"/>
  <c r="L745" i="1" s="1"/>
  <c r="F1035" i="2"/>
  <c r="L1049" i="1" s="1"/>
  <c r="F1291" i="2"/>
  <c r="L1305" i="1" s="1"/>
  <c r="F1515" i="2"/>
  <c r="L1529" i="1" s="1"/>
  <c r="F428" i="2"/>
  <c r="L442" i="1" s="1"/>
  <c r="F828" i="2"/>
  <c r="L842" i="1" s="1"/>
  <c r="F1228" i="2"/>
  <c r="L1242" i="1" s="1"/>
  <c r="F1314" i="2"/>
  <c r="L1328" i="1" s="1"/>
  <c r="K51" i="1"/>
  <c r="K115" i="1"/>
  <c r="K179" i="1"/>
  <c r="K275" i="1"/>
  <c r="K339" i="1"/>
  <c r="K403" i="1"/>
  <c r="K531" i="1"/>
  <c r="K595" i="1"/>
  <c r="K691" i="1"/>
  <c r="K755" i="1"/>
  <c r="K851" i="1"/>
  <c r="K915" i="1"/>
  <c r="K979" i="1"/>
  <c r="K1043" i="1"/>
  <c r="K1107" i="1"/>
  <c r="K1203" i="1"/>
  <c r="K1267" i="1"/>
  <c r="K1331" i="1"/>
  <c r="K1427" i="1"/>
  <c r="K1491" i="1"/>
  <c r="F187" i="2"/>
  <c r="L201" i="1" s="1"/>
  <c r="F331" i="2"/>
  <c r="L345" i="1" s="1"/>
  <c r="F619" i="2"/>
  <c r="L633" i="1" s="1"/>
  <c r="F683" i="2"/>
  <c r="L697" i="1" s="1"/>
  <c r="F923" i="2"/>
  <c r="L937" i="1" s="1"/>
  <c r="F1131" i="2"/>
  <c r="L1145" i="1" s="1"/>
  <c r="F1323" i="2"/>
  <c r="L1337" i="1" s="1"/>
  <c r="F1499" i="2"/>
  <c r="L1513" i="1" s="1"/>
  <c r="F76" i="2"/>
  <c r="L90" i="1" s="1"/>
  <c r="F220" i="2"/>
  <c r="L234" i="1" s="1"/>
  <c r="F380" i="2"/>
  <c r="L394" i="1" s="1"/>
  <c r="F604" i="2"/>
  <c r="L618" i="1" s="1"/>
  <c r="F748" i="2"/>
  <c r="L762" i="1" s="1"/>
  <c r="F844" i="2"/>
  <c r="L858" i="1" s="1"/>
  <c r="F1068" i="2"/>
  <c r="L1082" i="1" s="1"/>
  <c r="F1148" i="2"/>
  <c r="L1162" i="1" s="1"/>
  <c r="F1308" i="2"/>
  <c r="L1322" i="1" s="1"/>
  <c r="F1484" i="2"/>
  <c r="L1498" i="1" s="1"/>
  <c r="K60" i="1"/>
  <c r="F302" i="2"/>
  <c r="L316" i="1" s="1"/>
  <c r="F366" i="2"/>
  <c r="L380" i="1" s="1"/>
  <c r="F998" i="2"/>
  <c r="L1012" i="1" s="1"/>
  <c r="K1076" i="1"/>
  <c r="F1510" i="2"/>
  <c r="L1524" i="1" s="1"/>
  <c r="F219" i="2"/>
  <c r="L233" i="1" s="1"/>
  <c r="F363" i="2"/>
  <c r="L377" i="1" s="1"/>
  <c r="F539" i="2"/>
  <c r="L553" i="1" s="1"/>
  <c r="F699" i="2"/>
  <c r="L713" i="1" s="1"/>
  <c r="F811" i="2"/>
  <c r="L825" i="1" s="1"/>
  <c r="F1083" i="2"/>
  <c r="L1097" i="1" s="1"/>
  <c r="F1211" i="2"/>
  <c r="L1225" i="1" s="1"/>
  <c r="F1419" i="2"/>
  <c r="L1433" i="1" s="1"/>
  <c r="F28" i="2"/>
  <c r="L42" i="1" s="1"/>
  <c r="F268" i="2"/>
  <c r="L282" i="1" s="1"/>
  <c r="F444" i="2"/>
  <c r="L458" i="1" s="1"/>
  <c r="F540" i="2"/>
  <c r="L554" i="1" s="1"/>
  <c r="F636" i="2"/>
  <c r="L650" i="1" s="1"/>
  <c r="K826" i="1"/>
  <c r="K1226" i="1"/>
  <c r="F203" i="2"/>
  <c r="L217" i="1" s="1"/>
  <c r="F379" i="2"/>
  <c r="L393" i="1" s="1"/>
  <c r="F475" i="2"/>
  <c r="L489" i="1" s="1"/>
  <c r="F571" i="2"/>
  <c r="L585" i="1" s="1"/>
  <c r="F971" i="2"/>
  <c r="L985" i="1" s="1"/>
  <c r="F1067" i="2"/>
  <c r="L1081" i="1" s="1"/>
  <c r="F1195" i="2"/>
  <c r="L1209" i="1" s="1"/>
  <c r="F1355" i="2"/>
  <c r="L1369" i="1" s="1"/>
  <c r="F108" i="2"/>
  <c r="L122" i="1" s="1"/>
  <c r="F204" i="2"/>
  <c r="L218" i="1" s="1"/>
  <c r="F300" i="2"/>
  <c r="L314" i="1" s="1"/>
  <c r="F556" i="2"/>
  <c r="L570" i="1" s="1"/>
  <c r="F940" i="2"/>
  <c r="L954" i="1" s="1"/>
  <c r="F1116" i="2"/>
  <c r="L1130" i="1" s="1"/>
  <c r="F1244" i="2"/>
  <c r="L1258" i="1" s="1"/>
  <c r="F1356" i="2"/>
  <c r="L1370" i="1" s="1"/>
  <c r="K1488" i="1"/>
  <c r="K121" i="1"/>
  <c r="K569" i="1"/>
  <c r="K841" i="1"/>
  <c r="K1321" i="1"/>
  <c r="K138" i="1"/>
  <c r="K490" i="1"/>
  <c r="K938" i="1"/>
  <c r="K1210" i="1"/>
  <c r="K1456" i="1"/>
  <c r="K185" i="1"/>
  <c r="K505" i="1"/>
  <c r="K969" i="1"/>
  <c r="K1193" i="1"/>
  <c r="K1417" i="1"/>
  <c r="K346" i="1"/>
  <c r="K746" i="1"/>
  <c r="K1002" i="1"/>
  <c r="K1418" i="1"/>
  <c r="K241" i="1"/>
  <c r="K690" i="1"/>
  <c r="F564" i="2"/>
  <c r="L578" i="1" s="1"/>
  <c r="K1185" i="1"/>
  <c r="K386" i="1"/>
  <c r="K1187" i="1"/>
  <c r="K834" i="1"/>
  <c r="K177" i="1"/>
  <c r="F451" i="2"/>
  <c r="L465" i="1" s="1"/>
  <c r="K1105" i="1"/>
  <c r="K163" i="1"/>
  <c r="K49" i="1"/>
  <c r="K737" i="1"/>
  <c r="K675" i="1"/>
  <c r="F116" i="2"/>
  <c r="L130" i="1" s="1"/>
  <c r="F1268" i="2"/>
  <c r="L1282" i="1" s="1"/>
  <c r="F1364" i="2"/>
  <c r="L1378" i="1" s="1"/>
  <c r="K881" i="1"/>
  <c r="K1425" i="1"/>
  <c r="F52" i="2"/>
  <c r="L66" i="1" s="1"/>
  <c r="F275" i="2"/>
  <c r="L289" i="1" s="1"/>
  <c r="F355" i="2"/>
  <c r="L369" i="1" s="1"/>
  <c r="F435" i="2"/>
  <c r="L449" i="1" s="1"/>
  <c r="F1156" i="2"/>
  <c r="L1170" i="1" s="1"/>
  <c r="F1236" i="2"/>
  <c r="L1250" i="1" s="1"/>
  <c r="F1316" i="2"/>
  <c r="L1330" i="1" s="1"/>
  <c r="F1380" i="2"/>
  <c r="L1394" i="1" s="1"/>
  <c r="F516" i="2"/>
  <c r="L530" i="1" s="1"/>
  <c r="F868" i="2"/>
  <c r="L882" i="1" s="1"/>
  <c r="F948" i="2"/>
  <c r="L962" i="1" s="1"/>
  <c r="F1427" i="2"/>
  <c r="L1441" i="1" s="1"/>
  <c r="K721" i="1"/>
  <c r="K1329" i="1"/>
  <c r="F1443" i="2"/>
  <c r="L1457" i="1" s="1"/>
  <c r="K98" i="1"/>
  <c r="F371" i="2"/>
  <c r="L385" i="1" s="1"/>
  <c r="F515" i="2"/>
  <c r="L529" i="1" s="1"/>
  <c r="F803" i="2"/>
  <c r="L817" i="1" s="1"/>
  <c r="F883" i="2"/>
  <c r="L897" i="1" s="1"/>
  <c r="F963" i="2"/>
  <c r="L977" i="1" s="1"/>
  <c r="F1027" i="2"/>
  <c r="L1041" i="1" s="1"/>
  <c r="F1363" i="2"/>
  <c r="L1377" i="1" s="1"/>
  <c r="F1459" i="2"/>
  <c r="L1473" i="1" s="1"/>
  <c r="F244" i="2"/>
  <c r="L258" i="1" s="1"/>
  <c r="F324" i="2"/>
  <c r="L338" i="1" s="1"/>
  <c r="F420" i="2"/>
  <c r="L434" i="1" s="1"/>
  <c r="K978" i="1"/>
  <c r="F739" i="2"/>
  <c r="L753" i="1" s="1"/>
  <c r="F1043" i="2"/>
  <c r="L1057" i="1" s="1"/>
  <c r="F1123" i="2"/>
  <c r="L1137" i="1" s="1"/>
  <c r="F452" i="2"/>
  <c r="L466" i="1" s="1"/>
  <c r="K610" i="1"/>
  <c r="K754" i="1"/>
  <c r="F147" i="2"/>
  <c r="L161" i="1" s="1"/>
  <c r="F995" i="2"/>
  <c r="L1009" i="1" s="1"/>
  <c r="F756" i="2"/>
  <c r="L770" i="1" s="1"/>
  <c r="F307" i="2"/>
  <c r="L321" i="1" s="1"/>
  <c r="F387" i="2"/>
  <c r="L401" i="1" s="1"/>
  <c r="F531" i="2"/>
  <c r="L545" i="1" s="1"/>
  <c r="K1121" i="1"/>
  <c r="F260" i="2"/>
  <c r="L274" i="1" s="1"/>
  <c r="F1188" i="2"/>
  <c r="L1202" i="1" s="1"/>
  <c r="F996" i="2"/>
  <c r="L1010" i="1" s="1"/>
  <c r="F51" i="2"/>
  <c r="L65" i="1" s="1"/>
  <c r="F835" i="2"/>
  <c r="L849" i="1" s="1"/>
  <c r="K514" i="1"/>
  <c r="F628" i="2"/>
  <c r="L642" i="1" s="1"/>
  <c r="F900" i="2"/>
  <c r="L914" i="1" s="1"/>
  <c r="F819" i="2"/>
  <c r="L833" i="1" s="1"/>
  <c r="K193" i="1"/>
  <c r="F179" i="2"/>
  <c r="L193" i="1" s="1"/>
  <c r="K657" i="1"/>
  <c r="F643" i="2"/>
  <c r="L657" i="1" s="1"/>
  <c r="K865" i="1"/>
  <c r="F851" i="2"/>
  <c r="L865" i="1" s="1"/>
  <c r="K961" i="1"/>
  <c r="F947" i="2"/>
  <c r="L961" i="1" s="1"/>
  <c r="K1505" i="1"/>
  <c r="F1491" i="2"/>
  <c r="L1505" i="1" s="1"/>
  <c r="G20" i="2"/>
  <c r="K34" i="1"/>
  <c r="F20" i="2"/>
  <c r="L34" i="1" s="1"/>
  <c r="K146" i="1"/>
  <c r="F132" i="2"/>
  <c r="L146" i="1" s="1"/>
  <c r="K210" i="1"/>
  <c r="F196" i="2"/>
  <c r="L210" i="1" s="1"/>
  <c r="K242" i="1"/>
  <c r="F228" i="2"/>
  <c r="L242" i="1" s="1"/>
  <c r="K306" i="1"/>
  <c r="F292" i="2"/>
  <c r="L306" i="1" s="1"/>
  <c r="K370" i="1"/>
  <c r="F356" i="2"/>
  <c r="L370" i="1" s="1"/>
  <c r="K706" i="1"/>
  <c r="F692" i="2"/>
  <c r="L706" i="1" s="1"/>
  <c r="K898" i="1"/>
  <c r="F884" i="2"/>
  <c r="L898" i="1" s="1"/>
  <c r="K946" i="1"/>
  <c r="F932" i="2"/>
  <c r="L946" i="1" s="1"/>
  <c r="K1106" i="1"/>
  <c r="F1092" i="2"/>
  <c r="L1106" i="1" s="1"/>
  <c r="K1154" i="1"/>
  <c r="F1140" i="2"/>
  <c r="L1154" i="1" s="1"/>
  <c r="K1186" i="1"/>
  <c r="F1172" i="2"/>
  <c r="L1186" i="1" s="1"/>
  <c r="K1234" i="1"/>
  <c r="F1220" i="2"/>
  <c r="L1234" i="1" s="1"/>
  <c r="K1266" i="1"/>
  <c r="F1252" i="2"/>
  <c r="L1266" i="1" s="1"/>
  <c r="K1490" i="1"/>
  <c r="F1476" i="2"/>
  <c r="L1490" i="1" s="1"/>
  <c r="K1506" i="1"/>
  <c r="F1492" i="2"/>
  <c r="L1506" i="1" s="1"/>
  <c r="K35" i="1"/>
  <c r="F67" i="2"/>
  <c r="L81" i="1" s="1"/>
  <c r="F131" i="2"/>
  <c r="L145" i="1" s="1"/>
  <c r="F259" i="2"/>
  <c r="L273" i="1" s="1"/>
  <c r="F403" i="2"/>
  <c r="L417" i="1" s="1"/>
  <c r="F483" i="2"/>
  <c r="L497" i="1" s="1"/>
  <c r="F547" i="2"/>
  <c r="L561" i="1" s="1"/>
  <c r="F771" i="2"/>
  <c r="L785" i="1" s="1"/>
  <c r="F1059" i="2"/>
  <c r="L1073" i="1" s="1"/>
  <c r="F1203" i="2"/>
  <c r="L1217" i="1" s="1"/>
  <c r="F1283" i="2"/>
  <c r="L1297" i="1" s="1"/>
  <c r="F340" i="2"/>
  <c r="L354" i="1" s="1"/>
  <c r="F468" i="2"/>
  <c r="L482" i="1" s="1"/>
  <c r="F532" i="2"/>
  <c r="L546" i="1" s="1"/>
  <c r="F916" i="2"/>
  <c r="L930" i="1" s="1"/>
  <c r="F1028" i="2"/>
  <c r="L1042" i="1" s="1"/>
  <c r="F19" i="2"/>
  <c r="L33" i="1" s="1"/>
  <c r="F323" i="2"/>
  <c r="L337" i="1" s="1"/>
  <c r="F419" i="2"/>
  <c r="L433" i="1" s="1"/>
  <c r="F499" i="2"/>
  <c r="L513" i="1" s="1"/>
  <c r="F579" i="2"/>
  <c r="L593" i="1" s="1"/>
  <c r="F899" i="2"/>
  <c r="L913" i="1" s="1"/>
  <c r="F979" i="2"/>
  <c r="L993" i="1" s="1"/>
  <c r="F1299" i="2"/>
  <c r="L1313" i="1" s="1"/>
  <c r="F1379" i="2"/>
  <c r="L1393" i="1" s="1"/>
  <c r="F100" i="2"/>
  <c r="L114" i="1" s="1"/>
  <c r="F1444" i="2"/>
  <c r="L1458" i="1" s="1"/>
  <c r="K97" i="1"/>
  <c r="F291" i="2"/>
  <c r="L305" i="1" s="1"/>
  <c r="K625" i="1"/>
  <c r="F915" i="2"/>
  <c r="L929" i="1" s="1"/>
  <c r="K1249" i="1"/>
  <c r="F180" i="2"/>
  <c r="L194" i="1" s="1"/>
  <c r="K674" i="1"/>
  <c r="F788" i="2"/>
  <c r="L802" i="1" s="1"/>
  <c r="F1060" i="2"/>
  <c r="L1074" i="1" s="1"/>
  <c r="K1298" i="1"/>
  <c r="F1460" i="2"/>
  <c r="L1474" i="1" s="1"/>
  <c r="F211" i="2"/>
  <c r="L225" i="1" s="1"/>
  <c r="F595" i="2"/>
  <c r="L609" i="1" s="1"/>
  <c r="F675" i="2"/>
  <c r="L689" i="1" s="1"/>
  <c r="F755" i="2"/>
  <c r="L769" i="1" s="1"/>
  <c r="F1187" i="2"/>
  <c r="L1201" i="1" s="1"/>
  <c r="F1267" i="2"/>
  <c r="L1281" i="1" s="1"/>
  <c r="F1347" i="2"/>
  <c r="L1361" i="1" s="1"/>
  <c r="F36" i="2"/>
  <c r="L50" i="1" s="1"/>
  <c r="F164" i="2"/>
  <c r="L178" i="1" s="1"/>
  <c r="F580" i="2"/>
  <c r="L594" i="1" s="1"/>
  <c r="F836" i="2"/>
  <c r="L850" i="1" s="1"/>
  <c r="F99" i="2"/>
  <c r="L113" i="1" s="1"/>
  <c r="F388" i="2"/>
  <c r="L402" i="1" s="1"/>
  <c r="F1108" i="2"/>
  <c r="L1122" i="1" s="1"/>
  <c r="F1348" i="2"/>
  <c r="L1362" i="1" s="1"/>
  <c r="K209" i="1"/>
  <c r="F195" i="2"/>
  <c r="L209" i="1" s="1"/>
  <c r="K257" i="1"/>
  <c r="F243" i="2"/>
  <c r="L257" i="1" s="1"/>
  <c r="K481" i="1"/>
  <c r="F467" i="2"/>
  <c r="L481" i="1" s="1"/>
  <c r="K577" i="1"/>
  <c r="F563" i="2"/>
  <c r="L577" i="1" s="1"/>
  <c r="K641" i="1"/>
  <c r="F627" i="2"/>
  <c r="L641" i="1" s="1"/>
  <c r="K1025" i="1"/>
  <c r="F1011" i="2"/>
  <c r="L1025" i="1" s="1"/>
  <c r="K1153" i="1"/>
  <c r="F1139" i="2"/>
  <c r="L1153" i="1" s="1"/>
  <c r="K1265" i="1"/>
  <c r="F1251" i="2"/>
  <c r="L1265" i="1" s="1"/>
  <c r="K1345" i="1"/>
  <c r="F1331" i="2"/>
  <c r="L1345" i="1" s="1"/>
  <c r="K1409" i="1"/>
  <c r="F1395" i="2"/>
  <c r="L1409" i="1" s="1"/>
  <c r="K1489" i="1"/>
  <c r="F1475" i="2"/>
  <c r="L1489" i="1" s="1"/>
  <c r="K1521" i="1"/>
  <c r="F1507" i="2"/>
  <c r="L1521" i="1" s="1"/>
  <c r="K82" i="1"/>
  <c r="F68" i="2"/>
  <c r="L82" i="1" s="1"/>
  <c r="K226" i="1"/>
  <c r="F212" i="2"/>
  <c r="L226" i="1" s="1"/>
  <c r="K290" i="1"/>
  <c r="F276" i="2"/>
  <c r="L290" i="1" s="1"/>
  <c r="K322" i="1"/>
  <c r="F308" i="2"/>
  <c r="L322" i="1" s="1"/>
  <c r="K450" i="1"/>
  <c r="F436" i="2"/>
  <c r="L450" i="1" s="1"/>
  <c r="K498" i="1"/>
  <c r="F484" i="2"/>
  <c r="L498" i="1" s="1"/>
  <c r="K562" i="1"/>
  <c r="F548" i="2"/>
  <c r="L562" i="1" s="1"/>
  <c r="K626" i="1"/>
  <c r="F612" i="2"/>
  <c r="L626" i="1" s="1"/>
  <c r="K722" i="1"/>
  <c r="F708" i="2"/>
  <c r="L722" i="1" s="1"/>
  <c r="K786" i="1"/>
  <c r="F772" i="2"/>
  <c r="L786" i="1" s="1"/>
  <c r="K818" i="1"/>
  <c r="F804" i="2"/>
  <c r="L818" i="1" s="1"/>
  <c r="K1026" i="1"/>
  <c r="F1012" i="2"/>
  <c r="L1026" i="1" s="1"/>
  <c r="K1058" i="1"/>
  <c r="F1044" i="2"/>
  <c r="L1058" i="1" s="1"/>
  <c r="K1090" i="1"/>
  <c r="F1076" i="2"/>
  <c r="L1090" i="1" s="1"/>
  <c r="K1138" i="1"/>
  <c r="F1124" i="2"/>
  <c r="L1138" i="1" s="1"/>
  <c r="K1314" i="1"/>
  <c r="F1300" i="2"/>
  <c r="L1314" i="1" s="1"/>
  <c r="K1346" i="1"/>
  <c r="F1332" i="2"/>
  <c r="L1346" i="1" s="1"/>
  <c r="K1410" i="1"/>
  <c r="F1396" i="2"/>
  <c r="L1410" i="1" s="1"/>
  <c r="K1426" i="1"/>
  <c r="F1412" i="2"/>
  <c r="L1426" i="1" s="1"/>
  <c r="K1522" i="1"/>
  <c r="F1508" i="2"/>
  <c r="L1522" i="1" s="1"/>
  <c r="F148" i="2"/>
  <c r="L162" i="1" s="1"/>
  <c r="F644" i="2"/>
  <c r="L658" i="1" s="1"/>
  <c r="K33" i="1"/>
  <c r="F115" i="2"/>
  <c r="L129" i="1" s="1"/>
  <c r="K353" i="1"/>
  <c r="F659" i="2"/>
  <c r="L673" i="1" s="1"/>
  <c r="K801" i="1"/>
  <c r="K1169" i="1"/>
  <c r="K418" i="1"/>
  <c r="K866" i="1"/>
  <c r="F980" i="2"/>
  <c r="L994" i="1" s="1"/>
  <c r="K1218" i="1"/>
  <c r="G129" i="2"/>
  <c r="P129" i="2"/>
  <c r="Q143" i="1" s="1"/>
  <c r="G225" i="2"/>
  <c r="P225" i="2"/>
  <c r="Q239" i="1" s="1"/>
  <c r="G321" i="2"/>
  <c r="P321" i="2"/>
  <c r="Q335" i="1" s="1"/>
  <c r="G417" i="2"/>
  <c r="P417" i="2"/>
  <c r="Q431" i="1" s="1"/>
  <c r="G513" i="2"/>
  <c r="P513" i="2"/>
  <c r="Q527" i="1" s="1"/>
  <c r="G609" i="2"/>
  <c r="P609" i="2"/>
  <c r="Q623" i="1" s="1"/>
  <c r="G673" i="2"/>
  <c r="P673" i="2"/>
  <c r="Q687" i="1" s="1"/>
  <c r="G737" i="2"/>
  <c r="P737" i="2"/>
  <c r="Q751" i="1" s="1"/>
  <c r="G833" i="2"/>
  <c r="P833" i="2"/>
  <c r="Q847" i="1" s="1"/>
  <c r="G929" i="2"/>
  <c r="P929" i="2"/>
  <c r="Q943" i="1" s="1"/>
  <c r="G993" i="2"/>
  <c r="P993" i="2"/>
  <c r="Q1007" i="1" s="1"/>
  <c r="G1089" i="2"/>
  <c r="P1089" i="2"/>
  <c r="Q1103" i="1" s="1"/>
  <c r="G1249" i="2"/>
  <c r="P1249" i="2"/>
  <c r="Q1263" i="1" s="1"/>
  <c r="G1345" i="2"/>
  <c r="P1345" i="2"/>
  <c r="Q1359" i="1" s="1"/>
  <c r="G1473" i="2"/>
  <c r="P1473" i="2"/>
  <c r="Q1487" i="1" s="1"/>
  <c r="G40" i="2"/>
  <c r="G26" i="2"/>
  <c r="G122" i="2"/>
  <c r="P122" i="2"/>
  <c r="Q136" i="1" s="1"/>
  <c r="G218" i="2"/>
  <c r="P218" i="2"/>
  <c r="Q232" i="1" s="1"/>
  <c r="G346" i="2"/>
  <c r="P346" i="2"/>
  <c r="Q360" i="1" s="1"/>
  <c r="G442" i="2"/>
  <c r="P442" i="2"/>
  <c r="Q456" i="1" s="1"/>
  <c r="G506" i="2"/>
  <c r="P506" i="2"/>
  <c r="Q520" i="1" s="1"/>
  <c r="G602" i="2"/>
  <c r="P602" i="2"/>
  <c r="Q616" i="1" s="1"/>
  <c r="G698" i="2"/>
  <c r="P698" i="2"/>
  <c r="Q712" i="1" s="1"/>
  <c r="G1264" i="2"/>
  <c r="P1264" i="2"/>
  <c r="Q1278" i="1" s="1"/>
  <c r="G1360" i="2"/>
  <c r="P1360" i="2"/>
  <c r="Q1374" i="1" s="1"/>
  <c r="G1456" i="2"/>
  <c r="P1456" i="2"/>
  <c r="Q1470" i="1" s="1"/>
  <c r="G770" i="2"/>
  <c r="P770" i="2"/>
  <c r="Q784" i="1" s="1"/>
  <c r="G834" i="2"/>
  <c r="P834" i="2"/>
  <c r="Q848" i="1" s="1"/>
  <c r="G898" i="2"/>
  <c r="P898" i="2"/>
  <c r="Q912" i="1" s="1"/>
  <c r="G962" i="2"/>
  <c r="P962" i="2"/>
  <c r="Q976" i="1" s="1"/>
  <c r="G1026" i="2"/>
  <c r="P1026" i="2"/>
  <c r="Q1040" i="1" s="1"/>
  <c r="G1090" i="2"/>
  <c r="P1090" i="2"/>
  <c r="Q1104" i="1" s="1"/>
  <c r="G1154" i="2"/>
  <c r="P1154" i="2"/>
  <c r="Q1168" i="1" s="1"/>
  <c r="G1218" i="2"/>
  <c r="P1218" i="2"/>
  <c r="Q1232" i="1" s="1"/>
  <c r="G1282" i="2"/>
  <c r="P1282" i="2"/>
  <c r="Q1296" i="1" s="1"/>
  <c r="G160" i="2"/>
  <c r="P160" i="2"/>
  <c r="Q174" i="1" s="1"/>
  <c r="G224" i="2"/>
  <c r="P224" i="2"/>
  <c r="Q238" i="1" s="1"/>
  <c r="G320" i="2"/>
  <c r="P320" i="2"/>
  <c r="Q334" i="1" s="1"/>
  <c r="G416" i="2"/>
  <c r="P416" i="2"/>
  <c r="Q430" i="1" s="1"/>
  <c r="G512" i="2"/>
  <c r="P512" i="2"/>
  <c r="Q526" i="1" s="1"/>
  <c r="G608" i="2"/>
  <c r="P608" i="2"/>
  <c r="Q622" i="1" s="1"/>
  <c r="G704" i="2"/>
  <c r="P704" i="2"/>
  <c r="Q718" i="1" s="1"/>
  <c r="G800" i="2"/>
  <c r="P800" i="2"/>
  <c r="Q814" i="1" s="1"/>
  <c r="G896" i="2"/>
  <c r="P896" i="2"/>
  <c r="Q910" i="1" s="1"/>
  <c r="G992" i="2"/>
  <c r="P992" i="2"/>
  <c r="Q1006" i="1" s="1"/>
  <c r="G1088" i="2"/>
  <c r="P1088" i="2"/>
  <c r="Q1102" i="1" s="1"/>
  <c r="G1184" i="2"/>
  <c r="P1184" i="2"/>
  <c r="Q1198" i="1" s="1"/>
  <c r="G111" i="2"/>
  <c r="P111" i="2"/>
  <c r="Q125" i="1" s="1"/>
  <c r="G207" i="2"/>
  <c r="P207" i="2"/>
  <c r="Q221" i="1" s="1"/>
  <c r="G303" i="2"/>
  <c r="P303" i="2"/>
  <c r="Q317" i="1" s="1"/>
  <c r="G431" i="2"/>
  <c r="P431" i="2"/>
  <c r="Q445" i="1" s="1"/>
  <c r="G527" i="2"/>
  <c r="P527" i="2"/>
  <c r="Q541" i="1" s="1"/>
  <c r="G687" i="2"/>
  <c r="P687" i="2"/>
  <c r="Q701" i="1" s="1"/>
  <c r="G975" i="2"/>
  <c r="P975" i="2"/>
  <c r="Q989" i="1" s="1"/>
  <c r="G502" i="2"/>
  <c r="P502" i="2"/>
  <c r="Q516" i="1" s="1"/>
  <c r="G41" i="2"/>
  <c r="G73" i="2"/>
  <c r="G105" i="2"/>
  <c r="P105" i="2"/>
  <c r="Q119" i="1" s="1"/>
  <c r="G137" i="2"/>
  <c r="P137" i="2"/>
  <c r="Q151" i="1" s="1"/>
  <c r="G169" i="2"/>
  <c r="P169" i="2"/>
  <c r="Q183" i="1" s="1"/>
  <c r="G201" i="2"/>
  <c r="P201" i="2"/>
  <c r="Q215" i="1" s="1"/>
  <c r="G233" i="2"/>
  <c r="P233" i="2"/>
  <c r="Q247" i="1" s="1"/>
  <c r="G265" i="2"/>
  <c r="P265" i="2"/>
  <c r="Q279" i="1" s="1"/>
  <c r="G297" i="2"/>
  <c r="P297" i="2"/>
  <c r="Q311" i="1" s="1"/>
  <c r="G329" i="2"/>
  <c r="P329" i="2"/>
  <c r="Q343" i="1" s="1"/>
  <c r="G361" i="2"/>
  <c r="P361" i="2"/>
  <c r="Q375" i="1" s="1"/>
  <c r="G393" i="2"/>
  <c r="P393" i="2"/>
  <c r="Q407" i="1" s="1"/>
  <c r="G425" i="2"/>
  <c r="P425" i="2"/>
  <c r="Q439" i="1" s="1"/>
  <c r="G457" i="2"/>
  <c r="P457" i="2"/>
  <c r="Q471" i="1" s="1"/>
  <c r="G489" i="2"/>
  <c r="P489" i="2"/>
  <c r="Q503" i="1" s="1"/>
  <c r="G521" i="2"/>
  <c r="P521" i="2"/>
  <c r="Q535" i="1" s="1"/>
  <c r="G553" i="2"/>
  <c r="P553" i="2"/>
  <c r="Q567" i="1" s="1"/>
  <c r="G585" i="2"/>
  <c r="P585" i="2"/>
  <c r="Q599" i="1" s="1"/>
  <c r="G617" i="2"/>
  <c r="P617" i="2"/>
  <c r="Q631" i="1" s="1"/>
  <c r="G649" i="2"/>
  <c r="P649" i="2"/>
  <c r="Q663" i="1" s="1"/>
  <c r="G681" i="2"/>
  <c r="P681" i="2"/>
  <c r="Q695" i="1" s="1"/>
  <c r="G713" i="2"/>
  <c r="P713" i="2"/>
  <c r="Q727" i="1" s="1"/>
  <c r="G745" i="2"/>
  <c r="P745" i="2"/>
  <c r="Q759" i="1" s="1"/>
  <c r="G777" i="2"/>
  <c r="P777" i="2"/>
  <c r="Q791" i="1" s="1"/>
  <c r="G809" i="2"/>
  <c r="P809" i="2"/>
  <c r="Q823" i="1" s="1"/>
  <c r="G841" i="2"/>
  <c r="P841" i="2"/>
  <c r="Q855" i="1" s="1"/>
  <c r="G873" i="2"/>
  <c r="P873" i="2"/>
  <c r="Q887" i="1" s="1"/>
  <c r="G905" i="2"/>
  <c r="P905" i="2"/>
  <c r="Q919" i="1" s="1"/>
  <c r="G937" i="2"/>
  <c r="P937" i="2"/>
  <c r="Q951" i="1" s="1"/>
  <c r="G969" i="2"/>
  <c r="P969" i="2"/>
  <c r="Q983" i="1" s="1"/>
  <c r="G1001" i="2"/>
  <c r="P1001" i="2"/>
  <c r="Q1015" i="1" s="1"/>
  <c r="G1033" i="2"/>
  <c r="P1033" i="2"/>
  <c r="Q1047" i="1" s="1"/>
  <c r="G1065" i="2"/>
  <c r="P1065" i="2"/>
  <c r="Q1079" i="1" s="1"/>
  <c r="G1097" i="2"/>
  <c r="P1097" i="2"/>
  <c r="Q1111" i="1" s="1"/>
  <c r="G1129" i="2"/>
  <c r="P1129" i="2"/>
  <c r="Q1143" i="1" s="1"/>
  <c r="G1161" i="2"/>
  <c r="P1161" i="2"/>
  <c r="Q1175" i="1" s="1"/>
  <c r="G1193" i="2"/>
  <c r="P1193" i="2"/>
  <c r="Q1207" i="1" s="1"/>
  <c r="G1225" i="2"/>
  <c r="P1225" i="2"/>
  <c r="Q1239" i="1" s="1"/>
  <c r="G1257" i="2"/>
  <c r="P1257" i="2"/>
  <c r="Q1271" i="1" s="1"/>
  <c r="G1289" i="2"/>
  <c r="P1289" i="2"/>
  <c r="Q1303" i="1" s="1"/>
  <c r="G1321" i="2"/>
  <c r="P1321" i="2"/>
  <c r="Q1335" i="1" s="1"/>
  <c r="G1353" i="2"/>
  <c r="P1353" i="2"/>
  <c r="Q1367" i="1" s="1"/>
  <c r="G1385" i="2"/>
  <c r="P1385" i="2"/>
  <c r="Q1399" i="1" s="1"/>
  <c r="G1417" i="2"/>
  <c r="P1417" i="2"/>
  <c r="Q1431" i="1" s="1"/>
  <c r="G1449" i="2"/>
  <c r="P1449" i="2"/>
  <c r="Q1463" i="1" s="1"/>
  <c r="G1481" i="2"/>
  <c r="P1481" i="2"/>
  <c r="Q1495" i="1" s="1"/>
  <c r="G1513" i="2"/>
  <c r="P1513" i="2"/>
  <c r="Q1527" i="1" s="1"/>
  <c r="G48" i="2"/>
  <c r="G80" i="2"/>
  <c r="G34" i="2"/>
  <c r="G66" i="2"/>
  <c r="G98" i="2"/>
  <c r="P98" i="2"/>
  <c r="Q112" i="1" s="1"/>
  <c r="G130" i="2"/>
  <c r="P130" i="2"/>
  <c r="Q144" i="1" s="1"/>
  <c r="G162" i="2"/>
  <c r="P162" i="2"/>
  <c r="Q176" i="1" s="1"/>
  <c r="G194" i="2"/>
  <c r="P194" i="2"/>
  <c r="Q208" i="1" s="1"/>
  <c r="G226" i="2"/>
  <c r="P226" i="2"/>
  <c r="Q240" i="1" s="1"/>
  <c r="G258" i="2"/>
  <c r="P258" i="2"/>
  <c r="Q272" i="1" s="1"/>
  <c r="G290" i="2"/>
  <c r="P290" i="2"/>
  <c r="Q304" i="1" s="1"/>
  <c r="G322" i="2"/>
  <c r="P322" i="2"/>
  <c r="Q336" i="1" s="1"/>
  <c r="G354" i="2"/>
  <c r="P354" i="2"/>
  <c r="Q368" i="1" s="1"/>
  <c r="G386" i="2"/>
  <c r="P386" i="2"/>
  <c r="Q400" i="1" s="1"/>
  <c r="G418" i="2"/>
  <c r="P418" i="2"/>
  <c r="Q432" i="1" s="1"/>
  <c r="G450" i="2"/>
  <c r="P450" i="2"/>
  <c r="Q464" i="1" s="1"/>
  <c r="G482" i="2"/>
  <c r="P482" i="2"/>
  <c r="Q496" i="1" s="1"/>
  <c r="G514" i="2"/>
  <c r="P514" i="2"/>
  <c r="Q528" i="1" s="1"/>
  <c r="G546" i="2"/>
  <c r="P546" i="2"/>
  <c r="Q560" i="1" s="1"/>
  <c r="G578" i="2"/>
  <c r="P578" i="2"/>
  <c r="Q592" i="1" s="1"/>
  <c r="G610" i="2"/>
  <c r="P610" i="2"/>
  <c r="Q624" i="1" s="1"/>
  <c r="G642" i="2"/>
  <c r="P642" i="2"/>
  <c r="Q656" i="1" s="1"/>
  <c r="G674" i="2"/>
  <c r="P674" i="2"/>
  <c r="Q688" i="1" s="1"/>
  <c r="G1208" i="2"/>
  <c r="P1208" i="2"/>
  <c r="Q1222" i="1" s="1"/>
  <c r="G1240" i="2"/>
  <c r="P1240" i="2"/>
  <c r="Q1254" i="1" s="1"/>
  <c r="G1272" i="2"/>
  <c r="P1272" i="2"/>
  <c r="Q1286" i="1" s="1"/>
  <c r="G1304" i="2"/>
  <c r="P1304" i="2"/>
  <c r="Q1318" i="1" s="1"/>
  <c r="G1336" i="2"/>
  <c r="P1336" i="2"/>
  <c r="Q1350" i="1" s="1"/>
  <c r="G1368" i="2"/>
  <c r="P1368" i="2"/>
  <c r="Q1382" i="1" s="1"/>
  <c r="G1400" i="2"/>
  <c r="P1400" i="2"/>
  <c r="Q1414" i="1" s="1"/>
  <c r="G1432" i="2"/>
  <c r="P1432" i="2"/>
  <c r="Q1446" i="1" s="1"/>
  <c r="G1464" i="2"/>
  <c r="P1464" i="2"/>
  <c r="Q1478" i="1" s="1"/>
  <c r="G1496" i="2"/>
  <c r="P1496" i="2"/>
  <c r="Q1510" i="1" s="1"/>
  <c r="G714" i="2"/>
  <c r="P714" i="2"/>
  <c r="Q728" i="1" s="1"/>
  <c r="G746" i="2"/>
  <c r="P746" i="2"/>
  <c r="Q760" i="1" s="1"/>
  <c r="G778" i="2"/>
  <c r="P778" i="2"/>
  <c r="Q792" i="1" s="1"/>
  <c r="G810" i="2"/>
  <c r="P810" i="2"/>
  <c r="Q824" i="1" s="1"/>
  <c r="G842" i="2"/>
  <c r="P842" i="2"/>
  <c r="Q856" i="1" s="1"/>
  <c r="G874" i="2"/>
  <c r="P874" i="2"/>
  <c r="Q888" i="1" s="1"/>
  <c r="G906" i="2"/>
  <c r="P906" i="2"/>
  <c r="Q920" i="1" s="1"/>
  <c r="G938" i="2"/>
  <c r="P938" i="2"/>
  <c r="Q952" i="1" s="1"/>
  <c r="G970" i="2"/>
  <c r="P970" i="2"/>
  <c r="Q984" i="1" s="1"/>
  <c r="G1002" i="2"/>
  <c r="P1002" i="2"/>
  <c r="Q1016" i="1" s="1"/>
  <c r="G1034" i="2"/>
  <c r="P1034" i="2"/>
  <c r="Q1048" i="1" s="1"/>
  <c r="G1066" i="2"/>
  <c r="P1066" i="2"/>
  <c r="Q1080" i="1" s="1"/>
  <c r="G1098" i="2"/>
  <c r="P1098" i="2"/>
  <c r="Q1112" i="1" s="1"/>
  <c r="G1130" i="2"/>
  <c r="P1130" i="2"/>
  <c r="Q1144" i="1" s="1"/>
  <c r="G1162" i="2"/>
  <c r="P1162" i="2"/>
  <c r="Q1176" i="1" s="1"/>
  <c r="G1194" i="2"/>
  <c r="P1194" i="2"/>
  <c r="Q1208" i="1" s="1"/>
  <c r="G1226" i="2"/>
  <c r="P1226" i="2"/>
  <c r="Q1240" i="1" s="1"/>
  <c r="G1258" i="2"/>
  <c r="P1258" i="2"/>
  <c r="Q1272" i="1" s="1"/>
  <c r="G104" i="2"/>
  <c r="P104" i="2"/>
  <c r="Q118" i="1" s="1"/>
  <c r="G136" i="2"/>
  <c r="P136" i="2"/>
  <c r="Q150" i="1" s="1"/>
  <c r="G168" i="2"/>
  <c r="P168" i="2"/>
  <c r="Q182" i="1" s="1"/>
  <c r="G200" i="2"/>
  <c r="P200" i="2"/>
  <c r="Q214" i="1" s="1"/>
  <c r="G232" i="2"/>
  <c r="P232" i="2"/>
  <c r="Q246" i="1" s="1"/>
  <c r="G264" i="2"/>
  <c r="P264" i="2"/>
  <c r="Q278" i="1" s="1"/>
  <c r="G296" i="2"/>
  <c r="P296" i="2"/>
  <c r="Q310" i="1" s="1"/>
  <c r="G328" i="2"/>
  <c r="P328" i="2"/>
  <c r="Q342" i="1" s="1"/>
  <c r="G360" i="2"/>
  <c r="P360" i="2"/>
  <c r="Q374" i="1" s="1"/>
  <c r="G392" i="2"/>
  <c r="P392" i="2"/>
  <c r="Q406" i="1" s="1"/>
  <c r="G424" i="2"/>
  <c r="P424" i="2"/>
  <c r="Q438" i="1" s="1"/>
  <c r="G456" i="2"/>
  <c r="P456" i="2"/>
  <c r="Q470" i="1" s="1"/>
  <c r="G488" i="2"/>
  <c r="P488" i="2"/>
  <c r="Q502" i="1" s="1"/>
  <c r="G520" i="2"/>
  <c r="P520" i="2"/>
  <c r="Q534" i="1" s="1"/>
  <c r="G552" i="2"/>
  <c r="P552" i="2"/>
  <c r="Q566" i="1" s="1"/>
  <c r="G584" i="2"/>
  <c r="P584" i="2"/>
  <c r="Q598" i="1" s="1"/>
  <c r="G616" i="2"/>
  <c r="P616" i="2"/>
  <c r="Q630" i="1" s="1"/>
  <c r="G648" i="2"/>
  <c r="P648" i="2"/>
  <c r="Q662" i="1" s="1"/>
  <c r="G680" i="2"/>
  <c r="P680" i="2"/>
  <c r="Q694" i="1" s="1"/>
  <c r="G712" i="2"/>
  <c r="P712" i="2"/>
  <c r="Q726" i="1" s="1"/>
  <c r="G744" i="2"/>
  <c r="P744" i="2"/>
  <c r="Q758" i="1" s="1"/>
  <c r="G776" i="2"/>
  <c r="P776" i="2"/>
  <c r="Q790" i="1" s="1"/>
  <c r="G808" i="2"/>
  <c r="P808" i="2"/>
  <c r="Q822" i="1" s="1"/>
  <c r="G840" i="2"/>
  <c r="P840" i="2"/>
  <c r="Q854" i="1" s="1"/>
  <c r="G872" i="2"/>
  <c r="P872" i="2"/>
  <c r="Q886" i="1" s="1"/>
  <c r="G904" i="2"/>
  <c r="P904" i="2"/>
  <c r="Q918" i="1" s="1"/>
  <c r="G936" i="2"/>
  <c r="P936" i="2"/>
  <c r="Q950" i="1" s="1"/>
  <c r="G968" i="2"/>
  <c r="P968" i="2"/>
  <c r="Q982" i="1" s="1"/>
  <c r="G1000" i="2"/>
  <c r="P1000" i="2"/>
  <c r="Q1014" i="1" s="1"/>
  <c r="G1032" i="2"/>
  <c r="P1032" i="2"/>
  <c r="Q1046" i="1" s="1"/>
  <c r="G1064" i="2"/>
  <c r="P1064" i="2"/>
  <c r="Q1078" i="1" s="1"/>
  <c r="G1096" i="2"/>
  <c r="P1096" i="2"/>
  <c r="Q1110" i="1" s="1"/>
  <c r="G1128" i="2"/>
  <c r="P1128" i="2"/>
  <c r="Q1142" i="1" s="1"/>
  <c r="G1160" i="2"/>
  <c r="P1160" i="2"/>
  <c r="Q1174" i="1" s="1"/>
  <c r="G1192" i="2"/>
  <c r="P1192" i="2"/>
  <c r="Q1206" i="1" s="1"/>
  <c r="G23" i="2"/>
  <c r="G55" i="2"/>
  <c r="G87" i="2"/>
  <c r="G119" i="2"/>
  <c r="P119" i="2"/>
  <c r="Q133" i="1" s="1"/>
  <c r="G151" i="2"/>
  <c r="P151" i="2"/>
  <c r="Q165" i="1" s="1"/>
  <c r="G183" i="2"/>
  <c r="P183" i="2"/>
  <c r="Q197" i="1" s="1"/>
  <c r="G215" i="2"/>
  <c r="P215" i="2"/>
  <c r="Q229" i="1" s="1"/>
  <c r="G247" i="2"/>
  <c r="P247" i="2"/>
  <c r="Q261" i="1" s="1"/>
  <c r="G279" i="2"/>
  <c r="P279" i="2"/>
  <c r="Q293" i="1" s="1"/>
  <c r="G311" i="2"/>
  <c r="P311" i="2"/>
  <c r="Q325" i="1" s="1"/>
  <c r="G343" i="2"/>
  <c r="P343" i="2"/>
  <c r="Q357" i="1" s="1"/>
  <c r="G375" i="2"/>
  <c r="P375" i="2"/>
  <c r="Q389" i="1" s="1"/>
  <c r="G407" i="2"/>
  <c r="P407" i="2"/>
  <c r="Q421" i="1" s="1"/>
  <c r="G439" i="2"/>
  <c r="P439" i="2"/>
  <c r="Q453" i="1" s="1"/>
  <c r="G471" i="2"/>
  <c r="P471" i="2"/>
  <c r="Q485" i="1" s="1"/>
  <c r="G503" i="2"/>
  <c r="P503" i="2"/>
  <c r="Q517" i="1" s="1"/>
  <c r="G535" i="2"/>
  <c r="P535" i="2"/>
  <c r="Q549" i="1" s="1"/>
  <c r="G567" i="2"/>
  <c r="P567" i="2"/>
  <c r="Q581" i="1" s="1"/>
  <c r="G599" i="2"/>
  <c r="P599" i="2"/>
  <c r="Q613" i="1" s="1"/>
  <c r="G631" i="2"/>
  <c r="P631" i="2"/>
  <c r="Q645" i="1" s="1"/>
  <c r="G663" i="2"/>
  <c r="P663" i="2"/>
  <c r="Q677" i="1" s="1"/>
  <c r="G695" i="2"/>
  <c r="P695" i="2"/>
  <c r="Q709" i="1" s="1"/>
  <c r="G727" i="2"/>
  <c r="P727" i="2"/>
  <c r="Q741" i="1" s="1"/>
  <c r="G759" i="2"/>
  <c r="P759" i="2"/>
  <c r="Q773" i="1" s="1"/>
  <c r="G791" i="2"/>
  <c r="P791" i="2"/>
  <c r="Q805" i="1" s="1"/>
  <c r="G823" i="2"/>
  <c r="P823" i="2"/>
  <c r="Q837" i="1" s="1"/>
  <c r="G855" i="2"/>
  <c r="P855" i="2"/>
  <c r="Q869" i="1" s="1"/>
  <c r="G887" i="2"/>
  <c r="P887" i="2"/>
  <c r="Q901" i="1" s="1"/>
  <c r="G919" i="2"/>
  <c r="P919" i="2"/>
  <c r="Q933" i="1" s="1"/>
  <c r="G951" i="2"/>
  <c r="P951" i="2"/>
  <c r="Q965" i="1" s="1"/>
  <c r="G983" i="2"/>
  <c r="P983" i="2"/>
  <c r="Q997" i="1" s="1"/>
  <c r="G1015" i="2"/>
  <c r="P1015" i="2"/>
  <c r="Q1029" i="1" s="1"/>
  <c r="G1047" i="2"/>
  <c r="P1047" i="2"/>
  <c r="Q1061" i="1" s="1"/>
  <c r="G1079" i="2"/>
  <c r="P1079" i="2"/>
  <c r="Q1093" i="1" s="1"/>
  <c r="G1111" i="2"/>
  <c r="P1111" i="2"/>
  <c r="Q1125" i="1" s="1"/>
  <c r="G1143" i="2"/>
  <c r="P1143" i="2"/>
  <c r="Q1157" i="1" s="1"/>
  <c r="G1175" i="2"/>
  <c r="P1175" i="2"/>
  <c r="Q1189" i="1" s="1"/>
  <c r="G1207" i="2"/>
  <c r="P1207" i="2"/>
  <c r="Q1221" i="1" s="1"/>
  <c r="G1239" i="2"/>
  <c r="P1239" i="2"/>
  <c r="Q1253" i="1" s="1"/>
  <c r="G1271" i="2"/>
  <c r="P1271" i="2"/>
  <c r="Q1285" i="1" s="1"/>
  <c r="G1303" i="2"/>
  <c r="P1303" i="2"/>
  <c r="Q1317" i="1" s="1"/>
  <c r="G1335" i="2"/>
  <c r="P1335" i="2"/>
  <c r="Q1349" i="1" s="1"/>
  <c r="G1367" i="2"/>
  <c r="P1367" i="2"/>
  <c r="Q1381" i="1" s="1"/>
  <c r="G1399" i="2"/>
  <c r="P1399" i="2"/>
  <c r="Q1413" i="1" s="1"/>
  <c r="G1431" i="2"/>
  <c r="P1431" i="2"/>
  <c r="Q1445" i="1" s="1"/>
  <c r="G1463" i="2"/>
  <c r="P1463" i="2"/>
  <c r="Q1477" i="1" s="1"/>
  <c r="G1495" i="2"/>
  <c r="P1495" i="2"/>
  <c r="Q1509" i="1" s="1"/>
  <c r="G30" i="2"/>
  <c r="G62" i="2"/>
  <c r="G94" i="2"/>
  <c r="P94" i="2"/>
  <c r="Q108" i="1" s="1"/>
  <c r="G35" i="2"/>
  <c r="G51" i="2"/>
  <c r="G67" i="2"/>
  <c r="G83" i="2"/>
  <c r="G99" i="2"/>
  <c r="P99" i="2"/>
  <c r="Q113" i="1" s="1"/>
  <c r="G115" i="2"/>
  <c r="P115" i="2"/>
  <c r="Q129" i="1" s="1"/>
  <c r="G131" i="2"/>
  <c r="P131" i="2"/>
  <c r="Q145" i="1" s="1"/>
  <c r="G147" i="2"/>
  <c r="P147" i="2"/>
  <c r="Q161" i="1" s="1"/>
  <c r="G163" i="2"/>
  <c r="P163" i="2"/>
  <c r="Q177" i="1" s="1"/>
  <c r="G179" i="2"/>
  <c r="P179" i="2"/>
  <c r="Q193" i="1" s="1"/>
  <c r="G195" i="2"/>
  <c r="P195" i="2"/>
  <c r="Q209" i="1" s="1"/>
  <c r="G211" i="2"/>
  <c r="P211" i="2"/>
  <c r="Q225" i="1" s="1"/>
  <c r="G227" i="2"/>
  <c r="P227" i="2"/>
  <c r="Q241" i="1" s="1"/>
  <c r="G243" i="2"/>
  <c r="P243" i="2"/>
  <c r="Q257" i="1" s="1"/>
  <c r="G259" i="2"/>
  <c r="P259" i="2"/>
  <c r="Q273" i="1" s="1"/>
  <c r="G275" i="2"/>
  <c r="P275" i="2"/>
  <c r="Q289" i="1" s="1"/>
  <c r="G291" i="2"/>
  <c r="P291" i="2"/>
  <c r="Q305" i="1" s="1"/>
  <c r="G307" i="2"/>
  <c r="P307" i="2"/>
  <c r="Q321" i="1" s="1"/>
  <c r="G323" i="2"/>
  <c r="P323" i="2"/>
  <c r="Q337" i="1" s="1"/>
  <c r="G339" i="2"/>
  <c r="P339" i="2"/>
  <c r="Q353" i="1" s="1"/>
  <c r="G355" i="2"/>
  <c r="P355" i="2"/>
  <c r="Q369" i="1" s="1"/>
  <c r="G371" i="2"/>
  <c r="P371" i="2"/>
  <c r="Q385" i="1" s="1"/>
  <c r="G387" i="2"/>
  <c r="P387" i="2"/>
  <c r="Q401" i="1" s="1"/>
  <c r="G403" i="2"/>
  <c r="P403" i="2"/>
  <c r="Q417" i="1" s="1"/>
  <c r="G419" i="2"/>
  <c r="P419" i="2"/>
  <c r="Q433" i="1" s="1"/>
  <c r="G435" i="2"/>
  <c r="P435" i="2"/>
  <c r="Q449" i="1" s="1"/>
  <c r="G451" i="2"/>
  <c r="P451" i="2"/>
  <c r="Q465" i="1" s="1"/>
  <c r="G467" i="2"/>
  <c r="P467" i="2"/>
  <c r="Q481" i="1" s="1"/>
  <c r="G483" i="2"/>
  <c r="P483" i="2"/>
  <c r="Q497" i="1" s="1"/>
  <c r="G499" i="2"/>
  <c r="P499" i="2"/>
  <c r="Q513" i="1" s="1"/>
  <c r="G515" i="2"/>
  <c r="P515" i="2"/>
  <c r="Q529" i="1" s="1"/>
  <c r="G531" i="2"/>
  <c r="P531" i="2"/>
  <c r="Q545" i="1" s="1"/>
  <c r="G547" i="2"/>
  <c r="P547" i="2"/>
  <c r="Q561" i="1" s="1"/>
  <c r="G563" i="2"/>
  <c r="P563" i="2"/>
  <c r="Q577" i="1" s="1"/>
  <c r="G579" i="2"/>
  <c r="P579" i="2"/>
  <c r="Q593" i="1" s="1"/>
  <c r="G595" i="2"/>
  <c r="P595" i="2"/>
  <c r="Q609" i="1" s="1"/>
  <c r="G611" i="2"/>
  <c r="P611" i="2"/>
  <c r="Q625" i="1" s="1"/>
  <c r="G627" i="2"/>
  <c r="P627" i="2"/>
  <c r="Q641" i="1" s="1"/>
  <c r="G643" i="2"/>
  <c r="P643" i="2"/>
  <c r="Q657" i="1" s="1"/>
  <c r="G659" i="2"/>
  <c r="P659" i="2"/>
  <c r="Q673" i="1" s="1"/>
  <c r="G675" i="2"/>
  <c r="P675" i="2"/>
  <c r="Q689" i="1" s="1"/>
  <c r="G691" i="2"/>
  <c r="P691" i="2"/>
  <c r="Q705" i="1" s="1"/>
  <c r="F691" i="2"/>
  <c r="L705" i="1" s="1"/>
  <c r="G707" i="2"/>
  <c r="P707" i="2"/>
  <c r="Q721" i="1" s="1"/>
  <c r="G723" i="2"/>
  <c r="P723" i="2"/>
  <c r="Q737" i="1" s="1"/>
  <c r="G739" i="2"/>
  <c r="P739" i="2"/>
  <c r="Q753" i="1" s="1"/>
  <c r="G755" i="2"/>
  <c r="P755" i="2"/>
  <c r="Q769" i="1" s="1"/>
  <c r="G771" i="2"/>
  <c r="P771" i="2"/>
  <c r="Q785" i="1" s="1"/>
  <c r="G787" i="2"/>
  <c r="P787" i="2"/>
  <c r="Q801" i="1" s="1"/>
  <c r="G803" i="2"/>
  <c r="P803" i="2"/>
  <c r="Q817" i="1" s="1"/>
  <c r="G819" i="2"/>
  <c r="P819" i="2"/>
  <c r="Q833" i="1" s="1"/>
  <c r="G835" i="2"/>
  <c r="P835" i="2"/>
  <c r="Q849" i="1" s="1"/>
  <c r="G851" i="2"/>
  <c r="P851" i="2"/>
  <c r="Q865" i="1" s="1"/>
  <c r="G867" i="2"/>
  <c r="P867" i="2"/>
  <c r="Q881" i="1" s="1"/>
  <c r="G883" i="2"/>
  <c r="P883" i="2"/>
  <c r="Q897" i="1" s="1"/>
  <c r="G899" i="2"/>
  <c r="P899" i="2"/>
  <c r="Q913" i="1" s="1"/>
  <c r="G915" i="2"/>
  <c r="P915" i="2"/>
  <c r="Q929" i="1" s="1"/>
  <c r="G931" i="2"/>
  <c r="P931" i="2"/>
  <c r="Q945" i="1" s="1"/>
  <c r="F931" i="2"/>
  <c r="L945" i="1" s="1"/>
  <c r="G947" i="2"/>
  <c r="P947" i="2"/>
  <c r="Q961" i="1" s="1"/>
  <c r="G963" i="2"/>
  <c r="P963" i="2"/>
  <c r="Q977" i="1" s="1"/>
  <c r="G979" i="2"/>
  <c r="P979" i="2"/>
  <c r="Q993" i="1" s="1"/>
  <c r="G995" i="2"/>
  <c r="P995" i="2"/>
  <c r="Q1009" i="1" s="1"/>
  <c r="G1011" i="2"/>
  <c r="P1011" i="2"/>
  <c r="Q1025" i="1" s="1"/>
  <c r="G1027" i="2"/>
  <c r="P1027" i="2"/>
  <c r="Q1041" i="1" s="1"/>
  <c r="G1043" i="2"/>
  <c r="P1043" i="2"/>
  <c r="Q1057" i="1" s="1"/>
  <c r="G1059" i="2"/>
  <c r="P1059" i="2"/>
  <c r="Q1073" i="1" s="1"/>
  <c r="G1075" i="2"/>
  <c r="P1075" i="2"/>
  <c r="Q1089" i="1" s="1"/>
  <c r="F1075" i="2"/>
  <c r="L1089" i="1" s="1"/>
  <c r="G1091" i="2"/>
  <c r="P1091" i="2"/>
  <c r="Q1105" i="1" s="1"/>
  <c r="G1107" i="2"/>
  <c r="P1107" i="2"/>
  <c r="Q1121" i="1" s="1"/>
  <c r="G1123" i="2"/>
  <c r="P1123" i="2"/>
  <c r="Q1137" i="1" s="1"/>
  <c r="G1139" i="2"/>
  <c r="P1139" i="2"/>
  <c r="Q1153" i="1" s="1"/>
  <c r="G1155" i="2"/>
  <c r="P1155" i="2"/>
  <c r="Q1169" i="1" s="1"/>
  <c r="G1171" i="2"/>
  <c r="P1171" i="2"/>
  <c r="Q1185" i="1" s="1"/>
  <c r="G1187" i="2"/>
  <c r="P1187" i="2"/>
  <c r="Q1201" i="1" s="1"/>
  <c r="G1203" i="2"/>
  <c r="P1203" i="2"/>
  <c r="Q1217" i="1" s="1"/>
  <c r="G1219" i="2"/>
  <c r="P1219" i="2"/>
  <c r="Q1233" i="1" s="1"/>
  <c r="F1219" i="2"/>
  <c r="L1233" i="1" s="1"/>
  <c r="G1235" i="2"/>
  <c r="P1235" i="2"/>
  <c r="Q1249" i="1" s="1"/>
  <c r="G1251" i="2"/>
  <c r="P1251" i="2"/>
  <c r="Q1265" i="1" s="1"/>
  <c r="G1267" i="2"/>
  <c r="P1267" i="2"/>
  <c r="Q1281" i="1" s="1"/>
  <c r="G1283" i="2"/>
  <c r="P1283" i="2"/>
  <c r="Q1297" i="1" s="1"/>
  <c r="G1299" i="2"/>
  <c r="P1299" i="2"/>
  <c r="Q1313" i="1" s="1"/>
  <c r="G1315" i="2"/>
  <c r="P1315" i="2"/>
  <c r="Q1329" i="1" s="1"/>
  <c r="G1331" i="2"/>
  <c r="P1331" i="2"/>
  <c r="Q1345" i="1" s="1"/>
  <c r="G1347" i="2"/>
  <c r="P1347" i="2"/>
  <c r="Q1361" i="1" s="1"/>
  <c r="G1363" i="2"/>
  <c r="P1363" i="2"/>
  <c r="Q1377" i="1" s="1"/>
  <c r="G1379" i="2"/>
  <c r="P1379" i="2"/>
  <c r="Q1393" i="1" s="1"/>
  <c r="G1395" i="2"/>
  <c r="P1395" i="2"/>
  <c r="Q1409" i="1" s="1"/>
  <c r="G1411" i="2"/>
  <c r="P1411" i="2"/>
  <c r="Q1425" i="1" s="1"/>
  <c r="G1427" i="2"/>
  <c r="P1427" i="2"/>
  <c r="Q1441" i="1" s="1"/>
  <c r="G1443" i="2"/>
  <c r="P1443" i="2"/>
  <c r="Q1457" i="1" s="1"/>
  <c r="G1459" i="2"/>
  <c r="P1459" i="2"/>
  <c r="Q1473" i="1" s="1"/>
  <c r="G1475" i="2"/>
  <c r="P1475" i="2"/>
  <c r="Q1489" i="1" s="1"/>
  <c r="G1491" i="2"/>
  <c r="P1491" i="2"/>
  <c r="Q1505" i="1" s="1"/>
  <c r="G1507" i="2"/>
  <c r="P1507" i="2"/>
  <c r="Q1521" i="1" s="1"/>
  <c r="G65" i="2"/>
  <c r="G161" i="2"/>
  <c r="P161" i="2"/>
  <c r="Q175" i="1" s="1"/>
  <c r="G257" i="2"/>
  <c r="P257" i="2"/>
  <c r="Q271" i="1" s="1"/>
  <c r="G353" i="2"/>
  <c r="P353" i="2"/>
  <c r="Q367" i="1" s="1"/>
  <c r="G449" i="2"/>
  <c r="P449" i="2"/>
  <c r="Q463" i="1" s="1"/>
  <c r="G545" i="2"/>
  <c r="P545" i="2"/>
  <c r="Q559" i="1" s="1"/>
  <c r="G641" i="2"/>
  <c r="P641" i="2"/>
  <c r="Q655" i="1" s="1"/>
  <c r="G769" i="2"/>
  <c r="P769" i="2"/>
  <c r="Q783" i="1" s="1"/>
  <c r="G897" i="2"/>
  <c r="P897" i="2"/>
  <c r="Q911" i="1" s="1"/>
  <c r="G1057" i="2"/>
  <c r="P1057" i="2"/>
  <c r="Q1071" i="1" s="1"/>
  <c r="G1217" i="2"/>
  <c r="P1217" i="2"/>
  <c r="Q1231" i="1" s="1"/>
  <c r="G1313" i="2"/>
  <c r="P1313" i="2"/>
  <c r="Q1327" i="1" s="1"/>
  <c r="G1409" i="2"/>
  <c r="P1409" i="2"/>
  <c r="Q1423" i="1" s="1"/>
  <c r="G72" i="2"/>
  <c r="G90" i="2"/>
  <c r="G186" i="2"/>
  <c r="P186" i="2"/>
  <c r="Q200" i="1" s="1"/>
  <c r="G282" i="2"/>
  <c r="P282" i="2"/>
  <c r="Q296" i="1" s="1"/>
  <c r="G410" i="2"/>
  <c r="P410" i="2"/>
  <c r="Q424" i="1" s="1"/>
  <c r="G538" i="2"/>
  <c r="P538" i="2"/>
  <c r="Q552" i="1" s="1"/>
  <c r="G634" i="2"/>
  <c r="P634" i="2"/>
  <c r="Q648" i="1" s="1"/>
  <c r="G1232" i="2"/>
  <c r="P1232" i="2"/>
  <c r="Q1246" i="1" s="1"/>
  <c r="G1328" i="2"/>
  <c r="P1328" i="2"/>
  <c r="Q1342" i="1" s="1"/>
  <c r="G1424" i="2"/>
  <c r="P1424" i="2"/>
  <c r="Q1438" i="1" s="1"/>
  <c r="G706" i="2"/>
  <c r="P706" i="2"/>
  <c r="Q720" i="1" s="1"/>
  <c r="G802" i="2"/>
  <c r="P802" i="2"/>
  <c r="Q816" i="1" s="1"/>
  <c r="G930" i="2"/>
  <c r="P930" i="2"/>
  <c r="Q944" i="1" s="1"/>
  <c r="G994" i="2"/>
  <c r="P994" i="2"/>
  <c r="Q1008" i="1" s="1"/>
  <c r="G1058" i="2"/>
  <c r="P1058" i="2"/>
  <c r="Q1072" i="1" s="1"/>
  <c r="G1122" i="2"/>
  <c r="P1122" i="2"/>
  <c r="Q1136" i="1" s="1"/>
  <c r="G1186" i="2"/>
  <c r="P1186" i="2"/>
  <c r="Q1200" i="1" s="1"/>
  <c r="G256" i="2"/>
  <c r="P256" i="2"/>
  <c r="Q270" i="1" s="1"/>
  <c r="G352" i="2"/>
  <c r="P352" i="2"/>
  <c r="Q366" i="1" s="1"/>
  <c r="G448" i="2"/>
  <c r="P448" i="2"/>
  <c r="Q462" i="1" s="1"/>
  <c r="G544" i="2"/>
  <c r="P544" i="2"/>
  <c r="Q558" i="1" s="1"/>
  <c r="G640" i="2"/>
  <c r="P640" i="2"/>
  <c r="Q654" i="1" s="1"/>
  <c r="G736" i="2"/>
  <c r="P736" i="2"/>
  <c r="Q750" i="1" s="1"/>
  <c r="G832" i="2"/>
  <c r="P832" i="2"/>
  <c r="Q846" i="1" s="1"/>
  <c r="G928" i="2"/>
  <c r="P928" i="2"/>
  <c r="Q942" i="1" s="1"/>
  <c r="G1024" i="2"/>
  <c r="P1024" i="2"/>
  <c r="Q1038" i="1" s="1"/>
  <c r="G1120" i="2"/>
  <c r="P1120" i="2"/>
  <c r="Q1134" i="1" s="1"/>
  <c r="G47" i="2"/>
  <c r="G143" i="2"/>
  <c r="P143" i="2"/>
  <c r="Q157" i="1" s="1"/>
  <c r="G239" i="2"/>
  <c r="P239" i="2"/>
  <c r="Q253" i="1" s="1"/>
  <c r="G335" i="2"/>
  <c r="P335" i="2"/>
  <c r="Q349" i="1" s="1"/>
  <c r="G399" i="2"/>
  <c r="P399" i="2"/>
  <c r="Q413" i="1" s="1"/>
  <c r="G463" i="2"/>
  <c r="P463" i="2"/>
  <c r="Q477" i="1" s="1"/>
  <c r="G559" i="2"/>
  <c r="P559" i="2"/>
  <c r="Q573" i="1" s="1"/>
  <c r="G591" i="2"/>
  <c r="P591" i="2"/>
  <c r="Q605" i="1" s="1"/>
  <c r="G655" i="2"/>
  <c r="P655" i="2"/>
  <c r="Q669" i="1" s="1"/>
  <c r="G719" i="2"/>
  <c r="P719" i="2"/>
  <c r="Q733" i="1" s="1"/>
  <c r="G751" i="2"/>
  <c r="P751" i="2"/>
  <c r="Q765" i="1" s="1"/>
  <c r="G783" i="2"/>
  <c r="P783" i="2"/>
  <c r="Q797" i="1" s="1"/>
  <c r="G815" i="2"/>
  <c r="P815" i="2"/>
  <c r="Q829" i="1" s="1"/>
  <c r="G847" i="2"/>
  <c r="P847" i="2"/>
  <c r="Q861" i="1" s="1"/>
  <c r="G879" i="2"/>
  <c r="P879" i="2"/>
  <c r="Q893" i="1" s="1"/>
  <c r="G943" i="2"/>
  <c r="P943" i="2"/>
  <c r="Q957" i="1" s="1"/>
  <c r="G1007" i="2"/>
  <c r="P1007" i="2"/>
  <c r="Q1021" i="1" s="1"/>
  <c r="G1039" i="2"/>
  <c r="P1039" i="2"/>
  <c r="Q1053" i="1" s="1"/>
  <c r="G1071" i="2"/>
  <c r="P1071" i="2"/>
  <c r="Q1085" i="1" s="1"/>
  <c r="G1103" i="2"/>
  <c r="P1103" i="2"/>
  <c r="Q1117" i="1" s="1"/>
  <c r="G1135" i="2"/>
  <c r="P1135" i="2"/>
  <c r="Q1149" i="1" s="1"/>
  <c r="G1167" i="2"/>
  <c r="P1167" i="2"/>
  <c r="Q1181" i="1" s="1"/>
  <c r="G1199" i="2"/>
  <c r="P1199" i="2"/>
  <c r="Q1213" i="1" s="1"/>
  <c r="G1231" i="2"/>
  <c r="P1231" i="2"/>
  <c r="Q1245" i="1" s="1"/>
  <c r="G1263" i="2"/>
  <c r="P1263" i="2"/>
  <c r="Q1277" i="1" s="1"/>
  <c r="G1295" i="2"/>
  <c r="P1295" i="2"/>
  <c r="Q1309" i="1" s="1"/>
  <c r="G1327" i="2"/>
  <c r="P1327" i="2"/>
  <c r="Q1341" i="1" s="1"/>
  <c r="G1359" i="2"/>
  <c r="P1359" i="2"/>
  <c r="Q1373" i="1" s="1"/>
  <c r="G1391" i="2"/>
  <c r="P1391" i="2"/>
  <c r="Q1405" i="1" s="1"/>
  <c r="G1423" i="2"/>
  <c r="P1423" i="2"/>
  <c r="Q1437" i="1" s="1"/>
  <c r="G1455" i="2"/>
  <c r="P1455" i="2"/>
  <c r="Q1469" i="1" s="1"/>
  <c r="G1487" i="2"/>
  <c r="P1487" i="2"/>
  <c r="Q1501" i="1" s="1"/>
  <c r="G54" i="2"/>
  <c r="G86" i="2"/>
  <c r="G118" i="2"/>
  <c r="P118" i="2"/>
  <c r="Q132" i="1" s="1"/>
  <c r="G150" i="2"/>
  <c r="P150" i="2"/>
  <c r="Q164" i="1" s="1"/>
  <c r="G182" i="2"/>
  <c r="P182" i="2"/>
  <c r="Q196" i="1" s="1"/>
  <c r="G214" i="2"/>
  <c r="P214" i="2"/>
  <c r="Q228" i="1" s="1"/>
  <c r="G246" i="2"/>
  <c r="P246" i="2"/>
  <c r="Q260" i="1" s="1"/>
  <c r="G278" i="2"/>
  <c r="P278" i="2"/>
  <c r="Q292" i="1" s="1"/>
  <c r="G310" i="2"/>
  <c r="P310" i="2"/>
  <c r="Q324" i="1" s="1"/>
  <c r="G342" i="2"/>
  <c r="P342" i="2"/>
  <c r="Q356" i="1" s="1"/>
  <c r="G374" i="2"/>
  <c r="P374" i="2"/>
  <c r="Q388" i="1" s="1"/>
  <c r="G406" i="2"/>
  <c r="P406" i="2"/>
  <c r="Q420" i="1" s="1"/>
  <c r="G438" i="2"/>
  <c r="P438" i="2"/>
  <c r="Q452" i="1" s="1"/>
  <c r="G470" i="2"/>
  <c r="P470" i="2"/>
  <c r="Q484" i="1" s="1"/>
  <c r="G566" i="2"/>
  <c r="P566" i="2"/>
  <c r="Q580" i="1" s="1"/>
  <c r="G598" i="2"/>
  <c r="P598" i="2"/>
  <c r="Q612" i="1" s="1"/>
  <c r="G630" i="2"/>
  <c r="P630" i="2"/>
  <c r="Q644" i="1" s="1"/>
  <c r="G662" i="2"/>
  <c r="P662" i="2"/>
  <c r="Q676" i="1" s="1"/>
  <c r="G694" i="2"/>
  <c r="P694" i="2"/>
  <c r="Q708" i="1" s="1"/>
  <c r="G718" i="2"/>
  <c r="P718" i="2"/>
  <c r="Q732" i="1" s="1"/>
  <c r="G750" i="2"/>
  <c r="P750" i="2"/>
  <c r="Q764" i="1" s="1"/>
  <c r="G782" i="2"/>
  <c r="P782" i="2"/>
  <c r="Q796" i="1" s="1"/>
  <c r="G814" i="2"/>
  <c r="P814" i="2"/>
  <c r="Q828" i="1" s="1"/>
  <c r="G846" i="2"/>
  <c r="P846" i="2"/>
  <c r="Q860" i="1" s="1"/>
  <c r="G878" i="2"/>
  <c r="P878" i="2"/>
  <c r="Q892" i="1" s="1"/>
  <c r="G910" i="2"/>
  <c r="P910" i="2"/>
  <c r="Q924" i="1" s="1"/>
  <c r="G942" i="2"/>
  <c r="P942" i="2"/>
  <c r="Q956" i="1" s="1"/>
  <c r="G974" i="2"/>
  <c r="P974" i="2"/>
  <c r="Q988" i="1" s="1"/>
  <c r="G1006" i="2"/>
  <c r="P1006" i="2"/>
  <c r="Q1020" i="1" s="1"/>
  <c r="G1038" i="2"/>
  <c r="P1038" i="2"/>
  <c r="Q1052" i="1" s="1"/>
  <c r="G1070" i="2"/>
  <c r="P1070" i="2"/>
  <c r="Q1084" i="1" s="1"/>
  <c r="G1102" i="2"/>
  <c r="P1102" i="2"/>
  <c r="Q1116" i="1" s="1"/>
  <c r="G1134" i="2"/>
  <c r="P1134" i="2"/>
  <c r="Q1148" i="1" s="1"/>
  <c r="G1166" i="2"/>
  <c r="P1166" i="2"/>
  <c r="Q1180" i="1" s="1"/>
  <c r="G1198" i="2"/>
  <c r="P1198" i="2"/>
  <c r="Q1212" i="1" s="1"/>
  <c r="G1230" i="2"/>
  <c r="P1230" i="2"/>
  <c r="Q1244" i="1" s="1"/>
  <c r="G1262" i="2"/>
  <c r="P1262" i="2"/>
  <c r="Q1276" i="1" s="1"/>
  <c r="G1294" i="2"/>
  <c r="P1294" i="2"/>
  <c r="Q1308" i="1" s="1"/>
  <c r="G1326" i="2"/>
  <c r="P1326" i="2"/>
  <c r="Q1340" i="1" s="1"/>
  <c r="G1358" i="2"/>
  <c r="P1358" i="2"/>
  <c r="Q1372" i="1" s="1"/>
  <c r="G1390" i="2"/>
  <c r="P1390" i="2"/>
  <c r="Q1404" i="1" s="1"/>
  <c r="G1422" i="2"/>
  <c r="P1422" i="2"/>
  <c r="Q1436" i="1" s="1"/>
  <c r="G1454" i="2"/>
  <c r="P1454" i="2"/>
  <c r="Q1468" i="1" s="1"/>
  <c r="G1486" i="2"/>
  <c r="P1486" i="2"/>
  <c r="Q1500" i="1" s="1"/>
  <c r="G1290" i="2"/>
  <c r="P1290" i="2"/>
  <c r="Q1304" i="1" s="1"/>
  <c r="G1322" i="2"/>
  <c r="P1322" i="2"/>
  <c r="Q1336" i="1" s="1"/>
  <c r="G1354" i="2"/>
  <c r="P1354" i="2"/>
  <c r="Q1368" i="1" s="1"/>
  <c r="G1386" i="2"/>
  <c r="P1386" i="2"/>
  <c r="Q1400" i="1" s="1"/>
  <c r="G1418" i="2"/>
  <c r="P1418" i="2"/>
  <c r="Q1432" i="1" s="1"/>
  <c r="G1450" i="2"/>
  <c r="P1450" i="2"/>
  <c r="Q1464" i="1" s="1"/>
  <c r="G1482" i="2"/>
  <c r="P1482" i="2"/>
  <c r="Q1496" i="1" s="1"/>
  <c r="G1514" i="2"/>
  <c r="P1514" i="2"/>
  <c r="Q1528" i="1" s="1"/>
  <c r="G45" i="2"/>
  <c r="G77" i="2"/>
  <c r="G109" i="2"/>
  <c r="P109" i="2"/>
  <c r="Q123" i="1" s="1"/>
  <c r="G141" i="2"/>
  <c r="P141" i="2"/>
  <c r="Q155" i="1" s="1"/>
  <c r="G173" i="2"/>
  <c r="P173" i="2"/>
  <c r="Q187" i="1" s="1"/>
  <c r="G205" i="2"/>
  <c r="P205" i="2"/>
  <c r="Q219" i="1" s="1"/>
  <c r="G237" i="2"/>
  <c r="P237" i="2"/>
  <c r="Q251" i="1" s="1"/>
  <c r="G269" i="2"/>
  <c r="P269" i="2"/>
  <c r="Q283" i="1" s="1"/>
  <c r="G301" i="2"/>
  <c r="P301" i="2"/>
  <c r="Q315" i="1" s="1"/>
  <c r="G333" i="2"/>
  <c r="P333" i="2"/>
  <c r="Q347" i="1" s="1"/>
  <c r="G365" i="2"/>
  <c r="P365" i="2"/>
  <c r="Q379" i="1" s="1"/>
  <c r="G397" i="2"/>
  <c r="P397" i="2"/>
  <c r="Q411" i="1" s="1"/>
  <c r="G429" i="2"/>
  <c r="P429" i="2"/>
  <c r="Q443" i="1" s="1"/>
  <c r="G461" i="2"/>
  <c r="P461" i="2"/>
  <c r="Q475" i="1" s="1"/>
  <c r="G493" i="2"/>
  <c r="P493" i="2"/>
  <c r="Q507" i="1" s="1"/>
  <c r="G525" i="2"/>
  <c r="P525" i="2"/>
  <c r="Q539" i="1" s="1"/>
  <c r="G557" i="2"/>
  <c r="P557" i="2"/>
  <c r="Q571" i="1" s="1"/>
  <c r="G589" i="2"/>
  <c r="P589" i="2"/>
  <c r="Q603" i="1" s="1"/>
  <c r="G621" i="2"/>
  <c r="P621" i="2"/>
  <c r="Q635" i="1" s="1"/>
  <c r="G653" i="2"/>
  <c r="P653" i="2"/>
  <c r="Q667" i="1" s="1"/>
  <c r="G685" i="2"/>
  <c r="P685" i="2"/>
  <c r="Q699" i="1" s="1"/>
  <c r="G717" i="2"/>
  <c r="P717" i="2"/>
  <c r="Q731" i="1" s="1"/>
  <c r="G749" i="2"/>
  <c r="P749" i="2"/>
  <c r="Q763" i="1" s="1"/>
  <c r="G781" i="2"/>
  <c r="P781" i="2"/>
  <c r="Q795" i="1" s="1"/>
  <c r="G813" i="2"/>
  <c r="P813" i="2"/>
  <c r="Q827" i="1" s="1"/>
  <c r="G845" i="2"/>
  <c r="P845" i="2"/>
  <c r="Q859" i="1" s="1"/>
  <c r="G877" i="2"/>
  <c r="P877" i="2"/>
  <c r="Q891" i="1" s="1"/>
  <c r="G909" i="2"/>
  <c r="P909" i="2"/>
  <c r="Q923" i="1" s="1"/>
  <c r="G941" i="2"/>
  <c r="P941" i="2"/>
  <c r="Q955" i="1" s="1"/>
  <c r="G973" i="2"/>
  <c r="P973" i="2"/>
  <c r="Q987" i="1" s="1"/>
  <c r="G1005" i="2"/>
  <c r="P1005" i="2"/>
  <c r="Q1019" i="1" s="1"/>
  <c r="G1037" i="2"/>
  <c r="P1037" i="2"/>
  <c r="Q1051" i="1" s="1"/>
  <c r="G1069" i="2"/>
  <c r="P1069" i="2"/>
  <c r="Q1083" i="1" s="1"/>
  <c r="G1101" i="2"/>
  <c r="P1101" i="2"/>
  <c r="Q1115" i="1" s="1"/>
  <c r="G1133" i="2"/>
  <c r="P1133" i="2"/>
  <c r="Q1147" i="1" s="1"/>
  <c r="G1165" i="2"/>
  <c r="P1165" i="2"/>
  <c r="Q1179" i="1" s="1"/>
  <c r="G1197" i="2"/>
  <c r="P1197" i="2"/>
  <c r="Q1211" i="1" s="1"/>
  <c r="G1229" i="2"/>
  <c r="P1229" i="2"/>
  <c r="Q1243" i="1" s="1"/>
  <c r="G1261" i="2"/>
  <c r="P1261" i="2"/>
  <c r="Q1275" i="1" s="1"/>
  <c r="G1293" i="2"/>
  <c r="P1293" i="2"/>
  <c r="Q1307" i="1" s="1"/>
  <c r="G1325" i="2"/>
  <c r="P1325" i="2"/>
  <c r="Q1339" i="1" s="1"/>
  <c r="G1357" i="2"/>
  <c r="P1357" i="2"/>
  <c r="Q1371" i="1" s="1"/>
  <c r="G1389" i="2"/>
  <c r="P1389" i="2"/>
  <c r="Q1403" i="1" s="1"/>
  <c r="G1421" i="2"/>
  <c r="P1421" i="2"/>
  <c r="Q1435" i="1" s="1"/>
  <c r="G1453" i="2"/>
  <c r="P1453" i="2"/>
  <c r="Q1467" i="1" s="1"/>
  <c r="G1485" i="2"/>
  <c r="P1485" i="2"/>
  <c r="Q1499" i="1" s="1"/>
  <c r="G81" i="2"/>
  <c r="G177" i="2"/>
  <c r="P177" i="2"/>
  <c r="Q191" i="1" s="1"/>
  <c r="G273" i="2"/>
  <c r="P273" i="2"/>
  <c r="Q287" i="1" s="1"/>
  <c r="G401" i="2"/>
  <c r="P401" i="2"/>
  <c r="Q415" i="1" s="1"/>
  <c r="G561" i="2"/>
  <c r="P561" i="2"/>
  <c r="Q575" i="1" s="1"/>
  <c r="G657" i="2"/>
  <c r="P657" i="2"/>
  <c r="Q671" i="1" s="1"/>
  <c r="G753" i="2"/>
  <c r="P753" i="2"/>
  <c r="Q767" i="1" s="1"/>
  <c r="G849" i="2"/>
  <c r="P849" i="2"/>
  <c r="Q863" i="1" s="1"/>
  <c r="G945" i="2"/>
  <c r="P945" i="2"/>
  <c r="Q959" i="1" s="1"/>
  <c r="G1041" i="2"/>
  <c r="P1041" i="2"/>
  <c r="Q1055" i="1" s="1"/>
  <c r="G1137" i="2"/>
  <c r="P1137" i="2"/>
  <c r="Q1151" i="1" s="1"/>
  <c r="G1233" i="2"/>
  <c r="P1233" i="2"/>
  <c r="Q1247" i="1" s="1"/>
  <c r="G1329" i="2"/>
  <c r="P1329" i="2"/>
  <c r="Q1343" i="1" s="1"/>
  <c r="G1425" i="2"/>
  <c r="P1425" i="2"/>
  <c r="Q1439" i="1" s="1"/>
  <c r="G56" i="2"/>
  <c r="G74" i="2"/>
  <c r="G170" i="2"/>
  <c r="P170" i="2"/>
  <c r="Q184" i="1" s="1"/>
  <c r="G266" i="2"/>
  <c r="P266" i="2"/>
  <c r="Q280" i="1" s="1"/>
  <c r="G330" i="2"/>
  <c r="P330" i="2"/>
  <c r="Q344" i="1" s="1"/>
  <c r="G426" i="2"/>
  <c r="P426" i="2"/>
  <c r="Q440" i="1" s="1"/>
  <c r="G490" i="2"/>
  <c r="P490" i="2"/>
  <c r="Q504" i="1" s="1"/>
  <c r="G586" i="2"/>
  <c r="P586" i="2"/>
  <c r="Q600" i="1" s="1"/>
  <c r="G650" i="2"/>
  <c r="P650" i="2"/>
  <c r="Q664" i="1" s="1"/>
  <c r="G1216" i="2"/>
  <c r="P1216" i="2"/>
  <c r="Q1230" i="1" s="1"/>
  <c r="G1312" i="2"/>
  <c r="P1312" i="2"/>
  <c r="Q1326" i="1" s="1"/>
  <c r="G1408" i="2"/>
  <c r="P1408" i="2"/>
  <c r="Q1422" i="1" s="1"/>
  <c r="G1472" i="2"/>
  <c r="P1472" i="2"/>
  <c r="Q1486" i="1" s="1"/>
  <c r="G754" i="2"/>
  <c r="P754" i="2"/>
  <c r="Q768" i="1" s="1"/>
  <c r="G818" i="2"/>
  <c r="P818" i="2"/>
  <c r="Q832" i="1" s="1"/>
  <c r="G914" i="2"/>
  <c r="P914" i="2"/>
  <c r="Q928" i="1" s="1"/>
  <c r="G1010" i="2"/>
  <c r="P1010" i="2"/>
  <c r="Q1024" i="1" s="1"/>
  <c r="G1106" i="2"/>
  <c r="P1106" i="2"/>
  <c r="Q1120" i="1" s="1"/>
  <c r="G1170" i="2"/>
  <c r="P1170" i="2"/>
  <c r="Q1184" i="1" s="1"/>
  <c r="G1202" i="2"/>
  <c r="P1202" i="2"/>
  <c r="Q1216" i="1" s="1"/>
  <c r="G1266" i="2"/>
  <c r="P1266" i="2"/>
  <c r="Q1280" i="1" s="1"/>
  <c r="G112" i="2"/>
  <c r="P112" i="2"/>
  <c r="Q126" i="1" s="1"/>
  <c r="G144" i="2"/>
  <c r="P144" i="2"/>
  <c r="Q158" i="1" s="1"/>
  <c r="G176" i="2"/>
  <c r="P176" i="2"/>
  <c r="Q190" i="1" s="1"/>
  <c r="G208" i="2"/>
  <c r="P208" i="2"/>
  <c r="Q222" i="1" s="1"/>
  <c r="G240" i="2"/>
  <c r="P240" i="2"/>
  <c r="Q254" i="1" s="1"/>
  <c r="G272" i="2"/>
  <c r="P272" i="2"/>
  <c r="Q286" i="1" s="1"/>
  <c r="G304" i="2"/>
  <c r="P304" i="2"/>
  <c r="Q318" i="1" s="1"/>
  <c r="G336" i="2"/>
  <c r="P336" i="2"/>
  <c r="Q350" i="1" s="1"/>
  <c r="G368" i="2"/>
  <c r="P368" i="2"/>
  <c r="Q382" i="1" s="1"/>
  <c r="G400" i="2"/>
  <c r="P400" i="2"/>
  <c r="Q414" i="1" s="1"/>
  <c r="G432" i="2"/>
  <c r="P432" i="2"/>
  <c r="Q446" i="1" s="1"/>
  <c r="G464" i="2"/>
  <c r="P464" i="2"/>
  <c r="Q478" i="1" s="1"/>
  <c r="G496" i="2"/>
  <c r="P496" i="2"/>
  <c r="Q510" i="1" s="1"/>
  <c r="G528" i="2"/>
  <c r="P528" i="2"/>
  <c r="Q542" i="1" s="1"/>
  <c r="G560" i="2"/>
  <c r="P560" i="2"/>
  <c r="Q574" i="1" s="1"/>
  <c r="G592" i="2"/>
  <c r="P592" i="2"/>
  <c r="Q606" i="1" s="1"/>
  <c r="G624" i="2"/>
  <c r="P624" i="2"/>
  <c r="Q638" i="1" s="1"/>
  <c r="G656" i="2"/>
  <c r="P656" i="2"/>
  <c r="Q670" i="1" s="1"/>
  <c r="G688" i="2"/>
  <c r="P688" i="2"/>
  <c r="Q702" i="1" s="1"/>
  <c r="G720" i="2"/>
  <c r="P720" i="2"/>
  <c r="Q734" i="1" s="1"/>
  <c r="G752" i="2"/>
  <c r="P752" i="2"/>
  <c r="Q766" i="1" s="1"/>
  <c r="G784" i="2"/>
  <c r="P784" i="2"/>
  <c r="Q798" i="1" s="1"/>
  <c r="G816" i="2"/>
  <c r="P816" i="2"/>
  <c r="Q830" i="1" s="1"/>
  <c r="G848" i="2"/>
  <c r="P848" i="2"/>
  <c r="Q862" i="1" s="1"/>
  <c r="G880" i="2"/>
  <c r="P880" i="2"/>
  <c r="Q894" i="1" s="1"/>
  <c r="G912" i="2"/>
  <c r="P912" i="2"/>
  <c r="Q926" i="1" s="1"/>
  <c r="G944" i="2"/>
  <c r="P944" i="2"/>
  <c r="Q958" i="1" s="1"/>
  <c r="G976" i="2"/>
  <c r="P976" i="2"/>
  <c r="Q990" i="1" s="1"/>
  <c r="G1008" i="2"/>
  <c r="P1008" i="2"/>
  <c r="Q1022" i="1" s="1"/>
  <c r="G1040" i="2"/>
  <c r="P1040" i="2"/>
  <c r="Q1054" i="1" s="1"/>
  <c r="G1072" i="2"/>
  <c r="P1072" i="2"/>
  <c r="Q1086" i="1" s="1"/>
  <c r="G1104" i="2"/>
  <c r="P1104" i="2"/>
  <c r="Q1118" i="1" s="1"/>
  <c r="G1136" i="2"/>
  <c r="P1136" i="2"/>
  <c r="Q1150" i="1" s="1"/>
  <c r="G1168" i="2"/>
  <c r="P1168" i="2"/>
  <c r="Q1182" i="1" s="1"/>
  <c r="G1200" i="2"/>
  <c r="P1200" i="2"/>
  <c r="Q1214" i="1" s="1"/>
  <c r="G31" i="2"/>
  <c r="G63" i="2"/>
  <c r="G95" i="2"/>
  <c r="P95" i="2"/>
  <c r="Q109" i="1" s="1"/>
  <c r="G127" i="2"/>
  <c r="P127" i="2"/>
  <c r="Q141" i="1" s="1"/>
  <c r="G159" i="2"/>
  <c r="P159" i="2"/>
  <c r="Q173" i="1" s="1"/>
  <c r="G191" i="2"/>
  <c r="P191" i="2"/>
  <c r="Q205" i="1" s="1"/>
  <c r="G223" i="2"/>
  <c r="P223" i="2"/>
  <c r="Q237" i="1" s="1"/>
  <c r="G255" i="2"/>
  <c r="P255" i="2"/>
  <c r="Q269" i="1" s="1"/>
  <c r="G287" i="2"/>
  <c r="P287" i="2"/>
  <c r="Q301" i="1" s="1"/>
  <c r="G319" i="2"/>
  <c r="P319" i="2"/>
  <c r="Q333" i="1" s="1"/>
  <c r="G351" i="2"/>
  <c r="P351" i="2"/>
  <c r="Q365" i="1" s="1"/>
  <c r="G383" i="2"/>
  <c r="P383" i="2"/>
  <c r="Q397" i="1" s="1"/>
  <c r="G415" i="2"/>
  <c r="P415" i="2"/>
  <c r="Q429" i="1" s="1"/>
  <c r="G447" i="2"/>
  <c r="P447" i="2"/>
  <c r="Q461" i="1" s="1"/>
  <c r="G479" i="2"/>
  <c r="P479" i="2"/>
  <c r="Q493" i="1" s="1"/>
  <c r="G511" i="2"/>
  <c r="P511" i="2"/>
  <c r="Q525" i="1" s="1"/>
  <c r="G543" i="2"/>
  <c r="P543" i="2"/>
  <c r="Q557" i="1" s="1"/>
  <c r="G575" i="2"/>
  <c r="P575" i="2"/>
  <c r="Q589" i="1" s="1"/>
  <c r="G607" i="2"/>
  <c r="P607" i="2"/>
  <c r="Q621" i="1" s="1"/>
  <c r="G639" i="2"/>
  <c r="P639" i="2"/>
  <c r="Q653" i="1" s="1"/>
  <c r="G671" i="2"/>
  <c r="P671" i="2"/>
  <c r="Q685" i="1" s="1"/>
  <c r="G703" i="2"/>
  <c r="P703" i="2"/>
  <c r="Q717" i="1" s="1"/>
  <c r="G735" i="2"/>
  <c r="P735" i="2"/>
  <c r="Q749" i="1" s="1"/>
  <c r="G767" i="2"/>
  <c r="P767" i="2"/>
  <c r="Q781" i="1" s="1"/>
  <c r="G799" i="2"/>
  <c r="P799" i="2"/>
  <c r="Q813" i="1" s="1"/>
  <c r="G831" i="2"/>
  <c r="P831" i="2"/>
  <c r="Q845" i="1" s="1"/>
  <c r="G863" i="2"/>
  <c r="P863" i="2"/>
  <c r="Q877" i="1" s="1"/>
  <c r="G895" i="2"/>
  <c r="P895" i="2"/>
  <c r="Q909" i="1" s="1"/>
  <c r="G927" i="2"/>
  <c r="P927" i="2"/>
  <c r="Q941" i="1" s="1"/>
  <c r="G959" i="2"/>
  <c r="P959" i="2"/>
  <c r="Q973" i="1" s="1"/>
  <c r="G991" i="2"/>
  <c r="P991" i="2"/>
  <c r="Q1005" i="1" s="1"/>
  <c r="G1023" i="2"/>
  <c r="P1023" i="2"/>
  <c r="Q1037" i="1" s="1"/>
  <c r="G1055" i="2"/>
  <c r="P1055" i="2"/>
  <c r="Q1069" i="1" s="1"/>
  <c r="G1087" i="2"/>
  <c r="P1087" i="2"/>
  <c r="Q1101" i="1" s="1"/>
  <c r="G1119" i="2"/>
  <c r="P1119" i="2"/>
  <c r="Q1133" i="1" s="1"/>
  <c r="G1151" i="2"/>
  <c r="P1151" i="2"/>
  <c r="Q1165" i="1" s="1"/>
  <c r="G1183" i="2"/>
  <c r="P1183" i="2"/>
  <c r="Q1197" i="1" s="1"/>
  <c r="G1215" i="2"/>
  <c r="P1215" i="2"/>
  <c r="Q1229" i="1" s="1"/>
  <c r="G1247" i="2"/>
  <c r="P1247" i="2"/>
  <c r="Q1261" i="1" s="1"/>
  <c r="G1279" i="2"/>
  <c r="P1279" i="2"/>
  <c r="Q1293" i="1" s="1"/>
  <c r="G1311" i="2"/>
  <c r="P1311" i="2"/>
  <c r="Q1325" i="1" s="1"/>
  <c r="G1343" i="2"/>
  <c r="P1343" i="2"/>
  <c r="Q1357" i="1" s="1"/>
  <c r="G1375" i="2"/>
  <c r="P1375" i="2"/>
  <c r="Q1389" i="1" s="1"/>
  <c r="G1407" i="2"/>
  <c r="P1407" i="2"/>
  <c r="Q1421" i="1" s="1"/>
  <c r="G1439" i="2"/>
  <c r="P1439" i="2"/>
  <c r="Q1453" i="1" s="1"/>
  <c r="G1471" i="2"/>
  <c r="P1471" i="2"/>
  <c r="Q1485" i="1" s="1"/>
  <c r="G1503" i="2"/>
  <c r="P1503" i="2"/>
  <c r="Q1517" i="1" s="1"/>
  <c r="G38" i="2"/>
  <c r="G70" i="2"/>
  <c r="G102" i="2"/>
  <c r="P102" i="2"/>
  <c r="Q116" i="1" s="1"/>
  <c r="G134" i="2"/>
  <c r="P134" i="2"/>
  <c r="Q148" i="1" s="1"/>
  <c r="G166" i="2"/>
  <c r="P166" i="2"/>
  <c r="Q180" i="1" s="1"/>
  <c r="G198" i="2"/>
  <c r="P198" i="2"/>
  <c r="Q212" i="1" s="1"/>
  <c r="G230" i="2"/>
  <c r="P230" i="2"/>
  <c r="Q244" i="1" s="1"/>
  <c r="G262" i="2"/>
  <c r="P262" i="2"/>
  <c r="Q276" i="1" s="1"/>
  <c r="G294" i="2"/>
  <c r="P294" i="2"/>
  <c r="Q308" i="1" s="1"/>
  <c r="G326" i="2"/>
  <c r="P326" i="2"/>
  <c r="Q340" i="1" s="1"/>
  <c r="G358" i="2"/>
  <c r="P358" i="2"/>
  <c r="Q372" i="1" s="1"/>
  <c r="G390" i="2"/>
  <c r="P390" i="2"/>
  <c r="Q404" i="1" s="1"/>
  <c r="G422" i="2"/>
  <c r="P422" i="2"/>
  <c r="Q436" i="1" s="1"/>
  <c r="G454" i="2"/>
  <c r="P454" i="2"/>
  <c r="Q468" i="1" s="1"/>
  <c r="G486" i="2"/>
  <c r="P486" i="2"/>
  <c r="Q500" i="1" s="1"/>
  <c r="G518" i="2"/>
  <c r="P518" i="2"/>
  <c r="Q532" i="1" s="1"/>
  <c r="G550" i="2"/>
  <c r="P550" i="2"/>
  <c r="Q564" i="1" s="1"/>
  <c r="G582" i="2"/>
  <c r="P582" i="2"/>
  <c r="Q596" i="1" s="1"/>
  <c r="G614" i="2"/>
  <c r="P614" i="2"/>
  <c r="Q628" i="1" s="1"/>
  <c r="G646" i="2"/>
  <c r="P646" i="2"/>
  <c r="Q660" i="1" s="1"/>
  <c r="G678" i="2"/>
  <c r="P678" i="2"/>
  <c r="Q692" i="1" s="1"/>
  <c r="G702" i="2"/>
  <c r="P702" i="2"/>
  <c r="Q716" i="1" s="1"/>
  <c r="G734" i="2"/>
  <c r="P734" i="2"/>
  <c r="Q748" i="1" s="1"/>
  <c r="G766" i="2"/>
  <c r="P766" i="2"/>
  <c r="Q780" i="1" s="1"/>
  <c r="G798" i="2"/>
  <c r="P798" i="2"/>
  <c r="Q812" i="1" s="1"/>
  <c r="G830" i="2"/>
  <c r="P830" i="2"/>
  <c r="Q844" i="1" s="1"/>
  <c r="G862" i="2"/>
  <c r="P862" i="2"/>
  <c r="Q876" i="1" s="1"/>
  <c r="G894" i="2"/>
  <c r="P894" i="2"/>
  <c r="Q908" i="1" s="1"/>
  <c r="G926" i="2"/>
  <c r="P926" i="2"/>
  <c r="Q940" i="1" s="1"/>
  <c r="G958" i="2"/>
  <c r="P958" i="2"/>
  <c r="Q972" i="1" s="1"/>
  <c r="G990" i="2"/>
  <c r="P990" i="2"/>
  <c r="Q1004" i="1" s="1"/>
  <c r="G1022" i="2"/>
  <c r="P1022" i="2"/>
  <c r="Q1036" i="1" s="1"/>
  <c r="G1054" i="2"/>
  <c r="P1054" i="2"/>
  <c r="Q1068" i="1" s="1"/>
  <c r="G1086" i="2"/>
  <c r="P1086" i="2"/>
  <c r="Q1100" i="1" s="1"/>
  <c r="G1118" i="2"/>
  <c r="P1118" i="2"/>
  <c r="Q1132" i="1" s="1"/>
  <c r="G1150" i="2"/>
  <c r="P1150" i="2"/>
  <c r="Q1164" i="1" s="1"/>
  <c r="G1182" i="2"/>
  <c r="P1182" i="2"/>
  <c r="Q1196" i="1" s="1"/>
  <c r="G1214" i="2"/>
  <c r="P1214" i="2"/>
  <c r="Q1228" i="1" s="1"/>
  <c r="G1246" i="2"/>
  <c r="P1246" i="2"/>
  <c r="Q1260" i="1" s="1"/>
  <c r="G1278" i="2"/>
  <c r="P1278" i="2"/>
  <c r="Q1292" i="1" s="1"/>
  <c r="G1310" i="2"/>
  <c r="P1310" i="2"/>
  <c r="Q1324" i="1" s="1"/>
  <c r="G1342" i="2"/>
  <c r="P1342" i="2"/>
  <c r="Q1356" i="1" s="1"/>
  <c r="G1374" i="2"/>
  <c r="P1374" i="2"/>
  <c r="Q1388" i="1" s="1"/>
  <c r="G1406" i="2"/>
  <c r="P1406" i="2"/>
  <c r="Q1420" i="1" s="1"/>
  <c r="G1438" i="2"/>
  <c r="P1438" i="2"/>
  <c r="Q1452" i="1" s="1"/>
  <c r="G1470" i="2"/>
  <c r="P1470" i="2"/>
  <c r="Q1484" i="1" s="1"/>
  <c r="G1502" i="2"/>
  <c r="P1502" i="2"/>
  <c r="Q1516" i="1" s="1"/>
  <c r="G1306" i="2"/>
  <c r="P1306" i="2"/>
  <c r="Q1320" i="1" s="1"/>
  <c r="F1306" i="2"/>
  <c r="L1320" i="1" s="1"/>
  <c r="G1338" i="2"/>
  <c r="P1338" i="2"/>
  <c r="Q1352" i="1" s="1"/>
  <c r="G1370" i="2"/>
  <c r="P1370" i="2"/>
  <c r="Q1384" i="1" s="1"/>
  <c r="G1402" i="2"/>
  <c r="P1402" i="2"/>
  <c r="Q1416" i="1" s="1"/>
  <c r="G1434" i="2"/>
  <c r="P1434" i="2"/>
  <c r="Q1448" i="1" s="1"/>
  <c r="G1466" i="2"/>
  <c r="P1466" i="2"/>
  <c r="Q1480" i="1" s="1"/>
  <c r="G1498" i="2"/>
  <c r="P1498" i="2"/>
  <c r="Q1512" i="1" s="1"/>
  <c r="G29" i="2"/>
  <c r="G61" i="2"/>
  <c r="G93" i="2"/>
  <c r="G125" i="2"/>
  <c r="P125" i="2"/>
  <c r="Q139" i="1" s="1"/>
  <c r="G157" i="2"/>
  <c r="P157" i="2"/>
  <c r="Q171" i="1" s="1"/>
  <c r="G189" i="2"/>
  <c r="P189" i="2"/>
  <c r="Q203" i="1" s="1"/>
  <c r="G221" i="2"/>
  <c r="P221" i="2"/>
  <c r="Q235" i="1" s="1"/>
  <c r="G253" i="2"/>
  <c r="P253" i="2"/>
  <c r="Q267" i="1" s="1"/>
  <c r="G285" i="2"/>
  <c r="P285" i="2"/>
  <c r="Q299" i="1" s="1"/>
  <c r="G317" i="2"/>
  <c r="P317" i="2"/>
  <c r="Q331" i="1" s="1"/>
  <c r="G349" i="2"/>
  <c r="P349" i="2"/>
  <c r="Q363" i="1" s="1"/>
  <c r="G381" i="2"/>
  <c r="P381" i="2"/>
  <c r="Q395" i="1" s="1"/>
  <c r="G413" i="2"/>
  <c r="P413" i="2"/>
  <c r="Q427" i="1" s="1"/>
  <c r="G445" i="2"/>
  <c r="P445" i="2"/>
  <c r="Q459" i="1" s="1"/>
  <c r="G477" i="2"/>
  <c r="P477" i="2"/>
  <c r="Q491" i="1" s="1"/>
  <c r="G509" i="2"/>
  <c r="P509" i="2"/>
  <c r="Q523" i="1" s="1"/>
  <c r="G541" i="2"/>
  <c r="P541" i="2"/>
  <c r="Q555" i="1" s="1"/>
  <c r="G573" i="2"/>
  <c r="P573" i="2"/>
  <c r="Q587" i="1" s="1"/>
  <c r="G605" i="2"/>
  <c r="P605" i="2"/>
  <c r="Q619" i="1" s="1"/>
  <c r="G637" i="2"/>
  <c r="P637" i="2"/>
  <c r="Q651" i="1" s="1"/>
  <c r="G669" i="2"/>
  <c r="P669" i="2"/>
  <c r="Q683" i="1" s="1"/>
  <c r="G701" i="2"/>
  <c r="P701" i="2"/>
  <c r="Q715" i="1" s="1"/>
  <c r="G733" i="2"/>
  <c r="P733" i="2"/>
  <c r="Q747" i="1" s="1"/>
  <c r="G765" i="2"/>
  <c r="P765" i="2"/>
  <c r="Q779" i="1" s="1"/>
  <c r="G797" i="2"/>
  <c r="P797" i="2"/>
  <c r="Q811" i="1" s="1"/>
  <c r="G829" i="2"/>
  <c r="P829" i="2"/>
  <c r="Q843" i="1" s="1"/>
  <c r="G861" i="2"/>
  <c r="P861" i="2"/>
  <c r="Q875" i="1" s="1"/>
  <c r="G893" i="2"/>
  <c r="P893" i="2"/>
  <c r="Q907" i="1" s="1"/>
  <c r="G925" i="2"/>
  <c r="P925" i="2"/>
  <c r="Q939" i="1" s="1"/>
  <c r="G957" i="2"/>
  <c r="P957" i="2"/>
  <c r="Q971" i="1" s="1"/>
  <c r="G989" i="2"/>
  <c r="P989" i="2"/>
  <c r="Q1003" i="1" s="1"/>
  <c r="G1021" i="2"/>
  <c r="P1021" i="2"/>
  <c r="Q1035" i="1" s="1"/>
  <c r="G1053" i="2"/>
  <c r="P1053" i="2"/>
  <c r="Q1067" i="1" s="1"/>
  <c r="G1085" i="2"/>
  <c r="P1085" i="2"/>
  <c r="Q1099" i="1" s="1"/>
  <c r="G1117" i="2"/>
  <c r="P1117" i="2"/>
  <c r="Q1131" i="1" s="1"/>
  <c r="G1149" i="2"/>
  <c r="P1149" i="2"/>
  <c r="Q1163" i="1" s="1"/>
  <c r="G1181" i="2"/>
  <c r="P1181" i="2"/>
  <c r="Q1195" i="1" s="1"/>
  <c r="G1213" i="2"/>
  <c r="P1213" i="2"/>
  <c r="Q1227" i="1" s="1"/>
  <c r="G1245" i="2"/>
  <c r="P1245" i="2"/>
  <c r="Q1259" i="1" s="1"/>
  <c r="G1277" i="2"/>
  <c r="P1277" i="2"/>
  <c r="Q1291" i="1" s="1"/>
  <c r="G1309" i="2"/>
  <c r="P1309" i="2"/>
  <c r="Q1323" i="1" s="1"/>
  <c r="G1341" i="2"/>
  <c r="P1341" i="2"/>
  <c r="Q1355" i="1" s="1"/>
  <c r="G1373" i="2"/>
  <c r="P1373" i="2"/>
  <c r="Q1387" i="1" s="1"/>
  <c r="G1405" i="2"/>
  <c r="P1405" i="2"/>
  <c r="Q1419" i="1" s="1"/>
  <c r="G1437" i="2"/>
  <c r="P1437" i="2"/>
  <c r="Q1451" i="1" s="1"/>
  <c r="G1469" i="2"/>
  <c r="P1469" i="2"/>
  <c r="Q1483" i="1" s="1"/>
  <c r="G1501" i="2"/>
  <c r="P1501" i="2"/>
  <c r="Q1515" i="1" s="1"/>
  <c r="G33" i="2"/>
  <c r="G97" i="2"/>
  <c r="P97" i="2"/>
  <c r="Q111" i="1" s="1"/>
  <c r="G193" i="2"/>
  <c r="P193" i="2"/>
  <c r="Q207" i="1" s="1"/>
  <c r="G289" i="2"/>
  <c r="P289" i="2"/>
  <c r="Q303" i="1" s="1"/>
  <c r="G385" i="2"/>
  <c r="P385" i="2"/>
  <c r="Q399" i="1" s="1"/>
  <c r="G481" i="2"/>
  <c r="P481" i="2"/>
  <c r="Q495" i="1" s="1"/>
  <c r="G577" i="2"/>
  <c r="P577" i="2"/>
  <c r="Q591" i="1" s="1"/>
  <c r="G705" i="2"/>
  <c r="P705" i="2"/>
  <c r="Q719" i="1" s="1"/>
  <c r="G801" i="2"/>
  <c r="P801" i="2"/>
  <c r="Q815" i="1" s="1"/>
  <c r="G865" i="2"/>
  <c r="P865" i="2"/>
  <c r="Q879" i="1" s="1"/>
  <c r="G961" i="2"/>
  <c r="P961" i="2"/>
  <c r="Q975" i="1" s="1"/>
  <c r="G1025" i="2"/>
  <c r="P1025" i="2"/>
  <c r="Q1039" i="1" s="1"/>
  <c r="G1121" i="2"/>
  <c r="P1121" i="2"/>
  <c r="Q1135" i="1" s="1"/>
  <c r="G1153" i="2"/>
  <c r="P1153" i="2"/>
  <c r="Q1167" i="1" s="1"/>
  <c r="G1185" i="2"/>
  <c r="P1185" i="2"/>
  <c r="Q1199" i="1" s="1"/>
  <c r="G1281" i="2"/>
  <c r="P1281" i="2"/>
  <c r="Q1295" i="1" s="1"/>
  <c r="G1377" i="2"/>
  <c r="P1377" i="2"/>
  <c r="Q1391" i="1" s="1"/>
  <c r="G1441" i="2"/>
  <c r="P1441" i="2"/>
  <c r="Q1455" i="1" s="1"/>
  <c r="G1505" i="2"/>
  <c r="P1505" i="2"/>
  <c r="Q1519" i="1" s="1"/>
  <c r="G58" i="2"/>
  <c r="G154" i="2"/>
  <c r="P154" i="2"/>
  <c r="Q168" i="1" s="1"/>
  <c r="G250" i="2"/>
  <c r="P250" i="2"/>
  <c r="Q264" i="1" s="1"/>
  <c r="G314" i="2"/>
  <c r="P314" i="2"/>
  <c r="Q328" i="1" s="1"/>
  <c r="G378" i="2"/>
  <c r="P378" i="2"/>
  <c r="Q392" i="1" s="1"/>
  <c r="G474" i="2"/>
  <c r="P474" i="2"/>
  <c r="Q488" i="1" s="1"/>
  <c r="G570" i="2"/>
  <c r="P570" i="2"/>
  <c r="Q584" i="1" s="1"/>
  <c r="G666" i="2"/>
  <c r="P666" i="2"/>
  <c r="Q680" i="1" s="1"/>
  <c r="G1296" i="2"/>
  <c r="P1296" i="2"/>
  <c r="Q1310" i="1" s="1"/>
  <c r="G1392" i="2"/>
  <c r="P1392" i="2"/>
  <c r="Q1406" i="1" s="1"/>
  <c r="G1488" i="2"/>
  <c r="P1488" i="2"/>
  <c r="Q1502" i="1" s="1"/>
  <c r="G738" i="2"/>
  <c r="P738" i="2"/>
  <c r="Q752" i="1" s="1"/>
  <c r="G866" i="2"/>
  <c r="P866" i="2"/>
  <c r="Q880" i="1" s="1"/>
  <c r="G1250" i="2"/>
  <c r="P1250" i="2"/>
  <c r="Q1264" i="1" s="1"/>
  <c r="G128" i="2"/>
  <c r="P128" i="2"/>
  <c r="Q142" i="1" s="1"/>
  <c r="G192" i="2"/>
  <c r="P192" i="2"/>
  <c r="Q206" i="1" s="1"/>
  <c r="G288" i="2"/>
  <c r="P288" i="2"/>
  <c r="Q302" i="1" s="1"/>
  <c r="G384" i="2"/>
  <c r="P384" i="2"/>
  <c r="Q398" i="1" s="1"/>
  <c r="G480" i="2"/>
  <c r="P480" i="2"/>
  <c r="Q494" i="1" s="1"/>
  <c r="G576" i="2"/>
  <c r="P576" i="2"/>
  <c r="Q590" i="1" s="1"/>
  <c r="G672" i="2"/>
  <c r="P672" i="2"/>
  <c r="Q686" i="1" s="1"/>
  <c r="G768" i="2"/>
  <c r="P768" i="2"/>
  <c r="Q782" i="1" s="1"/>
  <c r="G864" i="2"/>
  <c r="P864" i="2"/>
  <c r="Q878" i="1" s="1"/>
  <c r="G960" i="2"/>
  <c r="P960" i="2"/>
  <c r="Q974" i="1" s="1"/>
  <c r="G1056" i="2"/>
  <c r="P1056" i="2"/>
  <c r="Q1070" i="1" s="1"/>
  <c r="G1152" i="2"/>
  <c r="P1152" i="2"/>
  <c r="Q1166" i="1" s="1"/>
  <c r="G79" i="2"/>
  <c r="G175" i="2"/>
  <c r="P175" i="2"/>
  <c r="Q189" i="1" s="1"/>
  <c r="G271" i="2"/>
  <c r="P271" i="2"/>
  <c r="Q285" i="1" s="1"/>
  <c r="G367" i="2"/>
  <c r="P367" i="2"/>
  <c r="Q381" i="1" s="1"/>
  <c r="G495" i="2"/>
  <c r="P495" i="2"/>
  <c r="Q509" i="1" s="1"/>
  <c r="G623" i="2"/>
  <c r="P623" i="2"/>
  <c r="Q637" i="1" s="1"/>
  <c r="G911" i="2"/>
  <c r="P911" i="2"/>
  <c r="Q925" i="1" s="1"/>
  <c r="G534" i="2"/>
  <c r="P534" i="2"/>
  <c r="Q548" i="1" s="1"/>
  <c r="G49" i="2"/>
  <c r="G113" i="2"/>
  <c r="P113" i="2"/>
  <c r="Q127" i="1" s="1"/>
  <c r="G145" i="2"/>
  <c r="P145" i="2"/>
  <c r="Q159" i="1" s="1"/>
  <c r="G209" i="2"/>
  <c r="P209" i="2"/>
  <c r="Q223" i="1" s="1"/>
  <c r="G241" i="2"/>
  <c r="P241" i="2"/>
  <c r="Q255" i="1" s="1"/>
  <c r="G305" i="2"/>
  <c r="P305" i="2"/>
  <c r="Q319" i="1" s="1"/>
  <c r="G337" i="2"/>
  <c r="P337" i="2"/>
  <c r="Q351" i="1" s="1"/>
  <c r="G369" i="2"/>
  <c r="P369" i="2"/>
  <c r="Q383" i="1" s="1"/>
  <c r="G433" i="2"/>
  <c r="P433" i="2"/>
  <c r="Q447" i="1" s="1"/>
  <c r="G465" i="2"/>
  <c r="P465" i="2"/>
  <c r="Q479" i="1" s="1"/>
  <c r="G497" i="2"/>
  <c r="P497" i="2"/>
  <c r="Q511" i="1" s="1"/>
  <c r="G529" i="2"/>
  <c r="P529" i="2"/>
  <c r="Q543" i="1" s="1"/>
  <c r="G593" i="2"/>
  <c r="P593" i="2"/>
  <c r="Q607" i="1" s="1"/>
  <c r="G625" i="2"/>
  <c r="P625" i="2"/>
  <c r="Q639" i="1" s="1"/>
  <c r="G689" i="2"/>
  <c r="P689" i="2"/>
  <c r="Q703" i="1" s="1"/>
  <c r="G721" i="2"/>
  <c r="P721" i="2"/>
  <c r="Q735" i="1" s="1"/>
  <c r="G785" i="2"/>
  <c r="P785" i="2"/>
  <c r="Q799" i="1" s="1"/>
  <c r="G817" i="2"/>
  <c r="P817" i="2"/>
  <c r="Q831" i="1" s="1"/>
  <c r="G881" i="2"/>
  <c r="P881" i="2"/>
  <c r="Q895" i="1" s="1"/>
  <c r="G913" i="2"/>
  <c r="P913" i="2"/>
  <c r="Q927" i="1" s="1"/>
  <c r="G977" i="2"/>
  <c r="P977" i="2"/>
  <c r="Q991" i="1" s="1"/>
  <c r="G1009" i="2"/>
  <c r="P1009" i="2"/>
  <c r="Q1023" i="1" s="1"/>
  <c r="G1073" i="2"/>
  <c r="P1073" i="2"/>
  <c r="Q1087" i="1" s="1"/>
  <c r="G1105" i="2"/>
  <c r="P1105" i="2"/>
  <c r="Q1119" i="1" s="1"/>
  <c r="G1169" i="2"/>
  <c r="P1169" i="2"/>
  <c r="Q1183" i="1" s="1"/>
  <c r="G1201" i="2"/>
  <c r="P1201" i="2"/>
  <c r="Q1215" i="1" s="1"/>
  <c r="G1265" i="2"/>
  <c r="P1265" i="2"/>
  <c r="Q1279" i="1" s="1"/>
  <c r="G1297" i="2"/>
  <c r="P1297" i="2"/>
  <c r="Q1311" i="1" s="1"/>
  <c r="G1361" i="2"/>
  <c r="P1361" i="2"/>
  <c r="Q1375" i="1" s="1"/>
  <c r="G1393" i="2"/>
  <c r="P1393" i="2"/>
  <c r="Q1407" i="1" s="1"/>
  <c r="G1457" i="2"/>
  <c r="P1457" i="2"/>
  <c r="Q1471" i="1" s="1"/>
  <c r="G1489" i="2"/>
  <c r="P1489" i="2"/>
  <c r="Q1503" i="1" s="1"/>
  <c r="G24" i="2"/>
  <c r="G88" i="2"/>
  <c r="G42" i="2"/>
  <c r="G106" i="2"/>
  <c r="P106" i="2"/>
  <c r="Q120" i="1" s="1"/>
  <c r="G138" i="2"/>
  <c r="P138" i="2"/>
  <c r="Q152" i="1" s="1"/>
  <c r="G202" i="2"/>
  <c r="P202" i="2"/>
  <c r="Q216" i="1" s="1"/>
  <c r="G234" i="2"/>
  <c r="P234" i="2"/>
  <c r="Q248" i="1" s="1"/>
  <c r="G298" i="2"/>
  <c r="P298" i="2"/>
  <c r="Q312" i="1" s="1"/>
  <c r="G362" i="2"/>
  <c r="P362" i="2"/>
  <c r="Q376" i="1" s="1"/>
  <c r="G394" i="2"/>
  <c r="P394" i="2"/>
  <c r="Q408" i="1" s="1"/>
  <c r="G458" i="2"/>
  <c r="P458" i="2"/>
  <c r="Q472" i="1" s="1"/>
  <c r="G522" i="2"/>
  <c r="P522" i="2"/>
  <c r="Q536" i="1" s="1"/>
  <c r="G554" i="2"/>
  <c r="P554" i="2"/>
  <c r="Q568" i="1" s="1"/>
  <c r="G618" i="2"/>
  <c r="P618" i="2"/>
  <c r="Q632" i="1" s="1"/>
  <c r="G682" i="2"/>
  <c r="P682" i="2"/>
  <c r="Q696" i="1" s="1"/>
  <c r="G1248" i="2"/>
  <c r="P1248" i="2"/>
  <c r="Q1262" i="1" s="1"/>
  <c r="G1280" i="2"/>
  <c r="P1280" i="2"/>
  <c r="Q1294" i="1" s="1"/>
  <c r="G1344" i="2"/>
  <c r="P1344" i="2"/>
  <c r="Q1358" i="1" s="1"/>
  <c r="G1376" i="2"/>
  <c r="P1376" i="2"/>
  <c r="Q1390" i="1" s="1"/>
  <c r="G1440" i="2"/>
  <c r="P1440" i="2"/>
  <c r="Q1454" i="1" s="1"/>
  <c r="G1504" i="2"/>
  <c r="P1504" i="2"/>
  <c r="Q1518" i="1" s="1"/>
  <c r="G722" i="2"/>
  <c r="P722" i="2"/>
  <c r="Q736" i="1" s="1"/>
  <c r="G786" i="2"/>
  <c r="P786" i="2"/>
  <c r="Q800" i="1" s="1"/>
  <c r="G850" i="2"/>
  <c r="P850" i="2"/>
  <c r="Q864" i="1" s="1"/>
  <c r="G882" i="2"/>
  <c r="P882" i="2"/>
  <c r="Q896" i="1" s="1"/>
  <c r="G946" i="2"/>
  <c r="P946" i="2"/>
  <c r="Q960" i="1" s="1"/>
  <c r="G978" i="2"/>
  <c r="P978" i="2"/>
  <c r="Q992" i="1" s="1"/>
  <c r="G1042" i="2"/>
  <c r="P1042" i="2"/>
  <c r="Q1056" i="1" s="1"/>
  <c r="G1074" i="2"/>
  <c r="P1074" i="2"/>
  <c r="Q1088" i="1" s="1"/>
  <c r="G1138" i="2"/>
  <c r="P1138" i="2"/>
  <c r="Q1152" i="1" s="1"/>
  <c r="G1234" i="2"/>
  <c r="P1234" i="2"/>
  <c r="Q1248" i="1" s="1"/>
  <c r="G25" i="2"/>
  <c r="G57" i="2"/>
  <c r="G89" i="2"/>
  <c r="G121" i="2"/>
  <c r="P121" i="2"/>
  <c r="Q135" i="1" s="1"/>
  <c r="G153" i="2"/>
  <c r="P153" i="2"/>
  <c r="Q167" i="1" s="1"/>
  <c r="G185" i="2"/>
  <c r="P185" i="2"/>
  <c r="Q199" i="1" s="1"/>
  <c r="G217" i="2"/>
  <c r="P217" i="2"/>
  <c r="Q231" i="1" s="1"/>
  <c r="G249" i="2"/>
  <c r="P249" i="2"/>
  <c r="Q263" i="1" s="1"/>
  <c r="G281" i="2"/>
  <c r="P281" i="2"/>
  <c r="Q295" i="1" s="1"/>
  <c r="G313" i="2"/>
  <c r="P313" i="2"/>
  <c r="Q327" i="1" s="1"/>
  <c r="G345" i="2"/>
  <c r="P345" i="2"/>
  <c r="Q359" i="1" s="1"/>
  <c r="G377" i="2"/>
  <c r="P377" i="2"/>
  <c r="Q391" i="1" s="1"/>
  <c r="G409" i="2"/>
  <c r="P409" i="2"/>
  <c r="Q423" i="1" s="1"/>
  <c r="G441" i="2"/>
  <c r="P441" i="2"/>
  <c r="Q455" i="1" s="1"/>
  <c r="G473" i="2"/>
  <c r="P473" i="2"/>
  <c r="Q487" i="1" s="1"/>
  <c r="G505" i="2"/>
  <c r="P505" i="2"/>
  <c r="Q519" i="1" s="1"/>
  <c r="G537" i="2"/>
  <c r="P537" i="2"/>
  <c r="Q551" i="1" s="1"/>
  <c r="G569" i="2"/>
  <c r="P569" i="2"/>
  <c r="Q583" i="1" s="1"/>
  <c r="G601" i="2"/>
  <c r="P601" i="2"/>
  <c r="Q615" i="1" s="1"/>
  <c r="G633" i="2"/>
  <c r="P633" i="2"/>
  <c r="Q647" i="1" s="1"/>
  <c r="G665" i="2"/>
  <c r="P665" i="2"/>
  <c r="Q679" i="1" s="1"/>
  <c r="G697" i="2"/>
  <c r="P697" i="2"/>
  <c r="Q711" i="1" s="1"/>
  <c r="G729" i="2"/>
  <c r="P729" i="2"/>
  <c r="Q743" i="1" s="1"/>
  <c r="G761" i="2"/>
  <c r="P761" i="2"/>
  <c r="Q775" i="1" s="1"/>
  <c r="G793" i="2"/>
  <c r="P793" i="2"/>
  <c r="Q807" i="1" s="1"/>
  <c r="G825" i="2"/>
  <c r="P825" i="2"/>
  <c r="Q839" i="1" s="1"/>
  <c r="G857" i="2"/>
  <c r="P857" i="2"/>
  <c r="Q871" i="1" s="1"/>
  <c r="G889" i="2"/>
  <c r="P889" i="2"/>
  <c r="Q903" i="1" s="1"/>
  <c r="G921" i="2"/>
  <c r="P921" i="2"/>
  <c r="Q935" i="1" s="1"/>
  <c r="G953" i="2"/>
  <c r="P953" i="2"/>
  <c r="Q967" i="1" s="1"/>
  <c r="G985" i="2"/>
  <c r="P985" i="2"/>
  <c r="Q999" i="1" s="1"/>
  <c r="G1017" i="2"/>
  <c r="P1017" i="2"/>
  <c r="Q1031" i="1" s="1"/>
  <c r="G1049" i="2"/>
  <c r="P1049" i="2"/>
  <c r="Q1063" i="1" s="1"/>
  <c r="G1081" i="2"/>
  <c r="P1081" i="2"/>
  <c r="Q1095" i="1" s="1"/>
  <c r="G1113" i="2"/>
  <c r="P1113" i="2"/>
  <c r="Q1127" i="1" s="1"/>
  <c r="G1145" i="2"/>
  <c r="P1145" i="2"/>
  <c r="Q1159" i="1" s="1"/>
  <c r="G1177" i="2"/>
  <c r="P1177" i="2"/>
  <c r="Q1191" i="1" s="1"/>
  <c r="G1209" i="2"/>
  <c r="P1209" i="2"/>
  <c r="Q1223" i="1" s="1"/>
  <c r="G1241" i="2"/>
  <c r="P1241" i="2"/>
  <c r="Q1255" i="1" s="1"/>
  <c r="G1273" i="2"/>
  <c r="P1273" i="2"/>
  <c r="Q1287" i="1" s="1"/>
  <c r="G1305" i="2"/>
  <c r="P1305" i="2"/>
  <c r="Q1319" i="1" s="1"/>
  <c r="G1337" i="2"/>
  <c r="P1337" i="2"/>
  <c r="Q1351" i="1" s="1"/>
  <c r="G1369" i="2"/>
  <c r="P1369" i="2"/>
  <c r="Q1383" i="1" s="1"/>
  <c r="G1401" i="2"/>
  <c r="P1401" i="2"/>
  <c r="Q1415" i="1" s="1"/>
  <c r="G1433" i="2"/>
  <c r="P1433" i="2"/>
  <c r="Q1447" i="1" s="1"/>
  <c r="G1465" i="2"/>
  <c r="P1465" i="2"/>
  <c r="Q1479" i="1" s="1"/>
  <c r="G1497" i="2"/>
  <c r="P1497" i="2"/>
  <c r="Q1511" i="1" s="1"/>
  <c r="G32" i="2"/>
  <c r="G64" i="2"/>
  <c r="G96" i="2"/>
  <c r="P96" i="2"/>
  <c r="Q110" i="1" s="1"/>
  <c r="G50" i="2"/>
  <c r="G82" i="2"/>
  <c r="G114" i="2"/>
  <c r="P114" i="2"/>
  <c r="Q128" i="1" s="1"/>
  <c r="G146" i="2"/>
  <c r="P146" i="2"/>
  <c r="Q160" i="1" s="1"/>
  <c r="G178" i="2"/>
  <c r="P178" i="2"/>
  <c r="Q192" i="1" s="1"/>
  <c r="G210" i="2"/>
  <c r="P210" i="2"/>
  <c r="Q224" i="1" s="1"/>
  <c r="G242" i="2"/>
  <c r="P242" i="2"/>
  <c r="Q256" i="1" s="1"/>
  <c r="G274" i="2"/>
  <c r="P274" i="2"/>
  <c r="Q288" i="1" s="1"/>
  <c r="G306" i="2"/>
  <c r="P306" i="2"/>
  <c r="Q320" i="1" s="1"/>
  <c r="G338" i="2"/>
  <c r="P338" i="2"/>
  <c r="Q352" i="1" s="1"/>
  <c r="G370" i="2"/>
  <c r="P370" i="2"/>
  <c r="Q384" i="1" s="1"/>
  <c r="G402" i="2"/>
  <c r="P402" i="2"/>
  <c r="Q416" i="1" s="1"/>
  <c r="G434" i="2"/>
  <c r="P434" i="2"/>
  <c r="Q448" i="1" s="1"/>
  <c r="G466" i="2"/>
  <c r="P466" i="2"/>
  <c r="Q480" i="1" s="1"/>
  <c r="G498" i="2"/>
  <c r="P498" i="2"/>
  <c r="Q512" i="1" s="1"/>
  <c r="G530" i="2"/>
  <c r="P530" i="2"/>
  <c r="Q544" i="1" s="1"/>
  <c r="G562" i="2"/>
  <c r="P562" i="2"/>
  <c r="Q576" i="1" s="1"/>
  <c r="G594" i="2"/>
  <c r="P594" i="2"/>
  <c r="Q608" i="1" s="1"/>
  <c r="G626" i="2"/>
  <c r="P626" i="2"/>
  <c r="Q640" i="1" s="1"/>
  <c r="G658" i="2"/>
  <c r="P658" i="2"/>
  <c r="Q672" i="1" s="1"/>
  <c r="G690" i="2"/>
  <c r="P690" i="2"/>
  <c r="Q704" i="1" s="1"/>
  <c r="G1224" i="2"/>
  <c r="P1224" i="2"/>
  <c r="Q1238" i="1" s="1"/>
  <c r="G1256" i="2"/>
  <c r="P1256" i="2"/>
  <c r="Q1270" i="1" s="1"/>
  <c r="G1288" i="2"/>
  <c r="P1288" i="2"/>
  <c r="Q1302" i="1" s="1"/>
  <c r="G1320" i="2"/>
  <c r="P1320" i="2"/>
  <c r="Q1334" i="1" s="1"/>
  <c r="G1352" i="2"/>
  <c r="P1352" i="2"/>
  <c r="Q1366" i="1" s="1"/>
  <c r="G1384" i="2"/>
  <c r="P1384" i="2"/>
  <c r="Q1398" i="1" s="1"/>
  <c r="G1416" i="2"/>
  <c r="P1416" i="2"/>
  <c r="Q1430" i="1" s="1"/>
  <c r="G1448" i="2"/>
  <c r="P1448" i="2"/>
  <c r="Q1462" i="1" s="1"/>
  <c r="G1480" i="2"/>
  <c r="P1480" i="2"/>
  <c r="Q1494" i="1" s="1"/>
  <c r="G1512" i="2"/>
  <c r="P1512" i="2"/>
  <c r="Q1526" i="1" s="1"/>
  <c r="G730" i="2"/>
  <c r="P730" i="2"/>
  <c r="Q744" i="1" s="1"/>
  <c r="G762" i="2"/>
  <c r="P762" i="2"/>
  <c r="Q776" i="1" s="1"/>
  <c r="G794" i="2"/>
  <c r="P794" i="2"/>
  <c r="Q808" i="1" s="1"/>
  <c r="G826" i="2"/>
  <c r="P826" i="2"/>
  <c r="Q840" i="1" s="1"/>
  <c r="G858" i="2"/>
  <c r="P858" i="2"/>
  <c r="Q872" i="1" s="1"/>
  <c r="G890" i="2"/>
  <c r="P890" i="2"/>
  <c r="Q904" i="1" s="1"/>
  <c r="G922" i="2"/>
  <c r="P922" i="2"/>
  <c r="Q936" i="1" s="1"/>
  <c r="G954" i="2"/>
  <c r="P954" i="2"/>
  <c r="Q968" i="1" s="1"/>
  <c r="G986" i="2"/>
  <c r="P986" i="2"/>
  <c r="Q1000" i="1" s="1"/>
  <c r="G1018" i="2"/>
  <c r="P1018" i="2"/>
  <c r="Q1032" i="1" s="1"/>
  <c r="G1050" i="2"/>
  <c r="P1050" i="2"/>
  <c r="Q1064" i="1" s="1"/>
  <c r="G1082" i="2"/>
  <c r="P1082" i="2"/>
  <c r="Q1096" i="1" s="1"/>
  <c r="G1114" i="2"/>
  <c r="P1114" i="2"/>
  <c r="Q1128" i="1" s="1"/>
  <c r="G1146" i="2"/>
  <c r="P1146" i="2"/>
  <c r="Q1160" i="1" s="1"/>
  <c r="G1178" i="2"/>
  <c r="P1178" i="2"/>
  <c r="Q1192" i="1" s="1"/>
  <c r="G1210" i="2"/>
  <c r="P1210" i="2"/>
  <c r="Q1224" i="1" s="1"/>
  <c r="G1242" i="2"/>
  <c r="P1242" i="2"/>
  <c r="Q1256" i="1" s="1"/>
  <c r="G1274" i="2"/>
  <c r="P1274" i="2"/>
  <c r="Q1288" i="1" s="1"/>
  <c r="F877" i="2"/>
  <c r="L891" i="1" s="1"/>
  <c r="G120" i="2"/>
  <c r="P120" i="2"/>
  <c r="Q134" i="1" s="1"/>
  <c r="G152" i="2"/>
  <c r="P152" i="2"/>
  <c r="Q166" i="1" s="1"/>
  <c r="G184" i="2"/>
  <c r="P184" i="2"/>
  <c r="Q198" i="1" s="1"/>
  <c r="G216" i="2"/>
  <c r="P216" i="2"/>
  <c r="Q230" i="1" s="1"/>
  <c r="G248" i="2"/>
  <c r="P248" i="2"/>
  <c r="Q262" i="1" s="1"/>
  <c r="G280" i="2"/>
  <c r="P280" i="2"/>
  <c r="Q294" i="1" s="1"/>
  <c r="G312" i="2"/>
  <c r="P312" i="2"/>
  <c r="Q326" i="1" s="1"/>
  <c r="G344" i="2"/>
  <c r="P344" i="2"/>
  <c r="Q358" i="1" s="1"/>
  <c r="G376" i="2"/>
  <c r="P376" i="2"/>
  <c r="Q390" i="1" s="1"/>
  <c r="G408" i="2"/>
  <c r="P408" i="2"/>
  <c r="Q422" i="1" s="1"/>
  <c r="G440" i="2"/>
  <c r="P440" i="2"/>
  <c r="Q454" i="1" s="1"/>
  <c r="G472" i="2"/>
  <c r="P472" i="2"/>
  <c r="Q486" i="1" s="1"/>
  <c r="G504" i="2"/>
  <c r="P504" i="2"/>
  <c r="Q518" i="1" s="1"/>
  <c r="G536" i="2"/>
  <c r="P536" i="2"/>
  <c r="Q550" i="1" s="1"/>
  <c r="G568" i="2"/>
  <c r="P568" i="2"/>
  <c r="Q582" i="1" s="1"/>
  <c r="G600" i="2"/>
  <c r="P600" i="2"/>
  <c r="Q614" i="1" s="1"/>
  <c r="G632" i="2"/>
  <c r="P632" i="2"/>
  <c r="Q646" i="1" s="1"/>
  <c r="G664" i="2"/>
  <c r="P664" i="2"/>
  <c r="Q678" i="1" s="1"/>
  <c r="G696" i="2"/>
  <c r="P696" i="2"/>
  <c r="Q710" i="1" s="1"/>
  <c r="G728" i="2"/>
  <c r="P728" i="2"/>
  <c r="Q742" i="1" s="1"/>
  <c r="G760" i="2"/>
  <c r="P760" i="2"/>
  <c r="Q774" i="1" s="1"/>
  <c r="G792" i="2"/>
  <c r="P792" i="2"/>
  <c r="Q806" i="1" s="1"/>
  <c r="G824" i="2"/>
  <c r="P824" i="2"/>
  <c r="Q838" i="1" s="1"/>
  <c r="G856" i="2"/>
  <c r="P856" i="2"/>
  <c r="Q870" i="1" s="1"/>
  <c r="G888" i="2"/>
  <c r="P888" i="2"/>
  <c r="Q902" i="1" s="1"/>
  <c r="G920" i="2"/>
  <c r="P920" i="2"/>
  <c r="Q934" i="1" s="1"/>
  <c r="G952" i="2"/>
  <c r="P952" i="2"/>
  <c r="Q966" i="1" s="1"/>
  <c r="G984" i="2"/>
  <c r="P984" i="2"/>
  <c r="Q998" i="1" s="1"/>
  <c r="G1016" i="2"/>
  <c r="P1016" i="2"/>
  <c r="Q1030" i="1" s="1"/>
  <c r="G1048" i="2"/>
  <c r="P1048" i="2"/>
  <c r="Q1062" i="1" s="1"/>
  <c r="G1080" i="2"/>
  <c r="P1080" i="2"/>
  <c r="Q1094" i="1" s="1"/>
  <c r="G1112" i="2"/>
  <c r="P1112" i="2"/>
  <c r="Q1126" i="1" s="1"/>
  <c r="G1144" i="2"/>
  <c r="P1144" i="2"/>
  <c r="Q1158" i="1" s="1"/>
  <c r="G1176" i="2"/>
  <c r="P1176" i="2"/>
  <c r="Q1190" i="1" s="1"/>
  <c r="G39" i="2"/>
  <c r="G71" i="2"/>
  <c r="G103" i="2"/>
  <c r="P103" i="2"/>
  <c r="Q117" i="1" s="1"/>
  <c r="G135" i="2"/>
  <c r="P135" i="2"/>
  <c r="Q149" i="1" s="1"/>
  <c r="G167" i="2"/>
  <c r="P167" i="2"/>
  <c r="Q181" i="1" s="1"/>
  <c r="G199" i="2"/>
  <c r="P199" i="2"/>
  <c r="Q213" i="1" s="1"/>
  <c r="G231" i="2"/>
  <c r="P231" i="2"/>
  <c r="Q245" i="1" s="1"/>
  <c r="G263" i="2"/>
  <c r="P263" i="2"/>
  <c r="Q277" i="1" s="1"/>
  <c r="G295" i="2"/>
  <c r="P295" i="2"/>
  <c r="Q309" i="1" s="1"/>
  <c r="G327" i="2"/>
  <c r="P327" i="2"/>
  <c r="Q341" i="1" s="1"/>
  <c r="G359" i="2"/>
  <c r="P359" i="2"/>
  <c r="Q373" i="1" s="1"/>
  <c r="G391" i="2"/>
  <c r="P391" i="2"/>
  <c r="Q405" i="1" s="1"/>
  <c r="G423" i="2"/>
  <c r="P423" i="2"/>
  <c r="Q437" i="1" s="1"/>
  <c r="G455" i="2"/>
  <c r="P455" i="2"/>
  <c r="Q469" i="1" s="1"/>
  <c r="G487" i="2"/>
  <c r="P487" i="2"/>
  <c r="Q501" i="1" s="1"/>
  <c r="G519" i="2"/>
  <c r="P519" i="2"/>
  <c r="Q533" i="1" s="1"/>
  <c r="G551" i="2"/>
  <c r="P551" i="2"/>
  <c r="Q565" i="1" s="1"/>
  <c r="G583" i="2"/>
  <c r="P583" i="2"/>
  <c r="Q597" i="1" s="1"/>
  <c r="G615" i="2"/>
  <c r="P615" i="2"/>
  <c r="Q629" i="1" s="1"/>
  <c r="G647" i="2"/>
  <c r="P647" i="2"/>
  <c r="Q661" i="1" s="1"/>
  <c r="G679" i="2"/>
  <c r="P679" i="2"/>
  <c r="Q693" i="1" s="1"/>
  <c r="G711" i="2"/>
  <c r="P711" i="2"/>
  <c r="Q725" i="1" s="1"/>
  <c r="G743" i="2"/>
  <c r="P743" i="2"/>
  <c r="Q757" i="1" s="1"/>
  <c r="G775" i="2"/>
  <c r="P775" i="2"/>
  <c r="Q789" i="1" s="1"/>
  <c r="G807" i="2"/>
  <c r="P807" i="2"/>
  <c r="Q821" i="1" s="1"/>
  <c r="G839" i="2"/>
  <c r="P839" i="2"/>
  <c r="Q853" i="1" s="1"/>
  <c r="G871" i="2"/>
  <c r="P871" i="2"/>
  <c r="Q885" i="1" s="1"/>
  <c r="G903" i="2"/>
  <c r="P903" i="2"/>
  <c r="Q917" i="1" s="1"/>
  <c r="G935" i="2"/>
  <c r="P935" i="2"/>
  <c r="Q949" i="1" s="1"/>
  <c r="G967" i="2"/>
  <c r="P967" i="2"/>
  <c r="Q981" i="1" s="1"/>
  <c r="G999" i="2"/>
  <c r="P999" i="2"/>
  <c r="Q1013" i="1" s="1"/>
  <c r="G1031" i="2"/>
  <c r="P1031" i="2"/>
  <c r="Q1045" i="1" s="1"/>
  <c r="G1063" i="2"/>
  <c r="P1063" i="2"/>
  <c r="Q1077" i="1" s="1"/>
  <c r="G1095" i="2"/>
  <c r="P1095" i="2"/>
  <c r="Q1109" i="1" s="1"/>
  <c r="G1127" i="2"/>
  <c r="P1127" i="2"/>
  <c r="Q1141" i="1" s="1"/>
  <c r="G1159" i="2"/>
  <c r="P1159" i="2"/>
  <c r="Q1173" i="1" s="1"/>
  <c r="G1191" i="2"/>
  <c r="P1191" i="2"/>
  <c r="Q1205" i="1" s="1"/>
  <c r="G1223" i="2"/>
  <c r="P1223" i="2"/>
  <c r="Q1237" i="1" s="1"/>
  <c r="G1255" i="2"/>
  <c r="P1255" i="2"/>
  <c r="Q1269" i="1" s="1"/>
  <c r="G1287" i="2"/>
  <c r="P1287" i="2"/>
  <c r="Q1301" i="1" s="1"/>
  <c r="G1319" i="2"/>
  <c r="P1319" i="2"/>
  <c r="Q1333" i="1" s="1"/>
  <c r="G1351" i="2"/>
  <c r="P1351" i="2"/>
  <c r="Q1365" i="1" s="1"/>
  <c r="G1383" i="2"/>
  <c r="P1383" i="2"/>
  <c r="Q1397" i="1" s="1"/>
  <c r="G1415" i="2"/>
  <c r="P1415" i="2"/>
  <c r="Q1429" i="1" s="1"/>
  <c r="G1447" i="2"/>
  <c r="P1447" i="2"/>
  <c r="Q1461" i="1" s="1"/>
  <c r="G1479" i="2"/>
  <c r="P1479" i="2"/>
  <c r="Q1493" i="1" s="1"/>
  <c r="G1511" i="2"/>
  <c r="P1511" i="2"/>
  <c r="Q1525" i="1" s="1"/>
  <c r="G46" i="2"/>
  <c r="G78" i="2"/>
  <c r="G110" i="2"/>
  <c r="P110" i="2"/>
  <c r="Q124" i="1" s="1"/>
  <c r="G142" i="2"/>
  <c r="P142" i="2"/>
  <c r="Q156" i="1" s="1"/>
  <c r="G174" i="2"/>
  <c r="P174" i="2"/>
  <c r="Q188" i="1" s="1"/>
  <c r="G206" i="2"/>
  <c r="P206" i="2"/>
  <c r="Q220" i="1" s="1"/>
  <c r="G238" i="2"/>
  <c r="P238" i="2"/>
  <c r="Q252" i="1" s="1"/>
  <c r="G270" i="2"/>
  <c r="P270" i="2"/>
  <c r="Q284" i="1" s="1"/>
  <c r="G302" i="2"/>
  <c r="P302" i="2"/>
  <c r="Q316" i="1" s="1"/>
  <c r="G334" i="2"/>
  <c r="P334" i="2"/>
  <c r="Q348" i="1" s="1"/>
  <c r="G366" i="2"/>
  <c r="P366" i="2"/>
  <c r="Q380" i="1" s="1"/>
  <c r="G398" i="2"/>
  <c r="P398" i="2"/>
  <c r="Q412" i="1" s="1"/>
  <c r="G430" i="2"/>
  <c r="P430" i="2"/>
  <c r="Q444" i="1" s="1"/>
  <c r="G462" i="2"/>
  <c r="P462" i="2"/>
  <c r="Q476" i="1" s="1"/>
  <c r="G494" i="2"/>
  <c r="P494" i="2"/>
  <c r="Q508" i="1" s="1"/>
  <c r="G526" i="2"/>
  <c r="P526" i="2"/>
  <c r="Q540" i="1" s="1"/>
  <c r="G558" i="2"/>
  <c r="P558" i="2"/>
  <c r="Q572" i="1" s="1"/>
  <c r="G590" i="2"/>
  <c r="P590" i="2"/>
  <c r="Q604" i="1" s="1"/>
  <c r="G622" i="2"/>
  <c r="P622" i="2"/>
  <c r="Q636" i="1" s="1"/>
  <c r="G654" i="2"/>
  <c r="P654" i="2"/>
  <c r="Q668" i="1" s="1"/>
  <c r="G686" i="2"/>
  <c r="P686" i="2"/>
  <c r="Q700" i="1" s="1"/>
  <c r="G710" i="2"/>
  <c r="P710" i="2"/>
  <c r="Q724" i="1" s="1"/>
  <c r="G742" i="2"/>
  <c r="P742" i="2"/>
  <c r="Q756" i="1" s="1"/>
  <c r="G774" i="2"/>
  <c r="P774" i="2"/>
  <c r="Q788" i="1" s="1"/>
  <c r="G806" i="2"/>
  <c r="P806" i="2"/>
  <c r="Q820" i="1" s="1"/>
  <c r="G838" i="2"/>
  <c r="P838" i="2"/>
  <c r="Q852" i="1" s="1"/>
  <c r="G870" i="2"/>
  <c r="P870" i="2"/>
  <c r="Q884" i="1" s="1"/>
  <c r="G902" i="2"/>
  <c r="P902" i="2"/>
  <c r="Q916" i="1" s="1"/>
  <c r="G934" i="2"/>
  <c r="P934" i="2"/>
  <c r="Q948" i="1" s="1"/>
  <c r="G966" i="2"/>
  <c r="P966" i="2"/>
  <c r="Q980" i="1" s="1"/>
  <c r="G998" i="2"/>
  <c r="P998" i="2"/>
  <c r="Q1012" i="1" s="1"/>
  <c r="G1030" i="2"/>
  <c r="P1030" i="2"/>
  <c r="Q1044" i="1" s="1"/>
  <c r="G1062" i="2"/>
  <c r="P1062" i="2"/>
  <c r="Q1076" i="1" s="1"/>
  <c r="G1094" i="2"/>
  <c r="P1094" i="2"/>
  <c r="Q1108" i="1" s="1"/>
  <c r="G1126" i="2"/>
  <c r="P1126" i="2"/>
  <c r="Q1140" i="1" s="1"/>
  <c r="G1158" i="2"/>
  <c r="P1158" i="2"/>
  <c r="Q1172" i="1" s="1"/>
  <c r="G1190" i="2"/>
  <c r="P1190" i="2"/>
  <c r="Q1204" i="1" s="1"/>
  <c r="G1222" i="2"/>
  <c r="P1222" i="2"/>
  <c r="Q1236" i="1" s="1"/>
  <c r="G1254" i="2"/>
  <c r="P1254" i="2"/>
  <c r="Q1268" i="1" s="1"/>
  <c r="G1286" i="2"/>
  <c r="P1286" i="2"/>
  <c r="Q1300" i="1" s="1"/>
  <c r="G1318" i="2"/>
  <c r="P1318" i="2"/>
  <c r="Q1332" i="1" s="1"/>
  <c r="G1350" i="2"/>
  <c r="P1350" i="2"/>
  <c r="Q1364" i="1" s="1"/>
  <c r="G1382" i="2"/>
  <c r="P1382" i="2"/>
  <c r="Q1396" i="1" s="1"/>
  <c r="G1414" i="2"/>
  <c r="P1414" i="2"/>
  <c r="Q1428" i="1" s="1"/>
  <c r="G1446" i="2"/>
  <c r="P1446" i="2"/>
  <c r="Q1460" i="1" s="1"/>
  <c r="G1478" i="2"/>
  <c r="P1478" i="2"/>
  <c r="Q1492" i="1" s="1"/>
  <c r="G1510" i="2"/>
  <c r="P1510" i="2"/>
  <c r="Q1524" i="1" s="1"/>
  <c r="G1314" i="2"/>
  <c r="P1314" i="2"/>
  <c r="Q1328" i="1" s="1"/>
  <c r="G1346" i="2"/>
  <c r="P1346" i="2"/>
  <c r="Q1360" i="1" s="1"/>
  <c r="G1378" i="2"/>
  <c r="P1378" i="2"/>
  <c r="Q1392" i="1" s="1"/>
  <c r="G1410" i="2"/>
  <c r="P1410" i="2"/>
  <c r="Q1424" i="1" s="1"/>
  <c r="G1442" i="2"/>
  <c r="P1442" i="2"/>
  <c r="Q1456" i="1" s="1"/>
  <c r="G1474" i="2"/>
  <c r="P1474" i="2"/>
  <c r="Q1488" i="1" s="1"/>
  <c r="G1506" i="2"/>
  <c r="P1506" i="2"/>
  <c r="Q1520" i="1" s="1"/>
  <c r="G37" i="2"/>
  <c r="G69" i="2"/>
  <c r="G101" i="2"/>
  <c r="P101" i="2"/>
  <c r="Q115" i="1" s="1"/>
  <c r="G133" i="2"/>
  <c r="P133" i="2"/>
  <c r="Q147" i="1" s="1"/>
  <c r="G165" i="2"/>
  <c r="P165" i="2"/>
  <c r="Q179" i="1" s="1"/>
  <c r="G197" i="2"/>
  <c r="P197" i="2"/>
  <c r="Q211" i="1" s="1"/>
  <c r="G229" i="2"/>
  <c r="P229" i="2"/>
  <c r="Q243" i="1" s="1"/>
  <c r="G261" i="2"/>
  <c r="P261" i="2"/>
  <c r="Q275" i="1" s="1"/>
  <c r="G293" i="2"/>
  <c r="P293" i="2"/>
  <c r="Q307" i="1" s="1"/>
  <c r="G325" i="2"/>
  <c r="P325" i="2"/>
  <c r="Q339" i="1" s="1"/>
  <c r="G357" i="2"/>
  <c r="P357" i="2"/>
  <c r="Q371" i="1" s="1"/>
  <c r="G389" i="2"/>
  <c r="P389" i="2"/>
  <c r="Q403" i="1" s="1"/>
  <c r="G421" i="2"/>
  <c r="P421" i="2"/>
  <c r="Q435" i="1" s="1"/>
  <c r="G453" i="2"/>
  <c r="P453" i="2"/>
  <c r="Q467" i="1" s="1"/>
  <c r="G485" i="2"/>
  <c r="P485" i="2"/>
  <c r="Q499" i="1" s="1"/>
  <c r="G517" i="2"/>
  <c r="P517" i="2"/>
  <c r="Q531" i="1" s="1"/>
  <c r="G549" i="2"/>
  <c r="P549" i="2"/>
  <c r="Q563" i="1" s="1"/>
  <c r="G581" i="2"/>
  <c r="P581" i="2"/>
  <c r="Q595" i="1" s="1"/>
  <c r="G613" i="2"/>
  <c r="P613" i="2"/>
  <c r="Q627" i="1" s="1"/>
  <c r="G645" i="2"/>
  <c r="P645" i="2"/>
  <c r="Q659" i="1" s="1"/>
  <c r="G677" i="2"/>
  <c r="P677" i="2"/>
  <c r="Q691" i="1" s="1"/>
  <c r="G709" i="2"/>
  <c r="P709" i="2"/>
  <c r="Q723" i="1" s="1"/>
  <c r="G741" i="2"/>
  <c r="P741" i="2"/>
  <c r="Q755" i="1" s="1"/>
  <c r="G773" i="2"/>
  <c r="P773" i="2"/>
  <c r="Q787" i="1" s="1"/>
  <c r="G805" i="2"/>
  <c r="P805" i="2"/>
  <c r="Q819" i="1" s="1"/>
  <c r="G837" i="2"/>
  <c r="P837" i="2"/>
  <c r="Q851" i="1" s="1"/>
  <c r="G869" i="2"/>
  <c r="P869" i="2"/>
  <c r="Q883" i="1" s="1"/>
  <c r="G901" i="2"/>
  <c r="P901" i="2"/>
  <c r="Q915" i="1" s="1"/>
  <c r="G933" i="2"/>
  <c r="P933" i="2"/>
  <c r="Q947" i="1" s="1"/>
  <c r="G965" i="2"/>
  <c r="P965" i="2"/>
  <c r="Q979" i="1" s="1"/>
  <c r="G997" i="2"/>
  <c r="P997" i="2"/>
  <c r="Q1011" i="1" s="1"/>
  <c r="G1029" i="2"/>
  <c r="P1029" i="2"/>
  <c r="Q1043" i="1" s="1"/>
  <c r="G1061" i="2"/>
  <c r="P1061" i="2"/>
  <c r="Q1075" i="1" s="1"/>
  <c r="G1093" i="2"/>
  <c r="P1093" i="2"/>
  <c r="Q1107" i="1" s="1"/>
  <c r="G1125" i="2"/>
  <c r="P1125" i="2"/>
  <c r="Q1139" i="1" s="1"/>
  <c r="G1157" i="2"/>
  <c r="P1157" i="2"/>
  <c r="Q1171" i="1" s="1"/>
  <c r="G1189" i="2"/>
  <c r="P1189" i="2"/>
  <c r="Q1203" i="1" s="1"/>
  <c r="G1221" i="2"/>
  <c r="P1221" i="2"/>
  <c r="Q1235" i="1" s="1"/>
  <c r="G1253" i="2"/>
  <c r="P1253" i="2"/>
  <c r="Q1267" i="1" s="1"/>
  <c r="G1285" i="2"/>
  <c r="P1285" i="2"/>
  <c r="Q1299" i="1" s="1"/>
  <c r="G1317" i="2"/>
  <c r="P1317" i="2"/>
  <c r="Q1331" i="1" s="1"/>
  <c r="G1349" i="2"/>
  <c r="P1349" i="2"/>
  <c r="Q1363" i="1" s="1"/>
  <c r="G1381" i="2"/>
  <c r="P1381" i="2"/>
  <c r="Q1395" i="1" s="1"/>
  <c r="G1413" i="2"/>
  <c r="P1413" i="2"/>
  <c r="Q1427" i="1" s="1"/>
  <c r="G1445" i="2"/>
  <c r="P1445" i="2"/>
  <c r="Q1459" i="1" s="1"/>
  <c r="G1477" i="2"/>
  <c r="P1477" i="2"/>
  <c r="Q1491" i="1" s="1"/>
  <c r="G1509" i="2"/>
  <c r="P1509" i="2"/>
  <c r="Q1523" i="1" s="1"/>
  <c r="G36" i="2"/>
  <c r="G52" i="2"/>
  <c r="G68" i="2"/>
  <c r="G84" i="2"/>
  <c r="G100" i="2"/>
  <c r="P100" i="2"/>
  <c r="Q114" i="1" s="1"/>
  <c r="G116" i="2"/>
  <c r="P116" i="2"/>
  <c r="Q130" i="1" s="1"/>
  <c r="G132" i="2"/>
  <c r="P132" i="2"/>
  <c r="Q146" i="1" s="1"/>
  <c r="G148" i="2"/>
  <c r="P148" i="2"/>
  <c r="Q162" i="1" s="1"/>
  <c r="G164" i="2"/>
  <c r="P164" i="2"/>
  <c r="Q178" i="1" s="1"/>
  <c r="G180" i="2"/>
  <c r="P180" i="2"/>
  <c r="Q194" i="1" s="1"/>
  <c r="G196" i="2"/>
  <c r="P196" i="2"/>
  <c r="Q210" i="1" s="1"/>
  <c r="G212" i="2"/>
  <c r="P212" i="2"/>
  <c r="Q226" i="1" s="1"/>
  <c r="G228" i="2"/>
  <c r="P228" i="2"/>
  <c r="Q242" i="1" s="1"/>
  <c r="G244" i="2"/>
  <c r="P244" i="2"/>
  <c r="Q258" i="1" s="1"/>
  <c r="G260" i="2"/>
  <c r="P260" i="2"/>
  <c r="Q274" i="1" s="1"/>
  <c r="G276" i="2"/>
  <c r="P276" i="2"/>
  <c r="Q290" i="1" s="1"/>
  <c r="G292" i="2"/>
  <c r="P292" i="2"/>
  <c r="Q306" i="1" s="1"/>
  <c r="G308" i="2"/>
  <c r="P308" i="2"/>
  <c r="Q322" i="1" s="1"/>
  <c r="G324" i="2"/>
  <c r="P324" i="2"/>
  <c r="Q338" i="1" s="1"/>
  <c r="G340" i="2"/>
  <c r="P340" i="2"/>
  <c r="Q354" i="1" s="1"/>
  <c r="G356" i="2"/>
  <c r="P356" i="2"/>
  <c r="Q370" i="1" s="1"/>
  <c r="G372" i="2"/>
  <c r="P372" i="2"/>
  <c r="Q386" i="1" s="1"/>
  <c r="G388" i="2"/>
  <c r="P388" i="2"/>
  <c r="Q402" i="1" s="1"/>
  <c r="G404" i="2"/>
  <c r="P404" i="2"/>
  <c r="Q418" i="1" s="1"/>
  <c r="G420" i="2"/>
  <c r="P420" i="2"/>
  <c r="Q434" i="1" s="1"/>
  <c r="G436" i="2"/>
  <c r="P436" i="2"/>
  <c r="Q450" i="1" s="1"/>
  <c r="G452" i="2"/>
  <c r="P452" i="2"/>
  <c r="Q466" i="1" s="1"/>
  <c r="G468" i="2"/>
  <c r="P468" i="2"/>
  <c r="Q482" i="1" s="1"/>
  <c r="G484" i="2"/>
  <c r="P484" i="2"/>
  <c r="Q498" i="1" s="1"/>
  <c r="G500" i="2"/>
  <c r="P500" i="2"/>
  <c r="Q514" i="1" s="1"/>
  <c r="G516" i="2"/>
  <c r="P516" i="2"/>
  <c r="Q530" i="1" s="1"/>
  <c r="G532" i="2"/>
  <c r="P532" i="2"/>
  <c r="Q546" i="1" s="1"/>
  <c r="G548" i="2"/>
  <c r="P548" i="2"/>
  <c r="Q562" i="1" s="1"/>
  <c r="G564" i="2"/>
  <c r="P564" i="2"/>
  <c r="Q578" i="1" s="1"/>
  <c r="G580" i="2"/>
  <c r="P580" i="2"/>
  <c r="Q594" i="1" s="1"/>
  <c r="G596" i="2"/>
  <c r="P596" i="2"/>
  <c r="Q610" i="1" s="1"/>
  <c r="G612" i="2"/>
  <c r="P612" i="2"/>
  <c r="Q626" i="1" s="1"/>
  <c r="G628" i="2"/>
  <c r="P628" i="2"/>
  <c r="Q642" i="1" s="1"/>
  <c r="G644" i="2"/>
  <c r="P644" i="2"/>
  <c r="Q658" i="1" s="1"/>
  <c r="G660" i="2"/>
  <c r="P660" i="2"/>
  <c r="Q674" i="1" s="1"/>
  <c r="G676" i="2"/>
  <c r="P676" i="2"/>
  <c r="Q690" i="1" s="1"/>
  <c r="G692" i="2"/>
  <c r="P692" i="2"/>
  <c r="Q706" i="1" s="1"/>
  <c r="G708" i="2"/>
  <c r="P708" i="2"/>
  <c r="Q722" i="1" s="1"/>
  <c r="G724" i="2"/>
  <c r="P724" i="2"/>
  <c r="Q738" i="1" s="1"/>
  <c r="G740" i="2"/>
  <c r="P740" i="2"/>
  <c r="Q754" i="1" s="1"/>
  <c r="G756" i="2"/>
  <c r="P756" i="2"/>
  <c r="Q770" i="1" s="1"/>
  <c r="G772" i="2"/>
  <c r="P772" i="2"/>
  <c r="Q786" i="1" s="1"/>
  <c r="G788" i="2"/>
  <c r="P788" i="2"/>
  <c r="Q802" i="1" s="1"/>
  <c r="G804" i="2"/>
  <c r="P804" i="2"/>
  <c r="Q818" i="1" s="1"/>
  <c r="G820" i="2"/>
  <c r="P820" i="2"/>
  <c r="Q834" i="1" s="1"/>
  <c r="G836" i="2"/>
  <c r="P836" i="2"/>
  <c r="Q850" i="1" s="1"/>
  <c r="G852" i="2"/>
  <c r="P852" i="2"/>
  <c r="Q866" i="1" s="1"/>
  <c r="G868" i="2"/>
  <c r="P868" i="2"/>
  <c r="Q882" i="1" s="1"/>
  <c r="G884" i="2"/>
  <c r="P884" i="2"/>
  <c r="Q898" i="1" s="1"/>
  <c r="G900" i="2"/>
  <c r="P900" i="2"/>
  <c r="Q914" i="1" s="1"/>
  <c r="G916" i="2"/>
  <c r="P916" i="2"/>
  <c r="Q930" i="1" s="1"/>
  <c r="G932" i="2"/>
  <c r="P932" i="2"/>
  <c r="Q946" i="1" s="1"/>
  <c r="G948" i="2"/>
  <c r="P948" i="2"/>
  <c r="Q962" i="1" s="1"/>
  <c r="G964" i="2"/>
  <c r="P964" i="2"/>
  <c r="Q978" i="1" s="1"/>
  <c r="G980" i="2"/>
  <c r="P980" i="2"/>
  <c r="Q994" i="1" s="1"/>
  <c r="G996" i="2"/>
  <c r="P996" i="2"/>
  <c r="Q1010" i="1" s="1"/>
  <c r="G1012" i="2"/>
  <c r="P1012" i="2"/>
  <c r="Q1026" i="1" s="1"/>
  <c r="G1028" i="2"/>
  <c r="P1028" i="2"/>
  <c r="Q1042" i="1" s="1"/>
  <c r="G1044" i="2"/>
  <c r="P1044" i="2"/>
  <c r="Q1058" i="1" s="1"/>
  <c r="G1060" i="2"/>
  <c r="P1060" i="2"/>
  <c r="Q1074" i="1" s="1"/>
  <c r="G1076" i="2"/>
  <c r="P1076" i="2"/>
  <c r="Q1090" i="1" s="1"/>
  <c r="G1092" i="2"/>
  <c r="P1092" i="2"/>
  <c r="Q1106" i="1" s="1"/>
  <c r="G1108" i="2"/>
  <c r="P1108" i="2"/>
  <c r="Q1122" i="1" s="1"/>
  <c r="G1124" i="2"/>
  <c r="P1124" i="2"/>
  <c r="Q1138" i="1" s="1"/>
  <c r="G1140" i="2"/>
  <c r="P1140" i="2"/>
  <c r="Q1154" i="1" s="1"/>
  <c r="G1156" i="2"/>
  <c r="P1156" i="2"/>
  <c r="Q1170" i="1" s="1"/>
  <c r="G1172" i="2"/>
  <c r="P1172" i="2"/>
  <c r="Q1186" i="1" s="1"/>
  <c r="G1188" i="2"/>
  <c r="P1188" i="2"/>
  <c r="Q1202" i="1" s="1"/>
  <c r="G1204" i="2"/>
  <c r="P1204" i="2"/>
  <c r="Q1218" i="1" s="1"/>
  <c r="G1220" i="2"/>
  <c r="P1220" i="2"/>
  <c r="Q1234" i="1" s="1"/>
  <c r="G1236" i="2"/>
  <c r="P1236" i="2"/>
  <c r="Q1250" i="1" s="1"/>
  <c r="G1252" i="2"/>
  <c r="P1252" i="2"/>
  <c r="Q1266" i="1" s="1"/>
  <c r="G1268" i="2"/>
  <c r="P1268" i="2"/>
  <c r="Q1282" i="1" s="1"/>
  <c r="G1284" i="2"/>
  <c r="P1284" i="2"/>
  <c r="Q1298" i="1" s="1"/>
  <c r="G1300" i="2"/>
  <c r="P1300" i="2"/>
  <c r="Q1314" i="1" s="1"/>
  <c r="G1316" i="2"/>
  <c r="P1316" i="2"/>
  <c r="Q1330" i="1" s="1"/>
  <c r="G1332" i="2"/>
  <c r="P1332" i="2"/>
  <c r="Q1346" i="1" s="1"/>
  <c r="G1348" i="2"/>
  <c r="P1348" i="2"/>
  <c r="Q1362" i="1" s="1"/>
  <c r="G1364" i="2"/>
  <c r="P1364" i="2"/>
  <c r="Q1378" i="1" s="1"/>
  <c r="G1380" i="2"/>
  <c r="P1380" i="2"/>
  <c r="Q1394" i="1" s="1"/>
  <c r="G1396" i="2"/>
  <c r="P1396" i="2"/>
  <c r="Q1410" i="1" s="1"/>
  <c r="G1412" i="2"/>
  <c r="P1412" i="2"/>
  <c r="Q1426" i="1" s="1"/>
  <c r="G1428" i="2"/>
  <c r="P1428" i="2"/>
  <c r="Q1442" i="1" s="1"/>
  <c r="G1444" i="2"/>
  <c r="P1444" i="2"/>
  <c r="Q1458" i="1" s="1"/>
  <c r="G1460" i="2"/>
  <c r="P1460" i="2"/>
  <c r="Q1474" i="1" s="1"/>
  <c r="G1476" i="2"/>
  <c r="P1476" i="2"/>
  <c r="Q1490" i="1" s="1"/>
  <c r="G1492" i="2"/>
  <c r="P1492" i="2"/>
  <c r="Q1506" i="1" s="1"/>
  <c r="G1508" i="2"/>
  <c r="P1508" i="2"/>
  <c r="Q1522" i="1" s="1"/>
  <c r="G27" i="2"/>
  <c r="G43" i="2"/>
  <c r="G59" i="2"/>
  <c r="G75" i="2"/>
  <c r="G91" i="2"/>
  <c r="G107" i="2"/>
  <c r="P107" i="2"/>
  <c r="Q121" i="1" s="1"/>
  <c r="G123" i="2"/>
  <c r="P123" i="2"/>
  <c r="Q137" i="1" s="1"/>
  <c r="G139" i="2"/>
  <c r="P139" i="2"/>
  <c r="Q153" i="1" s="1"/>
  <c r="G155" i="2"/>
  <c r="P155" i="2"/>
  <c r="Q169" i="1" s="1"/>
  <c r="G171" i="2"/>
  <c r="P171" i="2"/>
  <c r="Q185" i="1" s="1"/>
  <c r="G187" i="2"/>
  <c r="P187" i="2"/>
  <c r="Q201" i="1" s="1"/>
  <c r="G203" i="2"/>
  <c r="P203" i="2"/>
  <c r="Q217" i="1" s="1"/>
  <c r="G219" i="2"/>
  <c r="P219" i="2"/>
  <c r="Q233" i="1" s="1"/>
  <c r="G235" i="2"/>
  <c r="P235" i="2"/>
  <c r="Q249" i="1" s="1"/>
  <c r="G251" i="2"/>
  <c r="P251" i="2"/>
  <c r="Q265" i="1" s="1"/>
  <c r="G267" i="2"/>
  <c r="P267" i="2"/>
  <c r="Q281" i="1" s="1"/>
  <c r="G283" i="2"/>
  <c r="P283" i="2"/>
  <c r="Q297" i="1" s="1"/>
  <c r="G299" i="2"/>
  <c r="P299" i="2"/>
  <c r="Q313" i="1" s="1"/>
  <c r="G315" i="2"/>
  <c r="P315" i="2"/>
  <c r="Q329" i="1" s="1"/>
  <c r="G331" i="2"/>
  <c r="P331" i="2"/>
  <c r="Q345" i="1" s="1"/>
  <c r="G347" i="2"/>
  <c r="P347" i="2"/>
  <c r="Q361" i="1" s="1"/>
  <c r="G363" i="2"/>
  <c r="P363" i="2"/>
  <c r="Q377" i="1" s="1"/>
  <c r="G379" i="2"/>
  <c r="P379" i="2"/>
  <c r="Q393" i="1" s="1"/>
  <c r="G395" i="2"/>
  <c r="P395" i="2"/>
  <c r="Q409" i="1" s="1"/>
  <c r="G411" i="2"/>
  <c r="P411" i="2"/>
  <c r="Q425" i="1" s="1"/>
  <c r="G427" i="2"/>
  <c r="P427" i="2"/>
  <c r="Q441" i="1" s="1"/>
  <c r="G443" i="2"/>
  <c r="P443" i="2"/>
  <c r="Q457" i="1" s="1"/>
  <c r="G459" i="2"/>
  <c r="P459" i="2"/>
  <c r="Q473" i="1" s="1"/>
  <c r="G475" i="2"/>
  <c r="P475" i="2"/>
  <c r="Q489" i="1" s="1"/>
  <c r="G491" i="2"/>
  <c r="P491" i="2"/>
  <c r="Q505" i="1" s="1"/>
  <c r="G507" i="2"/>
  <c r="P507" i="2"/>
  <c r="Q521" i="1" s="1"/>
  <c r="G523" i="2"/>
  <c r="P523" i="2"/>
  <c r="Q537" i="1" s="1"/>
  <c r="G539" i="2"/>
  <c r="P539" i="2"/>
  <c r="Q553" i="1" s="1"/>
  <c r="G555" i="2"/>
  <c r="P555" i="2"/>
  <c r="Q569" i="1" s="1"/>
  <c r="G571" i="2"/>
  <c r="P571" i="2"/>
  <c r="Q585" i="1" s="1"/>
  <c r="G587" i="2"/>
  <c r="P587" i="2"/>
  <c r="Q601" i="1" s="1"/>
  <c r="G603" i="2"/>
  <c r="P603" i="2"/>
  <c r="Q617" i="1" s="1"/>
  <c r="G619" i="2"/>
  <c r="P619" i="2"/>
  <c r="Q633" i="1" s="1"/>
  <c r="G635" i="2"/>
  <c r="P635" i="2"/>
  <c r="Q649" i="1" s="1"/>
  <c r="G651" i="2"/>
  <c r="P651" i="2"/>
  <c r="Q665" i="1" s="1"/>
  <c r="G667" i="2"/>
  <c r="P667" i="2"/>
  <c r="Q681" i="1" s="1"/>
  <c r="G683" i="2"/>
  <c r="P683" i="2"/>
  <c r="Q697" i="1" s="1"/>
  <c r="G699" i="2"/>
  <c r="P699" i="2"/>
  <c r="Q713" i="1" s="1"/>
  <c r="G715" i="2"/>
  <c r="P715" i="2"/>
  <c r="Q729" i="1" s="1"/>
  <c r="G731" i="2"/>
  <c r="P731" i="2"/>
  <c r="Q745" i="1" s="1"/>
  <c r="G747" i="2"/>
  <c r="P747" i="2"/>
  <c r="Q761" i="1" s="1"/>
  <c r="G763" i="2"/>
  <c r="P763" i="2"/>
  <c r="Q777" i="1" s="1"/>
  <c r="G779" i="2"/>
  <c r="P779" i="2"/>
  <c r="Q793" i="1" s="1"/>
  <c r="G795" i="2"/>
  <c r="P795" i="2"/>
  <c r="Q809" i="1" s="1"/>
  <c r="G811" i="2"/>
  <c r="P811" i="2"/>
  <c r="Q825" i="1" s="1"/>
  <c r="G827" i="2"/>
  <c r="P827" i="2"/>
  <c r="Q841" i="1" s="1"/>
  <c r="G843" i="2"/>
  <c r="P843" i="2"/>
  <c r="Q857" i="1" s="1"/>
  <c r="G859" i="2"/>
  <c r="P859" i="2"/>
  <c r="Q873" i="1" s="1"/>
  <c r="G875" i="2"/>
  <c r="P875" i="2"/>
  <c r="Q889" i="1" s="1"/>
  <c r="G891" i="2"/>
  <c r="P891" i="2"/>
  <c r="Q905" i="1" s="1"/>
  <c r="G907" i="2"/>
  <c r="P907" i="2"/>
  <c r="Q921" i="1" s="1"/>
  <c r="G923" i="2"/>
  <c r="P923" i="2"/>
  <c r="Q937" i="1" s="1"/>
  <c r="G939" i="2"/>
  <c r="P939" i="2"/>
  <c r="Q953" i="1" s="1"/>
  <c r="G955" i="2"/>
  <c r="P955" i="2"/>
  <c r="Q969" i="1" s="1"/>
  <c r="G971" i="2"/>
  <c r="P971" i="2"/>
  <c r="Q985" i="1" s="1"/>
  <c r="G987" i="2"/>
  <c r="P987" i="2"/>
  <c r="Q1001" i="1" s="1"/>
  <c r="G1003" i="2"/>
  <c r="P1003" i="2"/>
  <c r="Q1017" i="1" s="1"/>
  <c r="G1019" i="2"/>
  <c r="P1019" i="2"/>
  <c r="Q1033" i="1" s="1"/>
  <c r="G1035" i="2"/>
  <c r="P1035" i="2"/>
  <c r="Q1049" i="1" s="1"/>
  <c r="G1051" i="2"/>
  <c r="P1051" i="2"/>
  <c r="Q1065" i="1" s="1"/>
  <c r="G1067" i="2"/>
  <c r="P1067" i="2"/>
  <c r="Q1081" i="1" s="1"/>
  <c r="G1083" i="2"/>
  <c r="P1083" i="2"/>
  <c r="Q1097" i="1" s="1"/>
  <c r="G1099" i="2"/>
  <c r="P1099" i="2"/>
  <c r="Q1113" i="1" s="1"/>
  <c r="G1115" i="2"/>
  <c r="P1115" i="2"/>
  <c r="Q1129" i="1" s="1"/>
  <c r="G1131" i="2"/>
  <c r="P1131" i="2"/>
  <c r="Q1145" i="1" s="1"/>
  <c r="G1147" i="2"/>
  <c r="P1147" i="2"/>
  <c r="Q1161" i="1" s="1"/>
  <c r="G1163" i="2"/>
  <c r="P1163" i="2"/>
  <c r="Q1177" i="1" s="1"/>
  <c r="G1179" i="2"/>
  <c r="P1179" i="2"/>
  <c r="Q1193" i="1" s="1"/>
  <c r="G1195" i="2"/>
  <c r="P1195" i="2"/>
  <c r="Q1209" i="1" s="1"/>
  <c r="G1211" i="2"/>
  <c r="P1211" i="2"/>
  <c r="Q1225" i="1" s="1"/>
  <c r="G1227" i="2"/>
  <c r="P1227" i="2"/>
  <c r="Q1241" i="1" s="1"/>
  <c r="G1243" i="2"/>
  <c r="P1243" i="2"/>
  <c r="Q1257" i="1" s="1"/>
  <c r="G1259" i="2"/>
  <c r="P1259" i="2"/>
  <c r="Q1273" i="1" s="1"/>
  <c r="G1275" i="2"/>
  <c r="P1275" i="2"/>
  <c r="Q1289" i="1" s="1"/>
  <c r="G1291" i="2"/>
  <c r="P1291" i="2"/>
  <c r="Q1305" i="1" s="1"/>
  <c r="G1307" i="2"/>
  <c r="P1307" i="2"/>
  <c r="Q1321" i="1" s="1"/>
  <c r="G1323" i="2"/>
  <c r="P1323" i="2"/>
  <c r="Q1337" i="1" s="1"/>
  <c r="G1339" i="2"/>
  <c r="P1339" i="2"/>
  <c r="Q1353" i="1" s="1"/>
  <c r="G1355" i="2"/>
  <c r="P1355" i="2"/>
  <c r="Q1369" i="1" s="1"/>
  <c r="G1371" i="2"/>
  <c r="P1371" i="2"/>
  <c r="Q1385" i="1" s="1"/>
  <c r="G1387" i="2"/>
  <c r="P1387" i="2"/>
  <c r="Q1401" i="1" s="1"/>
  <c r="G1403" i="2"/>
  <c r="P1403" i="2"/>
  <c r="Q1417" i="1" s="1"/>
  <c r="G1419" i="2"/>
  <c r="P1419" i="2"/>
  <c r="Q1433" i="1" s="1"/>
  <c r="G1435" i="2"/>
  <c r="P1435" i="2"/>
  <c r="Q1449" i="1" s="1"/>
  <c r="G1451" i="2"/>
  <c r="P1451" i="2"/>
  <c r="Q1465" i="1" s="1"/>
  <c r="G1467" i="2"/>
  <c r="P1467" i="2"/>
  <c r="Q1481" i="1" s="1"/>
  <c r="G1483" i="2"/>
  <c r="P1483" i="2"/>
  <c r="Q1497" i="1" s="1"/>
  <c r="G1499" i="2"/>
  <c r="P1499" i="2"/>
  <c r="Q1513" i="1" s="1"/>
  <c r="G1515" i="2"/>
  <c r="P1515" i="2"/>
  <c r="Q1529" i="1" s="1"/>
  <c r="G126" i="2"/>
  <c r="P126" i="2"/>
  <c r="Q140" i="1" s="1"/>
  <c r="G158" i="2"/>
  <c r="P158" i="2"/>
  <c r="Q172" i="1" s="1"/>
  <c r="G190" i="2"/>
  <c r="P190" i="2"/>
  <c r="Q204" i="1" s="1"/>
  <c r="G222" i="2"/>
  <c r="P222" i="2"/>
  <c r="Q236" i="1" s="1"/>
  <c r="G254" i="2"/>
  <c r="P254" i="2"/>
  <c r="Q268" i="1" s="1"/>
  <c r="G286" i="2"/>
  <c r="P286" i="2"/>
  <c r="Q300" i="1" s="1"/>
  <c r="G318" i="2"/>
  <c r="P318" i="2"/>
  <c r="Q332" i="1" s="1"/>
  <c r="G350" i="2"/>
  <c r="P350" i="2"/>
  <c r="Q364" i="1" s="1"/>
  <c r="G382" i="2"/>
  <c r="P382" i="2"/>
  <c r="Q396" i="1" s="1"/>
  <c r="G414" i="2"/>
  <c r="P414" i="2"/>
  <c r="Q428" i="1" s="1"/>
  <c r="G446" i="2"/>
  <c r="P446" i="2"/>
  <c r="Q460" i="1" s="1"/>
  <c r="G478" i="2"/>
  <c r="P478" i="2"/>
  <c r="Q492" i="1" s="1"/>
  <c r="G510" i="2"/>
  <c r="P510" i="2"/>
  <c r="Q524" i="1" s="1"/>
  <c r="G542" i="2"/>
  <c r="P542" i="2"/>
  <c r="Q556" i="1" s="1"/>
  <c r="G574" i="2"/>
  <c r="P574" i="2"/>
  <c r="Q588" i="1" s="1"/>
  <c r="G606" i="2"/>
  <c r="P606" i="2"/>
  <c r="Q620" i="1" s="1"/>
  <c r="G638" i="2"/>
  <c r="P638" i="2"/>
  <c r="Q652" i="1" s="1"/>
  <c r="G670" i="2"/>
  <c r="P670" i="2"/>
  <c r="Q684" i="1" s="1"/>
  <c r="G726" i="2"/>
  <c r="P726" i="2"/>
  <c r="Q740" i="1" s="1"/>
  <c r="G758" i="2"/>
  <c r="P758" i="2"/>
  <c r="Q772" i="1" s="1"/>
  <c r="G790" i="2"/>
  <c r="P790" i="2"/>
  <c r="Q804" i="1" s="1"/>
  <c r="G822" i="2"/>
  <c r="P822" i="2"/>
  <c r="Q836" i="1" s="1"/>
  <c r="G854" i="2"/>
  <c r="P854" i="2"/>
  <c r="Q868" i="1" s="1"/>
  <c r="G886" i="2"/>
  <c r="P886" i="2"/>
  <c r="Q900" i="1" s="1"/>
  <c r="G918" i="2"/>
  <c r="P918" i="2"/>
  <c r="Q932" i="1" s="1"/>
  <c r="G950" i="2"/>
  <c r="P950" i="2"/>
  <c r="Q964" i="1" s="1"/>
  <c r="G982" i="2"/>
  <c r="P982" i="2"/>
  <c r="Q996" i="1" s="1"/>
  <c r="G1014" i="2"/>
  <c r="P1014" i="2"/>
  <c r="Q1028" i="1" s="1"/>
  <c r="G1046" i="2"/>
  <c r="P1046" i="2"/>
  <c r="Q1060" i="1" s="1"/>
  <c r="G1078" i="2"/>
  <c r="P1078" i="2"/>
  <c r="Q1092" i="1" s="1"/>
  <c r="G1110" i="2"/>
  <c r="P1110" i="2"/>
  <c r="Q1124" i="1" s="1"/>
  <c r="G1142" i="2"/>
  <c r="P1142" i="2"/>
  <c r="Q1156" i="1" s="1"/>
  <c r="G1174" i="2"/>
  <c r="P1174" i="2"/>
  <c r="Q1188" i="1" s="1"/>
  <c r="G1206" i="2"/>
  <c r="P1206" i="2"/>
  <c r="Q1220" i="1" s="1"/>
  <c r="G1238" i="2"/>
  <c r="P1238" i="2"/>
  <c r="Q1252" i="1" s="1"/>
  <c r="G1270" i="2"/>
  <c r="P1270" i="2"/>
  <c r="Q1284" i="1" s="1"/>
  <c r="G1302" i="2"/>
  <c r="P1302" i="2"/>
  <c r="Q1316" i="1" s="1"/>
  <c r="G1334" i="2"/>
  <c r="P1334" i="2"/>
  <c r="Q1348" i="1" s="1"/>
  <c r="G1366" i="2"/>
  <c r="P1366" i="2"/>
  <c r="Q1380" i="1" s="1"/>
  <c r="G1398" i="2"/>
  <c r="P1398" i="2"/>
  <c r="Q1412" i="1" s="1"/>
  <c r="G1430" i="2"/>
  <c r="P1430" i="2"/>
  <c r="Q1444" i="1" s="1"/>
  <c r="G1462" i="2"/>
  <c r="P1462" i="2"/>
  <c r="Q1476" i="1" s="1"/>
  <c r="G1494" i="2"/>
  <c r="P1494" i="2"/>
  <c r="Q1508" i="1" s="1"/>
  <c r="G1298" i="2"/>
  <c r="P1298" i="2"/>
  <c r="Q1312" i="1" s="1"/>
  <c r="G1330" i="2"/>
  <c r="P1330" i="2"/>
  <c r="Q1344" i="1" s="1"/>
  <c r="G1362" i="2"/>
  <c r="P1362" i="2"/>
  <c r="Q1376" i="1" s="1"/>
  <c r="G1394" i="2"/>
  <c r="P1394" i="2"/>
  <c r="Q1408" i="1" s="1"/>
  <c r="G1426" i="2"/>
  <c r="P1426" i="2"/>
  <c r="Q1440" i="1" s="1"/>
  <c r="G1458" i="2"/>
  <c r="P1458" i="2"/>
  <c r="Q1472" i="1" s="1"/>
  <c r="G1490" i="2"/>
  <c r="P1490" i="2"/>
  <c r="Q1504" i="1" s="1"/>
  <c r="G53" i="2"/>
  <c r="G85" i="2"/>
  <c r="G117" i="2"/>
  <c r="P117" i="2"/>
  <c r="Q131" i="1" s="1"/>
  <c r="G149" i="2"/>
  <c r="P149" i="2"/>
  <c r="Q163" i="1" s="1"/>
  <c r="G181" i="2"/>
  <c r="P181" i="2"/>
  <c r="Q195" i="1" s="1"/>
  <c r="G213" i="2"/>
  <c r="P213" i="2"/>
  <c r="Q227" i="1" s="1"/>
  <c r="G245" i="2"/>
  <c r="P245" i="2"/>
  <c r="Q259" i="1" s="1"/>
  <c r="G277" i="2"/>
  <c r="P277" i="2"/>
  <c r="Q291" i="1" s="1"/>
  <c r="G309" i="2"/>
  <c r="P309" i="2"/>
  <c r="Q323" i="1" s="1"/>
  <c r="G341" i="2"/>
  <c r="P341" i="2"/>
  <c r="Q355" i="1" s="1"/>
  <c r="G373" i="2"/>
  <c r="P373" i="2"/>
  <c r="Q387" i="1" s="1"/>
  <c r="G405" i="2"/>
  <c r="P405" i="2"/>
  <c r="Q419" i="1" s="1"/>
  <c r="G437" i="2"/>
  <c r="P437" i="2"/>
  <c r="Q451" i="1" s="1"/>
  <c r="G469" i="2"/>
  <c r="P469" i="2"/>
  <c r="Q483" i="1" s="1"/>
  <c r="G501" i="2"/>
  <c r="P501" i="2"/>
  <c r="Q515" i="1" s="1"/>
  <c r="G533" i="2"/>
  <c r="P533" i="2"/>
  <c r="Q547" i="1" s="1"/>
  <c r="G565" i="2"/>
  <c r="P565" i="2"/>
  <c r="Q579" i="1" s="1"/>
  <c r="G597" i="2"/>
  <c r="P597" i="2"/>
  <c r="Q611" i="1" s="1"/>
  <c r="G629" i="2"/>
  <c r="P629" i="2"/>
  <c r="Q643" i="1" s="1"/>
  <c r="G661" i="2"/>
  <c r="P661" i="2"/>
  <c r="Q675" i="1" s="1"/>
  <c r="G693" i="2"/>
  <c r="P693" i="2"/>
  <c r="Q707" i="1" s="1"/>
  <c r="G725" i="2"/>
  <c r="P725" i="2"/>
  <c r="Q739" i="1" s="1"/>
  <c r="G757" i="2"/>
  <c r="P757" i="2"/>
  <c r="Q771" i="1" s="1"/>
  <c r="G789" i="2"/>
  <c r="P789" i="2"/>
  <c r="Q803" i="1" s="1"/>
  <c r="G821" i="2"/>
  <c r="P821" i="2"/>
  <c r="Q835" i="1" s="1"/>
  <c r="G853" i="2"/>
  <c r="P853" i="2"/>
  <c r="Q867" i="1" s="1"/>
  <c r="G885" i="2"/>
  <c r="P885" i="2"/>
  <c r="Q899" i="1" s="1"/>
  <c r="G917" i="2"/>
  <c r="P917" i="2"/>
  <c r="Q931" i="1" s="1"/>
  <c r="G949" i="2"/>
  <c r="P949" i="2"/>
  <c r="Q963" i="1" s="1"/>
  <c r="G981" i="2"/>
  <c r="P981" i="2"/>
  <c r="Q995" i="1" s="1"/>
  <c r="G1013" i="2"/>
  <c r="P1013" i="2"/>
  <c r="Q1027" i="1" s="1"/>
  <c r="G1045" i="2"/>
  <c r="P1045" i="2"/>
  <c r="Q1059" i="1" s="1"/>
  <c r="G1077" i="2"/>
  <c r="P1077" i="2"/>
  <c r="Q1091" i="1" s="1"/>
  <c r="G1109" i="2"/>
  <c r="P1109" i="2"/>
  <c r="Q1123" i="1" s="1"/>
  <c r="G1141" i="2"/>
  <c r="P1141" i="2"/>
  <c r="Q1155" i="1" s="1"/>
  <c r="G1173" i="2"/>
  <c r="P1173" i="2"/>
  <c r="Q1187" i="1" s="1"/>
  <c r="G1205" i="2"/>
  <c r="P1205" i="2"/>
  <c r="Q1219" i="1" s="1"/>
  <c r="G1237" i="2"/>
  <c r="P1237" i="2"/>
  <c r="Q1251" i="1" s="1"/>
  <c r="G1269" i="2"/>
  <c r="P1269" i="2"/>
  <c r="Q1283" i="1" s="1"/>
  <c r="G1301" i="2"/>
  <c r="P1301" i="2"/>
  <c r="Q1315" i="1" s="1"/>
  <c r="G1333" i="2"/>
  <c r="P1333" i="2"/>
  <c r="Q1347" i="1" s="1"/>
  <c r="G1365" i="2"/>
  <c r="P1365" i="2"/>
  <c r="Q1379" i="1" s="1"/>
  <c r="G1397" i="2"/>
  <c r="P1397" i="2"/>
  <c r="Q1411" i="1" s="1"/>
  <c r="G1429" i="2"/>
  <c r="P1429" i="2"/>
  <c r="Q1443" i="1" s="1"/>
  <c r="G1461" i="2"/>
  <c r="P1461" i="2"/>
  <c r="Q1475" i="1" s="1"/>
  <c r="G1493" i="2"/>
  <c r="P1493" i="2"/>
  <c r="Q1507" i="1" s="1"/>
  <c r="G28" i="2"/>
  <c r="G44" i="2"/>
  <c r="G60" i="2"/>
  <c r="G76" i="2"/>
  <c r="G92" i="2"/>
  <c r="G108" i="2"/>
  <c r="P108" i="2"/>
  <c r="Q122" i="1" s="1"/>
  <c r="G124" i="2"/>
  <c r="P124" i="2"/>
  <c r="Q138" i="1" s="1"/>
  <c r="G140" i="2"/>
  <c r="P140" i="2"/>
  <c r="Q154" i="1" s="1"/>
  <c r="G156" i="2"/>
  <c r="P156" i="2"/>
  <c r="Q170" i="1" s="1"/>
  <c r="G172" i="2"/>
  <c r="P172" i="2"/>
  <c r="Q186" i="1" s="1"/>
  <c r="G188" i="2"/>
  <c r="P188" i="2"/>
  <c r="Q202" i="1" s="1"/>
  <c r="G204" i="2"/>
  <c r="P204" i="2"/>
  <c r="Q218" i="1" s="1"/>
  <c r="G220" i="2"/>
  <c r="P220" i="2"/>
  <c r="Q234" i="1" s="1"/>
  <c r="G236" i="2"/>
  <c r="P236" i="2"/>
  <c r="Q250" i="1" s="1"/>
  <c r="G252" i="2"/>
  <c r="P252" i="2"/>
  <c r="Q266" i="1" s="1"/>
  <c r="G268" i="2"/>
  <c r="P268" i="2"/>
  <c r="Q282" i="1" s="1"/>
  <c r="G284" i="2"/>
  <c r="P284" i="2"/>
  <c r="Q298" i="1" s="1"/>
  <c r="G300" i="2"/>
  <c r="P300" i="2"/>
  <c r="Q314" i="1" s="1"/>
  <c r="G316" i="2"/>
  <c r="P316" i="2"/>
  <c r="Q330" i="1" s="1"/>
  <c r="G332" i="2"/>
  <c r="P332" i="2"/>
  <c r="Q346" i="1" s="1"/>
  <c r="G348" i="2"/>
  <c r="P348" i="2"/>
  <c r="Q362" i="1" s="1"/>
  <c r="G364" i="2"/>
  <c r="P364" i="2"/>
  <c r="Q378" i="1" s="1"/>
  <c r="G380" i="2"/>
  <c r="P380" i="2"/>
  <c r="Q394" i="1" s="1"/>
  <c r="G396" i="2"/>
  <c r="P396" i="2"/>
  <c r="Q410" i="1" s="1"/>
  <c r="G412" i="2"/>
  <c r="P412" i="2"/>
  <c r="Q426" i="1" s="1"/>
  <c r="G428" i="2"/>
  <c r="P428" i="2"/>
  <c r="Q442" i="1" s="1"/>
  <c r="G444" i="2"/>
  <c r="P444" i="2"/>
  <c r="Q458" i="1" s="1"/>
  <c r="G460" i="2"/>
  <c r="P460" i="2"/>
  <c r="Q474" i="1" s="1"/>
  <c r="G476" i="2"/>
  <c r="P476" i="2"/>
  <c r="Q490" i="1" s="1"/>
  <c r="G492" i="2"/>
  <c r="P492" i="2"/>
  <c r="Q506" i="1" s="1"/>
  <c r="G508" i="2"/>
  <c r="P508" i="2"/>
  <c r="Q522" i="1" s="1"/>
  <c r="G524" i="2"/>
  <c r="P524" i="2"/>
  <c r="Q538" i="1" s="1"/>
  <c r="G540" i="2"/>
  <c r="P540" i="2"/>
  <c r="Q554" i="1" s="1"/>
  <c r="G556" i="2"/>
  <c r="P556" i="2"/>
  <c r="Q570" i="1" s="1"/>
  <c r="G572" i="2"/>
  <c r="P572" i="2"/>
  <c r="Q586" i="1" s="1"/>
  <c r="G588" i="2"/>
  <c r="P588" i="2"/>
  <c r="Q602" i="1" s="1"/>
  <c r="G604" i="2"/>
  <c r="P604" i="2"/>
  <c r="Q618" i="1" s="1"/>
  <c r="G620" i="2"/>
  <c r="P620" i="2"/>
  <c r="Q634" i="1" s="1"/>
  <c r="G636" i="2"/>
  <c r="P636" i="2"/>
  <c r="Q650" i="1" s="1"/>
  <c r="G652" i="2"/>
  <c r="P652" i="2"/>
  <c r="Q666" i="1" s="1"/>
  <c r="G668" i="2"/>
  <c r="P668" i="2"/>
  <c r="Q682" i="1" s="1"/>
  <c r="G684" i="2"/>
  <c r="P684" i="2"/>
  <c r="Q698" i="1" s="1"/>
  <c r="G700" i="2"/>
  <c r="P700" i="2"/>
  <c r="Q714" i="1" s="1"/>
  <c r="G716" i="2"/>
  <c r="P716" i="2"/>
  <c r="Q730" i="1" s="1"/>
  <c r="G732" i="2"/>
  <c r="P732" i="2"/>
  <c r="Q746" i="1" s="1"/>
  <c r="G748" i="2"/>
  <c r="P748" i="2"/>
  <c r="Q762" i="1" s="1"/>
  <c r="G764" i="2"/>
  <c r="P764" i="2"/>
  <c r="Q778" i="1" s="1"/>
  <c r="G780" i="2"/>
  <c r="P780" i="2"/>
  <c r="Q794" i="1" s="1"/>
  <c r="G796" i="2"/>
  <c r="P796" i="2"/>
  <c r="Q810" i="1" s="1"/>
  <c r="G812" i="2"/>
  <c r="P812" i="2"/>
  <c r="Q826" i="1" s="1"/>
  <c r="G828" i="2"/>
  <c r="P828" i="2"/>
  <c r="Q842" i="1" s="1"/>
  <c r="G844" i="2"/>
  <c r="P844" i="2"/>
  <c r="Q858" i="1" s="1"/>
  <c r="G860" i="2"/>
  <c r="P860" i="2"/>
  <c r="Q874" i="1" s="1"/>
  <c r="G876" i="2"/>
  <c r="P876" i="2"/>
  <c r="Q890" i="1" s="1"/>
  <c r="G892" i="2"/>
  <c r="P892" i="2"/>
  <c r="Q906" i="1" s="1"/>
  <c r="G908" i="2"/>
  <c r="P908" i="2"/>
  <c r="Q922" i="1" s="1"/>
  <c r="G924" i="2"/>
  <c r="P924" i="2"/>
  <c r="Q938" i="1" s="1"/>
  <c r="G940" i="2"/>
  <c r="P940" i="2"/>
  <c r="Q954" i="1" s="1"/>
  <c r="G956" i="2"/>
  <c r="P956" i="2"/>
  <c r="Q970" i="1" s="1"/>
  <c r="G972" i="2"/>
  <c r="P972" i="2"/>
  <c r="Q986" i="1" s="1"/>
  <c r="G988" i="2"/>
  <c r="P988" i="2"/>
  <c r="Q1002" i="1" s="1"/>
  <c r="G1004" i="2"/>
  <c r="P1004" i="2"/>
  <c r="Q1018" i="1" s="1"/>
  <c r="G1020" i="2"/>
  <c r="P1020" i="2"/>
  <c r="Q1034" i="1" s="1"/>
  <c r="G1036" i="2"/>
  <c r="P1036" i="2"/>
  <c r="Q1050" i="1" s="1"/>
  <c r="G1052" i="2"/>
  <c r="P1052" i="2"/>
  <c r="Q1066" i="1" s="1"/>
  <c r="G1068" i="2"/>
  <c r="P1068" i="2"/>
  <c r="Q1082" i="1" s="1"/>
  <c r="G1084" i="2"/>
  <c r="P1084" i="2"/>
  <c r="Q1098" i="1" s="1"/>
  <c r="G1100" i="2"/>
  <c r="P1100" i="2"/>
  <c r="Q1114" i="1" s="1"/>
  <c r="G1116" i="2"/>
  <c r="P1116" i="2"/>
  <c r="Q1130" i="1" s="1"/>
  <c r="G1132" i="2"/>
  <c r="P1132" i="2"/>
  <c r="Q1146" i="1" s="1"/>
  <c r="G1148" i="2"/>
  <c r="P1148" i="2"/>
  <c r="Q1162" i="1" s="1"/>
  <c r="G1164" i="2"/>
  <c r="P1164" i="2"/>
  <c r="Q1178" i="1" s="1"/>
  <c r="G1180" i="2"/>
  <c r="P1180" i="2"/>
  <c r="Q1194" i="1" s="1"/>
  <c r="G1196" i="2"/>
  <c r="P1196" i="2"/>
  <c r="Q1210" i="1" s="1"/>
  <c r="G1212" i="2"/>
  <c r="P1212" i="2"/>
  <c r="Q1226" i="1" s="1"/>
  <c r="G1228" i="2"/>
  <c r="P1228" i="2"/>
  <c r="Q1242" i="1" s="1"/>
  <c r="G1244" i="2"/>
  <c r="P1244" i="2"/>
  <c r="Q1258" i="1" s="1"/>
  <c r="G1260" i="2"/>
  <c r="P1260" i="2"/>
  <c r="Q1274" i="1" s="1"/>
  <c r="G1276" i="2"/>
  <c r="P1276" i="2"/>
  <c r="Q1290" i="1" s="1"/>
  <c r="G1292" i="2"/>
  <c r="P1292" i="2"/>
  <c r="Q1306" i="1" s="1"/>
  <c r="G1308" i="2"/>
  <c r="P1308" i="2"/>
  <c r="Q1322" i="1" s="1"/>
  <c r="G1324" i="2"/>
  <c r="P1324" i="2"/>
  <c r="Q1338" i="1" s="1"/>
  <c r="G1340" i="2"/>
  <c r="P1340" i="2"/>
  <c r="Q1354" i="1" s="1"/>
  <c r="G1356" i="2"/>
  <c r="P1356" i="2"/>
  <c r="Q1370" i="1" s="1"/>
  <c r="G1372" i="2"/>
  <c r="P1372" i="2"/>
  <c r="Q1386" i="1" s="1"/>
  <c r="G1388" i="2"/>
  <c r="P1388" i="2"/>
  <c r="Q1402" i="1" s="1"/>
  <c r="G1404" i="2"/>
  <c r="P1404" i="2"/>
  <c r="Q1418" i="1" s="1"/>
  <c r="G1420" i="2"/>
  <c r="P1420" i="2"/>
  <c r="Q1434" i="1" s="1"/>
  <c r="G1436" i="2"/>
  <c r="P1436" i="2"/>
  <c r="Q1450" i="1" s="1"/>
  <c r="G1452" i="2"/>
  <c r="P1452" i="2"/>
  <c r="Q1466" i="1" s="1"/>
  <c r="G1468" i="2"/>
  <c r="P1468" i="2"/>
  <c r="Q1482" i="1" s="1"/>
  <c r="G1484" i="2"/>
  <c r="P1484" i="2"/>
  <c r="Q1498" i="1" s="1"/>
  <c r="G1500" i="2"/>
  <c r="P1500" i="2"/>
  <c r="Q1514" i="1" s="1"/>
  <c r="G1516" i="2"/>
  <c r="P1516" i="2"/>
  <c r="Q1530" i="1" s="1"/>
  <c r="K1448" i="1"/>
  <c r="K1320" i="1"/>
  <c r="F71" i="2"/>
  <c r="L85" i="1" s="1"/>
  <c r="K149" i="1"/>
  <c r="F263" i="2"/>
  <c r="L277" i="1" s="1"/>
  <c r="F359" i="2"/>
  <c r="L373" i="1" s="1"/>
  <c r="K469" i="1"/>
  <c r="F583" i="2"/>
  <c r="L597" i="1" s="1"/>
  <c r="F78" i="2"/>
  <c r="L92" i="1" s="1"/>
  <c r="K188" i="1"/>
  <c r="K252" i="1"/>
  <c r="F398" i="2"/>
  <c r="L412" i="1" s="1"/>
  <c r="F494" i="2"/>
  <c r="L508" i="1" s="1"/>
  <c r="K572" i="1"/>
  <c r="F654" i="2"/>
  <c r="L668" i="1" s="1"/>
  <c r="F1383" i="2"/>
  <c r="L1397" i="1" s="1"/>
  <c r="K85" i="1"/>
  <c r="F167" i="2"/>
  <c r="L181" i="1" s="1"/>
  <c r="K277" i="1"/>
  <c r="F391" i="2"/>
  <c r="L405" i="1" s="1"/>
  <c r="F519" i="2"/>
  <c r="L533" i="1" s="1"/>
  <c r="K597" i="1"/>
  <c r="K725" i="1"/>
  <c r="K789" i="1"/>
  <c r="K917" i="1"/>
  <c r="K981" i="1"/>
  <c r="K1109" i="1"/>
  <c r="K1173" i="1"/>
  <c r="K1301" i="1"/>
  <c r="F1415" i="2"/>
  <c r="L1429" i="1" s="1"/>
  <c r="K1493" i="1"/>
  <c r="K117" i="1"/>
  <c r="F199" i="2"/>
  <c r="L213" i="1" s="1"/>
  <c r="F327" i="2"/>
  <c r="L341" i="1" s="1"/>
  <c r="K405" i="1"/>
  <c r="K533" i="1"/>
  <c r="F647" i="2"/>
  <c r="L661" i="1" s="1"/>
  <c r="F743" i="2"/>
  <c r="L757" i="1" s="1"/>
  <c r="F839" i="2"/>
  <c r="L853" i="1" s="1"/>
  <c r="F935" i="2"/>
  <c r="L949" i="1" s="1"/>
  <c r="F1031" i="2"/>
  <c r="L1045" i="1" s="1"/>
  <c r="F1127" i="2"/>
  <c r="L1141" i="1" s="1"/>
  <c r="F1223" i="2"/>
  <c r="L1237" i="1" s="1"/>
  <c r="F1319" i="2"/>
  <c r="L1333" i="1" s="1"/>
  <c r="K1429" i="1"/>
  <c r="F1389" i="2"/>
  <c r="L1403" i="1" s="1"/>
  <c r="F365" i="2"/>
  <c r="L379" i="1" s="1"/>
  <c r="F1005" i="2"/>
  <c r="L1019" i="1" s="1"/>
  <c r="K1528" i="1"/>
  <c r="F109" i="2"/>
  <c r="L123" i="1" s="1"/>
  <c r="K195" i="1"/>
  <c r="K291" i="1"/>
  <c r="F405" i="2"/>
  <c r="L419" i="1" s="1"/>
  <c r="F501" i="2"/>
  <c r="L515" i="1" s="1"/>
  <c r="F621" i="2"/>
  <c r="L635" i="1" s="1"/>
  <c r="K707" i="1"/>
  <c r="K803" i="1"/>
  <c r="F917" i="2"/>
  <c r="L931" i="1" s="1"/>
  <c r="F1013" i="2"/>
  <c r="L1027" i="1" s="1"/>
  <c r="F1133" i="2"/>
  <c r="L1147" i="1" s="1"/>
  <c r="K1219" i="1"/>
  <c r="K1315" i="1"/>
  <c r="F1429" i="2"/>
  <c r="L1443" i="1" s="1"/>
  <c r="K1180" i="1"/>
  <c r="F1230" i="2"/>
  <c r="L1244" i="1" s="1"/>
  <c r="F493" i="2"/>
  <c r="L507" i="1" s="1"/>
  <c r="F21" i="2"/>
  <c r="L35" i="1" s="1"/>
  <c r="F117" i="2"/>
  <c r="L131" i="1" s="1"/>
  <c r="F237" i="2"/>
  <c r="L251" i="1" s="1"/>
  <c r="K323" i="1"/>
  <c r="K419" i="1"/>
  <c r="F533" i="2"/>
  <c r="L547" i="1" s="1"/>
  <c r="F629" i="2"/>
  <c r="L643" i="1" s="1"/>
  <c r="F749" i="2"/>
  <c r="L763" i="1" s="1"/>
  <c r="K835" i="1"/>
  <c r="K931" i="1"/>
  <c r="F1045" i="2"/>
  <c r="L1059" i="1" s="1"/>
  <c r="F1141" i="2"/>
  <c r="L1155" i="1" s="1"/>
  <c r="F1261" i="2"/>
  <c r="L1275" i="1" s="1"/>
  <c r="K1347" i="1"/>
  <c r="K1443" i="1"/>
  <c r="F77" i="2"/>
  <c r="L91" i="1" s="1"/>
  <c r="F205" i="2"/>
  <c r="L219" i="1" s="1"/>
  <c r="F333" i="2"/>
  <c r="L347" i="1" s="1"/>
  <c r="F461" i="2"/>
  <c r="L475" i="1" s="1"/>
  <c r="F589" i="2"/>
  <c r="L603" i="1" s="1"/>
  <c r="F717" i="2"/>
  <c r="L731" i="1" s="1"/>
  <c r="F1101" i="2"/>
  <c r="L1115" i="1" s="1"/>
  <c r="F1485" i="2"/>
  <c r="L1499" i="1" s="1"/>
  <c r="K1436" i="1"/>
  <c r="K1464" i="1"/>
  <c r="F45" i="2"/>
  <c r="L59" i="1" s="1"/>
  <c r="F85" i="2"/>
  <c r="L99" i="1" s="1"/>
  <c r="K131" i="1"/>
  <c r="F173" i="2"/>
  <c r="L187" i="1" s="1"/>
  <c r="F213" i="2"/>
  <c r="L227" i="1" s="1"/>
  <c r="K259" i="1"/>
  <c r="F301" i="2"/>
  <c r="L315" i="1" s="1"/>
  <c r="F341" i="2"/>
  <c r="L355" i="1" s="1"/>
  <c r="K387" i="1"/>
  <c r="F429" i="2"/>
  <c r="L443" i="1" s="1"/>
  <c r="F469" i="2"/>
  <c r="L483" i="1" s="1"/>
  <c r="K515" i="1"/>
  <c r="F557" i="2"/>
  <c r="L571" i="1" s="1"/>
  <c r="F597" i="2"/>
  <c r="L611" i="1" s="1"/>
  <c r="K643" i="1"/>
  <c r="F685" i="2"/>
  <c r="L699" i="1" s="1"/>
  <c r="F725" i="2"/>
  <c r="L739" i="1" s="1"/>
  <c r="K771" i="1"/>
  <c r="F813" i="2"/>
  <c r="L827" i="1" s="1"/>
  <c r="F853" i="2"/>
  <c r="L867" i="1" s="1"/>
  <c r="K899" i="1"/>
  <c r="F941" i="2"/>
  <c r="L955" i="1" s="1"/>
  <c r="F981" i="2"/>
  <c r="L995" i="1" s="1"/>
  <c r="K1027" i="1"/>
  <c r="F1069" i="2"/>
  <c r="L1083" i="1" s="1"/>
  <c r="F1109" i="2"/>
  <c r="L1123" i="1" s="1"/>
  <c r="K1155" i="1"/>
  <c r="F1197" i="2"/>
  <c r="L1211" i="1" s="1"/>
  <c r="F1237" i="2"/>
  <c r="L1251" i="1" s="1"/>
  <c r="K1283" i="1"/>
  <c r="F1325" i="2"/>
  <c r="L1339" i="1" s="1"/>
  <c r="F1365" i="2"/>
  <c r="L1379" i="1" s="1"/>
  <c r="K1411" i="1"/>
  <c r="F1453" i="2"/>
  <c r="L1467" i="1" s="1"/>
  <c r="F1493" i="2"/>
  <c r="L1507" i="1" s="1"/>
  <c r="K1432" i="1"/>
  <c r="F845" i="2"/>
  <c r="L859" i="1" s="1"/>
  <c r="F973" i="2"/>
  <c r="L987" i="1" s="1"/>
  <c r="F1229" i="2"/>
  <c r="L1243" i="1" s="1"/>
  <c r="F1357" i="2"/>
  <c r="L1371" i="1" s="1"/>
  <c r="K924" i="1"/>
  <c r="F1486" i="2"/>
  <c r="L1500" i="1" s="1"/>
  <c r="K1336" i="1"/>
  <c r="F53" i="2"/>
  <c r="L67" i="1" s="1"/>
  <c r="K99" i="1"/>
  <c r="F141" i="2"/>
  <c r="L155" i="1" s="1"/>
  <c r="F181" i="2"/>
  <c r="L195" i="1" s="1"/>
  <c r="K227" i="1"/>
  <c r="F269" i="2"/>
  <c r="L283" i="1" s="1"/>
  <c r="F309" i="2"/>
  <c r="L323" i="1" s="1"/>
  <c r="K355" i="1"/>
  <c r="F397" i="2"/>
  <c r="L411" i="1" s="1"/>
  <c r="F437" i="2"/>
  <c r="L451" i="1" s="1"/>
  <c r="K483" i="1"/>
  <c r="F525" i="2"/>
  <c r="L539" i="1" s="1"/>
  <c r="F565" i="2"/>
  <c r="L579" i="1" s="1"/>
  <c r="K611" i="1"/>
  <c r="F653" i="2"/>
  <c r="L667" i="1" s="1"/>
  <c r="F693" i="2"/>
  <c r="L707" i="1" s="1"/>
  <c r="K739" i="1"/>
  <c r="F781" i="2"/>
  <c r="L795" i="1" s="1"/>
  <c r="F821" i="2"/>
  <c r="L835" i="1" s="1"/>
  <c r="K867" i="1"/>
  <c r="F909" i="2"/>
  <c r="L923" i="1" s="1"/>
  <c r="F949" i="2"/>
  <c r="L963" i="1" s="1"/>
  <c r="K995" i="1"/>
  <c r="F1037" i="2"/>
  <c r="L1051" i="1" s="1"/>
  <c r="F1077" i="2"/>
  <c r="L1091" i="1" s="1"/>
  <c r="K1123" i="1"/>
  <c r="F1165" i="2"/>
  <c r="L1179" i="1" s="1"/>
  <c r="F1205" i="2"/>
  <c r="L1219" i="1" s="1"/>
  <c r="K1251" i="1"/>
  <c r="F1293" i="2"/>
  <c r="L1307" i="1" s="1"/>
  <c r="F1333" i="2"/>
  <c r="L1347" i="1" s="1"/>
  <c r="K1379" i="1"/>
  <c r="F1421" i="2"/>
  <c r="L1435" i="1" s="1"/>
  <c r="F1461" i="2"/>
  <c r="L1475" i="1" s="1"/>
  <c r="K1507" i="1"/>
  <c r="K164" i="1"/>
  <c r="K900" i="1"/>
  <c r="K229" i="1"/>
  <c r="K59" i="1"/>
  <c r="K91" i="1"/>
  <c r="K123" i="1"/>
  <c r="K155" i="1"/>
  <c r="K187" i="1"/>
  <c r="K219" i="1"/>
  <c r="K251" i="1"/>
  <c r="K283" i="1"/>
  <c r="K315" i="1"/>
  <c r="K347" i="1"/>
  <c r="K379" i="1"/>
  <c r="K411" i="1"/>
  <c r="K443" i="1"/>
  <c r="K475" i="1"/>
  <c r="K507" i="1"/>
  <c r="K539" i="1"/>
  <c r="K571" i="1"/>
  <c r="K603" i="1"/>
  <c r="K635" i="1"/>
  <c r="K667" i="1"/>
  <c r="K699" i="1"/>
  <c r="K731" i="1"/>
  <c r="K763" i="1"/>
  <c r="K795" i="1"/>
  <c r="K827" i="1"/>
  <c r="K859" i="1"/>
  <c r="K891" i="1"/>
  <c r="K923" i="1"/>
  <c r="K955" i="1"/>
  <c r="K987" i="1"/>
  <c r="K1019" i="1"/>
  <c r="K1051" i="1"/>
  <c r="K1083" i="1"/>
  <c r="K1115" i="1"/>
  <c r="K1147" i="1"/>
  <c r="K1179" i="1"/>
  <c r="K1211" i="1"/>
  <c r="K1243" i="1"/>
  <c r="K1275" i="1"/>
  <c r="K1307" i="1"/>
  <c r="K1339" i="1"/>
  <c r="K1371" i="1"/>
  <c r="K1403" i="1"/>
  <c r="K1435" i="1"/>
  <c r="K1467" i="1"/>
  <c r="K1499" i="1"/>
  <c r="F278" i="2"/>
  <c r="L292" i="1" s="1"/>
  <c r="F406" i="2"/>
  <c r="L420" i="1" s="1"/>
  <c r="K484" i="1"/>
  <c r="K548" i="1"/>
  <c r="K612" i="1"/>
  <c r="K676" i="1"/>
  <c r="F718" i="2"/>
  <c r="L732" i="1" s="1"/>
  <c r="F782" i="2"/>
  <c r="L796" i="1" s="1"/>
  <c r="F846" i="2"/>
  <c r="L860" i="1" s="1"/>
  <c r="F974" i="2"/>
  <c r="L988" i="1" s="1"/>
  <c r="F1038" i="2"/>
  <c r="L1052" i="1" s="1"/>
  <c r="F1102" i="2"/>
  <c r="L1116" i="1" s="1"/>
  <c r="F1134" i="2"/>
  <c r="L1148" i="1" s="1"/>
  <c r="K1244" i="1"/>
  <c r="F1294" i="2"/>
  <c r="L1308" i="1" s="1"/>
  <c r="F1358" i="2"/>
  <c r="L1372" i="1" s="1"/>
  <c r="K1500" i="1"/>
  <c r="F1386" i="2"/>
  <c r="L1400" i="1" s="1"/>
  <c r="F1482" i="2"/>
  <c r="L1496" i="1" s="1"/>
  <c r="F1290" i="2"/>
  <c r="L1304" i="1" s="1"/>
  <c r="K36" i="1"/>
  <c r="K860" i="1"/>
  <c r="K1308" i="1"/>
  <c r="K1372" i="1"/>
  <c r="K829" i="1"/>
  <c r="K1400" i="1"/>
  <c r="K1496" i="1"/>
  <c r="K1304" i="1"/>
  <c r="F1166" i="2"/>
  <c r="L1180" i="1" s="1"/>
  <c r="K1340" i="1"/>
  <c r="F1422" i="2"/>
  <c r="L1436" i="1" s="1"/>
  <c r="F1418" i="2"/>
  <c r="L1432" i="1" s="1"/>
  <c r="F1450" i="2"/>
  <c r="L1464" i="1" s="1"/>
  <c r="F1514" i="2"/>
  <c r="L1528" i="1" s="1"/>
  <c r="F1322" i="2"/>
  <c r="L1336" i="1" s="1"/>
  <c r="F1354" i="2"/>
  <c r="L1368" i="1" s="1"/>
  <c r="K588" i="1"/>
  <c r="F606" i="2"/>
  <c r="L620" i="1" s="1"/>
  <c r="K485" i="1"/>
  <c r="F983" i="2"/>
  <c r="L997" i="1" s="1"/>
  <c r="K1509" i="1"/>
  <c r="K236" i="1"/>
  <c r="K276" i="1"/>
  <c r="F358" i="2"/>
  <c r="L372" i="1" s="1"/>
  <c r="K532" i="1"/>
  <c r="K564" i="1"/>
  <c r="K596" i="1"/>
  <c r="F726" i="2"/>
  <c r="L740" i="1" s="1"/>
  <c r="K1068" i="1"/>
  <c r="K1220" i="1"/>
  <c r="F1238" i="2"/>
  <c r="L1252" i="1" s="1"/>
  <c r="F1438" i="2"/>
  <c r="L1452" i="1" s="1"/>
  <c r="K1476" i="1"/>
  <c r="F1494" i="2"/>
  <c r="L1508" i="1" s="1"/>
  <c r="K365" i="1"/>
  <c r="F407" i="2"/>
  <c r="L421" i="1" s="1"/>
  <c r="F991" i="2"/>
  <c r="L1005" i="1" s="1"/>
  <c r="F1370" i="2"/>
  <c r="L1384" i="1" s="1"/>
  <c r="F1402" i="2"/>
  <c r="L1416" i="1" s="1"/>
  <c r="F1466" i="2"/>
  <c r="L1480" i="1" s="1"/>
  <c r="F1498" i="2"/>
  <c r="L1512" i="1" s="1"/>
  <c r="F1338" i="2"/>
  <c r="L1352" i="1" s="1"/>
  <c r="K300" i="1"/>
  <c r="K556" i="1"/>
  <c r="F982" i="2"/>
  <c r="L996" i="1" s="1"/>
  <c r="K84" i="1"/>
  <c r="K172" i="1"/>
  <c r="F190" i="2"/>
  <c r="L204" i="1" s="1"/>
  <c r="F230" i="2"/>
  <c r="L244" i="1" s="1"/>
  <c r="K500" i="1"/>
  <c r="F790" i="2"/>
  <c r="L804" i="1" s="1"/>
  <c r="K932" i="1"/>
  <c r="F1118" i="2"/>
  <c r="L1132" i="1" s="1"/>
  <c r="K1196" i="1"/>
  <c r="K1452" i="1"/>
  <c r="F311" i="2"/>
  <c r="L325" i="1" s="1"/>
  <c r="F799" i="2"/>
  <c r="L813" i="1" s="1"/>
  <c r="K1221" i="1"/>
  <c r="K1384" i="1"/>
  <c r="K1416" i="1"/>
  <c r="K1480" i="1"/>
  <c r="K1512" i="1"/>
  <c r="K1352" i="1"/>
  <c r="K652" i="1"/>
  <c r="F758" i="2"/>
  <c r="L772" i="1" s="1"/>
  <c r="K996" i="1"/>
  <c r="K1252" i="1"/>
  <c r="K1348" i="1"/>
  <c r="F1366" i="2"/>
  <c r="L1380" i="1" s="1"/>
  <c r="K197" i="1"/>
  <c r="F503" i="2"/>
  <c r="L517" i="1" s="1"/>
  <c r="F663" i="2"/>
  <c r="L677" i="1" s="1"/>
  <c r="K1125" i="1"/>
  <c r="K1317" i="1"/>
  <c r="F17" i="2"/>
  <c r="F30" i="2"/>
  <c r="L44" i="1" s="1"/>
  <c r="F94" i="2"/>
  <c r="L108" i="1" s="1"/>
  <c r="F350" i="2"/>
  <c r="L364" i="1" s="1"/>
  <c r="F414" i="2"/>
  <c r="L428" i="1" s="1"/>
  <c r="K460" i="1"/>
  <c r="F478" i="2"/>
  <c r="L492" i="1" s="1"/>
  <c r="K628" i="1"/>
  <c r="K660" i="1"/>
  <c r="K684" i="1"/>
  <c r="K748" i="1"/>
  <c r="F798" i="2"/>
  <c r="L812" i="1" s="1"/>
  <c r="K836" i="1"/>
  <c r="F854" i="2"/>
  <c r="L868" i="1" s="1"/>
  <c r="K940" i="1"/>
  <c r="F990" i="2"/>
  <c r="L1004" i="1" s="1"/>
  <c r="F1014" i="2"/>
  <c r="L1028" i="1" s="1"/>
  <c r="K1060" i="1"/>
  <c r="F1110" i="2"/>
  <c r="L1124" i="1" s="1"/>
  <c r="K1188" i="1"/>
  <c r="F1246" i="2"/>
  <c r="L1260" i="1" s="1"/>
  <c r="K1284" i="1"/>
  <c r="F1302" i="2"/>
  <c r="L1316" i="1" s="1"/>
  <c r="K1380" i="1"/>
  <c r="F1430" i="2"/>
  <c r="L1444" i="1" s="1"/>
  <c r="F1502" i="2"/>
  <c r="L1516" i="1" s="1"/>
  <c r="F1239" i="2"/>
  <c r="L1253" i="1" s="1"/>
  <c r="K101" i="1"/>
  <c r="F151" i="2"/>
  <c r="L165" i="1" s="1"/>
  <c r="K517" i="1"/>
  <c r="K557" i="1"/>
  <c r="F599" i="2"/>
  <c r="L613" i="1" s="1"/>
  <c r="K677" i="1"/>
  <c r="K741" i="1"/>
  <c r="F823" i="2"/>
  <c r="L837" i="1" s="1"/>
  <c r="F1015" i="2"/>
  <c r="L1029" i="1" s="1"/>
  <c r="K1061" i="1"/>
  <c r="K1189" i="1"/>
  <c r="F1394" i="2"/>
  <c r="L1408" i="1" s="1"/>
  <c r="F1490" i="2"/>
  <c r="L1504" i="1" s="1"/>
  <c r="F1426" i="2"/>
  <c r="L1440" i="1" s="1"/>
  <c r="F1458" i="2"/>
  <c r="L1472" i="1" s="1"/>
  <c r="F1298" i="2"/>
  <c r="L1312" i="1" s="1"/>
  <c r="F1330" i="2"/>
  <c r="L1344" i="1" s="1"/>
  <c r="F1362" i="2"/>
  <c r="L1376" i="1" s="1"/>
  <c r="K620" i="1"/>
  <c r="F670" i="2"/>
  <c r="L684" i="1" s="1"/>
  <c r="K740" i="1"/>
  <c r="K804" i="1"/>
  <c r="K964" i="1"/>
  <c r="F1046" i="2"/>
  <c r="L1060" i="1" s="1"/>
  <c r="K1156" i="1"/>
  <c r="F1174" i="2"/>
  <c r="L1188" i="1" s="1"/>
  <c r="K1508" i="1"/>
  <c r="F535" i="2"/>
  <c r="L549" i="1" s="1"/>
  <c r="F1399" i="2"/>
  <c r="L1413" i="1" s="1"/>
  <c r="F1271" i="2"/>
  <c r="L1285" i="1" s="1"/>
  <c r="K1445" i="1"/>
  <c r="K44" i="1"/>
  <c r="K76" i="1"/>
  <c r="K108" i="1"/>
  <c r="F126" i="2"/>
  <c r="L140" i="1" s="1"/>
  <c r="F158" i="2"/>
  <c r="L172" i="1" s="1"/>
  <c r="F222" i="2"/>
  <c r="L236" i="1" s="1"/>
  <c r="F286" i="2"/>
  <c r="L300" i="1" s="1"/>
  <c r="F318" i="2"/>
  <c r="L332" i="1" s="1"/>
  <c r="K364" i="1"/>
  <c r="K404" i="1"/>
  <c r="K428" i="1"/>
  <c r="K468" i="1"/>
  <c r="K492" i="1"/>
  <c r="K524" i="1"/>
  <c r="F542" i="2"/>
  <c r="L556" i="1" s="1"/>
  <c r="K692" i="1"/>
  <c r="K812" i="1"/>
  <c r="K868" i="1"/>
  <c r="F886" i="2"/>
  <c r="L900" i="1" s="1"/>
  <c r="F918" i="2"/>
  <c r="L932" i="1" s="1"/>
  <c r="K1004" i="1"/>
  <c r="F1054" i="2"/>
  <c r="L1068" i="1" s="1"/>
  <c r="F1078" i="2"/>
  <c r="L1092" i="1" s="1"/>
  <c r="K1124" i="1"/>
  <c r="F1182" i="2"/>
  <c r="L1196" i="1" s="1"/>
  <c r="F1206" i="2"/>
  <c r="L1220" i="1" s="1"/>
  <c r="K1260" i="1"/>
  <c r="K1316" i="1"/>
  <c r="F1374" i="2"/>
  <c r="L1388" i="1" s="1"/>
  <c r="K1444" i="1"/>
  <c r="K1516" i="1"/>
  <c r="K1253" i="1"/>
  <c r="K37" i="1"/>
  <c r="K173" i="1"/>
  <c r="K293" i="1"/>
  <c r="K357" i="1"/>
  <c r="F471" i="2"/>
  <c r="L485" i="1" s="1"/>
  <c r="K709" i="1"/>
  <c r="K805" i="1"/>
  <c r="F919" i="2"/>
  <c r="L933" i="1" s="1"/>
  <c r="K1029" i="1"/>
  <c r="F1183" i="2"/>
  <c r="L1197" i="1" s="1"/>
  <c r="K1408" i="1"/>
  <c r="K1504" i="1"/>
  <c r="K1440" i="1"/>
  <c r="K1472" i="1"/>
  <c r="K1312" i="1"/>
  <c r="K1344" i="1"/>
  <c r="K1376" i="1"/>
  <c r="K828" i="1"/>
  <c r="K1501" i="1"/>
  <c r="K452" i="1"/>
  <c r="K1381" i="1"/>
  <c r="K52" i="1"/>
  <c r="K100" i="1"/>
  <c r="K140" i="1"/>
  <c r="K180" i="1"/>
  <c r="F214" i="2"/>
  <c r="L228" i="1" s="1"/>
  <c r="F254" i="2"/>
  <c r="L268" i="1" s="1"/>
  <c r="F294" i="2"/>
  <c r="L308" i="1" s="1"/>
  <c r="F342" i="2"/>
  <c r="L356" i="1" s="1"/>
  <c r="F382" i="2"/>
  <c r="L396" i="1" s="1"/>
  <c r="F422" i="2"/>
  <c r="L436" i="1" s="1"/>
  <c r="K732" i="1"/>
  <c r="K772" i="1"/>
  <c r="K1052" i="1"/>
  <c r="K1092" i="1"/>
  <c r="F1398" i="2"/>
  <c r="L1412" i="1" s="1"/>
  <c r="F1295" i="2"/>
  <c r="L1309" i="1" s="1"/>
  <c r="F855" i="2"/>
  <c r="L869" i="1" s="1"/>
  <c r="F86" i="2"/>
  <c r="L100" i="1" s="1"/>
  <c r="K228" i="1"/>
  <c r="K268" i="1"/>
  <c r="K308" i="1"/>
  <c r="K356" i="1"/>
  <c r="K396" i="1"/>
  <c r="K436" i="1"/>
  <c r="F470" i="2"/>
  <c r="L484" i="1" s="1"/>
  <c r="F510" i="2"/>
  <c r="L524" i="1" s="1"/>
  <c r="F550" i="2"/>
  <c r="L564" i="1" s="1"/>
  <c r="F598" i="2"/>
  <c r="L612" i="1" s="1"/>
  <c r="F638" i="2"/>
  <c r="L652" i="1" s="1"/>
  <c r="F678" i="2"/>
  <c r="L692" i="1" s="1"/>
  <c r="F910" i="2"/>
  <c r="L924" i="1" s="1"/>
  <c r="F950" i="2"/>
  <c r="L964" i="1" s="1"/>
  <c r="F1270" i="2"/>
  <c r="L1284" i="1" s="1"/>
  <c r="K1412" i="1"/>
  <c r="F23" i="2"/>
  <c r="L37" i="1" s="1"/>
  <c r="F215" i="2"/>
  <c r="L229" i="1" s="1"/>
  <c r="F399" i="2"/>
  <c r="L413" i="1" s="1"/>
  <c r="F791" i="2"/>
  <c r="L805" i="1" s="1"/>
  <c r="K869" i="1"/>
  <c r="F1047" i="2"/>
  <c r="L1061" i="1" s="1"/>
  <c r="F335" i="2"/>
  <c r="L349" i="1" s="1"/>
  <c r="F1431" i="2"/>
  <c r="L1445" i="1" s="1"/>
  <c r="F22" i="2"/>
  <c r="L36" i="1" s="1"/>
  <c r="F62" i="2"/>
  <c r="L76" i="1" s="1"/>
  <c r="F102" i="2"/>
  <c r="L116" i="1" s="1"/>
  <c r="F150" i="2"/>
  <c r="L164" i="1" s="1"/>
  <c r="K196" i="1"/>
  <c r="F734" i="2"/>
  <c r="L748" i="1" s="1"/>
  <c r="K796" i="1"/>
  <c r="F822" i="2"/>
  <c r="L836" i="1" s="1"/>
  <c r="K876" i="1"/>
  <c r="K1116" i="1"/>
  <c r="F1142" i="2"/>
  <c r="L1156" i="1" s="1"/>
  <c r="F1462" i="2"/>
  <c r="L1476" i="1" s="1"/>
  <c r="K165" i="1"/>
  <c r="F343" i="2"/>
  <c r="L357" i="1" s="1"/>
  <c r="K421" i="1"/>
  <c r="K613" i="1"/>
  <c r="F727" i="2"/>
  <c r="L741" i="1" s="1"/>
  <c r="K997" i="1"/>
  <c r="F1175" i="2"/>
  <c r="L1189" i="1" s="1"/>
  <c r="F1303" i="2"/>
  <c r="L1317" i="1" s="1"/>
  <c r="K31" i="1"/>
  <c r="F1495" i="2"/>
  <c r="L1509" i="1" s="1"/>
  <c r="K204" i="1"/>
  <c r="K244" i="1"/>
  <c r="K292" i="1"/>
  <c r="K332" i="1"/>
  <c r="K372" i="1"/>
  <c r="K420" i="1"/>
  <c r="F446" i="2"/>
  <c r="L460" i="1" s="1"/>
  <c r="F486" i="2"/>
  <c r="L500" i="1" s="1"/>
  <c r="F534" i="2"/>
  <c r="L548" i="1" s="1"/>
  <c r="F574" i="2"/>
  <c r="L588" i="1" s="1"/>
  <c r="F614" i="2"/>
  <c r="L628" i="1" s="1"/>
  <c r="F662" i="2"/>
  <c r="L676" i="1" s="1"/>
  <c r="K708" i="1"/>
  <c r="K988" i="1"/>
  <c r="K1028" i="1"/>
  <c r="F1334" i="2"/>
  <c r="L1348" i="1" s="1"/>
  <c r="F87" i="2"/>
  <c r="L101" i="1" s="1"/>
  <c r="F279" i="2"/>
  <c r="L293" i="1" s="1"/>
  <c r="K549" i="1"/>
  <c r="K933" i="1"/>
  <c r="F1111" i="2"/>
  <c r="L1125" i="1" s="1"/>
  <c r="F118" i="2"/>
  <c r="L132" i="1" s="1"/>
  <c r="F374" i="2"/>
  <c r="L388" i="1" s="1"/>
  <c r="F630" i="2"/>
  <c r="L644" i="1" s="1"/>
  <c r="F942" i="2"/>
  <c r="L956" i="1" s="1"/>
  <c r="K1148" i="1"/>
  <c r="F1454" i="2"/>
  <c r="L1468" i="1" s="1"/>
  <c r="K1309" i="1"/>
  <c r="F271" i="2"/>
  <c r="L285" i="1" s="1"/>
  <c r="K349" i="1"/>
  <c r="K413" i="1"/>
  <c r="F1103" i="2"/>
  <c r="L1117" i="1" s="1"/>
  <c r="F1167" i="2"/>
  <c r="L1181" i="1" s="1"/>
  <c r="F1231" i="2"/>
  <c r="L1245" i="1" s="1"/>
  <c r="K132" i="1"/>
  <c r="K388" i="1"/>
  <c r="K644" i="1"/>
  <c r="F750" i="2"/>
  <c r="L764" i="1" s="1"/>
  <c r="K956" i="1"/>
  <c r="F1262" i="2"/>
  <c r="L1276" i="1" s="1"/>
  <c r="K1468" i="1"/>
  <c r="F1359" i="2"/>
  <c r="L1373" i="1" s="1"/>
  <c r="F143" i="2"/>
  <c r="L157" i="1" s="1"/>
  <c r="K285" i="1"/>
  <c r="F911" i="2"/>
  <c r="L925" i="1" s="1"/>
  <c r="F975" i="2"/>
  <c r="L989" i="1" s="1"/>
  <c r="K1117" i="1"/>
  <c r="K1181" i="1"/>
  <c r="K1245" i="1"/>
  <c r="F54" i="2"/>
  <c r="L68" i="1" s="1"/>
  <c r="F310" i="2"/>
  <c r="L324" i="1" s="1"/>
  <c r="F566" i="2"/>
  <c r="L580" i="1" s="1"/>
  <c r="K764" i="1"/>
  <c r="F1070" i="2"/>
  <c r="L1084" i="1" s="1"/>
  <c r="K1276" i="1"/>
  <c r="K1373" i="1"/>
  <c r="F79" i="2"/>
  <c r="L93" i="1" s="1"/>
  <c r="K157" i="1"/>
  <c r="F207" i="2"/>
  <c r="L221" i="1" s="1"/>
  <c r="F719" i="2"/>
  <c r="L733" i="1" s="1"/>
  <c r="F783" i="2"/>
  <c r="L797" i="1" s="1"/>
  <c r="K925" i="1"/>
  <c r="K989" i="1"/>
  <c r="F1039" i="2"/>
  <c r="L1053" i="1" s="1"/>
  <c r="K68" i="1"/>
  <c r="K324" i="1"/>
  <c r="K580" i="1"/>
  <c r="F878" i="2"/>
  <c r="L892" i="1" s="1"/>
  <c r="K1084" i="1"/>
  <c r="F1390" i="2"/>
  <c r="L1404" i="1" s="1"/>
  <c r="K93" i="1"/>
  <c r="K221" i="1"/>
  <c r="F655" i="2"/>
  <c r="L669" i="1" s="1"/>
  <c r="K733" i="1"/>
  <c r="K797" i="1"/>
  <c r="F847" i="2"/>
  <c r="L861" i="1" s="1"/>
  <c r="K1053" i="1"/>
  <c r="F246" i="2"/>
  <c r="L260" i="1" s="1"/>
  <c r="F502" i="2"/>
  <c r="L516" i="1" s="1"/>
  <c r="K892" i="1"/>
  <c r="F1198" i="2"/>
  <c r="L1212" i="1" s="1"/>
  <c r="K1404" i="1"/>
  <c r="F1423" i="2"/>
  <c r="L1437" i="1" s="1"/>
  <c r="K669" i="1"/>
  <c r="K861" i="1"/>
  <c r="K260" i="1"/>
  <c r="K516" i="1"/>
  <c r="F1006" i="2"/>
  <c r="L1020" i="1" s="1"/>
  <c r="K1212" i="1"/>
  <c r="K1437" i="1"/>
  <c r="F463" i="2"/>
  <c r="L477" i="1" s="1"/>
  <c r="F527" i="2"/>
  <c r="L541" i="1" s="1"/>
  <c r="F591" i="2"/>
  <c r="L605" i="1" s="1"/>
  <c r="F182" i="2"/>
  <c r="L196" i="1" s="1"/>
  <c r="F438" i="2"/>
  <c r="L452" i="1" s="1"/>
  <c r="F694" i="2"/>
  <c r="L708" i="1" s="1"/>
  <c r="F814" i="2"/>
  <c r="L828" i="1" s="1"/>
  <c r="K1020" i="1"/>
  <c r="F1326" i="2"/>
  <c r="L1340" i="1" s="1"/>
  <c r="F1487" i="2"/>
  <c r="L1501" i="1" s="1"/>
  <c r="K477" i="1"/>
  <c r="K541" i="1"/>
  <c r="K605" i="1"/>
  <c r="F415" i="2"/>
  <c r="L429" i="1" s="1"/>
  <c r="K813" i="1"/>
  <c r="K716" i="1"/>
  <c r="K780" i="1"/>
  <c r="K844" i="1"/>
  <c r="K908" i="1"/>
  <c r="K972" i="1"/>
  <c r="K1036" i="1"/>
  <c r="K1100" i="1"/>
  <c r="K1164" i="1"/>
  <c r="K1228" i="1"/>
  <c r="K1292" i="1"/>
  <c r="K1356" i="1"/>
  <c r="K1420" i="1"/>
  <c r="K1484" i="1"/>
  <c r="K1325" i="1"/>
  <c r="K1453" i="1"/>
  <c r="K53" i="1"/>
  <c r="K109" i="1"/>
  <c r="F295" i="2"/>
  <c r="L309" i="1" s="1"/>
  <c r="K501" i="1"/>
  <c r="K693" i="1"/>
  <c r="F735" i="2"/>
  <c r="L749" i="1" s="1"/>
  <c r="F871" i="2"/>
  <c r="L885" i="1" s="1"/>
  <c r="F927" i="2"/>
  <c r="L941" i="1" s="1"/>
  <c r="F1063" i="2"/>
  <c r="L1077" i="1" s="1"/>
  <c r="F1119" i="2"/>
  <c r="L1133" i="1" s="1"/>
  <c r="F1503" i="2"/>
  <c r="L1517" i="1" s="1"/>
  <c r="F70" i="2"/>
  <c r="L84" i="1" s="1"/>
  <c r="F134" i="2"/>
  <c r="L148" i="1" s="1"/>
  <c r="F198" i="2"/>
  <c r="L212" i="1" s="1"/>
  <c r="F262" i="2"/>
  <c r="L276" i="1" s="1"/>
  <c r="F326" i="2"/>
  <c r="L340" i="1" s="1"/>
  <c r="F390" i="2"/>
  <c r="L404" i="1" s="1"/>
  <c r="F454" i="2"/>
  <c r="L468" i="1" s="1"/>
  <c r="F518" i="2"/>
  <c r="L532" i="1" s="1"/>
  <c r="F582" i="2"/>
  <c r="L596" i="1" s="1"/>
  <c r="F646" i="2"/>
  <c r="L660" i="1" s="1"/>
  <c r="F710" i="2"/>
  <c r="L724" i="1" s="1"/>
  <c r="F774" i="2"/>
  <c r="L788" i="1" s="1"/>
  <c r="F838" i="2"/>
  <c r="L852" i="1" s="1"/>
  <c r="F902" i="2"/>
  <c r="L916" i="1" s="1"/>
  <c r="F966" i="2"/>
  <c r="L980" i="1" s="1"/>
  <c r="F1030" i="2"/>
  <c r="L1044" i="1" s="1"/>
  <c r="F1094" i="2"/>
  <c r="L1108" i="1" s="1"/>
  <c r="F1158" i="2"/>
  <c r="L1172" i="1" s="1"/>
  <c r="F1222" i="2"/>
  <c r="L1236" i="1" s="1"/>
  <c r="F1286" i="2"/>
  <c r="L1300" i="1" s="1"/>
  <c r="F1350" i="2"/>
  <c r="L1364" i="1" s="1"/>
  <c r="F1414" i="2"/>
  <c r="L1428" i="1" s="1"/>
  <c r="F1478" i="2"/>
  <c r="L1492" i="1" s="1"/>
  <c r="F103" i="2"/>
  <c r="L117" i="1" s="1"/>
  <c r="F159" i="2"/>
  <c r="L173" i="1" s="1"/>
  <c r="K309" i="1"/>
  <c r="F351" i="2"/>
  <c r="L365" i="1" s="1"/>
  <c r="F543" i="2"/>
  <c r="L557" i="1" s="1"/>
  <c r="K749" i="1"/>
  <c r="K885" i="1"/>
  <c r="K941" i="1"/>
  <c r="K1077" i="1"/>
  <c r="K1133" i="1"/>
  <c r="F1447" i="2"/>
  <c r="L1461" i="1" s="1"/>
  <c r="K1389" i="1"/>
  <c r="F607" i="2"/>
  <c r="L621" i="1" s="1"/>
  <c r="K92" i="1"/>
  <c r="K156" i="1"/>
  <c r="K220" i="1"/>
  <c r="K284" i="1"/>
  <c r="K348" i="1"/>
  <c r="K412" i="1"/>
  <c r="K476" i="1"/>
  <c r="K540" i="1"/>
  <c r="K604" i="1"/>
  <c r="K668" i="1"/>
  <c r="K1397" i="1"/>
  <c r="K1517" i="1"/>
  <c r="K181" i="1"/>
  <c r="F223" i="2"/>
  <c r="L237" i="1" s="1"/>
  <c r="K373" i="1"/>
  <c r="K429" i="1"/>
  <c r="K565" i="1"/>
  <c r="K621" i="1"/>
  <c r="F807" i="2"/>
  <c r="L821" i="1" s="1"/>
  <c r="F999" i="2"/>
  <c r="L1013" i="1" s="1"/>
  <c r="F1191" i="2"/>
  <c r="L1205" i="1" s="1"/>
  <c r="K1261" i="1"/>
  <c r="K1333" i="1"/>
  <c r="K1197" i="1"/>
  <c r="F31" i="2"/>
  <c r="L45" i="1" s="1"/>
  <c r="K237" i="1"/>
  <c r="F423" i="2"/>
  <c r="L437" i="1" s="1"/>
  <c r="F479" i="2"/>
  <c r="L493" i="1" s="1"/>
  <c r="F615" i="2"/>
  <c r="L629" i="1" s="1"/>
  <c r="F671" i="2"/>
  <c r="L685" i="1" s="1"/>
  <c r="K821" i="1"/>
  <c r="K1013" i="1"/>
  <c r="K1205" i="1"/>
  <c r="F1255" i="2"/>
  <c r="L1269" i="1" s="1"/>
  <c r="F1511" i="2"/>
  <c r="L1525" i="1" s="1"/>
  <c r="K1005" i="1"/>
  <c r="K45" i="1"/>
  <c r="F231" i="2"/>
  <c r="L245" i="1" s="1"/>
  <c r="F287" i="2"/>
  <c r="L301" i="1" s="1"/>
  <c r="K437" i="1"/>
  <c r="K493" i="1"/>
  <c r="K629" i="1"/>
  <c r="K685" i="1"/>
  <c r="F863" i="2"/>
  <c r="L877" i="1" s="1"/>
  <c r="F1055" i="2"/>
  <c r="L1069" i="1" s="1"/>
  <c r="K1269" i="1"/>
  <c r="K1525" i="1"/>
  <c r="F1247" i="2"/>
  <c r="L1261" i="1" s="1"/>
  <c r="F702" i="2"/>
  <c r="L716" i="1" s="1"/>
  <c r="F766" i="2"/>
  <c r="L780" i="1" s="1"/>
  <c r="F830" i="2"/>
  <c r="L844" i="1" s="1"/>
  <c r="F894" i="2"/>
  <c r="L908" i="1" s="1"/>
  <c r="F958" i="2"/>
  <c r="L972" i="1" s="1"/>
  <c r="F1022" i="2"/>
  <c r="L1036" i="1" s="1"/>
  <c r="F1086" i="2"/>
  <c r="L1100" i="1" s="1"/>
  <c r="F1150" i="2"/>
  <c r="L1164" i="1" s="1"/>
  <c r="F1214" i="2"/>
  <c r="L1228" i="1" s="1"/>
  <c r="F1278" i="2"/>
  <c r="L1292" i="1" s="1"/>
  <c r="F1342" i="2"/>
  <c r="L1356" i="1" s="1"/>
  <c r="F1406" i="2"/>
  <c r="L1420" i="1" s="1"/>
  <c r="F1470" i="2"/>
  <c r="L1484" i="1" s="1"/>
  <c r="F1311" i="2"/>
  <c r="L1325" i="1" s="1"/>
  <c r="F1439" i="2"/>
  <c r="L1453" i="1" s="1"/>
  <c r="F39" i="2"/>
  <c r="L53" i="1" s="1"/>
  <c r="F95" i="2"/>
  <c r="L109" i="1" s="1"/>
  <c r="K245" i="1"/>
  <c r="K301" i="1"/>
  <c r="F487" i="2"/>
  <c r="L501" i="1" s="1"/>
  <c r="F679" i="2"/>
  <c r="L693" i="1" s="1"/>
  <c r="K877" i="1"/>
  <c r="K1069" i="1"/>
  <c r="K1341" i="1"/>
  <c r="K317" i="1"/>
  <c r="K1421" i="1"/>
  <c r="K1285" i="1"/>
  <c r="K1413" i="1"/>
  <c r="F1463" i="2"/>
  <c r="L1477" i="1" s="1"/>
  <c r="F119" i="2"/>
  <c r="L133" i="1" s="1"/>
  <c r="K325" i="1"/>
  <c r="K445" i="1"/>
  <c r="F631" i="2"/>
  <c r="L645" i="1" s="1"/>
  <c r="K837" i="1"/>
  <c r="K957" i="1"/>
  <c r="F1143" i="2"/>
  <c r="L1157" i="1" s="1"/>
  <c r="K1405" i="1"/>
  <c r="F1335" i="2"/>
  <c r="L1349" i="1" s="1"/>
  <c r="K1477" i="1"/>
  <c r="K133" i="1"/>
  <c r="K253" i="1"/>
  <c r="F439" i="2"/>
  <c r="L453" i="1" s="1"/>
  <c r="K645" i="1"/>
  <c r="K765" i="1"/>
  <c r="F951" i="2"/>
  <c r="L965" i="1" s="1"/>
  <c r="K1157" i="1"/>
  <c r="K1277" i="1"/>
  <c r="K1349" i="1"/>
  <c r="K61" i="1"/>
  <c r="F247" i="2"/>
  <c r="L261" i="1" s="1"/>
  <c r="K453" i="1"/>
  <c r="K573" i="1"/>
  <c r="F759" i="2"/>
  <c r="L773" i="1" s="1"/>
  <c r="K965" i="1"/>
  <c r="K1085" i="1"/>
  <c r="K1469" i="1"/>
  <c r="F55" i="2"/>
  <c r="L69" i="1" s="1"/>
  <c r="K261" i="1"/>
  <c r="K381" i="1"/>
  <c r="F567" i="2"/>
  <c r="L581" i="1" s="1"/>
  <c r="K773" i="1"/>
  <c r="K893" i="1"/>
  <c r="F1079" i="2"/>
  <c r="L1093" i="1" s="1"/>
  <c r="K125" i="1"/>
  <c r="K69" i="1"/>
  <c r="K189" i="1"/>
  <c r="F375" i="2"/>
  <c r="L389" i="1" s="1"/>
  <c r="K581" i="1"/>
  <c r="K701" i="1"/>
  <c r="F887" i="2"/>
  <c r="L901" i="1" s="1"/>
  <c r="K1093" i="1"/>
  <c r="K1213" i="1"/>
  <c r="K637" i="1"/>
  <c r="K1149" i="1"/>
  <c r="F183" i="2"/>
  <c r="L197" i="1" s="1"/>
  <c r="K389" i="1"/>
  <c r="K509" i="1"/>
  <c r="F695" i="2"/>
  <c r="L709" i="1" s="1"/>
  <c r="K901" i="1"/>
  <c r="K1021" i="1"/>
  <c r="F1207" i="2"/>
  <c r="L1221" i="1" s="1"/>
  <c r="F1455" i="2"/>
  <c r="L1469" i="1" s="1"/>
  <c r="F1327" i="2"/>
  <c r="L1341" i="1" s="1"/>
  <c r="F1407" i="2"/>
  <c r="L1421" i="1" s="1"/>
  <c r="F47" i="2"/>
  <c r="L61" i="1" s="1"/>
  <c r="F111" i="2"/>
  <c r="L125" i="1" s="1"/>
  <c r="F175" i="2"/>
  <c r="L189" i="1" s="1"/>
  <c r="F239" i="2"/>
  <c r="L253" i="1" s="1"/>
  <c r="F303" i="2"/>
  <c r="L317" i="1" s="1"/>
  <c r="F367" i="2"/>
  <c r="L381" i="1" s="1"/>
  <c r="F431" i="2"/>
  <c r="L445" i="1" s="1"/>
  <c r="F495" i="2"/>
  <c r="L509" i="1" s="1"/>
  <c r="F559" i="2"/>
  <c r="L573" i="1" s="1"/>
  <c r="F623" i="2"/>
  <c r="L637" i="1" s="1"/>
  <c r="F687" i="2"/>
  <c r="L701" i="1" s="1"/>
  <c r="F751" i="2"/>
  <c r="L765" i="1" s="1"/>
  <c r="F815" i="2"/>
  <c r="L829" i="1" s="1"/>
  <c r="F879" i="2"/>
  <c r="L893" i="1" s="1"/>
  <c r="F943" i="2"/>
  <c r="L957" i="1" s="1"/>
  <c r="F1007" i="2"/>
  <c r="L1021" i="1" s="1"/>
  <c r="F1071" i="2"/>
  <c r="L1085" i="1" s="1"/>
  <c r="F1135" i="2"/>
  <c r="L1149" i="1" s="1"/>
  <c r="F1199" i="2"/>
  <c r="L1213" i="1" s="1"/>
  <c r="F1391" i="2"/>
  <c r="L1405" i="1" s="1"/>
  <c r="F1471" i="2"/>
  <c r="L1485" i="1" s="1"/>
  <c r="F1279" i="2"/>
  <c r="L1293" i="1" s="1"/>
  <c r="F1343" i="2"/>
  <c r="L1357" i="1" s="1"/>
  <c r="K1485" i="1"/>
  <c r="K1293" i="1"/>
  <c r="K1357" i="1"/>
  <c r="F63" i="2"/>
  <c r="L77" i="1" s="1"/>
  <c r="F127" i="2"/>
  <c r="L141" i="1" s="1"/>
  <c r="F191" i="2"/>
  <c r="L205" i="1" s="1"/>
  <c r="F255" i="2"/>
  <c r="L269" i="1" s="1"/>
  <c r="F319" i="2"/>
  <c r="L333" i="1" s="1"/>
  <c r="F383" i="2"/>
  <c r="L397" i="1" s="1"/>
  <c r="F447" i="2"/>
  <c r="L461" i="1" s="1"/>
  <c r="F511" i="2"/>
  <c r="L525" i="1" s="1"/>
  <c r="F575" i="2"/>
  <c r="L589" i="1" s="1"/>
  <c r="F639" i="2"/>
  <c r="L653" i="1" s="1"/>
  <c r="F703" i="2"/>
  <c r="L717" i="1" s="1"/>
  <c r="F767" i="2"/>
  <c r="L781" i="1" s="1"/>
  <c r="F831" i="2"/>
  <c r="L845" i="1" s="1"/>
  <c r="F895" i="2"/>
  <c r="L909" i="1" s="1"/>
  <c r="F959" i="2"/>
  <c r="L973" i="1" s="1"/>
  <c r="F1023" i="2"/>
  <c r="L1037" i="1" s="1"/>
  <c r="F1087" i="2"/>
  <c r="L1101" i="1" s="1"/>
  <c r="F1151" i="2"/>
  <c r="L1165" i="1" s="1"/>
  <c r="F1215" i="2"/>
  <c r="L1229" i="1" s="1"/>
  <c r="K77" i="1"/>
  <c r="K141" i="1"/>
  <c r="K205" i="1"/>
  <c r="K269" i="1"/>
  <c r="K333" i="1"/>
  <c r="K397" i="1"/>
  <c r="K461" i="1"/>
  <c r="K525" i="1"/>
  <c r="K589" i="1"/>
  <c r="K653" i="1"/>
  <c r="K717" i="1"/>
  <c r="K781" i="1"/>
  <c r="K845" i="1"/>
  <c r="K909" i="1"/>
  <c r="K973" i="1"/>
  <c r="K1037" i="1"/>
  <c r="K1101" i="1"/>
  <c r="K1165" i="1"/>
  <c r="K1229" i="1"/>
  <c r="F1263" i="2"/>
  <c r="L1277" i="1" s="1"/>
  <c r="K119" i="1"/>
  <c r="F105" i="2"/>
  <c r="L119" i="1" s="1"/>
  <c r="K311" i="1"/>
  <c r="F297" i="2"/>
  <c r="L311" i="1" s="1"/>
  <c r="K567" i="1"/>
  <c r="F553" i="2"/>
  <c r="L567" i="1" s="1"/>
  <c r="K887" i="1"/>
  <c r="F873" i="2"/>
  <c r="L887" i="1" s="1"/>
  <c r="K1335" i="1"/>
  <c r="F1321" i="2"/>
  <c r="L1335" i="1" s="1"/>
  <c r="K144" i="1"/>
  <c r="F130" i="2"/>
  <c r="L144" i="1" s="1"/>
  <c r="K528" i="1"/>
  <c r="F514" i="2"/>
  <c r="L528" i="1" s="1"/>
  <c r="K1414" i="1"/>
  <c r="F1400" i="2"/>
  <c r="L1414" i="1" s="1"/>
  <c r="K984" i="1"/>
  <c r="F970" i="2"/>
  <c r="L984" i="1" s="1"/>
  <c r="K614" i="1"/>
  <c r="F600" i="2"/>
  <c r="L614" i="1" s="1"/>
  <c r="K1126" i="1"/>
  <c r="F1112" i="2"/>
  <c r="L1126" i="1" s="1"/>
  <c r="K319" i="1"/>
  <c r="F305" i="2"/>
  <c r="L319" i="1" s="1"/>
  <c r="K447" i="1"/>
  <c r="F433" i="2"/>
  <c r="L447" i="1" s="1"/>
  <c r="K575" i="1"/>
  <c r="F561" i="2"/>
  <c r="L575" i="1" s="1"/>
  <c r="K767" i="1"/>
  <c r="F753" i="2"/>
  <c r="L767" i="1" s="1"/>
  <c r="K959" i="1"/>
  <c r="F945" i="2"/>
  <c r="L959" i="1" s="1"/>
  <c r="K1151" i="1"/>
  <c r="F1137" i="2"/>
  <c r="L1151" i="1" s="1"/>
  <c r="K1343" i="1"/>
  <c r="F1329" i="2"/>
  <c r="L1343" i="1" s="1"/>
  <c r="K1471" i="1"/>
  <c r="F1457" i="2"/>
  <c r="L1471" i="1" s="1"/>
  <c r="K102" i="1"/>
  <c r="F88" i="2"/>
  <c r="L102" i="1" s="1"/>
  <c r="K216" i="1"/>
  <c r="F202" i="2"/>
  <c r="L216" i="1" s="1"/>
  <c r="K344" i="1"/>
  <c r="F330" i="2"/>
  <c r="L344" i="1" s="1"/>
  <c r="K472" i="1"/>
  <c r="F458" i="2"/>
  <c r="L472" i="1" s="1"/>
  <c r="K664" i="1"/>
  <c r="F650" i="2"/>
  <c r="L664" i="1" s="1"/>
  <c r="K1294" i="1"/>
  <c r="F1280" i="2"/>
  <c r="L1294" i="1" s="1"/>
  <c r="K1422" i="1"/>
  <c r="F1408" i="2"/>
  <c r="L1422" i="1" s="1"/>
  <c r="K736" i="1"/>
  <c r="F722" i="2"/>
  <c r="L736" i="1" s="1"/>
  <c r="K928" i="1"/>
  <c r="F914" i="2"/>
  <c r="L928" i="1" s="1"/>
  <c r="K1056" i="1"/>
  <c r="F1042" i="2"/>
  <c r="L1056" i="1" s="1"/>
  <c r="K1248" i="1"/>
  <c r="F1234" i="2"/>
  <c r="L1248" i="1" s="1"/>
  <c r="K174" i="1"/>
  <c r="F160" i="2"/>
  <c r="L174" i="1" s="1"/>
  <c r="K302" i="1"/>
  <c r="F288" i="2"/>
  <c r="L302" i="1" s="1"/>
  <c r="K430" i="1"/>
  <c r="F416" i="2"/>
  <c r="L430" i="1" s="1"/>
  <c r="K558" i="1"/>
  <c r="F544" i="2"/>
  <c r="L558" i="1" s="1"/>
  <c r="K686" i="1"/>
  <c r="F672" i="2"/>
  <c r="L686" i="1" s="1"/>
  <c r="K750" i="1"/>
  <c r="F736" i="2"/>
  <c r="L750" i="1" s="1"/>
  <c r="K878" i="1"/>
  <c r="F864" i="2"/>
  <c r="L878" i="1" s="1"/>
  <c r="K942" i="1"/>
  <c r="F928" i="2"/>
  <c r="L942" i="1" s="1"/>
  <c r="K1070" i="1"/>
  <c r="F1056" i="2"/>
  <c r="L1070" i="1" s="1"/>
  <c r="K1198" i="1"/>
  <c r="F1184" i="2"/>
  <c r="L1198" i="1" s="1"/>
  <c r="K71" i="1"/>
  <c r="F57" i="2"/>
  <c r="L71" i="1" s="1"/>
  <c r="K199" i="1"/>
  <c r="F185" i="2"/>
  <c r="L199" i="1" s="1"/>
  <c r="K327" i="1"/>
  <c r="F313" i="2"/>
  <c r="L327" i="1" s="1"/>
  <c r="K455" i="1"/>
  <c r="F441" i="2"/>
  <c r="L455" i="1" s="1"/>
  <c r="K583" i="1"/>
  <c r="F569" i="2"/>
  <c r="L583" i="1" s="1"/>
  <c r="K711" i="1"/>
  <c r="F697" i="2"/>
  <c r="L711" i="1" s="1"/>
  <c r="K839" i="1"/>
  <c r="F825" i="2"/>
  <c r="L839" i="1" s="1"/>
  <c r="K967" i="1"/>
  <c r="F953" i="2"/>
  <c r="L967" i="1" s="1"/>
  <c r="K1095" i="1"/>
  <c r="F1081" i="2"/>
  <c r="L1095" i="1" s="1"/>
  <c r="K1223" i="1"/>
  <c r="F1209" i="2"/>
  <c r="L1223" i="1" s="1"/>
  <c r="K1415" i="1"/>
  <c r="F1401" i="2"/>
  <c r="L1415" i="1" s="1"/>
  <c r="K46" i="1"/>
  <c r="F32" i="2"/>
  <c r="L46" i="1" s="1"/>
  <c r="K96" i="1"/>
  <c r="F82" i="2"/>
  <c r="L96" i="1" s="1"/>
  <c r="K288" i="1"/>
  <c r="F274" i="2"/>
  <c r="L288" i="1" s="1"/>
  <c r="K416" i="1"/>
  <c r="F402" i="2"/>
  <c r="L416" i="1" s="1"/>
  <c r="K544" i="1"/>
  <c r="F530" i="2"/>
  <c r="L544" i="1" s="1"/>
  <c r="K1238" i="1"/>
  <c r="F1224" i="2"/>
  <c r="L1238" i="1" s="1"/>
  <c r="K1366" i="1"/>
  <c r="F1352" i="2"/>
  <c r="L1366" i="1" s="1"/>
  <c r="K744" i="1"/>
  <c r="F730" i="2"/>
  <c r="L744" i="1" s="1"/>
  <c r="K936" i="1"/>
  <c r="F922" i="2"/>
  <c r="L936" i="1" s="1"/>
  <c r="K1064" i="1"/>
  <c r="F1050" i="2"/>
  <c r="L1064" i="1" s="1"/>
  <c r="K1256" i="1"/>
  <c r="F1242" i="2"/>
  <c r="L1256" i="1" s="1"/>
  <c r="K118" i="1"/>
  <c r="F104" i="2"/>
  <c r="L118" i="1" s="1"/>
  <c r="K182" i="1"/>
  <c r="F168" i="2"/>
  <c r="L182" i="1" s="1"/>
  <c r="K246" i="1"/>
  <c r="F232" i="2"/>
  <c r="L246" i="1" s="1"/>
  <c r="K310" i="1"/>
  <c r="F296" i="2"/>
  <c r="L310" i="1" s="1"/>
  <c r="K374" i="1"/>
  <c r="F360" i="2"/>
  <c r="L374" i="1" s="1"/>
  <c r="K438" i="1"/>
  <c r="F424" i="2"/>
  <c r="L438" i="1" s="1"/>
  <c r="K502" i="1"/>
  <c r="F488" i="2"/>
  <c r="L502" i="1" s="1"/>
  <c r="K566" i="1"/>
  <c r="F552" i="2"/>
  <c r="L566" i="1" s="1"/>
  <c r="K630" i="1"/>
  <c r="F616" i="2"/>
  <c r="L630" i="1" s="1"/>
  <c r="K694" i="1"/>
  <c r="F680" i="2"/>
  <c r="L694" i="1" s="1"/>
  <c r="K758" i="1"/>
  <c r="F744" i="2"/>
  <c r="L758" i="1" s="1"/>
  <c r="K822" i="1"/>
  <c r="F808" i="2"/>
  <c r="L822" i="1" s="1"/>
  <c r="K886" i="1"/>
  <c r="F872" i="2"/>
  <c r="L886" i="1" s="1"/>
  <c r="K950" i="1"/>
  <c r="F936" i="2"/>
  <c r="L950" i="1" s="1"/>
  <c r="K1014" i="1"/>
  <c r="F1000" i="2"/>
  <c r="L1014" i="1" s="1"/>
  <c r="K1078" i="1"/>
  <c r="F1064" i="2"/>
  <c r="L1078" i="1" s="1"/>
  <c r="K1142" i="1"/>
  <c r="F1128" i="2"/>
  <c r="L1142" i="1" s="1"/>
  <c r="K1206" i="1"/>
  <c r="F1192" i="2"/>
  <c r="L1206" i="1" s="1"/>
  <c r="K183" i="1"/>
  <c r="F169" i="2"/>
  <c r="L183" i="1" s="1"/>
  <c r="K439" i="1"/>
  <c r="F425" i="2"/>
  <c r="L439" i="1" s="1"/>
  <c r="K759" i="1"/>
  <c r="F745" i="2"/>
  <c r="L759" i="1" s="1"/>
  <c r="K1015" i="1"/>
  <c r="F1001" i="2"/>
  <c r="L1015" i="1" s="1"/>
  <c r="K1271" i="1"/>
  <c r="F1257" i="2"/>
  <c r="L1271" i="1" s="1"/>
  <c r="K1463" i="1"/>
  <c r="F1449" i="2"/>
  <c r="L1463" i="1" s="1"/>
  <c r="K208" i="1"/>
  <c r="F194" i="2"/>
  <c r="L208" i="1" s="1"/>
  <c r="K464" i="1"/>
  <c r="F450" i="2"/>
  <c r="L464" i="1" s="1"/>
  <c r="K656" i="1"/>
  <c r="F642" i="2"/>
  <c r="L656" i="1" s="1"/>
  <c r="K1478" i="1"/>
  <c r="F1464" i="2"/>
  <c r="L1478" i="1" s="1"/>
  <c r="K920" i="1"/>
  <c r="F906" i="2"/>
  <c r="L920" i="1" s="1"/>
  <c r="K294" i="1"/>
  <c r="F280" i="2"/>
  <c r="L294" i="1" s="1"/>
  <c r="K550" i="1"/>
  <c r="F536" i="2"/>
  <c r="L550" i="1" s="1"/>
  <c r="K998" i="1"/>
  <c r="F984" i="2"/>
  <c r="L998" i="1" s="1"/>
  <c r="K1190" i="1"/>
  <c r="F1176" i="2"/>
  <c r="L1190" i="1" s="1"/>
  <c r="K255" i="1"/>
  <c r="F241" i="2"/>
  <c r="L255" i="1" s="1"/>
  <c r="K383" i="1"/>
  <c r="F369" i="2"/>
  <c r="L383" i="1" s="1"/>
  <c r="K511" i="1"/>
  <c r="F497" i="2"/>
  <c r="L511" i="1" s="1"/>
  <c r="K639" i="1"/>
  <c r="F625" i="2"/>
  <c r="L639" i="1" s="1"/>
  <c r="K703" i="1"/>
  <c r="F689" i="2"/>
  <c r="L703" i="1" s="1"/>
  <c r="K831" i="1"/>
  <c r="F817" i="2"/>
  <c r="L831" i="1" s="1"/>
  <c r="K895" i="1"/>
  <c r="F881" i="2"/>
  <c r="L895" i="1" s="1"/>
  <c r="K1023" i="1"/>
  <c r="F1009" i="2"/>
  <c r="L1023" i="1" s="1"/>
  <c r="K1087" i="1"/>
  <c r="F1073" i="2"/>
  <c r="L1087" i="1" s="1"/>
  <c r="K1215" i="1"/>
  <c r="F1201" i="2"/>
  <c r="L1215" i="1" s="1"/>
  <c r="K1279" i="1"/>
  <c r="F1265" i="2"/>
  <c r="L1279" i="1" s="1"/>
  <c r="K1407" i="1"/>
  <c r="F1393" i="2"/>
  <c r="L1407" i="1" s="1"/>
  <c r="K38" i="1"/>
  <c r="F24" i="2"/>
  <c r="L38" i="1" s="1"/>
  <c r="K88" i="1"/>
  <c r="F74" i="2"/>
  <c r="L88" i="1" s="1"/>
  <c r="K152" i="1"/>
  <c r="F138" i="2"/>
  <c r="L152" i="1" s="1"/>
  <c r="K280" i="1"/>
  <c r="F266" i="2"/>
  <c r="L280" i="1" s="1"/>
  <c r="K408" i="1"/>
  <c r="F394" i="2"/>
  <c r="L408" i="1" s="1"/>
  <c r="K536" i="1"/>
  <c r="F522" i="2"/>
  <c r="L536" i="1" s="1"/>
  <c r="K600" i="1"/>
  <c r="F586" i="2"/>
  <c r="L600" i="1" s="1"/>
  <c r="K1230" i="1"/>
  <c r="F1216" i="2"/>
  <c r="L1230" i="1" s="1"/>
  <c r="K1358" i="1"/>
  <c r="F1344" i="2"/>
  <c r="L1358" i="1" s="1"/>
  <c r="K1486" i="1"/>
  <c r="F1472" i="2"/>
  <c r="L1486" i="1" s="1"/>
  <c r="K800" i="1"/>
  <c r="F786" i="2"/>
  <c r="L800" i="1" s="1"/>
  <c r="K864" i="1"/>
  <c r="F850" i="2"/>
  <c r="L864" i="1" s="1"/>
  <c r="K992" i="1"/>
  <c r="F978" i="2"/>
  <c r="L992" i="1" s="1"/>
  <c r="K1120" i="1"/>
  <c r="F1106" i="2"/>
  <c r="L1120" i="1" s="1"/>
  <c r="K1184" i="1"/>
  <c r="F1170" i="2"/>
  <c r="L1184" i="1" s="1"/>
  <c r="K238" i="1"/>
  <c r="F224" i="2"/>
  <c r="L238" i="1" s="1"/>
  <c r="K366" i="1"/>
  <c r="F352" i="2"/>
  <c r="L366" i="1" s="1"/>
  <c r="K494" i="1"/>
  <c r="F480" i="2"/>
  <c r="L494" i="1" s="1"/>
  <c r="K622" i="1"/>
  <c r="F608" i="2"/>
  <c r="L622" i="1" s="1"/>
  <c r="K814" i="1"/>
  <c r="F800" i="2"/>
  <c r="L814" i="1" s="1"/>
  <c r="K1006" i="1"/>
  <c r="F992" i="2"/>
  <c r="L1006" i="1" s="1"/>
  <c r="K1134" i="1"/>
  <c r="F1120" i="2"/>
  <c r="L1134" i="1" s="1"/>
  <c r="K135" i="1"/>
  <c r="F121" i="2"/>
  <c r="L135" i="1" s="1"/>
  <c r="K263" i="1"/>
  <c r="F249" i="2"/>
  <c r="L263" i="1" s="1"/>
  <c r="K391" i="1"/>
  <c r="F377" i="2"/>
  <c r="L391" i="1" s="1"/>
  <c r="K519" i="1"/>
  <c r="F505" i="2"/>
  <c r="L519" i="1" s="1"/>
  <c r="K647" i="1"/>
  <c r="F633" i="2"/>
  <c r="L647" i="1" s="1"/>
  <c r="K775" i="1"/>
  <c r="F761" i="2"/>
  <c r="L775" i="1" s="1"/>
  <c r="K903" i="1"/>
  <c r="F889" i="2"/>
  <c r="L903" i="1" s="1"/>
  <c r="K1031" i="1"/>
  <c r="F1017" i="2"/>
  <c r="L1031" i="1" s="1"/>
  <c r="K1159" i="1"/>
  <c r="F1145" i="2"/>
  <c r="L1159" i="1" s="1"/>
  <c r="K1287" i="1"/>
  <c r="F1273" i="2"/>
  <c r="L1287" i="1" s="1"/>
  <c r="K1351" i="1"/>
  <c r="F1337" i="2"/>
  <c r="L1351" i="1" s="1"/>
  <c r="K1479" i="1"/>
  <c r="F1465" i="2"/>
  <c r="L1479" i="1" s="1"/>
  <c r="K110" i="1"/>
  <c r="F96" i="2"/>
  <c r="L110" i="1" s="1"/>
  <c r="K160" i="1"/>
  <c r="F146" i="2"/>
  <c r="L160" i="1" s="1"/>
  <c r="K224" i="1"/>
  <c r="F210" i="2"/>
  <c r="L224" i="1" s="1"/>
  <c r="K352" i="1"/>
  <c r="F338" i="2"/>
  <c r="L352" i="1" s="1"/>
  <c r="K480" i="1"/>
  <c r="F466" i="2"/>
  <c r="L480" i="1" s="1"/>
  <c r="K608" i="1"/>
  <c r="F594" i="2"/>
  <c r="L608" i="1" s="1"/>
  <c r="K672" i="1"/>
  <c r="F658" i="2"/>
  <c r="L672" i="1" s="1"/>
  <c r="K1302" i="1"/>
  <c r="F1288" i="2"/>
  <c r="L1302" i="1" s="1"/>
  <c r="K1430" i="1"/>
  <c r="F1416" i="2"/>
  <c r="L1430" i="1" s="1"/>
  <c r="K1494" i="1"/>
  <c r="F1480" i="2"/>
  <c r="L1494" i="1" s="1"/>
  <c r="K808" i="1"/>
  <c r="F794" i="2"/>
  <c r="L808" i="1" s="1"/>
  <c r="K872" i="1"/>
  <c r="F858" i="2"/>
  <c r="L872" i="1" s="1"/>
  <c r="K1000" i="1"/>
  <c r="F986" i="2"/>
  <c r="L1000" i="1" s="1"/>
  <c r="K1128" i="1"/>
  <c r="F1114" i="2"/>
  <c r="L1128" i="1" s="1"/>
  <c r="K1192" i="1"/>
  <c r="F1178" i="2"/>
  <c r="L1192" i="1" s="1"/>
  <c r="K79" i="1"/>
  <c r="F65" i="2"/>
  <c r="L79" i="1" s="1"/>
  <c r="K143" i="1"/>
  <c r="F129" i="2"/>
  <c r="L143" i="1" s="1"/>
  <c r="K207" i="1"/>
  <c r="F193" i="2"/>
  <c r="L207" i="1" s="1"/>
  <c r="K271" i="1"/>
  <c r="F257" i="2"/>
  <c r="L271" i="1" s="1"/>
  <c r="K335" i="1"/>
  <c r="F321" i="2"/>
  <c r="L335" i="1" s="1"/>
  <c r="K399" i="1"/>
  <c r="F385" i="2"/>
  <c r="L399" i="1" s="1"/>
  <c r="K463" i="1"/>
  <c r="F449" i="2"/>
  <c r="L463" i="1" s="1"/>
  <c r="K527" i="1"/>
  <c r="F513" i="2"/>
  <c r="L527" i="1" s="1"/>
  <c r="K591" i="1"/>
  <c r="F577" i="2"/>
  <c r="L591" i="1" s="1"/>
  <c r="K655" i="1"/>
  <c r="F641" i="2"/>
  <c r="L655" i="1" s="1"/>
  <c r="K719" i="1"/>
  <c r="F705" i="2"/>
  <c r="L719" i="1" s="1"/>
  <c r="K783" i="1"/>
  <c r="F769" i="2"/>
  <c r="L783" i="1" s="1"/>
  <c r="K847" i="1"/>
  <c r="F833" i="2"/>
  <c r="L847" i="1" s="1"/>
  <c r="K911" i="1"/>
  <c r="F897" i="2"/>
  <c r="L911" i="1" s="1"/>
  <c r="K975" i="1"/>
  <c r="F961" i="2"/>
  <c r="L975" i="1" s="1"/>
  <c r="K1039" i="1"/>
  <c r="F1025" i="2"/>
  <c r="L1039" i="1" s="1"/>
  <c r="K1103" i="1"/>
  <c r="F1089" i="2"/>
  <c r="L1103" i="1" s="1"/>
  <c r="K1167" i="1"/>
  <c r="F1153" i="2"/>
  <c r="L1167" i="1" s="1"/>
  <c r="K1231" i="1"/>
  <c r="F1217" i="2"/>
  <c r="L1231" i="1" s="1"/>
  <c r="K1295" i="1"/>
  <c r="F1281" i="2"/>
  <c r="L1295" i="1" s="1"/>
  <c r="K1359" i="1"/>
  <c r="F1345" i="2"/>
  <c r="L1359" i="1" s="1"/>
  <c r="K1423" i="1"/>
  <c r="F1409" i="2"/>
  <c r="L1423" i="1" s="1"/>
  <c r="K1487" i="1"/>
  <c r="F1473" i="2"/>
  <c r="L1487" i="1" s="1"/>
  <c r="K54" i="1"/>
  <c r="F40" i="2"/>
  <c r="L54" i="1" s="1"/>
  <c r="K40" i="1"/>
  <c r="F26" i="2"/>
  <c r="L40" i="1" s="1"/>
  <c r="K104" i="1"/>
  <c r="F90" i="2"/>
  <c r="L104" i="1" s="1"/>
  <c r="K168" i="1"/>
  <c r="F154" i="2"/>
  <c r="L168" i="1" s="1"/>
  <c r="K232" i="1"/>
  <c r="F218" i="2"/>
  <c r="L232" i="1" s="1"/>
  <c r="K296" i="1"/>
  <c r="F282" i="2"/>
  <c r="L296" i="1" s="1"/>
  <c r="K360" i="1"/>
  <c r="F346" i="2"/>
  <c r="L360" i="1" s="1"/>
  <c r="K424" i="1"/>
  <c r="F410" i="2"/>
  <c r="L424" i="1" s="1"/>
  <c r="K488" i="1"/>
  <c r="F474" i="2"/>
  <c r="L488" i="1" s="1"/>
  <c r="K552" i="1"/>
  <c r="F538" i="2"/>
  <c r="L552" i="1" s="1"/>
  <c r="K616" i="1"/>
  <c r="F602" i="2"/>
  <c r="L616" i="1" s="1"/>
  <c r="K680" i="1"/>
  <c r="F666" i="2"/>
  <c r="L680" i="1" s="1"/>
  <c r="K1246" i="1"/>
  <c r="F1232" i="2"/>
  <c r="L1246" i="1" s="1"/>
  <c r="K1310" i="1"/>
  <c r="F1296" i="2"/>
  <c r="L1310" i="1" s="1"/>
  <c r="K1374" i="1"/>
  <c r="F1360" i="2"/>
  <c r="L1374" i="1" s="1"/>
  <c r="K1438" i="1"/>
  <c r="F1424" i="2"/>
  <c r="L1438" i="1" s="1"/>
  <c r="K1502" i="1"/>
  <c r="F1488" i="2"/>
  <c r="L1502" i="1" s="1"/>
  <c r="K752" i="1"/>
  <c r="F738" i="2"/>
  <c r="L752" i="1" s="1"/>
  <c r="K816" i="1"/>
  <c r="F802" i="2"/>
  <c r="L816" i="1" s="1"/>
  <c r="K880" i="1"/>
  <c r="F866" i="2"/>
  <c r="L880" i="1" s="1"/>
  <c r="K944" i="1"/>
  <c r="F930" i="2"/>
  <c r="L944" i="1" s="1"/>
  <c r="K1008" i="1"/>
  <c r="F994" i="2"/>
  <c r="L1008" i="1" s="1"/>
  <c r="K1072" i="1"/>
  <c r="F1058" i="2"/>
  <c r="L1072" i="1" s="1"/>
  <c r="K1136" i="1"/>
  <c r="F1122" i="2"/>
  <c r="L1136" i="1" s="1"/>
  <c r="K1200" i="1"/>
  <c r="F1186" i="2"/>
  <c r="L1200" i="1" s="1"/>
  <c r="K1264" i="1"/>
  <c r="F1250" i="2"/>
  <c r="L1264" i="1" s="1"/>
  <c r="K126" i="1"/>
  <c r="F112" i="2"/>
  <c r="L126" i="1" s="1"/>
  <c r="K190" i="1"/>
  <c r="F176" i="2"/>
  <c r="L190" i="1" s="1"/>
  <c r="K254" i="1"/>
  <c r="F240" i="2"/>
  <c r="L254" i="1" s="1"/>
  <c r="K318" i="1"/>
  <c r="F304" i="2"/>
  <c r="L318" i="1" s="1"/>
  <c r="K382" i="1"/>
  <c r="F368" i="2"/>
  <c r="L382" i="1" s="1"/>
  <c r="K446" i="1"/>
  <c r="F432" i="2"/>
  <c r="L446" i="1" s="1"/>
  <c r="K510" i="1"/>
  <c r="F496" i="2"/>
  <c r="L510" i="1" s="1"/>
  <c r="K574" i="1"/>
  <c r="F560" i="2"/>
  <c r="L574" i="1" s="1"/>
  <c r="K638" i="1"/>
  <c r="F624" i="2"/>
  <c r="L638" i="1" s="1"/>
  <c r="K702" i="1"/>
  <c r="F688" i="2"/>
  <c r="L702" i="1" s="1"/>
  <c r="K766" i="1"/>
  <c r="F752" i="2"/>
  <c r="L766" i="1" s="1"/>
  <c r="K830" i="1"/>
  <c r="F816" i="2"/>
  <c r="L830" i="1" s="1"/>
  <c r="K894" i="1"/>
  <c r="F880" i="2"/>
  <c r="L894" i="1" s="1"/>
  <c r="K958" i="1"/>
  <c r="F944" i="2"/>
  <c r="L958" i="1" s="1"/>
  <c r="K1022" i="1"/>
  <c r="F1008" i="2"/>
  <c r="L1022" i="1" s="1"/>
  <c r="K1086" i="1"/>
  <c r="F1072" i="2"/>
  <c r="L1086" i="1" s="1"/>
  <c r="K1150" i="1"/>
  <c r="F1136" i="2"/>
  <c r="L1150" i="1" s="1"/>
  <c r="K1214" i="1"/>
  <c r="F1200" i="2"/>
  <c r="L1214" i="1" s="1"/>
  <c r="K55" i="1"/>
  <c r="F41" i="2"/>
  <c r="L55" i="1" s="1"/>
  <c r="K503" i="1"/>
  <c r="F489" i="2"/>
  <c r="L503" i="1" s="1"/>
  <c r="K823" i="1"/>
  <c r="F809" i="2"/>
  <c r="L823" i="1" s="1"/>
  <c r="K1207" i="1"/>
  <c r="F1193" i="2"/>
  <c r="L1207" i="1" s="1"/>
  <c r="K94" i="1"/>
  <c r="F80" i="2"/>
  <c r="L94" i="1" s="1"/>
  <c r="K400" i="1"/>
  <c r="F386" i="2"/>
  <c r="L400" i="1" s="1"/>
  <c r="K1350" i="1"/>
  <c r="F1336" i="2"/>
  <c r="L1350" i="1" s="1"/>
  <c r="K856" i="1"/>
  <c r="F842" i="2"/>
  <c r="L856" i="1" s="1"/>
  <c r="K166" i="1"/>
  <c r="F152" i="2"/>
  <c r="L166" i="1" s="1"/>
  <c r="K422" i="1"/>
  <c r="F408" i="2"/>
  <c r="L422" i="1" s="1"/>
  <c r="K678" i="1"/>
  <c r="F664" i="2"/>
  <c r="L678" i="1" s="1"/>
  <c r="K934" i="1"/>
  <c r="F920" i="2"/>
  <c r="L934" i="1" s="1"/>
  <c r="K191" i="1"/>
  <c r="F177" i="2"/>
  <c r="L191" i="1" s="1"/>
  <c r="K151" i="1"/>
  <c r="F137" i="2"/>
  <c r="L151" i="1" s="1"/>
  <c r="K343" i="1"/>
  <c r="F329" i="2"/>
  <c r="L343" i="1" s="1"/>
  <c r="K471" i="1"/>
  <c r="F457" i="2"/>
  <c r="L471" i="1" s="1"/>
  <c r="K663" i="1"/>
  <c r="F649" i="2"/>
  <c r="L663" i="1" s="1"/>
  <c r="K855" i="1"/>
  <c r="F841" i="2"/>
  <c r="L855" i="1" s="1"/>
  <c r="K1047" i="1"/>
  <c r="F1033" i="2"/>
  <c r="L1047" i="1" s="1"/>
  <c r="K1175" i="1"/>
  <c r="F1161" i="2"/>
  <c r="L1175" i="1" s="1"/>
  <c r="K1367" i="1"/>
  <c r="F1353" i="2"/>
  <c r="L1367" i="1" s="1"/>
  <c r="K48" i="1"/>
  <c r="F34" i="2"/>
  <c r="L48" i="1" s="1"/>
  <c r="K240" i="1"/>
  <c r="F226" i="2"/>
  <c r="L240" i="1" s="1"/>
  <c r="K496" i="1"/>
  <c r="F482" i="2"/>
  <c r="L496" i="1" s="1"/>
  <c r="K1254" i="1"/>
  <c r="F1240" i="2"/>
  <c r="L1254" i="1" s="1"/>
  <c r="K1446" i="1"/>
  <c r="F1432" i="2"/>
  <c r="L1446" i="1" s="1"/>
  <c r="K888" i="1"/>
  <c r="F874" i="2"/>
  <c r="L888" i="1" s="1"/>
  <c r="K1080" i="1"/>
  <c r="F1066" i="2"/>
  <c r="L1080" i="1" s="1"/>
  <c r="K134" i="1"/>
  <c r="F120" i="2"/>
  <c r="L134" i="1" s="1"/>
  <c r="K198" i="1"/>
  <c r="F184" i="2"/>
  <c r="L198" i="1" s="1"/>
  <c r="K262" i="1"/>
  <c r="F248" i="2"/>
  <c r="L262" i="1" s="1"/>
  <c r="K326" i="1"/>
  <c r="F312" i="2"/>
  <c r="L326" i="1" s="1"/>
  <c r="K390" i="1"/>
  <c r="F376" i="2"/>
  <c r="L390" i="1" s="1"/>
  <c r="K454" i="1"/>
  <c r="F440" i="2"/>
  <c r="L454" i="1" s="1"/>
  <c r="K518" i="1"/>
  <c r="F504" i="2"/>
  <c r="L518" i="1" s="1"/>
  <c r="K582" i="1"/>
  <c r="F568" i="2"/>
  <c r="L582" i="1" s="1"/>
  <c r="K646" i="1"/>
  <c r="F632" i="2"/>
  <c r="L646" i="1" s="1"/>
  <c r="K710" i="1"/>
  <c r="F696" i="2"/>
  <c r="L710" i="1" s="1"/>
  <c r="K774" i="1"/>
  <c r="F760" i="2"/>
  <c r="L774" i="1" s="1"/>
  <c r="K838" i="1"/>
  <c r="F824" i="2"/>
  <c r="L838" i="1" s="1"/>
  <c r="K902" i="1"/>
  <c r="F888" i="2"/>
  <c r="L902" i="1" s="1"/>
  <c r="K966" i="1"/>
  <c r="F952" i="2"/>
  <c r="L966" i="1" s="1"/>
  <c r="K1030" i="1"/>
  <c r="F1016" i="2"/>
  <c r="L1030" i="1" s="1"/>
  <c r="K1094" i="1"/>
  <c r="F1080" i="2"/>
  <c r="L1094" i="1" s="1"/>
  <c r="K1158" i="1"/>
  <c r="F1144" i="2"/>
  <c r="L1158" i="1" s="1"/>
  <c r="K32" i="1"/>
  <c r="F18" i="2"/>
  <c r="L32" i="1" s="1"/>
  <c r="K95" i="1"/>
  <c r="F81" i="2"/>
  <c r="L95" i="1" s="1"/>
  <c r="K159" i="1"/>
  <c r="F145" i="2"/>
  <c r="L159" i="1" s="1"/>
  <c r="K223" i="1"/>
  <c r="F209" i="2"/>
  <c r="L223" i="1" s="1"/>
  <c r="K287" i="1"/>
  <c r="F273" i="2"/>
  <c r="L287" i="1" s="1"/>
  <c r="K351" i="1"/>
  <c r="F337" i="2"/>
  <c r="L351" i="1" s="1"/>
  <c r="K415" i="1"/>
  <c r="F401" i="2"/>
  <c r="L415" i="1" s="1"/>
  <c r="K479" i="1"/>
  <c r="F465" i="2"/>
  <c r="L479" i="1" s="1"/>
  <c r="K543" i="1"/>
  <c r="F529" i="2"/>
  <c r="L543" i="1" s="1"/>
  <c r="K607" i="1"/>
  <c r="F593" i="2"/>
  <c r="L607" i="1" s="1"/>
  <c r="K671" i="1"/>
  <c r="F657" i="2"/>
  <c r="L671" i="1" s="1"/>
  <c r="K735" i="1"/>
  <c r="F721" i="2"/>
  <c r="L735" i="1" s="1"/>
  <c r="K799" i="1"/>
  <c r="F785" i="2"/>
  <c r="L799" i="1" s="1"/>
  <c r="K863" i="1"/>
  <c r="F849" i="2"/>
  <c r="L863" i="1" s="1"/>
  <c r="K927" i="1"/>
  <c r="F913" i="2"/>
  <c r="L927" i="1" s="1"/>
  <c r="K991" i="1"/>
  <c r="F977" i="2"/>
  <c r="L991" i="1" s="1"/>
  <c r="K1055" i="1"/>
  <c r="F1041" i="2"/>
  <c r="L1055" i="1" s="1"/>
  <c r="K1119" i="1"/>
  <c r="F1105" i="2"/>
  <c r="L1119" i="1" s="1"/>
  <c r="K1183" i="1"/>
  <c r="F1169" i="2"/>
  <c r="L1183" i="1" s="1"/>
  <c r="K1247" i="1"/>
  <c r="F1233" i="2"/>
  <c r="L1247" i="1" s="1"/>
  <c r="K1311" i="1"/>
  <c r="F1297" i="2"/>
  <c r="L1311" i="1" s="1"/>
  <c r="K1375" i="1"/>
  <c r="F1361" i="2"/>
  <c r="L1375" i="1" s="1"/>
  <c r="K1439" i="1"/>
  <c r="F1425" i="2"/>
  <c r="L1439" i="1" s="1"/>
  <c r="K1503" i="1"/>
  <c r="F1489" i="2"/>
  <c r="L1503" i="1" s="1"/>
  <c r="K70" i="1"/>
  <c r="F56" i="2"/>
  <c r="L70" i="1" s="1"/>
  <c r="K56" i="1"/>
  <c r="F42" i="2"/>
  <c r="L56" i="1" s="1"/>
  <c r="K120" i="1"/>
  <c r="F106" i="2"/>
  <c r="L120" i="1" s="1"/>
  <c r="K184" i="1"/>
  <c r="F170" i="2"/>
  <c r="L184" i="1" s="1"/>
  <c r="K248" i="1"/>
  <c r="F234" i="2"/>
  <c r="L248" i="1" s="1"/>
  <c r="K312" i="1"/>
  <c r="F298" i="2"/>
  <c r="L312" i="1" s="1"/>
  <c r="K376" i="1"/>
  <c r="F362" i="2"/>
  <c r="L376" i="1" s="1"/>
  <c r="K440" i="1"/>
  <c r="F426" i="2"/>
  <c r="L440" i="1" s="1"/>
  <c r="K504" i="1"/>
  <c r="F490" i="2"/>
  <c r="L504" i="1" s="1"/>
  <c r="K568" i="1"/>
  <c r="F554" i="2"/>
  <c r="L568" i="1" s="1"/>
  <c r="K632" i="1"/>
  <c r="F618" i="2"/>
  <c r="L632" i="1" s="1"/>
  <c r="K696" i="1"/>
  <c r="F682" i="2"/>
  <c r="L696" i="1" s="1"/>
  <c r="K1262" i="1"/>
  <c r="F1248" i="2"/>
  <c r="L1262" i="1" s="1"/>
  <c r="K1326" i="1"/>
  <c r="F1312" i="2"/>
  <c r="L1326" i="1" s="1"/>
  <c r="K1390" i="1"/>
  <c r="F1376" i="2"/>
  <c r="L1390" i="1" s="1"/>
  <c r="K1454" i="1"/>
  <c r="F1440" i="2"/>
  <c r="L1454" i="1" s="1"/>
  <c r="K1518" i="1"/>
  <c r="F1504" i="2"/>
  <c r="L1518" i="1" s="1"/>
  <c r="K768" i="1"/>
  <c r="F754" i="2"/>
  <c r="L768" i="1" s="1"/>
  <c r="K832" i="1"/>
  <c r="F818" i="2"/>
  <c r="L832" i="1" s="1"/>
  <c r="K896" i="1"/>
  <c r="F882" i="2"/>
  <c r="L896" i="1" s="1"/>
  <c r="K960" i="1"/>
  <c r="F946" i="2"/>
  <c r="L960" i="1" s="1"/>
  <c r="K1024" i="1"/>
  <c r="F1010" i="2"/>
  <c r="L1024" i="1" s="1"/>
  <c r="K1088" i="1"/>
  <c r="F1074" i="2"/>
  <c r="L1088" i="1" s="1"/>
  <c r="K1152" i="1"/>
  <c r="F1138" i="2"/>
  <c r="L1152" i="1" s="1"/>
  <c r="K1216" i="1"/>
  <c r="F1202" i="2"/>
  <c r="L1216" i="1" s="1"/>
  <c r="K1280" i="1"/>
  <c r="F1266" i="2"/>
  <c r="L1280" i="1" s="1"/>
  <c r="K142" i="1"/>
  <c r="F128" i="2"/>
  <c r="L142" i="1" s="1"/>
  <c r="K206" i="1"/>
  <c r="F192" i="2"/>
  <c r="L206" i="1" s="1"/>
  <c r="K270" i="1"/>
  <c r="F256" i="2"/>
  <c r="L270" i="1" s="1"/>
  <c r="K334" i="1"/>
  <c r="F320" i="2"/>
  <c r="L334" i="1" s="1"/>
  <c r="K398" i="1"/>
  <c r="F384" i="2"/>
  <c r="L398" i="1" s="1"/>
  <c r="K462" i="1"/>
  <c r="F448" i="2"/>
  <c r="L462" i="1" s="1"/>
  <c r="K526" i="1"/>
  <c r="F512" i="2"/>
  <c r="L526" i="1" s="1"/>
  <c r="K590" i="1"/>
  <c r="F576" i="2"/>
  <c r="L590" i="1" s="1"/>
  <c r="K654" i="1"/>
  <c r="F640" i="2"/>
  <c r="L654" i="1" s="1"/>
  <c r="K718" i="1"/>
  <c r="F704" i="2"/>
  <c r="L718" i="1" s="1"/>
  <c r="K782" i="1"/>
  <c r="F768" i="2"/>
  <c r="L782" i="1" s="1"/>
  <c r="K846" i="1"/>
  <c r="F832" i="2"/>
  <c r="L846" i="1" s="1"/>
  <c r="K910" i="1"/>
  <c r="F896" i="2"/>
  <c r="L910" i="1" s="1"/>
  <c r="K974" i="1"/>
  <c r="F960" i="2"/>
  <c r="L974" i="1" s="1"/>
  <c r="K1038" i="1"/>
  <c r="F1024" i="2"/>
  <c r="L1038" i="1" s="1"/>
  <c r="K1102" i="1"/>
  <c r="F1088" i="2"/>
  <c r="L1102" i="1" s="1"/>
  <c r="K1166" i="1"/>
  <c r="F1152" i="2"/>
  <c r="L1166" i="1" s="1"/>
  <c r="K247" i="1"/>
  <c r="F233" i="2"/>
  <c r="L247" i="1" s="1"/>
  <c r="K631" i="1"/>
  <c r="F617" i="2"/>
  <c r="L631" i="1" s="1"/>
  <c r="K1079" i="1"/>
  <c r="F1065" i="2"/>
  <c r="L1079" i="1" s="1"/>
  <c r="K1527" i="1"/>
  <c r="F1513" i="2"/>
  <c r="L1527" i="1" s="1"/>
  <c r="K336" i="1"/>
  <c r="F322" i="2"/>
  <c r="L336" i="1" s="1"/>
  <c r="K1222" i="1"/>
  <c r="F1208" i="2"/>
  <c r="L1222" i="1" s="1"/>
  <c r="K792" i="1"/>
  <c r="F778" i="2"/>
  <c r="L792" i="1" s="1"/>
  <c r="K1112" i="1"/>
  <c r="F1098" i="2"/>
  <c r="L1112" i="1" s="1"/>
  <c r="K1240" i="1"/>
  <c r="F1226" i="2"/>
  <c r="L1240" i="1" s="1"/>
  <c r="K358" i="1"/>
  <c r="F344" i="2"/>
  <c r="L358" i="1" s="1"/>
  <c r="K806" i="1"/>
  <c r="F792" i="2"/>
  <c r="L806" i="1" s="1"/>
  <c r="K1062" i="1"/>
  <c r="F1048" i="2"/>
  <c r="L1062" i="1" s="1"/>
  <c r="K63" i="1"/>
  <c r="F49" i="2"/>
  <c r="L63" i="1" s="1"/>
  <c r="K87" i="1"/>
  <c r="F73" i="2"/>
  <c r="L87" i="1" s="1"/>
  <c r="K279" i="1"/>
  <c r="F265" i="2"/>
  <c r="L279" i="1" s="1"/>
  <c r="K535" i="1"/>
  <c r="F521" i="2"/>
  <c r="L535" i="1" s="1"/>
  <c r="K791" i="1"/>
  <c r="F777" i="2"/>
  <c r="L791" i="1" s="1"/>
  <c r="K983" i="1"/>
  <c r="F969" i="2"/>
  <c r="L983" i="1" s="1"/>
  <c r="K1239" i="1"/>
  <c r="F1225" i="2"/>
  <c r="L1239" i="1" s="1"/>
  <c r="K1495" i="1"/>
  <c r="F1481" i="2"/>
  <c r="L1495" i="1" s="1"/>
  <c r="K176" i="1"/>
  <c r="F162" i="2"/>
  <c r="L176" i="1" s="1"/>
  <c r="K368" i="1"/>
  <c r="F354" i="2"/>
  <c r="L368" i="1" s="1"/>
  <c r="K688" i="1"/>
  <c r="F674" i="2"/>
  <c r="L688" i="1" s="1"/>
  <c r="K1510" i="1"/>
  <c r="F1496" i="2"/>
  <c r="L1510" i="1" s="1"/>
  <c r="K952" i="1"/>
  <c r="F938" i="2"/>
  <c r="L952" i="1" s="1"/>
  <c r="K1144" i="1"/>
  <c r="F1130" i="2"/>
  <c r="L1144" i="1" s="1"/>
  <c r="K39" i="1"/>
  <c r="F25" i="2"/>
  <c r="L39" i="1" s="1"/>
  <c r="K231" i="1"/>
  <c r="F217" i="2"/>
  <c r="L231" i="1" s="1"/>
  <c r="K359" i="1"/>
  <c r="F345" i="2"/>
  <c r="L359" i="1" s="1"/>
  <c r="K551" i="1"/>
  <c r="F537" i="2"/>
  <c r="L551" i="1" s="1"/>
  <c r="K743" i="1"/>
  <c r="F729" i="2"/>
  <c r="L743" i="1" s="1"/>
  <c r="K871" i="1"/>
  <c r="F857" i="2"/>
  <c r="L871" i="1" s="1"/>
  <c r="K999" i="1"/>
  <c r="F985" i="2"/>
  <c r="L999" i="1" s="1"/>
  <c r="K1191" i="1"/>
  <c r="F1177" i="2"/>
  <c r="L1191" i="1" s="1"/>
  <c r="K1319" i="1"/>
  <c r="F1305" i="2"/>
  <c r="L1319" i="1" s="1"/>
  <c r="K1447" i="1"/>
  <c r="F1433" i="2"/>
  <c r="L1447" i="1" s="1"/>
  <c r="K78" i="1"/>
  <c r="F64" i="2"/>
  <c r="L78" i="1" s="1"/>
  <c r="K128" i="1"/>
  <c r="F114" i="2"/>
  <c r="L128" i="1" s="1"/>
  <c r="K320" i="1"/>
  <c r="F306" i="2"/>
  <c r="L320" i="1" s="1"/>
  <c r="K512" i="1"/>
  <c r="F498" i="2"/>
  <c r="L512" i="1" s="1"/>
  <c r="K640" i="1"/>
  <c r="F626" i="2"/>
  <c r="L640" i="1" s="1"/>
  <c r="K1270" i="1"/>
  <c r="F1256" i="2"/>
  <c r="L1270" i="1" s="1"/>
  <c r="K1398" i="1"/>
  <c r="F1384" i="2"/>
  <c r="L1398" i="1" s="1"/>
  <c r="K776" i="1"/>
  <c r="F762" i="2"/>
  <c r="L776" i="1" s="1"/>
  <c r="K968" i="1"/>
  <c r="F954" i="2"/>
  <c r="L968" i="1" s="1"/>
  <c r="K1096" i="1"/>
  <c r="F1082" i="2"/>
  <c r="L1096" i="1" s="1"/>
  <c r="K1288" i="1"/>
  <c r="F1274" i="2"/>
  <c r="L1288" i="1" s="1"/>
  <c r="K150" i="1"/>
  <c r="F136" i="2"/>
  <c r="L150" i="1" s="1"/>
  <c r="K214" i="1"/>
  <c r="F200" i="2"/>
  <c r="L214" i="1" s="1"/>
  <c r="K278" i="1"/>
  <c r="F264" i="2"/>
  <c r="L278" i="1" s="1"/>
  <c r="K342" i="1"/>
  <c r="F328" i="2"/>
  <c r="L342" i="1" s="1"/>
  <c r="K406" i="1"/>
  <c r="F392" i="2"/>
  <c r="L406" i="1" s="1"/>
  <c r="K470" i="1"/>
  <c r="F456" i="2"/>
  <c r="L470" i="1" s="1"/>
  <c r="K534" i="1"/>
  <c r="F520" i="2"/>
  <c r="L534" i="1" s="1"/>
  <c r="K598" i="1"/>
  <c r="F584" i="2"/>
  <c r="L598" i="1" s="1"/>
  <c r="K662" i="1"/>
  <c r="F648" i="2"/>
  <c r="L662" i="1" s="1"/>
  <c r="K726" i="1"/>
  <c r="F712" i="2"/>
  <c r="L726" i="1" s="1"/>
  <c r="K790" i="1"/>
  <c r="F776" i="2"/>
  <c r="L790" i="1" s="1"/>
  <c r="K854" i="1"/>
  <c r="F840" i="2"/>
  <c r="L854" i="1" s="1"/>
  <c r="K918" i="1"/>
  <c r="F904" i="2"/>
  <c r="L918" i="1" s="1"/>
  <c r="K982" i="1"/>
  <c r="F968" i="2"/>
  <c r="L982" i="1" s="1"/>
  <c r="K1046" i="1"/>
  <c r="F1032" i="2"/>
  <c r="L1046" i="1" s="1"/>
  <c r="K1110" i="1"/>
  <c r="F1096" i="2"/>
  <c r="L1110" i="1" s="1"/>
  <c r="K1174" i="1"/>
  <c r="F1160" i="2"/>
  <c r="L1174" i="1" s="1"/>
  <c r="K375" i="1"/>
  <c r="F361" i="2"/>
  <c r="L375" i="1" s="1"/>
  <c r="K695" i="1"/>
  <c r="F681" i="2"/>
  <c r="L695" i="1" s="1"/>
  <c r="K951" i="1"/>
  <c r="F937" i="2"/>
  <c r="L951" i="1" s="1"/>
  <c r="K1143" i="1"/>
  <c r="F1129" i="2"/>
  <c r="L1143" i="1" s="1"/>
  <c r="K1399" i="1"/>
  <c r="F1385" i="2"/>
  <c r="L1399" i="1" s="1"/>
  <c r="K80" i="1"/>
  <c r="F66" i="2"/>
  <c r="L80" i="1" s="1"/>
  <c r="K272" i="1"/>
  <c r="F258" i="2"/>
  <c r="L272" i="1" s="1"/>
  <c r="K592" i="1"/>
  <c r="F578" i="2"/>
  <c r="L592" i="1" s="1"/>
  <c r="K1286" i="1"/>
  <c r="F1272" i="2"/>
  <c r="L1286" i="1" s="1"/>
  <c r="K728" i="1"/>
  <c r="F714" i="2"/>
  <c r="L728" i="1" s="1"/>
  <c r="K1048" i="1"/>
  <c r="F1034" i="2"/>
  <c r="L1048" i="1" s="1"/>
  <c r="K1176" i="1"/>
  <c r="F1162" i="2"/>
  <c r="L1176" i="1" s="1"/>
  <c r="K230" i="1"/>
  <c r="F216" i="2"/>
  <c r="L230" i="1" s="1"/>
  <c r="K486" i="1"/>
  <c r="F472" i="2"/>
  <c r="L486" i="1" s="1"/>
  <c r="K742" i="1"/>
  <c r="F728" i="2"/>
  <c r="L742" i="1" s="1"/>
  <c r="K870" i="1"/>
  <c r="F856" i="2"/>
  <c r="L870" i="1" s="1"/>
  <c r="K127" i="1"/>
  <c r="F113" i="2"/>
  <c r="L127" i="1" s="1"/>
  <c r="K215" i="1"/>
  <c r="F201" i="2"/>
  <c r="L215" i="1" s="1"/>
  <c r="K407" i="1"/>
  <c r="F393" i="2"/>
  <c r="L407" i="1" s="1"/>
  <c r="K599" i="1"/>
  <c r="F585" i="2"/>
  <c r="L599" i="1" s="1"/>
  <c r="K727" i="1"/>
  <c r="F713" i="2"/>
  <c r="L727" i="1" s="1"/>
  <c r="K919" i="1"/>
  <c r="F905" i="2"/>
  <c r="L919" i="1" s="1"/>
  <c r="K1111" i="1"/>
  <c r="F1097" i="2"/>
  <c r="L1111" i="1" s="1"/>
  <c r="K1303" i="1"/>
  <c r="F1289" i="2"/>
  <c r="L1303" i="1" s="1"/>
  <c r="K1431" i="1"/>
  <c r="F1417" i="2"/>
  <c r="L1431" i="1" s="1"/>
  <c r="K62" i="1"/>
  <c r="F48" i="2"/>
  <c r="L62" i="1" s="1"/>
  <c r="K112" i="1"/>
  <c r="F98" i="2"/>
  <c r="L112" i="1" s="1"/>
  <c r="K304" i="1"/>
  <c r="F290" i="2"/>
  <c r="L304" i="1" s="1"/>
  <c r="K432" i="1"/>
  <c r="F418" i="2"/>
  <c r="L432" i="1" s="1"/>
  <c r="K560" i="1"/>
  <c r="F546" i="2"/>
  <c r="L560" i="1" s="1"/>
  <c r="K624" i="1"/>
  <c r="F610" i="2"/>
  <c r="L624" i="1" s="1"/>
  <c r="K1318" i="1"/>
  <c r="F1304" i="2"/>
  <c r="L1318" i="1" s="1"/>
  <c r="K1382" i="1"/>
  <c r="F1368" i="2"/>
  <c r="L1382" i="1" s="1"/>
  <c r="K760" i="1"/>
  <c r="F746" i="2"/>
  <c r="L760" i="1" s="1"/>
  <c r="K824" i="1"/>
  <c r="F810" i="2"/>
  <c r="L824" i="1" s="1"/>
  <c r="K1016" i="1"/>
  <c r="F1002" i="2"/>
  <c r="L1016" i="1" s="1"/>
  <c r="K1208" i="1"/>
  <c r="F1194" i="2"/>
  <c r="L1208" i="1" s="1"/>
  <c r="K1272" i="1"/>
  <c r="F1258" i="2"/>
  <c r="L1272" i="1" s="1"/>
  <c r="K103" i="1"/>
  <c r="F89" i="2"/>
  <c r="L103" i="1" s="1"/>
  <c r="K167" i="1"/>
  <c r="F153" i="2"/>
  <c r="L167" i="1" s="1"/>
  <c r="K295" i="1"/>
  <c r="F281" i="2"/>
  <c r="L295" i="1" s="1"/>
  <c r="K423" i="1"/>
  <c r="F409" i="2"/>
  <c r="L423" i="1" s="1"/>
  <c r="K487" i="1"/>
  <c r="F473" i="2"/>
  <c r="L487" i="1" s="1"/>
  <c r="K615" i="1"/>
  <c r="F601" i="2"/>
  <c r="L615" i="1" s="1"/>
  <c r="K679" i="1"/>
  <c r="F665" i="2"/>
  <c r="L679" i="1" s="1"/>
  <c r="K807" i="1"/>
  <c r="F793" i="2"/>
  <c r="L807" i="1" s="1"/>
  <c r="K935" i="1"/>
  <c r="F921" i="2"/>
  <c r="L935" i="1" s="1"/>
  <c r="K1063" i="1"/>
  <c r="F1049" i="2"/>
  <c r="L1063" i="1" s="1"/>
  <c r="K1127" i="1"/>
  <c r="F1113" i="2"/>
  <c r="L1127" i="1" s="1"/>
  <c r="K1255" i="1"/>
  <c r="F1241" i="2"/>
  <c r="L1255" i="1" s="1"/>
  <c r="K1383" i="1"/>
  <c r="F1369" i="2"/>
  <c r="L1383" i="1" s="1"/>
  <c r="K1511" i="1"/>
  <c r="F1497" i="2"/>
  <c r="L1511" i="1" s="1"/>
  <c r="K64" i="1"/>
  <c r="F50" i="2"/>
  <c r="L64" i="1" s="1"/>
  <c r="K192" i="1"/>
  <c r="F178" i="2"/>
  <c r="L192" i="1" s="1"/>
  <c r="K256" i="1"/>
  <c r="F242" i="2"/>
  <c r="L256" i="1" s="1"/>
  <c r="K384" i="1"/>
  <c r="F370" i="2"/>
  <c r="L384" i="1" s="1"/>
  <c r="K448" i="1"/>
  <c r="F434" i="2"/>
  <c r="L448" i="1" s="1"/>
  <c r="K576" i="1"/>
  <c r="F562" i="2"/>
  <c r="L576" i="1" s="1"/>
  <c r="K704" i="1"/>
  <c r="F690" i="2"/>
  <c r="L704" i="1" s="1"/>
  <c r="K1334" i="1"/>
  <c r="F1320" i="2"/>
  <c r="L1334" i="1" s="1"/>
  <c r="K1462" i="1"/>
  <c r="F1448" i="2"/>
  <c r="L1462" i="1" s="1"/>
  <c r="K1526" i="1"/>
  <c r="F1512" i="2"/>
  <c r="L1526" i="1" s="1"/>
  <c r="K840" i="1"/>
  <c r="F826" i="2"/>
  <c r="L840" i="1" s="1"/>
  <c r="K904" i="1"/>
  <c r="F890" i="2"/>
  <c r="L904" i="1" s="1"/>
  <c r="K1032" i="1"/>
  <c r="F1018" i="2"/>
  <c r="L1032" i="1" s="1"/>
  <c r="K1160" i="1"/>
  <c r="F1146" i="2"/>
  <c r="L1160" i="1" s="1"/>
  <c r="K1224" i="1"/>
  <c r="F1210" i="2"/>
  <c r="L1224" i="1" s="1"/>
  <c r="K47" i="1"/>
  <c r="F33" i="2"/>
  <c r="L47" i="1" s="1"/>
  <c r="K111" i="1"/>
  <c r="F97" i="2"/>
  <c r="L111" i="1" s="1"/>
  <c r="K175" i="1"/>
  <c r="F161" i="2"/>
  <c r="L175" i="1" s="1"/>
  <c r="K239" i="1"/>
  <c r="F225" i="2"/>
  <c r="L239" i="1" s="1"/>
  <c r="K303" i="1"/>
  <c r="F289" i="2"/>
  <c r="L303" i="1" s="1"/>
  <c r="K367" i="1"/>
  <c r="F353" i="2"/>
  <c r="L367" i="1" s="1"/>
  <c r="K431" i="1"/>
  <c r="F417" i="2"/>
  <c r="L431" i="1" s="1"/>
  <c r="K495" i="1"/>
  <c r="F481" i="2"/>
  <c r="L495" i="1" s="1"/>
  <c r="K559" i="1"/>
  <c r="F545" i="2"/>
  <c r="L559" i="1" s="1"/>
  <c r="K623" i="1"/>
  <c r="F609" i="2"/>
  <c r="L623" i="1" s="1"/>
  <c r="K687" i="1"/>
  <c r="F673" i="2"/>
  <c r="L687" i="1" s="1"/>
  <c r="K751" i="1"/>
  <c r="F737" i="2"/>
  <c r="L751" i="1" s="1"/>
  <c r="K815" i="1"/>
  <c r="F801" i="2"/>
  <c r="L815" i="1" s="1"/>
  <c r="K879" i="1"/>
  <c r="F865" i="2"/>
  <c r="L879" i="1" s="1"/>
  <c r="K943" i="1"/>
  <c r="F929" i="2"/>
  <c r="L943" i="1" s="1"/>
  <c r="K1007" i="1"/>
  <c r="F993" i="2"/>
  <c r="L1007" i="1" s="1"/>
  <c r="K1071" i="1"/>
  <c r="F1057" i="2"/>
  <c r="L1071" i="1" s="1"/>
  <c r="K1135" i="1"/>
  <c r="F1121" i="2"/>
  <c r="L1135" i="1" s="1"/>
  <c r="K1199" i="1"/>
  <c r="F1185" i="2"/>
  <c r="L1199" i="1" s="1"/>
  <c r="K1263" i="1"/>
  <c r="F1249" i="2"/>
  <c r="L1263" i="1" s="1"/>
  <c r="K1327" i="1"/>
  <c r="F1313" i="2"/>
  <c r="L1327" i="1" s="1"/>
  <c r="K1391" i="1"/>
  <c r="F1377" i="2"/>
  <c r="L1391" i="1" s="1"/>
  <c r="K1455" i="1"/>
  <c r="F1441" i="2"/>
  <c r="L1455" i="1" s="1"/>
  <c r="K1519" i="1"/>
  <c r="F1505" i="2"/>
  <c r="L1519" i="1" s="1"/>
  <c r="K86" i="1"/>
  <c r="F72" i="2"/>
  <c r="L86" i="1" s="1"/>
  <c r="K72" i="1"/>
  <c r="F58" i="2"/>
  <c r="L72" i="1" s="1"/>
  <c r="K136" i="1"/>
  <c r="F122" i="2"/>
  <c r="L136" i="1" s="1"/>
  <c r="K200" i="1"/>
  <c r="F186" i="2"/>
  <c r="L200" i="1" s="1"/>
  <c r="K264" i="1"/>
  <c r="F250" i="2"/>
  <c r="L264" i="1" s="1"/>
  <c r="K328" i="1"/>
  <c r="F314" i="2"/>
  <c r="L328" i="1" s="1"/>
  <c r="K392" i="1"/>
  <c r="F378" i="2"/>
  <c r="L392" i="1" s="1"/>
  <c r="K456" i="1"/>
  <c r="F442" i="2"/>
  <c r="L456" i="1" s="1"/>
  <c r="K520" i="1"/>
  <c r="F506" i="2"/>
  <c r="L520" i="1" s="1"/>
  <c r="K584" i="1"/>
  <c r="F570" i="2"/>
  <c r="L584" i="1" s="1"/>
  <c r="K648" i="1"/>
  <c r="F634" i="2"/>
  <c r="L648" i="1" s="1"/>
  <c r="K712" i="1"/>
  <c r="F698" i="2"/>
  <c r="L712" i="1" s="1"/>
  <c r="K1278" i="1"/>
  <c r="F1264" i="2"/>
  <c r="L1278" i="1" s="1"/>
  <c r="K1342" i="1"/>
  <c r="F1328" i="2"/>
  <c r="L1342" i="1" s="1"/>
  <c r="K1406" i="1"/>
  <c r="F1392" i="2"/>
  <c r="L1406" i="1" s="1"/>
  <c r="K1470" i="1"/>
  <c r="F1456" i="2"/>
  <c r="L1470" i="1" s="1"/>
  <c r="K720" i="1"/>
  <c r="F706" i="2"/>
  <c r="L720" i="1" s="1"/>
  <c r="K784" i="1"/>
  <c r="F770" i="2"/>
  <c r="L784" i="1" s="1"/>
  <c r="K848" i="1"/>
  <c r="F834" i="2"/>
  <c r="L848" i="1" s="1"/>
  <c r="K912" i="1"/>
  <c r="F898" i="2"/>
  <c r="L912" i="1" s="1"/>
  <c r="K976" i="1"/>
  <c r="F962" i="2"/>
  <c r="L976" i="1" s="1"/>
  <c r="K1040" i="1"/>
  <c r="F1026" i="2"/>
  <c r="L1040" i="1" s="1"/>
  <c r="K1104" i="1"/>
  <c r="F1090" i="2"/>
  <c r="L1104" i="1" s="1"/>
  <c r="K1168" i="1"/>
  <c r="F1154" i="2"/>
  <c r="L1168" i="1" s="1"/>
  <c r="K1232" i="1"/>
  <c r="F1218" i="2"/>
  <c r="L1232" i="1" s="1"/>
  <c r="K1296" i="1"/>
  <c r="F1282" i="2"/>
  <c r="L1296" i="1" s="1"/>
  <c r="K158" i="1"/>
  <c r="F144" i="2"/>
  <c r="L158" i="1" s="1"/>
  <c r="K222" i="1"/>
  <c r="F208" i="2"/>
  <c r="L222" i="1" s="1"/>
  <c r="K286" i="1"/>
  <c r="F272" i="2"/>
  <c r="L286" i="1" s="1"/>
  <c r="K350" i="1"/>
  <c r="F336" i="2"/>
  <c r="L350" i="1" s="1"/>
  <c r="K414" i="1"/>
  <c r="F400" i="2"/>
  <c r="L414" i="1" s="1"/>
  <c r="K478" i="1"/>
  <c r="F464" i="2"/>
  <c r="L478" i="1" s="1"/>
  <c r="K542" i="1"/>
  <c r="F528" i="2"/>
  <c r="L542" i="1" s="1"/>
  <c r="K606" i="1"/>
  <c r="F592" i="2"/>
  <c r="L606" i="1" s="1"/>
  <c r="K670" i="1"/>
  <c r="F656" i="2"/>
  <c r="L670" i="1" s="1"/>
  <c r="K734" i="1"/>
  <c r="F720" i="2"/>
  <c r="L734" i="1" s="1"/>
  <c r="K798" i="1"/>
  <c r="F784" i="2"/>
  <c r="L798" i="1" s="1"/>
  <c r="K862" i="1"/>
  <c r="F848" i="2"/>
  <c r="L862" i="1" s="1"/>
  <c r="K926" i="1"/>
  <c r="F912" i="2"/>
  <c r="L926" i="1" s="1"/>
  <c r="K990" i="1"/>
  <c r="F976" i="2"/>
  <c r="L990" i="1" s="1"/>
  <c r="K1054" i="1"/>
  <c r="F1040" i="2"/>
  <c r="L1054" i="1" s="1"/>
  <c r="K1118" i="1"/>
  <c r="F1104" i="2"/>
  <c r="L1118" i="1" s="1"/>
  <c r="K1182" i="1"/>
  <c r="F1168" i="2"/>
  <c r="L1182" i="1" s="1"/>
  <c r="X105" i="2" l="1"/>
  <c r="X81" i="2"/>
  <c r="X71" i="2"/>
  <c r="X118" i="2"/>
  <c r="X80" i="2"/>
  <c r="X70" i="2"/>
  <c r="X96" i="2"/>
  <c r="X113" i="2"/>
  <c r="X39" i="2"/>
  <c r="X64" i="2"/>
  <c r="X65" i="2"/>
  <c r="X78" i="2"/>
  <c r="X57" i="2"/>
  <c r="X54" i="2"/>
  <c r="X55" i="2"/>
  <c r="X42" i="2"/>
  <c r="X34" i="2"/>
  <c r="X53" i="2"/>
  <c r="X93" i="2"/>
  <c r="X89" i="2"/>
  <c r="X31" i="2"/>
  <c r="X30" i="2"/>
  <c r="X37" i="2"/>
  <c r="X77" i="2"/>
  <c r="X101" i="2"/>
  <c r="X40" i="2"/>
  <c r="X49" i="2"/>
  <c r="X33" i="2"/>
  <c r="X45" i="2"/>
  <c r="X32" i="2"/>
  <c r="X19" i="2"/>
  <c r="X29" i="2"/>
  <c r="X26" i="2"/>
  <c r="X25" i="2"/>
  <c r="X24" i="2"/>
  <c r="X23" i="2"/>
  <c r="X36" i="2"/>
  <c r="X27" i="2"/>
  <c r="X28" i="2"/>
  <c r="X35" i="2"/>
  <c r="X21" i="2"/>
  <c r="X22" i="2"/>
  <c r="X20" i="2"/>
  <c r="X18" i="2"/>
  <c r="X1084" i="2"/>
  <c r="X323" i="2"/>
  <c r="X259" i="2"/>
  <c r="X67" i="2"/>
  <c r="X324" i="2"/>
  <c r="X68" i="2"/>
  <c r="X1484" i="2"/>
  <c r="X1420" i="2"/>
  <c r="X1356" i="2"/>
  <c r="X1292" i="2"/>
  <c r="X1228" i="2"/>
  <c r="X1164" i="2"/>
  <c r="X1100" i="2"/>
  <c r="X1036" i="2"/>
  <c r="X972" i="2"/>
  <c r="X908" i="2"/>
  <c r="X844" i="2"/>
  <c r="X780" i="2"/>
  <c r="X716" i="2"/>
  <c r="X652" i="2"/>
  <c r="X588" i="2"/>
  <c r="X524" i="2"/>
  <c r="X460" i="2"/>
  <c r="X396" i="2"/>
  <c r="X332" i="2"/>
  <c r="X268" i="2"/>
  <c r="X204" i="2"/>
  <c r="X140" i="2"/>
  <c r="X76" i="2"/>
  <c r="X1491" i="2"/>
  <c r="X1427" i="2"/>
  <c r="X1363" i="2"/>
  <c r="X1299" i="2"/>
  <c r="X1235" i="2"/>
  <c r="X1171" i="2"/>
  <c r="X1107" i="2"/>
  <c r="X1043" i="2"/>
  <c r="X979" i="2"/>
  <c r="X915" i="2"/>
  <c r="X851" i="2"/>
  <c r="X787" i="2"/>
  <c r="X723" i="2"/>
  <c r="X659" i="2"/>
  <c r="X595" i="2"/>
  <c r="X531" i="2"/>
  <c r="X467" i="2"/>
  <c r="X403" i="2"/>
  <c r="X339" i="2"/>
  <c r="X275" i="2"/>
  <c r="X211" i="2"/>
  <c r="X147" i="2"/>
  <c r="X83" i="2"/>
  <c r="X1492" i="2"/>
  <c r="X1428" i="2"/>
  <c r="X1364" i="2"/>
  <c r="X1300" i="2"/>
  <c r="X1236" i="2"/>
  <c r="X1172" i="2"/>
  <c r="X1108" i="2"/>
  <c r="X980" i="2"/>
  <c r="X916" i="2"/>
  <c r="X852" i="2"/>
  <c r="X788" i="2"/>
  <c r="X724" i="2"/>
  <c r="X660" i="2"/>
  <c r="X596" i="2"/>
  <c r="X532" i="2"/>
  <c r="X468" i="2"/>
  <c r="X404" i="2"/>
  <c r="X340" i="2"/>
  <c r="X276" i="2"/>
  <c r="X212" i="2"/>
  <c r="X148" i="2"/>
  <c r="X84" i="2"/>
  <c r="X1499" i="2"/>
  <c r="X1435" i="2"/>
  <c r="X1371" i="2"/>
  <c r="X1307" i="2"/>
  <c r="X1243" i="2"/>
  <c r="X1179" i="2"/>
  <c r="X1115" i="2"/>
  <c r="X1051" i="2"/>
  <c r="X987" i="2"/>
  <c r="X923" i="2"/>
  <c r="X859" i="2"/>
  <c r="X795" i="2"/>
  <c r="X731" i="2"/>
  <c r="X667" i="2"/>
  <c r="X603" i="2"/>
  <c r="X539" i="2"/>
  <c r="X475" i="2"/>
  <c r="X411" i="2"/>
  <c r="X347" i="2"/>
  <c r="X283" i="2"/>
  <c r="X219" i="2"/>
  <c r="X155" i="2"/>
  <c r="X91" i="2"/>
  <c r="X1468" i="2"/>
  <c r="X1404" i="2"/>
  <c r="X1340" i="2"/>
  <c r="X1276" i="2"/>
  <c r="X1212" i="2"/>
  <c r="X1148" i="2"/>
  <c r="X1020" i="2"/>
  <c r="X956" i="2"/>
  <c r="X892" i="2"/>
  <c r="X828" i="2"/>
  <c r="X764" i="2"/>
  <c r="X700" i="2"/>
  <c r="X636" i="2"/>
  <c r="X572" i="2"/>
  <c r="X508" i="2"/>
  <c r="X444" i="2"/>
  <c r="X380" i="2"/>
  <c r="X316" i="2"/>
  <c r="X252" i="2"/>
  <c r="X188" i="2"/>
  <c r="X124" i="2"/>
  <c r="X60" i="2"/>
  <c r="X1475" i="2"/>
  <c r="X1411" i="2"/>
  <c r="X1347" i="2"/>
  <c r="X1283" i="2"/>
  <c r="X1219" i="2"/>
  <c r="X1155" i="2"/>
  <c r="X1091" i="2"/>
  <c r="X1027" i="2"/>
  <c r="X963" i="2"/>
  <c r="X899" i="2"/>
  <c r="X835" i="2"/>
  <c r="X771" i="2"/>
  <c r="X707" i="2"/>
  <c r="X643" i="2"/>
  <c r="X579" i="2"/>
  <c r="X515" i="2"/>
  <c r="X451" i="2"/>
  <c r="X387" i="2"/>
  <c r="X195" i="2"/>
  <c r="X131" i="2"/>
  <c r="X1476" i="2"/>
  <c r="X1412" i="2"/>
  <c r="X1348" i="2"/>
  <c r="X1284" i="2"/>
  <c r="X1220" i="2"/>
  <c r="X1156" i="2"/>
  <c r="X1092" i="2"/>
  <c r="X1028" i="2"/>
  <c r="X964" i="2"/>
  <c r="X900" i="2"/>
  <c r="X836" i="2"/>
  <c r="X772" i="2"/>
  <c r="X708" i="2"/>
  <c r="X644" i="2"/>
  <c r="X580" i="2"/>
  <c r="X516" i="2"/>
  <c r="X452" i="2"/>
  <c r="X388" i="2"/>
  <c r="X260" i="2"/>
  <c r="X196" i="2"/>
  <c r="X132" i="2"/>
  <c r="X1483" i="2"/>
  <c r="X1419" i="2"/>
  <c r="X1355" i="2"/>
  <c r="X1291" i="2"/>
  <c r="X1227" i="2"/>
  <c r="X1163" i="2"/>
  <c r="X1099" i="2"/>
  <c r="X1035" i="2"/>
  <c r="X971" i="2"/>
  <c r="X907" i="2"/>
  <c r="X843" i="2"/>
  <c r="X779" i="2"/>
  <c r="X715" i="2"/>
  <c r="X651" i="2"/>
  <c r="X587" i="2"/>
  <c r="X523" i="2"/>
  <c r="X459" i="2"/>
  <c r="X395" i="2"/>
  <c r="X331" i="2"/>
  <c r="X267" i="2"/>
  <c r="X203" i="2"/>
  <c r="X139" i="2"/>
  <c r="X75" i="2"/>
  <c r="X1516" i="2"/>
  <c r="X1452" i="2"/>
  <c r="X1388" i="2"/>
  <c r="X1324" i="2"/>
  <c r="X1260" i="2"/>
  <c r="X1196" i="2"/>
  <c r="X1132" i="2"/>
  <c r="X1068" i="2"/>
  <c r="X1004" i="2"/>
  <c r="X940" i="2"/>
  <c r="X876" i="2"/>
  <c r="X812" i="2"/>
  <c r="X748" i="2"/>
  <c r="X684" i="2"/>
  <c r="X620" i="2"/>
  <c r="X556" i="2"/>
  <c r="X540" i="2"/>
  <c r="X492" i="2"/>
  <c r="X428" i="2"/>
  <c r="X364" i="2"/>
  <c r="X300" i="2"/>
  <c r="X236" i="2"/>
  <c r="X172" i="2"/>
  <c r="X108" i="2"/>
  <c r="X44" i="2"/>
  <c r="X1459" i="2"/>
  <c r="X1395" i="2"/>
  <c r="X1331" i="2"/>
  <c r="X1267" i="2"/>
  <c r="X1203" i="2"/>
  <c r="X1139" i="2"/>
  <c r="X1075" i="2"/>
  <c r="X1011" i="2"/>
  <c r="X947" i="2"/>
  <c r="X883" i="2"/>
  <c r="X819" i="2"/>
  <c r="X755" i="2"/>
  <c r="X691" i="2"/>
  <c r="X627" i="2"/>
  <c r="X563" i="2"/>
  <c r="X499" i="2"/>
  <c r="X435" i="2"/>
  <c r="X371" i="2"/>
  <c r="X307" i="2"/>
  <c r="X243" i="2"/>
  <c r="X179" i="2"/>
  <c r="X115" i="2"/>
  <c r="X51" i="2"/>
  <c r="X1460" i="2"/>
  <c r="X1396" i="2"/>
  <c r="X1332" i="2"/>
  <c r="X1268" i="2"/>
  <c r="X1204" i="2"/>
  <c r="X1140" i="2"/>
  <c r="X1076" i="2"/>
  <c r="X1012" i="2"/>
  <c r="X948" i="2"/>
  <c r="X884" i="2"/>
  <c r="X820" i="2"/>
  <c r="X756" i="2"/>
  <c r="X692" i="2"/>
  <c r="X628" i="2"/>
  <c r="X564" i="2"/>
  <c r="X500" i="2"/>
  <c r="X436" i="2"/>
  <c r="X372" i="2"/>
  <c r="X308" i="2"/>
  <c r="X244" i="2"/>
  <c r="X180" i="2"/>
  <c r="X116" i="2"/>
  <c r="X52" i="2"/>
  <c r="X1467" i="2"/>
  <c r="X1403" i="2"/>
  <c r="X1339" i="2"/>
  <c r="X1275" i="2"/>
  <c r="X1211" i="2"/>
  <c r="X1147" i="2"/>
  <c r="X1083" i="2"/>
  <c r="X1019" i="2"/>
  <c r="X955" i="2"/>
  <c r="X891" i="2"/>
  <c r="X827" i="2"/>
  <c r="X763" i="2"/>
  <c r="X699" i="2"/>
  <c r="X635" i="2"/>
  <c r="X571" i="2"/>
  <c r="X507" i="2"/>
  <c r="X443" i="2"/>
  <c r="X379" i="2"/>
  <c r="X315" i="2"/>
  <c r="X251" i="2"/>
  <c r="X187" i="2"/>
  <c r="X123" i="2"/>
  <c r="X59" i="2"/>
  <c r="X1500" i="2"/>
  <c r="X1436" i="2"/>
  <c r="X1372" i="2"/>
  <c r="X1308" i="2"/>
  <c r="X1244" i="2"/>
  <c r="X1180" i="2"/>
  <c r="X1116" i="2"/>
  <c r="X1052" i="2"/>
  <c r="X988" i="2"/>
  <c r="X924" i="2"/>
  <c r="X860" i="2"/>
  <c r="X796" i="2"/>
  <c r="X732" i="2"/>
  <c r="X668" i="2"/>
  <c r="X604" i="2"/>
  <c r="X476" i="2"/>
  <c r="X412" i="2"/>
  <c r="X348" i="2"/>
  <c r="X284" i="2"/>
  <c r="X220" i="2"/>
  <c r="X156" i="2"/>
  <c r="X92" i="2"/>
  <c r="X1507" i="2"/>
  <c r="X1443" i="2"/>
  <c r="X1379" i="2"/>
  <c r="X1315" i="2"/>
  <c r="X1251" i="2"/>
  <c r="X1187" i="2"/>
  <c r="X1123" i="2"/>
  <c r="X1059" i="2"/>
  <c r="X995" i="2"/>
  <c r="X931" i="2"/>
  <c r="X867" i="2"/>
  <c r="X803" i="2"/>
  <c r="X739" i="2"/>
  <c r="X675" i="2"/>
  <c r="X611" i="2"/>
  <c r="X547" i="2"/>
  <c r="X483" i="2"/>
  <c r="X419" i="2"/>
  <c r="X355" i="2"/>
  <c r="X291" i="2"/>
  <c r="X227" i="2"/>
  <c r="X163" i="2"/>
  <c r="X99" i="2"/>
  <c r="X1508" i="2"/>
  <c r="X1444" i="2"/>
  <c r="X1380" i="2"/>
  <c r="X1316" i="2"/>
  <c r="X1252" i="2"/>
  <c r="X1188" i="2"/>
  <c r="X1124" i="2"/>
  <c r="X1060" i="2"/>
  <c r="X1044" i="2"/>
  <c r="X996" i="2"/>
  <c r="X932" i="2"/>
  <c r="X868" i="2"/>
  <c r="X804" i="2"/>
  <c r="X740" i="2"/>
  <c r="X676" i="2"/>
  <c r="X612" i="2"/>
  <c r="X548" i="2"/>
  <c r="X484" i="2"/>
  <c r="X420" i="2"/>
  <c r="X356" i="2"/>
  <c r="X292" i="2"/>
  <c r="X228" i="2"/>
  <c r="X164" i="2"/>
  <c r="X100" i="2"/>
  <c r="X1515" i="2"/>
  <c r="X1451" i="2"/>
  <c r="X1387" i="2"/>
  <c r="X1323" i="2"/>
  <c r="X1259" i="2"/>
  <c r="X1195" i="2"/>
  <c r="X1131" i="2"/>
  <c r="X1067" i="2"/>
  <c r="X1003" i="2"/>
  <c r="X939" i="2"/>
  <c r="X875" i="2"/>
  <c r="X811" i="2"/>
  <c r="X747" i="2"/>
  <c r="X683" i="2"/>
  <c r="X619" i="2"/>
  <c r="X555" i="2"/>
  <c r="X491" i="2"/>
  <c r="X427" i="2"/>
  <c r="X363" i="2"/>
  <c r="X299" i="2"/>
  <c r="X235" i="2"/>
  <c r="X171" i="2"/>
  <c r="X107" i="2"/>
  <c r="X43" i="2"/>
  <c r="AF15" i="2"/>
  <c r="AB15" i="2"/>
  <c r="AH15" i="2"/>
  <c r="AD15" i="2"/>
  <c r="Z15" i="2"/>
  <c r="L1535" i="1"/>
  <c r="L31" i="1"/>
  <c r="F15" i="2"/>
  <c r="I1516" i="2"/>
  <c r="I1515" i="2"/>
  <c r="I1514" i="2"/>
  <c r="I1513" i="2"/>
  <c r="I1512" i="2"/>
  <c r="I1511" i="2"/>
  <c r="I1510" i="2"/>
  <c r="I1509" i="2"/>
  <c r="I1508" i="2"/>
  <c r="I1507" i="2"/>
  <c r="I1506" i="2"/>
  <c r="I1505" i="2"/>
  <c r="I1504" i="2"/>
  <c r="I1503" i="2"/>
  <c r="I1502" i="2"/>
  <c r="I1501" i="2"/>
  <c r="I1500" i="2"/>
  <c r="I1499" i="2"/>
  <c r="I1498" i="2"/>
  <c r="I1497" i="2"/>
  <c r="I1496" i="2"/>
  <c r="I1495" i="2"/>
  <c r="I1494" i="2"/>
  <c r="I1493" i="2"/>
  <c r="I1492" i="2"/>
  <c r="I1491" i="2"/>
  <c r="I1490" i="2"/>
  <c r="I1489" i="2"/>
  <c r="I1488" i="2"/>
  <c r="I1487" i="2"/>
  <c r="I1486" i="2"/>
  <c r="I1485" i="2"/>
  <c r="I1484" i="2"/>
  <c r="I1483" i="2"/>
  <c r="I1482" i="2"/>
  <c r="I1481" i="2"/>
  <c r="I1480" i="2"/>
  <c r="I1479" i="2"/>
  <c r="I1478" i="2"/>
  <c r="I1477" i="2"/>
  <c r="I1476" i="2"/>
  <c r="I1475" i="2"/>
  <c r="I1474" i="2"/>
  <c r="I1473" i="2"/>
  <c r="I1472" i="2"/>
  <c r="I1471" i="2"/>
  <c r="I1470" i="2"/>
  <c r="I1469" i="2"/>
  <c r="I1468" i="2"/>
  <c r="I1467" i="2"/>
  <c r="I1466" i="2"/>
  <c r="I1465" i="2"/>
  <c r="I1464" i="2"/>
  <c r="I1463" i="2"/>
  <c r="I1462" i="2"/>
  <c r="I1461" i="2"/>
  <c r="I1460" i="2"/>
  <c r="I1459" i="2"/>
  <c r="I1458" i="2"/>
  <c r="I1457" i="2"/>
  <c r="I1456" i="2"/>
  <c r="I1455" i="2"/>
  <c r="I1454" i="2"/>
  <c r="I1453" i="2"/>
  <c r="I1452" i="2"/>
  <c r="I1451" i="2"/>
  <c r="I1450" i="2"/>
  <c r="I1449" i="2"/>
  <c r="I1448" i="2"/>
  <c r="I1447" i="2"/>
  <c r="I1446" i="2"/>
  <c r="I1445" i="2"/>
  <c r="I1444" i="2"/>
  <c r="I1443" i="2"/>
  <c r="I1442" i="2"/>
  <c r="I1441" i="2"/>
  <c r="I1440" i="2"/>
  <c r="I1439" i="2"/>
  <c r="I1438" i="2"/>
  <c r="I1437" i="2"/>
  <c r="I1436" i="2"/>
  <c r="I1435" i="2"/>
  <c r="I1434" i="2"/>
  <c r="I1433" i="2"/>
  <c r="I1432" i="2"/>
  <c r="I1431" i="2"/>
  <c r="I1430" i="2"/>
  <c r="I1429" i="2"/>
  <c r="I1428" i="2"/>
  <c r="I1427" i="2"/>
  <c r="I1426" i="2"/>
  <c r="I1425" i="2"/>
  <c r="I1424" i="2"/>
  <c r="I1423" i="2"/>
  <c r="I1422" i="2"/>
  <c r="I1421" i="2"/>
  <c r="I1420" i="2"/>
  <c r="I1419" i="2"/>
  <c r="I1418" i="2"/>
  <c r="I1417" i="2"/>
  <c r="I1416" i="2"/>
  <c r="I1415" i="2"/>
  <c r="I1414" i="2"/>
  <c r="I1413" i="2"/>
  <c r="I1412" i="2"/>
  <c r="I1411" i="2"/>
  <c r="I1410" i="2"/>
  <c r="I1409" i="2"/>
  <c r="I1408" i="2"/>
  <c r="I1407" i="2"/>
  <c r="I1406" i="2"/>
  <c r="I1405" i="2"/>
  <c r="I1404" i="2"/>
  <c r="I1403" i="2"/>
  <c r="I1402" i="2"/>
  <c r="I1401" i="2"/>
  <c r="I1400" i="2"/>
  <c r="I1399" i="2"/>
  <c r="I1398" i="2"/>
  <c r="I1397" i="2"/>
  <c r="I1396" i="2"/>
  <c r="I1395" i="2"/>
  <c r="I1394" i="2"/>
  <c r="I1393" i="2"/>
  <c r="I1392" i="2"/>
  <c r="I1391" i="2"/>
  <c r="I1390" i="2"/>
  <c r="I1389" i="2"/>
  <c r="I1388" i="2"/>
  <c r="I1387" i="2"/>
  <c r="I1386" i="2"/>
  <c r="I1385" i="2"/>
  <c r="I1384" i="2"/>
  <c r="I1383" i="2"/>
  <c r="I1382" i="2"/>
  <c r="I1381" i="2"/>
  <c r="I1380" i="2"/>
  <c r="I1379" i="2"/>
  <c r="I1378" i="2"/>
  <c r="I1377" i="2"/>
  <c r="I1376" i="2"/>
  <c r="I1375" i="2"/>
  <c r="I1374" i="2"/>
  <c r="I1373" i="2"/>
  <c r="I1372" i="2"/>
  <c r="I1371" i="2"/>
  <c r="I1370" i="2"/>
  <c r="I1369" i="2"/>
  <c r="I1368" i="2"/>
  <c r="I1367" i="2"/>
  <c r="I1366" i="2"/>
  <c r="I1365" i="2"/>
  <c r="I1364" i="2"/>
  <c r="I1363" i="2"/>
  <c r="I1362" i="2"/>
  <c r="I1361" i="2"/>
  <c r="I1360" i="2"/>
  <c r="I1359" i="2"/>
  <c r="I1358" i="2"/>
  <c r="I1357" i="2"/>
  <c r="I1356" i="2"/>
  <c r="I1355" i="2"/>
  <c r="I1354" i="2"/>
  <c r="I1353" i="2"/>
  <c r="I1352" i="2"/>
  <c r="I1351" i="2"/>
  <c r="I1350" i="2"/>
  <c r="I1349" i="2"/>
  <c r="I1348" i="2"/>
  <c r="I1347" i="2"/>
  <c r="I1346" i="2"/>
  <c r="I1345" i="2"/>
  <c r="I1344" i="2"/>
  <c r="I1343" i="2"/>
  <c r="I1342" i="2"/>
  <c r="I1341" i="2"/>
  <c r="I1340" i="2"/>
  <c r="I1339" i="2"/>
  <c r="I1338" i="2"/>
  <c r="I1337" i="2"/>
  <c r="I1336" i="2"/>
  <c r="I1335" i="2"/>
  <c r="I1334" i="2"/>
  <c r="I1333" i="2"/>
  <c r="I1332" i="2"/>
  <c r="I1331" i="2"/>
  <c r="I1330" i="2"/>
  <c r="I1329" i="2"/>
  <c r="I1328" i="2"/>
  <c r="I1327" i="2"/>
  <c r="I1326" i="2"/>
  <c r="I1325" i="2"/>
  <c r="I1324" i="2"/>
  <c r="I1323" i="2"/>
  <c r="I1322" i="2"/>
  <c r="I1321" i="2"/>
  <c r="I1320" i="2"/>
  <c r="I1319" i="2"/>
  <c r="I1318" i="2"/>
  <c r="I1317" i="2"/>
  <c r="I1316" i="2"/>
  <c r="I1315" i="2"/>
  <c r="I1314" i="2"/>
  <c r="I1313" i="2"/>
  <c r="I1312" i="2"/>
  <c r="I1311" i="2"/>
  <c r="I1310" i="2"/>
  <c r="I1309" i="2"/>
  <c r="I1308" i="2"/>
  <c r="I1307" i="2"/>
  <c r="I1306" i="2"/>
  <c r="I1305" i="2"/>
  <c r="I1304" i="2"/>
  <c r="I1303" i="2"/>
  <c r="I1302" i="2"/>
  <c r="I1301" i="2"/>
  <c r="I1300" i="2"/>
  <c r="I1299" i="2"/>
  <c r="I1298" i="2"/>
  <c r="I1297" i="2"/>
  <c r="I1296" i="2"/>
  <c r="I1295" i="2"/>
  <c r="I1294" i="2"/>
  <c r="I1293" i="2"/>
  <c r="I1292" i="2"/>
  <c r="I1291" i="2"/>
  <c r="I1290" i="2"/>
  <c r="I1289" i="2"/>
  <c r="I1288" i="2"/>
  <c r="I1287" i="2"/>
  <c r="I1286" i="2"/>
  <c r="I1285" i="2"/>
  <c r="I1284" i="2"/>
  <c r="I1283" i="2"/>
  <c r="I1282" i="2"/>
  <c r="I1281" i="2"/>
  <c r="I1280" i="2"/>
  <c r="I1279" i="2"/>
  <c r="I1278" i="2"/>
  <c r="I1277" i="2"/>
  <c r="I1276" i="2"/>
  <c r="I1275" i="2"/>
  <c r="I1274" i="2"/>
  <c r="I1273" i="2"/>
  <c r="I1272" i="2"/>
  <c r="I1271" i="2"/>
  <c r="I1270" i="2"/>
  <c r="I1269" i="2"/>
  <c r="I1268" i="2"/>
  <c r="I1267" i="2"/>
  <c r="I1266" i="2"/>
  <c r="I1265" i="2"/>
  <c r="I1264" i="2"/>
  <c r="I1263" i="2"/>
  <c r="I1262" i="2"/>
  <c r="I1261" i="2"/>
  <c r="I1260" i="2"/>
  <c r="I1259" i="2"/>
  <c r="I1258" i="2"/>
  <c r="I1257" i="2"/>
  <c r="I1256" i="2"/>
  <c r="I1255" i="2"/>
  <c r="I1254" i="2"/>
  <c r="I1253" i="2"/>
  <c r="I1252" i="2"/>
  <c r="I1251" i="2"/>
  <c r="I1250" i="2"/>
  <c r="I1249" i="2"/>
  <c r="I1248" i="2"/>
  <c r="I1247" i="2"/>
  <c r="I1246" i="2"/>
  <c r="I1245" i="2"/>
  <c r="I1244" i="2"/>
  <c r="I1243" i="2"/>
  <c r="I1242" i="2"/>
  <c r="I1241" i="2"/>
  <c r="I1240" i="2"/>
  <c r="I1239" i="2"/>
  <c r="I1238" i="2"/>
  <c r="I1237" i="2"/>
  <c r="I1236" i="2"/>
  <c r="I1235" i="2"/>
  <c r="I1234" i="2"/>
  <c r="I1233" i="2"/>
  <c r="I1232" i="2"/>
  <c r="I1231" i="2"/>
  <c r="I1230" i="2"/>
  <c r="I1229" i="2"/>
  <c r="I1228" i="2"/>
  <c r="I1227" i="2"/>
  <c r="I1226" i="2"/>
  <c r="I1225" i="2"/>
  <c r="I1224" i="2"/>
  <c r="I1223" i="2"/>
  <c r="I1222" i="2"/>
  <c r="I1221" i="2"/>
  <c r="I1220" i="2"/>
  <c r="I1219" i="2"/>
  <c r="I1218" i="2"/>
  <c r="I1217" i="2"/>
  <c r="I1216" i="2"/>
  <c r="I1215" i="2"/>
  <c r="I1214" i="2"/>
  <c r="I1213" i="2"/>
  <c r="I1212" i="2"/>
  <c r="I1211" i="2"/>
  <c r="I1210" i="2"/>
  <c r="I1209" i="2"/>
  <c r="I1208" i="2"/>
  <c r="I1207" i="2"/>
  <c r="I1206" i="2"/>
  <c r="I1205" i="2"/>
  <c r="I1204" i="2"/>
  <c r="I1203" i="2"/>
  <c r="I1202" i="2"/>
  <c r="I1201" i="2"/>
  <c r="I1200" i="2"/>
  <c r="I1199" i="2"/>
  <c r="I1198" i="2"/>
  <c r="I1197" i="2"/>
  <c r="I1196" i="2"/>
  <c r="I1195" i="2"/>
  <c r="I1194" i="2"/>
  <c r="I1193" i="2"/>
  <c r="I1192" i="2"/>
  <c r="I1191" i="2"/>
  <c r="I1190" i="2"/>
  <c r="I1189" i="2"/>
  <c r="I1188" i="2"/>
  <c r="I1187" i="2"/>
  <c r="I1186" i="2"/>
  <c r="I1185" i="2"/>
  <c r="I1184" i="2"/>
  <c r="I1183" i="2"/>
  <c r="I1182" i="2"/>
  <c r="I1181" i="2"/>
  <c r="I1180" i="2"/>
  <c r="I1179" i="2"/>
  <c r="I1178" i="2"/>
  <c r="I1177" i="2"/>
  <c r="I1176" i="2"/>
  <c r="I1175" i="2"/>
  <c r="I1174" i="2"/>
  <c r="I1173" i="2"/>
  <c r="I1172" i="2"/>
  <c r="I1171" i="2"/>
  <c r="I1170" i="2"/>
  <c r="I1169" i="2"/>
  <c r="I1168" i="2"/>
  <c r="I1167" i="2"/>
  <c r="I1166" i="2"/>
  <c r="I1165" i="2"/>
  <c r="I1164" i="2"/>
  <c r="I1163" i="2"/>
  <c r="I1162" i="2"/>
  <c r="I1161" i="2"/>
  <c r="I1160" i="2"/>
  <c r="I1159" i="2"/>
  <c r="I1158" i="2"/>
  <c r="I1157" i="2"/>
  <c r="I1156" i="2"/>
  <c r="I1155" i="2"/>
  <c r="I1154" i="2"/>
  <c r="I1153" i="2"/>
  <c r="I1152" i="2"/>
  <c r="I1151" i="2"/>
  <c r="I1150" i="2"/>
  <c r="I1149" i="2"/>
  <c r="I1148" i="2"/>
  <c r="I1147" i="2"/>
  <c r="I1146" i="2"/>
  <c r="I1145" i="2"/>
  <c r="I1144" i="2"/>
  <c r="I1143" i="2"/>
  <c r="I1142" i="2"/>
  <c r="I1141" i="2"/>
  <c r="I1140" i="2"/>
  <c r="I1139" i="2"/>
  <c r="I1138" i="2"/>
  <c r="I1137" i="2"/>
  <c r="I1136" i="2"/>
  <c r="I1135" i="2"/>
  <c r="I1134" i="2"/>
  <c r="I1133" i="2"/>
  <c r="I1132" i="2"/>
  <c r="I1131" i="2"/>
  <c r="I1130" i="2"/>
  <c r="I1129" i="2"/>
  <c r="I1128" i="2"/>
  <c r="I1127" i="2"/>
  <c r="I1126" i="2"/>
  <c r="I1125" i="2"/>
  <c r="I1124" i="2"/>
  <c r="I1123" i="2"/>
  <c r="I1122" i="2"/>
  <c r="I1121" i="2"/>
  <c r="I1120" i="2"/>
  <c r="I1119" i="2"/>
  <c r="I1118" i="2"/>
  <c r="I1117" i="2"/>
  <c r="I1116" i="2"/>
  <c r="I1115" i="2"/>
  <c r="I1114" i="2"/>
  <c r="I1113" i="2"/>
  <c r="I1112" i="2"/>
  <c r="I1111" i="2"/>
  <c r="I1110" i="2"/>
  <c r="I1109" i="2"/>
  <c r="I1108" i="2"/>
  <c r="I1107" i="2"/>
  <c r="I1106" i="2"/>
  <c r="I1105" i="2"/>
  <c r="I1104" i="2"/>
  <c r="I1103" i="2"/>
  <c r="I1102" i="2"/>
  <c r="I1101" i="2"/>
  <c r="I1100" i="2"/>
  <c r="I1099" i="2"/>
  <c r="I1098" i="2"/>
  <c r="I1097" i="2"/>
  <c r="I1096" i="2"/>
  <c r="I1095" i="2"/>
  <c r="I1094" i="2"/>
  <c r="I1093" i="2"/>
  <c r="I1092" i="2"/>
  <c r="I1091" i="2"/>
  <c r="I1090" i="2"/>
  <c r="I1089" i="2"/>
  <c r="I1088" i="2"/>
  <c r="I1087" i="2"/>
  <c r="I1086" i="2"/>
  <c r="I1085" i="2"/>
  <c r="I1084" i="2"/>
  <c r="I1083" i="2"/>
  <c r="I1082" i="2"/>
  <c r="I1081" i="2"/>
  <c r="I1080" i="2"/>
  <c r="I1079" i="2"/>
  <c r="I1078" i="2"/>
  <c r="I1077" i="2"/>
  <c r="I1076" i="2"/>
  <c r="I1075" i="2"/>
  <c r="I1074" i="2"/>
  <c r="I1073" i="2"/>
  <c r="I1072" i="2"/>
  <c r="I1071" i="2"/>
  <c r="I1070" i="2"/>
  <c r="I1069" i="2"/>
  <c r="I1068" i="2"/>
  <c r="I1067" i="2"/>
  <c r="I1066" i="2"/>
  <c r="I1065" i="2"/>
  <c r="I1064" i="2"/>
  <c r="I1063" i="2"/>
  <c r="I1062" i="2"/>
  <c r="I1061" i="2"/>
  <c r="I1060" i="2"/>
  <c r="I1059" i="2"/>
  <c r="I1058" i="2"/>
  <c r="I1057" i="2"/>
  <c r="I1056" i="2"/>
  <c r="I1055" i="2"/>
  <c r="I1054" i="2"/>
  <c r="I1053" i="2"/>
  <c r="I1052" i="2"/>
  <c r="I1051" i="2"/>
  <c r="I1050" i="2"/>
  <c r="I1049" i="2"/>
  <c r="I1048" i="2"/>
  <c r="I1047" i="2"/>
  <c r="I1046" i="2"/>
  <c r="I1045" i="2"/>
  <c r="I1044" i="2"/>
  <c r="I1043" i="2"/>
  <c r="I1042" i="2"/>
  <c r="I1041" i="2"/>
  <c r="I1040" i="2"/>
  <c r="I1039" i="2"/>
  <c r="I1038" i="2"/>
  <c r="I1037" i="2"/>
  <c r="I1036" i="2"/>
  <c r="I1035" i="2"/>
  <c r="I1034" i="2"/>
  <c r="I1033" i="2"/>
  <c r="I1032" i="2"/>
  <c r="I1031" i="2"/>
  <c r="I1030" i="2"/>
  <c r="I1029" i="2"/>
  <c r="I1028" i="2"/>
  <c r="I1027" i="2"/>
  <c r="I1026" i="2"/>
  <c r="I1025" i="2"/>
  <c r="I1024" i="2"/>
  <c r="I1023" i="2"/>
  <c r="I1022" i="2"/>
  <c r="I1021" i="2"/>
  <c r="I1020" i="2"/>
  <c r="I1019" i="2"/>
  <c r="I1018" i="2"/>
  <c r="I1017" i="2"/>
  <c r="I1016" i="2"/>
  <c r="I1015" i="2"/>
  <c r="I1014" i="2"/>
  <c r="I1013" i="2"/>
  <c r="I1012" i="2"/>
  <c r="I1011" i="2"/>
  <c r="I1010" i="2"/>
  <c r="I1009" i="2"/>
  <c r="I1008" i="2"/>
  <c r="I1007" i="2"/>
  <c r="I1006" i="2"/>
  <c r="I1005" i="2"/>
  <c r="I1004" i="2"/>
  <c r="I1003" i="2"/>
  <c r="I1002" i="2"/>
  <c r="I1001" i="2"/>
  <c r="I1000" i="2"/>
  <c r="I999" i="2"/>
  <c r="I998" i="2"/>
  <c r="I997" i="2"/>
  <c r="I996" i="2"/>
  <c r="I995" i="2"/>
  <c r="I994" i="2"/>
  <c r="I993" i="2"/>
  <c r="I992" i="2"/>
  <c r="I991" i="2"/>
  <c r="I990" i="2"/>
  <c r="I989" i="2"/>
  <c r="I988" i="2"/>
  <c r="I987" i="2"/>
  <c r="I986" i="2"/>
  <c r="I985" i="2"/>
  <c r="I984" i="2"/>
  <c r="I983" i="2"/>
  <c r="I982" i="2"/>
  <c r="I981" i="2"/>
  <c r="I980" i="2"/>
  <c r="I979" i="2"/>
  <c r="I978" i="2"/>
  <c r="I977" i="2"/>
  <c r="I976" i="2"/>
  <c r="I975" i="2"/>
  <c r="I974" i="2"/>
  <c r="I973" i="2"/>
  <c r="I972" i="2"/>
  <c r="I971" i="2"/>
  <c r="I970" i="2"/>
  <c r="I969" i="2"/>
  <c r="I968" i="2"/>
  <c r="I967" i="2"/>
  <c r="I966" i="2"/>
  <c r="I965" i="2"/>
  <c r="I964" i="2"/>
  <c r="I963" i="2"/>
  <c r="I962" i="2"/>
  <c r="I961" i="2"/>
  <c r="I960" i="2"/>
  <c r="I959" i="2"/>
  <c r="I958" i="2"/>
  <c r="I957" i="2"/>
  <c r="I956" i="2"/>
  <c r="I955" i="2"/>
  <c r="I954" i="2"/>
  <c r="I953" i="2"/>
  <c r="I952" i="2"/>
  <c r="I951" i="2"/>
  <c r="I950" i="2"/>
  <c r="I949" i="2"/>
  <c r="I948" i="2"/>
  <c r="I947" i="2"/>
  <c r="I946" i="2"/>
  <c r="I945" i="2"/>
  <c r="I944" i="2"/>
  <c r="I943" i="2"/>
  <c r="I942" i="2"/>
  <c r="I941" i="2"/>
  <c r="I940" i="2"/>
  <c r="I939" i="2"/>
  <c r="I938" i="2"/>
  <c r="I937" i="2"/>
  <c r="I936" i="2"/>
  <c r="I935" i="2"/>
  <c r="I934" i="2"/>
  <c r="I933" i="2"/>
  <c r="I932" i="2"/>
  <c r="I931" i="2"/>
  <c r="I930" i="2"/>
  <c r="I929" i="2"/>
  <c r="I928" i="2"/>
  <c r="I927" i="2"/>
  <c r="I926" i="2"/>
  <c r="I925" i="2"/>
  <c r="I924" i="2"/>
  <c r="I923" i="2"/>
  <c r="I922" i="2"/>
  <c r="I921" i="2"/>
  <c r="I920" i="2"/>
  <c r="I919" i="2"/>
  <c r="I918" i="2"/>
  <c r="I917" i="2"/>
  <c r="I916" i="2"/>
  <c r="I915" i="2"/>
  <c r="I914" i="2"/>
  <c r="I913" i="2"/>
  <c r="I912" i="2"/>
  <c r="I911" i="2"/>
  <c r="I910" i="2"/>
  <c r="I909" i="2"/>
  <c r="I908" i="2"/>
  <c r="I907" i="2"/>
  <c r="I906" i="2"/>
  <c r="I905" i="2"/>
  <c r="I904" i="2"/>
  <c r="I903" i="2"/>
  <c r="I902" i="2"/>
  <c r="I901" i="2"/>
  <c r="I900" i="2"/>
  <c r="I899" i="2"/>
  <c r="I898" i="2"/>
  <c r="I897" i="2"/>
  <c r="I896" i="2"/>
  <c r="I895" i="2"/>
  <c r="I894" i="2"/>
  <c r="I893" i="2"/>
  <c r="I892" i="2"/>
  <c r="I891" i="2"/>
  <c r="I890" i="2"/>
  <c r="I889" i="2"/>
  <c r="I888" i="2"/>
  <c r="I887" i="2"/>
  <c r="I886" i="2"/>
  <c r="I885" i="2"/>
  <c r="I884" i="2"/>
  <c r="I883" i="2"/>
  <c r="I882" i="2"/>
  <c r="I881" i="2"/>
  <c r="I880" i="2"/>
  <c r="I879" i="2"/>
  <c r="I878" i="2"/>
  <c r="I877" i="2"/>
  <c r="I876" i="2"/>
  <c r="I875" i="2"/>
  <c r="I874" i="2"/>
  <c r="I873" i="2"/>
  <c r="I872" i="2"/>
  <c r="I871" i="2"/>
  <c r="I870" i="2"/>
  <c r="I869" i="2"/>
  <c r="I868" i="2"/>
  <c r="I867" i="2"/>
  <c r="I866" i="2"/>
  <c r="I865" i="2"/>
  <c r="I864" i="2"/>
  <c r="I863" i="2"/>
  <c r="I862" i="2"/>
  <c r="I861" i="2"/>
  <c r="I860" i="2"/>
  <c r="I859" i="2"/>
  <c r="I858" i="2"/>
  <c r="I857" i="2"/>
  <c r="I856" i="2"/>
  <c r="I855" i="2"/>
  <c r="I854" i="2"/>
  <c r="I853" i="2"/>
  <c r="I852" i="2"/>
  <c r="I851" i="2"/>
  <c r="I850" i="2"/>
  <c r="I849" i="2"/>
  <c r="I848" i="2"/>
  <c r="I847" i="2"/>
  <c r="I846" i="2"/>
  <c r="I845" i="2"/>
  <c r="I844" i="2"/>
  <c r="I843" i="2"/>
  <c r="I842" i="2"/>
  <c r="I841" i="2"/>
  <c r="I840" i="2"/>
  <c r="I839" i="2"/>
  <c r="I838" i="2"/>
  <c r="I837" i="2"/>
  <c r="I836" i="2"/>
  <c r="I835" i="2"/>
  <c r="I834" i="2"/>
  <c r="I833" i="2"/>
  <c r="I832" i="2"/>
  <c r="I831" i="2"/>
  <c r="I830" i="2"/>
  <c r="I829" i="2"/>
  <c r="I828" i="2"/>
  <c r="I827" i="2"/>
  <c r="I826" i="2"/>
  <c r="I825" i="2"/>
  <c r="I824" i="2"/>
  <c r="I823" i="2"/>
  <c r="I822" i="2"/>
  <c r="I821" i="2"/>
  <c r="I820" i="2"/>
  <c r="I819" i="2"/>
  <c r="I818" i="2"/>
  <c r="I817" i="2"/>
  <c r="I816" i="2"/>
  <c r="I815" i="2"/>
  <c r="I814" i="2"/>
  <c r="I813" i="2"/>
  <c r="I812" i="2"/>
  <c r="I811" i="2"/>
  <c r="I810" i="2"/>
  <c r="I809" i="2"/>
  <c r="I808" i="2"/>
  <c r="I807" i="2"/>
  <c r="I806" i="2"/>
  <c r="I805" i="2"/>
  <c r="I804" i="2"/>
  <c r="I803" i="2"/>
  <c r="I802" i="2"/>
  <c r="I801" i="2"/>
  <c r="I800" i="2"/>
  <c r="I799" i="2"/>
  <c r="I798" i="2"/>
  <c r="I797" i="2"/>
  <c r="I796" i="2"/>
  <c r="I795" i="2"/>
  <c r="I794" i="2"/>
  <c r="I793" i="2"/>
  <c r="I792" i="2"/>
  <c r="I791" i="2"/>
  <c r="I790" i="2"/>
  <c r="I789" i="2"/>
  <c r="I788" i="2"/>
  <c r="I787" i="2"/>
  <c r="I786" i="2"/>
  <c r="I785" i="2"/>
  <c r="I784" i="2"/>
  <c r="I783" i="2"/>
  <c r="I782" i="2"/>
  <c r="I781" i="2"/>
  <c r="I780" i="2"/>
  <c r="I779" i="2"/>
  <c r="I778" i="2"/>
  <c r="I777" i="2"/>
  <c r="I776" i="2"/>
  <c r="I775" i="2"/>
  <c r="I774" i="2"/>
  <c r="I773" i="2"/>
  <c r="I772" i="2"/>
  <c r="I771" i="2"/>
  <c r="I770" i="2"/>
  <c r="I769" i="2"/>
  <c r="I768" i="2"/>
  <c r="I767" i="2"/>
  <c r="I766" i="2"/>
  <c r="I765" i="2"/>
  <c r="I764" i="2"/>
  <c r="I763" i="2"/>
  <c r="I762" i="2"/>
  <c r="I761" i="2"/>
  <c r="I760" i="2"/>
  <c r="I759" i="2"/>
  <c r="I758" i="2"/>
  <c r="I757" i="2"/>
  <c r="I756" i="2"/>
  <c r="I755" i="2"/>
  <c r="I754" i="2"/>
  <c r="I753" i="2"/>
  <c r="I752" i="2"/>
  <c r="I751" i="2"/>
  <c r="I750" i="2"/>
  <c r="I749" i="2"/>
  <c r="I748" i="2"/>
  <c r="I747" i="2"/>
  <c r="I746" i="2"/>
  <c r="I745" i="2"/>
  <c r="I744" i="2"/>
  <c r="I743" i="2"/>
  <c r="I742" i="2"/>
  <c r="I741" i="2"/>
  <c r="I740" i="2"/>
  <c r="I739" i="2"/>
  <c r="I738" i="2"/>
  <c r="I737" i="2"/>
  <c r="I736" i="2"/>
  <c r="I735" i="2"/>
  <c r="I734" i="2"/>
  <c r="I733" i="2"/>
  <c r="I732" i="2"/>
  <c r="I731" i="2"/>
  <c r="I730" i="2"/>
  <c r="I729" i="2"/>
  <c r="I728" i="2"/>
  <c r="I727" i="2"/>
  <c r="I726" i="2"/>
  <c r="I725" i="2"/>
  <c r="I724" i="2"/>
  <c r="I723" i="2"/>
  <c r="I722" i="2"/>
  <c r="I721" i="2"/>
  <c r="I720" i="2"/>
  <c r="I719" i="2"/>
  <c r="I718" i="2"/>
  <c r="I717" i="2"/>
  <c r="I716" i="2"/>
  <c r="I715" i="2"/>
  <c r="I714" i="2"/>
  <c r="I713" i="2"/>
  <c r="I712" i="2"/>
  <c r="I711" i="2"/>
  <c r="I710" i="2"/>
  <c r="I709" i="2"/>
  <c r="I708" i="2"/>
  <c r="I707" i="2"/>
  <c r="I706" i="2"/>
  <c r="I705" i="2"/>
  <c r="I704" i="2"/>
  <c r="I703" i="2"/>
  <c r="I702" i="2"/>
  <c r="I701" i="2"/>
  <c r="I700" i="2"/>
  <c r="I699" i="2"/>
  <c r="I698" i="2"/>
  <c r="I697" i="2"/>
  <c r="I696" i="2"/>
  <c r="I695" i="2"/>
  <c r="I694" i="2"/>
  <c r="I693" i="2"/>
  <c r="I692" i="2"/>
  <c r="I691" i="2"/>
  <c r="I690" i="2"/>
  <c r="I689" i="2"/>
  <c r="I688" i="2"/>
  <c r="I687" i="2"/>
  <c r="I686" i="2"/>
  <c r="I685" i="2"/>
  <c r="I684" i="2"/>
  <c r="I683" i="2"/>
  <c r="I682" i="2"/>
  <c r="I681" i="2"/>
  <c r="I680" i="2"/>
  <c r="I679" i="2"/>
  <c r="I678" i="2"/>
  <c r="I677" i="2"/>
  <c r="I676" i="2"/>
  <c r="I675" i="2"/>
  <c r="I674" i="2"/>
  <c r="I673" i="2"/>
  <c r="I672" i="2"/>
  <c r="I671" i="2"/>
  <c r="I670" i="2"/>
  <c r="I669" i="2"/>
  <c r="I668" i="2"/>
  <c r="I667" i="2"/>
  <c r="I666" i="2"/>
  <c r="I665" i="2"/>
  <c r="I664" i="2"/>
  <c r="I663" i="2"/>
  <c r="I662" i="2"/>
  <c r="I661" i="2"/>
  <c r="I660" i="2"/>
  <c r="I659" i="2"/>
  <c r="I658" i="2"/>
  <c r="I657" i="2"/>
  <c r="I656" i="2"/>
  <c r="I655" i="2"/>
  <c r="I654" i="2"/>
  <c r="I653" i="2"/>
  <c r="I652" i="2"/>
  <c r="I651" i="2"/>
  <c r="I650" i="2"/>
  <c r="I649" i="2"/>
  <c r="I648" i="2"/>
  <c r="I647" i="2"/>
  <c r="I646" i="2"/>
  <c r="I645" i="2"/>
  <c r="I644" i="2"/>
  <c r="I643" i="2"/>
  <c r="I642" i="2"/>
  <c r="I641" i="2"/>
  <c r="I640" i="2"/>
  <c r="I639" i="2"/>
  <c r="I638" i="2"/>
  <c r="I637" i="2"/>
  <c r="I636" i="2"/>
  <c r="I635" i="2"/>
  <c r="I634" i="2"/>
  <c r="I633" i="2"/>
  <c r="I632" i="2"/>
  <c r="I631" i="2"/>
  <c r="I630" i="2"/>
  <c r="I629" i="2"/>
  <c r="I628" i="2"/>
  <c r="I627" i="2"/>
  <c r="I626" i="2"/>
  <c r="I625" i="2"/>
  <c r="I624" i="2"/>
  <c r="I623" i="2"/>
  <c r="I622" i="2"/>
  <c r="I621" i="2"/>
  <c r="I620" i="2"/>
  <c r="I619" i="2"/>
  <c r="I618" i="2"/>
  <c r="I617" i="2"/>
  <c r="I616" i="2"/>
  <c r="I615" i="2"/>
  <c r="I614" i="2"/>
  <c r="I613" i="2"/>
  <c r="I612" i="2"/>
  <c r="I611" i="2"/>
  <c r="I610" i="2"/>
  <c r="I609" i="2"/>
  <c r="I608" i="2"/>
  <c r="I607" i="2"/>
  <c r="I606" i="2"/>
  <c r="I605" i="2"/>
  <c r="I604" i="2"/>
  <c r="I603" i="2"/>
  <c r="I602" i="2"/>
  <c r="I601" i="2"/>
  <c r="I600" i="2"/>
  <c r="I599" i="2"/>
  <c r="I598" i="2"/>
  <c r="I597" i="2"/>
  <c r="I596" i="2"/>
  <c r="I595" i="2"/>
  <c r="I594" i="2"/>
  <c r="I593" i="2"/>
  <c r="I592" i="2"/>
  <c r="I591" i="2"/>
  <c r="I590" i="2"/>
  <c r="I589" i="2"/>
  <c r="I588" i="2"/>
  <c r="I587" i="2"/>
  <c r="I586" i="2"/>
  <c r="I585" i="2"/>
  <c r="I584" i="2"/>
  <c r="I583" i="2"/>
  <c r="I582" i="2"/>
  <c r="I581" i="2"/>
  <c r="I580" i="2"/>
  <c r="I579" i="2"/>
  <c r="I578" i="2"/>
  <c r="I577" i="2"/>
  <c r="I576" i="2"/>
  <c r="I575" i="2"/>
  <c r="I574" i="2"/>
  <c r="I573" i="2"/>
  <c r="I572" i="2"/>
  <c r="I571" i="2"/>
  <c r="I570" i="2"/>
  <c r="I569" i="2"/>
  <c r="I568" i="2"/>
  <c r="I567" i="2"/>
  <c r="I566" i="2"/>
  <c r="I565" i="2"/>
  <c r="I564" i="2"/>
  <c r="I563" i="2"/>
  <c r="I562" i="2"/>
  <c r="I561" i="2"/>
  <c r="I560" i="2"/>
  <c r="I559" i="2"/>
  <c r="I558" i="2"/>
  <c r="I557" i="2"/>
  <c r="I556" i="2"/>
  <c r="I555" i="2"/>
  <c r="I554" i="2"/>
  <c r="I553" i="2"/>
  <c r="I552" i="2"/>
  <c r="I551" i="2"/>
  <c r="I550" i="2"/>
  <c r="I549" i="2"/>
  <c r="I548" i="2"/>
  <c r="I547" i="2"/>
  <c r="I546" i="2"/>
  <c r="I545" i="2"/>
  <c r="I544" i="2"/>
  <c r="I543" i="2"/>
  <c r="I542" i="2"/>
  <c r="I541" i="2"/>
  <c r="I540" i="2"/>
  <c r="I539" i="2"/>
  <c r="I538" i="2"/>
  <c r="I537" i="2"/>
  <c r="I536" i="2"/>
  <c r="I535" i="2"/>
  <c r="I534" i="2"/>
  <c r="I533" i="2"/>
  <c r="I532" i="2"/>
  <c r="I531" i="2"/>
  <c r="I530" i="2"/>
  <c r="I529" i="2"/>
  <c r="I528" i="2"/>
  <c r="I527" i="2"/>
  <c r="I526" i="2"/>
  <c r="I525" i="2"/>
  <c r="I524" i="2"/>
  <c r="I523" i="2"/>
  <c r="I522" i="2"/>
  <c r="I521" i="2"/>
  <c r="I520" i="2"/>
  <c r="I519" i="2"/>
  <c r="I518" i="2"/>
  <c r="I517" i="2"/>
  <c r="I516" i="2"/>
  <c r="I515" i="2"/>
  <c r="I514" i="2"/>
  <c r="I513" i="2"/>
  <c r="I512" i="2"/>
  <c r="I511" i="2"/>
  <c r="I510" i="2"/>
  <c r="I509" i="2"/>
  <c r="I508" i="2"/>
  <c r="I507" i="2"/>
  <c r="I506" i="2"/>
  <c r="I505" i="2"/>
  <c r="I504" i="2"/>
  <c r="I503" i="2"/>
  <c r="I502" i="2"/>
  <c r="I501" i="2"/>
  <c r="I500" i="2"/>
  <c r="I499" i="2"/>
  <c r="I498" i="2"/>
  <c r="I497" i="2"/>
  <c r="I496" i="2"/>
  <c r="I495" i="2"/>
  <c r="I494" i="2"/>
  <c r="I493" i="2"/>
  <c r="I492" i="2"/>
  <c r="I491" i="2"/>
  <c r="I490" i="2"/>
  <c r="I489" i="2"/>
  <c r="I488" i="2"/>
  <c r="I487" i="2"/>
  <c r="I486" i="2"/>
  <c r="I485" i="2"/>
  <c r="I484" i="2"/>
  <c r="I483" i="2"/>
  <c r="I482" i="2"/>
  <c r="I481" i="2"/>
  <c r="I480" i="2"/>
  <c r="I479" i="2"/>
  <c r="I478" i="2"/>
  <c r="I477" i="2"/>
  <c r="I476" i="2"/>
  <c r="I475" i="2"/>
  <c r="I474" i="2"/>
  <c r="I473" i="2"/>
  <c r="I472" i="2"/>
  <c r="I471" i="2"/>
  <c r="I470" i="2"/>
  <c r="I469" i="2"/>
  <c r="I468" i="2"/>
  <c r="I467" i="2"/>
  <c r="I466" i="2"/>
  <c r="I465" i="2"/>
  <c r="I464" i="2"/>
  <c r="I463" i="2"/>
  <c r="I462" i="2"/>
  <c r="I461" i="2"/>
  <c r="I460" i="2"/>
  <c r="I459" i="2"/>
  <c r="I458" i="2"/>
  <c r="I457" i="2"/>
  <c r="I456" i="2"/>
  <c r="I455" i="2"/>
  <c r="I454" i="2"/>
  <c r="I453" i="2"/>
  <c r="I452" i="2"/>
  <c r="I451" i="2"/>
  <c r="I450" i="2"/>
  <c r="I449" i="2"/>
  <c r="I448" i="2"/>
  <c r="I447" i="2"/>
  <c r="I446" i="2"/>
  <c r="I445" i="2"/>
  <c r="I444" i="2"/>
  <c r="I443" i="2"/>
  <c r="I442" i="2"/>
  <c r="I441" i="2"/>
  <c r="I440" i="2"/>
  <c r="I439" i="2"/>
  <c r="I438" i="2"/>
  <c r="I437" i="2"/>
  <c r="I436" i="2"/>
  <c r="I435" i="2"/>
  <c r="I434" i="2"/>
  <c r="I433" i="2"/>
  <c r="I432" i="2"/>
  <c r="I431" i="2"/>
  <c r="I430" i="2"/>
  <c r="I429" i="2"/>
  <c r="I428" i="2"/>
  <c r="I427" i="2"/>
  <c r="I426" i="2"/>
  <c r="I425" i="2"/>
  <c r="I424" i="2"/>
  <c r="I423" i="2"/>
  <c r="I422" i="2"/>
  <c r="I421" i="2"/>
  <c r="I420" i="2"/>
  <c r="I419" i="2"/>
  <c r="I418" i="2"/>
  <c r="I417" i="2"/>
  <c r="I416" i="2"/>
  <c r="I415" i="2"/>
  <c r="I414" i="2"/>
  <c r="I413" i="2"/>
  <c r="I412" i="2"/>
  <c r="I411" i="2"/>
  <c r="I410" i="2"/>
  <c r="I409" i="2"/>
  <c r="I408" i="2"/>
  <c r="I407" i="2"/>
  <c r="I406" i="2"/>
  <c r="I405" i="2"/>
  <c r="I404" i="2"/>
  <c r="I403" i="2"/>
  <c r="I402" i="2"/>
  <c r="I401" i="2"/>
  <c r="I400" i="2"/>
  <c r="I399" i="2"/>
  <c r="I398" i="2"/>
  <c r="I397" i="2"/>
  <c r="I396" i="2"/>
  <c r="I395" i="2"/>
  <c r="I394" i="2"/>
  <c r="I393" i="2"/>
  <c r="I392" i="2"/>
  <c r="I391" i="2"/>
  <c r="I390" i="2"/>
  <c r="I389" i="2"/>
  <c r="I388" i="2"/>
  <c r="I387" i="2"/>
  <c r="I386" i="2"/>
  <c r="I385" i="2"/>
  <c r="I384" i="2"/>
  <c r="I383" i="2"/>
  <c r="I382" i="2"/>
  <c r="I381" i="2"/>
  <c r="I380" i="2"/>
  <c r="I379" i="2"/>
  <c r="I378" i="2"/>
  <c r="I377" i="2"/>
  <c r="I376" i="2"/>
  <c r="I375" i="2"/>
  <c r="I374" i="2"/>
  <c r="I373" i="2"/>
  <c r="I372" i="2"/>
  <c r="I371" i="2"/>
  <c r="I370" i="2"/>
  <c r="I369" i="2"/>
  <c r="I368" i="2"/>
  <c r="I367" i="2"/>
  <c r="I366" i="2"/>
  <c r="I365" i="2"/>
  <c r="I364" i="2"/>
  <c r="I363" i="2"/>
  <c r="I362" i="2"/>
  <c r="I361" i="2"/>
  <c r="I360" i="2"/>
  <c r="I359" i="2"/>
  <c r="I358" i="2"/>
  <c r="I357" i="2"/>
  <c r="I356" i="2"/>
  <c r="I355" i="2"/>
  <c r="I354" i="2"/>
  <c r="I353" i="2"/>
  <c r="I352" i="2"/>
  <c r="I351" i="2"/>
  <c r="I350" i="2"/>
  <c r="I349" i="2"/>
  <c r="I348" i="2"/>
  <c r="I347" i="2"/>
  <c r="I346" i="2"/>
  <c r="I345" i="2"/>
  <c r="I344" i="2"/>
  <c r="I343" i="2"/>
  <c r="I342" i="2"/>
  <c r="I341" i="2"/>
  <c r="I340" i="2"/>
  <c r="I339" i="2"/>
  <c r="I338" i="2"/>
  <c r="I337" i="2"/>
  <c r="I336" i="2"/>
  <c r="I335" i="2"/>
  <c r="I334" i="2"/>
  <c r="I333" i="2"/>
  <c r="I332" i="2"/>
  <c r="I331" i="2"/>
  <c r="I330" i="2"/>
  <c r="I329" i="2"/>
  <c r="I328" i="2"/>
  <c r="I327" i="2"/>
  <c r="I326" i="2"/>
  <c r="I325" i="2"/>
  <c r="I324" i="2"/>
  <c r="I323" i="2"/>
  <c r="I322" i="2"/>
  <c r="I321" i="2"/>
  <c r="I320" i="2"/>
  <c r="I319" i="2"/>
  <c r="I318" i="2"/>
  <c r="I317" i="2"/>
  <c r="I316" i="2"/>
  <c r="I315" i="2"/>
  <c r="I314" i="2"/>
  <c r="I313" i="2"/>
  <c r="I312" i="2"/>
  <c r="I311" i="2"/>
  <c r="I310" i="2"/>
  <c r="I309" i="2"/>
  <c r="I308" i="2"/>
  <c r="I307" i="2"/>
  <c r="I306" i="2"/>
  <c r="I305" i="2"/>
  <c r="I304" i="2"/>
  <c r="I303" i="2"/>
  <c r="I302" i="2"/>
  <c r="I301" i="2"/>
  <c r="I300" i="2"/>
  <c r="I299" i="2"/>
  <c r="I298" i="2"/>
  <c r="I297" i="2"/>
  <c r="I296" i="2"/>
  <c r="I295" i="2"/>
  <c r="I294" i="2"/>
  <c r="I293" i="2"/>
  <c r="I292" i="2"/>
  <c r="I291" i="2"/>
  <c r="I290" i="2"/>
  <c r="I289" i="2"/>
  <c r="I288" i="2"/>
  <c r="I287" i="2"/>
  <c r="I286" i="2"/>
  <c r="I285" i="2"/>
  <c r="I284" i="2"/>
  <c r="I283" i="2"/>
  <c r="I282" i="2"/>
  <c r="I281" i="2"/>
  <c r="I280" i="2"/>
  <c r="I279" i="2"/>
  <c r="I278" i="2"/>
  <c r="I277" i="2"/>
  <c r="I276" i="2"/>
  <c r="I275" i="2"/>
  <c r="I274" i="2"/>
  <c r="I273" i="2"/>
  <c r="I272" i="2"/>
  <c r="I271" i="2"/>
  <c r="I270" i="2"/>
  <c r="I269" i="2"/>
  <c r="I268" i="2"/>
  <c r="I267" i="2"/>
  <c r="I266" i="2"/>
  <c r="I265" i="2"/>
  <c r="I264" i="2"/>
  <c r="I263" i="2"/>
  <c r="I262" i="2"/>
  <c r="I261" i="2"/>
  <c r="I260" i="2"/>
  <c r="I259" i="2"/>
  <c r="I258" i="2"/>
  <c r="I257" i="2"/>
  <c r="I256" i="2"/>
  <c r="I255" i="2"/>
  <c r="I254" i="2"/>
  <c r="I253" i="2"/>
  <c r="I252" i="2"/>
  <c r="I251" i="2"/>
  <c r="I250" i="2"/>
  <c r="I249" i="2"/>
  <c r="I248" i="2"/>
  <c r="I247" i="2"/>
  <c r="I246" i="2"/>
  <c r="I245" i="2"/>
  <c r="I244" i="2"/>
  <c r="I243" i="2"/>
  <c r="I242" i="2"/>
  <c r="I241" i="2"/>
  <c r="I240" i="2"/>
  <c r="I239" i="2"/>
  <c r="I238" i="2"/>
  <c r="I237" i="2"/>
  <c r="I236" i="2"/>
  <c r="I235" i="2"/>
  <c r="I234" i="2"/>
  <c r="I233" i="2"/>
  <c r="I232" i="2"/>
  <c r="I231" i="2"/>
  <c r="I230" i="2"/>
  <c r="I229" i="2"/>
  <c r="I228" i="2"/>
  <c r="I227" i="2"/>
  <c r="I226" i="2"/>
  <c r="I225" i="2"/>
  <c r="I224" i="2"/>
  <c r="I223" i="2"/>
  <c r="I222" i="2"/>
  <c r="I221" i="2"/>
  <c r="I220" i="2"/>
  <c r="I219" i="2"/>
  <c r="I218" i="2"/>
  <c r="I217" i="2"/>
  <c r="I216" i="2"/>
  <c r="I215" i="2"/>
  <c r="I214" i="2"/>
  <c r="I213" i="2"/>
  <c r="I212" i="2"/>
  <c r="I211" i="2"/>
  <c r="I210" i="2"/>
  <c r="I209" i="2"/>
  <c r="I208" i="2"/>
  <c r="I207" i="2"/>
  <c r="I206" i="2"/>
  <c r="I205" i="2"/>
  <c r="I204" i="2"/>
  <c r="I203" i="2"/>
  <c r="I202" i="2"/>
  <c r="I201" i="2"/>
  <c r="I200" i="2"/>
  <c r="I199" i="2"/>
  <c r="I198" i="2"/>
  <c r="I197" i="2"/>
  <c r="I196" i="2"/>
  <c r="I195" i="2"/>
  <c r="I194" i="2"/>
  <c r="I193" i="2"/>
  <c r="I192" i="2"/>
  <c r="I191" i="2"/>
  <c r="I190" i="2"/>
  <c r="I189" i="2"/>
  <c r="I188" i="2"/>
  <c r="I187" i="2"/>
  <c r="I186" i="2"/>
  <c r="I185" i="2"/>
  <c r="I184" i="2"/>
  <c r="I183" i="2"/>
  <c r="I182" i="2"/>
  <c r="I181" i="2"/>
  <c r="I180" i="2"/>
  <c r="I179" i="2"/>
  <c r="I178" i="2"/>
  <c r="I177" i="2"/>
  <c r="I176" i="2"/>
  <c r="I175" i="2"/>
  <c r="I174" i="2"/>
  <c r="I173" i="2"/>
  <c r="I172" i="2"/>
  <c r="I171" i="2"/>
  <c r="I170" i="2"/>
  <c r="I169" i="2"/>
  <c r="I168" i="2"/>
  <c r="I167" i="2"/>
  <c r="I166" i="2"/>
  <c r="I165" i="2"/>
  <c r="I164" i="2"/>
  <c r="I163" i="2"/>
  <c r="I162" i="2"/>
  <c r="I161" i="2"/>
  <c r="I160" i="2"/>
  <c r="I159" i="2"/>
  <c r="I158" i="2"/>
  <c r="I157" i="2"/>
  <c r="I156" i="2"/>
  <c r="I155" i="2"/>
  <c r="I154" i="2"/>
  <c r="I153" i="2"/>
  <c r="I152" i="2"/>
  <c r="I151" i="2"/>
  <c r="I150" i="2"/>
  <c r="I149" i="2"/>
  <c r="I148" i="2"/>
  <c r="I147" i="2"/>
  <c r="I146" i="2"/>
  <c r="I145" i="2"/>
  <c r="I144" i="2"/>
  <c r="I143" i="2"/>
  <c r="I142" i="2"/>
  <c r="I141" i="2"/>
  <c r="I140" i="2"/>
  <c r="I139" i="2"/>
  <c r="I138" i="2"/>
  <c r="I137" i="2"/>
  <c r="I136" i="2"/>
  <c r="I135" i="2"/>
  <c r="I134" i="2"/>
  <c r="I133" i="2"/>
  <c r="I132" i="2"/>
  <c r="I131" i="2"/>
  <c r="I130" i="2"/>
  <c r="I129" i="2"/>
  <c r="I128" i="2"/>
  <c r="I127" i="2"/>
  <c r="I126" i="2"/>
  <c r="I125" i="2"/>
  <c r="I124" i="2"/>
  <c r="I123" i="2"/>
  <c r="I122" i="2"/>
  <c r="I121" i="2"/>
  <c r="I120" i="2"/>
  <c r="I119" i="2"/>
  <c r="I118" i="2"/>
  <c r="I117" i="2"/>
  <c r="I116" i="2"/>
  <c r="I115" i="2"/>
  <c r="I114" i="2"/>
  <c r="I113" i="2"/>
  <c r="I112" i="2"/>
  <c r="I111" i="2"/>
  <c r="I110" i="2"/>
  <c r="I109" i="2"/>
  <c r="I108" i="2"/>
  <c r="I107" i="2"/>
  <c r="I106" i="2"/>
  <c r="I105" i="2"/>
  <c r="I104" i="2"/>
  <c r="I103" i="2"/>
  <c r="I102" i="2"/>
  <c r="I101" i="2"/>
  <c r="I100" i="2"/>
  <c r="I99" i="2"/>
  <c r="I98" i="2"/>
  <c r="I97" i="2"/>
  <c r="I96" i="2"/>
  <c r="I95" i="2"/>
  <c r="I94" i="2"/>
  <c r="I93" i="2"/>
  <c r="I92" i="2"/>
  <c r="I91" i="2"/>
  <c r="I90" i="2"/>
  <c r="I89" i="2"/>
  <c r="I88" i="2"/>
  <c r="I87" i="2"/>
  <c r="I86" i="2"/>
  <c r="I85" i="2"/>
  <c r="I84" i="2"/>
  <c r="I83" i="2"/>
  <c r="I82" i="2"/>
  <c r="I81" i="2"/>
  <c r="I80" i="2"/>
  <c r="I79" i="2"/>
  <c r="I78" i="2"/>
  <c r="I77" i="2"/>
  <c r="I76" i="2"/>
  <c r="I75" i="2"/>
  <c r="I74" i="2"/>
  <c r="I73" i="2"/>
  <c r="I72" i="2"/>
  <c r="I71" i="2"/>
  <c r="I70" i="2"/>
  <c r="I69" i="2"/>
  <c r="I68" i="2"/>
  <c r="I67" i="2"/>
  <c r="I66" i="2"/>
  <c r="I65" i="2"/>
  <c r="I64" i="2"/>
  <c r="I63" i="2"/>
  <c r="I62" i="2"/>
  <c r="I61" i="2"/>
  <c r="I60" i="2"/>
  <c r="I59" i="2"/>
  <c r="I58" i="2"/>
  <c r="I57" i="2"/>
  <c r="I56" i="2"/>
  <c r="I55" i="2"/>
  <c r="I54" i="2"/>
  <c r="I53" i="2"/>
  <c r="I52" i="2"/>
  <c r="I51" i="2"/>
  <c r="I50" i="2"/>
  <c r="I49" i="2"/>
  <c r="I48" i="2"/>
  <c r="I47" i="2"/>
  <c r="I46" i="2"/>
  <c r="I45" i="2"/>
  <c r="I44" i="2"/>
  <c r="I43" i="2"/>
  <c r="I42" i="2"/>
  <c r="I41" i="2"/>
  <c r="I40" i="2"/>
  <c r="I39" i="2"/>
  <c r="I38" i="2"/>
  <c r="I37" i="2"/>
  <c r="I36" i="2"/>
  <c r="I35" i="2"/>
  <c r="I34" i="2"/>
  <c r="I33" i="2"/>
  <c r="I32" i="2"/>
  <c r="I31" i="2"/>
  <c r="I30" i="2"/>
  <c r="I29" i="2"/>
  <c r="I28" i="2"/>
  <c r="I27" i="2"/>
  <c r="I26" i="2"/>
  <c r="I25" i="2"/>
  <c r="I24" i="2"/>
  <c r="I23" i="2"/>
  <c r="I22" i="2"/>
  <c r="I21" i="2"/>
  <c r="I20" i="2"/>
  <c r="I19" i="2"/>
  <c r="I18" i="2"/>
  <c r="I17" i="2"/>
  <c r="S2" i="2" l="1"/>
  <c r="T2" i="2" s="1"/>
  <c r="X15" i="2"/>
  <c r="AJ131" i="1" l="1"/>
  <c r="AK131" i="1"/>
  <c r="AJ132" i="1"/>
  <c r="AK132" i="1"/>
  <c r="AJ133" i="1"/>
  <c r="AK133" i="1"/>
  <c r="AJ134" i="1"/>
  <c r="AK134" i="1"/>
  <c r="AJ135" i="1"/>
  <c r="AK135" i="1"/>
  <c r="AJ136" i="1"/>
  <c r="AK136" i="1"/>
  <c r="AJ137" i="1"/>
  <c r="AK137" i="1"/>
  <c r="AJ138" i="1"/>
  <c r="AK138" i="1"/>
  <c r="AJ139" i="1"/>
  <c r="AK139" i="1"/>
  <c r="AJ140" i="1"/>
  <c r="AK140" i="1"/>
  <c r="AJ141" i="1"/>
  <c r="AK141" i="1"/>
  <c r="AJ142" i="1"/>
  <c r="AK142" i="1"/>
  <c r="AJ143" i="1"/>
  <c r="AK143" i="1"/>
  <c r="AJ144" i="1"/>
  <c r="AK144" i="1"/>
  <c r="AJ145" i="1"/>
  <c r="AK145" i="1"/>
  <c r="AJ146" i="1"/>
  <c r="AK146" i="1"/>
  <c r="AJ147" i="1"/>
  <c r="AK147" i="1"/>
  <c r="AJ148" i="1"/>
  <c r="AK148" i="1"/>
  <c r="AJ149" i="1"/>
  <c r="AK149" i="1"/>
  <c r="AJ150" i="1"/>
  <c r="AK150" i="1"/>
  <c r="AJ151" i="1"/>
  <c r="AK151" i="1"/>
  <c r="AJ152" i="1"/>
  <c r="AK152" i="1"/>
  <c r="AJ153" i="1"/>
  <c r="AK153" i="1"/>
  <c r="AJ154" i="1"/>
  <c r="AK154" i="1"/>
  <c r="AJ155" i="1"/>
  <c r="AK155" i="1"/>
  <c r="AJ156" i="1"/>
  <c r="AK156" i="1"/>
  <c r="AJ157" i="1"/>
  <c r="AK157" i="1"/>
  <c r="AJ158" i="1"/>
  <c r="AK158" i="1"/>
  <c r="AJ159" i="1"/>
  <c r="AK159" i="1"/>
  <c r="AJ160" i="1"/>
  <c r="AK160" i="1"/>
  <c r="AJ161" i="1"/>
  <c r="AK161" i="1"/>
  <c r="AJ162" i="1"/>
  <c r="AK162" i="1"/>
  <c r="AJ163" i="1"/>
  <c r="AK163" i="1"/>
  <c r="AJ164" i="1"/>
  <c r="AK164" i="1"/>
  <c r="AJ165" i="1"/>
  <c r="AK165" i="1"/>
  <c r="AJ166" i="1"/>
  <c r="AK166" i="1"/>
  <c r="AJ167" i="1"/>
  <c r="AK167" i="1"/>
  <c r="AJ168" i="1"/>
  <c r="AK168" i="1"/>
  <c r="AJ169" i="1"/>
  <c r="AK169" i="1"/>
  <c r="AJ170" i="1"/>
  <c r="AK170" i="1"/>
  <c r="AJ171" i="1"/>
  <c r="AK171" i="1"/>
  <c r="AJ172" i="1"/>
  <c r="AK172" i="1"/>
  <c r="AJ173" i="1"/>
  <c r="AK173" i="1"/>
  <c r="AJ174" i="1"/>
  <c r="AK174" i="1"/>
  <c r="AJ175" i="1"/>
  <c r="AK175" i="1"/>
  <c r="AJ176" i="1"/>
  <c r="AK176" i="1"/>
  <c r="AJ177" i="1"/>
  <c r="AK177" i="1"/>
  <c r="AJ178" i="1"/>
  <c r="AK178" i="1"/>
  <c r="AJ179" i="1"/>
  <c r="AK179" i="1"/>
  <c r="AJ180" i="1"/>
  <c r="AK180" i="1"/>
  <c r="AJ181" i="1"/>
  <c r="AK181" i="1"/>
  <c r="AJ182" i="1"/>
  <c r="AK182" i="1"/>
  <c r="AJ183" i="1"/>
  <c r="AK183" i="1"/>
  <c r="AJ184" i="1"/>
  <c r="AK184" i="1"/>
  <c r="AJ185" i="1"/>
  <c r="AK185" i="1"/>
  <c r="AJ186" i="1"/>
  <c r="AK186" i="1"/>
  <c r="AJ187" i="1"/>
  <c r="AK187" i="1"/>
  <c r="AJ188" i="1"/>
  <c r="AK188" i="1"/>
  <c r="AJ189" i="1"/>
  <c r="AK189" i="1"/>
  <c r="AJ190" i="1"/>
  <c r="AK190" i="1"/>
  <c r="AJ191" i="1"/>
  <c r="AK191" i="1"/>
  <c r="AJ192" i="1"/>
  <c r="AK192" i="1"/>
  <c r="AJ193" i="1"/>
  <c r="AK193" i="1"/>
  <c r="AJ194" i="1"/>
  <c r="AK194" i="1"/>
  <c r="AJ195" i="1"/>
  <c r="AK195" i="1"/>
  <c r="AJ196" i="1"/>
  <c r="AK196" i="1"/>
  <c r="AJ197" i="1"/>
  <c r="AK197" i="1"/>
  <c r="AJ198" i="1"/>
  <c r="AK198" i="1"/>
  <c r="AJ199" i="1"/>
  <c r="AK199" i="1"/>
  <c r="AJ200" i="1"/>
  <c r="AK200" i="1"/>
  <c r="AJ201" i="1"/>
  <c r="AK201" i="1"/>
  <c r="AJ202" i="1"/>
  <c r="AK202" i="1"/>
  <c r="AJ203" i="1"/>
  <c r="AK203" i="1"/>
  <c r="AJ204" i="1"/>
  <c r="AK204" i="1"/>
  <c r="AJ205" i="1"/>
  <c r="AK205" i="1"/>
  <c r="AJ206" i="1"/>
  <c r="AK206" i="1"/>
  <c r="AJ207" i="1"/>
  <c r="AK207" i="1"/>
  <c r="AJ208" i="1"/>
  <c r="AK208" i="1"/>
  <c r="AJ209" i="1"/>
  <c r="AK209" i="1"/>
  <c r="AJ210" i="1"/>
  <c r="AK210" i="1"/>
  <c r="AJ211" i="1"/>
  <c r="AK211" i="1"/>
  <c r="AJ212" i="1"/>
  <c r="AK212" i="1"/>
  <c r="AJ213" i="1"/>
  <c r="AK213" i="1"/>
  <c r="AJ214" i="1"/>
  <c r="AK214" i="1"/>
  <c r="AJ215" i="1"/>
  <c r="AK215" i="1"/>
  <c r="AJ216" i="1"/>
  <c r="AK216" i="1"/>
  <c r="AJ217" i="1"/>
  <c r="AK217" i="1"/>
  <c r="AJ218" i="1"/>
  <c r="AK218" i="1"/>
  <c r="AJ219" i="1"/>
  <c r="AK219" i="1"/>
  <c r="AJ220" i="1"/>
  <c r="AK220" i="1"/>
  <c r="AJ221" i="1"/>
  <c r="AK221" i="1"/>
  <c r="AJ222" i="1"/>
  <c r="AK222" i="1"/>
  <c r="AJ223" i="1"/>
  <c r="AK223" i="1"/>
  <c r="AJ224" i="1"/>
  <c r="AK224" i="1"/>
  <c r="AJ225" i="1"/>
  <c r="AK225" i="1"/>
  <c r="AJ226" i="1"/>
  <c r="AK226" i="1"/>
  <c r="AJ227" i="1"/>
  <c r="AK227" i="1"/>
  <c r="AJ228" i="1"/>
  <c r="AK228" i="1"/>
  <c r="AJ229" i="1"/>
  <c r="AK229" i="1"/>
  <c r="AJ230" i="1"/>
  <c r="AK230" i="1"/>
  <c r="AJ231" i="1"/>
  <c r="AK231" i="1"/>
  <c r="AJ232" i="1"/>
  <c r="AK232" i="1"/>
  <c r="AJ233" i="1"/>
  <c r="AK233" i="1"/>
  <c r="AJ234" i="1"/>
  <c r="AK234" i="1"/>
  <c r="AJ235" i="1"/>
  <c r="AK235" i="1"/>
  <c r="AJ236" i="1"/>
  <c r="AK236" i="1"/>
  <c r="AJ237" i="1"/>
  <c r="AK237" i="1"/>
  <c r="AJ238" i="1"/>
  <c r="AK238" i="1"/>
  <c r="AJ239" i="1"/>
  <c r="AK239" i="1"/>
  <c r="AJ240" i="1"/>
  <c r="AK240" i="1"/>
  <c r="AJ241" i="1"/>
  <c r="AK241" i="1"/>
  <c r="AJ242" i="1"/>
  <c r="AK242" i="1"/>
  <c r="AJ243" i="1"/>
  <c r="AK243" i="1"/>
  <c r="AJ244" i="1"/>
  <c r="AK244" i="1"/>
  <c r="AJ245" i="1"/>
  <c r="AK245" i="1"/>
  <c r="AJ246" i="1"/>
  <c r="AK246" i="1"/>
  <c r="AJ247" i="1"/>
  <c r="AK247" i="1"/>
  <c r="AJ248" i="1"/>
  <c r="AK248" i="1"/>
  <c r="AJ249" i="1"/>
  <c r="AK249" i="1"/>
  <c r="AJ250" i="1"/>
  <c r="AK250" i="1"/>
  <c r="AJ251" i="1"/>
  <c r="AK251" i="1"/>
  <c r="AJ252" i="1"/>
  <c r="AK252" i="1"/>
  <c r="AJ253" i="1"/>
  <c r="AK253" i="1"/>
  <c r="AJ254" i="1"/>
  <c r="AK254" i="1"/>
  <c r="AJ255" i="1"/>
  <c r="AK255" i="1"/>
  <c r="AJ256" i="1"/>
  <c r="AK256" i="1"/>
  <c r="AJ257" i="1"/>
  <c r="AK257" i="1"/>
  <c r="AJ258" i="1"/>
  <c r="AK258" i="1"/>
  <c r="AJ259" i="1"/>
  <c r="AK259" i="1"/>
  <c r="AJ260" i="1"/>
  <c r="AK260" i="1"/>
  <c r="AJ261" i="1"/>
  <c r="AK261" i="1"/>
  <c r="AJ262" i="1"/>
  <c r="AK262" i="1"/>
  <c r="AJ263" i="1"/>
  <c r="AK263" i="1"/>
  <c r="AJ264" i="1"/>
  <c r="AK264" i="1"/>
  <c r="AJ265" i="1"/>
  <c r="AK265" i="1"/>
  <c r="AJ266" i="1"/>
  <c r="AK266" i="1"/>
  <c r="AJ267" i="1"/>
  <c r="AK267" i="1"/>
  <c r="AJ268" i="1"/>
  <c r="AK268" i="1"/>
  <c r="AJ269" i="1"/>
  <c r="AK269" i="1"/>
  <c r="AJ270" i="1"/>
  <c r="AK270" i="1"/>
  <c r="AJ271" i="1"/>
  <c r="AK271" i="1"/>
  <c r="AJ272" i="1"/>
  <c r="AK272" i="1"/>
  <c r="AJ273" i="1"/>
  <c r="AK273" i="1"/>
  <c r="AJ274" i="1"/>
  <c r="AK274" i="1"/>
  <c r="AJ275" i="1"/>
  <c r="AK275" i="1"/>
  <c r="AJ276" i="1"/>
  <c r="AK276" i="1"/>
  <c r="AJ277" i="1"/>
  <c r="AK277" i="1"/>
  <c r="AJ278" i="1"/>
  <c r="AK278" i="1"/>
  <c r="AJ279" i="1"/>
  <c r="AK279" i="1"/>
  <c r="AJ280" i="1"/>
  <c r="AK280" i="1"/>
  <c r="AJ281" i="1"/>
  <c r="AK281" i="1"/>
  <c r="AJ282" i="1"/>
  <c r="AK282" i="1"/>
  <c r="AJ283" i="1"/>
  <c r="AK283" i="1"/>
  <c r="AJ284" i="1"/>
  <c r="AK284" i="1"/>
  <c r="AJ285" i="1"/>
  <c r="AK285" i="1"/>
  <c r="AJ286" i="1"/>
  <c r="AK286" i="1"/>
  <c r="AJ287" i="1"/>
  <c r="AK287" i="1"/>
  <c r="AJ288" i="1"/>
  <c r="AK288" i="1"/>
  <c r="AJ289" i="1"/>
  <c r="AK289" i="1"/>
  <c r="AJ290" i="1"/>
  <c r="AK290" i="1"/>
  <c r="AJ291" i="1"/>
  <c r="AK291" i="1"/>
  <c r="AJ292" i="1"/>
  <c r="AK292" i="1"/>
  <c r="AJ293" i="1"/>
  <c r="AK293" i="1"/>
  <c r="AJ294" i="1"/>
  <c r="AK294" i="1"/>
  <c r="AJ295" i="1"/>
  <c r="AK295" i="1"/>
  <c r="AJ296" i="1"/>
  <c r="AK296" i="1"/>
  <c r="AJ297" i="1"/>
  <c r="AK297" i="1"/>
  <c r="AJ298" i="1"/>
  <c r="AK298" i="1"/>
  <c r="AJ299" i="1"/>
  <c r="AK299" i="1"/>
  <c r="AJ300" i="1"/>
  <c r="AK300" i="1"/>
  <c r="AJ301" i="1"/>
  <c r="AK301" i="1"/>
  <c r="AJ302" i="1"/>
  <c r="AK302" i="1"/>
  <c r="AJ303" i="1"/>
  <c r="AK303" i="1"/>
  <c r="AJ304" i="1"/>
  <c r="AK304" i="1"/>
  <c r="AJ305" i="1"/>
  <c r="AK305" i="1"/>
  <c r="AJ306" i="1"/>
  <c r="AK306" i="1"/>
  <c r="AJ307" i="1"/>
  <c r="AK307" i="1"/>
  <c r="AJ308" i="1"/>
  <c r="AK308" i="1"/>
  <c r="AJ309" i="1"/>
  <c r="AK309" i="1"/>
  <c r="AJ310" i="1"/>
  <c r="AK310" i="1"/>
  <c r="AJ311" i="1"/>
  <c r="AK311" i="1"/>
  <c r="AJ312" i="1"/>
  <c r="AK312" i="1"/>
  <c r="AJ313" i="1"/>
  <c r="AK313" i="1"/>
  <c r="AJ314" i="1"/>
  <c r="AK314" i="1"/>
  <c r="AJ315" i="1"/>
  <c r="AK315" i="1"/>
  <c r="AJ316" i="1"/>
  <c r="AK316" i="1"/>
  <c r="AJ317" i="1"/>
  <c r="AK317" i="1"/>
  <c r="AJ318" i="1"/>
  <c r="AK318" i="1"/>
  <c r="AJ319" i="1"/>
  <c r="AK319" i="1"/>
  <c r="AJ320" i="1"/>
  <c r="AK320" i="1"/>
  <c r="AJ321" i="1"/>
  <c r="AK321" i="1"/>
  <c r="AJ322" i="1"/>
  <c r="AK322" i="1"/>
  <c r="AJ323" i="1"/>
  <c r="AK323" i="1"/>
  <c r="AJ324" i="1"/>
  <c r="AK324" i="1"/>
  <c r="AJ325" i="1"/>
  <c r="AK325" i="1"/>
  <c r="AJ326" i="1"/>
  <c r="AK326" i="1"/>
  <c r="AJ327" i="1"/>
  <c r="AK327" i="1"/>
  <c r="AJ328" i="1"/>
  <c r="AK328" i="1"/>
  <c r="AJ329" i="1"/>
  <c r="AK329" i="1"/>
  <c r="AJ330" i="1"/>
  <c r="AK330" i="1"/>
  <c r="AJ331" i="1"/>
  <c r="AK331" i="1"/>
  <c r="AJ332" i="1"/>
  <c r="AK332" i="1"/>
  <c r="AJ333" i="1"/>
  <c r="AK333" i="1"/>
  <c r="AJ334" i="1"/>
  <c r="AK334" i="1"/>
  <c r="AJ335" i="1"/>
  <c r="AK335" i="1"/>
  <c r="AJ336" i="1"/>
  <c r="AK336" i="1"/>
  <c r="AJ337" i="1"/>
  <c r="AK337" i="1"/>
  <c r="AJ338" i="1"/>
  <c r="AK338" i="1"/>
  <c r="AJ339" i="1"/>
  <c r="AK339" i="1"/>
  <c r="AJ340" i="1"/>
  <c r="AK340" i="1"/>
  <c r="AJ341" i="1"/>
  <c r="AK341" i="1"/>
  <c r="AJ342" i="1"/>
  <c r="AK342" i="1"/>
  <c r="AJ343" i="1"/>
  <c r="AK343" i="1"/>
  <c r="AJ344" i="1"/>
  <c r="AK344" i="1"/>
  <c r="AJ345" i="1"/>
  <c r="AK345" i="1"/>
  <c r="AJ346" i="1"/>
  <c r="AK346" i="1"/>
  <c r="AJ347" i="1"/>
  <c r="AK347" i="1"/>
  <c r="AJ348" i="1"/>
  <c r="AK348" i="1"/>
  <c r="AJ349" i="1"/>
  <c r="AK349" i="1"/>
  <c r="AJ350" i="1"/>
  <c r="AK350" i="1"/>
  <c r="AJ351" i="1"/>
  <c r="AK351" i="1"/>
  <c r="AJ352" i="1"/>
  <c r="AK352" i="1"/>
  <c r="AJ353" i="1"/>
  <c r="AK353" i="1"/>
  <c r="AJ354" i="1"/>
  <c r="AK354" i="1"/>
  <c r="AJ355" i="1"/>
  <c r="AK355" i="1"/>
  <c r="AJ356" i="1"/>
  <c r="AK356" i="1"/>
  <c r="AJ357" i="1"/>
  <c r="AK357" i="1"/>
  <c r="AJ358" i="1"/>
  <c r="AK358" i="1"/>
  <c r="AJ359" i="1"/>
  <c r="AK359" i="1"/>
  <c r="AJ360" i="1"/>
  <c r="AK360" i="1"/>
  <c r="AJ361" i="1"/>
  <c r="AK361" i="1"/>
  <c r="AJ362" i="1"/>
  <c r="AK362" i="1"/>
  <c r="AJ363" i="1"/>
  <c r="AK363" i="1"/>
  <c r="AJ364" i="1"/>
  <c r="AK364" i="1"/>
  <c r="AJ365" i="1"/>
  <c r="AK365" i="1"/>
  <c r="AJ366" i="1"/>
  <c r="AK366" i="1"/>
  <c r="AJ367" i="1"/>
  <c r="AK367" i="1"/>
  <c r="AJ368" i="1"/>
  <c r="AK368" i="1"/>
  <c r="AJ369" i="1"/>
  <c r="AK369" i="1"/>
  <c r="AJ370" i="1"/>
  <c r="AK370" i="1"/>
  <c r="AJ371" i="1"/>
  <c r="AK371" i="1"/>
  <c r="AJ372" i="1"/>
  <c r="AK372" i="1"/>
  <c r="AJ373" i="1"/>
  <c r="AK373" i="1"/>
  <c r="AJ374" i="1"/>
  <c r="AK374" i="1"/>
  <c r="AJ375" i="1"/>
  <c r="AK375" i="1"/>
  <c r="AJ376" i="1"/>
  <c r="AK376" i="1"/>
  <c r="AJ377" i="1"/>
  <c r="AK377" i="1"/>
  <c r="AJ378" i="1"/>
  <c r="AK378" i="1"/>
  <c r="AJ379" i="1"/>
  <c r="AK379" i="1"/>
  <c r="AJ380" i="1"/>
  <c r="AK380" i="1"/>
  <c r="AJ381" i="1"/>
  <c r="AK381" i="1"/>
  <c r="AJ382" i="1"/>
  <c r="AK382" i="1"/>
  <c r="AJ383" i="1"/>
  <c r="AK383" i="1"/>
  <c r="AJ384" i="1"/>
  <c r="AK384" i="1"/>
  <c r="AJ385" i="1"/>
  <c r="AK385" i="1"/>
  <c r="AJ386" i="1"/>
  <c r="AK386" i="1"/>
  <c r="AJ387" i="1"/>
  <c r="AK387" i="1"/>
  <c r="AJ388" i="1"/>
  <c r="AK388" i="1"/>
  <c r="AJ389" i="1"/>
  <c r="AK389" i="1"/>
  <c r="AJ390" i="1"/>
  <c r="AK390" i="1"/>
  <c r="AJ391" i="1"/>
  <c r="AK391" i="1"/>
  <c r="AJ392" i="1"/>
  <c r="AK392" i="1"/>
  <c r="AJ393" i="1"/>
  <c r="AK393" i="1"/>
  <c r="AJ394" i="1"/>
  <c r="AK394" i="1"/>
  <c r="AJ395" i="1"/>
  <c r="AK395" i="1"/>
  <c r="AJ396" i="1"/>
  <c r="AK396" i="1"/>
  <c r="AJ397" i="1"/>
  <c r="AK397" i="1"/>
  <c r="AJ398" i="1"/>
  <c r="AK398" i="1"/>
  <c r="AJ399" i="1"/>
  <c r="AK399" i="1"/>
  <c r="AJ400" i="1"/>
  <c r="AK400" i="1"/>
  <c r="AJ401" i="1"/>
  <c r="AK401" i="1"/>
  <c r="AJ402" i="1"/>
  <c r="AK402" i="1"/>
  <c r="AJ403" i="1"/>
  <c r="AK403" i="1"/>
  <c r="AJ404" i="1"/>
  <c r="AK404" i="1"/>
  <c r="AJ405" i="1"/>
  <c r="AK405" i="1"/>
  <c r="AJ406" i="1"/>
  <c r="AK406" i="1"/>
  <c r="AJ407" i="1"/>
  <c r="AK407" i="1"/>
  <c r="AJ408" i="1"/>
  <c r="AK408" i="1"/>
  <c r="AJ409" i="1"/>
  <c r="AK409" i="1"/>
  <c r="AJ410" i="1"/>
  <c r="AK410" i="1"/>
  <c r="AJ411" i="1"/>
  <c r="AK411" i="1"/>
  <c r="AJ412" i="1"/>
  <c r="AK412" i="1"/>
  <c r="AJ413" i="1"/>
  <c r="AK413" i="1"/>
  <c r="AJ414" i="1"/>
  <c r="AK414" i="1"/>
  <c r="AJ415" i="1"/>
  <c r="AK415" i="1"/>
  <c r="AJ416" i="1"/>
  <c r="AK416" i="1"/>
  <c r="AJ417" i="1"/>
  <c r="AK417" i="1"/>
  <c r="AJ418" i="1"/>
  <c r="AK418" i="1"/>
  <c r="AJ419" i="1"/>
  <c r="AK419" i="1"/>
  <c r="AJ420" i="1"/>
  <c r="AK420" i="1"/>
  <c r="AJ421" i="1"/>
  <c r="AK421" i="1"/>
  <c r="AJ422" i="1"/>
  <c r="AK422" i="1"/>
  <c r="AJ423" i="1"/>
  <c r="AK423" i="1"/>
  <c r="AJ424" i="1"/>
  <c r="AK424" i="1"/>
  <c r="AJ425" i="1"/>
  <c r="AK425" i="1"/>
  <c r="AJ426" i="1"/>
  <c r="AK426" i="1"/>
  <c r="AJ427" i="1"/>
  <c r="AK427" i="1"/>
  <c r="AJ428" i="1"/>
  <c r="AK428" i="1"/>
  <c r="AJ429" i="1"/>
  <c r="AK429" i="1"/>
  <c r="AJ430" i="1"/>
  <c r="AK430" i="1"/>
  <c r="AJ431" i="1"/>
  <c r="AK431" i="1"/>
  <c r="AJ432" i="1"/>
  <c r="AK432" i="1"/>
  <c r="AJ433" i="1"/>
  <c r="AK433" i="1"/>
  <c r="AJ434" i="1"/>
  <c r="AK434" i="1"/>
  <c r="AJ435" i="1"/>
  <c r="AK435" i="1"/>
  <c r="AJ436" i="1"/>
  <c r="AK436" i="1"/>
  <c r="AJ437" i="1"/>
  <c r="AK437" i="1"/>
  <c r="AJ438" i="1"/>
  <c r="AK438" i="1"/>
  <c r="AJ439" i="1"/>
  <c r="AK439" i="1"/>
  <c r="AJ440" i="1"/>
  <c r="AK440" i="1"/>
  <c r="AJ441" i="1"/>
  <c r="AK441" i="1"/>
  <c r="AJ442" i="1"/>
  <c r="AK442" i="1"/>
  <c r="AJ443" i="1"/>
  <c r="AK443" i="1"/>
  <c r="AJ444" i="1"/>
  <c r="AK444" i="1"/>
  <c r="AJ445" i="1"/>
  <c r="AK445" i="1"/>
  <c r="AJ446" i="1"/>
  <c r="AK446" i="1"/>
  <c r="AJ447" i="1"/>
  <c r="AK447" i="1"/>
  <c r="AJ448" i="1"/>
  <c r="AK448" i="1"/>
  <c r="AJ449" i="1"/>
  <c r="AK449" i="1"/>
  <c r="AJ450" i="1"/>
  <c r="AK450" i="1"/>
  <c r="AJ451" i="1"/>
  <c r="AK451" i="1"/>
  <c r="AJ452" i="1"/>
  <c r="AK452" i="1"/>
  <c r="AJ453" i="1"/>
  <c r="AK453" i="1"/>
  <c r="AJ454" i="1"/>
  <c r="AK454" i="1"/>
  <c r="AJ455" i="1"/>
  <c r="AK455" i="1"/>
  <c r="AJ456" i="1"/>
  <c r="AK456" i="1"/>
  <c r="AJ457" i="1"/>
  <c r="AK457" i="1"/>
  <c r="AJ458" i="1"/>
  <c r="AK458" i="1"/>
  <c r="AJ459" i="1"/>
  <c r="AK459" i="1"/>
  <c r="AJ460" i="1"/>
  <c r="AK460" i="1"/>
  <c r="AJ461" i="1"/>
  <c r="AK461" i="1"/>
  <c r="AJ462" i="1"/>
  <c r="AK462" i="1"/>
  <c r="AJ463" i="1"/>
  <c r="AK463" i="1"/>
  <c r="AJ464" i="1"/>
  <c r="AK464" i="1"/>
  <c r="AJ465" i="1"/>
  <c r="AK465" i="1"/>
  <c r="AJ466" i="1"/>
  <c r="AK466" i="1"/>
  <c r="AJ467" i="1"/>
  <c r="AK467" i="1"/>
  <c r="AJ468" i="1"/>
  <c r="AK468" i="1"/>
  <c r="AJ469" i="1"/>
  <c r="AK469" i="1"/>
  <c r="AJ470" i="1"/>
  <c r="AK470" i="1"/>
  <c r="AJ471" i="1"/>
  <c r="AK471" i="1"/>
  <c r="AJ472" i="1"/>
  <c r="AK472" i="1"/>
  <c r="AJ473" i="1"/>
  <c r="AK473" i="1"/>
  <c r="AJ474" i="1"/>
  <c r="AK474" i="1"/>
  <c r="AJ475" i="1"/>
  <c r="AK475" i="1"/>
  <c r="AJ476" i="1"/>
  <c r="AK476" i="1"/>
  <c r="AJ477" i="1"/>
  <c r="AK477" i="1"/>
  <c r="AJ478" i="1"/>
  <c r="AK478" i="1"/>
  <c r="AJ479" i="1"/>
  <c r="AK479" i="1"/>
  <c r="AJ480" i="1"/>
  <c r="AK480" i="1"/>
  <c r="AJ481" i="1"/>
  <c r="AK481" i="1"/>
  <c r="AJ482" i="1"/>
  <c r="AK482" i="1"/>
  <c r="AJ483" i="1"/>
  <c r="AK483" i="1"/>
  <c r="AJ484" i="1"/>
  <c r="AK484" i="1"/>
  <c r="AJ485" i="1"/>
  <c r="AK485" i="1"/>
  <c r="AJ486" i="1"/>
  <c r="AK486" i="1"/>
  <c r="AJ487" i="1"/>
  <c r="AK487" i="1"/>
  <c r="AJ488" i="1"/>
  <c r="AK488" i="1"/>
  <c r="AJ489" i="1"/>
  <c r="AK489" i="1"/>
  <c r="AJ490" i="1"/>
  <c r="AK490" i="1"/>
  <c r="AJ491" i="1"/>
  <c r="AK491" i="1"/>
  <c r="AJ492" i="1"/>
  <c r="AK492" i="1"/>
  <c r="AJ493" i="1"/>
  <c r="AK493" i="1"/>
  <c r="AJ494" i="1"/>
  <c r="AK494" i="1"/>
  <c r="AJ495" i="1"/>
  <c r="AK495" i="1"/>
  <c r="AJ496" i="1"/>
  <c r="AK496" i="1"/>
  <c r="AJ497" i="1"/>
  <c r="AK497" i="1"/>
  <c r="AJ498" i="1"/>
  <c r="AK498" i="1"/>
  <c r="AJ499" i="1"/>
  <c r="AK499" i="1"/>
  <c r="AJ500" i="1"/>
  <c r="AK500" i="1"/>
  <c r="AJ501" i="1"/>
  <c r="AK501" i="1"/>
  <c r="AJ502" i="1"/>
  <c r="AK502" i="1"/>
  <c r="AJ503" i="1"/>
  <c r="AK503" i="1"/>
  <c r="AJ504" i="1"/>
  <c r="AK504" i="1"/>
  <c r="AJ505" i="1"/>
  <c r="AK505" i="1"/>
  <c r="AJ506" i="1"/>
  <c r="AK506" i="1"/>
  <c r="AJ507" i="1"/>
  <c r="AK507" i="1"/>
  <c r="AJ508" i="1"/>
  <c r="AK508" i="1"/>
  <c r="AJ509" i="1"/>
  <c r="AK509" i="1"/>
  <c r="AJ510" i="1"/>
  <c r="AK510" i="1"/>
  <c r="AJ511" i="1"/>
  <c r="AK511" i="1"/>
  <c r="AJ512" i="1"/>
  <c r="AK512" i="1"/>
  <c r="AJ513" i="1"/>
  <c r="AK513" i="1"/>
  <c r="AJ514" i="1"/>
  <c r="AK514" i="1"/>
  <c r="AJ515" i="1"/>
  <c r="AK515" i="1"/>
  <c r="AJ516" i="1"/>
  <c r="AK516" i="1"/>
  <c r="AJ517" i="1"/>
  <c r="AK517" i="1"/>
  <c r="AJ518" i="1"/>
  <c r="AK518" i="1"/>
  <c r="AJ519" i="1"/>
  <c r="AK519" i="1"/>
  <c r="AJ520" i="1"/>
  <c r="AK520" i="1"/>
  <c r="AJ521" i="1"/>
  <c r="AK521" i="1"/>
  <c r="AJ522" i="1"/>
  <c r="AK522" i="1"/>
  <c r="AJ523" i="1"/>
  <c r="AK523" i="1"/>
  <c r="AJ524" i="1"/>
  <c r="AK524" i="1"/>
  <c r="AJ525" i="1"/>
  <c r="AK525" i="1"/>
  <c r="AJ526" i="1"/>
  <c r="AK526" i="1"/>
  <c r="AJ527" i="1"/>
  <c r="AK527" i="1"/>
  <c r="AJ528" i="1"/>
  <c r="AK528" i="1"/>
  <c r="AJ529" i="1"/>
  <c r="AK529" i="1"/>
  <c r="AJ530" i="1"/>
  <c r="AK530" i="1"/>
  <c r="AJ531" i="1"/>
  <c r="AK531" i="1"/>
  <c r="AJ532" i="1"/>
  <c r="AK532" i="1"/>
  <c r="AJ533" i="1"/>
  <c r="AK533" i="1"/>
  <c r="AJ534" i="1"/>
  <c r="AK534" i="1"/>
  <c r="AJ535" i="1"/>
  <c r="AK535" i="1"/>
  <c r="AJ536" i="1"/>
  <c r="AK536" i="1"/>
  <c r="AJ537" i="1"/>
  <c r="AK537" i="1"/>
  <c r="AJ538" i="1"/>
  <c r="AK538" i="1"/>
  <c r="AJ539" i="1"/>
  <c r="AK539" i="1"/>
  <c r="AJ540" i="1"/>
  <c r="AK540" i="1"/>
  <c r="AJ541" i="1"/>
  <c r="AK541" i="1"/>
  <c r="AJ542" i="1"/>
  <c r="AK542" i="1"/>
  <c r="AJ543" i="1"/>
  <c r="AK543" i="1"/>
  <c r="AJ544" i="1"/>
  <c r="AK544" i="1"/>
  <c r="AJ545" i="1"/>
  <c r="AK545" i="1"/>
  <c r="AJ546" i="1"/>
  <c r="AK546" i="1"/>
  <c r="AJ547" i="1"/>
  <c r="AK547" i="1"/>
  <c r="AJ548" i="1"/>
  <c r="AK548" i="1"/>
  <c r="AJ549" i="1"/>
  <c r="AK549" i="1"/>
  <c r="AJ550" i="1"/>
  <c r="AK550" i="1"/>
  <c r="AJ551" i="1"/>
  <c r="AK551" i="1"/>
  <c r="AJ552" i="1"/>
  <c r="AK552" i="1"/>
  <c r="AJ553" i="1"/>
  <c r="AK553" i="1"/>
  <c r="AJ554" i="1"/>
  <c r="AK554" i="1"/>
  <c r="AJ555" i="1"/>
  <c r="AK555" i="1"/>
  <c r="AJ556" i="1"/>
  <c r="AK556" i="1"/>
  <c r="AJ557" i="1"/>
  <c r="AK557" i="1"/>
  <c r="AJ558" i="1"/>
  <c r="AK558" i="1"/>
  <c r="AJ559" i="1"/>
  <c r="AK559" i="1"/>
  <c r="AJ560" i="1"/>
  <c r="AK560" i="1"/>
  <c r="AJ561" i="1"/>
  <c r="AK561" i="1"/>
  <c r="AJ562" i="1"/>
  <c r="AK562" i="1"/>
  <c r="AJ563" i="1"/>
  <c r="AK563" i="1"/>
  <c r="AJ564" i="1"/>
  <c r="AK564" i="1"/>
  <c r="AJ565" i="1"/>
  <c r="AK565" i="1"/>
  <c r="AJ566" i="1"/>
  <c r="AK566" i="1"/>
  <c r="AJ567" i="1"/>
  <c r="AK567" i="1"/>
  <c r="AJ568" i="1"/>
  <c r="AK568" i="1"/>
  <c r="AJ569" i="1"/>
  <c r="AK569" i="1"/>
  <c r="AJ570" i="1"/>
  <c r="AK570" i="1"/>
  <c r="AJ571" i="1"/>
  <c r="AK571" i="1"/>
  <c r="AJ572" i="1"/>
  <c r="AK572" i="1"/>
  <c r="AJ573" i="1"/>
  <c r="AK573" i="1"/>
  <c r="AJ574" i="1"/>
  <c r="AK574" i="1"/>
  <c r="AJ575" i="1"/>
  <c r="AK575" i="1"/>
  <c r="AJ576" i="1"/>
  <c r="AK576" i="1"/>
  <c r="AJ577" i="1"/>
  <c r="AK577" i="1"/>
  <c r="AJ578" i="1"/>
  <c r="AK578" i="1"/>
  <c r="AJ579" i="1"/>
  <c r="AK579" i="1"/>
  <c r="AJ580" i="1"/>
  <c r="AK580" i="1"/>
  <c r="AJ581" i="1"/>
  <c r="AK581" i="1"/>
  <c r="AJ582" i="1"/>
  <c r="AK582" i="1"/>
  <c r="AJ583" i="1"/>
  <c r="AK583" i="1"/>
  <c r="AJ584" i="1"/>
  <c r="AK584" i="1"/>
  <c r="AJ585" i="1"/>
  <c r="AK585" i="1"/>
  <c r="AJ586" i="1"/>
  <c r="AK586" i="1"/>
  <c r="AJ587" i="1"/>
  <c r="AK587" i="1"/>
  <c r="AJ588" i="1"/>
  <c r="AK588" i="1"/>
  <c r="AJ589" i="1"/>
  <c r="AK589" i="1"/>
  <c r="AJ590" i="1"/>
  <c r="AK590" i="1"/>
  <c r="AJ591" i="1"/>
  <c r="AK591" i="1"/>
  <c r="AJ592" i="1"/>
  <c r="AK592" i="1"/>
  <c r="AJ593" i="1"/>
  <c r="AK593" i="1"/>
  <c r="AJ594" i="1"/>
  <c r="AK594" i="1"/>
  <c r="AJ595" i="1"/>
  <c r="AK595" i="1"/>
  <c r="AJ596" i="1"/>
  <c r="AK596" i="1"/>
  <c r="AJ597" i="1"/>
  <c r="AK597" i="1"/>
  <c r="AJ598" i="1"/>
  <c r="AK598" i="1"/>
  <c r="AJ599" i="1"/>
  <c r="AK599" i="1"/>
  <c r="AJ600" i="1"/>
  <c r="AK600" i="1"/>
  <c r="AJ601" i="1"/>
  <c r="AK601" i="1"/>
  <c r="AJ602" i="1"/>
  <c r="AK602" i="1"/>
  <c r="AJ603" i="1"/>
  <c r="AK603" i="1"/>
  <c r="AJ604" i="1"/>
  <c r="AK604" i="1"/>
  <c r="AJ605" i="1"/>
  <c r="AK605" i="1"/>
  <c r="AJ606" i="1"/>
  <c r="AK606" i="1"/>
  <c r="AJ607" i="1"/>
  <c r="AK607" i="1"/>
  <c r="AJ608" i="1"/>
  <c r="AK608" i="1"/>
  <c r="AJ609" i="1"/>
  <c r="AK609" i="1"/>
  <c r="AJ610" i="1"/>
  <c r="AK610" i="1"/>
  <c r="AJ611" i="1"/>
  <c r="AK611" i="1"/>
  <c r="AJ612" i="1"/>
  <c r="AK612" i="1"/>
  <c r="AJ613" i="1"/>
  <c r="AK613" i="1"/>
  <c r="AJ614" i="1"/>
  <c r="AK614" i="1"/>
  <c r="AJ615" i="1"/>
  <c r="AK615" i="1"/>
  <c r="AJ616" i="1"/>
  <c r="AK616" i="1"/>
  <c r="AJ617" i="1"/>
  <c r="AK617" i="1"/>
  <c r="AJ618" i="1"/>
  <c r="AK618" i="1"/>
  <c r="AJ619" i="1"/>
  <c r="AK619" i="1"/>
  <c r="AJ620" i="1"/>
  <c r="AK620" i="1"/>
  <c r="AJ621" i="1"/>
  <c r="AK621" i="1"/>
  <c r="AJ622" i="1"/>
  <c r="AK622" i="1"/>
  <c r="AJ623" i="1"/>
  <c r="AK623" i="1"/>
  <c r="AJ624" i="1"/>
  <c r="AK624" i="1"/>
  <c r="AJ625" i="1"/>
  <c r="AK625" i="1"/>
  <c r="AJ626" i="1"/>
  <c r="AK626" i="1"/>
  <c r="AJ627" i="1"/>
  <c r="AK627" i="1"/>
  <c r="AJ628" i="1"/>
  <c r="AK628" i="1"/>
  <c r="AJ629" i="1"/>
  <c r="AK629" i="1"/>
  <c r="AJ630" i="1"/>
  <c r="AK630" i="1"/>
  <c r="AJ631" i="1"/>
  <c r="AK631" i="1"/>
  <c r="AJ632" i="1"/>
  <c r="AK632" i="1"/>
  <c r="AJ633" i="1"/>
  <c r="AK633" i="1"/>
  <c r="AJ634" i="1"/>
  <c r="AK634" i="1"/>
  <c r="AJ635" i="1"/>
  <c r="AK635" i="1"/>
  <c r="AJ636" i="1"/>
  <c r="AK636" i="1"/>
  <c r="AJ637" i="1"/>
  <c r="AK637" i="1"/>
  <c r="AJ638" i="1"/>
  <c r="AK638" i="1"/>
  <c r="AJ639" i="1"/>
  <c r="AK639" i="1"/>
  <c r="AJ640" i="1"/>
  <c r="AK640" i="1"/>
  <c r="AJ641" i="1"/>
  <c r="AK641" i="1"/>
  <c r="AJ642" i="1"/>
  <c r="AK642" i="1"/>
  <c r="AJ643" i="1"/>
  <c r="AK643" i="1"/>
  <c r="AJ644" i="1"/>
  <c r="AK644" i="1"/>
  <c r="AJ645" i="1"/>
  <c r="AK645" i="1"/>
  <c r="AJ646" i="1"/>
  <c r="AK646" i="1"/>
  <c r="AJ647" i="1"/>
  <c r="AK647" i="1"/>
  <c r="AJ648" i="1"/>
  <c r="AK648" i="1"/>
  <c r="AJ649" i="1"/>
  <c r="AK649" i="1"/>
  <c r="AJ650" i="1"/>
  <c r="AK650" i="1"/>
  <c r="AJ651" i="1"/>
  <c r="AK651" i="1"/>
  <c r="AJ652" i="1"/>
  <c r="AK652" i="1"/>
  <c r="AJ653" i="1"/>
  <c r="AK653" i="1"/>
  <c r="AJ654" i="1"/>
  <c r="AK654" i="1"/>
  <c r="AJ655" i="1"/>
  <c r="AK655" i="1"/>
  <c r="AJ656" i="1"/>
  <c r="AK656" i="1"/>
  <c r="AJ657" i="1"/>
  <c r="AK657" i="1"/>
  <c r="AJ658" i="1"/>
  <c r="AK658" i="1"/>
  <c r="AJ659" i="1"/>
  <c r="AK659" i="1"/>
  <c r="AJ660" i="1"/>
  <c r="AK660" i="1"/>
  <c r="AJ661" i="1"/>
  <c r="AK661" i="1"/>
  <c r="AJ662" i="1"/>
  <c r="AK662" i="1"/>
  <c r="AJ663" i="1"/>
  <c r="AK663" i="1"/>
  <c r="AJ664" i="1"/>
  <c r="AK664" i="1"/>
  <c r="AJ665" i="1"/>
  <c r="AK665" i="1"/>
  <c r="AJ666" i="1"/>
  <c r="AK666" i="1"/>
  <c r="AJ667" i="1"/>
  <c r="AK667" i="1"/>
  <c r="AJ668" i="1"/>
  <c r="AK668" i="1"/>
  <c r="AJ669" i="1"/>
  <c r="AK669" i="1"/>
  <c r="AJ670" i="1"/>
  <c r="AK670" i="1"/>
  <c r="AJ671" i="1"/>
  <c r="AK671" i="1"/>
  <c r="AJ672" i="1"/>
  <c r="AK672" i="1"/>
  <c r="AJ673" i="1"/>
  <c r="AK673" i="1"/>
  <c r="AJ674" i="1"/>
  <c r="AK674" i="1"/>
  <c r="AJ675" i="1"/>
  <c r="AK675" i="1"/>
  <c r="AJ676" i="1"/>
  <c r="AK676" i="1"/>
  <c r="AJ677" i="1"/>
  <c r="AK677" i="1"/>
  <c r="AJ678" i="1"/>
  <c r="AK678" i="1"/>
  <c r="AJ679" i="1"/>
  <c r="AK679" i="1"/>
  <c r="AJ680" i="1"/>
  <c r="AK680" i="1"/>
  <c r="AJ681" i="1"/>
  <c r="AK681" i="1"/>
  <c r="AJ682" i="1"/>
  <c r="AK682" i="1"/>
  <c r="AJ683" i="1"/>
  <c r="AK683" i="1"/>
  <c r="AJ684" i="1"/>
  <c r="AK684" i="1"/>
  <c r="AJ685" i="1"/>
  <c r="AK685" i="1"/>
  <c r="AJ686" i="1"/>
  <c r="AK686" i="1"/>
  <c r="AJ687" i="1"/>
  <c r="AK687" i="1"/>
  <c r="AJ688" i="1"/>
  <c r="AK688" i="1"/>
  <c r="AJ689" i="1"/>
  <c r="AK689" i="1"/>
  <c r="AJ690" i="1"/>
  <c r="AK690" i="1"/>
  <c r="AJ691" i="1"/>
  <c r="AK691" i="1"/>
  <c r="AJ692" i="1"/>
  <c r="AK692" i="1"/>
  <c r="AJ693" i="1"/>
  <c r="AK693" i="1"/>
  <c r="AJ694" i="1"/>
  <c r="AK694" i="1"/>
  <c r="AJ695" i="1"/>
  <c r="AK695" i="1"/>
  <c r="AJ696" i="1"/>
  <c r="AK696" i="1"/>
  <c r="AJ697" i="1"/>
  <c r="AK697" i="1"/>
  <c r="AJ698" i="1"/>
  <c r="AK698" i="1"/>
  <c r="AJ699" i="1"/>
  <c r="AK699" i="1"/>
  <c r="AJ700" i="1"/>
  <c r="AK700" i="1"/>
  <c r="AJ701" i="1"/>
  <c r="AK701" i="1"/>
  <c r="AJ702" i="1"/>
  <c r="AK702" i="1"/>
  <c r="AJ703" i="1"/>
  <c r="AK703" i="1"/>
  <c r="AJ704" i="1"/>
  <c r="AK704" i="1"/>
  <c r="AJ705" i="1"/>
  <c r="AK705" i="1"/>
  <c r="AJ706" i="1"/>
  <c r="AK706" i="1"/>
  <c r="AJ707" i="1"/>
  <c r="AK707" i="1"/>
  <c r="AJ708" i="1"/>
  <c r="AK708" i="1"/>
  <c r="AJ709" i="1"/>
  <c r="AK709" i="1"/>
  <c r="AJ710" i="1"/>
  <c r="AK710" i="1"/>
  <c r="AJ711" i="1"/>
  <c r="AK711" i="1"/>
  <c r="AJ712" i="1"/>
  <c r="AK712" i="1"/>
  <c r="AJ713" i="1"/>
  <c r="AK713" i="1"/>
  <c r="AJ714" i="1"/>
  <c r="AK714" i="1"/>
  <c r="AJ715" i="1"/>
  <c r="AK715" i="1"/>
  <c r="AJ716" i="1"/>
  <c r="AK716" i="1"/>
  <c r="AJ717" i="1"/>
  <c r="AK717" i="1"/>
  <c r="AJ718" i="1"/>
  <c r="AK718" i="1"/>
  <c r="AJ719" i="1"/>
  <c r="AK719" i="1"/>
  <c r="AJ720" i="1"/>
  <c r="AK720" i="1"/>
  <c r="AJ721" i="1"/>
  <c r="AK721" i="1"/>
  <c r="AJ722" i="1"/>
  <c r="AK722" i="1"/>
  <c r="AJ723" i="1"/>
  <c r="AK723" i="1"/>
  <c r="AJ724" i="1"/>
  <c r="AK724" i="1"/>
  <c r="AJ725" i="1"/>
  <c r="AK725" i="1"/>
  <c r="AJ726" i="1"/>
  <c r="AK726" i="1"/>
  <c r="AJ727" i="1"/>
  <c r="AK727" i="1"/>
  <c r="AJ728" i="1"/>
  <c r="AK728" i="1"/>
  <c r="AJ729" i="1"/>
  <c r="AK729" i="1"/>
  <c r="AJ730" i="1"/>
  <c r="AK730" i="1"/>
  <c r="AJ731" i="1"/>
  <c r="AK731" i="1"/>
  <c r="AJ732" i="1"/>
  <c r="AK732" i="1"/>
  <c r="AJ733" i="1"/>
  <c r="AK733" i="1"/>
  <c r="AJ734" i="1"/>
  <c r="AK734" i="1"/>
  <c r="AJ735" i="1"/>
  <c r="AK735" i="1"/>
  <c r="AJ736" i="1"/>
  <c r="AK736" i="1"/>
  <c r="AJ737" i="1"/>
  <c r="AK737" i="1"/>
  <c r="AJ738" i="1"/>
  <c r="AK738" i="1"/>
  <c r="AJ739" i="1"/>
  <c r="AK739" i="1"/>
  <c r="AJ740" i="1"/>
  <c r="AK740" i="1"/>
  <c r="AJ741" i="1"/>
  <c r="AK741" i="1"/>
  <c r="AJ742" i="1"/>
  <c r="AK742" i="1"/>
  <c r="AJ743" i="1"/>
  <c r="AK743" i="1"/>
  <c r="AJ744" i="1"/>
  <c r="AK744" i="1"/>
  <c r="AJ745" i="1"/>
  <c r="AK745" i="1"/>
  <c r="AJ746" i="1"/>
  <c r="AK746" i="1"/>
  <c r="AJ747" i="1"/>
  <c r="AK747" i="1"/>
  <c r="AJ748" i="1"/>
  <c r="AK748" i="1"/>
  <c r="AJ749" i="1"/>
  <c r="AK749" i="1"/>
  <c r="AJ750" i="1"/>
  <c r="AK750" i="1"/>
  <c r="AJ751" i="1"/>
  <c r="AK751" i="1"/>
  <c r="AJ752" i="1"/>
  <c r="AK752" i="1"/>
  <c r="AJ753" i="1"/>
  <c r="AK753" i="1"/>
  <c r="AJ754" i="1"/>
  <c r="AK754" i="1"/>
  <c r="AJ755" i="1"/>
  <c r="AK755" i="1"/>
  <c r="AJ756" i="1"/>
  <c r="AK756" i="1"/>
  <c r="AJ757" i="1"/>
  <c r="AK757" i="1"/>
  <c r="AJ758" i="1"/>
  <c r="AK758" i="1"/>
  <c r="AJ759" i="1"/>
  <c r="AK759" i="1"/>
  <c r="AJ760" i="1"/>
  <c r="AK760" i="1"/>
  <c r="AJ761" i="1"/>
  <c r="AK761" i="1"/>
  <c r="AJ762" i="1"/>
  <c r="AK762" i="1"/>
  <c r="AJ763" i="1"/>
  <c r="AK763" i="1"/>
  <c r="AJ764" i="1"/>
  <c r="AK764" i="1"/>
  <c r="AJ765" i="1"/>
  <c r="AK765" i="1"/>
  <c r="AJ766" i="1"/>
  <c r="AK766" i="1"/>
  <c r="AJ767" i="1"/>
  <c r="AK767" i="1"/>
  <c r="AJ768" i="1"/>
  <c r="AK768" i="1"/>
  <c r="AJ769" i="1"/>
  <c r="AK769" i="1"/>
  <c r="AJ770" i="1"/>
  <c r="AK770" i="1"/>
  <c r="AJ771" i="1"/>
  <c r="AK771" i="1"/>
  <c r="AJ772" i="1"/>
  <c r="AK772" i="1"/>
  <c r="AJ773" i="1"/>
  <c r="AK773" i="1"/>
  <c r="AJ774" i="1"/>
  <c r="AK774" i="1"/>
  <c r="AJ775" i="1"/>
  <c r="AK775" i="1"/>
  <c r="AJ776" i="1"/>
  <c r="AK776" i="1"/>
  <c r="AJ777" i="1"/>
  <c r="AK777" i="1"/>
  <c r="AJ778" i="1"/>
  <c r="AK778" i="1"/>
  <c r="AJ779" i="1"/>
  <c r="AK779" i="1"/>
  <c r="AJ780" i="1"/>
  <c r="AK780" i="1"/>
  <c r="AJ781" i="1"/>
  <c r="AK781" i="1"/>
  <c r="AJ782" i="1"/>
  <c r="AK782" i="1"/>
  <c r="AJ783" i="1"/>
  <c r="AK783" i="1"/>
  <c r="AJ784" i="1"/>
  <c r="AK784" i="1"/>
  <c r="AJ785" i="1"/>
  <c r="AK785" i="1"/>
  <c r="AJ786" i="1"/>
  <c r="AK786" i="1"/>
  <c r="AJ787" i="1"/>
  <c r="AK787" i="1"/>
  <c r="AJ788" i="1"/>
  <c r="AK788" i="1"/>
  <c r="AJ789" i="1"/>
  <c r="AK789" i="1"/>
  <c r="AJ790" i="1"/>
  <c r="AK790" i="1"/>
  <c r="AJ791" i="1"/>
  <c r="AK791" i="1"/>
  <c r="AJ792" i="1"/>
  <c r="AK792" i="1"/>
  <c r="AJ793" i="1"/>
  <c r="AK793" i="1"/>
  <c r="AJ794" i="1"/>
  <c r="AK794" i="1"/>
  <c r="AJ795" i="1"/>
  <c r="AK795" i="1"/>
  <c r="AJ796" i="1"/>
  <c r="AK796" i="1"/>
  <c r="AJ797" i="1"/>
  <c r="AK797" i="1"/>
  <c r="AJ798" i="1"/>
  <c r="AK798" i="1"/>
  <c r="AJ799" i="1"/>
  <c r="AK799" i="1"/>
  <c r="AJ800" i="1"/>
  <c r="AK800" i="1"/>
  <c r="AJ801" i="1"/>
  <c r="AK801" i="1"/>
  <c r="AJ802" i="1"/>
  <c r="AK802" i="1"/>
  <c r="AJ803" i="1"/>
  <c r="AK803" i="1"/>
  <c r="AJ804" i="1"/>
  <c r="AK804" i="1"/>
  <c r="AJ805" i="1"/>
  <c r="AK805" i="1"/>
  <c r="AJ806" i="1"/>
  <c r="AK806" i="1"/>
  <c r="AJ807" i="1"/>
  <c r="AK807" i="1"/>
  <c r="AJ808" i="1"/>
  <c r="AK808" i="1"/>
  <c r="AJ809" i="1"/>
  <c r="AK809" i="1"/>
  <c r="AJ810" i="1"/>
  <c r="AK810" i="1"/>
  <c r="AJ811" i="1"/>
  <c r="AK811" i="1"/>
  <c r="AJ812" i="1"/>
  <c r="AK812" i="1"/>
  <c r="AJ813" i="1"/>
  <c r="AK813" i="1"/>
  <c r="AJ814" i="1"/>
  <c r="AK814" i="1"/>
  <c r="AJ815" i="1"/>
  <c r="AK815" i="1"/>
  <c r="AJ816" i="1"/>
  <c r="AK816" i="1"/>
  <c r="AJ817" i="1"/>
  <c r="AK817" i="1"/>
  <c r="AJ818" i="1"/>
  <c r="AK818" i="1"/>
  <c r="AJ819" i="1"/>
  <c r="AK819" i="1"/>
  <c r="AJ820" i="1"/>
  <c r="AK820" i="1"/>
  <c r="AJ821" i="1"/>
  <c r="AK821" i="1"/>
  <c r="AJ822" i="1"/>
  <c r="AK822" i="1"/>
  <c r="AJ823" i="1"/>
  <c r="AK823" i="1"/>
  <c r="AJ824" i="1"/>
  <c r="AK824" i="1"/>
  <c r="AJ825" i="1"/>
  <c r="AK825" i="1"/>
  <c r="AJ826" i="1"/>
  <c r="AK826" i="1"/>
  <c r="AJ827" i="1"/>
  <c r="AK827" i="1"/>
  <c r="AJ828" i="1"/>
  <c r="AK828" i="1"/>
  <c r="AJ829" i="1"/>
  <c r="AK829" i="1"/>
  <c r="AJ830" i="1"/>
  <c r="AK830" i="1"/>
  <c r="AJ831" i="1"/>
  <c r="AK831" i="1"/>
  <c r="AJ832" i="1"/>
  <c r="AK832" i="1"/>
  <c r="AJ833" i="1"/>
  <c r="AK833" i="1"/>
  <c r="AJ834" i="1"/>
  <c r="AK834" i="1"/>
  <c r="AJ835" i="1"/>
  <c r="AK835" i="1"/>
  <c r="AJ836" i="1"/>
  <c r="AK836" i="1"/>
  <c r="AJ837" i="1"/>
  <c r="AK837" i="1"/>
  <c r="AJ838" i="1"/>
  <c r="AK838" i="1"/>
  <c r="AJ839" i="1"/>
  <c r="AK839" i="1"/>
  <c r="AJ840" i="1"/>
  <c r="AK840" i="1"/>
  <c r="AJ841" i="1"/>
  <c r="AK841" i="1"/>
  <c r="AJ842" i="1"/>
  <c r="AK842" i="1"/>
  <c r="AJ843" i="1"/>
  <c r="AK843" i="1"/>
  <c r="AJ844" i="1"/>
  <c r="AK844" i="1"/>
  <c r="AJ845" i="1"/>
  <c r="AK845" i="1"/>
  <c r="AJ846" i="1"/>
  <c r="AK846" i="1"/>
  <c r="AJ847" i="1"/>
  <c r="AK847" i="1"/>
  <c r="AJ848" i="1"/>
  <c r="AK848" i="1"/>
  <c r="AJ849" i="1"/>
  <c r="AK849" i="1"/>
  <c r="AJ850" i="1"/>
  <c r="AK850" i="1"/>
  <c r="AJ851" i="1"/>
  <c r="AK851" i="1"/>
  <c r="AJ852" i="1"/>
  <c r="AK852" i="1"/>
  <c r="AJ853" i="1"/>
  <c r="AK853" i="1"/>
  <c r="AJ854" i="1"/>
  <c r="AK854" i="1"/>
  <c r="AJ855" i="1"/>
  <c r="AK855" i="1"/>
  <c r="AJ856" i="1"/>
  <c r="AK856" i="1"/>
  <c r="AJ857" i="1"/>
  <c r="AK857" i="1"/>
  <c r="AJ858" i="1"/>
  <c r="AK858" i="1"/>
  <c r="AJ859" i="1"/>
  <c r="AK859" i="1"/>
  <c r="AJ860" i="1"/>
  <c r="AK860" i="1"/>
  <c r="AJ861" i="1"/>
  <c r="AK861" i="1"/>
  <c r="AJ862" i="1"/>
  <c r="AK862" i="1"/>
  <c r="AJ863" i="1"/>
  <c r="AK863" i="1"/>
  <c r="AJ864" i="1"/>
  <c r="AK864" i="1"/>
  <c r="AJ865" i="1"/>
  <c r="AK865" i="1"/>
  <c r="AJ866" i="1"/>
  <c r="AK866" i="1"/>
  <c r="AJ867" i="1"/>
  <c r="AK867" i="1"/>
  <c r="AJ868" i="1"/>
  <c r="AK868" i="1"/>
  <c r="AJ869" i="1"/>
  <c r="AK869" i="1"/>
  <c r="AJ870" i="1"/>
  <c r="AK870" i="1"/>
  <c r="AJ871" i="1"/>
  <c r="AK871" i="1"/>
  <c r="AJ872" i="1"/>
  <c r="AK872" i="1"/>
  <c r="AJ873" i="1"/>
  <c r="AK873" i="1"/>
  <c r="AJ874" i="1"/>
  <c r="AK874" i="1"/>
  <c r="AJ875" i="1"/>
  <c r="AK875" i="1"/>
  <c r="AJ876" i="1"/>
  <c r="AK876" i="1"/>
  <c r="AJ877" i="1"/>
  <c r="AK877" i="1"/>
  <c r="AJ878" i="1"/>
  <c r="AK878" i="1"/>
  <c r="AJ879" i="1"/>
  <c r="AK879" i="1"/>
  <c r="AJ880" i="1"/>
  <c r="AK880" i="1"/>
  <c r="AJ881" i="1"/>
  <c r="AK881" i="1"/>
  <c r="AJ882" i="1"/>
  <c r="AK882" i="1"/>
  <c r="AJ883" i="1"/>
  <c r="AK883" i="1"/>
  <c r="AJ884" i="1"/>
  <c r="AK884" i="1"/>
  <c r="AJ885" i="1"/>
  <c r="AK885" i="1"/>
  <c r="AJ886" i="1"/>
  <c r="AK886" i="1"/>
  <c r="AJ887" i="1"/>
  <c r="AK887" i="1"/>
  <c r="AJ888" i="1"/>
  <c r="AK888" i="1"/>
  <c r="AJ889" i="1"/>
  <c r="AK889" i="1"/>
  <c r="AJ890" i="1"/>
  <c r="AK890" i="1"/>
  <c r="AJ891" i="1"/>
  <c r="AK891" i="1"/>
  <c r="AJ892" i="1"/>
  <c r="AK892" i="1"/>
  <c r="AJ893" i="1"/>
  <c r="AK893" i="1"/>
  <c r="AJ894" i="1"/>
  <c r="AK894" i="1"/>
  <c r="AJ895" i="1"/>
  <c r="AK895" i="1"/>
  <c r="AJ896" i="1"/>
  <c r="AK896" i="1"/>
  <c r="AJ897" i="1"/>
  <c r="AK897" i="1"/>
  <c r="AJ898" i="1"/>
  <c r="AK898" i="1"/>
  <c r="AJ899" i="1"/>
  <c r="AK899" i="1"/>
  <c r="AJ900" i="1"/>
  <c r="AK900" i="1"/>
  <c r="AJ901" i="1"/>
  <c r="AK901" i="1"/>
  <c r="AJ902" i="1"/>
  <c r="AK902" i="1"/>
  <c r="AJ903" i="1"/>
  <c r="AK903" i="1"/>
  <c r="AJ904" i="1"/>
  <c r="AK904" i="1"/>
  <c r="AJ905" i="1"/>
  <c r="AK905" i="1"/>
  <c r="AJ906" i="1"/>
  <c r="AK906" i="1"/>
  <c r="AJ907" i="1"/>
  <c r="AK907" i="1"/>
  <c r="AJ908" i="1"/>
  <c r="AK908" i="1"/>
  <c r="AJ909" i="1"/>
  <c r="AK909" i="1"/>
  <c r="AJ910" i="1"/>
  <c r="AK910" i="1"/>
  <c r="AJ911" i="1"/>
  <c r="AK911" i="1"/>
  <c r="AJ912" i="1"/>
  <c r="AK912" i="1"/>
  <c r="AJ913" i="1"/>
  <c r="AK913" i="1"/>
  <c r="AJ914" i="1"/>
  <c r="AK914" i="1"/>
  <c r="AJ915" i="1"/>
  <c r="AK915" i="1"/>
  <c r="AJ916" i="1"/>
  <c r="AK916" i="1"/>
  <c r="AJ917" i="1"/>
  <c r="AK917" i="1"/>
  <c r="AJ918" i="1"/>
  <c r="AK918" i="1"/>
  <c r="AJ919" i="1"/>
  <c r="AK919" i="1"/>
  <c r="AJ920" i="1"/>
  <c r="AK920" i="1"/>
  <c r="AJ921" i="1"/>
  <c r="AK921" i="1"/>
  <c r="AJ922" i="1"/>
  <c r="AK922" i="1"/>
  <c r="AJ923" i="1"/>
  <c r="AK923" i="1"/>
  <c r="AJ924" i="1"/>
  <c r="AK924" i="1"/>
  <c r="AJ925" i="1"/>
  <c r="AK925" i="1"/>
  <c r="AJ926" i="1"/>
  <c r="AK926" i="1"/>
  <c r="AJ927" i="1"/>
  <c r="AK927" i="1"/>
  <c r="AJ928" i="1"/>
  <c r="AK928" i="1"/>
  <c r="AJ929" i="1"/>
  <c r="AK929" i="1"/>
  <c r="AJ930" i="1"/>
  <c r="AK930" i="1"/>
  <c r="AJ931" i="1"/>
  <c r="AK931" i="1"/>
  <c r="AJ932" i="1"/>
  <c r="AK932" i="1"/>
  <c r="AJ933" i="1"/>
  <c r="AK933" i="1"/>
  <c r="AJ934" i="1"/>
  <c r="AK934" i="1"/>
  <c r="AJ935" i="1"/>
  <c r="AK935" i="1"/>
  <c r="AJ936" i="1"/>
  <c r="AK936" i="1"/>
  <c r="AJ937" i="1"/>
  <c r="AK937" i="1"/>
  <c r="AJ938" i="1"/>
  <c r="AK938" i="1"/>
  <c r="AJ939" i="1"/>
  <c r="AK939" i="1"/>
  <c r="AJ940" i="1"/>
  <c r="AK940" i="1"/>
  <c r="AJ941" i="1"/>
  <c r="AK941" i="1"/>
  <c r="AJ942" i="1"/>
  <c r="AK942" i="1"/>
  <c r="AJ943" i="1"/>
  <c r="AK943" i="1"/>
  <c r="AJ944" i="1"/>
  <c r="AK944" i="1"/>
  <c r="AJ945" i="1"/>
  <c r="AK945" i="1"/>
  <c r="AJ946" i="1"/>
  <c r="AK946" i="1"/>
  <c r="AJ947" i="1"/>
  <c r="AK947" i="1"/>
  <c r="AJ948" i="1"/>
  <c r="AK948" i="1"/>
  <c r="AJ949" i="1"/>
  <c r="AK949" i="1"/>
  <c r="AJ950" i="1"/>
  <c r="AK950" i="1"/>
  <c r="AJ951" i="1"/>
  <c r="AK951" i="1"/>
  <c r="AJ952" i="1"/>
  <c r="AK952" i="1"/>
  <c r="AJ953" i="1"/>
  <c r="AK953" i="1"/>
  <c r="AJ954" i="1"/>
  <c r="AK954" i="1"/>
  <c r="AJ955" i="1"/>
  <c r="AK955" i="1"/>
  <c r="AJ956" i="1"/>
  <c r="AK956" i="1"/>
  <c r="AJ957" i="1"/>
  <c r="AK957" i="1"/>
  <c r="AJ958" i="1"/>
  <c r="AK958" i="1"/>
  <c r="AJ959" i="1"/>
  <c r="AK959" i="1"/>
  <c r="AJ960" i="1"/>
  <c r="AK960" i="1"/>
  <c r="AJ961" i="1"/>
  <c r="AK961" i="1"/>
  <c r="AJ962" i="1"/>
  <c r="AK962" i="1"/>
  <c r="AJ963" i="1"/>
  <c r="AK963" i="1"/>
  <c r="AJ964" i="1"/>
  <c r="AK964" i="1"/>
  <c r="AJ965" i="1"/>
  <c r="AK965" i="1"/>
  <c r="AJ966" i="1"/>
  <c r="AK966" i="1"/>
  <c r="AJ967" i="1"/>
  <c r="AK967" i="1"/>
  <c r="AJ968" i="1"/>
  <c r="AK968" i="1"/>
  <c r="AJ969" i="1"/>
  <c r="AK969" i="1"/>
  <c r="AJ970" i="1"/>
  <c r="AK970" i="1"/>
  <c r="AJ971" i="1"/>
  <c r="AK971" i="1"/>
  <c r="AJ972" i="1"/>
  <c r="AK972" i="1"/>
  <c r="AJ973" i="1"/>
  <c r="AK973" i="1"/>
  <c r="AJ974" i="1"/>
  <c r="AK974" i="1"/>
  <c r="AJ975" i="1"/>
  <c r="AK975" i="1"/>
  <c r="AJ976" i="1"/>
  <c r="AK976" i="1"/>
  <c r="AJ977" i="1"/>
  <c r="AK977" i="1"/>
  <c r="AJ978" i="1"/>
  <c r="AK978" i="1"/>
  <c r="AJ979" i="1"/>
  <c r="AK979" i="1"/>
  <c r="AJ980" i="1"/>
  <c r="AK980" i="1"/>
  <c r="AJ981" i="1"/>
  <c r="AK981" i="1"/>
  <c r="AJ982" i="1"/>
  <c r="AK982" i="1"/>
  <c r="AJ983" i="1"/>
  <c r="AK983" i="1"/>
  <c r="AJ984" i="1"/>
  <c r="AK984" i="1"/>
  <c r="AJ985" i="1"/>
  <c r="AK985" i="1"/>
  <c r="AJ986" i="1"/>
  <c r="AK986" i="1"/>
  <c r="AJ987" i="1"/>
  <c r="AK987" i="1"/>
  <c r="AJ988" i="1"/>
  <c r="AK988" i="1"/>
  <c r="AJ989" i="1"/>
  <c r="AK989" i="1"/>
  <c r="AJ990" i="1"/>
  <c r="AK990" i="1"/>
  <c r="AJ991" i="1"/>
  <c r="AK991" i="1"/>
  <c r="AJ992" i="1"/>
  <c r="AK992" i="1"/>
  <c r="AJ993" i="1"/>
  <c r="AK993" i="1"/>
  <c r="AJ994" i="1"/>
  <c r="AK994" i="1"/>
  <c r="AJ995" i="1"/>
  <c r="AK995" i="1"/>
  <c r="AJ996" i="1"/>
  <c r="AK996" i="1"/>
  <c r="AJ997" i="1"/>
  <c r="AK997" i="1"/>
  <c r="AJ998" i="1"/>
  <c r="AK998" i="1"/>
  <c r="AJ999" i="1"/>
  <c r="AK999" i="1"/>
  <c r="AJ1000" i="1"/>
  <c r="AK1000" i="1"/>
  <c r="AJ1001" i="1"/>
  <c r="AK1001" i="1"/>
  <c r="AJ1002" i="1"/>
  <c r="AK1002" i="1"/>
  <c r="AJ1003" i="1"/>
  <c r="AK1003" i="1"/>
  <c r="AJ1004" i="1"/>
  <c r="AK1004" i="1"/>
  <c r="AJ1005" i="1"/>
  <c r="AK1005" i="1"/>
  <c r="AJ1006" i="1"/>
  <c r="AK1006" i="1"/>
  <c r="AJ1007" i="1"/>
  <c r="AK1007" i="1"/>
  <c r="AJ1008" i="1"/>
  <c r="AK1008" i="1"/>
  <c r="AJ1009" i="1"/>
  <c r="AK1009" i="1"/>
  <c r="AJ1010" i="1"/>
  <c r="AK1010" i="1"/>
  <c r="AJ1011" i="1"/>
  <c r="AK1011" i="1"/>
  <c r="AJ1012" i="1"/>
  <c r="AK1012" i="1"/>
  <c r="AJ1013" i="1"/>
  <c r="AK1013" i="1"/>
  <c r="AJ1014" i="1"/>
  <c r="AK1014" i="1"/>
  <c r="AJ1015" i="1"/>
  <c r="AK1015" i="1"/>
  <c r="AJ1016" i="1"/>
  <c r="AK1016" i="1"/>
  <c r="AJ1017" i="1"/>
  <c r="AK1017" i="1"/>
  <c r="AJ1018" i="1"/>
  <c r="AK1018" i="1"/>
  <c r="AJ1019" i="1"/>
  <c r="AK1019" i="1"/>
  <c r="AJ1020" i="1"/>
  <c r="AK1020" i="1"/>
  <c r="AJ1021" i="1"/>
  <c r="AK1021" i="1"/>
  <c r="AJ1022" i="1"/>
  <c r="AK1022" i="1"/>
  <c r="AJ1023" i="1"/>
  <c r="AK1023" i="1"/>
  <c r="AJ1024" i="1"/>
  <c r="AK1024" i="1"/>
  <c r="AJ1025" i="1"/>
  <c r="AK1025" i="1"/>
  <c r="AJ1026" i="1"/>
  <c r="AK1026" i="1"/>
  <c r="AJ1027" i="1"/>
  <c r="AK1027" i="1"/>
  <c r="AJ1028" i="1"/>
  <c r="AK1028" i="1"/>
  <c r="AJ1029" i="1"/>
  <c r="AK1029" i="1"/>
  <c r="AJ1030" i="1"/>
  <c r="AK1030" i="1"/>
  <c r="AJ1031" i="1"/>
  <c r="AK1031" i="1"/>
  <c r="AJ1032" i="1"/>
  <c r="AK1032" i="1"/>
  <c r="AJ1033" i="1"/>
  <c r="AK1033" i="1"/>
  <c r="AJ1034" i="1"/>
  <c r="AK1034" i="1"/>
  <c r="AJ1035" i="1"/>
  <c r="AK1035" i="1"/>
  <c r="AJ1036" i="1"/>
  <c r="AK1036" i="1"/>
  <c r="AJ1037" i="1"/>
  <c r="AK1037" i="1"/>
  <c r="AJ1038" i="1"/>
  <c r="AK1038" i="1"/>
  <c r="AJ1039" i="1"/>
  <c r="AK1039" i="1"/>
  <c r="AJ1040" i="1"/>
  <c r="AK1040" i="1"/>
  <c r="AJ1041" i="1"/>
  <c r="AK1041" i="1"/>
  <c r="AJ1042" i="1"/>
  <c r="AK1042" i="1"/>
  <c r="AJ1043" i="1"/>
  <c r="AK1043" i="1"/>
  <c r="AJ1044" i="1"/>
  <c r="AK1044" i="1"/>
  <c r="AJ1045" i="1"/>
  <c r="AK1045" i="1"/>
  <c r="AJ1046" i="1"/>
  <c r="AK1046" i="1"/>
  <c r="AJ1047" i="1"/>
  <c r="AK1047" i="1"/>
  <c r="AJ1048" i="1"/>
  <c r="AK1048" i="1"/>
  <c r="AJ1049" i="1"/>
  <c r="AK1049" i="1"/>
  <c r="AJ1050" i="1"/>
  <c r="AK1050" i="1"/>
  <c r="AJ1051" i="1"/>
  <c r="AK1051" i="1"/>
  <c r="AJ1052" i="1"/>
  <c r="AK1052" i="1"/>
  <c r="AJ1053" i="1"/>
  <c r="AK1053" i="1"/>
  <c r="AJ1054" i="1"/>
  <c r="AK1054" i="1"/>
  <c r="AJ1055" i="1"/>
  <c r="AK1055" i="1"/>
  <c r="AJ1056" i="1"/>
  <c r="AK1056" i="1"/>
  <c r="AJ1057" i="1"/>
  <c r="AK1057" i="1"/>
  <c r="AJ1058" i="1"/>
  <c r="AK1058" i="1"/>
  <c r="AJ1059" i="1"/>
  <c r="AK1059" i="1"/>
  <c r="AJ1060" i="1"/>
  <c r="AK1060" i="1"/>
  <c r="AJ1061" i="1"/>
  <c r="AK1061" i="1"/>
  <c r="AJ1062" i="1"/>
  <c r="AK1062" i="1"/>
  <c r="AJ1063" i="1"/>
  <c r="AK1063" i="1"/>
  <c r="AJ1064" i="1"/>
  <c r="AK1064" i="1"/>
  <c r="AJ1065" i="1"/>
  <c r="AK1065" i="1"/>
  <c r="AJ1066" i="1"/>
  <c r="AK1066" i="1"/>
  <c r="AJ1067" i="1"/>
  <c r="AK1067" i="1"/>
  <c r="AJ1068" i="1"/>
  <c r="AK1068" i="1"/>
  <c r="AJ1069" i="1"/>
  <c r="AK1069" i="1"/>
  <c r="AJ1070" i="1"/>
  <c r="AK1070" i="1"/>
  <c r="AJ1071" i="1"/>
  <c r="AK1071" i="1"/>
  <c r="AJ1072" i="1"/>
  <c r="AK1072" i="1"/>
  <c r="AJ1073" i="1"/>
  <c r="AK1073" i="1"/>
  <c r="AJ1074" i="1"/>
  <c r="AK1074" i="1"/>
  <c r="AJ1075" i="1"/>
  <c r="AK1075" i="1"/>
  <c r="AJ1076" i="1"/>
  <c r="AK1076" i="1"/>
  <c r="AJ1077" i="1"/>
  <c r="AK1077" i="1"/>
  <c r="AJ1078" i="1"/>
  <c r="AK1078" i="1"/>
  <c r="AJ1079" i="1"/>
  <c r="AK1079" i="1"/>
  <c r="AJ1080" i="1"/>
  <c r="AK1080" i="1"/>
  <c r="AJ1081" i="1"/>
  <c r="AK1081" i="1"/>
  <c r="AJ1082" i="1"/>
  <c r="AK1082" i="1"/>
  <c r="AJ1083" i="1"/>
  <c r="AK1083" i="1"/>
  <c r="AJ1084" i="1"/>
  <c r="AK1084" i="1"/>
  <c r="AJ1085" i="1"/>
  <c r="AK1085" i="1"/>
  <c r="AJ1086" i="1"/>
  <c r="AK1086" i="1"/>
  <c r="AJ1087" i="1"/>
  <c r="AK1087" i="1"/>
  <c r="AJ1088" i="1"/>
  <c r="AK1088" i="1"/>
  <c r="AJ1089" i="1"/>
  <c r="AK1089" i="1"/>
  <c r="AJ1090" i="1"/>
  <c r="AK1090" i="1"/>
  <c r="AJ1091" i="1"/>
  <c r="AK1091" i="1"/>
  <c r="AJ1092" i="1"/>
  <c r="AK1092" i="1"/>
  <c r="AJ1093" i="1"/>
  <c r="AK1093" i="1"/>
  <c r="AJ1094" i="1"/>
  <c r="AK1094" i="1"/>
  <c r="AJ1095" i="1"/>
  <c r="AK1095" i="1"/>
  <c r="AJ1096" i="1"/>
  <c r="AK1096" i="1"/>
  <c r="AJ1097" i="1"/>
  <c r="AK1097" i="1"/>
  <c r="AJ1098" i="1"/>
  <c r="AK1098" i="1"/>
  <c r="AJ1099" i="1"/>
  <c r="AK1099" i="1"/>
  <c r="AJ1100" i="1"/>
  <c r="AK1100" i="1"/>
  <c r="AJ1101" i="1"/>
  <c r="AK1101" i="1"/>
  <c r="AJ1102" i="1"/>
  <c r="AK1102" i="1"/>
  <c r="AJ1103" i="1"/>
  <c r="AK1103" i="1"/>
  <c r="AJ1104" i="1"/>
  <c r="AK1104" i="1"/>
  <c r="AJ1105" i="1"/>
  <c r="AK1105" i="1"/>
  <c r="AJ1106" i="1"/>
  <c r="AK1106" i="1"/>
  <c r="AJ1107" i="1"/>
  <c r="AK1107" i="1"/>
  <c r="AJ1108" i="1"/>
  <c r="AK1108" i="1"/>
  <c r="AJ1109" i="1"/>
  <c r="AK1109" i="1"/>
  <c r="AJ1110" i="1"/>
  <c r="AK1110" i="1"/>
  <c r="AJ1111" i="1"/>
  <c r="AK1111" i="1"/>
  <c r="AJ1112" i="1"/>
  <c r="AK1112" i="1"/>
  <c r="AJ1113" i="1"/>
  <c r="AK1113" i="1"/>
  <c r="AJ1114" i="1"/>
  <c r="AK1114" i="1"/>
  <c r="AJ1115" i="1"/>
  <c r="AK1115" i="1"/>
  <c r="AJ1116" i="1"/>
  <c r="AK1116" i="1"/>
  <c r="AJ1117" i="1"/>
  <c r="AK1117" i="1"/>
  <c r="AJ1118" i="1"/>
  <c r="AK1118" i="1"/>
  <c r="AJ1119" i="1"/>
  <c r="AK1119" i="1"/>
  <c r="AJ1120" i="1"/>
  <c r="AK1120" i="1"/>
  <c r="AJ1121" i="1"/>
  <c r="AK1121" i="1"/>
  <c r="AJ1122" i="1"/>
  <c r="AK1122" i="1"/>
  <c r="AJ1123" i="1"/>
  <c r="AK1123" i="1"/>
  <c r="AJ1124" i="1"/>
  <c r="AK1124" i="1"/>
  <c r="AJ1125" i="1"/>
  <c r="AK1125" i="1"/>
  <c r="AJ1126" i="1"/>
  <c r="AK1126" i="1"/>
  <c r="AJ1127" i="1"/>
  <c r="AK1127" i="1"/>
  <c r="AJ1128" i="1"/>
  <c r="AK1128" i="1"/>
  <c r="AJ1129" i="1"/>
  <c r="AK1129" i="1"/>
  <c r="AJ1130" i="1"/>
  <c r="AK1130" i="1"/>
  <c r="AJ1131" i="1"/>
  <c r="AK1131" i="1"/>
  <c r="AJ1132" i="1"/>
  <c r="AK1132" i="1"/>
  <c r="AJ1133" i="1"/>
  <c r="AK1133" i="1"/>
  <c r="AJ1134" i="1"/>
  <c r="AK1134" i="1"/>
  <c r="AJ1135" i="1"/>
  <c r="AK1135" i="1"/>
  <c r="AJ1136" i="1"/>
  <c r="AK1136" i="1"/>
  <c r="AJ1137" i="1"/>
  <c r="AK1137" i="1"/>
  <c r="AJ1138" i="1"/>
  <c r="AK1138" i="1"/>
  <c r="AJ1139" i="1"/>
  <c r="AK1139" i="1"/>
  <c r="AJ1140" i="1"/>
  <c r="AK1140" i="1"/>
  <c r="AJ1141" i="1"/>
  <c r="AK1141" i="1"/>
  <c r="AJ1142" i="1"/>
  <c r="AK1142" i="1"/>
  <c r="AJ1143" i="1"/>
  <c r="AK1143" i="1"/>
  <c r="AJ1144" i="1"/>
  <c r="AK1144" i="1"/>
  <c r="AJ1145" i="1"/>
  <c r="AK1145" i="1"/>
  <c r="AJ1146" i="1"/>
  <c r="AK1146" i="1"/>
  <c r="AJ1147" i="1"/>
  <c r="AK1147" i="1"/>
  <c r="AJ1148" i="1"/>
  <c r="AK1148" i="1"/>
  <c r="AJ1149" i="1"/>
  <c r="AK1149" i="1"/>
  <c r="AJ1150" i="1"/>
  <c r="AK1150" i="1"/>
  <c r="AJ1151" i="1"/>
  <c r="AK1151" i="1"/>
  <c r="AJ1152" i="1"/>
  <c r="AK1152" i="1"/>
  <c r="AJ1153" i="1"/>
  <c r="AK1153" i="1"/>
  <c r="AJ1154" i="1"/>
  <c r="AK1154" i="1"/>
  <c r="AJ1155" i="1"/>
  <c r="AK1155" i="1"/>
  <c r="AJ1156" i="1"/>
  <c r="AK1156" i="1"/>
  <c r="AJ1157" i="1"/>
  <c r="AK1157" i="1"/>
  <c r="AJ1158" i="1"/>
  <c r="AK1158" i="1"/>
  <c r="AJ1159" i="1"/>
  <c r="AK1159" i="1"/>
  <c r="AJ1160" i="1"/>
  <c r="AK1160" i="1"/>
  <c r="AJ1161" i="1"/>
  <c r="AK1161" i="1"/>
  <c r="AJ1162" i="1"/>
  <c r="AK1162" i="1"/>
  <c r="AJ1163" i="1"/>
  <c r="AK1163" i="1"/>
  <c r="AJ1164" i="1"/>
  <c r="AK1164" i="1"/>
  <c r="AJ1165" i="1"/>
  <c r="AK1165" i="1"/>
  <c r="AJ1166" i="1"/>
  <c r="AK1166" i="1"/>
  <c r="AJ1167" i="1"/>
  <c r="AK1167" i="1"/>
  <c r="AJ1168" i="1"/>
  <c r="AK1168" i="1"/>
  <c r="AJ1169" i="1"/>
  <c r="AK1169" i="1"/>
  <c r="AJ1170" i="1"/>
  <c r="AK1170" i="1"/>
  <c r="AJ1171" i="1"/>
  <c r="AK1171" i="1"/>
  <c r="AJ1172" i="1"/>
  <c r="AK1172" i="1"/>
  <c r="AJ1173" i="1"/>
  <c r="AK1173" i="1"/>
  <c r="AJ1174" i="1"/>
  <c r="AK1174" i="1"/>
  <c r="AJ1175" i="1"/>
  <c r="AK1175" i="1"/>
  <c r="AJ1176" i="1"/>
  <c r="AK1176" i="1"/>
  <c r="AJ1177" i="1"/>
  <c r="AK1177" i="1"/>
  <c r="AJ1178" i="1"/>
  <c r="AK1178" i="1"/>
  <c r="AJ1179" i="1"/>
  <c r="AK1179" i="1"/>
  <c r="AJ1180" i="1"/>
  <c r="AK1180" i="1"/>
  <c r="AJ1181" i="1"/>
  <c r="AK1181" i="1"/>
  <c r="AJ1182" i="1"/>
  <c r="AK1182" i="1"/>
  <c r="AJ1183" i="1"/>
  <c r="AK1183" i="1"/>
  <c r="AJ1184" i="1"/>
  <c r="AK1184" i="1"/>
  <c r="AJ1185" i="1"/>
  <c r="AK1185" i="1"/>
  <c r="AJ1186" i="1"/>
  <c r="AK1186" i="1"/>
  <c r="AJ1187" i="1"/>
  <c r="AK1187" i="1"/>
  <c r="AJ1188" i="1"/>
  <c r="AK1188" i="1"/>
  <c r="AJ1189" i="1"/>
  <c r="AK1189" i="1"/>
  <c r="AJ1190" i="1"/>
  <c r="AK1190" i="1"/>
  <c r="AJ1191" i="1"/>
  <c r="AK1191" i="1"/>
  <c r="AJ1192" i="1"/>
  <c r="AK1192" i="1"/>
  <c r="AJ1193" i="1"/>
  <c r="AK1193" i="1"/>
  <c r="AJ1194" i="1"/>
  <c r="AK1194" i="1"/>
  <c r="AJ1195" i="1"/>
  <c r="AK1195" i="1"/>
  <c r="AJ1196" i="1"/>
  <c r="AK1196" i="1"/>
  <c r="AJ1197" i="1"/>
  <c r="AK1197" i="1"/>
  <c r="AJ1198" i="1"/>
  <c r="AK1198" i="1"/>
  <c r="AJ1199" i="1"/>
  <c r="AK1199" i="1"/>
  <c r="AJ1200" i="1"/>
  <c r="AK1200" i="1"/>
  <c r="AJ1201" i="1"/>
  <c r="AK1201" i="1"/>
  <c r="AJ1202" i="1"/>
  <c r="AK1202" i="1"/>
  <c r="AJ1203" i="1"/>
  <c r="AK1203" i="1"/>
  <c r="AJ1204" i="1"/>
  <c r="AK1204" i="1"/>
  <c r="AJ1205" i="1"/>
  <c r="AK1205" i="1"/>
  <c r="AJ1206" i="1"/>
  <c r="AK1206" i="1"/>
  <c r="AJ1207" i="1"/>
  <c r="AK1207" i="1"/>
  <c r="AJ1208" i="1"/>
  <c r="AK1208" i="1"/>
  <c r="AJ1209" i="1"/>
  <c r="AK1209" i="1"/>
  <c r="AJ1210" i="1"/>
  <c r="AK1210" i="1"/>
  <c r="AJ1211" i="1"/>
  <c r="AK1211" i="1"/>
  <c r="AJ1212" i="1"/>
  <c r="AK1212" i="1"/>
  <c r="AJ1213" i="1"/>
  <c r="AK1213" i="1"/>
  <c r="AJ1214" i="1"/>
  <c r="AK1214" i="1"/>
  <c r="AJ1215" i="1"/>
  <c r="AK1215" i="1"/>
  <c r="AJ1216" i="1"/>
  <c r="AK1216" i="1"/>
  <c r="AJ1217" i="1"/>
  <c r="AK1217" i="1"/>
  <c r="AJ1218" i="1"/>
  <c r="AK1218" i="1"/>
  <c r="AJ1219" i="1"/>
  <c r="AK1219" i="1"/>
  <c r="AJ1220" i="1"/>
  <c r="AK1220" i="1"/>
  <c r="AJ1221" i="1"/>
  <c r="AK1221" i="1"/>
  <c r="AJ1222" i="1"/>
  <c r="AK1222" i="1"/>
  <c r="AJ1223" i="1"/>
  <c r="AK1223" i="1"/>
  <c r="AJ1224" i="1"/>
  <c r="AK1224" i="1"/>
  <c r="AJ1225" i="1"/>
  <c r="AK1225" i="1"/>
  <c r="AJ1226" i="1"/>
  <c r="AK1226" i="1"/>
  <c r="AJ1227" i="1"/>
  <c r="AK1227" i="1"/>
  <c r="AJ1228" i="1"/>
  <c r="AK1228" i="1"/>
  <c r="AJ1229" i="1"/>
  <c r="AK1229" i="1"/>
  <c r="AJ1230" i="1"/>
  <c r="AK1230" i="1"/>
  <c r="AJ1231" i="1"/>
  <c r="AK1231" i="1"/>
  <c r="AJ1232" i="1"/>
  <c r="AK1232" i="1"/>
  <c r="AJ1233" i="1"/>
  <c r="AK1233" i="1"/>
  <c r="AJ1234" i="1"/>
  <c r="AK1234" i="1"/>
  <c r="AJ1235" i="1"/>
  <c r="AK1235" i="1"/>
  <c r="AJ1236" i="1"/>
  <c r="AK1236" i="1"/>
  <c r="AJ1237" i="1"/>
  <c r="AK1237" i="1"/>
  <c r="AJ1238" i="1"/>
  <c r="AK1238" i="1"/>
  <c r="AJ1239" i="1"/>
  <c r="AK1239" i="1"/>
  <c r="AJ1240" i="1"/>
  <c r="AK1240" i="1"/>
  <c r="AJ1241" i="1"/>
  <c r="AK1241" i="1"/>
  <c r="AJ1242" i="1"/>
  <c r="AK1242" i="1"/>
  <c r="AJ1243" i="1"/>
  <c r="AK1243" i="1"/>
  <c r="AJ1244" i="1"/>
  <c r="AK1244" i="1"/>
  <c r="AJ1245" i="1"/>
  <c r="AK1245" i="1"/>
  <c r="AJ1246" i="1"/>
  <c r="AK1246" i="1"/>
  <c r="AJ1247" i="1"/>
  <c r="AK1247" i="1"/>
  <c r="AJ1248" i="1"/>
  <c r="AK1248" i="1"/>
  <c r="AJ1249" i="1"/>
  <c r="AK1249" i="1"/>
  <c r="AJ1250" i="1"/>
  <c r="AK1250" i="1"/>
  <c r="AJ1251" i="1"/>
  <c r="AK1251" i="1"/>
  <c r="AJ1252" i="1"/>
  <c r="AK1252" i="1"/>
  <c r="AJ1253" i="1"/>
  <c r="AK1253" i="1"/>
  <c r="AJ1254" i="1"/>
  <c r="AK1254" i="1"/>
  <c r="AJ1255" i="1"/>
  <c r="AK1255" i="1"/>
  <c r="AJ1256" i="1"/>
  <c r="AK1256" i="1"/>
  <c r="AJ1257" i="1"/>
  <c r="AK1257" i="1"/>
  <c r="AJ1258" i="1"/>
  <c r="AK1258" i="1"/>
  <c r="AJ1259" i="1"/>
  <c r="AK1259" i="1"/>
  <c r="AJ1260" i="1"/>
  <c r="AK1260" i="1"/>
  <c r="AJ1261" i="1"/>
  <c r="AK1261" i="1"/>
  <c r="AJ1262" i="1"/>
  <c r="AK1262" i="1"/>
  <c r="AJ1263" i="1"/>
  <c r="AK1263" i="1"/>
  <c r="AJ1264" i="1"/>
  <c r="AK1264" i="1"/>
  <c r="AJ1265" i="1"/>
  <c r="AK1265" i="1"/>
  <c r="AJ1266" i="1"/>
  <c r="AK1266" i="1"/>
  <c r="AJ1267" i="1"/>
  <c r="AK1267" i="1"/>
  <c r="AJ1268" i="1"/>
  <c r="AK1268" i="1"/>
  <c r="AJ1269" i="1"/>
  <c r="AK1269" i="1"/>
  <c r="AJ1270" i="1"/>
  <c r="AK1270" i="1"/>
  <c r="AJ1271" i="1"/>
  <c r="AK1271" i="1"/>
  <c r="AJ1272" i="1"/>
  <c r="AK1272" i="1"/>
  <c r="AJ1273" i="1"/>
  <c r="AK1273" i="1"/>
  <c r="AJ1274" i="1"/>
  <c r="AK1274" i="1"/>
  <c r="AJ1275" i="1"/>
  <c r="AK1275" i="1"/>
  <c r="AJ1276" i="1"/>
  <c r="AK1276" i="1"/>
  <c r="AJ1277" i="1"/>
  <c r="AK1277" i="1"/>
  <c r="AJ1278" i="1"/>
  <c r="AK1278" i="1"/>
  <c r="AJ1279" i="1"/>
  <c r="AK1279" i="1"/>
  <c r="AJ1280" i="1"/>
  <c r="AK1280" i="1"/>
  <c r="AJ1281" i="1"/>
  <c r="AK1281" i="1"/>
  <c r="AJ1282" i="1"/>
  <c r="AK1282" i="1"/>
  <c r="AJ1283" i="1"/>
  <c r="AK1283" i="1"/>
  <c r="AJ1284" i="1"/>
  <c r="AK1284" i="1"/>
  <c r="AJ1285" i="1"/>
  <c r="AK1285" i="1"/>
  <c r="AJ1286" i="1"/>
  <c r="AK1286" i="1"/>
  <c r="AJ1287" i="1"/>
  <c r="AK1287" i="1"/>
  <c r="AJ1288" i="1"/>
  <c r="AK1288" i="1"/>
  <c r="AJ1289" i="1"/>
  <c r="AK1289" i="1"/>
  <c r="AJ1290" i="1"/>
  <c r="AK1290" i="1"/>
  <c r="AJ1291" i="1"/>
  <c r="AK1291" i="1"/>
  <c r="AJ1292" i="1"/>
  <c r="AK1292" i="1"/>
  <c r="AJ1293" i="1"/>
  <c r="AK1293" i="1"/>
  <c r="AJ1294" i="1"/>
  <c r="AK1294" i="1"/>
  <c r="AJ1295" i="1"/>
  <c r="AK1295" i="1"/>
  <c r="AJ1296" i="1"/>
  <c r="AK1296" i="1"/>
  <c r="AJ1297" i="1"/>
  <c r="AK1297" i="1"/>
  <c r="AJ1298" i="1"/>
  <c r="AK1298" i="1"/>
  <c r="AJ1299" i="1"/>
  <c r="AK1299" i="1"/>
  <c r="AJ1300" i="1"/>
  <c r="AK1300" i="1"/>
  <c r="AJ1301" i="1"/>
  <c r="AK1301" i="1"/>
  <c r="AJ1302" i="1"/>
  <c r="AK1302" i="1"/>
  <c r="AJ1303" i="1"/>
  <c r="AK1303" i="1"/>
  <c r="AJ1304" i="1"/>
  <c r="AK1304" i="1"/>
  <c r="AJ1305" i="1"/>
  <c r="AK1305" i="1"/>
  <c r="AJ1306" i="1"/>
  <c r="AK1306" i="1"/>
  <c r="AJ1307" i="1"/>
  <c r="AK1307" i="1"/>
  <c r="AJ1308" i="1"/>
  <c r="AK1308" i="1"/>
  <c r="AJ1309" i="1"/>
  <c r="AK1309" i="1"/>
  <c r="AJ1310" i="1"/>
  <c r="AK1310" i="1"/>
  <c r="AJ1311" i="1"/>
  <c r="AK1311" i="1"/>
  <c r="AJ1312" i="1"/>
  <c r="AK1312" i="1"/>
  <c r="AJ1313" i="1"/>
  <c r="AK1313" i="1"/>
  <c r="AJ1314" i="1"/>
  <c r="AK1314" i="1"/>
  <c r="AJ1315" i="1"/>
  <c r="AK1315" i="1"/>
  <c r="AJ1316" i="1"/>
  <c r="AK1316" i="1"/>
  <c r="AJ1317" i="1"/>
  <c r="AK1317" i="1"/>
  <c r="AJ1318" i="1"/>
  <c r="AK1318" i="1"/>
  <c r="AJ1319" i="1"/>
  <c r="AK1319" i="1"/>
  <c r="AJ1320" i="1"/>
  <c r="AK1320" i="1"/>
  <c r="AJ1321" i="1"/>
  <c r="AK1321" i="1"/>
  <c r="AJ1322" i="1"/>
  <c r="AK1322" i="1"/>
  <c r="AJ1323" i="1"/>
  <c r="AK1323" i="1"/>
  <c r="AJ1324" i="1"/>
  <c r="AK1324" i="1"/>
  <c r="AJ1325" i="1"/>
  <c r="AK1325" i="1"/>
  <c r="AJ1326" i="1"/>
  <c r="AK1326" i="1"/>
  <c r="AJ1327" i="1"/>
  <c r="AK1327" i="1"/>
  <c r="AJ1328" i="1"/>
  <c r="AK1328" i="1"/>
  <c r="AJ1329" i="1"/>
  <c r="AK1329" i="1"/>
  <c r="AJ1330" i="1"/>
  <c r="AK1330" i="1"/>
  <c r="AJ1331" i="1"/>
  <c r="AK1331" i="1"/>
  <c r="AJ1332" i="1"/>
  <c r="AK1332" i="1"/>
  <c r="AJ1333" i="1"/>
  <c r="AK1333" i="1"/>
  <c r="AJ1334" i="1"/>
  <c r="AK1334" i="1"/>
  <c r="AJ1335" i="1"/>
  <c r="AK1335" i="1"/>
  <c r="AJ1336" i="1"/>
  <c r="AK1336" i="1"/>
  <c r="AJ1337" i="1"/>
  <c r="AK1337" i="1"/>
  <c r="AJ1338" i="1"/>
  <c r="AK1338" i="1"/>
  <c r="AJ1339" i="1"/>
  <c r="AK1339" i="1"/>
  <c r="AJ1340" i="1"/>
  <c r="AK1340" i="1"/>
  <c r="AJ1341" i="1"/>
  <c r="AK1341" i="1"/>
  <c r="AJ1342" i="1"/>
  <c r="AK1342" i="1"/>
  <c r="AJ1343" i="1"/>
  <c r="AK1343" i="1"/>
  <c r="AJ1344" i="1"/>
  <c r="AK1344" i="1"/>
  <c r="AJ1345" i="1"/>
  <c r="AK1345" i="1"/>
  <c r="AJ1346" i="1"/>
  <c r="AK1346" i="1"/>
  <c r="AJ1347" i="1"/>
  <c r="AK1347" i="1"/>
  <c r="AJ1348" i="1"/>
  <c r="AK1348" i="1"/>
  <c r="AJ1349" i="1"/>
  <c r="AK1349" i="1"/>
  <c r="AJ1350" i="1"/>
  <c r="AK1350" i="1"/>
  <c r="AJ1351" i="1"/>
  <c r="AK1351" i="1"/>
  <c r="AJ1352" i="1"/>
  <c r="AK1352" i="1"/>
  <c r="AJ1353" i="1"/>
  <c r="AK1353" i="1"/>
  <c r="AJ1354" i="1"/>
  <c r="AK1354" i="1"/>
  <c r="AJ1355" i="1"/>
  <c r="AK1355" i="1"/>
  <c r="AJ1356" i="1"/>
  <c r="AK1356" i="1"/>
  <c r="AJ1357" i="1"/>
  <c r="AK1357" i="1"/>
  <c r="AJ1358" i="1"/>
  <c r="AK1358" i="1"/>
  <c r="AJ1359" i="1"/>
  <c r="AK1359" i="1"/>
  <c r="AJ1360" i="1"/>
  <c r="AK1360" i="1"/>
  <c r="AJ1361" i="1"/>
  <c r="AK1361" i="1"/>
  <c r="AJ1362" i="1"/>
  <c r="AK1362" i="1"/>
  <c r="AJ1363" i="1"/>
  <c r="AK1363" i="1"/>
  <c r="AJ1364" i="1"/>
  <c r="AK1364" i="1"/>
  <c r="AJ1365" i="1"/>
  <c r="AK1365" i="1"/>
  <c r="AJ1366" i="1"/>
  <c r="AK1366" i="1"/>
  <c r="AJ1367" i="1"/>
  <c r="AK1367" i="1"/>
  <c r="AJ1368" i="1"/>
  <c r="AK1368" i="1"/>
  <c r="AJ1369" i="1"/>
  <c r="AK1369" i="1"/>
  <c r="AJ1370" i="1"/>
  <c r="AK1370" i="1"/>
  <c r="AJ1371" i="1"/>
  <c r="AK1371" i="1"/>
  <c r="AJ1372" i="1"/>
  <c r="AK1372" i="1"/>
  <c r="AJ1373" i="1"/>
  <c r="AK1373" i="1"/>
  <c r="AJ1374" i="1"/>
  <c r="AK1374" i="1"/>
  <c r="AJ1375" i="1"/>
  <c r="AK1375" i="1"/>
  <c r="AJ1376" i="1"/>
  <c r="AK1376" i="1"/>
  <c r="AJ1377" i="1"/>
  <c r="AK1377" i="1"/>
  <c r="AJ1378" i="1"/>
  <c r="AK1378" i="1"/>
  <c r="AJ1379" i="1"/>
  <c r="AK1379" i="1"/>
  <c r="AJ1380" i="1"/>
  <c r="AK1380" i="1"/>
  <c r="AJ1381" i="1"/>
  <c r="AK1381" i="1"/>
  <c r="AJ1382" i="1"/>
  <c r="AK1382" i="1"/>
  <c r="AJ1383" i="1"/>
  <c r="AK1383" i="1"/>
  <c r="AJ1384" i="1"/>
  <c r="AK1384" i="1"/>
  <c r="AJ1385" i="1"/>
  <c r="AK1385" i="1"/>
  <c r="AJ1386" i="1"/>
  <c r="AK1386" i="1"/>
  <c r="AJ1387" i="1"/>
  <c r="AK1387" i="1"/>
  <c r="AJ1388" i="1"/>
  <c r="AK1388" i="1"/>
  <c r="AJ1389" i="1"/>
  <c r="AK1389" i="1"/>
  <c r="AJ1390" i="1"/>
  <c r="AK1390" i="1"/>
  <c r="AJ1391" i="1"/>
  <c r="AK1391" i="1"/>
  <c r="AJ1392" i="1"/>
  <c r="AK1392" i="1"/>
  <c r="AJ1393" i="1"/>
  <c r="AK1393" i="1"/>
  <c r="AJ1394" i="1"/>
  <c r="AK1394" i="1"/>
  <c r="AJ1395" i="1"/>
  <c r="AK1395" i="1"/>
  <c r="AJ1396" i="1"/>
  <c r="AK1396" i="1"/>
  <c r="AJ1397" i="1"/>
  <c r="AK1397" i="1"/>
  <c r="AJ1398" i="1"/>
  <c r="AK1398" i="1"/>
  <c r="AJ1399" i="1"/>
  <c r="AK1399" i="1"/>
  <c r="AJ1400" i="1"/>
  <c r="AK1400" i="1"/>
  <c r="AJ1401" i="1"/>
  <c r="AK1401" i="1"/>
  <c r="AJ1402" i="1"/>
  <c r="AK1402" i="1"/>
  <c r="AJ1403" i="1"/>
  <c r="AK1403" i="1"/>
  <c r="AJ1404" i="1"/>
  <c r="AK1404" i="1"/>
  <c r="AJ1405" i="1"/>
  <c r="AK1405" i="1"/>
  <c r="AJ1406" i="1"/>
  <c r="AK1406" i="1"/>
  <c r="AJ1407" i="1"/>
  <c r="AK1407" i="1"/>
  <c r="AJ1408" i="1"/>
  <c r="AK1408" i="1"/>
  <c r="AJ1409" i="1"/>
  <c r="AK1409" i="1"/>
  <c r="AJ1410" i="1"/>
  <c r="AK1410" i="1"/>
  <c r="AJ1411" i="1"/>
  <c r="AK1411" i="1"/>
  <c r="AJ1412" i="1"/>
  <c r="AK1412" i="1"/>
  <c r="AJ1413" i="1"/>
  <c r="AK1413" i="1"/>
  <c r="AJ1414" i="1"/>
  <c r="AK1414" i="1"/>
  <c r="AJ1415" i="1"/>
  <c r="AK1415" i="1"/>
  <c r="AJ1416" i="1"/>
  <c r="AK1416" i="1"/>
  <c r="AJ1417" i="1"/>
  <c r="AK1417" i="1"/>
  <c r="AJ1418" i="1"/>
  <c r="AK1418" i="1"/>
  <c r="AJ1419" i="1"/>
  <c r="AK1419" i="1"/>
  <c r="AJ1420" i="1"/>
  <c r="AK1420" i="1"/>
  <c r="AJ1421" i="1"/>
  <c r="AK1421" i="1"/>
  <c r="AJ1422" i="1"/>
  <c r="AK1422" i="1"/>
  <c r="AJ1423" i="1"/>
  <c r="AK1423" i="1"/>
  <c r="AJ1424" i="1"/>
  <c r="AK1424" i="1"/>
  <c r="AJ1425" i="1"/>
  <c r="AK1425" i="1"/>
  <c r="AJ1426" i="1"/>
  <c r="AK1426" i="1"/>
  <c r="AJ1427" i="1"/>
  <c r="AK1427" i="1"/>
  <c r="AJ1428" i="1"/>
  <c r="AK1428" i="1"/>
  <c r="AJ1429" i="1"/>
  <c r="AK1429" i="1"/>
  <c r="AJ1430" i="1"/>
  <c r="AK1430" i="1"/>
  <c r="AJ1431" i="1"/>
  <c r="AK1431" i="1"/>
  <c r="AJ1432" i="1"/>
  <c r="AK1432" i="1"/>
  <c r="AJ1433" i="1"/>
  <c r="AK1433" i="1"/>
  <c r="AJ1434" i="1"/>
  <c r="AK1434" i="1"/>
  <c r="AJ1435" i="1"/>
  <c r="AK1435" i="1"/>
  <c r="AJ1436" i="1"/>
  <c r="AK1436" i="1"/>
  <c r="AJ1437" i="1"/>
  <c r="AK1437" i="1"/>
  <c r="AJ1438" i="1"/>
  <c r="AK1438" i="1"/>
  <c r="AJ1439" i="1"/>
  <c r="AK1439" i="1"/>
  <c r="AJ1440" i="1"/>
  <c r="AK1440" i="1"/>
  <c r="AJ1441" i="1"/>
  <c r="AK1441" i="1"/>
  <c r="AJ1442" i="1"/>
  <c r="AK1442" i="1"/>
  <c r="AJ1443" i="1"/>
  <c r="AK1443" i="1"/>
  <c r="AJ1444" i="1"/>
  <c r="AK1444" i="1"/>
  <c r="AJ1445" i="1"/>
  <c r="AK1445" i="1"/>
  <c r="AJ1446" i="1"/>
  <c r="AK1446" i="1"/>
  <c r="AJ1447" i="1"/>
  <c r="AK1447" i="1"/>
  <c r="AJ1448" i="1"/>
  <c r="AK1448" i="1"/>
  <c r="AJ1449" i="1"/>
  <c r="AK1449" i="1"/>
  <c r="AJ1450" i="1"/>
  <c r="AK1450" i="1"/>
  <c r="AJ1451" i="1"/>
  <c r="AK1451" i="1"/>
  <c r="AJ1452" i="1"/>
  <c r="AK1452" i="1"/>
  <c r="AJ1453" i="1"/>
  <c r="AK1453" i="1"/>
  <c r="AJ1454" i="1"/>
  <c r="AK1454" i="1"/>
  <c r="AJ1455" i="1"/>
  <c r="AK1455" i="1"/>
  <c r="AJ1456" i="1"/>
  <c r="AK1456" i="1"/>
  <c r="AJ1457" i="1"/>
  <c r="AK1457" i="1"/>
  <c r="AJ1458" i="1"/>
  <c r="AK1458" i="1"/>
  <c r="AJ1459" i="1"/>
  <c r="AK1459" i="1"/>
  <c r="AJ1460" i="1"/>
  <c r="AK1460" i="1"/>
  <c r="AJ1461" i="1"/>
  <c r="AK1461" i="1"/>
  <c r="AJ1462" i="1"/>
  <c r="AK1462" i="1"/>
  <c r="AJ1463" i="1"/>
  <c r="AK1463" i="1"/>
  <c r="AJ1464" i="1"/>
  <c r="AK1464" i="1"/>
  <c r="AJ1465" i="1"/>
  <c r="AK1465" i="1"/>
  <c r="AJ1466" i="1"/>
  <c r="AK1466" i="1"/>
  <c r="AJ1467" i="1"/>
  <c r="AK1467" i="1"/>
  <c r="AJ1468" i="1"/>
  <c r="AK1468" i="1"/>
  <c r="AJ1469" i="1"/>
  <c r="AK1469" i="1"/>
  <c r="AJ1470" i="1"/>
  <c r="AK1470" i="1"/>
  <c r="AJ1471" i="1"/>
  <c r="AK1471" i="1"/>
  <c r="AJ1472" i="1"/>
  <c r="AK1472" i="1"/>
  <c r="AJ1473" i="1"/>
  <c r="AK1473" i="1"/>
  <c r="AJ1474" i="1"/>
  <c r="AK1474" i="1"/>
  <c r="AJ1475" i="1"/>
  <c r="AK1475" i="1"/>
  <c r="AJ1476" i="1"/>
  <c r="AK1476" i="1"/>
  <c r="AJ1477" i="1"/>
  <c r="AK1477" i="1"/>
  <c r="AJ1478" i="1"/>
  <c r="AK1478" i="1"/>
  <c r="AJ1479" i="1"/>
  <c r="AK1479" i="1"/>
  <c r="AJ1480" i="1"/>
  <c r="AK1480" i="1"/>
  <c r="AJ1481" i="1"/>
  <c r="AK1481" i="1"/>
  <c r="AJ1482" i="1"/>
  <c r="AK1482" i="1"/>
  <c r="AJ1483" i="1"/>
  <c r="AK1483" i="1"/>
  <c r="AJ1484" i="1"/>
  <c r="AK1484" i="1"/>
  <c r="AJ1485" i="1"/>
  <c r="AK1485" i="1"/>
  <c r="AJ1486" i="1"/>
  <c r="AK1486" i="1"/>
  <c r="AJ1487" i="1"/>
  <c r="AK1487" i="1"/>
  <c r="AJ1488" i="1"/>
  <c r="AK1488" i="1"/>
  <c r="AJ1489" i="1"/>
  <c r="AK1489" i="1"/>
  <c r="AJ1490" i="1"/>
  <c r="AK1490" i="1"/>
  <c r="AJ1491" i="1"/>
  <c r="AK1491" i="1"/>
  <c r="AJ1492" i="1"/>
  <c r="AK1492" i="1"/>
  <c r="AJ1493" i="1"/>
  <c r="AK1493" i="1"/>
  <c r="AJ1494" i="1"/>
  <c r="AK1494" i="1"/>
  <c r="AJ1495" i="1"/>
  <c r="AK1495" i="1"/>
  <c r="AJ1496" i="1"/>
  <c r="AK1496" i="1"/>
  <c r="AJ1497" i="1"/>
  <c r="AK1497" i="1"/>
  <c r="AJ1498" i="1"/>
  <c r="AK1498" i="1"/>
  <c r="AJ1499" i="1"/>
  <c r="AK1499" i="1"/>
  <c r="AJ1500" i="1"/>
  <c r="AK1500" i="1"/>
  <c r="AJ1501" i="1"/>
  <c r="AK1501" i="1"/>
  <c r="AJ1502" i="1"/>
  <c r="AK1502" i="1"/>
  <c r="AJ1503" i="1"/>
  <c r="AK1503" i="1"/>
  <c r="AJ1504" i="1"/>
  <c r="AK1504" i="1"/>
  <c r="AJ1505" i="1"/>
  <c r="AK1505" i="1"/>
  <c r="AJ1506" i="1"/>
  <c r="AK1506" i="1"/>
  <c r="AJ1507" i="1"/>
  <c r="AK1507" i="1"/>
  <c r="AJ1508" i="1"/>
  <c r="AK1508" i="1"/>
  <c r="AJ1509" i="1"/>
  <c r="AK1509" i="1"/>
  <c r="AJ1510" i="1"/>
  <c r="AK1510" i="1"/>
  <c r="AJ1511" i="1"/>
  <c r="AK1511" i="1"/>
  <c r="AJ1512" i="1"/>
  <c r="AK1512" i="1"/>
  <c r="AJ1513" i="1"/>
  <c r="AK1513" i="1"/>
  <c r="AJ1514" i="1"/>
  <c r="AK1514" i="1"/>
  <c r="AJ1515" i="1"/>
  <c r="AK1515" i="1"/>
  <c r="AJ1516" i="1"/>
  <c r="AK1516" i="1"/>
  <c r="AJ1517" i="1"/>
  <c r="AK1517" i="1"/>
  <c r="AJ1518" i="1"/>
  <c r="AK1518" i="1"/>
  <c r="AJ1519" i="1"/>
  <c r="AK1519" i="1"/>
  <c r="AJ1520" i="1"/>
  <c r="AK1520" i="1"/>
  <c r="AJ1521" i="1"/>
  <c r="AK1521" i="1"/>
  <c r="AJ1522" i="1"/>
  <c r="AK1522" i="1"/>
  <c r="AJ1523" i="1"/>
  <c r="AK1523" i="1"/>
  <c r="AJ1524" i="1"/>
  <c r="AK1524" i="1"/>
  <c r="AJ1525" i="1"/>
  <c r="AK1525" i="1"/>
  <c r="AJ1526" i="1"/>
  <c r="AK1526" i="1"/>
  <c r="AJ1527" i="1"/>
  <c r="AK1527" i="1"/>
  <c r="AJ1528" i="1"/>
  <c r="AK1528" i="1"/>
  <c r="AJ1529" i="1"/>
  <c r="AK1529" i="1"/>
  <c r="AJ1530" i="1"/>
  <c r="AK1530" i="1"/>
  <c r="H1387" i="2" l="1"/>
  <c r="H1379" i="2"/>
  <c r="H1371" i="2"/>
  <c r="H1363" i="2"/>
  <c r="H1355" i="2"/>
  <c r="H1347" i="2"/>
  <c r="H1339" i="2"/>
  <c r="H1275" i="2"/>
  <c r="H963" i="2"/>
  <c r="H955" i="2"/>
  <c r="H939" i="2"/>
  <c r="H931" i="2"/>
  <c r="H923" i="2"/>
  <c r="H907" i="2"/>
  <c r="H867" i="2"/>
  <c r="H859" i="2"/>
  <c r="H851" i="2"/>
  <c r="H843" i="2"/>
  <c r="H523" i="2"/>
  <c r="H875" i="2"/>
  <c r="H835" i="2"/>
  <c r="H567" i="2"/>
  <c r="H827" i="2"/>
  <c r="H1375" i="2"/>
  <c r="H1351" i="2"/>
  <c r="H1343" i="2"/>
  <c r="H927" i="2"/>
  <c r="H919" i="2"/>
  <c r="H911" i="2"/>
  <c r="O831" i="2"/>
  <c r="O823" i="2"/>
  <c r="H819" i="2"/>
  <c r="H791" i="2"/>
  <c r="H787" i="2"/>
  <c r="H783" i="2"/>
  <c r="O767" i="2"/>
  <c r="H751" i="2"/>
  <c r="O747" i="2"/>
  <c r="O731" i="2"/>
  <c r="O719" i="2"/>
  <c r="O715" i="2"/>
  <c r="O711" i="2"/>
  <c r="O675" i="2"/>
  <c r="H815" i="2"/>
  <c r="H559" i="2"/>
  <c r="H1396" i="2"/>
  <c r="H1319" i="2"/>
  <c r="H1395" i="2"/>
  <c r="H887" i="2"/>
  <c r="H879" i="2"/>
  <c r="H763" i="2"/>
  <c r="H1431" i="2"/>
  <c r="H1388" i="2"/>
  <c r="H1384" i="2"/>
  <c r="H1348" i="2"/>
  <c r="H1337" i="2"/>
  <c r="H1333" i="2"/>
  <c r="H1332" i="2"/>
  <c r="H1328" i="2"/>
  <c r="H1321" i="2"/>
  <c r="H1320" i="2"/>
  <c r="H1317" i="2"/>
  <c r="H1284" i="2"/>
  <c r="H1280" i="2"/>
  <c r="H1276" i="2"/>
  <c r="H1274" i="2"/>
  <c r="H1273" i="2"/>
  <c r="H1272" i="2"/>
  <c r="H1245" i="2"/>
  <c r="H1237" i="2"/>
  <c r="H1213" i="2"/>
  <c r="H1125" i="2"/>
  <c r="H1102" i="2"/>
  <c r="H1098" i="2"/>
  <c r="H1093" i="2"/>
  <c r="H1033" i="2"/>
  <c r="H1013" i="2"/>
  <c r="O989" i="2"/>
  <c r="H982" i="2"/>
  <c r="H960" i="2"/>
  <c r="H956" i="2"/>
  <c r="O952" i="2"/>
  <c r="H948" i="2"/>
  <c r="H936" i="2"/>
  <c r="H932" i="2"/>
  <c r="H928" i="2"/>
  <c r="H924" i="2"/>
  <c r="O916" i="2"/>
  <c r="H908" i="2"/>
  <c r="H900" i="2"/>
  <c r="H897" i="2"/>
  <c r="H894" i="2"/>
  <c r="H892" i="2"/>
  <c r="H886" i="2"/>
  <c r="H876" i="2"/>
  <c r="H872" i="2"/>
  <c r="H860" i="2"/>
  <c r="H852" i="2"/>
  <c r="H840" i="2"/>
  <c r="H836" i="2"/>
  <c r="H824" i="2"/>
  <c r="H820" i="2"/>
  <c r="H983" i="2"/>
  <c r="H891" i="2"/>
  <c r="H800" i="2"/>
  <c r="H792" i="2"/>
  <c r="H776" i="2"/>
  <c r="H765" i="2"/>
  <c r="H764" i="2"/>
  <c r="H756" i="2"/>
  <c r="H748" i="2"/>
  <c r="H744" i="2"/>
  <c r="H736" i="2"/>
  <c r="H732" i="2"/>
  <c r="H728" i="2"/>
  <c r="H720" i="2"/>
  <c r="H716" i="2"/>
  <c r="H712" i="2"/>
  <c r="H700" i="2"/>
  <c r="H696" i="2"/>
  <c r="H685" i="2"/>
  <c r="H672" i="2"/>
  <c r="H660" i="2"/>
  <c r="H656" i="2"/>
  <c r="H648" i="2"/>
  <c r="H640" i="2"/>
  <c r="H632" i="2"/>
  <c r="H624" i="2"/>
  <c r="H616" i="2"/>
  <c r="H604" i="2"/>
  <c r="H600" i="2"/>
  <c r="O584" i="2"/>
  <c r="H572" i="2"/>
  <c r="H568" i="2"/>
  <c r="H565" i="2"/>
  <c r="H564" i="2"/>
  <c r="H562" i="2"/>
  <c r="H558" i="2"/>
  <c r="H557" i="2"/>
  <c r="H553" i="2"/>
  <c r="H549" i="2"/>
  <c r="H548" i="2"/>
  <c r="H544" i="2"/>
  <c r="O536" i="2"/>
  <c r="H528" i="2"/>
  <c r="H525" i="2"/>
  <c r="H522" i="2"/>
  <c r="H520" i="2"/>
  <c r="H517" i="2"/>
  <c r="H1514" i="2"/>
  <c r="H1509" i="2"/>
  <c r="H1512" i="2"/>
  <c r="H1516" i="2"/>
  <c r="H1455" i="2"/>
  <c r="H1442" i="2"/>
  <c r="H1386" i="2"/>
  <c r="H1374" i="2"/>
  <c r="H1369" i="2"/>
  <c r="H1346" i="2"/>
  <c r="H1342" i="2"/>
  <c r="H1338" i="2"/>
  <c r="H1329" i="2"/>
  <c r="H1318" i="2"/>
  <c r="H1306" i="2"/>
  <c r="H1305" i="2"/>
  <c r="H1302" i="2"/>
  <c r="H1285" i="2"/>
  <c r="H1281" i="2"/>
  <c r="H1277" i="2"/>
  <c r="H1253" i="2"/>
  <c r="H1249" i="2"/>
  <c r="H1233" i="2"/>
  <c r="H1225" i="2"/>
  <c r="H1197" i="2"/>
  <c r="H1025" i="2"/>
  <c r="H1005" i="2"/>
  <c r="H794" i="2"/>
  <c r="H781" i="2"/>
  <c r="H1479" i="2"/>
  <c r="H1463" i="2"/>
  <c r="H1461" i="2"/>
  <c r="H1258" i="2"/>
  <c r="H1229" i="2"/>
  <c r="H1221" i="2"/>
  <c r="H1217" i="2"/>
  <c r="H1209" i="2"/>
  <c r="H1189" i="2"/>
  <c r="H1169" i="2"/>
  <c r="H1149" i="2"/>
  <c r="H1133" i="2"/>
  <c r="H1129" i="2"/>
  <c r="H1121" i="2"/>
  <c r="H1117" i="2"/>
  <c r="H1113" i="2"/>
  <c r="H1105" i="2"/>
  <c r="H1089" i="2"/>
  <c r="H1081" i="2"/>
  <c r="H1077" i="2"/>
  <c r="H1069" i="2"/>
  <c r="H1065" i="2"/>
  <c r="H1053" i="2"/>
  <c r="H1037" i="2"/>
  <c r="H1029" i="2"/>
  <c r="H1017" i="2"/>
  <c r="H1001" i="2"/>
  <c r="H973" i="2"/>
  <c r="H969" i="2"/>
  <c r="H966" i="2"/>
  <c r="H965" i="2"/>
  <c r="H958" i="2"/>
  <c r="H957" i="2"/>
  <c r="H953" i="2"/>
  <c r="H950" i="2"/>
  <c r="H945" i="2"/>
  <c r="H942" i="2"/>
  <c r="H941" i="2"/>
  <c r="H933" i="2"/>
  <c r="H929" i="2"/>
  <c r="H925" i="2"/>
  <c r="H921" i="2"/>
  <c r="H917" i="2"/>
  <c r="H913" i="2"/>
  <c r="H910" i="2"/>
  <c r="H906" i="2"/>
  <c r="H902" i="2"/>
  <c r="H878" i="2"/>
  <c r="H877" i="2"/>
  <c r="H874" i="2"/>
  <c r="H870" i="2"/>
  <c r="H866" i="2"/>
  <c r="H858" i="2"/>
  <c r="H854" i="2"/>
  <c r="H853" i="2"/>
  <c r="H849" i="2"/>
  <c r="H846" i="2"/>
  <c r="H845" i="2"/>
  <c r="H842" i="2"/>
  <c r="H841" i="2"/>
  <c r="H838" i="2"/>
  <c r="H834" i="2"/>
  <c r="H830" i="2"/>
  <c r="H829" i="2"/>
  <c r="H826" i="2"/>
  <c r="H825" i="2"/>
  <c r="H822" i="2"/>
  <c r="H814" i="2"/>
  <c r="H813" i="2"/>
  <c r="H805" i="2"/>
  <c r="H801" i="2"/>
  <c r="H798" i="2"/>
  <c r="H797" i="2"/>
  <c r="H793" i="2"/>
  <c r="H786" i="2"/>
  <c r="H785" i="2"/>
  <c r="H782" i="2"/>
  <c r="H770" i="2"/>
  <c r="H766" i="2"/>
  <c r="H762" i="2"/>
  <c r="H761" i="2"/>
  <c r="H758" i="2"/>
  <c r="H754" i="2"/>
  <c r="H753" i="2"/>
  <c r="H750" i="2"/>
  <c r="H749" i="2"/>
  <c r="H746" i="2"/>
  <c r="H745" i="2"/>
  <c r="H742" i="2"/>
  <c r="H741" i="2"/>
  <c r="H737" i="2"/>
  <c r="H729" i="2"/>
  <c r="H726" i="2"/>
  <c r="H725" i="2"/>
  <c r="H718" i="2"/>
  <c r="H713" i="2"/>
  <c r="H710" i="2"/>
  <c r="H709" i="2"/>
  <c r="H706" i="2"/>
  <c r="H702" i="2"/>
  <c r="H694" i="2"/>
  <c r="H690" i="2"/>
  <c r="H686" i="2"/>
  <c r="H681" i="2"/>
  <c r="H678" i="2"/>
  <c r="H677" i="2"/>
  <c r="H673" i="2"/>
  <c r="H669" i="2"/>
  <c r="H666" i="2"/>
  <c r="H1459" i="2"/>
  <c r="H1457" i="2"/>
  <c r="H1406" i="2"/>
  <c r="H1399" i="2"/>
  <c r="H1392" i="2"/>
  <c r="H1335" i="2"/>
  <c r="H1327" i="2"/>
  <c r="H1323" i="2"/>
  <c r="H1322" i="2"/>
  <c r="H1315" i="2"/>
  <c r="H1291" i="2"/>
  <c r="H1288" i="2"/>
  <c r="H1287" i="2"/>
  <c r="H1282" i="2"/>
  <c r="H1266" i="2"/>
  <c r="H1251" i="2"/>
  <c r="H1250" i="2"/>
  <c r="H1248" i="2"/>
  <c r="H1247" i="2"/>
  <c r="H1244" i="2"/>
  <c r="H1242" i="2"/>
  <c r="H1240" i="2"/>
  <c r="H1238" i="2"/>
  <c r="H1236" i="2"/>
  <c r="H1235" i="2"/>
  <c r="H1234" i="2"/>
  <c r="H1232" i="2"/>
  <c r="H1231" i="2"/>
  <c r="H1230" i="2"/>
  <c r="H1227" i="2"/>
  <c r="H1226" i="2"/>
  <c r="H1223" i="2"/>
  <c r="H1222" i="2"/>
  <c r="H1220" i="2"/>
  <c r="H1219" i="2"/>
  <c r="H1218" i="2"/>
  <c r="H1215" i="2"/>
  <c r="H1212" i="2"/>
  <c r="H1211" i="2"/>
  <c r="H1207" i="2"/>
  <c r="H1206" i="2"/>
  <c r="H1202" i="2"/>
  <c r="H1199" i="2"/>
  <c r="H1198" i="2"/>
  <c r="H1196" i="2"/>
  <c r="H1195" i="2"/>
  <c r="H1194" i="2"/>
  <c r="H1191" i="2"/>
  <c r="H1190" i="2"/>
  <c r="H1187" i="2"/>
  <c r="H1184" i="2"/>
  <c r="H1183" i="2"/>
  <c r="H1180" i="2"/>
  <c r="H1179" i="2"/>
  <c r="H1178" i="2"/>
  <c r="H1176" i="2"/>
  <c r="H1175" i="2"/>
  <c r="H1174" i="2"/>
  <c r="H1172" i="2"/>
  <c r="H1170" i="2"/>
  <c r="H1168" i="2"/>
  <c r="H1167" i="2"/>
  <c r="H1166" i="2"/>
  <c r="H1163" i="2"/>
  <c r="H1162" i="2"/>
  <c r="H1158" i="2"/>
  <c r="H1150" i="2"/>
  <c r="H1147" i="2"/>
  <c r="H1146" i="2"/>
  <c r="H1143" i="2"/>
  <c r="H1142" i="2"/>
  <c r="H1139" i="2"/>
  <c r="H1134" i="2"/>
  <c r="H1130" i="2"/>
  <c r="H1127" i="2"/>
  <c r="H1126" i="2"/>
  <c r="H1123" i="2"/>
  <c r="H1122" i="2"/>
  <c r="H1119" i="2"/>
  <c r="H1118" i="2"/>
  <c r="H1115" i="2"/>
  <c r="H1114" i="2"/>
  <c r="H1111" i="2"/>
  <c r="H1110" i="2"/>
  <c r="H1107" i="2"/>
  <c r="H1106" i="2"/>
  <c r="H1094" i="2"/>
  <c r="H1092" i="2"/>
  <c r="H1091" i="2"/>
  <c r="H971" i="2"/>
  <c r="H970" i="2"/>
  <c r="H1086" i="2"/>
  <c r="H1084" i="2"/>
  <c r="H1083" i="2"/>
  <c r="H1082" i="2"/>
  <c r="H1080" i="2"/>
  <c r="H1078" i="2"/>
  <c r="H1074" i="2"/>
  <c r="H1072" i="2"/>
  <c r="H1070" i="2"/>
  <c r="H1068" i="2"/>
  <c r="H1067" i="2"/>
  <c r="H1066" i="2"/>
  <c r="H1064" i="2"/>
  <c r="H1063" i="2"/>
  <c r="H1060" i="2"/>
  <c r="H1059" i="2"/>
  <c r="H1058" i="2"/>
  <c r="H1056" i="2"/>
  <c r="H1055" i="2"/>
  <c r="H1054" i="2"/>
  <c r="H1051" i="2"/>
  <c r="H1048" i="2"/>
  <c r="H1047" i="2"/>
  <c r="H1046" i="2"/>
  <c r="H1044" i="2"/>
  <c r="H1043" i="2"/>
  <c r="H1039" i="2"/>
  <c r="H1036" i="2"/>
  <c r="H1035" i="2"/>
  <c r="H1034" i="2"/>
  <c r="H1032" i="2"/>
  <c r="H1028" i="2"/>
  <c r="H1027" i="2"/>
  <c r="H1026" i="2"/>
  <c r="H1023" i="2"/>
  <c r="H1019" i="2"/>
  <c r="H1015" i="2"/>
  <c r="H1012" i="2"/>
  <c r="H1010" i="2"/>
  <c r="H1008" i="2"/>
  <c r="H1006" i="2"/>
  <c r="H1003" i="2"/>
  <c r="H998" i="2"/>
  <c r="H996" i="2"/>
  <c r="H994" i="2"/>
  <c r="H992" i="2"/>
  <c r="H991" i="2"/>
  <c r="H978" i="2"/>
  <c r="H975" i="2"/>
  <c r="H974" i="2"/>
  <c r="H972" i="2"/>
  <c r="H699" i="2"/>
  <c r="H634" i="2"/>
  <c r="H661" i="2"/>
  <c r="H658" i="2"/>
  <c r="H655" i="2"/>
  <c r="H649" i="2"/>
  <c r="H645" i="2"/>
  <c r="H643" i="2"/>
  <c r="H639" i="2"/>
  <c r="H637" i="2"/>
  <c r="H633" i="2"/>
  <c r="H627" i="2"/>
  <c r="H623" i="2"/>
  <c r="H621" i="2"/>
  <c r="H617" i="2"/>
  <c r="H614" i="2"/>
  <c r="H611" i="2"/>
  <c r="H610" i="2"/>
  <c r="H609" i="2"/>
  <c r="H601" i="2"/>
  <c r="H599" i="2"/>
  <c r="H598" i="2"/>
  <c r="H595" i="2"/>
  <c r="H594" i="2"/>
  <c r="H593" i="2"/>
  <c r="H591" i="2"/>
  <c r="H590" i="2"/>
  <c r="H589" i="2"/>
  <c r="H587" i="2"/>
  <c r="H585" i="2"/>
  <c r="H582" i="2"/>
  <c r="H581" i="2"/>
  <c r="H579" i="2"/>
  <c r="H577" i="2"/>
  <c r="H574" i="2"/>
  <c r="H573" i="2"/>
  <c r="H571" i="2"/>
  <c r="H570" i="2"/>
  <c r="H546" i="2"/>
  <c r="H543" i="2"/>
  <c r="H542" i="2"/>
  <c r="H541" i="2"/>
  <c r="H538" i="2"/>
  <c r="H534" i="2"/>
  <c r="H533" i="2"/>
  <c r="H529" i="2"/>
  <c r="H1506" i="2"/>
  <c r="H1502" i="2"/>
  <c r="H1478" i="2"/>
  <c r="H1472" i="2"/>
  <c r="H1417" i="2"/>
  <c r="H1413" i="2"/>
  <c r="H1409" i="2"/>
  <c r="H1296" i="2"/>
  <c r="H1269" i="2"/>
  <c r="H1268" i="2"/>
  <c r="H1265" i="2"/>
  <c r="H1260" i="2"/>
  <c r="H1259" i="2"/>
  <c r="H1256" i="2"/>
  <c r="H1307" i="2"/>
  <c r="O1387" i="2"/>
  <c r="H1295" i="2"/>
  <c r="H1290" i="2"/>
  <c r="H1505" i="2"/>
  <c r="H1489" i="2"/>
  <c r="H1488" i="2"/>
  <c r="H1469" i="2"/>
  <c r="H1445" i="2"/>
  <c r="H1427" i="2"/>
  <c r="O1425" i="2"/>
  <c r="H1402" i="2"/>
  <c r="H1400" i="2"/>
  <c r="H1385" i="2"/>
  <c r="H1365" i="2"/>
  <c r="H1357" i="2"/>
  <c r="H1331" i="2"/>
  <c r="H1326" i="2"/>
  <c r="H1325" i="2"/>
  <c r="H1304" i="2"/>
  <c r="H1298" i="2"/>
  <c r="H1270" i="2"/>
  <c r="H1061" i="2"/>
  <c r="H1045" i="2"/>
  <c r="H981" i="2"/>
  <c r="H1422" i="2"/>
  <c r="H1350" i="2"/>
  <c r="H1293" i="2"/>
  <c r="H1246" i="2"/>
  <c r="H638" i="2"/>
  <c r="H630" i="2"/>
  <c r="H1410" i="2"/>
  <c r="H1405" i="2"/>
  <c r="H1389" i="2"/>
  <c r="H1372" i="2"/>
  <c r="H1344" i="2"/>
  <c r="H1164" i="2"/>
  <c r="H1160" i="2"/>
  <c r="H1156" i="2"/>
  <c r="H1148" i="2"/>
  <c r="H1144" i="2"/>
  <c r="H1140" i="2"/>
  <c r="H1128" i="2"/>
  <c r="H1124" i="2"/>
  <c r="H1116" i="2"/>
  <c r="H1112" i="2"/>
  <c r="H1108" i="2"/>
  <c r="H1096" i="2"/>
  <c r="H1076" i="2"/>
  <c r="H1020" i="2"/>
  <c r="H935" i="2"/>
  <c r="H1515" i="2"/>
  <c r="O1371" i="2"/>
  <c r="H1504" i="2"/>
  <c r="H1503" i="2"/>
  <c r="H1495" i="2"/>
  <c r="H1492" i="2"/>
  <c r="H1491" i="2"/>
  <c r="H1490" i="2"/>
  <c r="H1486" i="2"/>
  <c r="H1482" i="2"/>
  <c r="H1476" i="2"/>
  <c r="H1453" i="2"/>
  <c r="H1450" i="2"/>
  <c r="H1448" i="2"/>
  <c r="H1446" i="2"/>
  <c r="H1443" i="2"/>
  <c r="H1440" i="2"/>
  <c r="H1436" i="2"/>
  <c r="H1430" i="2"/>
  <c r="H1429" i="2"/>
  <c r="H1423" i="2"/>
  <c r="H1416" i="2"/>
  <c r="H1407" i="2"/>
  <c r="H1401" i="2"/>
  <c r="H1382" i="2"/>
  <c r="H1378" i="2"/>
  <c r="H1366" i="2"/>
  <c r="H1364" i="2"/>
  <c r="H1359" i="2"/>
  <c r="H1358" i="2"/>
  <c r="H1354" i="2"/>
  <c r="H1352" i="2"/>
  <c r="O1379" i="2"/>
  <c r="O1419" i="2"/>
  <c r="O1275" i="2"/>
  <c r="O523" i="2"/>
  <c r="O555" i="2"/>
  <c r="O947" i="2"/>
  <c r="O859" i="2"/>
  <c r="O875" i="2"/>
  <c r="O795" i="2"/>
  <c r="O907" i="2"/>
  <c r="O867" i="2"/>
  <c r="O955" i="2"/>
  <c r="O963" i="2"/>
  <c r="O915" i="2" l="1"/>
  <c r="O1347" i="2"/>
  <c r="H1419" i="2"/>
  <c r="O1351" i="2"/>
  <c r="O1375" i="2"/>
  <c r="O927" i="2"/>
  <c r="O679" i="2"/>
  <c r="O559" i="2"/>
  <c r="O567" i="2"/>
  <c r="O1363" i="2"/>
  <c r="O1339" i="2"/>
  <c r="O1355" i="2"/>
  <c r="H947" i="2"/>
  <c r="O879" i="2"/>
  <c r="O787" i="2"/>
  <c r="O1276" i="2"/>
  <c r="H915" i="2"/>
  <c r="O923" i="2"/>
  <c r="O783" i="2"/>
  <c r="O919" i="2"/>
  <c r="O819" i="2"/>
  <c r="O911" i="2"/>
  <c r="O931" i="2"/>
  <c r="O751" i="2"/>
  <c r="O1343" i="2"/>
  <c r="O843" i="2"/>
  <c r="O939" i="2"/>
  <c r="O851" i="2"/>
  <c r="O827" i="2"/>
  <c r="O835" i="2"/>
  <c r="O842" i="2"/>
  <c r="H578" i="2"/>
  <c r="H646" i="2"/>
  <c r="H1030" i="2"/>
  <c r="O689" i="2"/>
  <c r="H689" i="2"/>
  <c r="H930" i="2"/>
  <c r="H1181" i="2"/>
  <c r="H1508" i="2"/>
  <c r="H652" i="2"/>
  <c r="H848" i="2"/>
  <c r="H1145" i="2"/>
  <c r="O863" i="2"/>
  <c r="H863" i="2"/>
  <c r="O1263" i="2"/>
  <c r="H1263" i="2"/>
  <c r="H569" i="2"/>
  <c r="H635" i="2"/>
  <c r="H1007" i="2"/>
  <c r="H1018" i="2"/>
  <c r="H1042" i="2"/>
  <c r="O1075" i="2"/>
  <c r="H1075" i="2"/>
  <c r="H1087" i="2"/>
  <c r="O1210" i="2"/>
  <c r="H1210" i="2"/>
  <c r="H757" i="2"/>
  <c r="H774" i="2"/>
  <c r="H862" i="2"/>
  <c r="O949" i="2"/>
  <c r="H949" i="2"/>
  <c r="O1021" i="2"/>
  <c r="H1021" i="2"/>
  <c r="O1085" i="2"/>
  <c r="H1085" i="2"/>
  <c r="O1310" i="2"/>
  <c r="H1310" i="2"/>
  <c r="O552" i="2"/>
  <c r="H552" i="2"/>
  <c r="H584" i="2"/>
  <c r="O653" i="2"/>
  <c r="H653" i="2"/>
  <c r="H684" i="2"/>
  <c r="H881" i="2"/>
  <c r="O940" i="2"/>
  <c r="H940" i="2"/>
  <c r="O977" i="2"/>
  <c r="H977" i="2"/>
  <c r="H1177" i="2"/>
  <c r="H752" i="2"/>
  <c r="H1420" i="2"/>
  <c r="H671" i="2"/>
  <c r="H711" i="2"/>
  <c r="H743" i="2"/>
  <c r="H779" i="2"/>
  <c r="H811" i="2"/>
  <c r="H895" i="2"/>
  <c r="H1279" i="2"/>
  <c r="H1454" i="2"/>
  <c r="H903" i="2"/>
  <c r="H1252" i="2"/>
  <c r="H1439" i="2"/>
  <c r="H547" i="2"/>
  <c r="O659" i="2"/>
  <c r="H659" i="2"/>
  <c r="H1131" i="2"/>
  <c r="H722" i="2"/>
  <c r="O962" i="2"/>
  <c r="H962" i="2"/>
  <c r="O1278" i="2"/>
  <c r="H1278" i="2"/>
  <c r="H561" i="2"/>
  <c r="H772" i="2"/>
  <c r="H904" i="2"/>
  <c r="H651" i="2"/>
  <c r="H807" i="2"/>
  <c r="H1356" i="2"/>
  <c r="H1474" i="2"/>
  <c r="H1254" i="2"/>
  <c r="H622" i="2"/>
  <c r="O647" i="2"/>
  <c r="H647" i="2"/>
  <c r="H986" i="2"/>
  <c r="H1031" i="2"/>
  <c r="H1412" i="2"/>
  <c r="H1432" i="2"/>
  <c r="H1444" i="2"/>
  <c r="H1460" i="2"/>
  <c r="H1475" i="2"/>
  <c r="H1487" i="2"/>
  <c r="H1498" i="2"/>
  <c r="H1330" i="2"/>
  <c r="O1397" i="2"/>
  <c r="H1397" i="2"/>
  <c r="H1418" i="2"/>
  <c r="H1261" i="2"/>
  <c r="H1264" i="2"/>
  <c r="H539" i="2"/>
  <c r="H602" i="2"/>
  <c r="O613" i="2"/>
  <c r="H613" i="2"/>
  <c r="H662" i="2"/>
  <c r="H987" i="2"/>
  <c r="H1103" i="2"/>
  <c r="O1135" i="2"/>
  <c r="H1135" i="2"/>
  <c r="O1151" i="2"/>
  <c r="H1151" i="2"/>
  <c r="H1188" i="2"/>
  <c r="H1243" i="2"/>
  <c r="H1271" i="2"/>
  <c r="H1404" i="2"/>
  <c r="H674" i="2"/>
  <c r="H693" i="2"/>
  <c r="H777" i="2"/>
  <c r="O817" i="2"/>
  <c r="H817" i="2"/>
  <c r="O833" i="2"/>
  <c r="H833" i="2"/>
  <c r="O865" i="2"/>
  <c r="H865" i="2"/>
  <c r="H901" i="2"/>
  <c r="O918" i="2"/>
  <c r="H918" i="2"/>
  <c r="H934" i="2"/>
  <c r="H1137" i="2"/>
  <c r="O1193" i="2"/>
  <c r="H1193" i="2"/>
  <c r="H1370" i="2"/>
  <c r="H1507" i="2"/>
  <c r="H588" i="2"/>
  <c r="H628" i="2"/>
  <c r="O780" i="2"/>
  <c r="H780" i="2"/>
  <c r="H856" i="2"/>
  <c r="H882" i="2"/>
  <c r="H893" i="2"/>
  <c r="H912" i="2"/>
  <c r="H944" i="2"/>
  <c r="H1097" i="2"/>
  <c r="H1185" i="2"/>
  <c r="H883" i="2"/>
  <c r="H1428" i="2"/>
  <c r="H675" i="2"/>
  <c r="H715" i="2"/>
  <c r="H747" i="2"/>
  <c r="H1484" i="2"/>
  <c r="H1316" i="2"/>
  <c r="H526" i="2"/>
  <c r="O1262" i="2"/>
  <c r="H1262" i="2"/>
  <c r="H1447" i="2"/>
  <c r="H680" i="2"/>
  <c r="H880" i="2"/>
  <c r="H1173" i="2"/>
  <c r="H1414" i="2"/>
  <c r="H1499" i="2"/>
  <c r="H1024" i="2"/>
  <c r="O1120" i="2"/>
  <c r="H1120" i="2"/>
  <c r="O1152" i="2"/>
  <c r="H1152" i="2"/>
  <c r="H1334" i="2"/>
  <c r="H905" i="2"/>
  <c r="H1513" i="2"/>
  <c r="H1466" i="2"/>
  <c r="H530" i="2"/>
  <c r="H603" i="2"/>
  <c r="O625" i="2"/>
  <c r="H625" i="2"/>
  <c r="H650" i="2"/>
  <c r="H663" i="2"/>
  <c r="O988" i="2"/>
  <c r="H988" i="2"/>
  <c r="O999" i="2"/>
  <c r="H999" i="2"/>
  <c r="H1022" i="2"/>
  <c r="O1079" i="2"/>
  <c r="H1079" i="2"/>
  <c r="H1138" i="2"/>
  <c r="O1154" i="2"/>
  <c r="H1154" i="2"/>
  <c r="O778" i="2"/>
  <c r="H778" i="2"/>
  <c r="H818" i="2"/>
  <c r="H850" i="2"/>
  <c r="H937" i="2"/>
  <c r="H1201" i="2"/>
  <c r="H1289" i="2"/>
  <c r="H536" i="2"/>
  <c r="H554" i="2"/>
  <c r="H592" i="2"/>
  <c r="H688" i="2"/>
  <c r="H784" i="2"/>
  <c r="O1095" i="2"/>
  <c r="H1095" i="2"/>
  <c r="H828" i="2"/>
  <c r="O884" i="2"/>
  <c r="H884" i="2"/>
  <c r="H916" i="2"/>
  <c r="H989" i="2"/>
  <c r="O1200" i="2"/>
  <c r="H1200" i="2"/>
  <c r="O1390" i="2"/>
  <c r="H1390" i="2"/>
  <c r="H1452" i="2"/>
  <c r="H679" i="2"/>
  <c r="H719" i="2"/>
  <c r="H823" i="2"/>
  <c r="O1408" i="2"/>
  <c r="H1408" i="2"/>
  <c r="O1485" i="2"/>
  <c r="H1485" i="2"/>
  <c r="H1299" i="2"/>
  <c r="H1449" i="2"/>
  <c r="H995" i="2"/>
  <c r="H1398" i="2"/>
  <c r="O790" i="2"/>
  <c r="H790" i="2"/>
  <c r="H1362" i="2"/>
  <c r="H580" i="2"/>
  <c r="H683" i="2"/>
  <c r="H1057" i="2"/>
  <c r="H775" i="2"/>
  <c r="H1380" i="2"/>
  <c r="H1458" i="2"/>
  <c r="O1314" i="2"/>
  <c r="H1314" i="2"/>
  <c r="H1435" i="2"/>
  <c r="H1462" i="2"/>
  <c r="H1361" i="2"/>
  <c r="H1394" i="2"/>
  <c r="H1465" i="2"/>
  <c r="H1477" i="2"/>
  <c r="H1464" i="2"/>
  <c r="H1283" i="2"/>
  <c r="H1340" i="2"/>
  <c r="H1425" i="2"/>
  <c r="H1493" i="2"/>
  <c r="H1303" i="2"/>
  <c r="O1255" i="2"/>
  <c r="H1255" i="2"/>
  <c r="O1267" i="2"/>
  <c r="H1267" i="2"/>
  <c r="H531" i="2"/>
  <c r="H583" i="2"/>
  <c r="H605" i="2"/>
  <c r="O615" i="2"/>
  <c r="H615" i="2"/>
  <c r="H626" i="2"/>
  <c r="O641" i="2"/>
  <c r="H641" i="2"/>
  <c r="O654" i="2"/>
  <c r="H654" i="2"/>
  <c r="H665" i="2"/>
  <c r="H976" i="2"/>
  <c r="H990" i="2"/>
  <c r="O1000" i="2"/>
  <c r="H1000" i="2"/>
  <c r="O1011" i="2"/>
  <c r="H1011" i="2"/>
  <c r="O1050" i="2"/>
  <c r="H1050" i="2"/>
  <c r="O1155" i="2"/>
  <c r="H1155" i="2"/>
  <c r="O1203" i="2"/>
  <c r="H1203" i="2"/>
  <c r="O1214" i="2"/>
  <c r="H1214" i="2"/>
  <c r="O1224" i="2"/>
  <c r="H1224" i="2"/>
  <c r="O1324" i="2"/>
  <c r="H1324" i="2"/>
  <c r="H697" i="2"/>
  <c r="O730" i="2"/>
  <c r="H730" i="2"/>
  <c r="O821" i="2"/>
  <c r="H821" i="2"/>
  <c r="H837" i="2"/>
  <c r="O869" i="2"/>
  <c r="H869" i="2"/>
  <c r="O922" i="2"/>
  <c r="H922" i="2"/>
  <c r="H938" i="2"/>
  <c r="H954" i="2"/>
  <c r="H1109" i="2"/>
  <c r="H1153" i="2"/>
  <c r="O1241" i="2"/>
  <c r="H1241" i="2"/>
  <c r="H1301" i="2"/>
  <c r="H1377" i="2"/>
  <c r="H1510" i="2"/>
  <c r="H518" i="2"/>
  <c r="H540" i="2"/>
  <c r="H556" i="2"/>
  <c r="H566" i="2"/>
  <c r="H636" i="2"/>
  <c r="H664" i="2"/>
  <c r="H692" i="2"/>
  <c r="H724" i="2"/>
  <c r="H760" i="2"/>
  <c r="H788" i="2"/>
  <c r="H804" i="2"/>
  <c r="H832" i="2"/>
  <c r="H864" i="2"/>
  <c r="H885" i="2"/>
  <c r="H896" i="2"/>
  <c r="H920" i="2"/>
  <c r="H952" i="2"/>
  <c r="H993" i="2"/>
  <c r="O1101" i="2"/>
  <c r="H1101" i="2"/>
  <c r="H1205" i="2"/>
  <c r="O519" i="2"/>
  <c r="H519" i="2"/>
  <c r="O532" i="2"/>
  <c r="H532" i="2"/>
  <c r="H717" i="2"/>
  <c r="H687" i="2"/>
  <c r="H723" i="2"/>
  <c r="O755" i="2"/>
  <c r="H755" i="2"/>
  <c r="H831" i="2"/>
  <c r="O1473" i="2"/>
  <c r="H1473" i="2"/>
  <c r="O984" i="2"/>
  <c r="H984" i="2"/>
  <c r="H1052" i="2"/>
  <c r="H1208" i="2"/>
  <c r="O670" i="2"/>
  <c r="H670" i="2"/>
  <c r="O773" i="2"/>
  <c r="H773" i="2"/>
  <c r="O914" i="2"/>
  <c r="H914" i="2"/>
  <c r="O524" i="2"/>
  <c r="H524" i="2"/>
  <c r="H740" i="2"/>
  <c r="H707" i="2"/>
  <c r="H1391" i="2"/>
  <c r="H527" i="2"/>
  <c r="O1345" i="2"/>
  <c r="H1345" i="2"/>
  <c r="O1480" i="2"/>
  <c r="H1480" i="2"/>
  <c r="H1368" i="2"/>
  <c r="H1415" i="2"/>
  <c r="H1297" i="2"/>
  <c r="O1353" i="2"/>
  <c r="H1353" i="2"/>
  <c r="H1501" i="2"/>
  <c r="O606" i="2"/>
  <c r="H606" i="2"/>
  <c r="H642" i="2"/>
  <c r="H1002" i="2"/>
  <c r="H1088" i="2"/>
  <c r="O1171" i="2"/>
  <c r="H1171" i="2"/>
  <c r="H1182" i="2"/>
  <c r="H1192" i="2"/>
  <c r="O1204" i="2"/>
  <c r="H1204" i="2"/>
  <c r="H698" i="2"/>
  <c r="O714" i="2"/>
  <c r="H714" i="2"/>
  <c r="H733" i="2"/>
  <c r="H909" i="2"/>
  <c r="O985" i="2"/>
  <c r="H985" i="2"/>
  <c r="H1161" i="2"/>
  <c r="O1341" i="2"/>
  <c r="H1341" i="2"/>
  <c r="H1381" i="2"/>
  <c r="O1511" i="2"/>
  <c r="H1511" i="2"/>
  <c r="H668" i="2"/>
  <c r="O808" i="2"/>
  <c r="H808" i="2"/>
  <c r="O868" i="2"/>
  <c r="H868" i="2"/>
  <c r="H555" i="2"/>
  <c r="O899" i="2"/>
  <c r="H899" i="2"/>
  <c r="O551" i="2"/>
  <c r="H551" i="2"/>
  <c r="H1009" i="2"/>
  <c r="H691" i="2"/>
  <c r="H727" i="2"/>
  <c r="O759" i="2"/>
  <c r="H759" i="2"/>
  <c r="H795" i="2"/>
  <c r="H839" i="2"/>
  <c r="H943" i="2"/>
  <c r="H1441" i="2"/>
  <c r="H1470" i="2"/>
  <c r="O802" i="2"/>
  <c r="H802" i="2"/>
  <c r="O1040" i="2"/>
  <c r="H1040" i="2"/>
  <c r="O705" i="2"/>
  <c r="H705" i="2"/>
  <c r="O946" i="2"/>
  <c r="H946" i="2"/>
  <c r="O1157" i="2"/>
  <c r="H1157" i="2"/>
  <c r="H550" i="2"/>
  <c r="H708" i="2"/>
  <c r="H890" i="2"/>
  <c r="H967" i="2"/>
  <c r="O1411" i="2"/>
  <c r="H1411" i="2"/>
  <c r="H1497" i="2"/>
  <c r="H1393" i="2"/>
  <c r="O1383" i="2"/>
  <c r="H1383" i="2"/>
  <c r="H1437" i="2"/>
  <c r="H1467" i="2"/>
  <c r="H1349" i="2"/>
  <c r="H1403" i="2"/>
  <c r="H1424" i="2"/>
  <c r="H1438" i="2"/>
  <c r="H1451" i="2"/>
  <c r="H1468" i="2"/>
  <c r="H1494" i="2"/>
  <c r="H1100" i="2"/>
  <c r="O1132" i="2"/>
  <c r="H1132" i="2"/>
  <c r="O1421" i="2"/>
  <c r="H1421" i="2"/>
  <c r="H1294" i="2"/>
  <c r="H1433" i="2"/>
  <c r="H1311" i="2"/>
  <c r="H1257" i="2"/>
  <c r="O545" i="2"/>
  <c r="H545" i="2"/>
  <c r="O575" i="2"/>
  <c r="H575" i="2"/>
  <c r="H586" i="2"/>
  <c r="H597" i="2"/>
  <c r="H607" i="2"/>
  <c r="H618" i="2"/>
  <c r="O629" i="2"/>
  <c r="H629" i="2"/>
  <c r="O657" i="2"/>
  <c r="H657" i="2"/>
  <c r="H667" i="2"/>
  <c r="H979" i="2"/>
  <c r="H1014" i="2"/>
  <c r="H1038" i="2"/>
  <c r="O1071" i="2"/>
  <c r="H1071" i="2"/>
  <c r="O1090" i="2"/>
  <c r="H1090" i="2"/>
  <c r="H1159" i="2"/>
  <c r="O1216" i="2"/>
  <c r="H1216" i="2"/>
  <c r="H682" i="2"/>
  <c r="H701" i="2"/>
  <c r="H734" i="2"/>
  <c r="H769" i="2"/>
  <c r="H806" i="2"/>
  <c r="H857" i="2"/>
  <c r="O873" i="2"/>
  <c r="H873" i="2"/>
  <c r="H926" i="2"/>
  <c r="H997" i="2"/>
  <c r="O1165" i="2"/>
  <c r="H1165" i="2"/>
  <c r="H521" i="2"/>
  <c r="H608" i="2"/>
  <c r="H644" i="2"/>
  <c r="H796" i="2"/>
  <c r="H810" i="2"/>
  <c r="H888" i="2"/>
  <c r="H898" i="2"/>
  <c r="H1300" i="2"/>
  <c r="O563" i="2"/>
  <c r="H563" i="2"/>
  <c r="H1041" i="2"/>
  <c r="H695" i="2"/>
  <c r="H731" i="2"/>
  <c r="H767" i="2"/>
  <c r="H799" i="2"/>
  <c r="H847" i="2"/>
  <c r="H951" i="2"/>
  <c r="H1496" i="2"/>
  <c r="H1373" i="2"/>
  <c r="O537" i="2"/>
  <c r="H537" i="2"/>
  <c r="H1016" i="2"/>
  <c r="O1186" i="2"/>
  <c r="H1186" i="2"/>
  <c r="O1312" i="2"/>
  <c r="H1312" i="2"/>
  <c r="O738" i="2"/>
  <c r="H738" i="2"/>
  <c r="O861" i="2"/>
  <c r="H861" i="2"/>
  <c r="H1309" i="2"/>
  <c r="H816" i="2"/>
  <c r="O968" i="2"/>
  <c r="H968" i="2"/>
  <c r="H1360" i="2"/>
  <c r="H739" i="2"/>
  <c r="H1367" i="2"/>
  <c r="H1426" i="2"/>
  <c r="H1471" i="2"/>
  <c r="H1483" i="2"/>
  <c r="H1481" i="2"/>
  <c r="H871" i="2"/>
  <c r="H1104" i="2"/>
  <c r="O1136" i="2"/>
  <c r="H1136" i="2"/>
  <c r="O1292" i="2"/>
  <c r="H1292" i="2"/>
  <c r="H1376" i="2"/>
  <c r="H1456" i="2"/>
  <c r="H1336" i="2"/>
  <c r="O1286" i="2"/>
  <c r="H1286" i="2"/>
  <c r="H1434" i="2"/>
  <c r="H535" i="2"/>
  <c r="H619" i="2"/>
  <c r="O631" i="2"/>
  <c r="H631" i="2"/>
  <c r="H980" i="2"/>
  <c r="H1004" i="2"/>
  <c r="O1062" i="2"/>
  <c r="H1062" i="2"/>
  <c r="O1228" i="2"/>
  <c r="H1228" i="2"/>
  <c r="H1239" i="2"/>
  <c r="O1308" i="2"/>
  <c r="H1308" i="2"/>
  <c r="O721" i="2"/>
  <c r="H721" i="2"/>
  <c r="H789" i="2"/>
  <c r="O809" i="2"/>
  <c r="H809" i="2"/>
  <c r="O961" i="2"/>
  <c r="H961" i="2"/>
  <c r="H1500" i="2"/>
  <c r="O560" i="2"/>
  <c r="H560" i="2"/>
  <c r="H576" i="2"/>
  <c r="O612" i="2"/>
  <c r="H612" i="2"/>
  <c r="O676" i="2"/>
  <c r="H676" i="2"/>
  <c r="H704" i="2"/>
  <c r="H768" i="2"/>
  <c r="O812" i="2"/>
  <c r="H812" i="2"/>
  <c r="H844" i="2"/>
  <c r="O889" i="2"/>
  <c r="H889" i="2"/>
  <c r="O964" i="2"/>
  <c r="H964" i="2"/>
  <c r="O1049" i="2"/>
  <c r="H1049" i="2"/>
  <c r="H1141" i="2"/>
  <c r="H1313" i="2"/>
  <c r="H620" i="2"/>
  <c r="O1099" i="2"/>
  <c r="H1099" i="2"/>
  <c r="H596" i="2"/>
  <c r="H1073" i="2"/>
  <c r="H703" i="2"/>
  <c r="H735" i="2"/>
  <c r="H771" i="2"/>
  <c r="H803" i="2"/>
  <c r="H855" i="2"/>
  <c r="H959" i="2"/>
  <c r="O1420" i="2"/>
  <c r="O811" i="2"/>
  <c r="O671" i="2"/>
  <c r="O743" i="2"/>
  <c r="O895" i="2"/>
  <c r="O1279" i="2"/>
  <c r="O1396" i="2"/>
  <c r="O752" i="2"/>
  <c r="O779" i="2"/>
  <c r="O771" i="2"/>
  <c r="O680" i="2"/>
  <c r="O967" i="2"/>
  <c r="O1245" i="2"/>
  <c r="O768" i="2"/>
  <c r="O596" i="2"/>
  <c r="O855" i="2"/>
  <c r="O959" i="2"/>
  <c r="O703" i="2"/>
  <c r="O803" i="2"/>
  <c r="O735" i="2"/>
  <c r="O695" i="2"/>
  <c r="O951" i="2"/>
  <c r="O847" i="2"/>
  <c r="O943" i="2"/>
  <c r="O871" i="2"/>
  <c r="O799" i="2"/>
  <c r="O727" i="2"/>
  <c r="O691" i="2"/>
  <c r="O839" i="2"/>
  <c r="O1336" i="2"/>
  <c r="O1456" i="2"/>
  <c r="O1003" i="2"/>
  <c r="O1009" i="2"/>
  <c r="O1303" i="2"/>
  <c r="O1405" i="2"/>
  <c r="O1024" i="2"/>
  <c r="O1104" i="2"/>
  <c r="O1230" i="2"/>
  <c r="O772" i="2"/>
  <c r="O1205" i="2"/>
  <c r="O890" i="2"/>
  <c r="O887" i="2"/>
  <c r="O920" i="2"/>
  <c r="O816" i="2"/>
  <c r="O542" i="2"/>
  <c r="O707" i="2"/>
  <c r="O1208" i="2"/>
  <c r="O518" i="2"/>
  <c r="O692" i="2"/>
  <c r="O636" i="2"/>
  <c r="O1145" i="2"/>
  <c r="O1180" i="2"/>
  <c r="O1280" i="2"/>
  <c r="O556" i="2"/>
  <c r="O687" i="2"/>
  <c r="O813" i="2"/>
  <c r="O936" i="2"/>
  <c r="O775" i="2"/>
  <c r="O1301" i="2"/>
  <c r="O724" i="2"/>
  <c r="O815" i="2"/>
  <c r="O788" i="2"/>
  <c r="O777" i="2"/>
  <c r="O807" i="2"/>
  <c r="O1360" i="2"/>
  <c r="O1340" i="2"/>
  <c r="O600" i="2"/>
  <c r="O791" i="2"/>
  <c r="O550" i="2"/>
  <c r="O667" i="2"/>
  <c r="O651" i="2"/>
  <c r="O652" i="2"/>
  <c r="O864" i="2"/>
  <c r="O566" i="2"/>
  <c r="O739" i="2"/>
  <c r="O664" i="2"/>
  <c r="O885" i="2"/>
  <c r="O804" i="2"/>
  <c r="O740" i="2"/>
  <c r="O1470" i="2"/>
  <c r="O1173" i="2"/>
  <c r="O1319" i="2"/>
  <c r="O540" i="2"/>
  <c r="O1493" i="2"/>
  <c r="O896" i="2"/>
  <c r="O758" i="2"/>
  <c r="O618" i="2"/>
  <c r="O993" i="2"/>
  <c r="O701" i="2"/>
  <c r="O880" i="2"/>
  <c r="O832" i="2"/>
  <c r="O616" i="2"/>
  <c r="O848" i="2"/>
  <c r="O904" i="2"/>
  <c r="O760" i="2"/>
  <c r="O723" i="2"/>
  <c r="O683" i="2"/>
  <c r="O580" i="2"/>
  <c r="O561" i="2"/>
  <c r="O717" i="2"/>
  <c r="O708" i="2"/>
  <c r="O1508" i="2"/>
  <c r="O1283" i="2"/>
  <c r="O1041" i="2"/>
  <c r="O810" i="2"/>
  <c r="O883" i="2"/>
  <c r="O644" i="2"/>
  <c r="O1428" i="2"/>
  <c r="O973" i="2"/>
  <c r="O905" i="2"/>
  <c r="O801" i="2"/>
  <c r="O1452" i="2"/>
  <c r="O1376" i="2"/>
  <c r="O1260" i="2"/>
  <c r="O1294" i="2"/>
  <c r="O1073" i="2"/>
  <c r="O990" i="2"/>
  <c r="O548" i="2"/>
  <c r="O716" i="2"/>
  <c r="O983" i="2"/>
  <c r="O982" i="2"/>
  <c r="O1395" i="2"/>
  <c r="O912" i="2"/>
  <c r="O888" i="2"/>
  <c r="O763" i="2"/>
  <c r="O628" i="2"/>
  <c r="O1307" i="2"/>
  <c r="O534" i="2"/>
  <c r="O522" i="2"/>
  <c r="O549" i="2"/>
  <c r="O704" i="2"/>
  <c r="O736" i="2"/>
  <c r="O894" i="2"/>
  <c r="O932" i="2"/>
  <c r="O1328" i="2"/>
  <c r="O1431" i="2"/>
  <c r="O576" i="2"/>
  <c r="O602" i="2"/>
  <c r="O1141" i="2"/>
  <c r="O521" i="2"/>
  <c r="O1116" i="2"/>
  <c r="O1506" i="2"/>
  <c r="O1442" i="2"/>
  <c r="O1448" i="2"/>
  <c r="O528" i="2"/>
  <c r="O553" i="2"/>
  <c r="O840" i="2"/>
  <c r="O872" i="2"/>
  <c r="O928" i="2"/>
  <c r="O960" i="2"/>
  <c r="O1125" i="2"/>
  <c r="O1337" i="2"/>
  <c r="O893" i="2"/>
  <c r="O1033" i="2"/>
  <c r="O1014" i="2"/>
  <c r="O718" i="2"/>
  <c r="O517" i="2"/>
  <c r="O554" i="2"/>
  <c r="O632" i="2"/>
  <c r="O688" i="2"/>
  <c r="O720" i="2"/>
  <c r="O800" i="2"/>
  <c r="O948" i="2"/>
  <c r="O1313" i="2"/>
  <c r="O1348" i="2"/>
  <c r="O620" i="2"/>
  <c r="O1507" i="2"/>
  <c r="O1020" i="2"/>
  <c r="O900" i="2"/>
  <c r="O876" i="2"/>
  <c r="O828" i="2"/>
  <c r="O806" i="2"/>
  <c r="O592" i="2"/>
  <c r="O844" i="2"/>
  <c r="O784" i="2"/>
  <c r="O824" i="2"/>
  <c r="O660" i="2"/>
  <c r="O648" i="2"/>
  <c r="O860" i="2"/>
  <c r="O685" i="2"/>
  <c r="O565" i="2"/>
  <c r="O756" i="2"/>
  <c r="O1372" i="2"/>
  <c r="O1098" i="2"/>
  <c r="O1097" i="2"/>
  <c r="O595" i="2"/>
  <c r="O1110" i="2"/>
  <c r="O822" i="2"/>
  <c r="O965" i="2"/>
  <c r="O520" i="2"/>
  <c r="O544" i="2"/>
  <c r="O557" i="2"/>
  <c r="O568" i="2"/>
  <c r="O604" i="2"/>
  <c r="O640" i="2"/>
  <c r="O668" i="2"/>
  <c r="O684" i="2"/>
  <c r="O712" i="2"/>
  <c r="O744" i="2"/>
  <c r="O792" i="2"/>
  <c r="O836" i="2"/>
  <c r="O897" i="2"/>
  <c r="O924" i="2"/>
  <c r="O1102" i="2"/>
  <c r="O1213" i="2"/>
  <c r="O1273" i="2"/>
  <c r="O1333" i="2"/>
  <c r="O956" i="2"/>
  <c r="O886" i="2"/>
  <c r="O1254" i="2"/>
  <c r="O1325" i="2"/>
  <c r="O1385" i="2"/>
  <c r="O1469" i="2"/>
  <c r="O852" i="2"/>
  <c r="O1013" i="2"/>
  <c r="O1297" i="2"/>
  <c r="O1192" i="2"/>
  <c r="O972" i="2"/>
  <c r="O1176" i="2"/>
  <c r="O1327" i="2"/>
  <c r="O681" i="2"/>
  <c r="O525" i="2"/>
  <c r="O562" i="2"/>
  <c r="O624" i="2"/>
  <c r="O696" i="2"/>
  <c r="O728" i="2"/>
  <c r="O764" i="2"/>
  <c r="O891" i="2"/>
  <c r="O820" i="2"/>
  <c r="O881" i="2"/>
  <c r="O892" i="2"/>
  <c r="O908" i="2"/>
  <c r="O1093" i="2"/>
  <c r="O1177" i="2"/>
  <c r="O1284" i="2"/>
  <c r="O1320" i="2"/>
  <c r="O1384" i="2"/>
  <c r="O776" i="2"/>
  <c r="O1352" i="2"/>
  <c r="O1440" i="2"/>
  <c r="O935" i="2"/>
  <c r="O1112" i="2"/>
  <c r="O1144" i="2"/>
  <c r="O981" i="2"/>
  <c r="O1427" i="2"/>
  <c r="O1501" i="2"/>
  <c r="O1471" i="2"/>
  <c r="O987" i="2"/>
  <c r="O608" i="2"/>
  <c r="O558" i="2"/>
  <c r="O597" i="2"/>
  <c r="O564" i="2"/>
  <c r="O672" i="2"/>
  <c r="O656" i="2"/>
  <c r="O1238" i="2"/>
  <c r="O1185" i="2"/>
  <c r="O1418" i="2"/>
  <c r="O1100" i="2"/>
  <c r="O1057" i="2"/>
  <c r="O1272" i="2"/>
  <c r="O1317" i="2"/>
  <c r="O1332" i="2"/>
  <c r="O1274" i="2"/>
  <c r="O882" i="2"/>
  <c r="O856" i="2"/>
  <c r="O748" i="2"/>
  <c r="O662" i="2"/>
  <c r="O572" i="2"/>
  <c r="O898" i="2"/>
  <c r="O700" i="2"/>
  <c r="O588" i="2"/>
  <c r="O709" i="2"/>
  <c r="O796" i="2"/>
  <c r="O732" i="2"/>
  <c r="O578" i="2"/>
  <c r="O765" i="2"/>
  <c r="O1388" i="2"/>
  <c r="O944" i="2"/>
  <c r="O1311" i="2"/>
  <c r="O1300" i="2"/>
  <c r="O1321" i="2"/>
  <c r="O1486" i="2"/>
  <c r="O1237" i="2"/>
  <c r="O1334" i="2"/>
  <c r="O1268" i="2"/>
  <c r="O1413" i="2"/>
  <c r="O1478" i="2"/>
  <c r="O527" i="2"/>
  <c r="O533" i="2"/>
  <c r="O538" i="2"/>
  <c r="O543" i="2"/>
  <c r="O574" i="2"/>
  <c r="O585" i="2"/>
  <c r="O622" i="2"/>
  <c r="O627" i="2"/>
  <c r="O635" i="2"/>
  <c r="O655" i="2"/>
  <c r="O661" i="2"/>
  <c r="O991" i="2"/>
  <c r="O1012" i="2"/>
  <c r="O1018" i="2"/>
  <c r="O1026" i="2"/>
  <c r="O1036" i="2"/>
  <c r="O1042" i="2"/>
  <c r="O1047" i="2"/>
  <c r="O1059" i="2"/>
  <c r="O1064" i="2"/>
  <c r="O1070" i="2"/>
  <c r="O1088" i="2"/>
  <c r="O1094" i="2"/>
  <c r="O1126" i="2"/>
  <c r="O1142" i="2"/>
  <c r="O1150" i="2"/>
  <c r="O1166" i="2"/>
  <c r="O1182" i="2"/>
  <c r="O1198" i="2"/>
  <c r="O1215" i="2"/>
  <c r="O1226" i="2"/>
  <c r="O1236" i="2"/>
  <c r="O1248" i="2"/>
  <c r="O1266" i="2"/>
  <c r="O1288" i="2"/>
  <c r="O1399" i="2"/>
  <c r="O1459" i="2"/>
  <c r="O690" i="2"/>
  <c r="O733" i="2"/>
  <c r="O741" i="2"/>
  <c r="O766" i="2"/>
  <c r="O774" i="2"/>
  <c r="O793" i="2"/>
  <c r="O805" i="2"/>
  <c r="O814" i="2"/>
  <c r="O830" i="2"/>
  <c r="O846" i="2"/>
  <c r="O854" i="2"/>
  <c r="O870" i="2"/>
  <c r="O878" i="2"/>
  <c r="O933" i="2"/>
  <c r="O941" i="2"/>
  <c r="O957" i="2"/>
  <c r="O1065" i="2"/>
  <c r="O1133" i="2"/>
  <c r="O1161" i="2"/>
  <c r="O1217" i="2"/>
  <c r="O1461" i="2"/>
  <c r="O794" i="2"/>
  <c r="O1197" i="2"/>
  <c r="O1249" i="2"/>
  <c r="O1281" i="2"/>
  <c r="O1369" i="2"/>
  <c r="O1381" i="2"/>
  <c r="O1509" i="2"/>
  <c r="O978" i="2"/>
  <c r="O917" i="2"/>
  <c r="O909" i="2"/>
  <c r="O698" i="2"/>
  <c r="O642" i="2"/>
  <c r="O611" i="2"/>
  <c r="O579" i="2"/>
  <c r="O725" i="2"/>
  <c r="O757" i="2"/>
  <c r="O1007" i="2"/>
  <c r="O785" i="2"/>
  <c r="O1189" i="2"/>
  <c r="O1054" i="2"/>
  <c r="O1087" i="2"/>
  <c r="O1031" i="2"/>
  <c r="O1361" i="2"/>
  <c r="O1416" i="2"/>
  <c r="O1436" i="2"/>
  <c r="O1402" i="2"/>
  <c r="O1257" i="2"/>
  <c r="O1264" i="2"/>
  <c r="O1269" i="2"/>
  <c r="O1417" i="2"/>
  <c r="O1502" i="2"/>
  <c r="O529" i="2"/>
  <c r="O539" i="2"/>
  <c r="O570" i="2"/>
  <c r="O581" i="2"/>
  <c r="O586" i="2"/>
  <c r="O591" i="2"/>
  <c r="O607" i="2"/>
  <c r="O637" i="2"/>
  <c r="O649" i="2"/>
  <c r="O992" i="2"/>
  <c r="O1008" i="2"/>
  <c r="O1019" i="2"/>
  <c r="O1027" i="2"/>
  <c r="O1032" i="2"/>
  <c r="O1038" i="2"/>
  <c r="O1043" i="2"/>
  <c r="O1048" i="2"/>
  <c r="O1055" i="2"/>
  <c r="O1060" i="2"/>
  <c r="O1066" i="2"/>
  <c r="O1083" i="2"/>
  <c r="O1103" i="2"/>
  <c r="O1111" i="2"/>
  <c r="O1127" i="2"/>
  <c r="O1143" i="2"/>
  <c r="O1159" i="2"/>
  <c r="O1172" i="2"/>
  <c r="O1183" i="2"/>
  <c r="O1188" i="2"/>
  <c r="O1199" i="2"/>
  <c r="O1222" i="2"/>
  <c r="O1227" i="2"/>
  <c r="O1232" i="2"/>
  <c r="O1243" i="2"/>
  <c r="O1271" i="2"/>
  <c r="O1291" i="2"/>
  <c r="O1322" i="2"/>
  <c r="O1335" i="2"/>
  <c r="O1404" i="2"/>
  <c r="O666" i="2"/>
  <c r="O674" i="2"/>
  <c r="O693" i="2"/>
  <c r="O742" i="2"/>
  <c r="O825" i="2"/>
  <c r="O841" i="2"/>
  <c r="O857" i="2"/>
  <c r="O910" i="2"/>
  <c r="O926" i="2"/>
  <c r="O942" i="2"/>
  <c r="O950" i="2"/>
  <c r="O958" i="2"/>
  <c r="O966" i="2"/>
  <c r="O997" i="2"/>
  <c r="O1029" i="2"/>
  <c r="O1069" i="2"/>
  <c r="O1089" i="2"/>
  <c r="O1117" i="2"/>
  <c r="O1137" i="2"/>
  <c r="O1463" i="2"/>
  <c r="O1225" i="2"/>
  <c r="O1253" i="2"/>
  <c r="O1285" i="2"/>
  <c r="O1305" i="2"/>
  <c r="O1318" i="2"/>
  <c r="O1342" i="2"/>
  <c r="O1370" i="2"/>
  <c r="O1386" i="2"/>
  <c r="O1512" i="2"/>
  <c r="O1514" i="2"/>
  <c r="O925" i="2"/>
  <c r="O786" i="2"/>
  <c r="O849" i="2"/>
  <c r="O750" i="2"/>
  <c r="O590" i="2"/>
  <c r="O1005" i="2"/>
  <c r="O682" i="2"/>
  <c r="O634" i="2"/>
  <c r="O838" i="2"/>
  <c r="O643" i="2"/>
  <c r="O623" i="2"/>
  <c r="O569" i="2"/>
  <c r="O673" i="2"/>
  <c r="O998" i="2"/>
  <c r="O769" i="2"/>
  <c r="O797" i="2"/>
  <c r="O749" i="2"/>
  <c r="O1484" i="2"/>
  <c r="O1250" i="2"/>
  <c r="O1231" i="2"/>
  <c r="O1194" i="2"/>
  <c r="O1178" i="2"/>
  <c r="O1134" i="2"/>
  <c r="O1082" i="2"/>
  <c r="O996" i="2"/>
  <c r="O1119" i="2"/>
  <c r="O1096" i="2"/>
  <c r="O1293" i="2"/>
  <c r="O1002" i="2"/>
  <c r="O970" i="2"/>
  <c r="O986" i="2"/>
  <c r="O979" i="2"/>
  <c r="O901" i="2"/>
  <c r="O726" i="2"/>
  <c r="O706" i="2"/>
  <c r="O601" i="2"/>
  <c r="O734" i="2"/>
  <c r="O617" i="2"/>
  <c r="O974" i="2"/>
  <c r="O934" i="2"/>
  <c r="O862" i="2"/>
  <c r="O1256" i="2"/>
  <c r="O1220" i="2"/>
  <c r="O1158" i="2"/>
  <c r="O1118" i="2"/>
  <c r="O1489" i="2"/>
  <c r="O1455" i="2"/>
  <c r="O1315" i="2"/>
  <c r="O1206" i="2"/>
  <c r="O1113" i="2"/>
  <c r="O1211" i="2"/>
  <c r="O1187" i="2"/>
  <c r="O1302" i="2"/>
  <c r="O1167" i="2"/>
  <c r="O1242" i="2"/>
  <c r="O1078" i="2"/>
  <c r="O1445" i="2"/>
  <c r="O1221" i="2"/>
  <c r="O1515" i="2"/>
  <c r="O1148" i="2"/>
  <c r="O1164" i="2"/>
  <c r="O1330" i="2"/>
  <c r="O1252" i="2"/>
  <c r="O1316" i="2"/>
  <c r="O1513" i="2"/>
  <c r="O1028" i="2"/>
  <c r="O1516" i="2"/>
  <c r="O1500" i="2"/>
  <c r="O638" i="2"/>
  <c r="O1467" i="2"/>
  <c r="O1373" i="2"/>
  <c r="O1492" i="2"/>
  <c r="O1439" i="2"/>
  <c r="O1449" i="2"/>
  <c r="O1510" i="2"/>
  <c r="O1259" i="2"/>
  <c r="O1296" i="2"/>
  <c r="O577" i="2"/>
  <c r="O582" i="2"/>
  <c r="O593" i="2"/>
  <c r="O598" i="2"/>
  <c r="O609" i="2"/>
  <c r="O619" i="2"/>
  <c r="O1010" i="2"/>
  <c r="O1022" i="2"/>
  <c r="O1044" i="2"/>
  <c r="O971" i="2"/>
  <c r="O1106" i="2"/>
  <c r="O1138" i="2"/>
  <c r="O1168" i="2"/>
  <c r="O1184" i="2"/>
  <c r="O1207" i="2"/>
  <c r="O1223" i="2"/>
  <c r="O1323" i="2"/>
  <c r="O1406" i="2"/>
  <c r="O669" i="2"/>
  <c r="O694" i="2"/>
  <c r="O710" i="2"/>
  <c r="O729" i="2"/>
  <c r="O761" i="2"/>
  <c r="O770" i="2"/>
  <c r="O826" i="2"/>
  <c r="O834" i="2"/>
  <c r="O850" i="2"/>
  <c r="O858" i="2"/>
  <c r="O866" i="2"/>
  <c r="O874" i="2"/>
  <c r="O902" i="2"/>
  <c r="O913" i="2"/>
  <c r="O921" i="2"/>
  <c r="O929" i="2"/>
  <c r="O937" i="2"/>
  <c r="O945" i="2"/>
  <c r="O953" i="2"/>
  <c r="O1037" i="2"/>
  <c r="O1077" i="2"/>
  <c r="O1105" i="2"/>
  <c r="O1121" i="2"/>
  <c r="O1169" i="2"/>
  <c r="O1201" i="2"/>
  <c r="O1229" i="2"/>
  <c r="O1479" i="2"/>
  <c r="O1025" i="2"/>
  <c r="O1233" i="2"/>
  <c r="O1277" i="2"/>
  <c r="O1289" i="2"/>
  <c r="O1306" i="2"/>
  <c r="O1329" i="2"/>
  <c r="O1346" i="2"/>
  <c r="O969" i="2"/>
  <c r="O702" i="2"/>
  <c r="O663" i="2"/>
  <c r="O789" i="2"/>
  <c r="O975" i="2"/>
  <c r="O1392" i="2"/>
  <c r="O1282" i="2"/>
  <c r="O1212" i="2"/>
  <c r="O1034" i="2"/>
  <c r="O1056" i="2"/>
  <c r="O1234" i="2"/>
  <c r="O1218" i="2"/>
  <c r="O1244" i="2"/>
  <c r="O1067" i="2"/>
  <c r="O1374" i="2"/>
  <c r="O1290" i="2"/>
  <c r="O1409" i="2"/>
  <c r="O1472" i="2"/>
  <c r="O526" i="2"/>
  <c r="O531" i="2"/>
  <c r="O547" i="2"/>
  <c r="O594" i="2"/>
  <c r="O599" i="2"/>
  <c r="O605" i="2"/>
  <c r="O610" i="2"/>
  <c r="O621" i="2"/>
  <c r="O626" i="2"/>
  <c r="O633" i="2"/>
  <c r="O646" i="2"/>
  <c r="O665" i="2"/>
  <c r="O976" i="2"/>
  <c r="O995" i="2"/>
  <c r="O1016" i="2"/>
  <c r="O1023" i="2"/>
  <c r="O1030" i="2"/>
  <c r="O1035" i="2"/>
  <c r="O1046" i="2"/>
  <c r="O1052" i="2"/>
  <c r="O1058" i="2"/>
  <c r="O1063" i="2"/>
  <c r="O1068" i="2"/>
  <c r="O1074" i="2"/>
  <c r="O1080" i="2"/>
  <c r="O1086" i="2"/>
  <c r="O1092" i="2"/>
  <c r="O1107" i="2"/>
  <c r="O1115" i="2"/>
  <c r="O1123" i="2"/>
  <c r="O1131" i="2"/>
  <c r="O1139" i="2"/>
  <c r="O1147" i="2"/>
  <c r="O1170" i="2"/>
  <c r="O1175" i="2"/>
  <c r="O1191" i="2"/>
  <c r="O1196" i="2"/>
  <c r="O1219" i="2"/>
  <c r="O1235" i="2"/>
  <c r="O1240" i="2"/>
  <c r="O1247" i="2"/>
  <c r="O1287" i="2"/>
  <c r="O1398" i="2"/>
  <c r="O1457" i="2"/>
  <c r="O678" i="2"/>
  <c r="O697" i="2"/>
  <c r="O713" i="2"/>
  <c r="O722" i="2"/>
  <c r="O746" i="2"/>
  <c r="O754" i="2"/>
  <c r="O762" i="2"/>
  <c r="O782" i="2"/>
  <c r="O829" i="2"/>
  <c r="O837" i="2"/>
  <c r="O845" i="2"/>
  <c r="O853" i="2"/>
  <c r="O877" i="2"/>
  <c r="O906" i="2"/>
  <c r="O930" i="2"/>
  <c r="O938" i="2"/>
  <c r="O954" i="2"/>
  <c r="O1017" i="2"/>
  <c r="O1053" i="2"/>
  <c r="O1081" i="2"/>
  <c r="O1109" i="2"/>
  <c r="O1129" i="2"/>
  <c r="O1153" i="2"/>
  <c r="O1181" i="2"/>
  <c r="O1209" i="2"/>
  <c r="O1258" i="2"/>
  <c r="O781" i="2"/>
  <c r="O1309" i="2"/>
  <c r="O1338" i="2"/>
  <c r="O1362" i="2"/>
  <c r="O1377" i="2"/>
  <c r="O1447" i="2"/>
  <c r="O1265" i="2"/>
  <c r="O541" i="2"/>
  <c r="O571" i="2"/>
  <c r="O614" i="2"/>
  <c r="O639" i="2"/>
  <c r="O650" i="2"/>
  <c r="O699" i="2"/>
  <c r="O980" i="2"/>
  <c r="O994" i="2"/>
  <c r="O1004" i="2"/>
  <c r="O1015" i="2"/>
  <c r="O1039" i="2"/>
  <c r="O1051" i="2"/>
  <c r="O1084" i="2"/>
  <c r="O1091" i="2"/>
  <c r="O1114" i="2"/>
  <c r="O1130" i="2"/>
  <c r="O1162" i="2"/>
  <c r="O1179" i="2"/>
  <c r="O1190" i="2"/>
  <c r="O1202" i="2"/>
  <c r="O1001" i="2"/>
  <c r="O818" i="2"/>
  <c r="O686" i="2"/>
  <c r="O587" i="2"/>
  <c r="O530" i="2"/>
  <c r="O798" i="2"/>
  <c r="O737" i="2"/>
  <c r="O753" i="2"/>
  <c r="O1251" i="2"/>
  <c r="O1122" i="2"/>
  <c r="O1072" i="2"/>
  <c r="O1195" i="2"/>
  <c r="O1466" i="2"/>
  <c r="O658" i="2"/>
  <c r="O589" i="2"/>
  <c r="O573" i="2"/>
  <c r="O546" i="2"/>
  <c r="O677" i="2"/>
  <c r="O645" i="2"/>
  <c r="O603" i="2"/>
  <c r="O583" i="2"/>
  <c r="O1006" i="2"/>
  <c r="O745" i="2"/>
  <c r="O1239" i="2"/>
  <c r="O1174" i="2"/>
  <c r="O1146" i="2"/>
  <c r="O1149" i="2"/>
  <c r="O1163" i="2"/>
  <c r="O535" i="2"/>
  <c r="O1076" i="2"/>
  <c r="O1108" i="2"/>
  <c r="O1124" i="2"/>
  <c r="O1140" i="2"/>
  <c r="O1156" i="2"/>
  <c r="O1389" i="2"/>
  <c r="O1350" i="2"/>
  <c r="O1326" i="2"/>
  <c r="O1441" i="2"/>
  <c r="O1454" i="2"/>
  <c r="O1491" i="2"/>
  <c r="O1496" i="2"/>
  <c r="O1503" i="2"/>
  <c r="O1128" i="2"/>
  <c r="O1160" i="2"/>
  <c r="O1368" i="2"/>
  <c r="O1393" i="2"/>
  <c r="O1415" i="2"/>
  <c r="O1391" i="2"/>
  <c r="O1061" i="2"/>
  <c r="O1331" i="2"/>
  <c r="O1356" i="2"/>
  <c r="O1443" i="2"/>
  <c r="O1504" i="2"/>
  <c r="O903" i="2"/>
  <c r="O1444" i="2"/>
  <c r="O1045" i="2"/>
  <c r="O1499" i="2"/>
  <c r="O1435" i="2"/>
  <c r="O1357" i="2"/>
  <c r="O1365" i="2"/>
  <c r="O1304" i="2"/>
  <c r="O1505" i="2"/>
  <c r="O1464" i="2"/>
  <c r="O1400" i="2"/>
  <c r="O1364" i="2"/>
  <c r="O1434" i="2"/>
  <c r="O1433" i="2"/>
  <c r="O1246" i="2"/>
  <c r="O630" i="2"/>
  <c r="O1295" i="2"/>
  <c r="O1344" i="2"/>
  <c r="O1299" i="2"/>
  <c r="O1298" i="2"/>
  <c r="O1261" i="2"/>
  <c r="O1488" i="2"/>
  <c r="O1270" i="2"/>
  <c r="O1410" i="2"/>
  <c r="O1422" i="2"/>
  <c r="O1366" i="2"/>
  <c r="O1482" i="2"/>
  <c r="O1494" i="2"/>
  <c r="O1407" i="2"/>
  <c r="O1426" i="2"/>
  <c r="O1462" i="2"/>
  <c r="O1490" i="2"/>
  <c r="O1495" i="2"/>
  <c r="O1481" i="2"/>
  <c r="O1483" i="2"/>
  <c r="O1451" i="2"/>
  <c r="O1476" i="2"/>
  <c r="O1438" i="2"/>
  <c r="O1453" i="2"/>
  <c r="O1380" i="2"/>
  <c r="O1354" i="2"/>
  <c r="O1378" i="2"/>
  <c r="O1394" i="2"/>
  <c r="O1429" i="2"/>
  <c r="O1465" i="2"/>
  <c r="O1477" i="2"/>
  <c r="O1358" i="2"/>
  <c r="O1382" i="2"/>
  <c r="O1498" i="2"/>
  <c r="O1468" i="2"/>
  <c r="O1475" i="2"/>
  <c r="O1460" i="2"/>
  <c r="O1349" i="2"/>
  <c r="O1359" i="2"/>
  <c r="O1414" i="2"/>
  <c r="O1446" i="2"/>
  <c r="O1412" i="2"/>
  <c r="O1403" i="2"/>
  <c r="O1487" i="2"/>
  <c r="O1432" i="2"/>
  <c r="O1424" i="2"/>
  <c r="O1367" i="2"/>
  <c r="O1401" i="2"/>
  <c r="O1423" i="2"/>
  <c r="O1430" i="2"/>
  <c r="O1437" i="2"/>
  <c r="O1450" i="2"/>
  <c r="O1458" i="2"/>
  <c r="O1474" i="2"/>
  <c r="O1497" i="2"/>
  <c r="H20" i="2" l="1"/>
  <c r="H29" i="2"/>
  <c r="H25" i="2"/>
  <c r="H21" i="2"/>
  <c r="H30" i="2"/>
  <c r="H26" i="2"/>
  <c r="H22" i="2"/>
  <c r="H18" i="2"/>
  <c r="H31" i="2"/>
  <c r="H27" i="2"/>
  <c r="H23" i="2"/>
  <c r="H19" i="2"/>
  <c r="H35" i="2"/>
  <c r="H516" i="2"/>
  <c r="H508" i="2"/>
  <c r="H456" i="2"/>
  <c r="H440" i="2"/>
  <c r="H436" i="2"/>
  <c r="H428" i="2"/>
  <c r="H400" i="2"/>
  <c r="H384" i="2"/>
  <c r="H380" i="2"/>
  <c r="H376" i="2"/>
  <c r="H360" i="2"/>
  <c r="H332" i="2"/>
  <c r="H324" i="2"/>
  <c r="H288" i="2"/>
  <c r="H276" i="2"/>
  <c r="H256" i="2"/>
  <c r="H244" i="2"/>
  <c r="H236" i="2"/>
  <c r="H208" i="2"/>
  <c r="H200" i="2"/>
  <c r="H196" i="2"/>
  <c r="H192" i="2"/>
  <c r="H188" i="2"/>
  <c r="H180" i="2"/>
  <c r="H176" i="2"/>
  <c r="H172" i="2"/>
  <c r="H168" i="2"/>
  <c r="H164" i="2"/>
  <c r="H160" i="2"/>
  <c r="H140" i="2"/>
  <c r="H128" i="2"/>
  <c r="H124" i="2"/>
  <c r="H116" i="2"/>
  <c r="H108" i="2"/>
  <c r="H104" i="2"/>
  <c r="H96" i="2"/>
  <c r="H68" i="2"/>
  <c r="H48" i="2"/>
  <c r="H36" i="2"/>
  <c r="H33" i="2"/>
  <c r="H513" i="2"/>
  <c r="H509" i="2"/>
  <c r="H501" i="2"/>
  <c r="H493" i="2"/>
  <c r="H485" i="2"/>
  <c r="H473" i="2"/>
  <c r="H465" i="2"/>
  <c r="H457" i="2"/>
  <c r="H449" i="2"/>
  <c r="H441" i="2"/>
  <c r="H433" i="2"/>
  <c r="H421" i="2"/>
  <c r="H417" i="2"/>
  <c r="H409" i="2"/>
  <c r="H397" i="2"/>
  <c r="H389" i="2"/>
  <c r="H385" i="2"/>
  <c r="H377" i="2"/>
  <c r="H369" i="2"/>
  <c r="H361" i="2"/>
  <c r="H349" i="2"/>
  <c r="H341" i="2"/>
  <c r="H337" i="2"/>
  <c r="H325" i="2"/>
  <c r="H321" i="2"/>
  <c r="H313" i="2"/>
  <c r="H301" i="2"/>
  <c r="H297" i="2"/>
  <c r="H285" i="2"/>
  <c r="H277" i="2"/>
  <c r="H273" i="2"/>
  <c r="H261" i="2"/>
  <c r="H253" i="2"/>
  <c r="H249" i="2"/>
  <c r="H241" i="2"/>
  <c r="H233" i="2"/>
  <c r="H225" i="2"/>
  <c r="H217" i="2"/>
  <c r="H205" i="2"/>
  <c r="H197" i="2"/>
  <c r="H193" i="2"/>
  <c r="H181" i="2"/>
  <c r="H177" i="2"/>
  <c r="H165" i="2"/>
  <c r="H157" i="2"/>
  <c r="H153" i="2"/>
  <c r="H145" i="2"/>
  <c r="H137" i="2"/>
  <c r="H125" i="2"/>
  <c r="H117" i="2"/>
  <c r="H109" i="2"/>
  <c r="H101" i="2"/>
  <c r="H93" i="2"/>
  <c r="H89" i="2"/>
  <c r="H81" i="2"/>
  <c r="H77" i="2"/>
  <c r="H73" i="2"/>
  <c r="H69" i="2"/>
  <c r="H65" i="2"/>
  <c r="H61" i="2"/>
  <c r="H57" i="2"/>
  <c r="H53" i="2"/>
  <c r="H49" i="2"/>
  <c r="H45" i="2"/>
  <c r="H41" i="2"/>
  <c r="H37" i="2"/>
  <c r="H514" i="2"/>
  <c r="H510" i="2"/>
  <c r="H506" i="2"/>
  <c r="H502" i="2"/>
  <c r="H498" i="2"/>
  <c r="H494" i="2"/>
  <c r="H490" i="2"/>
  <c r="H486" i="2"/>
  <c r="H482" i="2"/>
  <c r="H478" i="2"/>
  <c r="H474" i="2"/>
  <c r="H470" i="2"/>
  <c r="H466" i="2"/>
  <c r="H462" i="2"/>
  <c r="H458" i="2"/>
  <c r="H454" i="2"/>
  <c r="H450" i="2"/>
  <c r="H446" i="2"/>
  <c r="H442" i="2"/>
  <c r="H438" i="2"/>
  <c r="H434" i="2"/>
  <c r="H430" i="2"/>
  <c r="H426" i="2"/>
  <c r="H422" i="2"/>
  <c r="H418" i="2"/>
  <c r="H414" i="2"/>
  <c r="H410" i="2"/>
  <c r="H406" i="2"/>
  <c r="H402" i="2"/>
  <c r="H398" i="2"/>
  <c r="H394" i="2"/>
  <c r="H390" i="2"/>
  <c r="H386" i="2"/>
  <c r="H382" i="2"/>
  <c r="H378" i="2"/>
  <c r="H374" i="2"/>
  <c r="H370" i="2"/>
  <c r="H366" i="2"/>
  <c r="H362" i="2"/>
  <c r="H358" i="2"/>
  <c r="H354" i="2"/>
  <c r="H350" i="2"/>
  <c r="H346" i="2"/>
  <c r="H342" i="2"/>
  <c r="H338" i="2"/>
  <c r="H334" i="2"/>
  <c r="H330" i="2"/>
  <c r="H326" i="2"/>
  <c r="H322" i="2"/>
  <c r="H318" i="2"/>
  <c r="H314" i="2"/>
  <c r="H310" i="2"/>
  <c r="H306" i="2"/>
  <c r="H302" i="2"/>
  <c r="H298" i="2"/>
  <c r="H294" i="2"/>
  <c r="H290" i="2"/>
  <c r="H286" i="2"/>
  <c r="H282" i="2"/>
  <c r="H278" i="2"/>
  <c r="H274" i="2"/>
  <c r="H270" i="2"/>
  <c r="H266" i="2"/>
  <c r="H262" i="2"/>
  <c r="H258" i="2"/>
  <c r="H254" i="2"/>
  <c r="H250" i="2"/>
  <c r="H246" i="2"/>
  <c r="H242" i="2"/>
  <c r="H238" i="2"/>
  <c r="H234" i="2"/>
  <c r="H230" i="2"/>
  <c r="H226" i="2"/>
  <c r="H222" i="2"/>
  <c r="H218" i="2"/>
  <c r="H214" i="2"/>
  <c r="H210" i="2"/>
  <c r="H206" i="2"/>
  <c r="H202" i="2"/>
  <c r="H198" i="2"/>
  <c r="H194" i="2"/>
  <c r="H190" i="2"/>
  <c r="H186" i="2"/>
  <c r="H182" i="2"/>
  <c r="H178" i="2"/>
  <c r="H174" i="2"/>
  <c r="H170" i="2"/>
  <c r="H166" i="2"/>
  <c r="H162" i="2"/>
  <c r="H158" i="2"/>
  <c r="H154" i="2"/>
  <c r="H150" i="2"/>
  <c r="H146" i="2"/>
  <c r="H142" i="2"/>
  <c r="H138" i="2"/>
  <c r="H134" i="2"/>
  <c r="H130" i="2"/>
  <c r="H126" i="2"/>
  <c r="H122" i="2"/>
  <c r="H118" i="2"/>
  <c r="H114" i="2"/>
  <c r="H110" i="2"/>
  <c r="H106" i="2"/>
  <c r="H102" i="2"/>
  <c r="H98" i="2"/>
  <c r="H94" i="2"/>
  <c r="H90" i="2"/>
  <c r="H86" i="2"/>
  <c r="H82" i="2"/>
  <c r="H78" i="2"/>
  <c r="H74" i="2"/>
  <c r="H70" i="2"/>
  <c r="H66" i="2"/>
  <c r="H62" i="2"/>
  <c r="H58" i="2"/>
  <c r="H54" i="2"/>
  <c r="H50" i="2"/>
  <c r="H46" i="2"/>
  <c r="H42" i="2"/>
  <c r="H38" i="2"/>
  <c r="H505" i="2"/>
  <c r="H497" i="2"/>
  <c r="H489" i="2"/>
  <c r="H481" i="2"/>
  <c r="H477" i="2"/>
  <c r="H469" i="2"/>
  <c r="H461" i="2"/>
  <c r="H453" i="2"/>
  <c r="H445" i="2"/>
  <c r="H437" i="2"/>
  <c r="H429" i="2"/>
  <c r="H425" i="2"/>
  <c r="H413" i="2"/>
  <c r="H405" i="2"/>
  <c r="H401" i="2"/>
  <c r="H393" i="2"/>
  <c r="H381" i="2"/>
  <c r="H373" i="2"/>
  <c r="H365" i="2"/>
  <c r="H357" i="2"/>
  <c r="H353" i="2"/>
  <c r="H345" i="2"/>
  <c r="H333" i="2"/>
  <c r="H329" i="2"/>
  <c r="H317" i="2"/>
  <c r="H309" i="2"/>
  <c r="H305" i="2"/>
  <c r="H293" i="2"/>
  <c r="H289" i="2"/>
  <c r="H281" i="2"/>
  <c r="H269" i="2"/>
  <c r="H265" i="2"/>
  <c r="H257" i="2"/>
  <c r="H245" i="2"/>
  <c r="H237" i="2"/>
  <c r="H229" i="2"/>
  <c r="H221" i="2"/>
  <c r="H213" i="2"/>
  <c r="H209" i="2"/>
  <c r="H201" i="2"/>
  <c r="H189" i="2"/>
  <c r="H185" i="2"/>
  <c r="H173" i="2"/>
  <c r="H169" i="2"/>
  <c r="H161" i="2"/>
  <c r="H149" i="2"/>
  <c r="H141" i="2"/>
  <c r="H133" i="2"/>
  <c r="H129" i="2"/>
  <c r="H121" i="2"/>
  <c r="H113" i="2"/>
  <c r="H105" i="2"/>
  <c r="H97" i="2"/>
  <c r="H85" i="2"/>
  <c r="H515" i="2"/>
  <c r="H511" i="2"/>
  <c r="H507" i="2"/>
  <c r="H503" i="2"/>
  <c r="H499" i="2"/>
  <c r="H495" i="2"/>
  <c r="H491" i="2"/>
  <c r="H487" i="2"/>
  <c r="H483" i="2"/>
  <c r="H479" i="2"/>
  <c r="H475" i="2"/>
  <c r="H471" i="2"/>
  <c r="H467" i="2"/>
  <c r="H463" i="2"/>
  <c r="H459" i="2"/>
  <c r="H455" i="2"/>
  <c r="H451" i="2"/>
  <c r="H447" i="2"/>
  <c r="H443" i="2"/>
  <c r="H439" i="2"/>
  <c r="H435" i="2"/>
  <c r="H431" i="2"/>
  <c r="H427" i="2"/>
  <c r="H423" i="2"/>
  <c r="H419" i="2"/>
  <c r="H415" i="2"/>
  <c r="H411" i="2"/>
  <c r="H407" i="2"/>
  <c r="H403" i="2"/>
  <c r="H399" i="2"/>
  <c r="H395" i="2"/>
  <c r="H391" i="2"/>
  <c r="H387" i="2"/>
  <c r="H383" i="2"/>
  <c r="H379" i="2"/>
  <c r="H375" i="2"/>
  <c r="H371" i="2"/>
  <c r="H367" i="2"/>
  <c r="H363" i="2"/>
  <c r="H359" i="2"/>
  <c r="H355" i="2"/>
  <c r="H351" i="2"/>
  <c r="H347" i="2"/>
  <c r="H343" i="2"/>
  <c r="H339" i="2"/>
  <c r="H335" i="2"/>
  <c r="H331" i="2"/>
  <c r="H327" i="2"/>
  <c r="H323" i="2"/>
  <c r="H319" i="2"/>
  <c r="H315" i="2"/>
  <c r="H311" i="2"/>
  <c r="H307" i="2"/>
  <c r="H303" i="2"/>
  <c r="H299" i="2"/>
  <c r="H295" i="2"/>
  <c r="H291" i="2"/>
  <c r="H287" i="2"/>
  <c r="H283" i="2"/>
  <c r="H279" i="2"/>
  <c r="H275" i="2"/>
  <c r="H271" i="2"/>
  <c r="H267" i="2"/>
  <c r="H263" i="2"/>
  <c r="H259" i="2"/>
  <c r="H255" i="2"/>
  <c r="H251" i="2"/>
  <c r="H247" i="2"/>
  <c r="H243" i="2"/>
  <c r="H239" i="2"/>
  <c r="H235" i="2"/>
  <c r="H231" i="2"/>
  <c r="H227" i="2"/>
  <c r="H223" i="2"/>
  <c r="H219" i="2"/>
  <c r="H215" i="2"/>
  <c r="H211" i="2"/>
  <c r="H207" i="2"/>
  <c r="H203" i="2"/>
  <c r="H199" i="2"/>
  <c r="H195" i="2"/>
  <c r="H191" i="2"/>
  <c r="H187" i="2"/>
  <c r="H183" i="2"/>
  <c r="H179" i="2"/>
  <c r="H175" i="2"/>
  <c r="H171" i="2"/>
  <c r="H167" i="2"/>
  <c r="H163" i="2"/>
  <c r="H159" i="2"/>
  <c r="H155" i="2"/>
  <c r="H151" i="2"/>
  <c r="H147" i="2"/>
  <c r="H143" i="2"/>
  <c r="H139" i="2"/>
  <c r="H135" i="2"/>
  <c r="H131" i="2"/>
  <c r="H127" i="2"/>
  <c r="H123" i="2"/>
  <c r="H119" i="2"/>
  <c r="H115" i="2"/>
  <c r="H111" i="2"/>
  <c r="H107" i="2"/>
  <c r="H103" i="2"/>
  <c r="H99" i="2"/>
  <c r="H95" i="2"/>
  <c r="H91" i="2"/>
  <c r="H87" i="2"/>
  <c r="H83" i="2"/>
  <c r="H79" i="2"/>
  <c r="H75" i="2"/>
  <c r="H71" i="2"/>
  <c r="H67" i="2"/>
  <c r="H63" i="2"/>
  <c r="H59" i="2"/>
  <c r="H55" i="2"/>
  <c r="H51" i="2"/>
  <c r="H47" i="2"/>
  <c r="H43" i="2"/>
  <c r="H39" i="2"/>
  <c r="H76" i="2" l="1"/>
  <c r="H268" i="2"/>
  <c r="H492" i="2"/>
  <c r="H80" i="2"/>
  <c r="H112" i="2"/>
  <c r="H144" i="2"/>
  <c r="H240" i="2"/>
  <c r="H272" i="2"/>
  <c r="H304" i="2"/>
  <c r="H336" i="2"/>
  <c r="H368" i="2"/>
  <c r="H432" i="2"/>
  <c r="H464" i="2"/>
  <c r="H496" i="2"/>
  <c r="H34" i="2"/>
  <c r="H52" i="2"/>
  <c r="H84" i="2"/>
  <c r="H148" i="2"/>
  <c r="H212" i="2"/>
  <c r="H308" i="2"/>
  <c r="H340" i="2"/>
  <c r="H372" i="2"/>
  <c r="H404" i="2"/>
  <c r="H468" i="2"/>
  <c r="H500" i="2"/>
  <c r="H44" i="2"/>
  <c r="H56" i="2"/>
  <c r="H88" i="2"/>
  <c r="H120" i="2"/>
  <c r="H152" i="2"/>
  <c r="H184" i="2"/>
  <c r="H216" i="2"/>
  <c r="H248" i="2"/>
  <c r="H280" i="2"/>
  <c r="H312" i="2"/>
  <c r="H344" i="2"/>
  <c r="H408" i="2"/>
  <c r="H472" i="2"/>
  <c r="H504" i="2"/>
  <c r="H460" i="2"/>
  <c r="H60" i="2"/>
  <c r="H92" i="2"/>
  <c r="H156" i="2"/>
  <c r="H220" i="2"/>
  <c r="H252" i="2"/>
  <c r="H284" i="2"/>
  <c r="H316" i="2"/>
  <c r="H348" i="2"/>
  <c r="H412" i="2"/>
  <c r="H444" i="2"/>
  <c r="H476" i="2"/>
  <c r="H64" i="2"/>
  <c r="H224" i="2"/>
  <c r="H320" i="2"/>
  <c r="H352" i="2"/>
  <c r="H416" i="2"/>
  <c r="H448" i="2"/>
  <c r="H480" i="2"/>
  <c r="H512" i="2"/>
  <c r="H24" i="2"/>
  <c r="H300" i="2"/>
  <c r="H396" i="2"/>
  <c r="H100" i="2"/>
  <c r="H132" i="2"/>
  <c r="H228" i="2"/>
  <c r="H260" i="2"/>
  <c r="H292" i="2"/>
  <c r="H356" i="2"/>
  <c r="H388" i="2"/>
  <c r="H420" i="2"/>
  <c r="H452" i="2"/>
  <c r="H484" i="2"/>
  <c r="H28" i="2"/>
  <c r="H204" i="2"/>
  <c r="H364" i="2"/>
  <c r="H40" i="2"/>
  <c r="H72" i="2"/>
  <c r="H136" i="2"/>
  <c r="H232" i="2"/>
  <c r="H264" i="2"/>
  <c r="H296" i="2"/>
  <c r="H328" i="2"/>
  <c r="H392" i="2"/>
  <c r="H424" i="2"/>
  <c r="H488" i="2"/>
  <c r="H32" i="2"/>
  <c r="O315" i="2" l="1"/>
  <c r="O307" i="2"/>
  <c r="O299" i="2"/>
  <c r="O291" i="2"/>
  <c r="O283" i="2"/>
  <c r="O275" i="2"/>
  <c r="O267" i="2"/>
  <c r="O259" i="2"/>
  <c r="O251" i="2"/>
  <c r="O243" i="2"/>
  <c r="O235" i="2"/>
  <c r="O227" i="2"/>
  <c r="O219" i="2"/>
  <c r="O211" i="2"/>
  <c r="O203" i="2"/>
  <c r="O195" i="2"/>
  <c r="O187" i="2"/>
  <c r="O183" i="2"/>
  <c r="O311" i="2"/>
  <c r="O303" i="2"/>
  <c r="O295" i="2"/>
  <c r="O287" i="2"/>
  <c r="O279" i="2"/>
  <c r="O271" i="2"/>
  <c r="O263" i="2"/>
  <c r="O255" i="2"/>
  <c r="O247" i="2"/>
  <c r="O239" i="2"/>
  <c r="O231" i="2"/>
  <c r="O223" i="2"/>
  <c r="O215" i="2"/>
  <c r="O207" i="2"/>
  <c r="O199" i="2"/>
  <c r="O191" i="2"/>
  <c r="O179" i="2"/>
  <c r="O435" i="2"/>
  <c r="O201" i="2" l="1"/>
  <c r="O233" i="2"/>
  <c r="O265" i="2"/>
  <c r="O297" i="2"/>
  <c r="O212" i="2"/>
  <c r="O280" i="2"/>
  <c r="O178" i="2"/>
  <c r="O210" i="2"/>
  <c r="O242" i="2"/>
  <c r="O274" i="2"/>
  <c r="O306" i="2"/>
  <c r="O216" i="2"/>
  <c r="O276" i="2"/>
  <c r="O205" i="2"/>
  <c r="O237" i="2"/>
  <c r="O269" i="2"/>
  <c r="O301" i="2"/>
  <c r="O220" i="2"/>
  <c r="O284" i="2"/>
  <c r="O182" i="2"/>
  <c r="O214" i="2"/>
  <c r="O230" i="2"/>
  <c r="O246" i="2"/>
  <c r="O262" i="2"/>
  <c r="O278" i="2"/>
  <c r="O294" i="2"/>
  <c r="O310" i="2"/>
  <c r="O192" i="2"/>
  <c r="O224" i="2"/>
  <c r="O252" i="2"/>
  <c r="O288" i="2"/>
  <c r="O316" i="2"/>
  <c r="O177" i="2"/>
  <c r="O193" i="2"/>
  <c r="O209" i="2"/>
  <c r="O225" i="2"/>
  <c r="O241" i="2"/>
  <c r="O257" i="2"/>
  <c r="O273" i="2"/>
  <c r="O289" i="2"/>
  <c r="O305" i="2"/>
  <c r="O196" i="2"/>
  <c r="O228" i="2"/>
  <c r="O264" i="2"/>
  <c r="O292" i="2"/>
  <c r="O186" i="2"/>
  <c r="O202" i="2"/>
  <c r="O218" i="2"/>
  <c r="O234" i="2"/>
  <c r="O250" i="2"/>
  <c r="O266" i="2"/>
  <c r="O282" i="2"/>
  <c r="O298" i="2"/>
  <c r="O314" i="2"/>
  <c r="O200" i="2"/>
  <c r="O232" i="2"/>
  <c r="O260" i="2"/>
  <c r="O296" i="2"/>
  <c r="O185" i="2"/>
  <c r="O217" i="2"/>
  <c r="O249" i="2"/>
  <c r="O281" i="2"/>
  <c r="O313" i="2"/>
  <c r="O244" i="2"/>
  <c r="O312" i="2"/>
  <c r="O194" i="2"/>
  <c r="O226" i="2"/>
  <c r="O258" i="2"/>
  <c r="O290" i="2"/>
  <c r="O188" i="2"/>
  <c r="O248" i="2"/>
  <c r="O308" i="2"/>
  <c r="O189" i="2"/>
  <c r="O221" i="2"/>
  <c r="O253" i="2"/>
  <c r="O285" i="2"/>
  <c r="O184" i="2"/>
  <c r="O256" i="2"/>
  <c r="O198" i="2"/>
  <c r="O181" i="2"/>
  <c r="O197" i="2"/>
  <c r="O213" i="2"/>
  <c r="O229" i="2"/>
  <c r="O245" i="2"/>
  <c r="O261" i="2"/>
  <c r="O277" i="2"/>
  <c r="O293" i="2"/>
  <c r="O309" i="2"/>
  <c r="O204" i="2"/>
  <c r="O236" i="2"/>
  <c r="O268" i="2"/>
  <c r="O300" i="2"/>
  <c r="O190" i="2"/>
  <c r="O206" i="2"/>
  <c r="O222" i="2"/>
  <c r="O238" i="2"/>
  <c r="O254" i="2"/>
  <c r="O270" i="2"/>
  <c r="O286" i="2"/>
  <c r="O302" i="2"/>
  <c r="O180" i="2"/>
  <c r="O208" i="2"/>
  <c r="O240" i="2"/>
  <c r="O272" i="2"/>
  <c r="O304" i="2"/>
  <c r="O414" i="2"/>
  <c r="O446" i="2"/>
  <c r="O428" i="2"/>
  <c r="O488" i="2"/>
  <c r="O393" i="2"/>
  <c r="O489" i="2"/>
  <c r="O456" i="2"/>
  <c r="O379" i="2"/>
  <c r="O402" i="2"/>
  <c r="O434" i="2"/>
  <c r="O498" i="2"/>
  <c r="O381" i="2"/>
  <c r="O509" i="2"/>
  <c r="O436" i="2"/>
  <c r="O422" i="2"/>
  <c r="O438" i="2"/>
  <c r="O378" i="2"/>
  <c r="O410" i="2"/>
  <c r="O442" i="2"/>
  <c r="O474" i="2"/>
  <c r="O506" i="2"/>
  <c r="O388" i="2"/>
  <c r="O480" i="2"/>
  <c r="O389" i="2"/>
  <c r="O437" i="2"/>
  <c r="O453" i="2"/>
  <c r="O485" i="2"/>
  <c r="O384" i="2"/>
  <c r="O420" i="2"/>
  <c r="O516" i="2"/>
  <c r="O487" i="2"/>
  <c r="O430" i="2"/>
  <c r="O494" i="2"/>
  <c r="O424" i="2"/>
  <c r="O492" i="2"/>
  <c r="O386" i="2"/>
  <c r="O450" i="2"/>
  <c r="O514" i="2"/>
  <c r="O432" i="2"/>
  <c r="O496" i="2"/>
  <c r="O397" i="2"/>
  <c r="O493" i="2"/>
  <c r="O468" i="2"/>
  <c r="O406" i="2"/>
  <c r="O486" i="2"/>
  <c r="O380" i="2"/>
  <c r="O408" i="2"/>
  <c r="O472" i="2"/>
  <c r="O508" i="2"/>
  <c r="O385" i="2"/>
  <c r="O465" i="2"/>
  <c r="O481" i="2"/>
  <c r="O513" i="2"/>
  <c r="O440" i="2"/>
  <c r="O387" i="2"/>
  <c r="O419" i="2"/>
  <c r="O515" i="2"/>
  <c r="O433" i="2"/>
  <c r="O459" i="2"/>
  <c r="O416" i="2"/>
  <c r="O382" i="2"/>
  <c r="O476" i="2"/>
  <c r="O452" i="2"/>
  <c r="O443" i="2"/>
  <c r="O411" i="2"/>
  <c r="O398" i="2"/>
  <c r="O477" i="2"/>
  <c r="O412" i="2"/>
  <c r="O444" i="2"/>
  <c r="O418" i="2"/>
  <c r="O473" i="2"/>
  <c r="O400" i="2"/>
  <c r="O464" i="2"/>
  <c r="O505" i="2"/>
  <c r="O377" i="2"/>
  <c r="O457" i="2"/>
  <c r="O470" i="2"/>
  <c r="O512" i="2"/>
  <c r="O426" i="2"/>
  <c r="O458" i="2"/>
  <c r="O394" i="2"/>
  <c r="O478" i="2"/>
  <c r="O461" i="2"/>
  <c r="O501" i="2"/>
  <c r="O484" i="2"/>
  <c r="O504" i="2"/>
  <c r="O429" i="2"/>
  <c r="O396" i="2"/>
  <c r="O401" i="2"/>
  <c r="O441" i="2"/>
  <c r="O417" i="2"/>
  <c r="O390" i="2"/>
  <c r="O500" i="2"/>
  <c r="O497" i="2"/>
  <c r="O445" i="2"/>
  <c r="O454" i="2"/>
  <c r="O510" i="2"/>
  <c r="O425" i="2"/>
  <c r="O427" i="2"/>
  <c r="O503" i="2"/>
  <c r="O471" i="2"/>
  <c r="O469" i="2"/>
  <c r="O449" i="2"/>
  <c r="O413" i="2"/>
  <c r="O409" i="2"/>
  <c r="O502" i="2"/>
  <c r="O421" i="2"/>
  <c r="O392" i="2"/>
  <c r="O482" i="2"/>
  <c r="O490" i="2"/>
  <c r="O404" i="2"/>
  <c r="O466" i="2"/>
  <c r="O462" i="2"/>
  <c r="O451" i="2"/>
  <c r="O405" i="2"/>
  <c r="O447" i="2"/>
  <c r="O391" i="2"/>
  <c r="O415" i="2"/>
  <c r="O460" i="2"/>
  <c r="O448" i="2"/>
  <c r="O395" i="2"/>
  <c r="O439" i="2"/>
  <c r="O455" i="2"/>
  <c r="O495" i="2"/>
  <c r="O479" i="2"/>
  <c r="O423" i="2"/>
  <c r="O499" i="2"/>
  <c r="O483" i="2"/>
  <c r="O463" i="2"/>
  <c r="O399" i="2"/>
  <c r="O507" i="2"/>
  <c r="O491" i="2"/>
  <c r="O475" i="2"/>
  <c r="O403" i="2"/>
  <c r="O467" i="2"/>
  <c r="O383" i="2"/>
  <c r="O407" i="2"/>
  <c r="O431" i="2"/>
  <c r="O511" i="2"/>
  <c r="O131" i="2" l="1"/>
  <c r="O156" i="2"/>
  <c r="O166" i="2"/>
  <c r="O126" i="2"/>
  <c r="O163" i="2"/>
  <c r="O170" i="2"/>
  <c r="O138" i="2"/>
  <c r="O119" i="2"/>
  <c r="O142" i="2"/>
  <c r="O140" i="2"/>
  <c r="O122" i="2"/>
  <c r="H17" i="2" l="1"/>
  <c r="O154" i="2"/>
  <c r="O135" i="2"/>
  <c r="O167" i="2"/>
  <c r="O118" i="2"/>
  <c r="O155" i="2"/>
  <c r="O153" i="2"/>
  <c r="O175" i="2"/>
  <c r="O120" i="2"/>
  <c r="O129" i="2"/>
  <c r="O160" i="2"/>
  <c r="O157" i="2"/>
  <c r="O134" i="2"/>
  <c r="O149" i="2"/>
  <c r="O124" i="2"/>
  <c r="O147" i="2"/>
  <c r="O176" i="2"/>
  <c r="O130" i="2"/>
  <c r="O145" i="2"/>
  <c r="O172" i="2"/>
  <c r="O139" i="2"/>
  <c r="O171" i="2"/>
  <c r="O144" i="2"/>
  <c r="O148" i="2"/>
  <c r="O150" i="2"/>
  <c r="O165" i="2"/>
  <c r="O159" i="2"/>
  <c r="O151" i="2"/>
  <c r="O158" i="2"/>
  <c r="O174" i="2"/>
  <c r="O128" i="2"/>
  <c r="O121" i="2"/>
  <c r="O125" i="2"/>
  <c r="O133" i="2"/>
  <c r="O168" i="2"/>
  <c r="O173" i="2"/>
  <c r="O123" i="2"/>
  <c r="O169" i="2"/>
  <c r="O152" i="2"/>
  <c r="O146" i="2"/>
  <c r="O161" i="2"/>
  <c r="O143" i="2"/>
  <c r="O164" i="2"/>
  <c r="O132" i="2"/>
  <c r="O127" i="2"/>
  <c r="O117" i="2"/>
  <c r="O162" i="2"/>
  <c r="O136" i="2"/>
  <c r="O137" i="2"/>
  <c r="O141" i="2"/>
  <c r="AJ31" i="1"/>
  <c r="AK31" i="1"/>
  <c r="AJ32" i="1"/>
  <c r="AK32" i="1"/>
  <c r="AJ33" i="1"/>
  <c r="AK33" i="1"/>
  <c r="O18" i="2" l="1"/>
  <c r="O19" i="2"/>
  <c r="O17" i="2" l="1"/>
  <c r="AK34" i="1" l="1"/>
  <c r="AK35" i="1"/>
  <c r="AK36" i="1"/>
  <c r="AK37" i="1"/>
  <c r="AK38" i="1"/>
  <c r="AK39" i="1"/>
  <c r="AK40" i="1"/>
  <c r="AK41" i="1"/>
  <c r="AK42" i="1"/>
  <c r="AK43" i="1"/>
  <c r="AK44" i="1"/>
  <c r="AK45" i="1"/>
  <c r="AK46" i="1"/>
  <c r="AK47" i="1"/>
  <c r="AK48" i="1"/>
  <c r="AK49" i="1"/>
  <c r="AK50" i="1"/>
  <c r="AK51" i="1"/>
  <c r="AK52" i="1"/>
  <c r="AK53" i="1"/>
  <c r="AK54" i="1"/>
  <c r="AK55" i="1"/>
  <c r="AK56" i="1"/>
  <c r="AK57" i="1"/>
  <c r="AK58" i="1"/>
  <c r="AK59" i="1"/>
  <c r="AK60" i="1"/>
  <c r="AK61" i="1"/>
  <c r="AK62" i="1"/>
  <c r="AK63" i="1"/>
  <c r="AK64" i="1"/>
  <c r="AK65" i="1"/>
  <c r="AK66" i="1"/>
  <c r="AK67" i="1"/>
  <c r="AK68" i="1"/>
  <c r="AK69" i="1"/>
  <c r="AK70" i="1"/>
  <c r="AK71" i="1"/>
  <c r="AK72" i="1"/>
  <c r="AK73" i="1"/>
  <c r="AK74" i="1"/>
  <c r="AK75" i="1"/>
  <c r="AK76" i="1"/>
  <c r="AK77" i="1"/>
  <c r="AK78" i="1"/>
  <c r="AK79" i="1"/>
  <c r="AK80" i="1"/>
  <c r="AK81" i="1"/>
  <c r="AK82" i="1"/>
  <c r="AK83" i="1"/>
  <c r="AK84" i="1"/>
  <c r="AK85" i="1"/>
  <c r="AK86" i="1"/>
  <c r="AK87" i="1"/>
  <c r="AK88" i="1"/>
  <c r="AK89" i="1"/>
  <c r="AK90" i="1"/>
  <c r="AK91" i="1"/>
  <c r="AK92" i="1"/>
  <c r="AK93" i="1"/>
  <c r="AK94" i="1"/>
  <c r="AK95" i="1"/>
  <c r="AK96" i="1"/>
  <c r="AK97" i="1"/>
  <c r="AK98" i="1"/>
  <c r="AK99" i="1"/>
  <c r="AK100" i="1"/>
  <c r="AK101" i="1"/>
  <c r="AK102" i="1"/>
  <c r="AK103" i="1"/>
  <c r="AK104" i="1"/>
  <c r="AK105" i="1"/>
  <c r="AK106" i="1"/>
  <c r="AK107" i="1"/>
  <c r="AK108" i="1"/>
  <c r="AK109" i="1"/>
  <c r="AK110" i="1"/>
  <c r="AK111" i="1"/>
  <c r="AK112" i="1"/>
  <c r="AK113" i="1"/>
  <c r="AK114" i="1"/>
  <c r="AK115" i="1"/>
  <c r="AK116" i="1"/>
  <c r="AK117" i="1"/>
  <c r="AK118" i="1"/>
  <c r="AK119" i="1"/>
  <c r="AK120" i="1"/>
  <c r="AK121" i="1"/>
  <c r="AK122" i="1"/>
  <c r="AK123" i="1"/>
  <c r="AK124" i="1"/>
  <c r="AK125" i="1"/>
  <c r="AK126" i="1"/>
  <c r="AK127" i="1"/>
  <c r="AK128" i="1"/>
  <c r="AK129" i="1"/>
  <c r="AK130" i="1"/>
  <c r="AJ36" i="1"/>
  <c r="AJ37" i="1"/>
  <c r="AJ38" i="1"/>
  <c r="AJ39" i="1"/>
  <c r="AJ40" i="1"/>
  <c r="AJ41" i="1"/>
  <c r="AJ42" i="1"/>
  <c r="AJ43" i="1"/>
  <c r="AJ44" i="1"/>
  <c r="AJ45" i="1"/>
  <c r="AJ46" i="1"/>
  <c r="AJ47" i="1"/>
  <c r="AJ48" i="1"/>
  <c r="AJ49" i="1"/>
  <c r="AJ50" i="1"/>
  <c r="AJ51" i="1"/>
  <c r="AJ52" i="1"/>
  <c r="AJ53" i="1"/>
  <c r="AJ54" i="1"/>
  <c r="AJ55" i="1"/>
  <c r="AJ56" i="1"/>
  <c r="AJ57" i="1"/>
  <c r="AJ58" i="1"/>
  <c r="AJ59" i="1"/>
  <c r="AJ60" i="1"/>
  <c r="AJ61" i="1"/>
  <c r="AJ62" i="1"/>
  <c r="AJ63" i="1"/>
  <c r="AJ64" i="1"/>
  <c r="AJ65" i="1"/>
  <c r="AJ66" i="1"/>
  <c r="AJ67" i="1"/>
  <c r="AJ68" i="1"/>
  <c r="AJ69" i="1"/>
  <c r="AJ70" i="1"/>
  <c r="AJ71" i="1"/>
  <c r="AJ72" i="1"/>
  <c r="AJ73" i="1"/>
  <c r="AJ74" i="1"/>
  <c r="AJ75" i="1"/>
  <c r="AJ76" i="1"/>
  <c r="AJ77" i="1"/>
  <c r="AJ78" i="1"/>
  <c r="AJ79" i="1"/>
  <c r="AJ80" i="1"/>
  <c r="AJ81" i="1"/>
  <c r="AJ82" i="1"/>
  <c r="AJ83" i="1"/>
  <c r="AJ84" i="1"/>
  <c r="AJ85" i="1"/>
  <c r="AJ86" i="1"/>
  <c r="AJ87" i="1"/>
  <c r="AJ88" i="1"/>
  <c r="AJ89" i="1"/>
  <c r="AJ90" i="1"/>
  <c r="AJ91" i="1"/>
  <c r="AJ92" i="1"/>
  <c r="AJ93" i="1"/>
  <c r="AJ94" i="1"/>
  <c r="AJ95" i="1"/>
  <c r="AJ96" i="1"/>
  <c r="AJ97" i="1"/>
  <c r="AJ98" i="1"/>
  <c r="AJ99" i="1"/>
  <c r="AJ100" i="1"/>
  <c r="AJ101" i="1"/>
  <c r="AJ102" i="1"/>
  <c r="AJ103" i="1"/>
  <c r="AJ104" i="1"/>
  <c r="AJ105" i="1"/>
  <c r="AJ106" i="1"/>
  <c r="AJ107" i="1"/>
  <c r="AJ108" i="1"/>
  <c r="AJ109" i="1"/>
  <c r="AJ110" i="1"/>
  <c r="AJ111" i="1"/>
  <c r="AJ112" i="1"/>
  <c r="AJ113" i="1"/>
  <c r="AJ114" i="1"/>
  <c r="AJ115" i="1"/>
  <c r="AJ116" i="1"/>
  <c r="AJ117" i="1"/>
  <c r="AJ118" i="1"/>
  <c r="AJ119" i="1"/>
  <c r="AJ120" i="1"/>
  <c r="AJ121" i="1"/>
  <c r="AJ122" i="1"/>
  <c r="AJ123" i="1"/>
  <c r="AJ124" i="1"/>
  <c r="AJ125" i="1"/>
  <c r="AJ126" i="1"/>
  <c r="AJ127" i="1"/>
  <c r="AJ128" i="1"/>
  <c r="AJ129" i="1"/>
  <c r="AJ130" i="1"/>
  <c r="AJ34" i="1"/>
  <c r="AJ35" i="1"/>
  <c r="AK1534" i="1" l="1"/>
  <c r="AJ1534" i="1" l="1"/>
  <c r="O85" i="2"/>
  <c r="O84" i="2"/>
  <c r="O353" i="2" l="1"/>
  <c r="O26" i="2"/>
  <c r="O20" i="2"/>
  <c r="O23" i="2" l="1"/>
  <c r="O21" i="2"/>
  <c r="O24" i="2" l="1"/>
  <c r="O25" i="2"/>
  <c r="O28" i="2" l="1"/>
  <c r="O27" i="2"/>
  <c r="O41" i="2" l="1"/>
  <c r="O42" i="2"/>
  <c r="O43" i="2"/>
  <c r="O44" i="2"/>
  <c r="O45" i="2"/>
  <c r="O46" i="2"/>
  <c r="O47" i="2"/>
  <c r="O48" i="2"/>
  <c r="O49" i="2"/>
  <c r="O50" i="2"/>
  <c r="O51" i="2"/>
  <c r="O52" i="2"/>
  <c r="O53" i="2"/>
  <c r="O54" i="2"/>
  <c r="O55" i="2"/>
  <c r="O56" i="2"/>
  <c r="O57" i="2"/>
  <c r="O58" i="2"/>
  <c r="O59" i="2"/>
  <c r="O80" i="2"/>
  <c r="O81" i="2"/>
  <c r="O82" i="2"/>
  <c r="O83" i="2"/>
  <c r="O32" i="2"/>
  <c r="O33" i="2"/>
  <c r="O34" i="2"/>
  <c r="O35" i="2"/>
  <c r="O36" i="2"/>
  <c r="O37" i="2"/>
  <c r="O38" i="2"/>
  <c r="O39" i="2"/>
  <c r="O40" i="2"/>
  <c r="O60" i="2" l="1"/>
  <c r="O61" i="2"/>
  <c r="O63" i="2"/>
  <c r="O64" i="2"/>
  <c r="O62" i="2"/>
  <c r="O65" i="2"/>
  <c r="O66" i="2"/>
  <c r="O68" i="2"/>
  <c r="O69" i="2"/>
  <c r="O70" i="2"/>
  <c r="O67" i="2"/>
  <c r="O71" i="2"/>
  <c r="O72" i="2"/>
  <c r="O73" i="2"/>
  <c r="O74" i="2"/>
  <c r="O75" i="2"/>
  <c r="O76" i="2"/>
  <c r="O77" i="2"/>
  <c r="O78" i="2"/>
  <c r="O79" i="2"/>
  <c r="O29" i="2" l="1"/>
  <c r="O30" i="2"/>
  <c r="O31" i="2"/>
  <c r="O22" i="2" l="1"/>
  <c r="O86" i="2"/>
  <c r="O354" i="2" l="1"/>
  <c r="O87" i="2" l="1"/>
  <c r="O355" i="2" l="1"/>
  <c r="O88" i="2" l="1"/>
  <c r="O356" i="2" l="1"/>
  <c r="O89" i="2" l="1"/>
  <c r="O357" i="2" l="1"/>
  <c r="O90" i="2" l="1"/>
  <c r="O358" i="2" l="1"/>
  <c r="O91" i="2" l="1"/>
  <c r="O359" i="2" l="1"/>
  <c r="O92" i="2" l="1"/>
  <c r="O360" i="2" l="1"/>
  <c r="O93" i="2" l="1"/>
  <c r="O361" i="2" l="1"/>
  <c r="O94" i="2" l="1"/>
  <c r="O362" i="2" l="1"/>
  <c r="O95" i="2" l="1"/>
  <c r="O363" i="2" l="1"/>
  <c r="O96" i="2" l="1"/>
  <c r="O364" i="2" l="1"/>
  <c r="O97" i="2" l="1"/>
  <c r="O365" i="2" l="1"/>
  <c r="O98" i="2" l="1"/>
  <c r="O366" i="2" l="1"/>
  <c r="O99" i="2" l="1"/>
  <c r="O367" i="2" l="1"/>
  <c r="O100" i="2" l="1"/>
  <c r="O368" i="2" l="1"/>
  <c r="O101" i="2" l="1"/>
  <c r="O369" i="2" l="1"/>
  <c r="O102" i="2" l="1"/>
  <c r="O370" i="2" l="1"/>
  <c r="O103" i="2" l="1"/>
  <c r="O371" i="2" l="1"/>
  <c r="O104" i="2" l="1"/>
  <c r="O372" i="2" l="1"/>
  <c r="O105" i="2" l="1"/>
  <c r="O373" i="2" l="1"/>
  <c r="O106" i="2" l="1"/>
  <c r="O374" i="2" l="1"/>
  <c r="O107" i="2" l="1"/>
  <c r="O375" i="2" l="1"/>
  <c r="O108" i="2" l="1"/>
  <c r="O376" i="2" l="1"/>
  <c r="O109" i="2" l="1"/>
  <c r="O110" i="2" l="1"/>
  <c r="O111" i="2" l="1"/>
  <c r="O112" i="2" l="1"/>
  <c r="O113" i="2" l="1"/>
  <c r="O114" i="2" l="1"/>
  <c r="O115" i="2" l="1"/>
  <c r="O116" i="2" l="1"/>
  <c r="O317" i="2" l="1"/>
  <c r="O318" i="2" l="1"/>
  <c r="O319" i="2" l="1"/>
  <c r="O320" i="2" l="1"/>
  <c r="O321" i="2" l="1"/>
  <c r="O322" i="2" l="1"/>
  <c r="O323" i="2" l="1"/>
  <c r="O324" i="2" l="1"/>
  <c r="O325" i="2" l="1"/>
  <c r="O326" i="2" l="1"/>
  <c r="O327" i="2" l="1"/>
  <c r="O328" i="2" l="1"/>
  <c r="O329" i="2" l="1"/>
  <c r="O330" i="2" l="1"/>
  <c r="O331" i="2" l="1"/>
  <c r="O332" i="2" l="1"/>
  <c r="O333" i="2" l="1"/>
  <c r="O334" i="2" l="1"/>
  <c r="O335" i="2" l="1"/>
  <c r="O336" i="2" l="1"/>
  <c r="O337" i="2" l="1"/>
  <c r="O338" i="2" l="1"/>
  <c r="O339" i="2" l="1"/>
  <c r="O340" i="2" l="1"/>
  <c r="O341" i="2" l="1"/>
  <c r="O342" i="2" l="1"/>
  <c r="O343" i="2" l="1"/>
  <c r="O344" i="2" l="1"/>
  <c r="O345" i="2" l="1"/>
  <c r="O346" i="2" l="1"/>
  <c r="O347" i="2" l="1"/>
  <c r="O348" i="2" l="1"/>
  <c r="O349" i="2" l="1"/>
  <c r="O351" i="2" l="1"/>
  <c r="O350" i="2"/>
  <c r="O352" i="2" l="1"/>
  <c r="O16" i="2" s="1"/>
  <c r="L17" i="2" l="1"/>
  <c r="J17" i="2" s="1"/>
  <c r="P17" i="2" s="1"/>
  <c r="Q31" i="1" s="1"/>
  <c r="L596" i="2"/>
  <c r="J596" i="2" s="1"/>
  <c r="K596" i="2" s="1"/>
  <c r="O610" i="1" s="1"/>
  <c r="L1043" i="2"/>
  <c r="J1043" i="2" s="1"/>
  <c r="L309" i="2"/>
  <c r="J309" i="2" s="1"/>
  <c r="L938" i="2"/>
  <c r="J938" i="2" s="1"/>
  <c r="N952" i="1" s="1"/>
  <c r="L648" i="2"/>
  <c r="J648" i="2" s="1"/>
  <c r="L741" i="2"/>
  <c r="J741" i="2" s="1"/>
  <c r="N755" i="1" s="1"/>
  <c r="L148" i="2"/>
  <c r="J148" i="2" s="1"/>
  <c r="K148" i="2" s="1"/>
  <c r="O162" i="1" s="1"/>
  <c r="L242" i="2"/>
  <c r="J242" i="2" s="1"/>
  <c r="K242" i="2" s="1"/>
  <c r="O256" i="1" s="1"/>
  <c r="L196" i="2"/>
  <c r="J196" i="2" s="1"/>
  <c r="N210" i="1" s="1"/>
  <c r="L783" i="2"/>
  <c r="J783" i="2" s="1"/>
  <c r="L830" i="2"/>
  <c r="J830" i="2" s="1"/>
  <c r="L204" i="2"/>
  <c r="J204" i="2" s="1"/>
  <c r="U204" i="2" s="1"/>
  <c r="L170" i="2"/>
  <c r="J170" i="2" s="1"/>
  <c r="N184" i="1" s="1"/>
  <c r="L1109" i="2"/>
  <c r="J1109" i="2" s="1"/>
  <c r="N1123" i="1" s="1"/>
  <c r="L550" i="2"/>
  <c r="J550" i="2" s="1"/>
  <c r="N564" i="1" s="1"/>
  <c r="L1388" i="2"/>
  <c r="J1388" i="2" s="1"/>
  <c r="L1197" i="2"/>
  <c r="J1197" i="2" s="1"/>
  <c r="L133" i="2"/>
  <c r="J133" i="2" s="1"/>
  <c r="L1469" i="2"/>
  <c r="J1469" i="2" s="1"/>
  <c r="N1483" i="1" s="1"/>
  <c r="L646" i="2"/>
  <c r="J646" i="2" s="1"/>
  <c r="K646" i="2" s="1"/>
  <c r="O660" i="1" s="1"/>
  <c r="L1411" i="2"/>
  <c r="J1411" i="2" s="1"/>
  <c r="L672" i="2"/>
  <c r="J672" i="2" s="1"/>
  <c r="L197" i="2"/>
  <c r="J197" i="2" s="1"/>
  <c r="L1488" i="2"/>
  <c r="J1488" i="2" s="1"/>
  <c r="L479" i="2"/>
  <c r="J479" i="2" s="1"/>
  <c r="L1062" i="2"/>
  <c r="J1062" i="2" s="1"/>
  <c r="L1472" i="2"/>
  <c r="J1472" i="2" s="1"/>
  <c r="L1124" i="2"/>
  <c r="J1124" i="2" s="1"/>
  <c r="L1379" i="2"/>
  <c r="J1379" i="2" s="1"/>
  <c r="L526" i="2"/>
  <c r="J526" i="2" s="1"/>
  <c r="U526" i="2" s="1"/>
  <c r="L629" i="2"/>
  <c r="J629" i="2" s="1"/>
  <c r="V629" i="2" s="1"/>
  <c r="L941" i="2"/>
  <c r="J941" i="2" s="1"/>
  <c r="L677" i="2"/>
  <c r="J677" i="2" s="1"/>
  <c r="L1214" i="2"/>
  <c r="J1214" i="2" s="1"/>
  <c r="L413" i="2"/>
  <c r="J413" i="2" s="1"/>
  <c r="L283" i="2"/>
  <c r="J283" i="2" s="1"/>
  <c r="K283" i="2" s="1"/>
  <c r="O297" i="1" s="1"/>
  <c r="L414" i="2"/>
  <c r="J414" i="2" s="1"/>
  <c r="K414" i="2" s="1"/>
  <c r="O428" i="1" s="1"/>
  <c r="L1188" i="2"/>
  <c r="J1188" i="2" s="1"/>
  <c r="L790" i="2"/>
  <c r="J790" i="2" s="1"/>
  <c r="L801" i="2"/>
  <c r="J801" i="2" s="1"/>
  <c r="N815" i="1" s="1"/>
  <c r="L59" i="2"/>
  <c r="J59" i="2" s="1"/>
  <c r="P59" i="2" s="1"/>
  <c r="Q73" i="1" s="1"/>
  <c r="L1426" i="2"/>
  <c r="J1426" i="2" s="1"/>
  <c r="L1250" i="2"/>
  <c r="J1250" i="2" s="1"/>
  <c r="L1392" i="2"/>
  <c r="J1392" i="2" s="1"/>
  <c r="L223" i="2"/>
  <c r="J223" i="2" s="1"/>
  <c r="L1421" i="2"/>
  <c r="J1421" i="2" s="1"/>
  <c r="K1421" i="2" s="1"/>
  <c r="O1435" i="1" s="1"/>
  <c r="L25" i="2"/>
  <c r="J25" i="2" s="1"/>
  <c r="L1002" i="2"/>
  <c r="J1002" i="2" s="1"/>
  <c r="L1157" i="2"/>
  <c r="J1157" i="2" s="1"/>
  <c r="L589" i="2"/>
  <c r="J589" i="2" s="1"/>
  <c r="L73" i="2"/>
  <c r="J73" i="2" s="1"/>
  <c r="L621" i="2"/>
  <c r="J621" i="2" s="1"/>
  <c r="L615" i="2"/>
  <c r="J615" i="2" s="1"/>
  <c r="L570" i="2"/>
  <c r="J570" i="2" s="1"/>
  <c r="K570" i="2" s="1"/>
  <c r="O584" i="1" s="1"/>
  <c r="L208" i="2"/>
  <c r="J208" i="2" s="1"/>
  <c r="L325" i="2"/>
  <c r="J325" i="2" s="1"/>
  <c r="U325" i="2" s="1"/>
  <c r="L486" i="2"/>
  <c r="J486" i="2" s="1"/>
  <c r="L246" i="2"/>
  <c r="J246" i="2" s="1"/>
  <c r="L1500" i="2"/>
  <c r="J1500" i="2" s="1"/>
  <c r="L22" i="2"/>
  <c r="J22" i="2" s="1"/>
  <c r="P22" i="2" s="1"/>
  <c r="Q36" i="1" s="1"/>
  <c r="L116" i="2"/>
  <c r="J116" i="2" s="1"/>
  <c r="N130" i="1" s="1"/>
  <c r="L952" i="2"/>
  <c r="J952" i="2" s="1"/>
  <c r="K952" i="2" s="1"/>
  <c r="O966" i="1" s="1"/>
  <c r="L933" i="2"/>
  <c r="J933" i="2" s="1"/>
  <c r="L1483" i="2"/>
  <c r="J1483" i="2" s="1"/>
  <c r="L1314" i="2"/>
  <c r="J1314" i="2" s="1"/>
  <c r="L416" i="2"/>
  <c r="J416" i="2" s="1"/>
  <c r="K416" i="2" s="1"/>
  <c r="O430" i="1" s="1"/>
  <c r="L871" i="2"/>
  <c r="J871" i="2" s="1"/>
  <c r="U871" i="2" s="1"/>
  <c r="L226" i="2"/>
  <c r="J226" i="2" s="1"/>
  <c r="L771" i="2"/>
  <c r="J771" i="2" s="1"/>
  <c r="U771" i="2" s="1"/>
  <c r="L1434" i="2"/>
  <c r="J1434" i="2" s="1"/>
  <c r="L773" i="2"/>
  <c r="J773" i="2" s="1"/>
  <c r="L349" i="2"/>
  <c r="J349" i="2" s="1"/>
  <c r="L1265" i="2"/>
  <c r="J1265" i="2" s="1"/>
  <c r="L1085" i="2"/>
  <c r="J1085" i="2" s="1"/>
  <c r="L911" i="2"/>
  <c r="J911" i="2" s="1"/>
  <c r="L1513" i="2"/>
  <c r="J1513" i="2" s="1"/>
  <c r="L895" i="2"/>
  <c r="J895" i="2" s="1"/>
  <c r="L1409" i="2"/>
  <c r="J1409" i="2" s="1"/>
  <c r="N1423" i="1" s="1"/>
  <c r="L656" i="2"/>
  <c r="J656" i="2" s="1"/>
  <c r="L1416" i="2"/>
  <c r="J1416" i="2" s="1"/>
  <c r="K1416" i="2" s="1"/>
  <c r="O1430" i="1" s="1"/>
  <c r="L1234" i="2"/>
  <c r="J1234" i="2" s="1"/>
  <c r="L1431" i="2"/>
  <c r="J1431" i="2" s="1"/>
  <c r="N1445" i="1" s="1"/>
  <c r="L240" i="2"/>
  <c r="J240" i="2" s="1"/>
  <c r="L70" i="2"/>
  <c r="J70" i="2" s="1"/>
  <c r="P70" i="2" s="1"/>
  <c r="Q84" i="1" s="1"/>
  <c r="L1418" i="2"/>
  <c r="J1418" i="2" s="1"/>
  <c r="K1418" i="2" s="1"/>
  <c r="O1432" i="1" s="1"/>
  <c r="L1349" i="2"/>
  <c r="J1349" i="2" s="1"/>
  <c r="L704" i="2"/>
  <c r="J704" i="2" s="1"/>
  <c r="L815" i="2"/>
  <c r="J815" i="2" s="1"/>
  <c r="L409" i="2"/>
  <c r="J409" i="2" s="1"/>
  <c r="L942" i="2"/>
  <c r="J942" i="2" s="1"/>
  <c r="V942" i="2" s="1"/>
  <c r="L502" i="2"/>
  <c r="J502" i="2" s="1"/>
  <c r="L1256" i="2"/>
  <c r="J1256" i="2" s="1"/>
  <c r="L573" i="2"/>
  <c r="J573" i="2" s="1"/>
  <c r="K573" i="2" s="1"/>
  <c r="O587" i="1" s="1"/>
  <c r="L1305" i="2"/>
  <c r="J1305" i="2" s="1"/>
  <c r="L303" i="2"/>
  <c r="J303" i="2" s="1"/>
  <c r="V303" i="2" s="1"/>
  <c r="L1189" i="2"/>
  <c r="J1189" i="2" s="1"/>
  <c r="K1189" i="2" s="1"/>
  <c r="O1203" i="1" s="1"/>
  <c r="L1332" i="2"/>
  <c r="J1332" i="2" s="1"/>
  <c r="L1213" i="2"/>
  <c r="J1213" i="2" s="1"/>
  <c r="N1227" i="1" s="1"/>
  <c r="L1008" i="2"/>
  <c r="J1008" i="2" s="1"/>
  <c r="N1022" i="1" s="1"/>
  <c r="L662" i="2"/>
  <c r="J662" i="2" s="1"/>
  <c r="N676" i="1" s="1"/>
  <c r="L380" i="2"/>
  <c r="J380" i="2" s="1"/>
  <c r="U380" i="2" s="1"/>
  <c r="L90" i="2"/>
  <c r="J90" i="2" s="1"/>
  <c r="L912" i="2"/>
  <c r="J912" i="2" s="1"/>
  <c r="L967" i="2"/>
  <c r="J967" i="2" s="1"/>
  <c r="L217" i="2"/>
  <c r="J217" i="2" s="1"/>
  <c r="L864" i="2"/>
  <c r="J864" i="2" s="1"/>
  <c r="L1448" i="2"/>
  <c r="J1448" i="2" s="1"/>
  <c r="L528" i="2"/>
  <c r="J528" i="2" s="1"/>
  <c r="L1036" i="2"/>
  <c r="J1036" i="2" s="1"/>
  <c r="L1297" i="2"/>
  <c r="J1297" i="2" s="1"/>
  <c r="U1297" i="2" s="1"/>
  <c r="L1266" i="2"/>
  <c r="J1266" i="2" s="1"/>
  <c r="V1266" i="2" s="1"/>
  <c r="L948" i="2"/>
  <c r="J948" i="2" s="1"/>
  <c r="L595" i="2"/>
  <c r="J595" i="2" s="1"/>
  <c r="L1112" i="2"/>
  <c r="J1112" i="2" s="1"/>
  <c r="N1126" i="1" s="1"/>
  <c r="L201" i="2"/>
  <c r="J201" i="2" s="1"/>
  <c r="V201" i="2" s="1"/>
  <c r="L1208" i="2"/>
  <c r="J1208" i="2" s="1"/>
  <c r="L476" i="2"/>
  <c r="J476" i="2" s="1"/>
  <c r="L1482" i="2"/>
  <c r="J1482" i="2" s="1"/>
  <c r="V1482" i="2" s="1"/>
  <c r="L231" i="2"/>
  <c r="J231" i="2" s="1"/>
  <c r="L779" i="2"/>
  <c r="J779" i="2" s="1"/>
  <c r="K779" i="2" s="1"/>
  <c r="O793" i="1" s="1"/>
  <c r="L670" i="2"/>
  <c r="J670" i="2" s="1"/>
  <c r="L1166" i="2"/>
  <c r="J1166" i="2" s="1"/>
  <c r="L901" i="2"/>
  <c r="J901" i="2" s="1"/>
  <c r="L163" i="2"/>
  <c r="J163" i="2" s="1"/>
  <c r="N177" i="1" s="1"/>
  <c r="L1435" i="2"/>
  <c r="J1435" i="2" s="1"/>
  <c r="L1378" i="2"/>
  <c r="J1378" i="2" s="1"/>
  <c r="V1378" i="2" s="1"/>
  <c r="L1075" i="2"/>
  <c r="J1075" i="2" s="1"/>
  <c r="L200" i="2"/>
  <c r="J200" i="2" s="1"/>
  <c r="L1042" i="2"/>
  <c r="J1042" i="2" s="1"/>
  <c r="N1056" i="1" s="1"/>
  <c r="L776" i="2"/>
  <c r="J776" i="2" s="1"/>
  <c r="L366" i="2"/>
  <c r="J366" i="2" s="1"/>
  <c r="L1279" i="2"/>
  <c r="J1279" i="2" s="1"/>
  <c r="L637" i="2"/>
  <c r="J637" i="2" s="1"/>
  <c r="L262" i="2"/>
  <c r="J262" i="2" s="1"/>
  <c r="K262" i="2" s="1"/>
  <c r="O276" i="1" s="1"/>
  <c r="L44" i="2"/>
  <c r="J44" i="2" s="1"/>
  <c r="P44" i="2" s="1"/>
  <c r="Q58" i="1" s="1"/>
  <c r="L393" i="2"/>
  <c r="J393" i="2" s="1"/>
  <c r="L1130" i="2"/>
  <c r="J1130" i="2" s="1"/>
  <c r="L529" i="2"/>
  <c r="J529" i="2" s="1"/>
  <c r="K529" i="2" s="1"/>
  <c r="O543" i="1" s="1"/>
  <c r="L1219" i="2"/>
  <c r="J1219" i="2" s="1"/>
  <c r="U1219" i="2" s="1"/>
  <c r="L1264" i="2"/>
  <c r="J1264" i="2" s="1"/>
  <c r="K1264" i="2" s="1"/>
  <c r="O1278" i="1" s="1"/>
  <c r="L865" i="2"/>
  <c r="J865" i="2" s="1"/>
  <c r="K865" i="2" s="1"/>
  <c r="O879" i="1" s="1"/>
  <c r="L963" i="2"/>
  <c r="J963" i="2" s="1"/>
  <c r="U963" i="2" s="1"/>
  <c r="L1090" i="2"/>
  <c r="J1090" i="2" s="1"/>
  <c r="V1090" i="2" s="1"/>
  <c r="L1355" i="2"/>
  <c r="J1355" i="2" s="1"/>
  <c r="N1369" i="1" s="1"/>
  <c r="L580" i="2"/>
  <c r="J580" i="2" s="1"/>
  <c r="L1471" i="2"/>
  <c r="J1471" i="2" s="1"/>
  <c r="L767" i="2"/>
  <c r="J767" i="2" s="1"/>
  <c r="L862" i="2"/>
  <c r="J862" i="2" s="1"/>
  <c r="L798" i="2"/>
  <c r="J798" i="2" s="1"/>
  <c r="L934" i="2"/>
  <c r="J934" i="2" s="1"/>
  <c r="L100" i="2"/>
  <c r="J100" i="2" s="1"/>
  <c r="L143" i="2"/>
  <c r="J143" i="2" s="1"/>
  <c r="L441" i="2"/>
  <c r="J441" i="2" s="1"/>
  <c r="L518" i="2"/>
  <c r="J518" i="2" s="1"/>
  <c r="L1093" i="2"/>
  <c r="J1093" i="2" s="1"/>
  <c r="N1107" i="1" s="1"/>
  <c r="L478" i="2"/>
  <c r="J478" i="2" s="1"/>
  <c r="V478" i="2" s="1"/>
  <c r="L1274" i="2"/>
  <c r="J1274" i="2" s="1"/>
  <c r="L812" i="2"/>
  <c r="J812" i="2" s="1"/>
  <c r="L609" i="2"/>
  <c r="J609" i="2" s="1"/>
  <c r="L415" i="2"/>
  <c r="J415" i="2" s="1"/>
  <c r="K415" i="2" s="1"/>
  <c r="O429" i="1" s="1"/>
  <c r="L905" i="2"/>
  <c r="J905" i="2" s="1"/>
  <c r="L482" i="2"/>
  <c r="J482" i="2" s="1"/>
  <c r="L326" i="2"/>
  <c r="J326" i="2" s="1"/>
  <c r="L1363" i="2"/>
  <c r="J1363" i="2" s="1"/>
  <c r="U1363" i="2" s="1"/>
  <c r="L1249" i="2"/>
  <c r="J1249" i="2" s="1"/>
  <c r="V1249" i="2" s="1"/>
  <c r="L113" i="2"/>
  <c r="J113" i="2" s="1"/>
  <c r="U113" i="2" s="1"/>
  <c r="L738" i="2"/>
  <c r="J738" i="2" s="1"/>
  <c r="L1275" i="2"/>
  <c r="J1275" i="2" s="1"/>
  <c r="L287" i="2"/>
  <c r="J287" i="2" s="1"/>
  <c r="L1449" i="2"/>
  <c r="J1449" i="2" s="1"/>
  <c r="L926" i="2"/>
  <c r="J926" i="2" s="1"/>
  <c r="K926" i="2" s="1"/>
  <c r="O940" i="1" s="1"/>
  <c r="L286" i="2"/>
  <c r="J286" i="2" s="1"/>
  <c r="L1047" i="2"/>
  <c r="J1047" i="2" s="1"/>
  <c r="K1047" i="2" s="1"/>
  <c r="O1061" i="1" s="1"/>
  <c r="L659" i="2"/>
  <c r="J659" i="2" s="1"/>
  <c r="V659" i="2" s="1"/>
  <c r="L146" i="2"/>
  <c r="J146" i="2" s="1"/>
  <c r="L220" i="2"/>
  <c r="J220" i="2" s="1"/>
  <c r="L1006" i="2"/>
  <c r="J1006" i="2" s="1"/>
  <c r="L690" i="2"/>
  <c r="J690" i="2" s="1"/>
  <c r="L1344" i="2"/>
  <c r="J1344" i="2" s="1"/>
  <c r="L125" i="2"/>
  <c r="J125" i="2" s="1"/>
  <c r="V125" i="2" s="1"/>
  <c r="L1020" i="2"/>
  <c r="J1020" i="2" s="1"/>
  <c r="K1020" i="2" s="1"/>
  <c r="O1034" i="1" s="1"/>
  <c r="L702" i="2"/>
  <c r="J702" i="2" s="1"/>
  <c r="N716" i="1" s="1"/>
  <c r="L141" i="2"/>
  <c r="J141" i="2" s="1"/>
  <c r="L377" i="2"/>
  <c r="J377" i="2" s="1"/>
  <c r="L1140" i="2"/>
  <c r="J1140" i="2" s="1"/>
  <c r="L1106" i="2"/>
  <c r="J1106" i="2" s="1"/>
  <c r="L928" i="2"/>
  <c r="J928" i="2" s="1"/>
  <c r="L328" i="2"/>
  <c r="J328" i="2" s="1"/>
  <c r="L614" i="2"/>
  <c r="J614" i="2" s="1"/>
  <c r="V614" i="2" s="1"/>
  <c r="L1223" i="2"/>
  <c r="J1223" i="2" s="1"/>
  <c r="L572" i="2"/>
  <c r="J572" i="2" s="1"/>
  <c r="N586" i="1" s="1"/>
  <c r="L265" i="2"/>
  <c r="J265" i="2" s="1"/>
  <c r="V265" i="2" s="1"/>
  <c r="L1039" i="2"/>
  <c r="J1039" i="2" s="1"/>
  <c r="K1039" i="2" s="1"/>
  <c r="O1053" i="1" s="1"/>
  <c r="L81" i="2"/>
  <c r="J81" i="2" s="1"/>
  <c r="P81" i="2" s="1"/>
  <c r="Q95" i="1" s="1"/>
  <c r="L822" i="2"/>
  <c r="J822" i="2" s="1"/>
  <c r="K822" i="2" s="1"/>
  <c r="O836" i="1" s="1"/>
  <c r="L620" i="2"/>
  <c r="J620" i="2" s="1"/>
  <c r="L236" i="2"/>
  <c r="J236" i="2" s="1"/>
  <c r="L538" i="2"/>
  <c r="J538" i="2" s="1"/>
  <c r="L1437" i="2"/>
  <c r="J1437" i="2" s="1"/>
  <c r="L584" i="2"/>
  <c r="J584" i="2" s="1"/>
  <c r="L402" i="2"/>
  <c r="J402" i="2" s="1"/>
  <c r="N416" i="1" s="1"/>
  <c r="L382" i="2"/>
  <c r="J382" i="2" s="1"/>
  <c r="N396" i="1" s="1"/>
  <c r="L28" i="2"/>
  <c r="J28" i="2" s="1"/>
  <c r="P28" i="2" s="1"/>
  <c r="Q42" i="1" s="1"/>
  <c r="L235" i="2"/>
  <c r="J235" i="2" s="1"/>
  <c r="N249" i="1" s="1"/>
  <c r="L1094" i="2"/>
  <c r="J1094" i="2" s="1"/>
  <c r="L1282" i="2"/>
  <c r="J1282" i="2" s="1"/>
  <c r="L31" i="2"/>
  <c r="J31" i="2" s="1"/>
  <c r="L132" i="2"/>
  <c r="J132" i="2" s="1"/>
  <c r="L971" i="2"/>
  <c r="J971" i="2" s="1"/>
  <c r="L811" i="2"/>
  <c r="J811" i="2" s="1"/>
  <c r="L206" i="2"/>
  <c r="J206" i="2" s="1"/>
  <c r="K206" i="2" s="1"/>
  <c r="O220" i="1" s="1"/>
  <c r="L448" i="2"/>
  <c r="J448" i="2" s="1"/>
  <c r="L1056" i="2"/>
  <c r="J1056" i="2" s="1"/>
  <c r="L1000" i="2"/>
  <c r="J1000" i="2" s="1"/>
  <c r="L567" i="2"/>
  <c r="J567" i="2" s="1"/>
  <c r="L399" i="2"/>
  <c r="J399" i="2" s="1"/>
  <c r="L41" i="2"/>
  <c r="J41" i="2" s="1"/>
  <c r="L1099" i="2"/>
  <c r="J1099" i="2" s="1"/>
  <c r="L590" i="2"/>
  <c r="J590" i="2" s="1"/>
  <c r="K590" i="2" s="1"/>
  <c r="O604" i="1" s="1"/>
  <c r="L250" i="2"/>
  <c r="J250" i="2" s="1"/>
  <c r="N264" i="1" s="1"/>
  <c r="L1429" i="2"/>
  <c r="J1429" i="2" s="1"/>
  <c r="L179" i="2"/>
  <c r="J179" i="2" s="1"/>
  <c r="K179" i="2" s="1"/>
  <c r="O193" i="1" s="1"/>
  <c r="L654" i="2"/>
  <c r="J654" i="2" s="1"/>
  <c r="L1044" i="2"/>
  <c r="J1044" i="2" s="1"/>
  <c r="K1044" i="2" s="1"/>
  <c r="O1058" i="1" s="1"/>
  <c r="L1277" i="2"/>
  <c r="J1277" i="2" s="1"/>
  <c r="L592" i="2"/>
  <c r="J592" i="2" s="1"/>
  <c r="K592" i="2" s="1"/>
  <c r="O606" i="1" s="1"/>
  <c r="L899" i="2"/>
  <c r="J899" i="2" s="1"/>
  <c r="L968" i="2"/>
  <c r="J968" i="2" s="1"/>
  <c r="L893" i="2"/>
  <c r="J893" i="2" s="1"/>
  <c r="L191" i="2"/>
  <c r="J191" i="2" s="1"/>
  <c r="L817" i="2"/>
  <c r="J817" i="2" s="1"/>
  <c r="L1481" i="2"/>
  <c r="J1481" i="2" s="1"/>
  <c r="L796" i="2"/>
  <c r="J796" i="2" s="1"/>
  <c r="V796" i="2" s="1"/>
  <c r="L1004" i="2"/>
  <c r="J1004" i="2" s="1"/>
  <c r="U1004" i="2" s="1"/>
  <c r="L1200" i="2"/>
  <c r="J1200" i="2" s="1"/>
  <c r="L1457" i="2"/>
  <c r="J1457" i="2" s="1"/>
  <c r="L709" i="2"/>
  <c r="J709" i="2" s="1"/>
  <c r="V709" i="2" s="1"/>
  <c r="L721" i="2"/>
  <c r="J721" i="2" s="1"/>
  <c r="L745" i="2"/>
  <c r="J745" i="2" s="1"/>
  <c r="K745" i="2" s="1"/>
  <c r="O759" i="1" s="1"/>
  <c r="L764" i="2"/>
  <c r="J764" i="2" s="1"/>
  <c r="L1464" i="2"/>
  <c r="J1464" i="2" s="1"/>
  <c r="L760" i="2"/>
  <c r="J760" i="2" s="1"/>
  <c r="L37" i="2"/>
  <c r="J37" i="2" s="1"/>
  <c r="P37" i="2" s="1"/>
  <c r="Q51" i="1" s="1"/>
  <c r="L1231" i="2"/>
  <c r="J1231" i="2" s="1"/>
  <c r="L1031" i="2"/>
  <c r="J1031" i="2" s="1"/>
  <c r="V1031" i="2" s="1"/>
  <c r="L1076" i="2"/>
  <c r="J1076" i="2" s="1"/>
  <c r="L1353" i="2"/>
  <c r="J1353" i="2" s="1"/>
  <c r="U1353" i="2" s="1"/>
  <c r="L166" i="2"/>
  <c r="J166" i="2" s="1"/>
  <c r="L780" i="2"/>
  <c r="J780" i="2" s="1"/>
  <c r="L1127" i="2"/>
  <c r="J1127" i="2" s="1"/>
  <c r="L775" i="2"/>
  <c r="J775" i="2" s="1"/>
  <c r="L539" i="2"/>
  <c r="J539" i="2" s="1"/>
  <c r="U539" i="2" s="1"/>
  <c r="L153" i="2"/>
  <c r="J153" i="2" s="1"/>
  <c r="K153" i="2" s="1"/>
  <c r="O167" i="1" s="1"/>
  <c r="L703" i="2"/>
  <c r="J703" i="2" s="1"/>
  <c r="K703" i="2" s="1"/>
  <c r="O717" i="1" s="1"/>
  <c r="L457" i="2"/>
  <c r="J457" i="2" s="1"/>
  <c r="L1447" i="2"/>
  <c r="J1447" i="2" s="1"/>
  <c r="L1018" i="2"/>
  <c r="J1018" i="2" s="1"/>
  <c r="K1018" i="2" s="1"/>
  <c r="O1032" i="1" s="1"/>
  <c r="L785" i="2"/>
  <c r="J785" i="2" s="1"/>
  <c r="N799" i="1" s="1"/>
  <c r="L364" i="2"/>
  <c r="J364" i="2" s="1"/>
  <c r="U364" i="2" s="1"/>
  <c r="L697" i="2"/>
  <c r="J697" i="2" s="1"/>
  <c r="L1167" i="2"/>
  <c r="J1167" i="2" s="1"/>
  <c r="V1167" i="2" s="1"/>
  <c r="L1185" i="2"/>
  <c r="J1185" i="2" s="1"/>
  <c r="L435" i="2"/>
  <c r="J435" i="2" s="1"/>
  <c r="L295" i="2"/>
  <c r="J295" i="2" s="1"/>
  <c r="V295" i="2" s="1"/>
  <c r="L563" i="2"/>
  <c r="J563" i="2" s="1"/>
  <c r="L891" i="2"/>
  <c r="J891" i="2" s="1"/>
  <c r="U891" i="2" s="1"/>
  <c r="L97" i="2"/>
  <c r="J97" i="2" s="1"/>
  <c r="N111" i="1" s="1"/>
  <c r="L36" i="2"/>
  <c r="J36" i="2" s="1"/>
  <c r="L1181" i="2"/>
  <c r="J1181" i="2" s="1"/>
  <c r="L972" i="2"/>
  <c r="J972" i="2" s="1"/>
  <c r="K972" i="2" s="1"/>
  <c r="O986" i="1" s="1"/>
  <c r="L904" i="2"/>
  <c r="J904" i="2" s="1"/>
  <c r="V904" i="2" s="1"/>
  <c r="L213" i="2"/>
  <c r="J213" i="2" s="1"/>
  <c r="N227" i="1" s="1"/>
  <c r="L1107" i="2"/>
  <c r="J1107" i="2" s="1"/>
  <c r="L306" i="2"/>
  <c r="J306" i="2" s="1"/>
  <c r="L986" i="2"/>
  <c r="J986" i="2" s="1"/>
  <c r="K986" i="2" s="1"/>
  <c r="O1000" i="1" s="1"/>
  <c r="L1293" i="2"/>
  <c r="J1293" i="2" s="1"/>
  <c r="N1307" i="1" s="1"/>
  <c r="L275" i="2"/>
  <c r="J275" i="2" s="1"/>
  <c r="L1467" i="2"/>
  <c r="J1467" i="2" s="1"/>
  <c r="K1467" i="2" s="1"/>
  <c r="O1481" i="1" s="1"/>
  <c r="L1155" i="2"/>
  <c r="J1155" i="2" s="1"/>
  <c r="L973" i="2"/>
  <c r="J973" i="2" s="1"/>
  <c r="L427" i="2"/>
  <c r="J427" i="2" s="1"/>
  <c r="L152" i="2"/>
  <c r="J152" i="2" s="1"/>
  <c r="L316" i="2"/>
  <c r="J316" i="2" s="1"/>
  <c r="K316" i="2" s="1"/>
  <c r="O330" i="1" s="1"/>
  <c r="L253" i="2"/>
  <c r="J253" i="2" s="1"/>
  <c r="L1122" i="2"/>
  <c r="J1122" i="2" s="1"/>
  <c r="V1122" i="2" s="1"/>
  <c r="L625" i="2"/>
  <c r="J625" i="2" s="1"/>
  <c r="N639" i="1" s="1"/>
  <c r="L79" i="2"/>
  <c r="J79" i="2" s="1"/>
  <c r="L227" i="2"/>
  <c r="J227" i="2" s="1"/>
  <c r="L290" i="2"/>
  <c r="J290" i="2" s="1"/>
  <c r="L720" i="2"/>
  <c r="J720" i="2" s="1"/>
  <c r="L797" i="2"/>
  <c r="J797" i="2" s="1"/>
  <c r="L1347" i="2"/>
  <c r="J1347" i="2" s="1"/>
  <c r="V1347" i="2" s="1"/>
  <c r="L1302" i="2"/>
  <c r="J1302" i="2" s="1"/>
  <c r="L1238" i="2"/>
  <c r="J1238" i="2" s="1"/>
  <c r="L564" i="2"/>
  <c r="J564" i="2" s="1"/>
  <c r="L927" i="2"/>
  <c r="J927" i="2" s="1"/>
  <c r="L585" i="2"/>
  <c r="J585" i="2" s="1"/>
  <c r="U585" i="2" s="1"/>
  <c r="L1029" i="2"/>
  <c r="J1029" i="2" s="1"/>
  <c r="L438" i="2"/>
  <c r="J438" i="2" s="1"/>
  <c r="K438" i="2" s="1"/>
  <c r="O452" i="1" s="1"/>
  <c r="L684" i="2"/>
  <c r="J684" i="2" s="1"/>
  <c r="L1217" i="2"/>
  <c r="J1217" i="2" s="1"/>
  <c r="L1453" i="2"/>
  <c r="J1453" i="2" s="1"/>
  <c r="U1453" i="2" s="1"/>
  <c r="L417" i="2"/>
  <c r="J417" i="2" s="1"/>
  <c r="L932" i="2"/>
  <c r="J932" i="2" s="1"/>
  <c r="L746" i="2"/>
  <c r="J746" i="2" s="1"/>
  <c r="L544" i="2"/>
  <c r="J544" i="2" s="1"/>
  <c r="K544" i="2" s="1"/>
  <c r="O558" i="1" s="1"/>
  <c r="L1001" i="2"/>
  <c r="J1001" i="2" s="1"/>
  <c r="K1001" i="2" s="1"/>
  <c r="O1015" i="1" s="1"/>
  <c r="L582" i="2"/>
  <c r="J582" i="2" s="1"/>
  <c r="K582" i="2" s="1"/>
  <c r="O596" i="1" s="1"/>
  <c r="L970" i="2"/>
  <c r="J970" i="2" s="1"/>
  <c r="L852" i="2"/>
  <c r="J852" i="2" s="1"/>
  <c r="L954" i="2"/>
  <c r="J954" i="2" s="1"/>
  <c r="V954" i="2" s="1"/>
  <c r="L1037" i="2"/>
  <c r="J1037" i="2" s="1"/>
  <c r="L118" i="2"/>
  <c r="J118" i="2" s="1"/>
  <c r="L159" i="2"/>
  <c r="J159" i="2" s="1"/>
  <c r="L853" i="2"/>
  <c r="J853" i="2" s="1"/>
  <c r="K853" i="2" s="1"/>
  <c r="O867" i="1" s="1"/>
  <c r="L440" i="2"/>
  <c r="J440" i="2" s="1"/>
  <c r="L855" i="2"/>
  <c r="J855" i="2" s="1"/>
  <c r="N869" i="1" s="1"/>
  <c r="L947" i="2"/>
  <c r="J947" i="2" s="1"/>
  <c r="L268" i="2"/>
  <c r="J268" i="2" s="1"/>
  <c r="L174" i="2"/>
  <c r="J174" i="2" s="1"/>
  <c r="U174" i="2" s="1"/>
  <c r="L1115" i="2"/>
  <c r="J1115" i="2" s="1"/>
  <c r="L701" i="2"/>
  <c r="J701" i="2" s="1"/>
  <c r="L1362" i="2"/>
  <c r="J1362" i="2" s="1"/>
  <c r="L668" i="2"/>
  <c r="J668" i="2" s="1"/>
  <c r="N682" i="1" s="1"/>
  <c r="L34" i="2"/>
  <c r="J34" i="2" s="1"/>
  <c r="P34" i="2" s="1"/>
  <c r="Q48" i="1" s="1"/>
  <c r="L63" i="2"/>
  <c r="J63" i="2" s="1"/>
  <c r="P63" i="2" s="1"/>
  <c r="Q77" i="1" s="1"/>
  <c r="L464" i="2"/>
  <c r="J464" i="2" s="1"/>
  <c r="L69" i="2"/>
  <c r="J69" i="2" s="1"/>
  <c r="L835" i="2"/>
  <c r="J835" i="2" s="1"/>
  <c r="L532" i="2"/>
  <c r="J532" i="2" s="1"/>
  <c r="L1371" i="2"/>
  <c r="J1371" i="2" s="1"/>
  <c r="L1159" i="2"/>
  <c r="J1159" i="2" s="1"/>
  <c r="V1159" i="2" s="1"/>
  <c r="L467" i="2"/>
  <c r="J467" i="2" s="1"/>
  <c r="L818" i="2"/>
  <c r="J818" i="2" s="1"/>
  <c r="V818" i="2" s="1"/>
  <c r="L1028" i="2"/>
  <c r="J1028" i="2" s="1"/>
  <c r="N1042" i="1" s="1"/>
  <c r="L1192" i="2"/>
  <c r="J1192" i="2" s="1"/>
  <c r="L1012" i="2"/>
  <c r="J1012" i="2" s="1"/>
  <c r="L1244" i="2"/>
  <c r="J1244" i="2" s="1"/>
  <c r="N1258" i="1" s="1"/>
  <c r="L356" i="2"/>
  <c r="J356" i="2" s="1"/>
  <c r="L1175" i="2"/>
  <c r="J1175" i="2" s="1"/>
  <c r="L1190" i="2"/>
  <c r="J1190" i="2" s="1"/>
  <c r="V1190" i="2" s="1"/>
  <c r="L682" i="2"/>
  <c r="J682" i="2" s="1"/>
  <c r="L188" i="2"/>
  <c r="J188" i="2" s="1"/>
  <c r="U188" i="2" s="1"/>
  <c r="L288" i="2"/>
  <c r="J288" i="2" s="1"/>
  <c r="L1228" i="2"/>
  <c r="J1228" i="2" s="1"/>
  <c r="V1228" i="2" s="1"/>
  <c r="L554" i="2"/>
  <c r="J554" i="2" s="1"/>
  <c r="L638" i="2"/>
  <c r="J638" i="2" s="1"/>
  <c r="L920" i="2"/>
  <c r="J920" i="2" s="1"/>
  <c r="L605" i="2"/>
  <c r="J605" i="2" s="1"/>
  <c r="L459" i="2"/>
  <c r="J459" i="2" s="1"/>
  <c r="N473" i="1" s="1"/>
  <c r="L876" i="2"/>
  <c r="J876" i="2" s="1"/>
  <c r="V876" i="2" s="1"/>
  <c r="L557" i="2"/>
  <c r="J557" i="2" s="1"/>
  <c r="L1312" i="2"/>
  <c r="J1312" i="2" s="1"/>
  <c r="V1312" i="2" s="1"/>
  <c r="L222" i="2"/>
  <c r="J222" i="2" s="1"/>
  <c r="L78" i="2"/>
  <c r="J78" i="2" s="1"/>
  <c r="L54" i="2"/>
  <c r="J54" i="2" s="1"/>
  <c r="P54" i="2" s="1"/>
  <c r="Q68" i="1" s="1"/>
  <c r="L1433" i="2"/>
  <c r="J1433" i="2" s="1"/>
  <c r="L1358" i="2"/>
  <c r="J1358" i="2" s="1"/>
  <c r="L1338" i="2"/>
  <c r="J1338" i="2" s="1"/>
  <c r="L1248" i="2"/>
  <c r="J1248" i="2" s="1"/>
  <c r="N1262" i="1" s="1"/>
  <c r="L1102" i="2"/>
  <c r="J1102" i="2" s="1"/>
  <c r="L127" i="2"/>
  <c r="J127" i="2" s="1"/>
  <c r="L1489" i="2"/>
  <c r="J1489" i="2" s="1"/>
  <c r="U1489" i="2" s="1"/>
  <c r="L185" i="2"/>
  <c r="J185" i="2" s="1"/>
  <c r="K185" i="2" s="1"/>
  <c r="O199" i="1" s="1"/>
  <c r="L1308" i="2"/>
  <c r="J1308" i="2" s="1"/>
  <c r="L626" i="2"/>
  <c r="J626" i="2" s="1"/>
  <c r="L120" i="2"/>
  <c r="J120" i="2" s="1"/>
  <c r="L856" i="2"/>
  <c r="J856" i="2" s="1"/>
  <c r="L394" i="2"/>
  <c r="J394" i="2" s="1"/>
  <c r="L884" i="2"/>
  <c r="J884" i="2" s="1"/>
  <c r="L359" i="2"/>
  <c r="J359" i="2" s="1"/>
  <c r="L521" i="2"/>
  <c r="J521" i="2" s="1"/>
  <c r="K521" i="2" s="1"/>
  <c r="O535" i="1" s="1"/>
  <c r="L178" i="2"/>
  <c r="J178" i="2" s="1"/>
  <c r="K178" i="2" s="1"/>
  <c r="O192" i="1" s="1"/>
  <c r="L715" i="2"/>
  <c r="J715" i="2" s="1"/>
  <c r="K715" i="2" s="1"/>
  <c r="O729" i="1" s="1"/>
  <c r="L1126" i="2"/>
  <c r="J1126" i="2" s="1"/>
  <c r="L35" i="2"/>
  <c r="J35" i="2" s="1"/>
  <c r="L184" i="2"/>
  <c r="J184" i="2" s="1"/>
  <c r="K184" i="2" s="1"/>
  <c r="O198" i="1" s="1"/>
  <c r="L506" i="2"/>
  <c r="J506" i="2" s="1"/>
  <c r="K506" i="2" s="1"/>
  <c r="O520" i="1" s="1"/>
  <c r="L1395" i="2"/>
  <c r="J1395" i="2" s="1"/>
  <c r="L678" i="2"/>
  <c r="J678" i="2" s="1"/>
  <c r="L1005" i="2"/>
  <c r="J1005" i="2" s="1"/>
  <c r="K1005" i="2" s="1"/>
  <c r="O1019" i="1" s="1"/>
  <c r="L1300" i="2"/>
  <c r="J1300" i="2" s="1"/>
  <c r="U1300" i="2" s="1"/>
  <c r="L960" i="2"/>
  <c r="J960" i="2" s="1"/>
  <c r="L455" i="2"/>
  <c r="J455" i="2" s="1"/>
  <c r="U455" i="2" s="1"/>
  <c r="L850" i="2"/>
  <c r="J850" i="2" s="1"/>
  <c r="K850" i="2" s="1"/>
  <c r="O864" i="1" s="1"/>
  <c r="L711" i="2"/>
  <c r="J711" i="2" s="1"/>
  <c r="L101" i="2"/>
  <c r="J101" i="2" s="1"/>
  <c r="K101" i="2" s="1"/>
  <c r="O115" i="1" s="1"/>
  <c r="L300" i="2"/>
  <c r="J300" i="2" s="1"/>
  <c r="U300" i="2" s="1"/>
  <c r="L530" i="2"/>
  <c r="J530" i="2" s="1"/>
  <c r="V530" i="2" s="1"/>
  <c r="L543" i="2"/>
  <c r="J543" i="2" s="1"/>
  <c r="K543" i="2" s="1"/>
  <c r="O557" i="1" s="1"/>
  <c r="L169" i="2"/>
  <c r="J169" i="2" s="1"/>
  <c r="K169" i="2" s="1"/>
  <c r="O183" i="1" s="1"/>
  <c r="L838" i="2"/>
  <c r="J838" i="2" s="1"/>
  <c r="L1108" i="2"/>
  <c r="J1108" i="2" s="1"/>
  <c r="N1122" i="1" s="1"/>
  <c r="L1078" i="2"/>
  <c r="J1078" i="2" s="1"/>
  <c r="N1092" i="1" s="1"/>
  <c r="L522" i="2"/>
  <c r="J522" i="2" s="1"/>
  <c r="N536" i="1" s="1"/>
  <c r="L1255" i="2"/>
  <c r="J1255" i="2" s="1"/>
  <c r="N1269" i="1" s="1"/>
  <c r="L158" i="2"/>
  <c r="J158" i="2" s="1"/>
  <c r="L748" i="2"/>
  <c r="J748" i="2" s="1"/>
  <c r="U748" i="2" s="1"/>
  <c r="L1417" i="2"/>
  <c r="J1417" i="2" s="1"/>
  <c r="L906" i="2"/>
  <c r="J906" i="2" s="1"/>
  <c r="N920" i="1" s="1"/>
  <c r="L233" i="2"/>
  <c r="J233" i="2" s="1"/>
  <c r="U233" i="2" s="1"/>
  <c r="L384" i="2"/>
  <c r="J384" i="2" s="1"/>
  <c r="L1092" i="2"/>
  <c r="J1092" i="2" s="1"/>
  <c r="V1092" i="2" s="1"/>
  <c r="L1341" i="2"/>
  <c r="J1341" i="2" s="1"/>
  <c r="L46" i="2"/>
  <c r="J46" i="2" s="1"/>
  <c r="L492" i="2"/>
  <c r="J492" i="2" s="1"/>
  <c r="V492" i="2" s="1"/>
  <c r="L426" i="2"/>
  <c r="J426" i="2" s="1"/>
  <c r="L1386" i="2"/>
  <c r="J1386" i="2" s="1"/>
  <c r="L340" i="2"/>
  <c r="J340" i="2" s="1"/>
  <c r="U340" i="2" s="1"/>
  <c r="L765" i="2"/>
  <c r="J765" i="2" s="1"/>
  <c r="L1509" i="2"/>
  <c r="J1509" i="2" s="1"/>
  <c r="L1465" i="2"/>
  <c r="J1465" i="2" s="1"/>
  <c r="K1465" i="2" s="1"/>
  <c r="O1479" i="1" s="1"/>
  <c r="L791" i="2"/>
  <c r="J791" i="2" s="1"/>
  <c r="L597" i="2"/>
  <c r="J597" i="2" s="1"/>
  <c r="L854" i="2"/>
  <c r="J854" i="2" s="1"/>
  <c r="V854" i="2" s="1"/>
  <c r="L754" i="2"/>
  <c r="J754" i="2" s="1"/>
  <c r="L691" i="2"/>
  <c r="J691" i="2" s="1"/>
  <c r="L442" i="2"/>
  <c r="J442" i="2" s="1"/>
  <c r="L833" i="2"/>
  <c r="J833" i="2" s="1"/>
  <c r="U833" i="2" s="1"/>
  <c r="L897" i="2"/>
  <c r="J897" i="2" s="1"/>
  <c r="K897" i="2" s="1"/>
  <c r="O911" i="1" s="1"/>
  <c r="L586" i="2"/>
  <c r="J586" i="2" s="1"/>
  <c r="K586" i="2" s="1"/>
  <c r="O600" i="1" s="1"/>
  <c r="L512" i="2"/>
  <c r="J512" i="2" s="1"/>
  <c r="K512" i="2" s="1"/>
  <c r="O526" i="1" s="1"/>
  <c r="L1271" i="2"/>
  <c r="J1271" i="2" s="1"/>
  <c r="L1046" i="2"/>
  <c r="J1046" i="2" s="1"/>
  <c r="L209" i="2"/>
  <c r="J209" i="2" s="1"/>
  <c r="K209" i="2" s="1"/>
  <c r="O223" i="1" s="1"/>
  <c r="L819" i="2"/>
  <c r="J819" i="2" s="1"/>
  <c r="K819" i="2" s="1"/>
  <c r="O833" i="1" s="1"/>
  <c r="L640" i="2"/>
  <c r="J640" i="2" s="1"/>
  <c r="L533" i="2"/>
  <c r="J533" i="2" s="1"/>
  <c r="L1473" i="2"/>
  <c r="J1473" i="2" s="1"/>
  <c r="L1032" i="2"/>
  <c r="J1032" i="2" s="1"/>
  <c r="L1335" i="2"/>
  <c r="J1335" i="2" s="1"/>
  <c r="L869" i="2"/>
  <c r="J869" i="2" s="1"/>
  <c r="L616" i="2"/>
  <c r="J616" i="2" s="1"/>
  <c r="L944" i="2"/>
  <c r="J944" i="2" s="1"/>
  <c r="K944" i="2" s="1"/>
  <c r="O958" i="1" s="1"/>
  <c r="L247" i="2"/>
  <c r="J247" i="2" s="1"/>
  <c r="L717" i="2"/>
  <c r="J717" i="2" s="1"/>
  <c r="L390" i="2"/>
  <c r="J390" i="2" s="1"/>
  <c r="L1038" i="2"/>
  <c r="J1038" i="2" s="1"/>
  <c r="K1038" i="2" s="1"/>
  <c r="O1052" i="1" s="1"/>
  <c r="L1187" i="2"/>
  <c r="J1187" i="2" s="1"/>
  <c r="U1187" i="2" s="1"/>
  <c r="L1224" i="2"/>
  <c r="J1224" i="2" s="1"/>
  <c r="L630" i="2"/>
  <c r="J630" i="2" s="1"/>
  <c r="L807" i="2"/>
  <c r="J807" i="2" s="1"/>
  <c r="L868" i="2"/>
  <c r="J868" i="2" s="1"/>
  <c r="L145" i="2"/>
  <c r="J145" i="2" s="1"/>
  <c r="U145" i="2" s="1"/>
  <c r="L446" i="2"/>
  <c r="J446" i="2" s="1"/>
  <c r="L1116" i="2"/>
  <c r="J1116" i="2" s="1"/>
  <c r="K1116" i="2" s="1"/>
  <c r="O1130" i="1" s="1"/>
  <c r="L617" i="2"/>
  <c r="J617" i="2" s="1"/>
  <c r="L157" i="2"/>
  <c r="J157" i="2" s="1"/>
  <c r="K157" i="2" s="1"/>
  <c r="O171" i="1" s="1"/>
  <c r="L921" i="2"/>
  <c r="J921" i="2" s="1"/>
  <c r="N935" i="1" s="1"/>
  <c r="L688" i="2"/>
  <c r="J688" i="2" s="1"/>
  <c r="L843" i="2"/>
  <c r="J843" i="2" s="1"/>
  <c r="K843" i="2" s="1"/>
  <c r="O857" i="1" s="1"/>
  <c r="L1170" i="2"/>
  <c r="J1170" i="2" s="1"/>
  <c r="L391" i="2"/>
  <c r="J391" i="2" s="1"/>
  <c r="L224" i="2"/>
  <c r="J224" i="2" s="1"/>
  <c r="L1496" i="2"/>
  <c r="J1496" i="2" s="1"/>
  <c r="L1280" i="2"/>
  <c r="J1280" i="2" s="1"/>
  <c r="L1132" i="2"/>
  <c r="J1132" i="2" s="1"/>
  <c r="L878" i="2"/>
  <c r="J878" i="2" s="1"/>
  <c r="L370" i="2"/>
  <c r="J370" i="2" s="1"/>
  <c r="L997" i="2"/>
  <c r="J997" i="2" s="1"/>
  <c r="L388" i="2"/>
  <c r="J388" i="2" s="1"/>
  <c r="L51" i="2"/>
  <c r="J51" i="2" s="1"/>
  <c r="P51" i="2" s="1"/>
  <c r="Q65" i="1" s="1"/>
  <c r="L1227" i="2"/>
  <c r="J1227" i="2" s="1"/>
  <c r="L910" i="2"/>
  <c r="J910" i="2" s="1"/>
  <c r="L1303" i="2"/>
  <c r="J1303" i="2" s="1"/>
  <c r="L332" i="2"/>
  <c r="J332" i="2" s="1"/>
  <c r="L98" i="2"/>
  <c r="J98" i="2" s="1"/>
  <c r="U98" i="2" s="1"/>
  <c r="L925" i="2"/>
  <c r="J925" i="2" s="1"/>
  <c r="L1104" i="2"/>
  <c r="J1104" i="2" s="1"/>
  <c r="L138" i="2"/>
  <c r="J138" i="2" s="1"/>
  <c r="L218" i="2"/>
  <c r="J218" i="2" s="1"/>
  <c r="K218" i="2" s="1"/>
  <c r="O232" i="1" s="1"/>
  <c r="L866" i="2"/>
  <c r="J866" i="2" s="1"/>
  <c r="L936" i="2"/>
  <c r="J936" i="2" s="1"/>
  <c r="L1210" i="2"/>
  <c r="J1210" i="2" s="1"/>
  <c r="L1026" i="2"/>
  <c r="J1026" i="2" s="1"/>
  <c r="K1026" i="2" s="1"/>
  <c r="O1040" i="1" s="1"/>
  <c r="L214" i="2"/>
  <c r="J214" i="2" s="1"/>
  <c r="L111" i="2"/>
  <c r="J111" i="2" s="1"/>
  <c r="V111" i="2" s="1"/>
  <c r="L372" i="2"/>
  <c r="J372" i="2" s="1"/>
  <c r="L1404" i="2"/>
  <c r="J1404" i="2" s="1"/>
  <c r="N1418" i="1" s="1"/>
  <c r="L228" i="2"/>
  <c r="J228" i="2" s="1"/>
  <c r="L956" i="2"/>
  <c r="J956" i="2" s="1"/>
  <c r="L1306" i="2"/>
  <c r="J1306" i="2" s="1"/>
  <c r="L761" i="2"/>
  <c r="J761" i="2" s="1"/>
  <c r="U761" i="2" s="1"/>
  <c r="L266" i="2"/>
  <c r="J266" i="2" s="1"/>
  <c r="L1101" i="2"/>
  <c r="J1101" i="2" s="1"/>
  <c r="L902" i="2"/>
  <c r="J902" i="2" s="1"/>
  <c r="V902" i="2" s="1"/>
  <c r="L674" i="2"/>
  <c r="J674" i="2" s="1"/>
  <c r="N688" i="1" s="1"/>
  <c r="L1474" i="2"/>
  <c r="J1474" i="2" s="1"/>
  <c r="L795" i="2"/>
  <c r="J795" i="2" s="1"/>
  <c r="L350" i="2"/>
  <c r="J350" i="2" s="1"/>
  <c r="L1492" i="2"/>
  <c r="J1492" i="2" s="1"/>
  <c r="V1492" i="2" s="1"/>
  <c r="L694" i="2"/>
  <c r="J694" i="2" s="1"/>
  <c r="L1507" i="2"/>
  <c r="J1507" i="2" s="1"/>
  <c r="L739" i="2"/>
  <c r="J739" i="2" s="1"/>
  <c r="L367" i="2"/>
  <c r="J367" i="2" s="1"/>
  <c r="L1059" i="2"/>
  <c r="J1059" i="2" s="1"/>
  <c r="L915" i="2"/>
  <c r="J915" i="2" s="1"/>
  <c r="L1515" i="2"/>
  <c r="J1515" i="2" s="1"/>
  <c r="L171" i="2"/>
  <c r="J171" i="2" s="1"/>
  <c r="K171" i="2" s="1"/>
  <c r="O185" i="1" s="1"/>
  <c r="L887" i="2"/>
  <c r="J887" i="2" s="1"/>
  <c r="L1007" i="2"/>
  <c r="J1007" i="2" s="1"/>
  <c r="L749" i="2"/>
  <c r="J749" i="2" s="1"/>
  <c r="L354" i="2"/>
  <c r="J354" i="2" s="1"/>
  <c r="L514" i="2"/>
  <c r="J514" i="2" s="1"/>
  <c r="L91" i="2"/>
  <c r="J91" i="2" s="1"/>
  <c r="P91" i="2" s="1"/>
  <c r="Q105" i="1" s="1"/>
  <c r="L804" i="2"/>
  <c r="J804" i="2" s="1"/>
  <c r="K804" i="2" s="1"/>
  <c r="O818" i="1" s="1"/>
  <c r="L241" i="2"/>
  <c r="J241" i="2" s="1"/>
  <c r="L450" i="2"/>
  <c r="J450" i="2" s="1"/>
  <c r="L272" i="2"/>
  <c r="J272" i="2" s="1"/>
  <c r="L419" i="2"/>
  <c r="J419" i="2" s="1"/>
  <c r="K419" i="2" s="1"/>
  <c r="O433" i="1" s="1"/>
  <c r="L109" i="2"/>
  <c r="J109" i="2" s="1"/>
  <c r="L1299" i="2"/>
  <c r="J1299" i="2" s="1"/>
  <c r="L994" i="2"/>
  <c r="J994" i="2" s="1"/>
  <c r="L657" i="2"/>
  <c r="J657" i="2" s="1"/>
  <c r="K657" i="2" s="1"/>
  <c r="O671" i="1" s="1"/>
  <c r="L1346" i="2"/>
  <c r="J1346" i="2" s="1"/>
  <c r="K1346" i="2" s="1"/>
  <c r="O1360" i="1" s="1"/>
  <c r="L1422" i="2"/>
  <c r="J1422" i="2" s="1"/>
  <c r="V1422" i="2" s="1"/>
  <c r="L1230" i="2"/>
  <c r="J1230" i="2" s="1"/>
  <c r="L1438" i="2"/>
  <c r="J1438" i="2" s="1"/>
  <c r="K1438" i="2" s="1"/>
  <c r="O1452" i="1" s="1"/>
  <c r="L1022" i="2"/>
  <c r="J1022" i="2" s="1"/>
  <c r="L1054" i="2"/>
  <c r="J1054" i="2" s="1"/>
  <c r="N1068" i="1" s="1"/>
  <c r="L805" i="2"/>
  <c r="J805" i="2" s="1"/>
  <c r="L753" i="2"/>
  <c r="J753" i="2" s="1"/>
  <c r="K753" i="2" s="1"/>
  <c r="O767" i="1" s="1"/>
  <c r="L1504" i="2"/>
  <c r="J1504" i="2" s="1"/>
  <c r="L234" i="2"/>
  <c r="J234" i="2" s="1"/>
  <c r="L1205" i="2"/>
  <c r="J1205" i="2" s="1"/>
  <c r="L96" i="2"/>
  <c r="J96" i="2" s="1"/>
  <c r="V96" i="2" s="1"/>
  <c r="L1169" i="2"/>
  <c r="J1169" i="2" s="1"/>
  <c r="N1183" i="1" s="1"/>
  <c r="L321" i="2"/>
  <c r="J321" i="2" s="1"/>
  <c r="L1410" i="2"/>
  <c r="J1410" i="2" s="1"/>
  <c r="L861" i="2"/>
  <c r="J861" i="2" s="1"/>
  <c r="K861" i="2" s="1"/>
  <c r="O875" i="1" s="1"/>
  <c r="L1340" i="2"/>
  <c r="J1340" i="2" s="1"/>
  <c r="N1354" i="1" s="1"/>
  <c r="L608" i="2"/>
  <c r="J608" i="2" s="1"/>
  <c r="L993" i="2"/>
  <c r="J993" i="2" s="1"/>
  <c r="L408" i="2"/>
  <c r="J408" i="2" s="1"/>
  <c r="L613" i="2"/>
  <c r="J613" i="2" s="1"/>
  <c r="N627" i="1" s="1"/>
  <c r="L1221" i="2"/>
  <c r="J1221" i="2" s="1"/>
  <c r="L52" i="2"/>
  <c r="J52" i="2" s="1"/>
  <c r="P52" i="2" s="1"/>
  <c r="Q66" i="1" s="1"/>
  <c r="L693" i="2"/>
  <c r="J693" i="2" s="1"/>
  <c r="L1177" i="2"/>
  <c r="J1177" i="2" s="1"/>
  <c r="L1313" i="2"/>
  <c r="J1313" i="2" s="1"/>
  <c r="L1458" i="2"/>
  <c r="J1458" i="2" s="1"/>
  <c r="L53" i="2"/>
  <c r="J53" i="2" s="1"/>
  <c r="P53" i="2" s="1"/>
  <c r="Q67" i="1" s="1"/>
  <c r="L1211" i="2"/>
  <c r="J1211" i="2" s="1"/>
  <c r="L1246" i="2"/>
  <c r="J1246" i="2" s="1"/>
  <c r="L319" i="2"/>
  <c r="J319" i="2" s="1"/>
  <c r="K319" i="2" s="1"/>
  <c r="O333" i="1" s="1"/>
  <c r="L1150" i="2"/>
  <c r="J1150" i="2" s="1"/>
  <c r="L1081" i="2"/>
  <c r="J1081" i="2" s="1"/>
  <c r="U1081" i="2" s="1"/>
  <c r="L202" i="2"/>
  <c r="J202" i="2" s="1"/>
  <c r="L733" i="2"/>
  <c r="J733" i="2" s="1"/>
  <c r="L1333" i="2"/>
  <c r="J1333" i="2" s="1"/>
  <c r="K1333" i="2" s="1"/>
  <c r="O1347" i="1" s="1"/>
  <c r="L885" i="2"/>
  <c r="J885" i="2" s="1"/>
  <c r="V885" i="2" s="1"/>
  <c r="L679" i="2"/>
  <c r="J679" i="2" s="1"/>
  <c r="K679" i="2" s="1"/>
  <c r="O693" i="1" s="1"/>
  <c r="L327" i="2"/>
  <c r="J327" i="2" s="1"/>
  <c r="K327" i="2" s="1"/>
  <c r="O341" i="1" s="1"/>
  <c r="L689" i="2"/>
  <c r="J689" i="2" s="1"/>
  <c r="L1203" i="2"/>
  <c r="J1203" i="2" s="1"/>
  <c r="L841" i="2"/>
  <c r="J841" i="2" s="1"/>
  <c r="L301" i="2"/>
  <c r="J301" i="2" s="1"/>
  <c r="L1206" i="2"/>
  <c r="J1206" i="2" s="1"/>
  <c r="L909" i="2"/>
  <c r="J909" i="2" s="1"/>
  <c r="L561" i="2"/>
  <c r="J561" i="2" s="1"/>
  <c r="L1146" i="2"/>
  <c r="J1146" i="2" s="1"/>
  <c r="U1146" i="2" s="1"/>
  <c r="L743" i="2"/>
  <c r="J743" i="2" s="1"/>
  <c r="K743" i="2" s="1"/>
  <c r="O757" i="1" s="1"/>
  <c r="L534" i="2"/>
  <c r="J534" i="2" s="1"/>
  <c r="L117" i="2"/>
  <c r="J117" i="2" s="1"/>
  <c r="L1323" i="2"/>
  <c r="J1323" i="2" s="1"/>
  <c r="L491" i="2"/>
  <c r="J491" i="2" s="1"/>
  <c r="L187" i="2"/>
  <c r="J187" i="2" s="1"/>
  <c r="L1318" i="2"/>
  <c r="J1318" i="2" s="1"/>
  <c r="L667" i="2"/>
  <c r="J667" i="2" s="1"/>
  <c r="V667" i="2" s="1"/>
  <c r="L680" i="2"/>
  <c r="J680" i="2" s="1"/>
  <c r="K680" i="2" s="1"/>
  <c r="O694" i="1" s="1"/>
  <c r="L1456" i="2"/>
  <c r="J1456" i="2" s="1"/>
  <c r="K1456" i="2" s="1"/>
  <c r="O1470" i="1" s="1"/>
  <c r="L1180" i="2"/>
  <c r="J1180" i="2" s="1"/>
  <c r="L1134" i="2"/>
  <c r="J1134" i="2" s="1"/>
  <c r="V1134" i="2" s="1"/>
  <c r="L294" i="2"/>
  <c r="J294" i="2" s="1"/>
  <c r="L990" i="2"/>
  <c r="J990" i="2" s="1"/>
  <c r="L1462" i="2"/>
  <c r="J1462" i="2" s="1"/>
  <c r="L336" i="2"/>
  <c r="J336" i="2" s="1"/>
  <c r="K336" i="2" s="1"/>
  <c r="O350" i="1" s="1"/>
  <c r="L874" i="2"/>
  <c r="J874" i="2" s="1"/>
  <c r="L38" i="2"/>
  <c r="J38" i="2" s="1"/>
  <c r="P38" i="2" s="1"/>
  <c r="Q52" i="1" s="1"/>
  <c r="L180" i="2"/>
  <c r="J180" i="2" s="1"/>
  <c r="L348" i="2"/>
  <c r="J348" i="2" s="1"/>
  <c r="K348" i="2" s="1"/>
  <c r="O362" i="1" s="1"/>
  <c r="L94" i="2"/>
  <c r="J94" i="2" s="1"/>
  <c r="L851" i="2"/>
  <c r="J851" i="2" s="1"/>
  <c r="L758" i="2"/>
  <c r="J758" i="2" s="1"/>
  <c r="L665" i="2"/>
  <c r="J665" i="2" s="1"/>
  <c r="N679" i="1" s="1"/>
  <c r="L64" i="2"/>
  <c r="J64" i="2" s="1"/>
  <c r="P64" i="2" s="1"/>
  <c r="Q78" i="1" s="1"/>
  <c r="L1259" i="2"/>
  <c r="J1259" i="2" s="1"/>
  <c r="L848" i="2"/>
  <c r="J848" i="2" s="1"/>
  <c r="L965" i="2"/>
  <c r="J965" i="2" s="1"/>
  <c r="L1183" i="2"/>
  <c r="J1183" i="2" s="1"/>
  <c r="K1183" i="2" s="1"/>
  <c r="O1197" i="1" s="1"/>
  <c r="L555" i="2"/>
  <c r="J555" i="2" s="1"/>
  <c r="U555" i="2" s="1"/>
  <c r="L1128" i="2"/>
  <c r="J1128" i="2" s="1"/>
  <c r="L628" i="2"/>
  <c r="J628" i="2" s="1"/>
  <c r="U628" i="2" s="1"/>
  <c r="L1505" i="2"/>
  <c r="J1505" i="2" s="1"/>
  <c r="L565" i="2"/>
  <c r="J565" i="2" s="1"/>
  <c r="L860" i="2"/>
  <c r="J860" i="2" s="1"/>
  <c r="L496" i="2"/>
  <c r="J496" i="2" s="1"/>
  <c r="L1281" i="2"/>
  <c r="J1281" i="2" s="1"/>
  <c r="L1490" i="2"/>
  <c r="J1490" i="2" s="1"/>
  <c r="L471" i="2"/>
  <c r="J471" i="2" s="1"/>
  <c r="L1502" i="2"/>
  <c r="J1502" i="2" s="1"/>
  <c r="L1158" i="2"/>
  <c r="J1158" i="2" s="1"/>
  <c r="L437" i="2"/>
  <c r="J437" i="2" s="1"/>
  <c r="L810" i="2"/>
  <c r="J810" i="2" s="1"/>
  <c r="L258" i="2"/>
  <c r="J258" i="2" s="1"/>
  <c r="L513" i="2"/>
  <c r="J513" i="2" s="1"/>
  <c r="L137" i="2"/>
  <c r="J137" i="2" s="1"/>
  <c r="L1455" i="2"/>
  <c r="J1455" i="2" s="1"/>
  <c r="L267" i="2"/>
  <c r="J267" i="2" s="1"/>
  <c r="L210" i="2"/>
  <c r="J210" i="2" s="1"/>
  <c r="L1285" i="2"/>
  <c r="J1285" i="2" s="1"/>
  <c r="L1452" i="2"/>
  <c r="J1452" i="2" s="1"/>
  <c r="L1440" i="2"/>
  <c r="J1440" i="2" s="1"/>
  <c r="L1097" i="2"/>
  <c r="J1097" i="2" s="1"/>
  <c r="K1097" i="2" s="1"/>
  <c r="O1111" i="1" s="1"/>
  <c r="L1011" i="2"/>
  <c r="J1011" i="2" s="1"/>
  <c r="L1204" i="2"/>
  <c r="J1204" i="2" s="1"/>
  <c r="L1233" i="2"/>
  <c r="J1233" i="2" s="1"/>
  <c r="L706" i="2"/>
  <c r="J706" i="2" s="1"/>
  <c r="U706" i="2" s="1"/>
  <c r="L669" i="2"/>
  <c r="J669" i="2" s="1"/>
  <c r="V669" i="2" s="1"/>
  <c r="L147" i="2"/>
  <c r="J147" i="2" s="1"/>
  <c r="L983" i="2"/>
  <c r="J983" i="2" s="1"/>
  <c r="L1262" i="2"/>
  <c r="J1262" i="2" s="1"/>
  <c r="L337" i="2"/>
  <c r="J337" i="2" s="1"/>
  <c r="K337" i="2" s="1"/>
  <c r="O351" i="1" s="1"/>
  <c r="L894" i="2"/>
  <c r="J894" i="2" s="1"/>
  <c r="K894" i="2" s="1"/>
  <c r="O908" i="1" s="1"/>
  <c r="L1441" i="2"/>
  <c r="J1441" i="2" s="1"/>
  <c r="L1403" i="2"/>
  <c r="J1403" i="2" s="1"/>
  <c r="L498" i="2"/>
  <c r="J498" i="2" s="1"/>
  <c r="K498" i="2" s="1"/>
  <c r="O512" i="1" s="1"/>
  <c r="L161" i="2"/>
  <c r="J161" i="2" s="1"/>
  <c r="L1461" i="2"/>
  <c r="J1461" i="2" s="1"/>
  <c r="L645" i="2"/>
  <c r="J645" i="2" s="1"/>
  <c r="L655" i="2"/>
  <c r="J655" i="2" s="1"/>
  <c r="N669" i="1" s="1"/>
  <c r="L726" i="2"/>
  <c r="J726" i="2" s="1"/>
  <c r="L549" i="2"/>
  <c r="J549" i="2" s="1"/>
  <c r="U549" i="2" s="1"/>
  <c r="L89" i="2"/>
  <c r="J89" i="2" s="1"/>
  <c r="P89" i="2" s="1"/>
  <c r="Q103" i="1" s="1"/>
  <c r="L424" i="2"/>
  <c r="J424" i="2" s="1"/>
  <c r="L140" i="2"/>
  <c r="J140" i="2" s="1"/>
  <c r="L1098" i="2"/>
  <c r="J1098" i="2" s="1"/>
  <c r="L814" i="2"/>
  <c r="J814" i="2" s="1"/>
  <c r="L1117" i="2"/>
  <c r="J1117" i="2" s="1"/>
  <c r="L976" i="2"/>
  <c r="J976" i="2" s="1"/>
  <c r="L1252" i="2"/>
  <c r="J1252" i="2" s="1"/>
  <c r="L405" i="2"/>
  <c r="J405" i="2" s="1"/>
  <c r="L951" i="2"/>
  <c r="J951" i="2" s="1"/>
  <c r="L898" i="2"/>
  <c r="J898" i="2" s="1"/>
  <c r="L297" i="2"/>
  <c r="J297" i="2" s="1"/>
  <c r="L1463" i="2"/>
  <c r="J1463" i="2" s="1"/>
  <c r="K1463" i="2" s="1"/>
  <c r="O1477" i="1" s="1"/>
  <c r="L360" i="2"/>
  <c r="J360" i="2" s="1"/>
  <c r="U360" i="2" s="1"/>
  <c r="L74" i="2"/>
  <c r="J74" i="2" s="1"/>
  <c r="P74" i="2" s="1"/>
  <c r="Q88" i="1" s="1"/>
  <c r="L955" i="2"/>
  <c r="J955" i="2" s="1"/>
  <c r="L335" i="2"/>
  <c r="J335" i="2" s="1"/>
  <c r="K335" i="2" s="1"/>
  <c r="O349" i="1" s="1"/>
  <c r="L959" i="2"/>
  <c r="J959" i="2" s="1"/>
  <c r="U959" i="2" s="1"/>
  <c r="L1237" i="2"/>
  <c r="J1237" i="2" s="1"/>
  <c r="U1237" i="2" s="1"/>
  <c r="L85" i="2"/>
  <c r="J85" i="2" s="1"/>
  <c r="P85" i="2" s="1"/>
  <c r="Q99" i="1" s="1"/>
  <c r="L274" i="2"/>
  <c r="J274" i="2" s="1"/>
  <c r="K274" i="2" s="1"/>
  <c r="O288" i="1" s="1"/>
  <c r="L1074" i="2"/>
  <c r="J1074" i="2" s="1"/>
  <c r="L569" i="2"/>
  <c r="J569" i="2" s="1"/>
  <c r="L1397" i="2"/>
  <c r="J1397" i="2" s="1"/>
  <c r="L66" i="2"/>
  <c r="J66" i="2" s="1"/>
  <c r="L1253" i="2"/>
  <c r="J1253" i="2" s="1"/>
  <c r="K1253" i="2" s="1"/>
  <c r="O1267" i="1" s="1"/>
  <c r="L249" i="2"/>
  <c r="J249" i="2" s="1"/>
  <c r="L886" i="2"/>
  <c r="J886" i="2" s="1"/>
  <c r="L68" i="2"/>
  <c r="J68" i="2" s="1"/>
  <c r="P68" i="2" s="1"/>
  <c r="Q82" i="1" s="1"/>
  <c r="L1171" i="2"/>
  <c r="J1171" i="2" s="1"/>
  <c r="L293" i="2"/>
  <c r="J293" i="2" s="1"/>
  <c r="U293" i="2" s="1"/>
  <c r="L374" i="2"/>
  <c r="J374" i="2" s="1"/>
  <c r="V374" i="2" s="1"/>
  <c r="L1485" i="2"/>
  <c r="J1485" i="2" s="1"/>
  <c r="L1137" i="2"/>
  <c r="J1137" i="2" s="1"/>
  <c r="L1493" i="2"/>
  <c r="J1493" i="2" s="1"/>
  <c r="L1057" i="2"/>
  <c r="J1057" i="2" s="1"/>
  <c r="N1071" i="1" s="1"/>
  <c r="L385" i="2"/>
  <c r="J385" i="2" s="1"/>
  <c r="L1495" i="2"/>
  <c r="J1495" i="2" s="1"/>
  <c r="L177" i="2"/>
  <c r="J177" i="2" s="1"/>
  <c r="K177" i="2" s="1"/>
  <c r="O191" i="1" s="1"/>
  <c r="L768" i="2"/>
  <c r="J768" i="2" s="1"/>
  <c r="V768" i="2" s="1"/>
  <c r="L175" i="2"/>
  <c r="J175" i="2" s="1"/>
  <c r="L1491" i="2"/>
  <c r="J1491" i="2" s="1"/>
  <c r="L1153" i="2"/>
  <c r="J1153" i="2" s="1"/>
  <c r="N1167" i="1" s="1"/>
  <c r="L284" i="2"/>
  <c r="J284" i="2" s="1"/>
  <c r="L1196" i="2"/>
  <c r="J1196" i="2" s="1"/>
  <c r="L445" i="2"/>
  <c r="J445" i="2" s="1"/>
  <c r="L156" i="2"/>
  <c r="J156" i="2" s="1"/>
  <c r="V156" i="2" s="1"/>
  <c r="L108" i="2"/>
  <c r="J108" i="2" s="1"/>
  <c r="K108" i="2" s="1"/>
  <c r="O122" i="1" s="1"/>
  <c r="L594" i="2"/>
  <c r="J594" i="2" s="1"/>
  <c r="K594" i="2" s="1"/>
  <c r="O608" i="1" s="1"/>
  <c r="L379" i="2"/>
  <c r="J379" i="2" s="1"/>
  <c r="U379" i="2" s="1"/>
  <c r="L371" i="2"/>
  <c r="J371" i="2" s="1"/>
  <c r="L1035" i="2"/>
  <c r="J1035" i="2" s="1"/>
  <c r="L1398" i="2"/>
  <c r="J1398" i="2" s="1"/>
  <c r="K1398" i="2" s="1"/>
  <c r="O1412" i="1" s="1"/>
  <c r="L243" i="2"/>
  <c r="J243" i="2" s="1"/>
  <c r="N257" i="1" s="1"/>
  <c r="L481" i="2"/>
  <c r="J481" i="2" s="1"/>
  <c r="L114" i="2"/>
  <c r="J114" i="2" s="1"/>
  <c r="L1369" i="2"/>
  <c r="J1369" i="2" s="1"/>
  <c r="K1369" i="2" s="1"/>
  <c r="O1383" i="1" s="1"/>
  <c r="L1393" i="2"/>
  <c r="J1393" i="2" s="1"/>
  <c r="L45" i="2"/>
  <c r="J45" i="2" s="1"/>
  <c r="L958" i="2"/>
  <c r="J958" i="2" s="1"/>
  <c r="K958" i="2" s="1"/>
  <c r="O972" i="1" s="1"/>
  <c r="L1119" i="2"/>
  <c r="J1119" i="2" s="1"/>
  <c r="K1119" i="2" s="1"/>
  <c r="O1133" i="1" s="1"/>
  <c r="L257" i="2"/>
  <c r="J257" i="2" s="1"/>
  <c r="L1512" i="2"/>
  <c r="J1512" i="2" s="1"/>
  <c r="L644" i="2"/>
  <c r="J644" i="2" s="1"/>
  <c r="K644" i="2" s="1"/>
  <c r="O658" i="1" s="1"/>
  <c r="L436" i="2"/>
  <c r="J436" i="2" s="1"/>
  <c r="L1095" i="2"/>
  <c r="J1095" i="2" s="1"/>
  <c r="L259" i="2"/>
  <c r="J259" i="2" s="1"/>
  <c r="L803" i="2"/>
  <c r="J803" i="2" s="1"/>
  <c r="L747" i="2"/>
  <c r="J747" i="2" s="1"/>
  <c r="L298" i="2"/>
  <c r="J298" i="2" s="1"/>
  <c r="L802" i="2"/>
  <c r="J802" i="2" s="1"/>
  <c r="L930" i="2"/>
  <c r="J930" i="2" s="1"/>
  <c r="L1357" i="2"/>
  <c r="J1357" i="2" s="1"/>
  <c r="L1058" i="2"/>
  <c r="J1058" i="2" s="1"/>
  <c r="L647" i="2"/>
  <c r="J647" i="2" s="1"/>
  <c r="L80" i="2"/>
  <c r="J80" i="2" s="1"/>
  <c r="P80" i="2" s="1"/>
  <c r="Q94" i="1" s="1"/>
  <c r="L183" i="2"/>
  <c r="J183" i="2" s="1"/>
  <c r="V183" i="2" s="1"/>
  <c r="L193" i="2"/>
  <c r="J193" i="2" s="1"/>
  <c r="L1374" i="2"/>
  <c r="J1374" i="2" s="1"/>
  <c r="L1071" i="2"/>
  <c r="J1071" i="2" s="1"/>
  <c r="L1394" i="2"/>
  <c r="J1394" i="2" s="1"/>
  <c r="K1394" i="2" s="1"/>
  <c r="O1408" i="1" s="1"/>
  <c r="L431" i="2"/>
  <c r="J431" i="2" s="1"/>
  <c r="L1424" i="2"/>
  <c r="J1424" i="2" s="1"/>
  <c r="L1105" i="2"/>
  <c r="J1105" i="2" s="1"/>
  <c r="L834" i="2"/>
  <c r="J834" i="2" s="1"/>
  <c r="L828" i="2"/>
  <c r="J828" i="2" s="1"/>
  <c r="V828" i="2" s="1"/>
  <c r="L913" i="2"/>
  <c r="J913" i="2" s="1"/>
  <c r="L731" i="2"/>
  <c r="J731" i="2" s="1"/>
  <c r="L545" i="2"/>
  <c r="J545" i="2" s="1"/>
  <c r="K545" i="2" s="1"/>
  <c r="O559" i="1" s="1"/>
  <c r="L829" i="2"/>
  <c r="J829" i="2" s="1"/>
  <c r="U829" i="2" s="1"/>
  <c r="L1439" i="2"/>
  <c r="J1439" i="2" s="1"/>
  <c r="L333" i="2"/>
  <c r="J333" i="2" s="1"/>
  <c r="L329" i="2"/>
  <c r="J329" i="2" s="1"/>
  <c r="V329" i="2" s="1"/>
  <c r="L1225" i="2"/>
  <c r="J1225" i="2" s="1"/>
  <c r="N1239" i="1" s="1"/>
  <c r="L255" i="2"/>
  <c r="J255" i="2" s="1"/>
  <c r="V255" i="2" s="1"/>
  <c r="L1360" i="2"/>
  <c r="J1360" i="2" s="1"/>
  <c r="L1030" i="2"/>
  <c r="J1030" i="2" s="1"/>
  <c r="V1030" i="2" s="1"/>
  <c r="L1241" i="2"/>
  <c r="J1241" i="2" s="1"/>
  <c r="L998" i="2"/>
  <c r="J998" i="2" s="1"/>
  <c r="L418" i="2"/>
  <c r="J418" i="2" s="1"/>
  <c r="U418" i="2" s="1"/>
  <c r="L245" i="2"/>
  <c r="J245" i="2" s="1"/>
  <c r="L345" i="2"/>
  <c r="J345" i="2" s="1"/>
  <c r="L30" i="2"/>
  <c r="J30" i="2" s="1"/>
  <c r="L632" i="2"/>
  <c r="J632" i="2" s="1"/>
  <c r="L1261" i="2"/>
  <c r="J1261" i="2" s="1"/>
  <c r="L198" i="2"/>
  <c r="J198" i="2" s="1"/>
  <c r="L1381" i="2"/>
  <c r="J1381" i="2" s="1"/>
  <c r="L49" i="2"/>
  <c r="J49" i="2" s="1"/>
  <c r="P49" i="2" s="1"/>
  <c r="Q63" i="1" s="1"/>
  <c r="L618" i="2"/>
  <c r="J618" i="2" s="1"/>
  <c r="U618" i="2" s="1"/>
  <c r="L666" i="2"/>
  <c r="J666" i="2" s="1"/>
  <c r="L1486" i="2"/>
  <c r="J1486" i="2" s="1"/>
  <c r="L1270" i="2"/>
  <c r="J1270" i="2" s="1"/>
  <c r="L1428" i="2"/>
  <c r="J1428" i="2" s="1"/>
  <c r="U1428" i="2" s="1"/>
  <c r="L671" i="2"/>
  <c r="J671" i="2" s="1"/>
  <c r="L487" i="2"/>
  <c r="J487" i="2" s="1"/>
  <c r="L707" i="2"/>
  <c r="J707" i="2" s="1"/>
  <c r="L1350" i="2"/>
  <c r="J1350" i="2" s="1"/>
  <c r="L988" i="2"/>
  <c r="J988" i="2" s="1"/>
  <c r="K988" i="2" s="1"/>
  <c r="O1002" i="1" s="1"/>
  <c r="L1286" i="2"/>
  <c r="J1286" i="2" s="1"/>
  <c r="K1286" i="2" s="1"/>
  <c r="O1300" i="1" s="1"/>
  <c r="L634" i="2"/>
  <c r="J634" i="2" s="1"/>
  <c r="L433" i="2"/>
  <c r="J433" i="2" s="1"/>
  <c r="L1309" i="2"/>
  <c r="J1309" i="2" s="1"/>
  <c r="K1309" i="2" s="1"/>
  <c r="O1323" i="1" s="1"/>
  <c r="L1432" i="2"/>
  <c r="J1432" i="2" s="1"/>
  <c r="N1446" i="1" s="1"/>
  <c r="L383" i="2"/>
  <c r="J383" i="2" s="1"/>
  <c r="L552" i="2"/>
  <c r="J552" i="2" s="1"/>
  <c r="L205" i="2"/>
  <c r="J205" i="2" s="1"/>
  <c r="L858" i="2"/>
  <c r="J858" i="2" s="1"/>
  <c r="L1144" i="2"/>
  <c r="J1144" i="2" s="1"/>
  <c r="L560" i="2"/>
  <c r="J560" i="2" s="1"/>
  <c r="V560" i="2" s="1"/>
  <c r="L373" i="2"/>
  <c r="J373" i="2" s="1"/>
  <c r="L1324" i="2"/>
  <c r="J1324" i="2" s="1"/>
  <c r="U1324" i="2" s="1"/>
  <c r="L493" i="2"/>
  <c r="J493" i="2" s="1"/>
  <c r="U493" i="2" s="1"/>
  <c r="L508" i="2"/>
  <c r="J508" i="2" s="1"/>
  <c r="L716" i="2"/>
  <c r="J716" i="2" s="1"/>
  <c r="K716" i="2" s="1"/>
  <c r="O730" i="1" s="1"/>
  <c r="L501" i="2"/>
  <c r="J501" i="2" s="1"/>
  <c r="K501" i="2" s="1"/>
  <c r="O515" i="1" s="1"/>
  <c r="L806" i="2"/>
  <c r="J806" i="2" s="1"/>
  <c r="L784" i="2"/>
  <c r="J784" i="2" s="1"/>
  <c r="L278" i="2"/>
  <c r="J278" i="2" s="1"/>
  <c r="L732" i="2"/>
  <c r="J732" i="2" s="1"/>
  <c r="N746" i="1" s="1"/>
  <c r="L507" i="2"/>
  <c r="J507" i="2" s="1"/>
  <c r="L423" i="2"/>
  <c r="J423" i="2" s="1"/>
  <c r="L692" i="2"/>
  <c r="J692" i="2" s="1"/>
  <c r="K692" i="2" s="1"/>
  <c r="O706" i="1" s="1"/>
  <c r="L203" i="2"/>
  <c r="J203" i="2" s="1"/>
  <c r="L155" i="2"/>
  <c r="J155" i="2" s="1"/>
  <c r="L859" i="2"/>
  <c r="J859" i="2" s="1"/>
  <c r="K859" i="2" s="1"/>
  <c r="O873" i="1" s="1"/>
  <c r="L1365" i="2"/>
  <c r="J1365" i="2" s="1"/>
  <c r="L537" i="2"/>
  <c r="J537" i="2" s="1"/>
  <c r="L428" i="2"/>
  <c r="J428" i="2" s="1"/>
  <c r="L1331" i="2"/>
  <c r="J1331" i="2" s="1"/>
  <c r="L961" i="2"/>
  <c r="J961" i="2" s="1"/>
  <c r="L1014" i="2"/>
  <c r="J1014" i="2" s="1"/>
  <c r="L256" i="2"/>
  <c r="J256" i="2" s="1"/>
  <c r="L1315" i="2"/>
  <c r="J1315" i="2" s="1"/>
  <c r="L386" i="2"/>
  <c r="J386" i="2" s="1"/>
  <c r="K386" i="2" s="1"/>
  <c r="O400" i="1" s="1"/>
  <c r="L1298" i="2"/>
  <c r="J1298" i="2" s="1"/>
  <c r="U1298" i="2" s="1"/>
  <c r="L1084" i="2"/>
  <c r="J1084" i="2" s="1"/>
  <c r="L1184" i="2"/>
  <c r="J1184" i="2" s="1"/>
  <c r="L627" i="2"/>
  <c r="J627" i="2" s="1"/>
  <c r="N641" i="1" s="1"/>
  <c r="L58" i="2"/>
  <c r="J58" i="2" s="1"/>
  <c r="P58" i="2" s="1"/>
  <c r="Q72" i="1" s="1"/>
  <c r="L939" i="2"/>
  <c r="J939" i="2" s="1"/>
  <c r="U939" i="2" s="1"/>
  <c r="L1163" i="2"/>
  <c r="J1163" i="2" s="1"/>
  <c r="V1163" i="2" s="1"/>
  <c r="L509" i="2"/>
  <c r="J509" i="2" s="1"/>
  <c r="V509" i="2" s="1"/>
  <c r="L1291" i="2"/>
  <c r="J1291" i="2" s="1"/>
  <c r="N1305" i="1" s="1"/>
  <c r="L755" i="2"/>
  <c r="J755" i="2" s="1"/>
  <c r="L103" i="2"/>
  <c r="J103" i="2" s="1"/>
  <c r="N117" i="1" s="1"/>
  <c r="L453" i="2"/>
  <c r="J453" i="2" s="1"/>
  <c r="L107" i="2"/>
  <c r="J107" i="2" s="1"/>
  <c r="K107" i="2" s="1"/>
  <c r="O121" i="1" s="1"/>
  <c r="L1389" i="2"/>
  <c r="J1389" i="2" s="1"/>
  <c r="N1403" i="1" s="1"/>
  <c r="L194" i="2"/>
  <c r="J194" i="2" s="1"/>
  <c r="N208" i="1" s="1"/>
  <c r="L480" i="2"/>
  <c r="J480" i="2" s="1"/>
  <c r="V480" i="2" s="1"/>
  <c r="L1068" i="2"/>
  <c r="J1068" i="2" s="1"/>
  <c r="L165" i="2"/>
  <c r="J165" i="2" s="1"/>
  <c r="L975" i="2"/>
  <c r="J975" i="2" s="1"/>
  <c r="N989" i="1" s="1"/>
  <c r="L56" i="2"/>
  <c r="J56" i="2" s="1"/>
  <c r="L1174" i="2"/>
  <c r="J1174" i="2" s="1"/>
  <c r="L1327" i="2"/>
  <c r="J1327" i="2" s="1"/>
  <c r="U1327" i="2" s="1"/>
  <c r="L291" i="2"/>
  <c r="J291" i="2" s="1"/>
  <c r="U291" i="2" s="1"/>
  <c r="L1516" i="2"/>
  <c r="J1516" i="2" s="1"/>
  <c r="N1530" i="1" s="1"/>
  <c r="L953" i="2"/>
  <c r="J953" i="2" s="1"/>
  <c r="U953" i="2" s="1"/>
  <c r="L1195" i="2"/>
  <c r="J1195" i="2" s="1"/>
  <c r="L1451" i="2"/>
  <c r="J1451" i="2" s="1"/>
  <c r="U1451" i="2" s="1"/>
  <c r="L622" i="2"/>
  <c r="J622" i="2" s="1"/>
  <c r="V622" i="2" s="1"/>
  <c r="L110" i="2"/>
  <c r="J110" i="2" s="1"/>
  <c r="K110" i="2" s="1"/>
  <c r="O124" i="1" s="1"/>
  <c r="L1070" i="2"/>
  <c r="J1070" i="2" s="1"/>
  <c r="K1070" i="2" s="1"/>
  <c r="O1084" i="1" s="1"/>
  <c r="L1010" i="2"/>
  <c r="J1010" i="2" s="1"/>
  <c r="L535" i="2"/>
  <c r="J535" i="2" s="1"/>
  <c r="L230" i="2"/>
  <c r="J230" i="2" s="1"/>
  <c r="L821" i="2"/>
  <c r="J821" i="2" s="1"/>
  <c r="L1016" i="2"/>
  <c r="J1016" i="2" s="1"/>
  <c r="L269" i="2"/>
  <c r="J269" i="2" s="1"/>
  <c r="U269" i="2" s="1"/>
  <c r="L420" i="2"/>
  <c r="J420" i="2" s="1"/>
  <c r="U420" i="2" s="1"/>
  <c r="L1064" i="2"/>
  <c r="J1064" i="2" s="1"/>
  <c r="V1064" i="2" s="1"/>
  <c r="L606" i="2"/>
  <c r="J606" i="2" s="1"/>
  <c r="U606" i="2" s="1"/>
  <c r="L1503" i="2"/>
  <c r="J1503" i="2" s="1"/>
  <c r="K1503" i="2" s="1"/>
  <c r="O1517" i="1" s="1"/>
  <c r="L1414" i="2"/>
  <c r="J1414" i="2" s="1"/>
  <c r="L123" i="2"/>
  <c r="J123" i="2" s="1"/>
  <c r="L1182" i="2"/>
  <c r="J1182" i="2" s="1"/>
  <c r="L935" i="2"/>
  <c r="J935" i="2" s="1"/>
  <c r="L1079" i="2"/>
  <c r="J1079" i="2" s="1"/>
  <c r="U1079" i="2" s="1"/>
  <c r="L497" i="2"/>
  <c r="J497" i="2" s="1"/>
  <c r="L763" i="2"/>
  <c r="J763" i="2" s="1"/>
  <c r="L624" i="2"/>
  <c r="J624" i="2" s="1"/>
  <c r="L782" i="2"/>
  <c r="J782" i="2" s="1"/>
  <c r="L342" i="2"/>
  <c r="J342" i="2" s="1"/>
  <c r="N356" i="1" s="1"/>
  <c r="L781" i="2"/>
  <c r="J781" i="2" s="1"/>
  <c r="L879" i="2"/>
  <c r="J879" i="2" s="1"/>
  <c r="L461" i="2"/>
  <c r="J461" i="2" s="1"/>
  <c r="L777" i="2"/>
  <c r="J777" i="2" s="1"/>
  <c r="L710" i="2"/>
  <c r="J710" i="2" s="1"/>
  <c r="L612" i="2"/>
  <c r="J612" i="2" s="1"/>
  <c r="N626" i="1" s="1"/>
  <c r="L600" i="2"/>
  <c r="J600" i="2" s="1"/>
  <c r="L219" i="2"/>
  <c r="J219" i="2" s="1"/>
  <c r="L1444" i="2"/>
  <c r="J1444" i="2" s="1"/>
  <c r="U1444" i="2" s="1"/>
  <c r="L699" i="2"/>
  <c r="J699" i="2" s="1"/>
  <c r="U699" i="2" s="1"/>
  <c r="L270" i="2"/>
  <c r="J270" i="2" s="1"/>
  <c r="N284" i="1" s="1"/>
  <c r="L1051" i="2"/>
  <c r="J1051" i="2" s="1"/>
  <c r="N1065" i="1" s="1"/>
  <c r="L611" i="2"/>
  <c r="J611" i="2" s="1"/>
  <c r="L1385" i="2"/>
  <c r="J1385" i="2" s="1"/>
  <c r="L465" i="2"/>
  <c r="J465" i="2" s="1"/>
  <c r="L1019" i="2"/>
  <c r="J1019" i="2" s="1"/>
  <c r="L877" i="2"/>
  <c r="J877" i="2" s="1"/>
  <c r="L43" i="2"/>
  <c r="J43" i="2" s="1"/>
  <c r="L712" i="2"/>
  <c r="J712" i="2" s="1"/>
  <c r="N726" i="1" s="1"/>
  <c r="L483" i="2"/>
  <c r="J483" i="2" s="1"/>
  <c r="L908" i="2"/>
  <c r="J908" i="2" s="1"/>
  <c r="L1207" i="2"/>
  <c r="J1207" i="2" s="1"/>
  <c r="L93" i="2"/>
  <c r="J93" i="2" s="1"/>
  <c r="L195" i="2"/>
  <c r="J195" i="2" s="1"/>
  <c r="L641" i="2"/>
  <c r="J641" i="2" s="1"/>
  <c r="L1375" i="2"/>
  <c r="J1375" i="2" s="1"/>
  <c r="U1375" i="2" s="1"/>
  <c r="L676" i="2"/>
  <c r="J676" i="2" s="1"/>
  <c r="K676" i="2" s="1"/>
  <c r="O690" i="1" s="1"/>
  <c r="L663" i="2"/>
  <c r="J663" i="2" s="1"/>
  <c r="U663" i="2" s="1"/>
  <c r="L890" i="2"/>
  <c r="J890" i="2" s="1"/>
  <c r="L244" i="2"/>
  <c r="J244" i="2" s="1"/>
  <c r="L996" i="2"/>
  <c r="J996" i="2" s="1"/>
  <c r="N1010" i="1" s="1"/>
  <c r="L347" i="2"/>
  <c r="J347" i="2" s="1"/>
  <c r="N361" i="1" s="1"/>
  <c r="L468" i="2"/>
  <c r="J468" i="2" s="1"/>
  <c r="L164" i="2"/>
  <c r="J164" i="2" s="1"/>
  <c r="L1142" i="2"/>
  <c r="J1142" i="2" s="1"/>
  <c r="N1156" i="1" s="1"/>
  <c r="L190" i="2"/>
  <c r="J190" i="2" s="1"/>
  <c r="L842" i="2"/>
  <c r="J842" i="2" s="1"/>
  <c r="L430" i="2"/>
  <c r="J430" i="2" s="1"/>
  <c r="L334" i="2"/>
  <c r="J334" i="2" s="1"/>
  <c r="L875" i="2"/>
  <c r="J875" i="2" s="1"/>
  <c r="V875" i="2" s="1"/>
  <c r="L162" i="2"/>
  <c r="J162" i="2" s="1"/>
  <c r="L1407" i="2"/>
  <c r="J1407" i="2" s="1"/>
  <c r="K1407" i="2" s="1"/>
  <c r="O1421" i="1" s="1"/>
  <c r="L1445" i="2"/>
  <c r="J1445" i="2" s="1"/>
  <c r="L460" i="2"/>
  <c r="J460" i="2" s="1"/>
  <c r="L559" i="2"/>
  <c r="J559" i="2" s="1"/>
  <c r="L1287" i="2"/>
  <c r="J1287" i="2" s="1"/>
  <c r="K1287" i="2" s="1"/>
  <c r="O1301" i="1" s="1"/>
  <c r="L248" i="2"/>
  <c r="J248" i="2" s="1"/>
  <c r="L576" i="2"/>
  <c r="J576" i="2" s="1"/>
  <c r="L722" i="2"/>
  <c r="J722" i="2" s="1"/>
  <c r="L232" i="2"/>
  <c r="J232" i="2" s="1"/>
  <c r="K232" i="2" s="1"/>
  <c r="O246" i="1" s="1"/>
  <c r="L1501" i="2"/>
  <c r="J1501" i="2" s="1"/>
  <c r="L407" i="2"/>
  <c r="J407" i="2" s="1"/>
  <c r="L134" i="2"/>
  <c r="J134" i="2" s="1"/>
  <c r="U134" i="2" s="1"/>
  <c r="L1292" i="2"/>
  <c r="J1292" i="2" s="1"/>
  <c r="K1292" i="2" s="1"/>
  <c r="O1306" i="1" s="1"/>
  <c r="L149" i="2"/>
  <c r="J149" i="2" s="1"/>
  <c r="L62" i="2"/>
  <c r="J62" i="2" s="1"/>
  <c r="P62" i="2" s="1"/>
  <c r="Q76" i="1" s="1"/>
  <c r="L1015" i="2"/>
  <c r="J1015" i="2" s="1"/>
  <c r="L892" i="2"/>
  <c r="J892" i="2" s="1"/>
  <c r="K892" i="2" s="1"/>
  <c r="O906" i="1" s="1"/>
  <c r="L1161" i="2"/>
  <c r="J1161" i="2" s="1"/>
  <c r="L135" i="2"/>
  <c r="J135" i="2" s="1"/>
  <c r="L315" i="2"/>
  <c r="J315" i="2" s="1"/>
  <c r="L541" i="2"/>
  <c r="J541" i="2" s="1"/>
  <c r="L778" i="2"/>
  <c r="J778" i="2" s="1"/>
  <c r="U778" i="2" s="1"/>
  <c r="L664" i="2"/>
  <c r="J664" i="2" s="1"/>
  <c r="K664" i="2" s="1"/>
  <c r="O678" i="1" s="1"/>
  <c r="L86" i="2"/>
  <c r="J86" i="2" s="1"/>
  <c r="P86" i="2" s="1"/>
  <c r="Q100" i="1" s="1"/>
  <c r="L714" i="2"/>
  <c r="J714" i="2" s="1"/>
  <c r="V714" i="2" s="1"/>
  <c r="L517" i="2"/>
  <c r="J517" i="2" s="1"/>
  <c r="U517" i="2" s="1"/>
  <c r="L320" i="2"/>
  <c r="J320" i="2" s="1"/>
  <c r="V320" i="2" s="1"/>
  <c r="L1402" i="2"/>
  <c r="J1402" i="2" s="1"/>
  <c r="L489" i="2"/>
  <c r="J489" i="2" s="1"/>
  <c r="N503" i="1" s="1"/>
  <c r="L362" i="2"/>
  <c r="J362" i="2" s="1"/>
  <c r="K362" i="2" s="1"/>
  <c r="O376" i="1" s="1"/>
  <c r="L1454" i="2"/>
  <c r="J1454" i="2" s="1"/>
  <c r="N1468" i="1" s="1"/>
  <c r="L322" i="2"/>
  <c r="J322" i="2" s="1"/>
  <c r="L742" i="2"/>
  <c r="J742" i="2" s="1"/>
  <c r="L172" i="2"/>
  <c r="J172" i="2" s="1"/>
  <c r="L1288" i="2"/>
  <c r="J1288" i="2" s="1"/>
  <c r="U1288" i="2" s="1"/>
  <c r="L813" i="2"/>
  <c r="J813" i="2" s="1"/>
  <c r="L1446" i="2"/>
  <c r="J1446" i="2" s="1"/>
  <c r="L168" i="2"/>
  <c r="J168" i="2" s="1"/>
  <c r="L1114" i="2"/>
  <c r="J1114" i="2" s="1"/>
  <c r="L160" i="2"/>
  <c r="J160" i="2" s="1"/>
  <c r="L1198" i="2"/>
  <c r="J1198" i="2" s="1"/>
  <c r="N1212" i="1" s="1"/>
  <c r="L1420" i="2"/>
  <c r="J1420" i="2" s="1"/>
  <c r="K1420" i="2" s="1"/>
  <c r="O1434" i="1" s="1"/>
  <c r="L83" i="2"/>
  <c r="J83" i="2" s="1"/>
  <c r="L1072" i="2"/>
  <c r="J1072" i="2" s="1"/>
  <c r="L39" i="2"/>
  <c r="J39" i="2" s="1"/>
  <c r="P39" i="2" s="1"/>
  <c r="Q53" i="1" s="1"/>
  <c r="L766" i="2"/>
  <c r="J766" i="2" s="1"/>
  <c r="N780" i="1" s="1"/>
  <c r="L1003" i="2"/>
  <c r="J1003" i="2" s="1"/>
  <c r="L1506" i="2"/>
  <c r="J1506" i="2" s="1"/>
  <c r="K1506" i="2" s="1"/>
  <c r="O1520" i="1" s="1"/>
  <c r="L76" i="2"/>
  <c r="J76" i="2" s="1"/>
  <c r="L1235" i="2"/>
  <c r="J1235" i="2" s="1"/>
  <c r="L551" i="2"/>
  <c r="J551" i="2" s="1"/>
  <c r="K551" i="2" s="1"/>
  <c r="O565" i="1" s="1"/>
  <c r="L873" i="2"/>
  <c r="J873" i="2" s="1"/>
  <c r="N887" i="1" s="1"/>
  <c r="L698" i="2"/>
  <c r="J698" i="2" s="1"/>
  <c r="L302" i="2"/>
  <c r="J302" i="2" s="1"/>
  <c r="L601" i="2"/>
  <c r="J601" i="2" s="1"/>
  <c r="L1508" i="2"/>
  <c r="J1508" i="2" s="1"/>
  <c r="L1162" i="2"/>
  <c r="J1162" i="2" s="1"/>
  <c r="V1162" i="2" s="1"/>
  <c r="L991" i="2"/>
  <c r="J991" i="2" s="1"/>
  <c r="K991" i="2" s="1"/>
  <c r="O1005" i="1" s="1"/>
  <c r="L744" i="2"/>
  <c r="J744" i="2" s="1"/>
  <c r="V744" i="2" s="1"/>
  <c r="L292" i="2"/>
  <c r="J292" i="2" s="1"/>
  <c r="L1406" i="2"/>
  <c r="J1406" i="2" s="1"/>
  <c r="V1406" i="2" s="1"/>
  <c r="L280" i="2"/>
  <c r="J280" i="2" s="1"/>
  <c r="K280" i="2" s="1"/>
  <c r="O294" i="1" s="1"/>
  <c r="L824" i="2"/>
  <c r="J824" i="2" s="1"/>
  <c r="L1258" i="2"/>
  <c r="J1258" i="2" s="1"/>
  <c r="K1258" i="2" s="1"/>
  <c r="O1272" i="1" s="1"/>
  <c r="L847" i="2"/>
  <c r="J847" i="2" s="1"/>
  <c r="L1476" i="2"/>
  <c r="J1476" i="2" s="1"/>
  <c r="N1490" i="1" s="1"/>
  <c r="L1017" i="2"/>
  <c r="J1017" i="2" s="1"/>
  <c r="K1017" i="2" s="1"/>
  <c r="O1031" i="1" s="1"/>
  <c r="L289" i="2"/>
  <c r="J289" i="2" s="1"/>
  <c r="L355" i="2"/>
  <c r="J355" i="2" s="1"/>
  <c r="L1320" i="2"/>
  <c r="J1320" i="2" s="1"/>
  <c r="L723" i="2"/>
  <c r="J723" i="2" s="1"/>
  <c r="L495" i="2"/>
  <c r="J495" i="2" s="1"/>
  <c r="U495" i="2" s="1"/>
  <c r="L1245" i="2"/>
  <c r="J1245" i="2" s="1"/>
  <c r="K1245" i="2" s="1"/>
  <c r="O1259" i="1" s="1"/>
  <c r="L985" i="2"/>
  <c r="J985" i="2" s="1"/>
  <c r="K985" i="2" s="1"/>
  <c r="O999" i="1" s="1"/>
  <c r="L708" i="2"/>
  <c r="J708" i="2" s="1"/>
  <c r="L650" i="2"/>
  <c r="J650" i="2" s="1"/>
  <c r="L358" i="2"/>
  <c r="J358" i="2" s="1"/>
  <c r="V358" i="2" s="1"/>
  <c r="L1091" i="2"/>
  <c r="J1091" i="2" s="1"/>
  <c r="U1091" i="2" s="1"/>
  <c r="L1400" i="2"/>
  <c r="J1400" i="2" s="1"/>
  <c r="K1400" i="2" s="1"/>
  <c r="O1414" i="1" s="1"/>
  <c r="L314" i="2"/>
  <c r="J314" i="2" s="1"/>
  <c r="L940" i="2"/>
  <c r="J940" i="2" s="1"/>
  <c r="K940" i="2" s="1"/>
  <c r="O954" i="1" s="1"/>
  <c r="L827" i="2"/>
  <c r="J827" i="2" s="1"/>
  <c r="L1470" i="2"/>
  <c r="J1470" i="2" s="1"/>
  <c r="L1121" i="2"/>
  <c r="J1121" i="2" s="1"/>
  <c r="L1052" i="2"/>
  <c r="J1052" i="2" s="1"/>
  <c r="K1052" i="2" s="1"/>
  <c r="O1066" i="1" s="1"/>
  <c r="L756" i="2"/>
  <c r="J756" i="2" s="1"/>
  <c r="L313" i="2"/>
  <c r="J313" i="2" s="1"/>
  <c r="L343" i="2"/>
  <c r="J343" i="2" s="1"/>
  <c r="L1319" i="2"/>
  <c r="J1319" i="2" s="1"/>
  <c r="K1319" i="2" s="1"/>
  <c r="O1333" i="1" s="1"/>
  <c r="L1240" i="2"/>
  <c r="J1240" i="2" s="1"/>
  <c r="L324" i="2"/>
  <c r="J324" i="2" s="1"/>
  <c r="L279" i="2"/>
  <c r="J279" i="2" s="1"/>
  <c r="U279" i="2" s="1"/>
  <c r="L1141" i="2"/>
  <c r="J1141" i="2" s="1"/>
  <c r="K1141" i="2" s="1"/>
  <c r="O1155" i="1" s="1"/>
  <c r="L311" i="2"/>
  <c r="J311" i="2" s="1"/>
  <c r="L1089" i="2"/>
  <c r="J1089" i="2" s="1"/>
  <c r="L1145" i="2"/>
  <c r="J1145" i="2" s="1"/>
  <c r="L1366" i="2"/>
  <c r="J1366" i="2" s="1"/>
  <c r="L1484" i="2"/>
  <c r="J1484" i="2" s="1"/>
  <c r="L87" i="2"/>
  <c r="J87" i="2" s="1"/>
  <c r="L759" i="2"/>
  <c r="J759" i="2" s="1"/>
  <c r="L473" i="2"/>
  <c r="J473" i="2" s="1"/>
  <c r="N487" i="1" s="1"/>
  <c r="L774" i="2"/>
  <c r="J774" i="2" s="1"/>
  <c r="V774" i="2" s="1"/>
  <c r="L880" i="2"/>
  <c r="J880" i="2" s="1"/>
  <c r="L312" i="2"/>
  <c r="J312" i="2" s="1"/>
  <c r="L751" i="2"/>
  <c r="J751" i="2" s="1"/>
  <c r="V751" i="2" s="1"/>
  <c r="L1412" i="2"/>
  <c r="J1412" i="2" s="1"/>
  <c r="N1426" i="1" s="1"/>
  <c r="L1232" i="2"/>
  <c r="J1232" i="2" s="1"/>
  <c r="U1232" i="2" s="1"/>
  <c r="L840" i="2"/>
  <c r="J840" i="2" s="1"/>
  <c r="L523" i="2"/>
  <c r="J523" i="2" s="1"/>
  <c r="U523" i="2" s="1"/>
  <c r="L1226" i="2"/>
  <c r="J1226" i="2" s="1"/>
  <c r="L1269" i="2"/>
  <c r="J1269" i="2" s="1"/>
  <c r="N1283" i="1" s="1"/>
  <c r="L696" i="2"/>
  <c r="J696" i="2" s="1"/>
  <c r="V696" i="2" s="1"/>
  <c r="L816" i="2"/>
  <c r="J816" i="2" s="1"/>
  <c r="L1316" i="2"/>
  <c r="J1316" i="2" s="1"/>
  <c r="L519" i="2"/>
  <c r="J519" i="2" s="1"/>
  <c r="U519" i="2" s="1"/>
  <c r="L1510" i="2"/>
  <c r="J1510" i="2" s="1"/>
  <c r="K1510" i="2" s="1"/>
  <c r="O1524" i="1" s="1"/>
  <c r="L571" i="2"/>
  <c r="J571" i="2" s="1"/>
  <c r="U571" i="2" s="1"/>
  <c r="L977" i="2"/>
  <c r="J977" i="2" s="1"/>
  <c r="L635" i="2"/>
  <c r="J635" i="2" s="1"/>
  <c r="L789" i="2"/>
  <c r="J789" i="2" s="1"/>
  <c r="V789" i="2" s="1"/>
  <c r="L264" i="2"/>
  <c r="J264" i="2" s="1"/>
  <c r="L443" i="2"/>
  <c r="J443" i="2" s="1"/>
  <c r="V443" i="2" s="1"/>
  <c r="L75" i="2"/>
  <c r="J75" i="2" s="1"/>
  <c r="P75" i="2" s="1"/>
  <c r="Q89" i="1" s="1"/>
  <c r="L470" i="2"/>
  <c r="J470" i="2" s="1"/>
  <c r="U470" i="2" s="1"/>
  <c r="L88" i="2"/>
  <c r="J88" i="2" s="1"/>
  <c r="L1009" i="2"/>
  <c r="J1009" i="2" s="1"/>
  <c r="U1009" i="2" s="1"/>
  <c r="L1033" i="2"/>
  <c r="J1033" i="2" s="1"/>
  <c r="L643" i="2"/>
  <c r="J643" i="2" s="1"/>
  <c r="V643" i="2" s="1"/>
  <c r="L1295" i="2"/>
  <c r="J1295" i="2" s="1"/>
  <c r="L1436" i="2"/>
  <c r="J1436" i="2" s="1"/>
  <c r="L472" i="2"/>
  <c r="J472" i="2" s="1"/>
  <c r="K472" i="2" s="1"/>
  <c r="O486" i="1" s="1"/>
  <c r="L1251" i="2"/>
  <c r="J1251" i="2" s="1"/>
  <c r="V1251" i="2" s="1"/>
  <c r="L182" i="2"/>
  <c r="J182" i="2" s="1"/>
  <c r="L685" i="2"/>
  <c r="J685" i="2" s="1"/>
  <c r="L48" i="2"/>
  <c r="J48" i="2" s="1"/>
  <c r="L375" i="2"/>
  <c r="J375" i="2" s="1"/>
  <c r="L607" i="2"/>
  <c r="J607" i="2" s="1"/>
  <c r="L392" i="2"/>
  <c r="J392" i="2" s="1"/>
  <c r="L173" i="2"/>
  <c r="J173" i="2" s="1"/>
  <c r="K173" i="2" s="1"/>
  <c r="O187" i="1" s="1"/>
  <c r="L729" i="2"/>
  <c r="J729" i="2" s="1"/>
  <c r="L449" i="2"/>
  <c r="J449" i="2" s="1"/>
  <c r="L1425" i="2"/>
  <c r="J1425" i="2" s="1"/>
  <c r="L396" i="2"/>
  <c r="J396" i="2" s="1"/>
  <c r="K396" i="2" s="1"/>
  <c r="O410" i="1" s="1"/>
  <c r="L1152" i="2"/>
  <c r="J1152" i="2" s="1"/>
  <c r="L273" i="2"/>
  <c r="J273" i="2" s="1"/>
  <c r="L770" i="2"/>
  <c r="J770" i="2" s="1"/>
  <c r="L1148" i="2"/>
  <c r="J1148" i="2" s="1"/>
  <c r="L515" i="2"/>
  <c r="J515" i="2" s="1"/>
  <c r="K515" i="2" s="1"/>
  <c r="O529" i="1" s="1"/>
  <c r="L1427" i="2"/>
  <c r="J1427" i="2" s="1"/>
  <c r="L558" i="2"/>
  <c r="J558" i="2" s="1"/>
  <c r="L318" i="2"/>
  <c r="J318" i="2" s="1"/>
  <c r="L969" i="2"/>
  <c r="J969" i="2" s="1"/>
  <c r="K969" i="2" s="1"/>
  <c r="O983" i="1" s="1"/>
  <c r="L737" i="2"/>
  <c r="J737" i="2" s="1"/>
  <c r="L675" i="2"/>
  <c r="J675" i="2" s="1"/>
  <c r="L271" i="2"/>
  <c r="J271" i="2" s="1"/>
  <c r="L434" i="2"/>
  <c r="J434" i="2" s="1"/>
  <c r="K434" i="2" s="1"/>
  <c r="O448" i="1" s="1"/>
  <c r="L809" i="2"/>
  <c r="J809" i="2" s="1"/>
  <c r="U809" i="2" s="1"/>
  <c r="L987" i="2"/>
  <c r="J987" i="2" s="1"/>
  <c r="L808" i="2"/>
  <c r="J808" i="2" s="1"/>
  <c r="L24" i="2"/>
  <c r="J24" i="2" s="1"/>
  <c r="P24" i="2" s="1"/>
  <c r="Q38" i="1" s="1"/>
  <c r="L490" i="2"/>
  <c r="J490" i="2" s="1"/>
  <c r="L929" i="2"/>
  <c r="J929" i="2" s="1"/>
  <c r="L547" i="2"/>
  <c r="J547" i="2" s="1"/>
  <c r="L1391" i="2"/>
  <c r="J1391" i="2" s="1"/>
  <c r="K1391" i="2" s="1"/>
  <c r="O1405" i="1" s="1"/>
  <c r="L351" i="2"/>
  <c r="J351" i="2" s="1"/>
  <c r="L610" i="2"/>
  <c r="J610" i="2" s="1"/>
  <c r="L458" i="2"/>
  <c r="J458" i="2" s="1"/>
  <c r="L1466" i="2"/>
  <c r="J1466" i="2" s="1"/>
  <c r="K1466" i="2" s="1"/>
  <c r="O1480" i="1" s="1"/>
  <c r="L1336" i="2"/>
  <c r="J1336" i="2" s="1"/>
  <c r="N1350" i="1" s="1"/>
  <c r="L1199" i="2"/>
  <c r="J1199" i="2" s="1"/>
  <c r="L1478" i="2"/>
  <c r="J1478" i="2" s="1"/>
  <c r="L725" i="2"/>
  <c r="J725" i="2" s="1"/>
  <c r="N739" i="1" s="1"/>
  <c r="L636" i="2"/>
  <c r="J636" i="2" s="1"/>
  <c r="L128" i="2"/>
  <c r="J128" i="2" s="1"/>
  <c r="L1133" i="2"/>
  <c r="J1133" i="2" s="1"/>
  <c r="L1123" i="2"/>
  <c r="J1123" i="2" s="1"/>
  <c r="L1218" i="2"/>
  <c r="J1218" i="2" s="1"/>
  <c r="U1218" i="2" s="1"/>
  <c r="L1325" i="2"/>
  <c r="J1325" i="2" s="1"/>
  <c r="L995" i="2"/>
  <c r="J995" i="2" s="1"/>
  <c r="L115" i="2"/>
  <c r="J115" i="2" s="1"/>
  <c r="V115" i="2" s="1"/>
  <c r="L849" i="2"/>
  <c r="J849" i="2" s="1"/>
  <c r="U849" i="2" s="1"/>
  <c r="L903" i="2"/>
  <c r="J903" i="2" s="1"/>
  <c r="L1096" i="2"/>
  <c r="J1096" i="2" s="1"/>
  <c r="L425" i="2"/>
  <c r="J425" i="2" s="1"/>
  <c r="L1290" i="2"/>
  <c r="J1290" i="2" s="1"/>
  <c r="L1222" i="2"/>
  <c r="J1222" i="2" s="1"/>
  <c r="L1045" i="2"/>
  <c r="J1045" i="2" s="1"/>
  <c r="L1021" i="2"/>
  <c r="J1021" i="2" s="1"/>
  <c r="U1021" i="2" s="1"/>
  <c r="L381" i="2"/>
  <c r="J381" i="2" s="1"/>
  <c r="V381" i="2" s="1"/>
  <c r="L964" i="2"/>
  <c r="J964" i="2" s="1"/>
  <c r="L474" i="2"/>
  <c r="J474" i="2" s="1"/>
  <c r="L602" i="2"/>
  <c r="J602" i="2" s="1"/>
  <c r="U602" i="2" s="1"/>
  <c r="L112" i="2"/>
  <c r="J112" i="2" s="1"/>
  <c r="U112" i="2" s="1"/>
  <c r="L1164" i="2"/>
  <c r="J1164" i="2" s="1"/>
  <c r="L92" i="2"/>
  <c r="J92" i="2" s="1"/>
  <c r="P92" i="2" s="1"/>
  <c r="Q106" i="1" s="1"/>
  <c r="L661" i="2"/>
  <c r="J661" i="2" s="1"/>
  <c r="L1194" i="2"/>
  <c r="J1194" i="2" s="1"/>
  <c r="L652" i="2"/>
  <c r="J652" i="2" s="1"/>
  <c r="L752" i="2"/>
  <c r="J752" i="2" s="1"/>
  <c r="L587" i="2"/>
  <c r="J587" i="2" s="1"/>
  <c r="L1487" i="2"/>
  <c r="J1487" i="2" s="1"/>
  <c r="L1443" i="2"/>
  <c r="J1443" i="2" s="1"/>
  <c r="L1209" i="2"/>
  <c r="J1209" i="2" s="1"/>
  <c r="L1413" i="2"/>
  <c r="J1413" i="2" s="1"/>
  <c r="L740" i="2"/>
  <c r="J740" i="2" s="1"/>
  <c r="L432" i="2"/>
  <c r="J432" i="2" s="1"/>
  <c r="L463" i="2"/>
  <c r="J463" i="2" s="1"/>
  <c r="L484" i="2"/>
  <c r="J484" i="2" s="1"/>
  <c r="L387" i="2"/>
  <c r="J387" i="2" s="1"/>
  <c r="U387" i="2" s="1"/>
  <c r="L239" i="2"/>
  <c r="J239" i="2" s="1"/>
  <c r="L331" i="2"/>
  <c r="J331" i="2" s="1"/>
  <c r="L540" i="2"/>
  <c r="J540" i="2" s="1"/>
  <c r="L1212" i="2"/>
  <c r="J1212" i="2" s="1"/>
  <c r="L974" i="2"/>
  <c r="J974" i="2" s="1"/>
  <c r="L705" i="2"/>
  <c r="J705" i="2" s="1"/>
  <c r="L1215" i="2"/>
  <c r="J1215" i="2" s="1"/>
  <c r="L1111" i="2"/>
  <c r="J1111" i="2" s="1"/>
  <c r="K1111" i="2" s="1"/>
  <c r="O1125" i="1" s="1"/>
  <c r="L1254" i="2"/>
  <c r="J1254" i="2" s="1"/>
  <c r="L1307" i="2"/>
  <c r="J1307" i="2" s="1"/>
  <c r="L1494" i="2"/>
  <c r="J1494" i="2" s="1"/>
  <c r="L1337" i="2"/>
  <c r="J1337" i="2" s="1"/>
  <c r="L837" i="2"/>
  <c r="J837" i="2" s="1"/>
  <c r="L1025" i="2"/>
  <c r="J1025" i="2" s="1"/>
  <c r="K1025" i="2" s="1"/>
  <c r="O1039" i="1" s="1"/>
  <c r="L1477" i="2"/>
  <c r="J1477" i="2" s="1"/>
  <c r="K1477" i="2" s="1"/>
  <c r="O1491" i="1" s="1"/>
  <c r="L649" i="2"/>
  <c r="J649" i="2" s="1"/>
  <c r="K649" i="2" s="1"/>
  <c r="O663" i="1" s="1"/>
  <c r="L658" i="2"/>
  <c r="J658" i="2" s="1"/>
  <c r="L237" i="2"/>
  <c r="J237" i="2" s="1"/>
  <c r="L447" i="2"/>
  <c r="J447" i="2" s="1"/>
  <c r="L361" i="2"/>
  <c r="J361" i="2" s="1"/>
  <c r="L1383" i="2"/>
  <c r="J1383" i="2" s="1"/>
  <c r="L787" i="2"/>
  <c r="J787" i="2" s="1"/>
  <c r="V787" i="2" s="1"/>
  <c r="L980" i="2"/>
  <c r="J980" i="2" s="1"/>
  <c r="K980" i="2" s="1"/>
  <c r="O994" i="1" s="1"/>
  <c r="L1229" i="2"/>
  <c r="J1229" i="2" s="1"/>
  <c r="K1229" i="2" s="1"/>
  <c r="O1243" i="1" s="1"/>
  <c r="L238" i="2"/>
  <c r="J238" i="2" s="1"/>
  <c r="L1125" i="2"/>
  <c r="J1125" i="2" s="1"/>
  <c r="U1125" i="2" s="1"/>
  <c r="L277" i="2"/>
  <c r="J277" i="2" s="1"/>
  <c r="L122" i="2"/>
  <c r="J122" i="2" s="1"/>
  <c r="K122" i="2" s="1"/>
  <c r="O136" i="1" s="1"/>
  <c r="L919" i="2"/>
  <c r="J919" i="2" s="1"/>
  <c r="L799" i="2"/>
  <c r="J799" i="2" s="1"/>
  <c r="L681" i="2"/>
  <c r="J681" i="2" s="1"/>
  <c r="V681" i="2" s="1"/>
  <c r="L1405" i="2"/>
  <c r="J1405" i="2" s="1"/>
  <c r="U1405" i="2" s="1"/>
  <c r="L836" i="2"/>
  <c r="J836" i="2" s="1"/>
  <c r="V836" i="2" s="1"/>
  <c r="L42" i="2"/>
  <c r="J42" i="2" s="1"/>
  <c r="L1193" i="2"/>
  <c r="J1193" i="2" s="1"/>
  <c r="L946" i="2"/>
  <c r="J946" i="2" s="1"/>
  <c r="K946" i="2" s="1"/>
  <c r="O960" i="1" s="1"/>
  <c r="L1399" i="2"/>
  <c r="J1399" i="2" s="1"/>
  <c r="L1263" i="2"/>
  <c r="J1263" i="2" s="1"/>
  <c r="L1401" i="2"/>
  <c r="J1401" i="2" s="1"/>
  <c r="L713" i="2"/>
  <c r="J713" i="2" s="1"/>
  <c r="L1345" i="2"/>
  <c r="J1345" i="2" s="1"/>
  <c r="L61" i="2"/>
  <c r="J61" i="2" s="1"/>
  <c r="P61" i="2" s="1"/>
  <c r="Q75" i="1" s="1"/>
  <c r="L793" i="2"/>
  <c r="J793" i="2" s="1"/>
  <c r="K793" i="2" s="1"/>
  <c r="O807" i="1" s="1"/>
  <c r="L1131" i="2"/>
  <c r="J1131" i="2" s="1"/>
  <c r="L1049" i="2"/>
  <c r="J1049" i="2" s="1"/>
  <c r="L1160" i="2"/>
  <c r="J1160" i="2" s="1"/>
  <c r="L251" i="2"/>
  <c r="J251" i="2" s="1"/>
  <c r="L207" i="2"/>
  <c r="J207" i="2" s="1"/>
  <c r="L186" i="2"/>
  <c r="J186" i="2" s="1"/>
  <c r="K186" i="2" s="1"/>
  <c r="O200" i="1" s="1"/>
  <c r="L1328" i="2"/>
  <c r="J1328" i="2" s="1"/>
  <c r="V1328" i="2" s="1"/>
  <c r="L504" i="2"/>
  <c r="J504" i="2" s="1"/>
  <c r="L1048" i="2"/>
  <c r="J1048" i="2" s="1"/>
  <c r="L499" i="2"/>
  <c r="J499" i="2" s="1"/>
  <c r="L1334" i="2"/>
  <c r="J1334" i="2" s="1"/>
  <c r="K1334" i="2" s="1"/>
  <c r="O1348" i="1" s="1"/>
  <c r="L1087" i="2"/>
  <c r="J1087" i="2" s="1"/>
  <c r="L881" i="2"/>
  <c r="J881" i="2" s="1"/>
  <c r="K881" i="2" s="1"/>
  <c r="O895" i="1" s="1"/>
  <c r="L593" i="2"/>
  <c r="J593" i="2" s="1"/>
  <c r="V593" i="2" s="1"/>
  <c r="L1165" i="2"/>
  <c r="J1165" i="2" s="1"/>
  <c r="N1179" i="1" s="1"/>
  <c r="L263" i="2"/>
  <c r="J263" i="2" s="1"/>
  <c r="L221" i="2"/>
  <c r="J221" i="2" s="1"/>
  <c r="V221" i="2" s="1"/>
  <c r="L403" i="2"/>
  <c r="J403" i="2" s="1"/>
  <c r="K403" i="2" s="1"/>
  <c r="O417" i="1" s="1"/>
  <c r="L1322" i="2"/>
  <c r="J1322" i="2" s="1"/>
  <c r="U1322" i="2" s="1"/>
  <c r="L673" i="2"/>
  <c r="J673" i="2" s="1"/>
  <c r="L50" i="2"/>
  <c r="J50" i="2" s="1"/>
  <c r="P50" i="2" s="1"/>
  <c r="Q64" i="1" s="1"/>
  <c r="L591" i="2"/>
  <c r="J591" i="2" s="1"/>
  <c r="K591" i="2" s="1"/>
  <c r="O605" i="1" s="1"/>
  <c r="L896" i="2"/>
  <c r="J896" i="2" s="1"/>
  <c r="L1147" i="2"/>
  <c r="J1147" i="2" s="1"/>
  <c r="L1242" i="2"/>
  <c r="J1242" i="2" s="1"/>
  <c r="L568" i="2"/>
  <c r="J568" i="2" s="1"/>
  <c r="L1065" i="2"/>
  <c r="J1065" i="2" s="1"/>
  <c r="L599" i="2"/>
  <c r="J599" i="2" s="1"/>
  <c r="N613" i="1" s="1"/>
  <c r="L466" i="2"/>
  <c r="J466" i="2" s="1"/>
  <c r="L931" i="2"/>
  <c r="J931" i="2" s="1"/>
  <c r="L1216" i="2"/>
  <c r="J1216" i="2" s="1"/>
  <c r="N1230" i="1" s="1"/>
  <c r="L603" i="2"/>
  <c r="J603" i="2" s="1"/>
  <c r="V603" i="2" s="1"/>
  <c r="L462" i="2"/>
  <c r="J462" i="2" s="1"/>
  <c r="L1321" i="2"/>
  <c r="J1321" i="2" s="1"/>
  <c r="L95" i="2"/>
  <c r="J95" i="2" s="1"/>
  <c r="U95" i="2" s="1"/>
  <c r="L825" i="2"/>
  <c r="J825" i="2" s="1"/>
  <c r="L151" i="2"/>
  <c r="J151" i="2" s="1"/>
  <c r="L126" i="2"/>
  <c r="J126" i="2" s="1"/>
  <c r="L211" i="2"/>
  <c r="J211" i="2" s="1"/>
  <c r="V211" i="2" s="1"/>
  <c r="L548" i="2"/>
  <c r="J548" i="2" s="1"/>
  <c r="U548" i="2" s="1"/>
  <c r="L338" i="2"/>
  <c r="J338" i="2" s="1"/>
  <c r="K338" i="2" s="1"/>
  <c r="O352" i="1" s="1"/>
  <c r="L1066" i="2"/>
  <c r="J1066" i="2" s="1"/>
  <c r="K1066" i="2" s="1"/>
  <c r="O1080" i="1" s="1"/>
  <c r="L1179" i="2"/>
  <c r="J1179" i="2" s="1"/>
  <c r="L1499" i="2"/>
  <c r="J1499" i="2" s="1"/>
  <c r="L139" i="2"/>
  <c r="J139" i="2" s="1"/>
  <c r="L769" i="2"/>
  <c r="J769" i="2" s="1"/>
  <c r="L1376" i="2"/>
  <c r="J1376" i="2" s="1"/>
  <c r="N1390" i="1" s="1"/>
  <c r="L1304" i="2"/>
  <c r="J1304" i="2" s="1"/>
  <c r="K1304" i="2" s="1"/>
  <c r="O1318" i="1" s="1"/>
  <c r="L254" i="2"/>
  <c r="J254" i="2" s="1"/>
  <c r="L889" i="2"/>
  <c r="J889" i="2" s="1"/>
  <c r="V889" i="2" s="1"/>
  <c r="L1156" i="2"/>
  <c r="J1156" i="2" s="1"/>
  <c r="L1053" i="2"/>
  <c r="J1053" i="2" s="1"/>
  <c r="L686" i="2"/>
  <c r="J686" i="2" s="1"/>
  <c r="K686" i="2" s="1"/>
  <c r="O700" i="1" s="1"/>
  <c r="L937" i="2"/>
  <c r="J937" i="2" s="1"/>
  <c r="L477" i="2"/>
  <c r="J477" i="2" s="1"/>
  <c r="U477" i="2" s="1"/>
  <c r="L1067" i="2"/>
  <c r="J1067" i="2" s="1"/>
  <c r="L581" i="2"/>
  <c r="J581" i="2" s="1"/>
  <c r="L1055" i="2"/>
  <c r="J1055" i="2" s="1"/>
  <c r="U1055" i="2" s="1"/>
  <c r="L1382" i="2"/>
  <c r="J1382" i="2" s="1"/>
  <c r="L1384" i="2"/>
  <c r="J1384" i="2" s="1"/>
  <c r="L1139" i="2"/>
  <c r="J1139" i="2" s="1"/>
  <c r="K1139" i="2" s="1"/>
  <c r="O1153" i="1" s="1"/>
  <c r="L1202" i="2"/>
  <c r="J1202" i="2" s="1"/>
  <c r="L924" i="2"/>
  <c r="J924" i="2" s="1"/>
  <c r="V924" i="2" s="1"/>
  <c r="L369" i="2"/>
  <c r="J369" i="2" s="1"/>
  <c r="L142" i="2"/>
  <c r="J142" i="2" s="1"/>
  <c r="U142" i="2" s="1"/>
  <c r="L199" i="2"/>
  <c r="J199" i="2" s="1"/>
  <c r="V199" i="2" s="1"/>
  <c r="L124" i="2"/>
  <c r="J124" i="2" s="1"/>
  <c r="L687" i="2"/>
  <c r="J687" i="2" s="1"/>
  <c r="N701" i="1" s="1"/>
  <c r="L308" i="2"/>
  <c r="J308" i="2" s="1"/>
  <c r="L154" i="2"/>
  <c r="J154" i="2" s="1"/>
  <c r="L520" i="2"/>
  <c r="J520" i="2" s="1"/>
  <c r="K520" i="2" s="1"/>
  <c r="O534" i="1" s="1"/>
  <c r="L421" i="2"/>
  <c r="J421" i="2" s="1"/>
  <c r="U421" i="2" s="1"/>
  <c r="L1283" i="2"/>
  <c r="J1283" i="2" s="1"/>
  <c r="N1297" i="1" s="1"/>
  <c r="L1186" i="2"/>
  <c r="J1186" i="2" s="1"/>
  <c r="L700" i="2"/>
  <c r="J700" i="2" s="1"/>
  <c r="L1460" i="2"/>
  <c r="J1460" i="2" s="1"/>
  <c r="U1460" i="2" s="1"/>
  <c r="L252" i="2"/>
  <c r="J252" i="2" s="1"/>
  <c r="V252" i="2" s="1"/>
  <c r="L339" i="2"/>
  <c r="J339" i="2" s="1"/>
  <c r="K339" i="2" s="1"/>
  <c r="O353" i="1" s="1"/>
  <c r="L330" i="2"/>
  <c r="J330" i="2" s="1"/>
  <c r="L1354" i="2"/>
  <c r="J1354" i="2" s="1"/>
  <c r="L718" i="2"/>
  <c r="J718" i="2" s="1"/>
  <c r="L310" i="2"/>
  <c r="J310" i="2" s="1"/>
  <c r="K310" i="2" s="1"/>
  <c r="O324" i="1" s="1"/>
  <c r="L33" i="2"/>
  <c r="J33" i="2" s="1"/>
  <c r="P33" i="2" s="1"/>
  <c r="Q47" i="1" s="1"/>
  <c r="L982" i="2"/>
  <c r="J982" i="2" s="1"/>
  <c r="L500" i="2"/>
  <c r="J500" i="2" s="1"/>
  <c r="K500" i="2" s="1"/>
  <c r="O514" i="1" s="1"/>
  <c r="L389" i="2"/>
  <c r="J389" i="2" s="1"/>
  <c r="K389" i="2" s="1"/>
  <c r="O403" i="1" s="1"/>
  <c r="L923" i="2"/>
  <c r="J923" i="2" s="1"/>
  <c r="K923" i="2" s="1"/>
  <c r="O937" i="1" s="1"/>
  <c r="L29" i="2"/>
  <c r="J29" i="2" s="1"/>
  <c r="L429" i="2"/>
  <c r="J429" i="2" s="1"/>
  <c r="L844" i="2"/>
  <c r="J844" i="2" s="1"/>
  <c r="L150" i="2"/>
  <c r="J150" i="2" s="1"/>
  <c r="U150" i="2" s="1"/>
  <c r="L623" i="2"/>
  <c r="J623" i="2" s="1"/>
  <c r="L365" i="2"/>
  <c r="J365" i="2" s="1"/>
  <c r="K365" i="2" s="1"/>
  <c r="O379" i="1" s="1"/>
  <c r="L225" i="2"/>
  <c r="J225" i="2" s="1"/>
  <c r="K225" i="2" s="1"/>
  <c r="O239" i="1" s="1"/>
  <c r="L119" i="2"/>
  <c r="J119" i="2" s="1"/>
  <c r="L1368" i="2"/>
  <c r="J1368" i="2" s="1"/>
  <c r="K1368" i="2" s="1"/>
  <c r="O1382" i="1" s="1"/>
  <c r="L577" i="2"/>
  <c r="J577" i="2" s="1"/>
  <c r="L820" i="2"/>
  <c r="J820" i="2" s="1"/>
  <c r="L845" i="2"/>
  <c r="J845" i="2" s="1"/>
  <c r="K845" i="2" s="1"/>
  <c r="O859" i="1" s="1"/>
  <c r="L305" i="2"/>
  <c r="J305" i="2" s="1"/>
  <c r="K305" i="2" s="1"/>
  <c r="O319" i="1" s="1"/>
  <c r="L411" i="2"/>
  <c r="J411" i="2" s="1"/>
  <c r="L562" i="2"/>
  <c r="J562" i="2" s="1"/>
  <c r="L992" i="2"/>
  <c r="J992" i="2" s="1"/>
  <c r="L1143" i="2"/>
  <c r="J1143" i="2" s="1"/>
  <c r="L870" i="2"/>
  <c r="J870" i="2" s="1"/>
  <c r="L469" i="2"/>
  <c r="J469" i="2" s="1"/>
  <c r="L1377" i="2"/>
  <c r="J1377" i="2" s="1"/>
  <c r="L1069" i="2"/>
  <c r="J1069" i="2" s="1"/>
  <c r="K1069" i="2" s="1"/>
  <c r="O1083" i="1" s="1"/>
  <c r="L575" i="2"/>
  <c r="J575" i="2" s="1"/>
  <c r="L65" i="2"/>
  <c r="J65" i="2" s="1"/>
  <c r="L1113" i="2"/>
  <c r="J1113" i="2" s="1"/>
  <c r="L1343" i="2"/>
  <c r="J1343" i="2" s="1"/>
  <c r="L72" i="2"/>
  <c r="J72" i="2" s="1"/>
  <c r="L397" i="2"/>
  <c r="J397" i="2" s="1"/>
  <c r="L176" i="2"/>
  <c r="J176" i="2" s="1"/>
  <c r="V176" i="2" s="1"/>
  <c r="L1268" i="2"/>
  <c r="J1268" i="2" s="1"/>
  <c r="L212" i="2"/>
  <c r="J212" i="2" s="1"/>
  <c r="N226" i="1" s="1"/>
  <c r="L989" i="2"/>
  <c r="J989" i="2" s="1"/>
  <c r="L916" i="2"/>
  <c r="J916" i="2" s="1"/>
  <c r="L826" i="2"/>
  <c r="J826" i="2" s="1"/>
  <c r="L1273" i="2"/>
  <c r="J1273" i="2" s="1"/>
  <c r="N1287" i="1" s="1"/>
  <c r="L556" i="2"/>
  <c r="J556" i="2" s="1"/>
  <c r="L1380" i="2"/>
  <c r="J1380" i="2" s="1"/>
  <c r="L839" i="2"/>
  <c r="J839" i="2" s="1"/>
  <c r="V839" i="2" s="1"/>
  <c r="L439" i="2"/>
  <c r="J439" i="2" s="1"/>
  <c r="L832" i="2"/>
  <c r="J832" i="2" s="1"/>
  <c r="N846" i="1" s="1"/>
  <c r="L376" i="2"/>
  <c r="J376" i="2" s="1"/>
  <c r="K376" i="2" s="1"/>
  <c r="O390" i="1" s="1"/>
  <c r="L660" i="2"/>
  <c r="J660" i="2" s="1"/>
  <c r="L542" i="2"/>
  <c r="J542" i="2" s="1"/>
  <c r="L863" i="2"/>
  <c r="J863" i="2" s="1"/>
  <c r="K863" i="2" s="1"/>
  <c r="O877" i="1" s="1"/>
  <c r="L285" i="2"/>
  <c r="J285" i="2" s="1"/>
  <c r="K285" i="2" s="1"/>
  <c r="O299" i="1" s="1"/>
  <c r="L1498" i="2"/>
  <c r="J1498" i="2" s="1"/>
  <c r="L950" i="2"/>
  <c r="J950" i="2" s="1"/>
  <c r="L966" i="2"/>
  <c r="J966" i="2" s="1"/>
  <c r="L130" i="2"/>
  <c r="J130" i="2" s="1"/>
  <c r="K130" i="2" s="1"/>
  <c r="O144" i="1" s="1"/>
  <c r="L1329" i="2"/>
  <c r="J1329" i="2" s="1"/>
  <c r="K1329" i="2" s="1"/>
  <c r="O1343" i="1" s="1"/>
  <c r="L1041" i="2"/>
  <c r="J1041" i="2" s="1"/>
  <c r="L410" i="2"/>
  <c r="J410" i="2" s="1"/>
  <c r="L999" i="2"/>
  <c r="J999" i="2" s="1"/>
  <c r="L917" i="2"/>
  <c r="J917" i="2" s="1"/>
  <c r="K917" i="2" s="1"/>
  <c r="O931" i="1" s="1"/>
  <c r="L511" i="2"/>
  <c r="J511" i="2" s="1"/>
  <c r="L907" i="2"/>
  <c r="J907" i="2" s="1"/>
  <c r="L281" i="2"/>
  <c r="J281" i="2" s="1"/>
  <c r="L1284" i="2"/>
  <c r="J1284" i="2" s="1"/>
  <c r="K1284" i="2" s="1"/>
  <c r="O1298" i="1" s="1"/>
  <c r="L578" i="2"/>
  <c r="J578" i="2" s="1"/>
  <c r="L1191" i="2"/>
  <c r="J1191" i="2" s="1"/>
  <c r="V1191" i="2" s="1"/>
  <c r="L20" i="2"/>
  <c r="J20" i="2" s="1"/>
  <c r="L1326" i="2"/>
  <c r="J1326" i="2" s="1"/>
  <c r="L1311" i="2"/>
  <c r="J1311" i="2" s="1"/>
  <c r="K1311" i="2" s="1"/>
  <c r="O1325" i="1" s="1"/>
  <c r="L566" i="2"/>
  <c r="J566" i="2" s="1"/>
  <c r="L1080" i="2"/>
  <c r="J1080" i="2" s="1"/>
  <c r="K1080" i="2" s="1"/>
  <c r="O1094" i="1" s="1"/>
  <c r="L1272" i="2"/>
  <c r="J1272" i="2" s="1"/>
  <c r="L488" i="2"/>
  <c r="J488" i="2" s="1"/>
  <c r="N502" i="1" s="1"/>
  <c r="L588" i="2"/>
  <c r="J588" i="2" s="1"/>
  <c r="L27" i="2"/>
  <c r="J27" i="2" s="1"/>
  <c r="L456" i="2"/>
  <c r="J456" i="2" s="1"/>
  <c r="L1129" i="2"/>
  <c r="J1129" i="2" s="1"/>
  <c r="V1129" i="2" s="1"/>
  <c r="L846" i="2"/>
  <c r="J846" i="2" s="1"/>
  <c r="L1149" i="2"/>
  <c r="J1149" i="2" s="1"/>
  <c r="L516" i="2"/>
  <c r="J516" i="2" s="1"/>
  <c r="L1459" i="2"/>
  <c r="J1459" i="2" s="1"/>
  <c r="K1459" i="2" s="1"/>
  <c r="O1473" i="1" s="1"/>
  <c r="L503" i="2"/>
  <c r="J503" i="2" s="1"/>
  <c r="L536" i="2"/>
  <c r="J536" i="2" s="1"/>
  <c r="L728" i="2"/>
  <c r="J728" i="2" s="1"/>
  <c r="L1110" i="2"/>
  <c r="J1110" i="2" s="1"/>
  <c r="L598" i="2"/>
  <c r="J598" i="2" s="1"/>
  <c r="L400" i="2"/>
  <c r="J400" i="2" s="1"/>
  <c r="L1390" i="2"/>
  <c r="J1390" i="2" s="1"/>
  <c r="L792" i="2"/>
  <c r="J792" i="2" s="1"/>
  <c r="L1351" i="2"/>
  <c r="J1351" i="2" s="1"/>
  <c r="K1351" i="2" s="1"/>
  <c r="O1365" i="1" s="1"/>
  <c r="L695" i="2"/>
  <c r="J695" i="2" s="1"/>
  <c r="L943" i="2"/>
  <c r="J943" i="2" s="1"/>
  <c r="V943" i="2" s="1"/>
  <c r="L323" i="2"/>
  <c r="J323" i="2" s="1"/>
  <c r="V323" i="2" s="1"/>
  <c r="L363" i="2"/>
  <c r="J363" i="2" s="1"/>
  <c r="V363" i="2" s="1"/>
  <c r="L77" i="2"/>
  <c r="J77" i="2" s="1"/>
  <c r="P77" i="2" s="1"/>
  <c r="Q91" i="1" s="1"/>
  <c r="L57" i="2"/>
  <c r="J57" i="2" s="1"/>
  <c r="L583" i="2"/>
  <c r="J583" i="2" s="1"/>
  <c r="N597" i="1" s="1"/>
  <c r="L1423" i="2"/>
  <c r="J1423" i="2" s="1"/>
  <c r="L1396" i="2"/>
  <c r="J1396" i="2" s="1"/>
  <c r="L105" i="2"/>
  <c r="J105" i="2" s="1"/>
  <c r="N119" i="1" s="1"/>
  <c r="L510" i="2"/>
  <c r="J510" i="2" s="1"/>
  <c r="U510" i="2" s="1"/>
  <c r="L1024" i="2"/>
  <c r="J1024" i="2" s="1"/>
  <c r="N1038" i="1" s="1"/>
  <c r="L1088" i="2"/>
  <c r="J1088" i="2" s="1"/>
  <c r="U1088" i="2" s="1"/>
  <c r="L1176" i="2"/>
  <c r="J1176" i="2" s="1"/>
  <c r="N1190" i="1" s="1"/>
  <c r="L299" i="2"/>
  <c r="J299" i="2" s="1"/>
  <c r="L736" i="2"/>
  <c r="J736" i="2" s="1"/>
  <c r="N750" i="1" s="1"/>
  <c r="L26" i="2"/>
  <c r="J26" i="2" s="1"/>
  <c r="P26" i="2" s="1"/>
  <c r="Q40" i="1" s="1"/>
  <c r="L181" i="2"/>
  <c r="J181" i="2" s="1"/>
  <c r="L1497" i="2"/>
  <c r="J1497" i="2" s="1"/>
  <c r="K1497" i="2" s="1"/>
  <c r="O1511" i="1" s="1"/>
  <c r="L19" i="2"/>
  <c r="J19" i="2" s="1"/>
  <c r="L344" i="2"/>
  <c r="J344" i="2" s="1"/>
  <c r="U344" i="2" s="1"/>
  <c r="L788" i="2"/>
  <c r="J788" i="2" s="1"/>
  <c r="L215" i="2"/>
  <c r="J215" i="2" s="1"/>
  <c r="L1201" i="2"/>
  <c r="J1201" i="2" s="1"/>
  <c r="L192" i="2"/>
  <c r="J192" i="2" s="1"/>
  <c r="L1450" i="2"/>
  <c r="J1450" i="2" s="1"/>
  <c r="V1450" i="2" s="1"/>
  <c r="L750" i="2"/>
  <c r="J750" i="2" s="1"/>
  <c r="V750" i="2" s="1"/>
  <c r="L525" i="2"/>
  <c r="J525" i="2" s="1"/>
  <c r="V525" i="2" s="1"/>
  <c r="L1348" i="2"/>
  <c r="J1348" i="2" s="1"/>
  <c r="V1348" i="2" s="1"/>
  <c r="L1294" i="2"/>
  <c r="J1294" i="2" s="1"/>
  <c r="V1294" i="2" s="1"/>
  <c r="L735" i="2"/>
  <c r="J735" i="2" s="1"/>
  <c r="V735" i="2" s="1"/>
  <c r="L1120" i="2"/>
  <c r="J1120" i="2" s="1"/>
  <c r="U1120" i="2" s="1"/>
  <c r="L1361" i="2"/>
  <c r="J1361" i="2" s="1"/>
  <c r="L71" i="2"/>
  <c r="J71" i="2" s="1"/>
  <c r="P71" i="2" s="1"/>
  <c r="Q85" i="1" s="1"/>
  <c r="L1415" i="2"/>
  <c r="J1415" i="2" s="1"/>
  <c r="U1415" i="2" s="1"/>
  <c r="L524" i="2"/>
  <c r="J524" i="2" s="1"/>
  <c r="L1100" i="2"/>
  <c r="J1100" i="2" s="1"/>
  <c r="V1100" i="2" s="1"/>
  <c r="L978" i="2"/>
  <c r="J978" i="2" s="1"/>
  <c r="K978" i="2" s="1"/>
  <c r="O992" i="1" s="1"/>
  <c r="L352" i="2"/>
  <c r="J352" i="2" s="1"/>
  <c r="L914" i="2"/>
  <c r="J914" i="2" s="1"/>
  <c r="U914" i="2" s="1"/>
  <c r="L67" i="2"/>
  <c r="J67" i="2" s="1"/>
  <c r="L957" i="2"/>
  <c r="J957" i="2" s="1"/>
  <c r="N971" i="1" s="1"/>
  <c r="L1138" i="2"/>
  <c r="J1138" i="2" s="1"/>
  <c r="K1138" i="2" s="1"/>
  <c r="O1152" i="1" s="1"/>
  <c r="L984" i="2"/>
  <c r="J984" i="2" s="1"/>
  <c r="L357" i="2"/>
  <c r="J357" i="2" s="1"/>
  <c r="U357" i="2" s="1"/>
  <c r="L642" i="2"/>
  <c r="J642" i="2" s="1"/>
  <c r="V642" i="2" s="1"/>
  <c r="L60" i="2"/>
  <c r="J60" i="2" s="1"/>
  <c r="P60" i="2" s="1"/>
  <c r="Q74" i="1" s="1"/>
  <c r="L129" i="2"/>
  <c r="J129" i="2" s="1"/>
  <c r="L1077" i="2"/>
  <c r="J1077" i="2" s="1"/>
  <c r="N1091" i="1" s="1"/>
  <c r="L282" i="2"/>
  <c r="J282" i="2" s="1"/>
  <c r="V282" i="2" s="1"/>
  <c r="L276" i="2"/>
  <c r="J276" i="2" s="1"/>
  <c r="N290" i="1" s="1"/>
  <c r="L1479" i="2"/>
  <c r="J1479" i="2" s="1"/>
  <c r="U1479" i="2" s="1"/>
  <c r="L475" i="2"/>
  <c r="J475" i="2" s="1"/>
  <c r="L102" i="2"/>
  <c r="J102" i="2" s="1"/>
  <c r="V102" i="2" s="1"/>
  <c r="L55" i="2"/>
  <c r="J55" i="2" s="1"/>
  <c r="L1050" i="2"/>
  <c r="J1050" i="2" s="1"/>
  <c r="V1050" i="2" s="1"/>
  <c r="L1430" i="2"/>
  <c r="J1430" i="2" s="1"/>
  <c r="L888" i="2"/>
  <c r="J888" i="2" s="1"/>
  <c r="V888" i="2" s="1"/>
  <c r="L1267" i="2"/>
  <c r="J1267" i="2" s="1"/>
  <c r="V1267" i="2" s="1"/>
  <c r="L823" i="2"/>
  <c r="J823" i="2" s="1"/>
  <c r="L653" i="2"/>
  <c r="J653" i="2" s="1"/>
  <c r="V653" i="2" s="1"/>
  <c r="L485" i="2"/>
  <c r="J485" i="2" s="1"/>
  <c r="L444" i="2"/>
  <c r="J444" i="2" s="1"/>
  <c r="K444" i="2" s="1"/>
  <c r="O458" i="1" s="1"/>
  <c r="L734" i="2"/>
  <c r="J734" i="2" s="1"/>
  <c r="L900" i="2"/>
  <c r="J900" i="2" s="1"/>
  <c r="N914" i="1" s="1"/>
  <c r="L1083" i="2"/>
  <c r="J1083" i="2" s="1"/>
  <c r="L1063" i="2"/>
  <c r="J1063" i="2" s="1"/>
  <c r="L317" i="2"/>
  <c r="J317" i="2" s="1"/>
  <c r="U317" i="2" s="1"/>
  <c r="L651" i="2"/>
  <c r="J651" i="2" s="1"/>
  <c r="L1364" i="2"/>
  <c r="J1364" i="2" s="1"/>
  <c r="L1040" i="2"/>
  <c r="J1040" i="2" s="1"/>
  <c r="L724" i="2"/>
  <c r="J724" i="2" s="1"/>
  <c r="L494" i="2"/>
  <c r="J494" i="2" s="1"/>
  <c r="L831" i="2"/>
  <c r="J831" i="2" s="1"/>
  <c r="K831" i="2" s="1"/>
  <c r="O845" i="1" s="1"/>
  <c r="L260" i="2"/>
  <c r="J260" i="2" s="1"/>
  <c r="K260" i="2" s="1"/>
  <c r="O274" i="1" s="1"/>
  <c r="L883" i="2"/>
  <c r="J883" i="2" s="1"/>
  <c r="K883" i="2" s="1"/>
  <c r="O897" i="1" s="1"/>
  <c r="L1370" i="2"/>
  <c r="J1370" i="2" s="1"/>
  <c r="L794" i="2"/>
  <c r="J794" i="2" s="1"/>
  <c r="N808" i="1" s="1"/>
  <c r="L454" i="2"/>
  <c r="J454" i="2" s="1"/>
  <c r="L167" i="2"/>
  <c r="J167" i="2" s="1"/>
  <c r="K167" i="2" s="1"/>
  <c r="O181" i="1" s="1"/>
  <c r="L1178" i="2"/>
  <c r="J1178" i="2" s="1"/>
  <c r="K1178" i="2" s="1"/>
  <c r="O1192" i="1" s="1"/>
  <c r="L574" i="2"/>
  <c r="J574" i="2" s="1"/>
  <c r="L84" i="2"/>
  <c r="J84" i="2" s="1"/>
  <c r="P84" i="2" s="1"/>
  <c r="Q98" i="1" s="1"/>
  <c r="L867" i="2"/>
  <c r="J867" i="2" s="1"/>
  <c r="K867" i="2" s="1"/>
  <c r="O881" i="1" s="1"/>
  <c r="L1511" i="2"/>
  <c r="J1511" i="2" s="1"/>
  <c r="L633" i="2"/>
  <c r="J633" i="2" s="1"/>
  <c r="L979" i="2"/>
  <c r="J979" i="2" s="1"/>
  <c r="L1236" i="2"/>
  <c r="J1236" i="2" s="1"/>
  <c r="L1118" i="2"/>
  <c r="J1118" i="2" s="1"/>
  <c r="L353" i="2"/>
  <c r="J353" i="2" s="1"/>
  <c r="L261" i="2"/>
  <c r="J261" i="2" s="1"/>
  <c r="L1082" i="2"/>
  <c r="J1082" i="2" s="1"/>
  <c r="L401" i="2"/>
  <c r="J401" i="2" s="1"/>
  <c r="N415" i="1" s="1"/>
  <c r="L639" i="2"/>
  <c r="J639" i="2" s="1"/>
  <c r="L451" i="2"/>
  <c r="J451" i="2" s="1"/>
  <c r="L131" i="2"/>
  <c r="J131" i="2" s="1"/>
  <c r="K131" i="2" s="1"/>
  <c r="O145" i="1" s="1"/>
  <c r="L1257" i="2"/>
  <c r="J1257" i="2" s="1"/>
  <c r="L857" i="2"/>
  <c r="J857" i="2" s="1"/>
  <c r="L32" i="2"/>
  <c r="J32" i="2" s="1"/>
  <c r="P32" i="2" s="1"/>
  <c r="Q46" i="1" s="1"/>
  <c r="L757" i="2"/>
  <c r="J757" i="2" s="1"/>
  <c r="V757" i="2" s="1"/>
  <c r="L1034" i="2"/>
  <c r="J1034" i="2" s="1"/>
  <c r="L23" i="2"/>
  <c r="J23" i="2" s="1"/>
  <c r="P23" i="2" s="1"/>
  <c r="Q37" i="1" s="1"/>
  <c r="L1136" i="2"/>
  <c r="J1136" i="2" s="1"/>
  <c r="L452" i="2"/>
  <c r="J452" i="2" s="1"/>
  <c r="L579" i="2"/>
  <c r="J579" i="2" s="1"/>
  <c r="L1475" i="2"/>
  <c r="J1475" i="2" s="1"/>
  <c r="L1352" i="2"/>
  <c r="J1352" i="2" s="1"/>
  <c r="L1356" i="2"/>
  <c r="J1356" i="2" s="1"/>
  <c r="L1239" i="2"/>
  <c r="J1239" i="2" s="1"/>
  <c r="K1239" i="2" s="1"/>
  <c r="O1253" i="1" s="1"/>
  <c r="L1372" i="2"/>
  <c r="J1372" i="2" s="1"/>
  <c r="K1372" i="2" s="1"/>
  <c r="O1386" i="1" s="1"/>
  <c r="L619" i="2"/>
  <c r="J619" i="2" s="1"/>
  <c r="L962" i="2"/>
  <c r="J962" i="2" s="1"/>
  <c r="K962" i="2" s="1"/>
  <c r="O976" i="1" s="1"/>
  <c r="L719" i="2"/>
  <c r="J719" i="2" s="1"/>
  <c r="L1168" i="2"/>
  <c r="J1168" i="2" s="1"/>
  <c r="L762" i="2"/>
  <c r="J762" i="2" s="1"/>
  <c r="K762" i="2" s="1"/>
  <c r="O776" i="1" s="1"/>
  <c r="L1289" i="2"/>
  <c r="J1289" i="2" s="1"/>
  <c r="L1023" i="2"/>
  <c r="J1023" i="2" s="1"/>
  <c r="L1330" i="2"/>
  <c r="J1330" i="2" s="1"/>
  <c r="L346" i="2"/>
  <c r="J346" i="2" s="1"/>
  <c r="L730" i="2"/>
  <c r="J730" i="2" s="1"/>
  <c r="L505" i="2"/>
  <c r="J505" i="2" s="1"/>
  <c r="L1342" i="2"/>
  <c r="J1342" i="2" s="1"/>
  <c r="L1442" i="2"/>
  <c r="J1442" i="2" s="1"/>
  <c r="L631" i="2"/>
  <c r="J631" i="2" s="1"/>
  <c r="L47" i="2"/>
  <c r="J47" i="2" s="1"/>
  <c r="P47" i="2" s="1"/>
  <c r="Q61" i="1" s="1"/>
  <c r="L531" i="2"/>
  <c r="J531" i="2" s="1"/>
  <c r="L99" i="2"/>
  <c r="J99" i="2" s="1"/>
  <c r="L553" i="2"/>
  <c r="J553" i="2" s="1"/>
  <c r="L1373" i="2"/>
  <c r="J1373" i="2" s="1"/>
  <c r="V1373" i="2" s="1"/>
  <c r="L1172" i="2"/>
  <c r="J1172" i="2" s="1"/>
  <c r="K1172" i="2" s="1"/>
  <c r="O1186" i="1" s="1"/>
  <c r="L1278" i="2"/>
  <c r="J1278" i="2" s="1"/>
  <c r="L1060" i="2"/>
  <c r="J1060" i="2" s="1"/>
  <c r="L1468" i="2"/>
  <c r="J1468" i="2" s="1"/>
  <c r="L786" i="2"/>
  <c r="J786" i="2" s="1"/>
  <c r="L1220" i="2"/>
  <c r="J1220" i="2" s="1"/>
  <c r="V1220" i="2" s="1"/>
  <c r="L398" i="2"/>
  <c r="J398" i="2" s="1"/>
  <c r="L1086" i="2"/>
  <c r="J1086" i="2" s="1"/>
  <c r="L1480" i="2"/>
  <c r="J1480" i="2" s="1"/>
  <c r="L872" i="2"/>
  <c r="J872" i="2" s="1"/>
  <c r="K872" i="2" s="1"/>
  <c r="O886" i="1" s="1"/>
  <c r="L1073" i="2"/>
  <c r="J1073" i="2" s="1"/>
  <c r="L1387" i="2"/>
  <c r="J1387" i="2" s="1"/>
  <c r="L1408" i="2"/>
  <c r="J1408" i="2" s="1"/>
  <c r="L404" i="2"/>
  <c r="J404" i="2" s="1"/>
  <c r="L1013" i="2"/>
  <c r="J1013" i="2" s="1"/>
  <c r="L1154" i="2"/>
  <c r="J1154" i="2" s="1"/>
  <c r="K1154" i="2" s="1"/>
  <c r="O1168" i="1" s="1"/>
  <c r="L307" i="2"/>
  <c r="J307" i="2" s="1"/>
  <c r="V307" i="2" s="1"/>
  <c r="L1301" i="2"/>
  <c r="J1301" i="2" s="1"/>
  <c r="L882" i="2"/>
  <c r="J882" i="2" s="1"/>
  <c r="L922" i="2"/>
  <c r="J922" i="2" s="1"/>
  <c r="L1247" i="2"/>
  <c r="J1247" i="2" s="1"/>
  <c r="L949" i="2"/>
  <c r="J949" i="2" s="1"/>
  <c r="L229" i="2"/>
  <c r="J229" i="2" s="1"/>
  <c r="L40" i="2"/>
  <c r="J40" i="2" s="1"/>
  <c r="L121" i="2"/>
  <c r="J121" i="2" s="1"/>
  <c r="K121" i="2" s="1"/>
  <c r="O135" i="1" s="1"/>
  <c r="L341" i="2"/>
  <c r="J341" i="2" s="1"/>
  <c r="U341" i="2" s="1"/>
  <c r="L1359" i="2"/>
  <c r="J1359" i="2" s="1"/>
  <c r="L406" i="2"/>
  <c r="J406" i="2" s="1"/>
  <c r="L1061" i="2"/>
  <c r="J1061" i="2" s="1"/>
  <c r="L918" i="2"/>
  <c r="J918" i="2" s="1"/>
  <c r="L800" i="2"/>
  <c r="J800" i="2" s="1"/>
  <c r="L981" i="2"/>
  <c r="J981" i="2" s="1"/>
  <c r="L1276" i="2"/>
  <c r="J1276" i="2" s="1"/>
  <c r="U1276" i="2" s="1"/>
  <c r="L1151" i="2"/>
  <c r="J1151" i="2" s="1"/>
  <c r="L1103" i="2"/>
  <c r="J1103" i="2" s="1"/>
  <c r="K1103" i="2" s="1"/>
  <c r="O1117" i="1" s="1"/>
  <c r="L422" i="2"/>
  <c r="J422" i="2" s="1"/>
  <c r="L1260" i="2"/>
  <c r="J1260" i="2" s="1"/>
  <c r="K1260" i="2" s="1"/>
  <c r="O1274" i="1" s="1"/>
  <c r="L395" i="2"/>
  <c r="J395" i="2" s="1"/>
  <c r="K395" i="2" s="1"/>
  <c r="O409" i="1" s="1"/>
  <c r="L216" i="2"/>
  <c r="J216" i="2" s="1"/>
  <c r="L604" i="2"/>
  <c r="J604" i="2" s="1"/>
  <c r="U604" i="2" s="1"/>
  <c r="L144" i="2"/>
  <c r="J144" i="2" s="1"/>
  <c r="L1367" i="2"/>
  <c r="J1367" i="2" s="1"/>
  <c r="N1381" i="1" s="1"/>
  <c r="L1514" i="2"/>
  <c r="J1514" i="2" s="1"/>
  <c r="L772" i="2"/>
  <c r="J772" i="2" s="1"/>
  <c r="K772" i="2" s="1"/>
  <c r="O786" i="1" s="1"/>
  <c r="L296" i="2"/>
  <c r="J296" i="2" s="1"/>
  <c r="K296" i="2" s="1"/>
  <c r="O310" i="1" s="1"/>
  <c r="L189" i="2"/>
  <c r="J189" i="2" s="1"/>
  <c r="N203" i="1" s="1"/>
  <c r="L378" i="2"/>
  <c r="J378" i="2" s="1"/>
  <c r="K378" i="2" s="1"/>
  <c r="O392" i="1" s="1"/>
  <c r="L136" i="2"/>
  <c r="J136" i="2" s="1"/>
  <c r="K136" i="2" s="1"/>
  <c r="O150" i="1" s="1"/>
  <c r="L1310" i="2"/>
  <c r="J1310" i="2" s="1"/>
  <c r="L945" i="2"/>
  <c r="J945" i="2" s="1"/>
  <c r="N959" i="1" s="1"/>
  <c r="L304" i="2"/>
  <c r="J304" i="2" s="1"/>
  <c r="L727" i="2"/>
  <c r="J727" i="2" s="1"/>
  <c r="L1419" i="2"/>
  <c r="J1419" i="2" s="1"/>
  <c r="K1419" i="2" s="1"/>
  <c r="O1433" i="1" s="1"/>
  <c r="L546" i="2"/>
  <c r="J546" i="2" s="1"/>
  <c r="L1173" i="2"/>
  <c r="J1173" i="2" s="1"/>
  <c r="L1317" i="2"/>
  <c r="J1317" i="2" s="1"/>
  <c r="L1296" i="2"/>
  <c r="J1296" i="2" s="1"/>
  <c r="N1310" i="1" s="1"/>
  <c r="L21" i="2"/>
  <c r="J21" i="2" s="1"/>
  <c r="L106" i="2"/>
  <c r="J106" i="2" s="1"/>
  <c r="K106" i="2" s="1"/>
  <c r="O120" i="1" s="1"/>
  <c r="L104" i="2"/>
  <c r="J104" i="2" s="1"/>
  <c r="L1027" i="2"/>
  <c r="J1027" i="2" s="1"/>
  <c r="K1027" i="2" s="1"/>
  <c r="O1041" i="1" s="1"/>
  <c r="L368" i="2"/>
  <c r="J368" i="2" s="1"/>
  <c r="N382" i="1" s="1"/>
  <c r="L1135" i="2"/>
  <c r="J1135" i="2" s="1"/>
  <c r="K1135" i="2" s="1"/>
  <c r="O1149" i="1" s="1"/>
  <c r="L527" i="2"/>
  <c r="J527" i="2" s="1"/>
  <c r="K527" i="2" s="1"/>
  <c r="O541" i="1" s="1"/>
  <c r="L1339" i="2"/>
  <c r="J1339" i="2" s="1"/>
  <c r="U1339" i="2" s="1"/>
  <c r="L412" i="2"/>
  <c r="J412" i="2" s="1"/>
  <c r="K412" i="2" s="1"/>
  <c r="O426" i="1" s="1"/>
  <c r="L683" i="2"/>
  <c r="J683" i="2" s="1"/>
  <c r="L1243" i="2"/>
  <c r="J1243" i="2" s="1"/>
  <c r="U1243" i="2" s="1"/>
  <c r="L18" i="2"/>
  <c r="J18" i="2" s="1"/>
  <c r="L82" i="2"/>
  <c r="J82" i="2" s="1"/>
  <c r="P82" i="2" s="1"/>
  <c r="Q96" i="1" s="1"/>
  <c r="U90" i="2" l="1"/>
  <c r="P90" i="2"/>
  <c r="Q104" i="1" s="1"/>
  <c r="N107" i="1"/>
  <c r="P93" i="2"/>
  <c r="Q107" i="1" s="1"/>
  <c r="K88" i="2"/>
  <c r="O102" i="1" s="1"/>
  <c r="P88" i="2"/>
  <c r="Q102" i="1" s="1"/>
  <c r="K87" i="2"/>
  <c r="O101" i="1" s="1"/>
  <c r="P87" i="2"/>
  <c r="Q101" i="1" s="1"/>
  <c r="U83" i="2"/>
  <c r="P83" i="2"/>
  <c r="Q97" i="1" s="1"/>
  <c r="V79" i="2"/>
  <c r="P79" i="2"/>
  <c r="Q93" i="1" s="1"/>
  <c r="U78" i="2"/>
  <c r="P78" i="2"/>
  <c r="Q92" i="1" s="1"/>
  <c r="V76" i="2"/>
  <c r="P76" i="2"/>
  <c r="Q90" i="1" s="1"/>
  <c r="V73" i="2"/>
  <c r="P73" i="2"/>
  <c r="Q87" i="1" s="1"/>
  <c r="N86" i="1"/>
  <c r="P72" i="2"/>
  <c r="Q86" i="1" s="1"/>
  <c r="U69" i="2"/>
  <c r="P69" i="2"/>
  <c r="Q83" i="1" s="1"/>
  <c r="N81" i="1"/>
  <c r="P67" i="2"/>
  <c r="Q81" i="1" s="1"/>
  <c r="N79" i="1"/>
  <c r="P65" i="2"/>
  <c r="Q79" i="1" s="1"/>
  <c r="K66" i="2"/>
  <c r="O80" i="1" s="1"/>
  <c r="P66" i="2"/>
  <c r="Q80" i="1" s="1"/>
  <c r="K57" i="2"/>
  <c r="O71" i="1" s="1"/>
  <c r="P57" i="2"/>
  <c r="Q71" i="1" s="1"/>
  <c r="N70" i="1"/>
  <c r="P56" i="2"/>
  <c r="Q70" i="1" s="1"/>
  <c r="U55" i="2"/>
  <c r="P55" i="2"/>
  <c r="Q69" i="1" s="1"/>
  <c r="N60" i="1"/>
  <c r="P46" i="2"/>
  <c r="Q60" i="1" s="1"/>
  <c r="U43" i="2"/>
  <c r="P43" i="2"/>
  <c r="Q57" i="1" s="1"/>
  <c r="N56" i="1"/>
  <c r="P42" i="2"/>
  <c r="Q56" i="1" s="1"/>
  <c r="N49" i="1"/>
  <c r="P35" i="2"/>
  <c r="Q49" i="1" s="1"/>
  <c r="U31" i="2"/>
  <c r="P31" i="2"/>
  <c r="Q45" i="1" s="1"/>
  <c r="K30" i="2"/>
  <c r="O44" i="1" s="1"/>
  <c r="P30" i="2"/>
  <c r="Q44" i="1" s="1"/>
  <c r="K48" i="2"/>
  <c r="O62" i="1" s="1"/>
  <c r="P48" i="2"/>
  <c r="Q62" i="1" s="1"/>
  <c r="U45" i="2"/>
  <c r="P45" i="2"/>
  <c r="Q59" i="1" s="1"/>
  <c r="K40" i="2"/>
  <c r="O54" i="1" s="1"/>
  <c r="P40" i="2"/>
  <c r="Q54" i="1" s="1"/>
  <c r="U41" i="2"/>
  <c r="P41" i="2"/>
  <c r="Q55" i="1" s="1"/>
  <c r="V36" i="2"/>
  <c r="P36" i="2"/>
  <c r="Q50" i="1" s="1"/>
  <c r="K29" i="2"/>
  <c r="O43" i="1" s="1"/>
  <c r="P29" i="2"/>
  <c r="Q43" i="1" s="1"/>
  <c r="N41" i="1"/>
  <c r="P27" i="2"/>
  <c r="Q41" i="1" s="1"/>
  <c r="K25" i="2"/>
  <c r="O39" i="1" s="1"/>
  <c r="P25" i="2"/>
  <c r="Q39" i="1" s="1"/>
  <c r="U1039" i="2"/>
  <c r="V1456" i="2"/>
  <c r="K96" i="2"/>
  <c r="O110" i="1" s="1"/>
  <c r="U707" i="2"/>
  <c r="V707" i="2"/>
  <c r="V1400" i="2"/>
  <c r="N1259" i="1"/>
  <c r="V822" i="2"/>
  <c r="K618" i="2"/>
  <c r="O632" i="1" s="1"/>
  <c r="K163" i="2"/>
  <c r="O177" i="1" s="1"/>
  <c r="V596" i="2"/>
  <c r="K1373" i="2"/>
  <c r="O1387" i="1" s="1"/>
  <c r="N1414" i="1"/>
  <c r="V1245" i="2"/>
  <c r="K873" i="2"/>
  <c r="O887" i="1" s="1"/>
  <c r="V1433" i="2"/>
  <c r="N1447" i="1"/>
  <c r="U1433" i="2"/>
  <c r="N38" i="1"/>
  <c r="V24" i="2"/>
  <c r="V737" i="2"/>
  <c r="K737" i="2"/>
  <c r="O751" i="1" s="1"/>
  <c r="V487" i="2"/>
  <c r="U487" i="2"/>
  <c r="N259" i="1"/>
  <c r="V245" i="2"/>
  <c r="U711" i="2"/>
  <c r="K711" i="2"/>
  <c r="O725" i="1" s="1"/>
  <c r="K264" i="2"/>
  <c r="O278" i="1" s="1"/>
  <c r="U264" i="2"/>
  <c r="U1358" i="2"/>
  <c r="V1358" i="2"/>
  <c r="N1372" i="1"/>
  <c r="K1079" i="2"/>
  <c r="O1093" i="1" s="1"/>
  <c r="U674" i="2"/>
  <c r="V364" i="2"/>
  <c r="U402" i="2"/>
  <c r="K614" i="2"/>
  <c r="O628" i="1" s="1"/>
  <c r="U596" i="2"/>
  <c r="N31" i="1"/>
  <c r="N1044" i="1"/>
  <c r="U894" i="2"/>
  <c r="K213" i="2"/>
  <c r="O227" i="1" s="1"/>
  <c r="U25" i="2"/>
  <c r="K183" i="2"/>
  <c r="O197" i="1" s="1"/>
  <c r="V779" i="2"/>
  <c r="V1112" i="2"/>
  <c r="N1435" i="1"/>
  <c r="N606" i="1"/>
  <c r="V17" i="2"/>
  <c r="U17" i="2"/>
  <c r="K17" i="2"/>
  <c r="O31" i="1" s="1"/>
  <c r="N1385" i="1"/>
  <c r="V1371" i="2"/>
  <c r="U1371" i="2"/>
  <c r="V823" i="2"/>
  <c r="K823" i="2"/>
  <c r="O837" i="1" s="1"/>
  <c r="N366" i="1"/>
  <c r="K352" i="2"/>
  <c r="O366" i="1" s="1"/>
  <c r="V352" i="2"/>
  <c r="K1302" i="2"/>
  <c r="O1316" i="1" s="1"/>
  <c r="V1302" i="2"/>
  <c r="N998" i="1"/>
  <c r="U984" i="2"/>
  <c r="N230" i="1"/>
  <c r="U216" i="2"/>
  <c r="V375" i="2"/>
  <c r="K375" i="2"/>
  <c r="O389" i="1" s="1"/>
  <c r="U858" i="2"/>
  <c r="K858" i="2"/>
  <c r="O872" i="1" s="1"/>
  <c r="V161" i="2"/>
  <c r="N175" i="1"/>
  <c r="K147" i="2"/>
  <c r="O161" i="1" s="1"/>
  <c r="U147" i="2"/>
  <c r="U971" i="2"/>
  <c r="K971" i="2"/>
  <c r="O985" i="1" s="1"/>
  <c r="U1197" i="2"/>
  <c r="N1211" i="1"/>
  <c r="V1197" i="2"/>
  <c r="V1427" i="2"/>
  <c r="K1427" i="2"/>
  <c r="O1441" i="1" s="1"/>
  <c r="K571" i="2"/>
  <c r="O585" i="1" s="1"/>
  <c r="U1174" i="2"/>
  <c r="N1188" i="1"/>
  <c r="K1174" i="2"/>
  <c r="O1188" i="1" s="1"/>
  <c r="V726" i="2"/>
  <c r="K726" i="2"/>
  <c r="O740" i="1" s="1"/>
  <c r="K1461" i="2"/>
  <c r="O1475" i="1" s="1"/>
  <c r="V1461" i="2"/>
  <c r="V638" i="2"/>
  <c r="N652" i="1"/>
  <c r="U638" i="2"/>
  <c r="U1012" i="2"/>
  <c r="N1026" i="1"/>
  <c r="V1012" i="2"/>
  <c r="N552" i="1"/>
  <c r="K538" i="2"/>
  <c r="O552" i="1" s="1"/>
  <c r="U620" i="2"/>
  <c r="N634" i="1"/>
  <c r="K200" i="2"/>
  <c r="O214" i="1" s="1"/>
  <c r="V200" i="2"/>
  <c r="N427" i="1"/>
  <c r="K413" i="2"/>
  <c r="O427" i="1" s="1"/>
  <c r="K105" i="2"/>
  <c r="O119" i="1" s="1"/>
  <c r="V1149" i="2"/>
  <c r="N1163" i="1"/>
  <c r="U1164" i="2"/>
  <c r="K1164" i="2"/>
  <c r="O1178" i="1" s="1"/>
  <c r="K24" i="2"/>
  <c r="O38" i="1" s="1"/>
  <c r="V88" i="2"/>
  <c r="U839" i="2"/>
  <c r="N1475" i="1"/>
  <c r="N408" i="1"/>
  <c r="K394" i="2"/>
  <c r="O408" i="1" s="1"/>
  <c r="K697" i="2"/>
  <c r="O711" i="1" s="1"/>
  <c r="U697" i="2"/>
  <c r="V1063" i="2"/>
  <c r="U1063" i="2"/>
  <c r="U65" i="2"/>
  <c r="V258" i="2"/>
  <c r="K258" i="2"/>
  <c r="O272" i="1" s="1"/>
  <c r="N934" i="1"/>
  <c r="U920" i="2"/>
  <c r="V920" i="2"/>
  <c r="K651" i="2"/>
  <c r="O665" i="1" s="1"/>
  <c r="V651" i="2"/>
  <c r="U566" i="2"/>
  <c r="K566" i="2"/>
  <c r="O580" i="1" s="1"/>
  <c r="K1251" i="2"/>
  <c r="O1265" i="1" s="1"/>
  <c r="K1366" i="2"/>
  <c r="O1380" i="1" s="1"/>
  <c r="N1380" i="1"/>
  <c r="U687" i="2"/>
  <c r="K1120" i="2"/>
  <c r="O1134" i="1" s="1"/>
  <c r="N365" i="1"/>
  <c r="V351" i="2"/>
  <c r="V977" i="2"/>
  <c r="K977" i="2"/>
  <c r="O991" i="1" s="1"/>
  <c r="K1269" i="2"/>
  <c r="O1283" i="1" s="1"/>
  <c r="V1269" i="2"/>
  <c r="K1162" i="2"/>
  <c r="O1176" i="1" s="1"/>
  <c r="N63" i="1"/>
  <c r="K49" i="2"/>
  <c r="O63" i="1" s="1"/>
  <c r="K549" i="2"/>
  <c r="O563" i="1" s="1"/>
  <c r="V549" i="2"/>
  <c r="K161" i="2"/>
  <c r="O175" i="1" s="1"/>
  <c r="V680" i="2"/>
  <c r="K754" i="2"/>
  <c r="O768" i="1" s="1"/>
  <c r="U754" i="2"/>
  <c r="U1192" i="2"/>
  <c r="V1192" i="2"/>
  <c r="N1206" i="1"/>
  <c r="K938" i="2"/>
  <c r="O952" i="1" s="1"/>
  <c r="V938" i="2"/>
  <c r="N278" i="1"/>
  <c r="N1524" i="1"/>
  <c r="N1458" i="1"/>
  <c r="N171" i="1"/>
  <c r="N832" i="1"/>
  <c r="U818" i="2"/>
  <c r="U209" i="2"/>
  <c r="K116" i="2"/>
  <c r="O130" i="1" s="1"/>
  <c r="U1472" i="2"/>
  <c r="K1472" i="2"/>
  <c r="O1486" i="1" s="1"/>
  <c r="U629" i="2"/>
  <c r="K696" i="2"/>
  <c r="O710" i="1" s="1"/>
  <c r="U183" i="2"/>
  <c r="V1028" i="2"/>
  <c r="U1028" i="2"/>
  <c r="N1461" i="1"/>
  <c r="K1447" i="2"/>
  <c r="O1461" i="1" s="1"/>
  <c r="N1058" i="1"/>
  <c r="N986" i="1"/>
  <c r="K585" i="2"/>
  <c r="O599" i="1" s="1"/>
  <c r="U1167" i="2"/>
  <c r="V69" i="2"/>
  <c r="V402" i="2"/>
  <c r="U614" i="2"/>
  <c r="N1311" i="1"/>
  <c r="V416" i="2"/>
  <c r="K1257" i="2"/>
  <c r="O1271" i="1" s="1"/>
  <c r="V1257" i="2"/>
  <c r="V75" i="2"/>
  <c r="N89" i="1"/>
  <c r="K75" i="2"/>
  <c r="O89" i="1" s="1"/>
  <c r="N1150" i="1"/>
  <c r="K1136" i="2"/>
  <c r="O1150" i="1" s="1"/>
  <c r="U1445" i="2"/>
  <c r="K1445" i="2"/>
  <c r="O1459" i="1" s="1"/>
  <c r="N1459" i="1"/>
  <c r="N1166" i="1"/>
  <c r="K1152" i="2"/>
  <c r="O1166" i="1" s="1"/>
  <c r="N1047" i="1"/>
  <c r="V1033" i="2"/>
  <c r="K1033" i="2"/>
  <c r="O1047" i="1" s="1"/>
  <c r="U1320" i="2"/>
  <c r="K1320" i="2"/>
  <c r="O1334" i="1" s="1"/>
  <c r="N697" i="1"/>
  <c r="K683" i="2"/>
  <c r="O697" i="1" s="1"/>
  <c r="U21" i="2"/>
  <c r="K21" i="2"/>
  <c r="O35" i="1" s="1"/>
  <c r="U1061" i="2"/>
  <c r="V1061" i="2"/>
  <c r="N466" i="1"/>
  <c r="V452" i="2"/>
  <c r="N1378" i="1"/>
  <c r="V1364" i="2"/>
  <c r="N143" i="1"/>
  <c r="U129" i="2"/>
  <c r="U660" i="2"/>
  <c r="N674" i="1"/>
  <c r="K660" i="2"/>
  <c r="O674" i="1" s="1"/>
  <c r="N1193" i="1"/>
  <c r="K1179" i="2"/>
  <c r="O1193" i="1" s="1"/>
  <c r="U635" i="2"/>
  <c r="V635" i="2"/>
  <c r="K635" i="2"/>
  <c r="O649" i="1" s="1"/>
  <c r="K324" i="2"/>
  <c r="O338" i="1" s="1"/>
  <c r="N338" i="1"/>
  <c r="K1176" i="2"/>
  <c r="O1190" i="1" s="1"/>
  <c r="U210" i="2"/>
  <c r="K210" i="2"/>
  <c r="O224" i="1" s="1"/>
  <c r="K1502" i="2"/>
  <c r="O1516" i="1" s="1"/>
  <c r="U1502" i="2"/>
  <c r="V1502" i="2"/>
  <c r="K733" i="2"/>
  <c r="O747" i="1" s="1"/>
  <c r="N747" i="1"/>
  <c r="N707" i="1"/>
  <c r="K693" i="2"/>
  <c r="O707" i="1" s="1"/>
  <c r="N849" i="1"/>
  <c r="U835" i="2"/>
  <c r="V835" i="2"/>
  <c r="V1173" i="2"/>
  <c r="K1173" i="2"/>
  <c r="O1187" i="1" s="1"/>
  <c r="U304" i="2"/>
  <c r="K304" i="2"/>
  <c r="O318" i="1" s="1"/>
  <c r="N158" i="1"/>
  <c r="K144" i="2"/>
  <c r="O158" i="1" s="1"/>
  <c r="U922" i="2"/>
  <c r="V922" i="2"/>
  <c r="K922" i="2"/>
  <c r="O936" i="1" s="1"/>
  <c r="K368" i="2"/>
  <c r="O382" i="1" s="1"/>
  <c r="N489" i="1"/>
  <c r="U475" i="2"/>
  <c r="N860" i="1"/>
  <c r="K846" i="2"/>
  <c r="O860" i="1" s="1"/>
  <c r="V1311" i="2"/>
  <c r="N1325" i="1"/>
  <c r="U1143" i="2"/>
  <c r="K1143" i="2"/>
  <c r="O1157" i="1" s="1"/>
  <c r="N1216" i="1"/>
  <c r="U1202" i="2"/>
  <c r="K1202" i="2"/>
  <c r="O1216" i="1" s="1"/>
  <c r="N830" i="1"/>
  <c r="U816" i="2"/>
  <c r="K816" i="2"/>
  <c r="O830" i="1" s="1"/>
  <c r="V880" i="2"/>
  <c r="K880" i="2"/>
  <c r="O894" i="1" s="1"/>
  <c r="U343" i="2"/>
  <c r="N357" i="1"/>
  <c r="N136" i="1"/>
  <c r="V168" i="2"/>
  <c r="K168" i="2"/>
  <c r="O182" i="1" s="1"/>
  <c r="K198" i="2"/>
  <c r="O212" i="1" s="1"/>
  <c r="N212" i="1"/>
  <c r="K1308" i="2"/>
  <c r="O1322" i="1" s="1"/>
  <c r="N1322" i="1"/>
  <c r="V605" i="2"/>
  <c r="N619" i="1"/>
  <c r="U605" i="2"/>
  <c r="N1043" i="1"/>
  <c r="V1029" i="2"/>
  <c r="U1029" i="2"/>
  <c r="U564" i="2"/>
  <c r="K564" i="2"/>
  <c r="O578" i="1" s="1"/>
  <c r="N578" i="1"/>
  <c r="V720" i="2"/>
  <c r="U720" i="2"/>
  <c r="K1085" i="2"/>
  <c r="O1099" i="1" s="1"/>
  <c r="V1085" i="2"/>
  <c r="U1085" i="2"/>
  <c r="K216" i="2"/>
  <c r="O230" i="1" s="1"/>
  <c r="U1154" i="2"/>
  <c r="N1168" i="1"/>
  <c r="K757" i="2"/>
  <c r="O771" i="1" s="1"/>
  <c r="K276" i="2"/>
  <c r="O290" i="1" s="1"/>
  <c r="U60" i="2"/>
  <c r="K60" i="2"/>
  <c r="O74" i="1" s="1"/>
  <c r="U978" i="2"/>
  <c r="N992" i="1"/>
  <c r="K1088" i="2"/>
  <c r="O1102" i="1" s="1"/>
  <c r="V77" i="2"/>
  <c r="K77" i="2"/>
  <c r="O91" i="1" s="1"/>
  <c r="N556" i="1"/>
  <c r="K542" i="2"/>
  <c r="O556" i="1" s="1"/>
  <c r="K839" i="2"/>
  <c r="O853" i="1" s="1"/>
  <c r="U826" i="2"/>
  <c r="K826" i="2"/>
  <c r="O840" i="1" s="1"/>
  <c r="V339" i="2"/>
  <c r="N353" i="1"/>
  <c r="V520" i="2"/>
  <c r="U520" i="2"/>
  <c r="N1396" i="1"/>
  <c r="U1382" i="2"/>
  <c r="K1216" i="2"/>
  <c r="O1230" i="1" s="1"/>
  <c r="U591" i="2"/>
  <c r="V591" i="2"/>
  <c r="N605" i="1"/>
  <c r="N1277" i="1"/>
  <c r="V1263" i="2"/>
  <c r="N960" i="1"/>
  <c r="U946" i="2"/>
  <c r="K681" i="2"/>
  <c r="O695" i="1" s="1"/>
  <c r="K112" i="2"/>
  <c r="O126" i="1" s="1"/>
  <c r="V112" i="2"/>
  <c r="N126" i="1"/>
  <c r="N504" i="1"/>
  <c r="U490" i="2"/>
  <c r="K1009" i="2"/>
  <c r="O1023" i="1" s="1"/>
  <c r="K443" i="2"/>
  <c r="O457" i="1" s="1"/>
  <c r="K1470" i="2"/>
  <c r="O1484" i="1" s="1"/>
  <c r="N1484" i="1"/>
  <c r="V542" i="2"/>
  <c r="U1273" i="2"/>
  <c r="N120" i="1"/>
  <c r="V1120" i="2"/>
  <c r="V278" i="2"/>
  <c r="N292" i="1"/>
  <c r="U278" i="2"/>
  <c r="K278" i="2"/>
  <c r="O292" i="1" s="1"/>
  <c r="K666" i="2"/>
  <c r="O680" i="1" s="1"/>
  <c r="U666" i="2"/>
  <c r="N1453" i="1"/>
  <c r="K1439" i="2"/>
  <c r="O1453" i="1" s="1"/>
  <c r="V431" i="2"/>
  <c r="N445" i="1"/>
  <c r="N154" i="1"/>
  <c r="V140" i="2"/>
  <c r="K140" i="2"/>
  <c r="O154" i="1" s="1"/>
  <c r="U140" i="2"/>
  <c r="N1276" i="1"/>
  <c r="V1262" i="2"/>
  <c r="U64" i="2"/>
  <c r="K64" i="2"/>
  <c r="O78" i="1" s="1"/>
  <c r="N1451" i="1"/>
  <c r="K1437" i="2"/>
  <c r="O1451" i="1" s="1"/>
  <c r="U1437" i="2"/>
  <c r="V1437" i="2"/>
  <c r="V104" i="2"/>
  <c r="U104" i="2"/>
  <c r="K104" i="2"/>
  <c r="O118" i="1" s="1"/>
  <c r="N156" i="1"/>
  <c r="K142" i="2"/>
  <c r="O156" i="1" s="1"/>
  <c r="N287" i="1"/>
  <c r="K273" i="2"/>
  <c r="O287" i="1" s="1"/>
  <c r="N824" i="1"/>
  <c r="U810" i="2"/>
  <c r="K810" i="2"/>
  <c r="O824" i="1" s="1"/>
  <c r="V810" i="2"/>
  <c r="K860" i="2"/>
  <c r="O874" i="1" s="1"/>
  <c r="U860" i="2"/>
  <c r="V1175" i="2"/>
  <c r="N1189" i="1"/>
  <c r="U1175" i="2"/>
  <c r="U121" i="2"/>
  <c r="V121" i="2"/>
  <c r="N1356" i="1"/>
  <c r="K1342" i="2"/>
  <c r="O1356" i="1" s="1"/>
  <c r="U900" i="2"/>
  <c r="K900" i="2"/>
  <c r="O914" i="1" s="1"/>
  <c r="U1050" i="2"/>
  <c r="K1050" i="2"/>
  <c r="O1064" i="1" s="1"/>
  <c r="N1152" i="1"/>
  <c r="V1138" i="2"/>
  <c r="V71" i="2"/>
  <c r="K71" i="2"/>
  <c r="O85" i="1" s="1"/>
  <c r="U71" i="2"/>
  <c r="K1412" i="2"/>
  <c r="O1426" i="1" s="1"/>
  <c r="V1412" i="2"/>
  <c r="N1498" i="1"/>
  <c r="V1484" i="2"/>
  <c r="V1479" i="2"/>
  <c r="U123" i="2"/>
  <c r="K123" i="2"/>
  <c r="O137" i="1" s="1"/>
  <c r="N137" i="1"/>
  <c r="N1500" i="1"/>
  <c r="U1486" i="2"/>
  <c r="N1466" i="1"/>
  <c r="V1452" i="2"/>
  <c r="K1452" i="2"/>
  <c r="O1466" i="1" s="1"/>
  <c r="K491" i="2"/>
  <c r="O505" i="1" s="1"/>
  <c r="N505" i="1"/>
  <c r="V491" i="2"/>
  <c r="U491" i="2"/>
  <c r="U1317" i="2"/>
  <c r="N1331" i="1"/>
  <c r="V546" i="2"/>
  <c r="K546" i="2"/>
  <c r="O560" i="1" s="1"/>
  <c r="U727" i="2"/>
  <c r="K727" i="2"/>
  <c r="O741" i="1" s="1"/>
  <c r="K604" i="2"/>
  <c r="O618" i="1" s="1"/>
  <c r="K1061" i="2"/>
  <c r="O1075" i="1" s="1"/>
  <c r="V1083" i="2"/>
  <c r="N1097" i="1"/>
  <c r="K1083" i="2"/>
  <c r="O1097" i="1" s="1"/>
  <c r="N748" i="1"/>
  <c r="V734" i="2"/>
  <c r="K734" i="2"/>
  <c r="O748" i="1" s="1"/>
  <c r="K653" i="2"/>
  <c r="O667" i="1" s="1"/>
  <c r="U653" i="2"/>
  <c r="U1430" i="2"/>
  <c r="N1444" i="1"/>
  <c r="K1430" i="2"/>
  <c r="O1444" i="1" s="1"/>
  <c r="K1479" i="2"/>
  <c r="O1493" i="1" s="1"/>
  <c r="K870" i="2"/>
  <c r="O884" i="1" s="1"/>
  <c r="N884" i="1"/>
  <c r="K1149" i="2"/>
  <c r="O1163" i="1" s="1"/>
  <c r="K808" i="2"/>
  <c r="O822" i="1" s="1"/>
  <c r="U808" i="2"/>
  <c r="U729" i="2"/>
  <c r="K729" i="2"/>
  <c r="O743" i="1" s="1"/>
  <c r="K774" i="2"/>
  <c r="O788" i="1" s="1"/>
  <c r="N788" i="1"/>
  <c r="K313" i="2"/>
  <c r="O327" i="1" s="1"/>
  <c r="V313" i="2"/>
  <c r="V1051" i="2"/>
  <c r="V846" i="2"/>
  <c r="N74" i="1"/>
  <c r="U1080" i="2"/>
  <c r="V1336" i="2"/>
  <c r="V1419" i="2"/>
  <c r="N1234" i="1"/>
  <c r="N1082" i="1"/>
  <c r="K1068" i="2"/>
  <c r="O1082" i="1" s="1"/>
  <c r="U1068" i="2"/>
  <c r="V428" i="2"/>
  <c r="N442" i="1"/>
  <c r="V203" i="2"/>
  <c r="K203" i="2"/>
  <c r="O217" i="1" s="1"/>
  <c r="N1284" i="1"/>
  <c r="U1270" i="2"/>
  <c r="N646" i="1"/>
  <c r="V632" i="2"/>
  <c r="V1360" i="2"/>
  <c r="U1360" i="2"/>
  <c r="U834" i="2"/>
  <c r="K834" i="2"/>
  <c r="O848" i="1" s="1"/>
  <c r="N1526" i="1"/>
  <c r="V1512" i="2"/>
  <c r="U1512" i="2"/>
  <c r="K1512" i="2"/>
  <c r="O1526" i="1" s="1"/>
  <c r="V338" i="2"/>
  <c r="V408" i="2"/>
  <c r="K408" i="2"/>
  <c r="O422" i="1" s="1"/>
  <c r="K464" i="2"/>
  <c r="O478" i="1" s="1"/>
  <c r="N478" i="1"/>
  <c r="N362" i="1"/>
  <c r="N1210" i="1"/>
  <c r="K1196" i="2"/>
  <c r="O1210" i="1" s="1"/>
  <c r="K1098" i="2"/>
  <c r="O1112" i="1" s="1"/>
  <c r="U1098" i="2"/>
  <c r="N1218" i="1"/>
  <c r="K1204" i="2"/>
  <c r="O1218" i="1" s="1"/>
  <c r="N866" i="1"/>
  <c r="V852" i="2"/>
  <c r="N449" i="1"/>
  <c r="U435" i="2"/>
  <c r="U899" i="2"/>
  <c r="V899" i="2"/>
  <c r="K899" i="2"/>
  <c r="O913" i="1" s="1"/>
  <c r="K1513" i="2"/>
  <c r="O1527" i="1" s="1"/>
  <c r="V1513" i="2"/>
  <c r="U1513" i="2"/>
  <c r="V1488" i="2"/>
  <c r="N1502" i="1"/>
  <c r="U1411" i="2"/>
  <c r="K1411" i="2"/>
  <c r="O1425" i="1" s="1"/>
  <c r="V1411" i="2"/>
  <c r="N844" i="1"/>
  <c r="V830" i="2"/>
  <c r="K830" i="2"/>
  <c r="O844" i="1" s="1"/>
  <c r="U830" i="2"/>
  <c r="U88" i="2"/>
  <c r="V985" i="2"/>
  <c r="U985" i="2"/>
  <c r="U763" i="2"/>
  <c r="K763" i="2"/>
  <c r="O777" i="1" s="1"/>
  <c r="N777" i="1"/>
  <c r="U1414" i="2"/>
  <c r="V1414" i="2"/>
  <c r="V821" i="2"/>
  <c r="K821" i="2"/>
  <c r="O835" i="1" s="1"/>
  <c r="V56" i="2"/>
  <c r="K1324" i="2"/>
  <c r="O1338" i="1" s="1"/>
  <c r="K939" i="2"/>
  <c r="O953" i="1" s="1"/>
  <c r="U1403" i="2"/>
  <c r="V1403" i="2"/>
  <c r="U471" i="2"/>
  <c r="K471" i="2"/>
  <c r="O485" i="1" s="1"/>
  <c r="K496" i="2"/>
  <c r="O510" i="1" s="1"/>
  <c r="V496" i="2"/>
  <c r="V1259" i="2"/>
  <c r="K1259" i="2"/>
  <c r="O1273" i="1" s="1"/>
  <c r="N1112" i="1"/>
  <c r="N161" i="1"/>
  <c r="V1204" i="2"/>
  <c r="N694" i="1"/>
  <c r="N740" i="1"/>
  <c r="U347" i="2"/>
  <c r="N302" i="1"/>
  <c r="U288" i="2"/>
  <c r="V288" i="2"/>
  <c r="U356" i="2"/>
  <c r="N370" i="1"/>
  <c r="V356" i="2"/>
  <c r="U37" i="2"/>
  <c r="N51" i="1"/>
  <c r="V37" i="2"/>
  <c r="N913" i="1"/>
  <c r="K1426" i="2"/>
  <c r="O1440" i="1" s="1"/>
  <c r="U1426" i="2"/>
  <c r="N1402" i="1"/>
  <c r="V1388" i="2"/>
  <c r="K1388" i="2"/>
  <c r="O1402" i="1" s="1"/>
  <c r="V205" i="2"/>
  <c r="K205" i="2"/>
  <c r="O219" i="1" s="1"/>
  <c r="U371" i="2"/>
  <c r="V371" i="2"/>
  <c r="V976" i="2"/>
  <c r="U976" i="2"/>
  <c r="K976" i="2"/>
  <c r="O990" i="1" s="1"/>
  <c r="N683" i="1"/>
  <c r="U669" i="2"/>
  <c r="K669" i="2"/>
  <c r="O683" i="1" s="1"/>
  <c r="U1285" i="2"/>
  <c r="K1285" i="2"/>
  <c r="O1299" i="1" s="1"/>
  <c r="U682" i="2"/>
  <c r="N696" i="1"/>
  <c r="V682" i="2"/>
  <c r="N577" i="1"/>
  <c r="U563" i="2"/>
  <c r="V1510" i="2"/>
  <c r="U1400" i="2"/>
  <c r="U1245" i="2"/>
  <c r="V763" i="2"/>
  <c r="V1503" i="2"/>
  <c r="N1517" i="1"/>
  <c r="K1381" i="2"/>
  <c r="O1395" i="1" s="1"/>
  <c r="U1381" i="2"/>
  <c r="N432" i="1"/>
  <c r="N620" i="1"/>
  <c r="U1011" i="2"/>
  <c r="K1011" i="2"/>
  <c r="O1025" i="1" s="1"/>
  <c r="N908" i="1"/>
  <c r="U859" i="2"/>
  <c r="U258" i="2"/>
  <c r="N510" i="1"/>
  <c r="U680" i="2"/>
  <c r="K1146" i="2"/>
  <c r="O1160" i="1" s="1"/>
  <c r="V1146" i="2"/>
  <c r="N1160" i="1"/>
  <c r="U1022" i="2"/>
  <c r="K1022" i="2"/>
  <c r="O1036" i="1" s="1"/>
  <c r="U726" i="2"/>
  <c r="V554" i="2"/>
  <c r="U554" i="2"/>
  <c r="N568" i="1"/>
  <c r="U927" i="2"/>
  <c r="K927" i="2"/>
  <c r="O941" i="1" s="1"/>
  <c r="N941" i="1"/>
  <c r="U1181" i="2"/>
  <c r="N1195" i="1"/>
  <c r="U852" i="2"/>
  <c r="K349" i="2"/>
  <c r="O363" i="1" s="1"/>
  <c r="U349" i="2"/>
  <c r="N363" i="1"/>
  <c r="N1440" i="1"/>
  <c r="V1516" i="2"/>
  <c r="V1327" i="2"/>
  <c r="U161" i="2"/>
  <c r="U807" i="2"/>
  <c r="K807" i="2"/>
  <c r="O821" i="1" s="1"/>
  <c r="V761" i="2"/>
  <c r="U459" i="2"/>
  <c r="V459" i="2"/>
  <c r="V1244" i="2"/>
  <c r="U1244" i="2"/>
  <c r="N481" i="1"/>
  <c r="U467" i="2"/>
  <c r="V532" i="2"/>
  <c r="N546" i="1"/>
  <c r="N1376" i="1"/>
  <c r="K1362" i="2"/>
  <c r="O1376" i="1" s="1"/>
  <c r="V522" i="2"/>
  <c r="N698" i="1"/>
  <c r="U684" i="2"/>
  <c r="K97" i="2"/>
  <c r="O111" i="1" s="1"/>
  <c r="U97" i="2"/>
  <c r="K891" i="2"/>
  <c r="O905" i="1" s="1"/>
  <c r="N905" i="1"/>
  <c r="N1471" i="1"/>
  <c r="V1457" i="2"/>
  <c r="V1481" i="2"/>
  <c r="N1495" i="1"/>
  <c r="U1481" i="2"/>
  <c r="K1481" i="2"/>
  <c r="O1495" i="1" s="1"/>
  <c r="V1000" i="2"/>
  <c r="U1000" i="2"/>
  <c r="K1000" i="2"/>
  <c r="O1014" i="1" s="1"/>
  <c r="K662" i="2"/>
  <c r="O676" i="1" s="1"/>
  <c r="N691" i="1"/>
  <c r="U677" i="2"/>
  <c r="V677" i="2"/>
  <c r="K677" i="2"/>
  <c r="O691" i="1" s="1"/>
  <c r="U646" i="2"/>
  <c r="N660" i="1"/>
  <c r="V646" i="2"/>
  <c r="V550" i="2"/>
  <c r="U550" i="2"/>
  <c r="K550" i="2"/>
  <c r="O564" i="1" s="1"/>
  <c r="K309" i="2"/>
  <c r="O323" i="1" s="1"/>
  <c r="V309" i="2"/>
  <c r="N323" i="1"/>
  <c r="V1079" i="2"/>
  <c r="N197" i="1"/>
  <c r="K158" i="2"/>
  <c r="O172" i="1" s="1"/>
  <c r="N172" i="1"/>
  <c r="V884" i="2"/>
  <c r="K884" i="2"/>
  <c r="O898" i="1" s="1"/>
  <c r="N890" i="1"/>
  <c r="U876" i="2"/>
  <c r="N1242" i="1"/>
  <c r="U1228" i="2"/>
  <c r="N202" i="1"/>
  <c r="V188" i="2"/>
  <c r="U1190" i="2"/>
  <c r="N1204" i="1"/>
  <c r="V467" i="2"/>
  <c r="U532" i="2"/>
  <c r="V506" i="2"/>
  <c r="V174" i="2"/>
  <c r="K1457" i="2"/>
  <c r="O1471" i="1" s="1"/>
  <c r="N759" i="1"/>
  <c r="U1008" i="2"/>
  <c r="V1008" i="2"/>
  <c r="K1008" i="2"/>
  <c r="O1022" i="1" s="1"/>
  <c r="K801" i="2"/>
  <c r="O815" i="1" s="1"/>
  <c r="U801" i="2"/>
  <c r="N643" i="1"/>
  <c r="K629" i="2"/>
  <c r="O643" i="1" s="1"/>
  <c r="N686" i="1"/>
  <c r="U672" i="2"/>
  <c r="V672" i="2"/>
  <c r="K672" i="2"/>
  <c r="O686" i="1" s="1"/>
  <c r="K648" i="2"/>
  <c r="O662" i="1" s="1"/>
  <c r="N662" i="1"/>
  <c r="V648" i="2"/>
  <c r="K1043" i="2"/>
  <c r="O1057" i="1" s="1"/>
  <c r="N1057" i="1"/>
  <c r="U1043" i="2"/>
  <c r="V1404" i="2"/>
  <c r="U35" i="2"/>
  <c r="N441" i="1"/>
  <c r="U427" i="2"/>
  <c r="K1031" i="2"/>
  <c r="O1045" i="1" s="1"/>
  <c r="V893" i="2"/>
  <c r="U893" i="2"/>
  <c r="V1277" i="2"/>
  <c r="U1277" i="2"/>
  <c r="K402" i="2"/>
  <c r="O416" i="1" s="1"/>
  <c r="V328" i="2"/>
  <c r="N342" i="1"/>
  <c r="U328" i="2"/>
  <c r="K328" i="2"/>
  <c r="O342" i="1" s="1"/>
  <c r="V179" i="2"/>
  <c r="K895" i="2"/>
  <c r="O909" i="1" s="1"/>
  <c r="V895" i="2"/>
  <c r="K911" i="2"/>
  <c r="O925" i="1" s="1"/>
  <c r="N925" i="1"/>
  <c r="U911" i="2"/>
  <c r="K1265" i="2"/>
  <c r="O1279" i="1" s="1"/>
  <c r="V1265" i="2"/>
  <c r="N1279" i="1"/>
  <c r="K773" i="2"/>
  <c r="O787" i="1" s="1"/>
  <c r="N787" i="1"/>
  <c r="V773" i="2"/>
  <c r="K59" i="2"/>
  <c r="O73" i="1" s="1"/>
  <c r="U59" i="2"/>
  <c r="K790" i="2"/>
  <c r="O804" i="1" s="1"/>
  <c r="V790" i="2"/>
  <c r="U570" i="2"/>
  <c r="K197" i="2"/>
  <c r="O211" i="1" s="1"/>
  <c r="U197" i="2"/>
  <c r="N211" i="1"/>
  <c r="N797" i="1"/>
  <c r="V783" i="2"/>
  <c r="K783" i="2"/>
  <c r="O797" i="1" s="1"/>
  <c r="U783" i="2"/>
  <c r="U1044" i="2"/>
  <c r="V1044" i="2"/>
  <c r="U822" i="2"/>
  <c r="N836" i="1"/>
  <c r="N1053" i="1"/>
  <c r="V1039" i="2"/>
  <c r="U572" i="2"/>
  <c r="K572" i="2"/>
  <c r="O586" i="1" s="1"/>
  <c r="V572" i="2"/>
  <c r="V928" i="2"/>
  <c r="U928" i="2"/>
  <c r="U538" i="2"/>
  <c r="V855" i="2"/>
  <c r="N909" i="1"/>
  <c r="V59" i="2"/>
  <c r="U790" i="2"/>
  <c r="K479" i="2"/>
  <c r="O493" i="1" s="1"/>
  <c r="V479" i="2"/>
  <c r="K741" i="2"/>
  <c r="O755" i="1" s="1"/>
  <c r="U741" i="2"/>
  <c r="K1197" i="2"/>
  <c r="O1211" i="1" s="1"/>
  <c r="N493" i="1"/>
  <c r="U413" i="2"/>
  <c r="K1469" i="2"/>
  <c r="O1483" i="1" s="1"/>
  <c r="K204" i="2"/>
  <c r="O218" i="1" s="1"/>
  <c r="V1469" i="2"/>
  <c r="N628" i="1"/>
  <c r="V204" i="2"/>
  <c r="V1472" i="2"/>
  <c r="N963" i="1"/>
  <c r="U949" i="2"/>
  <c r="V949" i="2"/>
  <c r="K949" i="2"/>
  <c r="O963" i="1" s="1"/>
  <c r="N61" i="1"/>
  <c r="U47" i="2"/>
  <c r="V47" i="2"/>
  <c r="K47" i="2"/>
  <c r="O61" i="1" s="1"/>
  <c r="V730" i="2"/>
  <c r="U730" i="2"/>
  <c r="K730" i="2"/>
  <c r="O744" i="1" s="1"/>
  <c r="N744" i="1"/>
  <c r="N1489" i="1"/>
  <c r="V1475" i="2"/>
  <c r="U1475" i="2"/>
  <c r="K1475" i="2"/>
  <c r="O1489" i="1" s="1"/>
  <c r="N367" i="1"/>
  <c r="V353" i="2"/>
  <c r="K353" i="2"/>
  <c r="O367" i="1" s="1"/>
  <c r="U353" i="2"/>
  <c r="U999" i="2"/>
  <c r="N1013" i="1"/>
  <c r="V999" i="2"/>
  <c r="K999" i="2"/>
  <c r="O1013" i="1" s="1"/>
  <c r="N1223" i="1"/>
  <c r="U1209" i="2"/>
  <c r="V1209" i="2"/>
  <c r="K1209" i="2"/>
  <c r="O1223" i="1" s="1"/>
  <c r="V1045" i="2"/>
  <c r="U1045" i="2"/>
  <c r="K1045" i="2"/>
  <c r="O1059" i="1" s="1"/>
  <c r="N1059" i="1"/>
  <c r="V995" i="2"/>
  <c r="N1009" i="1"/>
  <c r="K995" i="2"/>
  <c r="O1009" i="1" s="1"/>
  <c r="U995" i="2"/>
  <c r="V770" i="2"/>
  <c r="U770" i="2"/>
  <c r="K770" i="2"/>
  <c r="O784" i="1" s="1"/>
  <c r="N784" i="1"/>
  <c r="N699" i="1"/>
  <c r="K685" i="2"/>
  <c r="O699" i="1" s="1"/>
  <c r="U685" i="2"/>
  <c r="V685" i="2"/>
  <c r="N773" i="1"/>
  <c r="U759" i="2"/>
  <c r="V759" i="2"/>
  <c r="K759" i="2"/>
  <c r="O773" i="1" s="1"/>
  <c r="U935" i="2"/>
  <c r="K935" i="2"/>
  <c r="O949" i="1" s="1"/>
  <c r="N949" i="1"/>
  <c r="V935" i="2"/>
  <c r="U1084" i="2"/>
  <c r="V1084" i="2"/>
  <c r="N1098" i="1"/>
  <c r="K1084" i="2"/>
  <c r="O1098" i="1" s="1"/>
  <c r="V406" i="2"/>
  <c r="U406" i="2"/>
  <c r="K406" i="2"/>
  <c r="O420" i="1" s="1"/>
  <c r="N420" i="1"/>
  <c r="N567" i="1"/>
  <c r="K553" i="2"/>
  <c r="O567" i="1" s="1"/>
  <c r="V553" i="2"/>
  <c r="U553" i="2"/>
  <c r="N46" i="1"/>
  <c r="U32" i="2"/>
  <c r="V32" i="2"/>
  <c r="K32" i="2"/>
  <c r="O46" i="1" s="1"/>
  <c r="N647" i="1"/>
  <c r="V633" i="2"/>
  <c r="K633" i="2"/>
  <c r="O647" i="1" s="1"/>
  <c r="U633" i="2"/>
  <c r="K1370" i="2"/>
  <c r="O1384" i="1" s="1"/>
  <c r="V1370" i="2"/>
  <c r="U1370" i="2"/>
  <c r="N1384" i="1"/>
  <c r="V1443" i="2"/>
  <c r="U1443" i="2"/>
  <c r="K1443" i="2"/>
  <c r="O1457" i="1" s="1"/>
  <c r="N1457" i="1"/>
  <c r="U1222" i="2"/>
  <c r="K1222" i="2"/>
  <c r="O1236" i="1" s="1"/>
  <c r="V1222" i="2"/>
  <c r="N1236" i="1"/>
  <c r="N1213" i="1"/>
  <c r="K1199" i="2"/>
  <c r="O1213" i="1" s="1"/>
  <c r="V1199" i="2"/>
  <c r="U1199" i="2"/>
  <c r="N1001" i="1"/>
  <c r="K987" i="2"/>
  <c r="O1001" i="1" s="1"/>
  <c r="U987" i="2"/>
  <c r="V987" i="2"/>
  <c r="V271" i="2"/>
  <c r="K271" i="2"/>
  <c r="O285" i="1" s="1"/>
  <c r="N285" i="1"/>
  <c r="U271" i="2"/>
  <c r="V392" i="2"/>
  <c r="K392" i="2"/>
  <c r="O406" i="1" s="1"/>
  <c r="N406" i="1"/>
  <c r="U392" i="2"/>
  <c r="K600" i="2"/>
  <c r="O614" i="1" s="1"/>
  <c r="U600" i="2"/>
  <c r="N614" i="1"/>
  <c r="V600" i="2"/>
  <c r="V882" i="2"/>
  <c r="N896" i="1"/>
  <c r="K882" i="2"/>
  <c r="O896" i="1" s="1"/>
  <c r="U882" i="2"/>
  <c r="V1480" i="2"/>
  <c r="K1480" i="2"/>
  <c r="O1494" i="1" s="1"/>
  <c r="N1494" i="1"/>
  <c r="U1480" i="2"/>
  <c r="K1060" i="2"/>
  <c r="O1074" i="1" s="1"/>
  <c r="U1060" i="2"/>
  <c r="N1074" i="1"/>
  <c r="V1060" i="2"/>
  <c r="V99" i="2"/>
  <c r="U99" i="2"/>
  <c r="K99" i="2"/>
  <c r="O113" i="1" s="1"/>
  <c r="N113" i="1"/>
  <c r="N1182" i="1"/>
  <c r="V1168" i="2"/>
  <c r="U1168" i="2"/>
  <c r="K1168" i="2"/>
  <c r="O1182" i="1" s="1"/>
  <c r="U1356" i="2"/>
  <c r="V1356" i="2"/>
  <c r="N1370" i="1"/>
  <c r="K1356" i="2"/>
  <c r="O1370" i="1" s="1"/>
  <c r="N465" i="1"/>
  <c r="U451" i="2"/>
  <c r="V451" i="2"/>
  <c r="K451" i="2"/>
  <c r="O465" i="1" s="1"/>
  <c r="U1082" i="2"/>
  <c r="N1096" i="1"/>
  <c r="K1082" i="2"/>
  <c r="O1096" i="1" s="1"/>
  <c r="V1082" i="2"/>
  <c r="U1236" i="2"/>
  <c r="N1250" i="1"/>
  <c r="V1236" i="2"/>
  <c r="K1236" i="2"/>
  <c r="O1250" i="1" s="1"/>
  <c r="V1511" i="2"/>
  <c r="U1511" i="2"/>
  <c r="N1525" i="1"/>
  <c r="K1511" i="2"/>
  <c r="O1525" i="1" s="1"/>
  <c r="N468" i="1"/>
  <c r="K454" i="2"/>
  <c r="O468" i="1" s="1"/>
  <c r="V454" i="2"/>
  <c r="U454" i="2"/>
  <c r="N508" i="1"/>
  <c r="U494" i="2"/>
  <c r="K494" i="2"/>
  <c r="O508" i="1" s="1"/>
  <c r="V494" i="2"/>
  <c r="N1055" i="1"/>
  <c r="U1041" i="2"/>
  <c r="V1041" i="2"/>
  <c r="K1041" i="2"/>
  <c r="O1055" i="1" s="1"/>
  <c r="V1498" i="2"/>
  <c r="N1512" i="1"/>
  <c r="U1498" i="2"/>
  <c r="K1498" i="2"/>
  <c r="O1512" i="1" s="1"/>
  <c r="V837" i="2"/>
  <c r="N851" i="1"/>
  <c r="U837" i="2"/>
  <c r="K837" i="2"/>
  <c r="O851" i="1" s="1"/>
  <c r="K705" i="2"/>
  <c r="O719" i="1" s="1"/>
  <c r="V705" i="2"/>
  <c r="N719" i="1"/>
  <c r="U705" i="2"/>
  <c r="K540" i="2"/>
  <c r="O554" i="1" s="1"/>
  <c r="V540" i="2"/>
  <c r="U540" i="2"/>
  <c r="N554" i="1"/>
  <c r="V463" i="2"/>
  <c r="N477" i="1"/>
  <c r="K463" i="2"/>
  <c r="O477" i="1" s="1"/>
  <c r="U463" i="2"/>
  <c r="U587" i="2"/>
  <c r="K587" i="2"/>
  <c r="O601" i="1" s="1"/>
  <c r="N601" i="1"/>
  <c r="V587" i="2"/>
  <c r="U1096" i="2"/>
  <c r="V1096" i="2"/>
  <c r="K1096" i="2"/>
  <c r="O1110" i="1" s="1"/>
  <c r="N1110" i="1"/>
  <c r="U1133" i="2"/>
  <c r="N1147" i="1"/>
  <c r="K1133" i="2"/>
  <c r="O1147" i="1" s="1"/>
  <c r="V1133" i="2"/>
  <c r="U610" i="2"/>
  <c r="N624" i="1"/>
  <c r="K610" i="2"/>
  <c r="O624" i="1" s="1"/>
  <c r="V610" i="2"/>
  <c r="U547" i="2"/>
  <c r="N561" i="1"/>
  <c r="K547" i="2"/>
  <c r="O561" i="1" s="1"/>
  <c r="V547" i="2"/>
  <c r="N689" i="1"/>
  <c r="V675" i="2"/>
  <c r="K675" i="2"/>
  <c r="O689" i="1" s="1"/>
  <c r="U675" i="2"/>
  <c r="N1439" i="1"/>
  <c r="K1425" i="2"/>
  <c r="O1439" i="1" s="1"/>
  <c r="U1425" i="2"/>
  <c r="V1425" i="2"/>
  <c r="V607" i="2"/>
  <c r="U607" i="2"/>
  <c r="K607" i="2"/>
  <c r="O621" i="1" s="1"/>
  <c r="N621" i="1"/>
  <c r="K1315" i="2"/>
  <c r="O1329" i="1" s="1"/>
  <c r="V1315" i="2"/>
  <c r="U1315" i="2"/>
  <c r="N1329" i="1"/>
  <c r="V534" i="2"/>
  <c r="U534" i="2"/>
  <c r="N548" i="1"/>
  <c r="K534" i="2"/>
  <c r="O548" i="1" s="1"/>
  <c r="U422" i="2"/>
  <c r="N436" i="1"/>
  <c r="V422" i="2"/>
  <c r="K422" i="2"/>
  <c r="O436" i="1" s="1"/>
  <c r="U1387" i="2"/>
  <c r="N1401" i="1"/>
  <c r="V1387" i="2"/>
  <c r="K1387" i="2"/>
  <c r="O1401" i="1" s="1"/>
  <c r="U398" i="2"/>
  <c r="V398" i="2"/>
  <c r="N412" i="1"/>
  <c r="K398" i="2"/>
  <c r="O412" i="1" s="1"/>
  <c r="N1037" i="1"/>
  <c r="V1023" i="2"/>
  <c r="U1023" i="2"/>
  <c r="K1023" i="2"/>
  <c r="O1037" i="1" s="1"/>
  <c r="V1040" i="2"/>
  <c r="U1040" i="2"/>
  <c r="N1054" i="1"/>
  <c r="K1040" i="2"/>
  <c r="O1054" i="1" s="1"/>
  <c r="V661" i="2"/>
  <c r="K661" i="2"/>
  <c r="O675" i="1" s="1"/>
  <c r="U661" i="2"/>
  <c r="N675" i="1"/>
  <c r="U1478" i="2"/>
  <c r="N1492" i="1"/>
  <c r="K1478" i="2"/>
  <c r="O1492" i="1" s="1"/>
  <c r="V1478" i="2"/>
  <c r="V318" i="2"/>
  <c r="K318" i="2"/>
  <c r="O332" i="1" s="1"/>
  <c r="N332" i="1"/>
  <c r="U318" i="2"/>
  <c r="N326" i="1"/>
  <c r="U312" i="2"/>
  <c r="V312" i="2"/>
  <c r="K312" i="2"/>
  <c r="O326" i="1" s="1"/>
  <c r="K879" i="2"/>
  <c r="O893" i="1" s="1"/>
  <c r="U879" i="2"/>
  <c r="N893" i="1"/>
  <c r="V879" i="2"/>
  <c r="N1027" i="1"/>
  <c r="V1013" i="2"/>
  <c r="K1013" i="2"/>
  <c r="O1027" i="1" s="1"/>
  <c r="U1013" i="2"/>
  <c r="N645" i="1"/>
  <c r="U631" i="2"/>
  <c r="V631" i="2"/>
  <c r="K631" i="2"/>
  <c r="O645" i="1" s="1"/>
  <c r="N593" i="1"/>
  <c r="V579" i="2"/>
  <c r="U579" i="2"/>
  <c r="K579" i="2"/>
  <c r="O593" i="1" s="1"/>
  <c r="V1118" i="2"/>
  <c r="U1118" i="2"/>
  <c r="K1118" i="2"/>
  <c r="O1132" i="1" s="1"/>
  <c r="N1132" i="1"/>
  <c r="V84" i="2"/>
  <c r="K84" i="2"/>
  <c r="O98" i="1" s="1"/>
  <c r="N98" i="1"/>
  <c r="U84" i="2"/>
  <c r="N424" i="1"/>
  <c r="U410" i="2"/>
  <c r="V410" i="2"/>
  <c r="K410" i="2"/>
  <c r="O424" i="1" s="1"/>
  <c r="V1254" i="2"/>
  <c r="U1254" i="2"/>
  <c r="N1268" i="1"/>
  <c r="K1254" i="2"/>
  <c r="O1268" i="1" s="1"/>
  <c r="N488" i="1"/>
  <c r="K474" i="2"/>
  <c r="O488" i="1" s="1"/>
  <c r="U474" i="2"/>
  <c r="V474" i="2"/>
  <c r="V1325" i="2"/>
  <c r="K1325" i="2"/>
  <c r="O1339" i="1" s="1"/>
  <c r="N1339" i="1"/>
  <c r="U1325" i="2"/>
  <c r="U458" i="2"/>
  <c r="V458" i="2"/>
  <c r="K458" i="2"/>
  <c r="O472" i="1" s="1"/>
  <c r="N472" i="1"/>
  <c r="V558" i="2"/>
  <c r="N572" i="1"/>
  <c r="K558" i="2"/>
  <c r="O572" i="1" s="1"/>
  <c r="U558" i="2"/>
  <c r="U182" i="2"/>
  <c r="V182" i="2"/>
  <c r="K182" i="2"/>
  <c r="O196" i="1" s="1"/>
  <c r="N196" i="1"/>
  <c r="K784" i="2"/>
  <c r="O798" i="1" s="1"/>
  <c r="N798" i="1"/>
  <c r="V784" i="2"/>
  <c r="U784" i="2"/>
  <c r="U981" i="2"/>
  <c r="V981" i="2"/>
  <c r="K981" i="2"/>
  <c r="O995" i="1" s="1"/>
  <c r="N995" i="1"/>
  <c r="V1359" i="2"/>
  <c r="U1359" i="2"/>
  <c r="K1359" i="2"/>
  <c r="O1373" i="1" s="1"/>
  <c r="N1373" i="1"/>
  <c r="U404" i="2"/>
  <c r="K404" i="2"/>
  <c r="O418" i="1" s="1"/>
  <c r="V404" i="2"/>
  <c r="N418" i="1"/>
  <c r="K82" i="2"/>
  <c r="O96" i="1" s="1"/>
  <c r="V82" i="2"/>
  <c r="U82" i="2"/>
  <c r="N96" i="1"/>
  <c r="N1165" i="1"/>
  <c r="U1151" i="2"/>
  <c r="V1151" i="2"/>
  <c r="K1151" i="2"/>
  <c r="O1165" i="1" s="1"/>
  <c r="N814" i="1"/>
  <c r="U800" i="2"/>
  <c r="V800" i="2"/>
  <c r="K800" i="2"/>
  <c r="O814" i="1" s="1"/>
  <c r="N243" i="1"/>
  <c r="U229" i="2"/>
  <c r="K229" i="2"/>
  <c r="O243" i="1" s="1"/>
  <c r="V229" i="2"/>
  <c r="U1301" i="2"/>
  <c r="V1301" i="2"/>
  <c r="N1315" i="1"/>
  <c r="K1301" i="2"/>
  <c r="O1315" i="1" s="1"/>
  <c r="V1408" i="2"/>
  <c r="K1408" i="2"/>
  <c r="O1422" i="1" s="1"/>
  <c r="N1422" i="1"/>
  <c r="U1408" i="2"/>
  <c r="U1086" i="2"/>
  <c r="V1086" i="2"/>
  <c r="K1086" i="2"/>
  <c r="O1100" i="1" s="1"/>
  <c r="N1100" i="1"/>
  <c r="V786" i="2"/>
  <c r="N800" i="1"/>
  <c r="K786" i="2"/>
  <c r="O800" i="1" s="1"/>
  <c r="U786" i="2"/>
  <c r="N1292" i="1"/>
  <c r="V1278" i="2"/>
  <c r="U1278" i="2"/>
  <c r="K1278" i="2"/>
  <c r="O1292" i="1" s="1"/>
  <c r="N545" i="1"/>
  <c r="V531" i="2"/>
  <c r="U531" i="2"/>
  <c r="K531" i="2"/>
  <c r="O545" i="1" s="1"/>
  <c r="V505" i="2"/>
  <c r="U505" i="2"/>
  <c r="N519" i="1"/>
  <c r="K505" i="2"/>
  <c r="O519" i="1" s="1"/>
  <c r="N1344" i="1"/>
  <c r="V1330" i="2"/>
  <c r="U1330" i="2"/>
  <c r="K1330" i="2"/>
  <c r="O1344" i="1" s="1"/>
  <c r="U719" i="2"/>
  <c r="N733" i="1"/>
  <c r="V719" i="2"/>
  <c r="K719" i="2"/>
  <c r="O733" i="1" s="1"/>
  <c r="V1352" i="2"/>
  <c r="U1352" i="2"/>
  <c r="N1366" i="1"/>
  <c r="K1352" i="2"/>
  <c r="O1366" i="1" s="1"/>
  <c r="V23" i="2"/>
  <c r="U23" i="2"/>
  <c r="N37" i="1"/>
  <c r="K23" i="2"/>
  <c r="O37" i="1" s="1"/>
  <c r="U639" i="2"/>
  <c r="V639" i="2"/>
  <c r="N653" i="1"/>
  <c r="K639" i="2"/>
  <c r="O653" i="1" s="1"/>
  <c r="N275" i="1"/>
  <c r="V261" i="2"/>
  <c r="U261" i="2"/>
  <c r="K261" i="2"/>
  <c r="O275" i="1" s="1"/>
  <c r="U724" i="2"/>
  <c r="V724" i="2"/>
  <c r="K724" i="2"/>
  <c r="O738" i="1" s="1"/>
  <c r="N738" i="1"/>
  <c r="U966" i="2"/>
  <c r="N980" i="1"/>
  <c r="V966" i="2"/>
  <c r="K966" i="2"/>
  <c r="O980" i="1" s="1"/>
  <c r="U974" i="2"/>
  <c r="N988" i="1"/>
  <c r="V974" i="2"/>
  <c r="K974" i="2"/>
  <c r="O988" i="1" s="1"/>
  <c r="U331" i="2"/>
  <c r="N345" i="1"/>
  <c r="V331" i="2"/>
  <c r="K331" i="2"/>
  <c r="O345" i="1" s="1"/>
  <c r="V432" i="2"/>
  <c r="N446" i="1"/>
  <c r="U432" i="2"/>
  <c r="K432" i="2"/>
  <c r="O446" i="1" s="1"/>
  <c r="K1194" i="2"/>
  <c r="O1208" i="1" s="1"/>
  <c r="V1194" i="2"/>
  <c r="U1194" i="2"/>
  <c r="N1208" i="1"/>
  <c r="N917" i="1"/>
  <c r="K903" i="2"/>
  <c r="O917" i="1" s="1"/>
  <c r="U903" i="2"/>
  <c r="V903" i="2"/>
  <c r="V128" i="2"/>
  <c r="K128" i="2"/>
  <c r="O142" i="1" s="1"/>
  <c r="N142" i="1"/>
  <c r="U128" i="2"/>
  <c r="N943" i="1"/>
  <c r="K929" i="2"/>
  <c r="O943" i="1" s="1"/>
  <c r="V929" i="2"/>
  <c r="U929" i="2"/>
  <c r="V1148" i="2"/>
  <c r="K1148" i="2"/>
  <c r="O1162" i="1" s="1"/>
  <c r="N1162" i="1"/>
  <c r="U1148" i="2"/>
  <c r="N463" i="1"/>
  <c r="K449" i="2"/>
  <c r="O463" i="1" s="1"/>
  <c r="U449" i="2"/>
  <c r="V449" i="2"/>
  <c r="N1450" i="1"/>
  <c r="K1436" i="2"/>
  <c r="O1450" i="1" s="1"/>
  <c r="U1436" i="2"/>
  <c r="V1436" i="2"/>
  <c r="K461" i="2"/>
  <c r="O475" i="1" s="1"/>
  <c r="U461" i="2"/>
  <c r="N475" i="1"/>
  <c r="V461" i="2"/>
  <c r="N521" i="1"/>
  <c r="V507" i="2"/>
  <c r="U507" i="2"/>
  <c r="K507" i="2"/>
  <c r="O521" i="1" s="1"/>
  <c r="N32" i="1"/>
  <c r="V18" i="2"/>
  <c r="V1514" i="2"/>
  <c r="K1514" i="2"/>
  <c r="O1528" i="1" s="1"/>
  <c r="N1528" i="1"/>
  <c r="U485" i="2"/>
  <c r="N499" i="1"/>
  <c r="N538" i="1"/>
  <c r="U524" i="2"/>
  <c r="U192" i="2"/>
  <c r="N206" i="1"/>
  <c r="N229" i="1"/>
  <c r="U215" i="2"/>
  <c r="K19" i="2"/>
  <c r="O33" i="1" s="1"/>
  <c r="P19" i="2"/>
  <c r="Q33" i="1" s="1"/>
  <c r="U19" i="2"/>
  <c r="N195" i="1"/>
  <c r="V181" i="2"/>
  <c r="U299" i="2"/>
  <c r="V299" i="2"/>
  <c r="N313" i="1"/>
  <c r="U1396" i="2"/>
  <c r="N1410" i="1"/>
  <c r="V792" i="2"/>
  <c r="K792" i="2"/>
  <c r="O806" i="1" s="1"/>
  <c r="U792" i="2"/>
  <c r="N806" i="1"/>
  <c r="U598" i="2"/>
  <c r="V598" i="2"/>
  <c r="K598" i="2"/>
  <c r="O612" i="1" s="1"/>
  <c r="N612" i="1"/>
  <c r="U728" i="2"/>
  <c r="V728" i="2"/>
  <c r="N742" i="1"/>
  <c r="N530" i="1"/>
  <c r="V516" i="2"/>
  <c r="K516" i="2"/>
  <c r="O530" i="1" s="1"/>
  <c r="U516" i="2"/>
  <c r="V456" i="2"/>
  <c r="N470" i="1"/>
  <c r="U588" i="2"/>
  <c r="V588" i="2"/>
  <c r="N1286" i="1"/>
  <c r="U1272" i="2"/>
  <c r="V20" i="2"/>
  <c r="N34" i="1"/>
  <c r="V281" i="2"/>
  <c r="N295" i="1"/>
  <c r="U281" i="2"/>
  <c r="K281" i="2"/>
  <c r="O295" i="1" s="1"/>
  <c r="K1380" i="2"/>
  <c r="O1394" i="1" s="1"/>
  <c r="U1380" i="2"/>
  <c r="U556" i="2"/>
  <c r="V556" i="2"/>
  <c r="K916" i="2"/>
  <c r="O930" i="1" s="1"/>
  <c r="U916" i="2"/>
  <c r="K989" i="2"/>
  <c r="O1003" i="1" s="1"/>
  <c r="U989" i="2"/>
  <c r="K1268" i="2"/>
  <c r="O1282" i="1" s="1"/>
  <c r="N1282" i="1"/>
  <c r="K397" i="2"/>
  <c r="O411" i="1" s="1"/>
  <c r="U397" i="2"/>
  <c r="K1343" i="2"/>
  <c r="O1357" i="1" s="1"/>
  <c r="N1357" i="1"/>
  <c r="N589" i="1"/>
  <c r="U575" i="2"/>
  <c r="K575" i="2"/>
  <c r="O589" i="1" s="1"/>
  <c r="V469" i="2"/>
  <c r="U469" i="2"/>
  <c r="U562" i="2"/>
  <c r="V562" i="2"/>
  <c r="V820" i="2"/>
  <c r="U820" i="2"/>
  <c r="N637" i="1"/>
  <c r="K623" i="2"/>
  <c r="O637" i="1" s="1"/>
  <c r="V844" i="2"/>
  <c r="N858" i="1"/>
  <c r="U844" i="2"/>
  <c r="V982" i="2"/>
  <c r="N996" i="1"/>
  <c r="K982" i="2"/>
  <c r="O996" i="1" s="1"/>
  <c r="U982" i="2"/>
  <c r="V718" i="2"/>
  <c r="U718" i="2"/>
  <c r="K718" i="2"/>
  <c r="O732" i="1" s="1"/>
  <c r="N732" i="1"/>
  <c r="N714" i="1"/>
  <c r="U700" i="2"/>
  <c r="U308" i="2"/>
  <c r="N322" i="1"/>
  <c r="V369" i="2"/>
  <c r="K369" i="2"/>
  <c r="O383" i="1" s="1"/>
  <c r="V1384" i="2"/>
  <c r="U1384" i="2"/>
  <c r="U581" i="2"/>
  <c r="V581" i="2"/>
  <c r="N595" i="1"/>
  <c r="U1067" i="2"/>
  <c r="N1081" i="1"/>
  <c r="U1053" i="2"/>
  <c r="V1053" i="2"/>
  <c r="K1053" i="2"/>
  <c r="O1067" i="1" s="1"/>
  <c r="N268" i="1"/>
  <c r="V254" i="2"/>
  <c r="N153" i="1"/>
  <c r="V139" i="2"/>
  <c r="N140" i="1"/>
  <c r="V126" i="2"/>
  <c r="U151" i="2"/>
  <c r="N165" i="1"/>
  <c r="K1321" i="2"/>
  <c r="O1335" i="1" s="1"/>
  <c r="V1321" i="2"/>
  <c r="U1321" i="2"/>
  <c r="V466" i="2"/>
  <c r="N480" i="1"/>
  <c r="K1065" i="2"/>
  <c r="O1079" i="1" s="1"/>
  <c r="V1065" i="2"/>
  <c r="N1079" i="1"/>
  <c r="V1147" i="2"/>
  <c r="U1147" i="2"/>
  <c r="N1161" i="1"/>
  <c r="U673" i="2"/>
  <c r="V673" i="2"/>
  <c r="N687" i="1"/>
  <c r="U263" i="2"/>
  <c r="N277" i="1"/>
  <c r="V263" i="2"/>
  <c r="U1087" i="2"/>
  <c r="N1101" i="1"/>
  <c r="K1087" i="2"/>
  <c r="O1101" i="1" s="1"/>
  <c r="V1087" i="2"/>
  <c r="U504" i="2"/>
  <c r="V504" i="2"/>
  <c r="N518" i="1"/>
  <c r="K504" i="2"/>
  <c r="O518" i="1" s="1"/>
  <c r="K207" i="2"/>
  <c r="O221" i="1" s="1"/>
  <c r="V207" i="2"/>
  <c r="N221" i="1"/>
  <c r="U207" i="2"/>
  <c r="U1049" i="2"/>
  <c r="V1049" i="2"/>
  <c r="N1063" i="1"/>
  <c r="N727" i="1"/>
  <c r="U713" i="2"/>
  <c r="U1401" i="2"/>
  <c r="N1415" i="1"/>
  <c r="U799" i="2"/>
  <c r="V799" i="2"/>
  <c r="N933" i="1"/>
  <c r="V919" i="2"/>
  <c r="V238" i="2"/>
  <c r="N252" i="1"/>
  <c r="V1383" i="2"/>
  <c r="N1397" i="1"/>
  <c r="U1383" i="2"/>
  <c r="U447" i="2"/>
  <c r="N461" i="1"/>
  <c r="V447" i="2"/>
  <c r="U1337" i="2"/>
  <c r="V1337" i="2"/>
  <c r="K1337" i="2"/>
  <c r="O1351" i="1" s="1"/>
  <c r="V1307" i="2"/>
  <c r="N1321" i="1"/>
  <c r="U1307" i="2"/>
  <c r="N1229" i="1"/>
  <c r="V1215" i="2"/>
  <c r="K239" i="2"/>
  <c r="O253" i="1" s="1"/>
  <c r="U239" i="2"/>
  <c r="N253" i="1"/>
  <c r="V484" i="2"/>
  <c r="N498" i="1"/>
  <c r="U484" i="2"/>
  <c r="V740" i="2"/>
  <c r="N754" i="1"/>
  <c r="U740" i="2"/>
  <c r="K740" i="2"/>
  <c r="O754" i="1" s="1"/>
  <c r="V1487" i="2"/>
  <c r="U1487" i="2"/>
  <c r="V652" i="2"/>
  <c r="U652" i="2"/>
  <c r="N666" i="1"/>
  <c r="N1281" i="1"/>
  <c r="V1316" i="2"/>
  <c r="U1316" i="2"/>
  <c r="N1330" i="1"/>
  <c r="N1159" i="1"/>
  <c r="V1145" i="2"/>
  <c r="K1145" i="2"/>
  <c r="O1159" i="1" s="1"/>
  <c r="N1254" i="1"/>
  <c r="V1240" i="2"/>
  <c r="K1240" i="2"/>
  <c r="O1254" i="1" s="1"/>
  <c r="U756" i="2"/>
  <c r="K756" i="2"/>
  <c r="O770" i="1" s="1"/>
  <c r="U708" i="2"/>
  <c r="V708" i="2"/>
  <c r="N722" i="1"/>
  <c r="U723" i="2"/>
  <c r="V723" i="2"/>
  <c r="N737" i="1"/>
  <c r="N861" i="1"/>
  <c r="V847" i="2"/>
  <c r="N1522" i="1"/>
  <c r="V1508" i="2"/>
  <c r="U601" i="2"/>
  <c r="V601" i="2"/>
  <c r="N615" i="1"/>
  <c r="K601" i="2"/>
  <c r="O615" i="1" s="1"/>
  <c r="V698" i="2"/>
  <c r="U698" i="2"/>
  <c r="N712" i="1"/>
  <c r="K698" i="2"/>
  <c r="O712" i="1" s="1"/>
  <c r="N1017" i="1"/>
  <c r="K1003" i="2"/>
  <c r="O1017" i="1" s="1"/>
  <c r="V1003" i="2"/>
  <c r="U1446" i="2"/>
  <c r="K1446" i="2"/>
  <c r="O1460" i="1" s="1"/>
  <c r="V1446" i="2"/>
  <c r="N329" i="1"/>
  <c r="U315" i="2"/>
  <c r="K315" i="2"/>
  <c r="O329" i="1" s="1"/>
  <c r="N1029" i="1"/>
  <c r="U1015" i="2"/>
  <c r="K1015" i="2"/>
  <c r="O1029" i="1" s="1"/>
  <c r="N736" i="1"/>
  <c r="V722" i="2"/>
  <c r="U722" i="2"/>
  <c r="K722" i="2"/>
  <c r="O736" i="1" s="1"/>
  <c r="N176" i="1"/>
  <c r="U162" i="2"/>
  <c r="V162" i="2"/>
  <c r="U842" i="2"/>
  <c r="V842" i="2"/>
  <c r="N482" i="1"/>
  <c r="U468" i="2"/>
  <c r="V468" i="2"/>
  <c r="N1221" i="1"/>
  <c r="U1207" i="2"/>
  <c r="K1207" i="2"/>
  <c r="O1221" i="1" s="1"/>
  <c r="N497" i="1"/>
  <c r="V483" i="2"/>
  <c r="U483" i="2"/>
  <c r="N1399" i="1"/>
  <c r="V1385" i="2"/>
  <c r="U1385" i="2"/>
  <c r="K1385" i="2"/>
  <c r="O1399" i="1" s="1"/>
  <c r="N795" i="1"/>
  <c r="V781" i="2"/>
  <c r="K781" i="2"/>
  <c r="O795" i="1" s="1"/>
  <c r="V317" i="2"/>
  <c r="N1394" i="1"/>
  <c r="N296" i="1"/>
  <c r="U1268" i="2"/>
  <c r="N411" i="1"/>
  <c r="U957" i="2"/>
  <c r="V1343" i="2"/>
  <c r="N1246" i="1"/>
  <c r="U42" i="2"/>
  <c r="U1145" i="2"/>
  <c r="U919" i="2"/>
  <c r="K736" i="2"/>
  <c r="O750" i="1" s="1"/>
  <c r="U535" i="2"/>
  <c r="K535" i="2"/>
  <c r="O549" i="1" s="1"/>
  <c r="N549" i="1"/>
  <c r="K1195" i="2"/>
  <c r="O1209" i="1" s="1"/>
  <c r="U1195" i="2"/>
  <c r="N1209" i="1"/>
  <c r="V1195" i="2"/>
  <c r="U58" i="2"/>
  <c r="V58" i="2"/>
  <c r="N72" i="1"/>
  <c r="U256" i="2"/>
  <c r="V256" i="2"/>
  <c r="N270" i="1"/>
  <c r="K256" i="2"/>
  <c r="O270" i="1" s="1"/>
  <c r="N1379" i="1"/>
  <c r="V1365" i="2"/>
  <c r="U1365" i="2"/>
  <c r="K1365" i="2"/>
  <c r="O1379" i="1" s="1"/>
  <c r="U373" i="2"/>
  <c r="N387" i="1"/>
  <c r="V373" i="2"/>
  <c r="K373" i="2"/>
  <c r="O387" i="1" s="1"/>
  <c r="K552" i="2"/>
  <c r="O566" i="1" s="1"/>
  <c r="V552" i="2"/>
  <c r="U552" i="2"/>
  <c r="V19" i="2"/>
  <c r="U254" i="2"/>
  <c r="U1241" i="2"/>
  <c r="K1241" i="2"/>
  <c r="O1255" i="1" s="1"/>
  <c r="V1241" i="2"/>
  <c r="U257" i="2"/>
  <c r="V257" i="2"/>
  <c r="K257" i="2"/>
  <c r="O271" i="1" s="1"/>
  <c r="N1509" i="1"/>
  <c r="K1495" i="2"/>
  <c r="O1509" i="1" s="1"/>
  <c r="V1495" i="2"/>
  <c r="U1495" i="2"/>
  <c r="U139" i="2"/>
  <c r="N1080" i="1"/>
  <c r="K1117" i="2"/>
  <c r="O1131" i="1" s="1"/>
  <c r="N1131" i="1"/>
  <c r="U1117" i="2"/>
  <c r="V1441" i="2"/>
  <c r="N1455" i="1"/>
  <c r="K1441" i="2"/>
  <c r="O1455" i="1" s="1"/>
  <c r="N281" i="1"/>
  <c r="V267" i="2"/>
  <c r="U267" i="2"/>
  <c r="V1158" i="2"/>
  <c r="N1172" i="1"/>
  <c r="U1158" i="2"/>
  <c r="K1158" i="2"/>
  <c r="O1172" i="1" s="1"/>
  <c r="U848" i="2"/>
  <c r="V848" i="2"/>
  <c r="N862" i="1"/>
  <c r="K848" i="2"/>
  <c r="O862" i="1" s="1"/>
  <c r="V1462" i="2"/>
  <c r="U1462" i="2"/>
  <c r="K1462" i="2"/>
  <c r="O1476" i="1" s="1"/>
  <c r="N1476" i="1"/>
  <c r="U1203" i="2"/>
  <c r="N1217" i="1"/>
  <c r="K1203" i="2"/>
  <c r="O1217" i="1" s="1"/>
  <c r="N1472" i="1"/>
  <c r="U1458" i="2"/>
  <c r="K1458" i="2"/>
  <c r="O1472" i="1" s="1"/>
  <c r="V1458" i="2"/>
  <c r="U739" i="2"/>
  <c r="V739" i="2"/>
  <c r="N753" i="1"/>
  <c r="K739" i="2"/>
  <c r="O753" i="1" s="1"/>
  <c r="V134" i="2"/>
  <c r="U623" i="2"/>
  <c r="V1203" i="2"/>
  <c r="V1375" i="2"/>
  <c r="V266" i="2"/>
  <c r="U266" i="2"/>
  <c r="K266" i="2"/>
  <c r="O280" i="1" s="1"/>
  <c r="N280" i="1"/>
  <c r="U214" i="2"/>
  <c r="V214" i="2"/>
  <c r="N228" i="1"/>
  <c r="K214" i="2"/>
  <c r="O228" i="1" s="1"/>
  <c r="U925" i="2"/>
  <c r="N939" i="1"/>
  <c r="V925" i="2"/>
  <c r="K925" i="2"/>
  <c r="O939" i="1" s="1"/>
  <c r="U997" i="2"/>
  <c r="V997" i="2"/>
  <c r="K997" i="2"/>
  <c r="O1011" i="1" s="1"/>
  <c r="N1184" i="1"/>
  <c r="V1170" i="2"/>
  <c r="U1170" i="2"/>
  <c r="K1170" i="2"/>
  <c r="O1184" i="1" s="1"/>
  <c r="V1335" i="2"/>
  <c r="N1349" i="1"/>
  <c r="K1335" i="2"/>
  <c r="O1349" i="1" s="1"/>
  <c r="U1335" i="2"/>
  <c r="U838" i="2"/>
  <c r="V838" i="2"/>
  <c r="N852" i="1"/>
  <c r="K838" i="2"/>
  <c r="O852" i="1" s="1"/>
  <c r="U54" i="2"/>
  <c r="V54" i="2"/>
  <c r="K54" i="2"/>
  <c r="O68" i="1" s="1"/>
  <c r="N68" i="1"/>
  <c r="U448" i="2"/>
  <c r="N462" i="1"/>
  <c r="K448" i="2"/>
  <c r="O462" i="1" s="1"/>
  <c r="V448" i="2"/>
  <c r="U132" i="2"/>
  <c r="V132" i="2"/>
  <c r="K132" i="2"/>
  <c r="O146" i="1" s="1"/>
  <c r="N146" i="1"/>
  <c r="V615" i="2"/>
  <c r="U615" i="2"/>
  <c r="K615" i="2"/>
  <c r="O629" i="1" s="1"/>
  <c r="N629" i="1"/>
  <c r="U918" i="2"/>
  <c r="N932" i="1"/>
  <c r="U1247" i="2"/>
  <c r="V1247" i="2"/>
  <c r="N886" i="1"/>
  <c r="V872" i="2"/>
  <c r="U872" i="2"/>
  <c r="U1468" i="2"/>
  <c r="V1468" i="2"/>
  <c r="N1186" i="1"/>
  <c r="V1172" i="2"/>
  <c r="V1442" i="2"/>
  <c r="N1456" i="1"/>
  <c r="U1442" i="2"/>
  <c r="K1442" i="2"/>
  <c r="O1456" i="1" s="1"/>
  <c r="V346" i="2"/>
  <c r="U346" i="2"/>
  <c r="K346" i="2"/>
  <c r="O360" i="1" s="1"/>
  <c r="N360" i="1"/>
  <c r="N776" i="1"/>
  <c r="U762" i="2"/>
  <c r="U962" i="2"/>
  <c r="N976" i="1"/>
  <c r="V962" i="2"/>
  <c r="N1386" i="1"/>
  <c r="V1372" i="2"/>
  <c r="U1372" i="2"/>
  <c r="N1048" i="1"/>
  <c r="U1034" i="2"/>
  <c r="V857" i="2"/>
  <c r="N871" i="1"/>
  <c r="N145" i="1"/>
  <c r="U131" i="2"/>
  <c r="U979" i="2"/>
  <c r="N993" i="1"/>
  <c r="K979" i="2"/>
  <c r="O993" i="1" s="1"/>
  <c r="N588" i="1"/>
  <c r="V574" i="2"/>
  <c r="K574" i="2"/>
  <c r="O588" i="1" s="1"/>
  <c r="U574" i="2"/>
  <c r="V167" i="2"/>
  <c r="N181" i="1"/>
  <c r="U167" i="2"/>
  <c r="N274" i="1"/>
  <c r="U260" i="2"/>
  <c r="K1468" i="2"/>
  <c r="O1482" i="1" s="1"/>
  <c r="K1415" i="2"/>
  <c r="O1429" i="1" s="1"/>
  <c r="V917" i="2"/>
  <c r="U917" i="2"/>
  <c r="N964" i="1"/>
  <c r="V950" i="2"/>
  <c r="K1100" i="2"/>
  <c r="O1114" i="1" s="1"/>
  <c r="K735" i="2"/>
  <c r="O749" i="1" s="1"/>
  <c r="K1348" i="2"/>
  <c r="O1362" i="1" s="1"/>
  <c r="K192" i="2"/>
  <c r="O206" i="1" s="1"/>
  <c r="K215" i="2"/>
  <c r="O229" i="1" s="1"/>
  <c r="K252" i="2"/>
  <c r="O266" i="1" s="1"/>
  <c r="U452" i="2"/>
  <c r="K1129" i="2"/>
  <c r="O1143" i="1" s="1"/>
  <c r="N978" i="1"/>
  <c r="U964" i="2"/>
  <c r="K964" i="2"/>
  <c r="O978" i="1" s="1"/>
  <c r="N650" i="1"/>
  <c r="V636" i="2"/>
  <c r="K636" i="2"/>
  <c r="O650" i="1" s="1"/>
  <c r="V515" i="2"/>
  <c r="N410" i="1"/>
  <c r="V173" i="2"/>
  <c r="V1009" i="2"/>
  <c r="N1023" i="1"/>
  <c r="N803" i="1"/>
  <c r="K789" i="2"/>
  <c r="O803" i="1" s="1"/>
  <c r="U1226" i="2"/>
  <c r="K1226" i="2"/>
  <c r="O1240" i="1" s="1"/>
  <c r="N765" i="1"/>
  <c r="K751" i="2"/>
  <c r="O765" i="1" s="1"/>
  <c r="U289" i="2"/>
  <c r="N303" i="1"/>
  <c r="V289" i="2"/>
  <c r="K289" i="2"/>
  <c r="O303" i="1" s="1"/>
  <c r="V292" i="2"/>
  <c r="U292" i="2"/>
  <c r="K292" i="2"/>
  <c r="O306" i="1" s="1"/>
  <c r="U172" i="2"/>
  <c r="K172" i="2"/>
  <c r="O186" i="1" s="1"/>
  <c r="V172" i="2"/>
  <c r="V362" i="2"/>
  <c r="N376" i="1"/>
  <c r="U362" i="2"/>
  <c r="V517" i="2"/>
  <c r="N531" i="1"/>
  <c r="K517" i="2"/>
  <c r="O531" i="1" s="1"/>
  <c r="V430" i="2"/>
  <c r="N444" i="1"/>
  <c r="U430" i="2"/>
  <c r="K430" i="2"/>
  <c r="O444" i="1" s="1"/>
  <c r="V164" i="2"/>
  <c r="U164" i="2"/>
  <c r="K164" i="2"/>
  <c r="O178" i="1" s="1"/>
  <c r="U890" i="2"/>
  <c r="K890" i="2"/>
  <c r="O904" i="1" s="1"/>
  <c r="N922" i="1"/>
  <c r="V908" i="2"/>
  <c r="K908" i="2"/>
  <c r="O922" i="1" s="1"/>
  <c r="U908" i="2"/>
  <c r="U611" i="2"/>
  <c r="N625" i="1"/>
  <c r="V611" i="2"/>
  <c r="K611" i="2"/>
  <c r="O625" i="1" s="1"/>
  <c r="V612" i="2"/>
  <c r="K777" i="2"/>
  <c r="O791" i="1" s="1"/>
  <c r="N791" i="1"/>
  <c r="V777" i="2"/>
  <c r="K799" i="2"/>
  <c r="O813" i="1" s="1"/>
  <c r="K782" i="2"/>
  <c r="O796" i="1" s="1"/>
  <c r="U782" i="2"/>
  <c r="V782" i="2"/>
  <c r="N1178" i="1"/>
  <c r="V1380" i="2"/>
  <c r="U1077" i="2"/>
  <c r="V1268" i="2"/>
  <c r="V357" i="2"/>
  <c r="V397" i="2"/>
  <c r="V67" i="2"/>
  <c r="U1343" i="2"/>
  <c r="U636" i="2"/>
  <c r="N1114" i="1"/>
  <c r="V1276" i="2"/>
  <c r="N1429" i="1"/>
  <c r="N749" i="1"/>
  <c r="N1308" i="1"/>
  <c r="V700" i="2"/>
  <c r="N484" i="1"/>
  <c r="U525" i="2"/>
  <c r="V308" i="2"/>
  <c r="N585" i="1"/>
  <c r="V1226" i="2"/>
  <c r="N1464" i="1"/>
  <c r="N1398" i="1"/>
  <c r="V975" i="2"/>
  <c r="K975" i="2"/>
  <c r="O989" i="1" s="1"/>
  <c r="U975" i="2"/>
  <c r="K453" i="2"/>
  <c r="O467" i="1" s="1"/>
  <c r="V453" i="2"/>
  <c r="N467" i="1"/>
  <c r="U453" i="2"/>
  <c r="K1014" i="2"/>
  <c r="O1028" i="1" s="1"/>
  <c r="U1014" i="2"/>
  <c r="V1014" i="2"/>
  <c r="V423" i="2"/>
  <c r="U423" i="2"/>
  <c r="N437" i="1"/>
  <c r="K423" i="2"/>
  <c r="O437" i="1" s="1"/>
  <c r="U181" i="2"/>
  <c r="K139" i="2"/>
  <c r="O153" i="1" s="1"/>
  <c r="U1261" i="2"/>
  <c r="N1275" i="1"/>
  <c r="V1261" i="2"/>
  <c r="N359" i="1"/>
  <c r="K345" i="2"/>
  <c r="O359" i="1" s="1"/>
  <c r="V345" i="2"/>
  <c r="U126" i="2"/>
  <c r="U1105" i="2"/>
  <c r="N1119" i="1"/>
  <c r="V1105" i="2"/>
  <c r="K1105" i="2"/>
  <c r="O1119" i="1" s="1"/>
  <c r="V80" i="2"/>
  <c r="N94" i="1"/>
  <c r="K80" i="2"/>
  <c r="O94" i="1" s="1"/>
  <c r="N1109" i="1"/>
  <c r="V1095" i="2"/>
  <c r="K1095" i="2"/>
  <c r="O1109" i="1" s="1"/>
  <c r="U1095" i="2"/>
  <c r="N782" i="1"/>
  <c r="K768" i="2"/>
  <c r="O782" i="1" s="1"/>
  <c r="N388" i="1"/>
  <c r="K374" i="2"/>
  <c r="O388" i="1" s="1"/>
  <c r="V1396" i="2"/>
  <c r="V1117" i="2"/>
  <c r="K424" i="2"/>
  <c r="O438" i="1" s="1"/>
  <c r="V424" i="2"/>
  <c r="N1247" i="1"/>
  <c r="K1233" i="2"/>
  <c r="O1247" i="1" s="1"/>
  <c r="V1233" i="2"/>
  <c r="U1233" i="2"/>
  <c r="N865" i="1"/>
  <c r="V851" i="2"/>
  <c r="K851" i="2"/>
  <c r="O865" i="1" s="1"/>
  <c r="U851" i="2"/>
  <c r="U1333" i="2"/>
  <c r="N1347" i="1"/>
  <c r="V1333" i="2"/>
  <c r="V1015" i="2"/>
  <c r="V623" i="2"/>
  <c r="V1142" i="2"/>
  <c r="V1153" i="2"/>
  <c r="U374" i="2"/>
  <c r="V372" i="2"/>
  <c r="U372" i="2"/>
  <c r="K372" i="2"/>
  <c r="O386" i="1" s="1"/>
  <c r="U51" i="2"/>
  <c r="V51" i="2"/>
  <c r="N65" i="1"/>
  <c r="K51" i="2"/>
  <c r="O65" i="1" s="1"/>
  <c r="N702" i="1"/>
  <c r="V688" i="2"/>
  <c r="U688" i="2"/>
  <c r="K688" i="2"/>
  <c r="O702" i="1" s="1"/>
  <c r="N386" i="1"/>
  <c r="U654" i="2"/>
  <c r="V654" i="2"/>
  <c r="K654" i="2"/>
  <c r="O668" i="1" s="1"/>
  <c r="N668" i="1"/>
  <c r="V584" i="2"/>
  <c r="U584" i="2"/>
  <c r="K584" i="2"/>
  <c r="O598" i="1" s="1"/>
  <c r="N598" i="1"/>
  <c r="V287" i="2"/>
  <c r="U287" i="2"/>
  <c r="N301" i="1"/>
  <c r="K287" i="2"/>
  <c r="O301" i="1" s="1"/>
  <c r="V609" i="2"/>
  <c r="K609" i="2"/>
  <c r="O623" i="1" s="1"/>
  <c r="N623" i="1"/>
  <c r="U609" i="2"/>
  <c r="V527" i="2"/>
  <c r="N541" i="1"/>
  <c r="N1041" i="1"/>
  <c r="V1027" i="2"/>
  <c r="N35" i="1"/>
  <c r="P21" i="2"/>
  <c r="Q35" i="1" s="1"/>
  <c r="N1187" i="1"/>
  <c r="U1173" i="2"/>
  <c r="N560" i="1"/>
  <c r="U546" i="2"/>
  <c r="U1419" i="2"/>
  <c r="N1433" i="1"/>
  <c r="N741" i="1"/>
  <c r="V727" i="2"/>
  <c r="N318" i="1"/>
  <c r="V304" i="2"/>
  <c r="U1310" i="2"/>
  <c r="V1310" i="2"/>
  <c r="V136" i="2"/>
  <c r="U136" i="2"/>
  <c r="U378" i="2"/>
  <c r="N392" i="1"/>
  <c r="N310" i="1"/>
  <c r="U296" i="2"/>
  <c r="N786" i="1"/>
  <c r="U772" i="2"/>
  <c r="V772" i="2"/>
  <c r="U144" i="2"/>
  <c r="V144" i="2"/>
  <c r="V604" i="2"/>
  <c r="N618" i="1"/>
  <c r="N409" i="1"/>
  <c r="U395" i="2"/>
  <c r="V395" i="2"/>
  <c r="V1260" i="2"/>
  <c r="N1274" i="1"/>
  <c r="U1260" i="2"/>
  <c r="K945" i="2"/>
  <c r="O959" i="1" s="1"/>
  <c r="K1310" i="2"/>
  <c r="O1324" i="1" s="1"/>
  <c r="K189" i="2"/>
  <c r="O203" i="1" s="1"/>
  <c r="U18" i="2"/>
  <c r="K1034" i="2"/>
  <c r="O1048" i="1" s="1"/>
  <c r="N837" i="1"/>
  <c r="U823" i="2"/>
  <c r="V276" i="2"/>
  <c r="U276" i="2"/>
  <c r="N1511" i="1"/>
  <c r="V1497" i="2"/>
  <c r="K26" i="2"/>
  <c r="O40" i="1" s="1"/>
  <c r="N40" i="1"/>
  <c r="V26" i="2"/>
  <c r="U1176" i="2"/>
  <c r="V1176" i="2"/>
  <c r="V1088" i="2"/>
  <c r="N1102" i="1"/>
  <c r="V510" i="2"/>
  <c r="N524" i="1"/>
  <c r="K510" i="2"/>
  <c r="O524" i="1" s="1"/>
  <c r="U105" i="2"/>
  <c r="V105" i="2"/>
  <c r="V583" i="2"/>
  <c r="U583" i="2"/>
  <c r="U57" i="2"/>
  <c r="V57" i="2"/>
  <c r="N91" i="1"/>
  <c r="U77" i="2"/>
  <c r="N709" i="1"/>
  <c r="U695" i="2"/>
  <c r="V695" i="2"/>
  <c r="K695" i="2"/>
  <c r="O709" i="1" s="1"/>
  <c r="V1351" i="2"/>
  <c r="U1351" i="2"/>
  <c r="N1365" i="1"/>
  <c r="V400" i="2"/>
  <c r="U400" i="2"/>
  <c r="V503" i="2"/>
  <c r="N517" i="1"/>
  <c r="K503" i="2"/>
  <c r="O517" i="1" s="1"/>
  <c r="U503" i="2"/>
  <c r="V1459" i="2"/>
  <c r="U1459" i="2"/>
  <c r="V1080" i="2"/>
  <c r="N1094" i="1"/>
  <c r="V566" i="2"/>
  <c r="N580" i="1"/>
  <c r="N592" i="1"/>
  <c r="U578" i="2"/>
  <c r="K578" i="2"/>
  <c r="O592" i="1" s="1"/>
  <c r="V1284" i="2"/>
  <c r="N1298" i="1"/>
  <c r="U1284" i="2"/>
  <c r="N525" i="1"/>
  <c r="U511" i="2"/>
  <c r="V511" i="2"/>
  <c r="K511" i="2"/>
  <c r="O525" i="1" s="1"/>
  <c r="K857" i="2"/>
  <c r="O871" i="1" s="1"/>
  <c r="N453" i="1"/>
  <c r="U439" i="2"/>
  <c r="K1273" i="2"/>
  <c r="O1287" i="1" s="1"/>
  <c r="V1273" i="2"/>
  <c r="N840" i="1"/>
  <c r="V826" i="2"/>
  <c r="K1113" i="2"/>
  <c r="O1127" i="1" s="1"/>
  <c r="N1127" i="1"/>
  <c r="K65" i="2"/>
  <c r="O79" i="1" s="1"/>
  <c r="V65" i="2"/>
  <c r="U1069" i="2"/>
  <c r="V1069" i="2"/>
  <c r="U870" i="2"/>
  <c r="V870" i="2"/>
  <c r="V1143" i="2"/>
  <c r="N1157" i="1"/>
  <c r="N425" i="1"/>
  <c r="U411" i="2"/>
  <c r="K411" i="2"/>
  <c r="O425" i="1" s="1"/>
  <c r="V411" i="2"/>
  <c r="N319" i="1"/>
  <c r="V305" i="2"/>
  <c r="N591" i="1"/>
  <c r="V577" i="2"/>
  <c r="U577" i="2"/>
  <c r="K577" i="2"/>
  <c r="O591" i="1" s="1"/>
  <c r="N1382" i="1"/>
  <c r="U1368" i="2"/>
  <c r="V225" i="2"/>
  <c r="N239" i="1"/>
  <c r="U225" i="2"/>
  <c r="N379" i="1"/>
  <c r="U365" i="2"/>
  <c r="V365" i="2"/>
  <c r="U429" i="2"/>
  <c r="N443" i="1"/>
  <c r="V429" i="2"/>
  <c r="K429" i="2"/>
  <c r="O443" i="1" s="1"/>
  <c r="V29" i="2"/>
  <c r="U29" i="2"/>
  <c r="N43" i="1"/>
  <c r="U923" i="2"/>
  <c r="N937" i="1"/>
  <c r="V923" i="2"/>
  <c r="U389" i="2"/>
  <c r="V389" i="2"/>
  <c r="N403" i="1"/>
  <c r="U500" i="2"/>
  <c r="V500" i="2"/>
  <c r="N514" i="1"/>
  <c r="N47" i="1"/>
  <c r="V33" i="2"/>
  <c r="K33" i="2"/>
  <c r="O47" i="1" s="1"/>
  <c r="U310" i="2"/>
  <c r="V310" i="2"/>
  <c r="N324" i="1"/>
  <c r="U330" i="2"/>
  <c r="K330" i="2"/>
  <c r="O344" i="1" s="1"/>
  <c r="V330" i="2"/>
  <c r="N344" i="1"/>
  <c r="N435" i="1"/>
  <c r="V421" i="2"/>
  <c r="K421" i="2"/>
  <c r="O435" i="1" s="1"/>
  <c r="U199" i="2"/>
  <c r="N213" i="1"/>
  <c r="U924" i="2"/>
  <c r="N938" i="1"/>
  <c r="U1139" i="2"/>
  <c r="N1153" i="1"/>
  <c r="U937" i="2"/>
  <c r="V937" i="2"/>
  <c r="U686" i="2"/>
  <c r="V686" i="2"/>
  <c r="N700" i="1"/>
  <c r="U1156" i="2"/>
  <c r="N1170" i="1"/>
  <c r="N1318" i="1"/>
  <c r="U1304" i="2"/>
  <c r="N783" i="1"/>
  <c r="U769" i="2"/>
  <c r="K769" i="2"/>
  <c r="O783" i="1" s="1"/>
  <c r="V769" i="2"/>
  <c r="N1513" i="1"/>
  <c r="U1499" i="2"/>
  <c r="V1499" i="2"/>
  <c r="K1499" i="2"/>
  <c r="O1513" i="1" s="1"/>
  <c r="V1179" i="2"/>
  <c r="U1179" i="2"/>
  <c r="N352" i="1"/>
  <c r="U338" i="2"/>
  <c r="U211" i="2"/>
  <c r="N225" i="1"/>
  <c r="K211" i="2"/>
  <c r="O225" i="1" s="1"/>
  <c r="K95" i="2"/>
  <c r="O109" i="1" s="1"/>
  <c r="V95" i="2"/>
  <c r="N109" i="1"/>
  <c r="K603" i="2"/>
  <c r="O617" i="1" s="1"/>
  <c r="N617" i="1"/>
  <c r="U603" i="2"/>
  <c r="V1216" i="2"/>
  <c r="U1216" i="2"/>
  <c r="K599" i="2"/>
  <c r="O613" i="1" s="1"/>
  <c r="U599" i="2"/>
  <c r="V599" i="2"/>
  <c r="N582" i="1"/>
  <c r="U568" i="2"/>
  <c r="V568" i="2"/>
  <c r="K568" i="2"/>
  <c r="O582" i="1" s="1"/>
  <c r="V896" i="2"/>
  <c r="U896" i="2"/>
  <c r="N910" i="1"/>
  <c r="K896" i="2"/>
  <c r="O910" i="1" s="1"/>
  <c r="K1322" i="2"/>
  <c r="O1336" i="1" s="1"/>
  <c r="N1336" i="1"/>
  <c r="V1322" i="2"/>
  <c r="U403" i="2"/>
  <c r="V403" i="2"/>
  <c r="N417" i="1"/>
  <c r="N607" i="1"/>
  <c r="K593" i="2"/>
  <c r="O607" i="1" s="1"/>
  <c r="N895" i="1"/>
  <c r="U881" i="2"/>
  <c r="V881" i="2"/>
  <c r="U1334" i="2"/>
  <c r="N1348" i="1"/>
  <c r="V1334" i="2"/>
  <c r="V1048" i="2"/>
  <c r="U1048" i="2"/>
  <c r="N1062" i="1"/>
  <c r="K1048" i="2"/>
  <c r="O1062" i="1" s="1"/>
  <c r="K1328" i="2"/>
  <c r="O1342" i="1" s="1"/>
  <c r="U1328" i="2"/>
  <c r="N1342" i="1"/>
  <c r="V186" i="2"/>
  <c r="U186" i="2"/>
  <c r="N200" i="1"/>
  <c r="U1131" i="2"/>
  <c r="V1131" i="2"/>
  <c r="N1145" i="1"/>
  <c r="K1131" i="2"/>
  <c r="O1145" i="1" s="1"/>
  <c r="N807" i="1"/>
  <c r="V793" i="2"/>
  <c r="U793" i="2"/>
  <c r="U1345" i="2"/>
  <c r="K1345" i="2"/>
  <c r="O1359" i="1" s="1"/>
  <c r="V1345" i="2"/>
  <c r="N1359" i="1"/>
  <c r="N850" i="1"/>
  <c r="K836" i="2"/>
  <c r="O850" i="1" s="1"/>
  <c r="N695" i="1"/>
  <c r="U681" i="2"/>
  <c r="V122" i="2"/>
  <c r="U122" i="2"/>
  <c r="U1229" i="2"/>
  <c r="V1229" i="2"/>
  <c r="U980" i="2"/>
  <c r="N994" i="1"/>
  <c r="V658" i="2"/>
  <c r="N672" i="1"/>
  <c r="K658" i="2"/>
  <c r="O672" i="1" s="1"/>
  <c r="U658" i="2"/>
  <c r="U649" i="2"/>
  <c r="V649" i="2"/>
  <c r="N1491" i="1"/>
  <c r="V1477" i="2"/>
  <c r="U1025" i="2"/>
  <c r="V1025" i="2"/>
  <c r="K1063" i="2"/>
  <c r="O1077" i="1" s="1"/>
  <c r="K452" i="2"/>
  <c r="O466" i="1" s="1"/>
  <c r="N458" i="1"/>
  <c r="V683" i="2"/>
  <c r="K439" i="2"/>
  <c r="O453" i="1" s="1"/>
  <c r="U1267" i="2"/>
  <c r="K1339" i="2"/>
  <c r="O1353" i="1" s="1"/>
  <c r="K381" i="2"/>
  <c r="O395" i="1" s="1"/>
  <c r="K1336" i="2"/>
  <c r="O1350" i="1" s="1"/>
  <c r="U1466" i="2"/>
  <c r="K351" i="2"/>
  <c r="O365" i="1" s="1"/>
  <c r="V1391" i="2"/>
  <c r="K490" i="2"/>
  <c r="O504" i="1" s="1"/>
  <c r="K809" i="2"/>
  <c r="O823" i="1" s="1"/>
  <c r="N448" i="1"/>
  <c r="U969" i="2"/>
  <c r="N529" i="1"/>
  <c r="U396" i="2"/>
  <c r="U173" i="2"/>
  <c r="N62" i="1"/>
  <c r="U472" i="2"/>
  <c r="V1295" i="2"/>
  <c r="U1295" i="2"/>
  <c r="K1295" i="2"/>
  <c r="O1309" i="1" s="1"/>
  <c r="K1316" i="2"/>
  <c r="O1330" i="1" s="1"/>
  <c r="U696" i="2"/>
  <c r="N710" i="1"/>
  <c r="K1232" i="2"/>
  <c r="O1246" i="1" s="1"/>
  <c r="N894" i="1"/>
  <c r="U880" i="2"/>
  <c r="N101" i="1"/>
  <c r="V87" i="2"/>
  <c r="U1366" i="2"/>
  <c r="N1103" i="1"/>
  <c r="U1089" i="2"/>
  <c r="V1089" i="2"/>
  <c r="K1089" i="2"/>
  <c r="O1103" i="1" s="1"/>
  <c r="U1141" i="2"/>
  <c r="N1155" i="1"/>
  <c r="V1141" i="2"/>
  <c r="V324" i="2"/>
  <c r="N1333" i="1"/>
  <c r="V1319" i="2"/>
  <c r="U1319" i="2"/>
  <c r="U313" i="2"/>
  <c r="U1052" i="2"/>
  <c r="V1052" i="2"/>
  <c r="N1066" i="1"/>
  <c r="U1470" i="2"/>
  <c r="V940" i="2"/>
  <c r="U940" i="2"/>
  <c r="N954" i="1"/>
  <c r="N1105" i="1"/>
  <c r="K1091" i="2"/>
  <c r="O1105" i="1" s="1"/>
  <c r="N664" i="1"/>
  <c r="U650" i="2"/>
  <c r="K650" i="2"/>
  <c r="O664" i="1" s="1"/>
  <c r="K708" i="2"/>
  <c r="O722" i="1" s="1"/>
  <c r="N509" i="1"/>
  <c r="K495" i="2"/>
  <c r="O509" i="1" s="1"/>
  <c r="K723" i="2"/>
  <c r="O737" i="1" s="1"/>
  <c r="N1031" i="1"/>
  <c r="U1017" i="2"/>
  <c r="V1017" i="2"/>
  <c r="V1258" i="2"/>
  <c r="N1272" i="1"/>
  <c r="U1258" i="2"/>
  <c r="N838" i="1"/>
  <c r="U824" i="2"/>
  <c r="V824" i="2"/>
  <c r="K824" i="2"/>
  <c r="O838" i="1" s="1"/>
  <c r="V991" i="2"/>
  <c r="N1005" i="1"/>
  <c r="V302" i="2"/>
  <c r="U302" i="2"/>
  <c r="K302" i="2"/>
  <c r="O316" i="1" s="1"/>
  <c r="U551" i="2"/>
  <c r="V551" i="2"/>
  <c r="V1235" i="2"/>
  <c r="U1235" i="2"/>
  <c r="K1235" i="2"/>
  <c r="O1249" i="1" s="1"/>
  <c r="V1506" i="2"/>
  <c r="U1506" i="2"/>
  <c r="N1520" i="1"/>
  <c r="U766" i="2"/>
  <c r="V766" i="2"/>
  <c r="K766" i="2"/>
  <c r="O780" i="1" s="1"/>
  <c r="V1072" i="2"/>
  <c r="N1086" i="1"/>
  <c r="U1072" i="2"/>
  <c r="K1072" i="2"/>
  <c r="O1086" i="1" s="1"/>
  <c r="N1434" i="1"/>
  <c r="U1420" i="2"/>
  <c r="V160" i="2"/>
  <c r="U160" i="2"/>
  <c r="N174" i="1"/>
  <c r="K160" i="2"/>
  <c r="O174" i="1" s="1"/>
  <c r="U168" i="2"/>
  <c r="N182" i="1"/>
  <c r="U813" i="2"/>
  <c r="N827" i="1"/>
  <c r="V813" i="2"/>
  <c r="K813" i="2"/>
  <c r="O827" i="1" s="1"/>
  <c r="V1454" i="2"/>
  <c r="U1454" i="2"/>
  <c r="N555" i="1"/>
  <c r="V541" i="2"/>
  <c r="K541" i="2"/>
  <c r="O555" i="1" s="1"/>
  <c r="V135" i="2"/>
  <c r="U135" i="2"/>
  <c r="N149" i="1"/>
  <c r="K135" i="2"/>
  <c r="O149" i="1" s="1"/>
  <c r="U892" i="2"/>
  <c r="N906" i="1"/>
  <c r="V892" i="2"/>
  <c r="U62" i="2"/>
  <c r="N76" i="1"/>
  <c r="V62" i="2"/>
  <c r="K62" i="2"/>
  <c r="O76" i="1" s="1"/>
  <c r="N1306" i="1"/>
  <c r="U1292" i="2"/>
  <c r="V407" i="2"/>
  <c r="N421" i="1"/>
  <c r="U407" i="2"/>
  <c r="K407" i="2"/>
  <c r="O421" i="1" s="1"/>
  <c r="U232" i="2"/>
  <c r="N246" i="1"/>
  <c r="V232" i="2"/>
  <c r="V576" i="2"/>
  <c r="N590" i="1"/>
  <c r="U576" i="2"/>
  <c r="K576" i="2"/>
  <c r="O590" i="1" s="1"/>
  <c r="N1301" i="1"/>
  <c r="U1287" i="2"/>
  <c r="V1287" i="2"/>
  <c r="U460" i="2"/>
  <c r="V460" i="2"/>
  <c r="K460" i="2"/>
  <c r="O474" i="1" s="1"/>
  <c r="N1421" i="1"/>
  <c r="U1407" i="2"/>
  <c r="V1407" i="2"/>
  <c r="N889" i="1"/>
  <c r="U875" i="2"/>
  <c r="K875" i="2"/>
  <c r="O889" i="1" s="1"/>
  <c r="N204" i="1"/>
  <c r="V190" i="2"/>
  <c r="U190" i="2"/>
  <c r="K190" i="2"/>
  <c r="O204" i="1" s="1"/>
  <c r="K347" i="2"/>
  <c r="O361" i="1" s="1"/>
  <c r="V663" i="2"/>
  <c r="N677" i="1"/>
  <c r="K663" i="2"/>
  <c r="O677" i="1" s="1"/>
  <c r="N655" i="1"/>
  <c r="U641" i="2"/>
  <c r="K641" i="2"/>
  <c r="O655" i="1" s="1"/>
  <c r="V93" i="2"/>
  <c r="U93" i="2"/>
  <c r="K93" i="2"/>
  <c r="O107" i="1" s="1"/>
  <c r="U712" i="2"/>
  <c r="V712" i="2"/>
  <c r="K712" i="2"/>
  <c r="O726" i="1" s="1"/>
  <c r="U465" i="2"/>
  <c r="N479" i="1"/>
  <c r="K465" i="2"/>
  <c r="O479" i="1" s="1"/>
  <c r="V465" i="2"/>
  <c r="U1051" i="2"/>
  <c r="K687" i="2"/>
  <c r="O701" i="1" s="1"/>
  <c r="K699" i="2"/>
  <c r="O713" i="1" s="1"/>
  <c r="V1444" i="2"/>
  <c r="K924" i="2"/>
  <c r="O938" i="1" s="1"/>
  <c r="K612" i="2"/>
  <c r="O626" i="1" s="1"/>
  <c r="K342" i="2"/>
  <c r="O356" i="1" s="1"/>
  <c r="V1164" i="2"/>
  <c r="U1083" i="2"/>
  <c r="U542" i="2"/>
  <c r="N1257" i="1"/>
  <c r="V439" i="2"/>
  <c r="N853" i="1"/>
  <c r="V1430" i="2"/>
  <c r="V916" i="2"/>
  <c r="U102" i="2"/>
  <c r="V475" i="2"/>
  <c r="N602" i="1"/>
  <c r="V1077" i="2"/>
  <c r="V129" i="2"/>
  <c r="K950" i="2"/>
  <c r="O964" i="1" s="1"/>
  <c r="N371" i="1"/>
  <c r="V984" i="2"/>
  <c r="U1027" i="2"/>
  <c r="U67" i="2"/>
  <c r="N118" i="1"/>
  <c r="U1113" i="2"/>
  <c r="V131" i="2"/>
  <c r="V978" i="2"/>
  <c r="U1100" i="2"/>
  <c r="V21" i="2"/>
  <c r="U1336" i="2"/>
  <c r="N1290" i="1"/>
  <c r="V1415" i="2"/>
  <c r="V490" i="2"/>
  <c r="V918" i="2"/>
  <c r="N85" i="1"/>
  <c r="N1134" i="1"/>
  <c r="U735" i="2"/>
  <c r="U252" i="2"/>
  <c r="U1294" i="2"/>
  <c r="N1261" i="1"/>
  <c r="U1263" i="2"/>
  <c r="N1309" i="1"/>
  <c r="U1348" i="2"/>
  <c r="N534" i="1"/>
  <c r="N539" i="1"/>
  <c r="V687" i="2"/>
  <c r="V571" i="2"/>
  <c r="U750" i="2"/>
  <c r="V142" i="2"/>
  <c r="N1240" i="1"/>
  <c r="U1450" i="2"/>
  <c r="N1324" i="1"/>
  <c r="V1202" i="2"/>
  <c r="U87" i="2"/>
  <c r="U836" i="2"/>
  <c r="V1382" i="2"/>
  <c r="V378" i="2"/>
  <c r="V215" i="2"/>
  <c r="V189" i="2"/>
  <c r="V1091" i="2"/>
  <c r="V650" i="2"/>
  <c r="N999" i="1"/>
  <c r="V495" i="2"/>
  <c r="K847" i="2"/>
  <c r="O861" i="1" s="1"/>
  <c r="U26" i="2"/>
  <c r="U230" i="2"/>
  <c r="V230" i="2"/>
  <c r="V1010" i="2"/>
  <c r="K1010" i="2"/>
  <c r="O1024" i="1" s="1"/>
  <c r="U1010" i="2"/>
  <c r="V110" i="2"/>
  <c r="N124" i="1"/>
  <c r="N967" i="1"/>
  <c r="K953" i="2"/>
  <c r="O967" i="1" s="1"/>
  <c r="V953" i="2"/>
  <c r="K1331" i="2"/>
  <c r="O1345" i="1" s="1"/>
  <c r="V1331" i="2"/>
  <c r="N1345" i="1"/>
  <c r="U537" i="2"/>
  <c r="V537" i="2"/>
  <c r="N551" i="1"/>
  <c r="K537" i="2"/>
  <c r="O551" i="1" s="1"/>
  <c r="U501" i="2"/>
  <c r="V501" i="2"/>
  <c r="N515" i="1"/>
  <c r="U383" i="2"/>
  <c r="N397" i="1"/>
  <c r="K383" i="2"/>
  <c r="O397" i="1" s="1"/>
  <c r="V383" i="2"/>
  <c r="N1243" i="1"/>
  <c r="V980" i="2"/>
  <c r="V1156" i="2"/>
  <c r="N1083" i="1"/>
  <c r="V1304" i="2"/>
  <c r="K787" i="2"/>
  <c r="O801" i="1" s="1"/>
  <c r="N1442" i="1"/>
  <c r="K1428" i="2"/>
  <c r="O1442" i="1" s="1"/>
  <c r="V1428" i="2"/>
  <c r="K1261" i="2"/>
  <c r="O1275" i="1" s="1"/>
  <c r="N1255" i="1"/>
  <c r="K1396" i="2"/>
  <c r="O1410" i="1" s="1"/>
  <c r="V239" i="2"/>
  <c r="K583" i="2"/>
  <c r="O597" i="1" s="1"/>
  <c r="K1454" i="2"/>
  <c r="O1468" i="1" s="1"/>
  <c r="U1439" i="2"/>
  <c r="V1439" i="2"/>
  <c r="V298" i="2"/>
  <c r="N312" i="1"/>
  <c r="U298" i="2"/>
  <c r="K298" i="2"/>
  <c r="O312" i="1" s="1"/>
  <c r="U284" i="2"/>
  <c r="V284" i="2"/>
  <c r="N298" i="1"/>
  <c r="K284" i="2"/>
  <c r="O298" i="1" s="1"/>
  <c r="N1505" i="1"/>
  <c r="K1491" i="2"/>
  <c r="O1505" i="1" s="1"/>
  <c r="V1491" i="2"/>
  <c r="U1491" i="2"/>
  <c r="U1137" i="2"/>
  <c r="K1137" i="2"/>
  <c r="O1151" i="1" s="1"/>
  <c r="V1137" i="2"/>
  <c r="N1151" i="1"/>
  <c r="U1172" i="2"/>
  <c r="U781" i="2"/>
  <c r="U1477" i="2"/>
  <c r="N316" i="1"/>
  <c r="N244" i="1"/>
  <c r="N565" i="1"/>
  <c r="N1024" i="1"/>
  <c r="U1215" i="2"/>
  <c r="N186" i="1"/>
  <c r="V645" i="2"/>
  <c r="U645" i="2"/>
  <c r="K645" i="2"/>
  <c r="O659" i="1" s="1"/>
  <c r="N659" i="1"/>
  <c r="K1403" i="2"/>
  <c r="O1417" i="1" s="1"/>
  <c r="N1417" i="1"/>
  <c r="K1262" i="2"/>
  <c r="O1276" i="1" s="1"/>
  <c r="U1262" i="2"/>
  <c r="U1455" i="2"/>
  <c r="N1469" i="1"/>
  <c r="V1455" i="2"/>
  <c r="K1455" i="2"/>
  <c r="O1469" i="1" s="1"/>
  <c r="U1281" i="2"/>
  <c r="V1281" i="2"/>
  <c r="N1295" i="1"/>
  <c r="K1281" i="2"/>
  <c r="O1295" i="1" s="1"/>
  <c r="N579" i="1"/>
  <c r="U565" i="2"/>
  <c r="V565" i="2"/>
  <c r="K565" i="2"/>
  <c r="O579" i="1" s="1"/>
  <c r="V1128" i="2"/>
  <c r="U1128" i="2"/>
  <c r="N1142" i="1"/>
  <c r="K1128" i="2"/>
  <c r="O1142" i="1" s="1"/>
  <c r="K965" i="2"/>
  <c r="O979" i="1" s="1"/>
  <c r="N979" i="1"/>
  <c r="U965" i="2"/>
  <c r="V665" i="2"/>
  <c r="U665" i="2"/>
  <c r="V990" i="2"/>
  <c r="N1004" i="1"/>
  <c r="K990" i="2"/>
  <c r="O1004" i="1" s="1"/>
  <c r="U990" i="2"/>
  <c r="N438" i="1"/>
  <c r="N796" i="1"/>
  <c r="V689" i="2"/>
  <c r="U689" i="2"/>
  <c r="N703" i="1"/>
  <c r="K689" i="2"/>
  <c r="O703" i="1" s="1"/>
  <c r="N333" i="1"/>
  <c r="U319" i="2"/>
  <c r="V319" i="2"/>
  <c r="N957" i="1"/>
  <c r="U466" i="2"/>
  <c r="V216" i="2"/>
  <c r="U1441" i="2"/>
  <c r="N474" i="1"/>
  <c r="U593" i="2"/>
  <c r="V890" i="2"/>
  <c r="V641" i="2"/>
  <c r="N882" i="1"/>
  <c r="V868" i="2"/>
  <c r="U868" i="2"/>
  <c r="K868" i="2"/>
  <c r="O882" i="1" s="1"/>
  <c r="V965" i="2"/>
  <c r="V1046" i="2"/>
  <c r="N1060" i="1"/>
  <c r="U1046" i="2"/>
  <c r="K1046" i="2"/>
  <c r="O1060" i="1" s="1"/>
  <c r="N1473" i="1"/>
  <c r="N1011" i="1"/>
  <c r="U1135" i="2"/>
  <c r="V1135" i="2"/>
  <c r="U1367" i="2"/>
  <c r="V1367" i="2"/>
  <c r="P18" i="2"/>
  <c r="Q32" i="1" s="1"/>
  <c r="U888" i="2"/>
  <c r="N902" i="1"/>
  <c r="N1375" i="1"/>
  <c r="V1361" i="2"/>
  <c r="U1201" i="2"/>
  <c r="N1215" i="1"/>
  <c r="V788" i="2"/>
  <c r="U788" i="2"/>
  <c r="N358" i="1"/>
  <c r="V344" i="2"/>
  <c r="V736" i="2"/>
  <c r="U736" i="2"/>
  <c r="K1024" i="2"/>
  <c r="O1038" i="1" s="1"/>
  <c r="V1024" i="2"/>
  <c r="U1024" i="2"/>
  <c r="U1423" i="2"/>
  <c r="N1437" i="1"/>
  <c r="N377" i="1"/>
  <c r="K363" i="2"/>
  <c r="O377" i="1" s="1"/>
  <c r="U363" i="2"/>
  <c r="N337" i="1"/>
  <c r="U323" i="2"/>
  <c r="V1390" i="2"/>
  <c r="U1390" i="2"/>
  <c r="N1404" i="1"/>
  <c r="N1124" i="1"/>
  <c r="U1110" i="2"/>
  <c r="V1110" i="2"/>
  <c r="N550" i="1"/>
  <c r="V536" i="2"/>
  <c r="U27" i="2"/>
  <c r="V27" i="2"/>
  <c r="V488" i="2"/>
  <c r="U488" i="2"/>
  <c r="N1340" i="1"/>
  <c r="U1326" i="2"/>
  <c r="N1205" i="1"/>
  <c r="U1191" i="2"/>
  <c r="U907" i="2"/>
  <c r="V907" i="2"/>
  <c r="N921" i="1"/>
  <c r="U863" i="2"/>
  <c r="V863" i="2"/>
  <c r="V376" i="2"/>
  <c r="U376" i="2"/>
  <c r="K212" i="2"/>
  <c r="O226" i="1" s="1"/>
  <c r="U212" i="2"/>
  <c r="K176" i="2"/>
  <c r="O190" i="1" s="1"/>
  <c r="N190" i="1"/>
  <c r="K72" i="2"/>
  <c r="O86" i="1" s="1"/>
  <c r="U72" i="2"/>
  <c r="N1391" i="1"/>
  <c r="V1377" i="2"/>
  <c r="U992" i="2"/>
  <c r="K992" i="2"/>
  <c r="O1006" i="1" s="1"/>
  <c r="V992" i="2"/>
  <c r="N1006" i="1"/>
  <c r="N859" i="1"/>
  <c r="U845" i="2"/>
  <c r="V845" i="2"/>
  <c r="N133" i="1"/>
  <c r="U119" i="2"/>
  <c r="K119" i="2"/>
  <c r="O133" i="1" s="1"/>
  <c r="V119" i="2"/>
  <c r="N164" i="1"/>
  <c r="V150" i="2"/>
  <c r="U1354" i="2"/>
  <c r="V1354" i="2"/>
  <c r="N1368" i="1"/>
  <c r="N1200" i="1"/>
  <c r="U1186" i="2"/>
  <c r="U154" i="2"/>
  <c r="V154" i="2"/>
  <c r="V124" i="2"/>
  <c r="U124" i="2"/>
  <c r="N1069" i="1"/>
  <c r="K1055" i="2"/>
  <c r="O1069" i="1" s="1"/>
  <c r="N903" i="1"/>
  <c r="U889" i="2"/>
  <c r="K889" i="2"/>
  <c r="O903" i="1" s="1"/>
  <c r="V1376" i="2"/>
  <c r="U1376" i="2"/>
  <c r="V1066" i="2"/>
  <c r="U1066" i="2"/>
  <c r="N562" i="1"/>
  <c r="V548" i="2"/>
  <c r="K548" i="2"/>
  <c r="O562" i="1" s="1"/>
  <c r="N839" i="1"/>
  <c r="V825" i="2"/>
  <c r="U825" i="2"/>
  <c r="V462" i="2"/>
  <c r="N476" i="1"/>
  <c r="U462" i="2"/>
  <c r="U931" i="2"/>
  <c r="K931" i="2"/>
  <c r="O945" i="1" s="1"/>
  <c r="V931" i="2"/>
  <c r="V1242" i="2"/>
  <c r="N1256" i="1"/>
  <c r="U1242" i="2"/>
  <c r="K1242" i="2"/>
  <c r="O1256" i="1" s="1"/>
  <c r="U50" i="2"/>
  <c r="V50" i="2"/>
  <c r="N64" i="1"/>
  <c r="K50" i="2"/>
  <c r="O64" i="1" s="1"/>
  <c r="K221" i="2"/>
  <c r="O235" i="1" s="1"/>
  <c r="N235" i="1"/>
  <c r="U221" i="2"/>
  <c r="V1165" i="2"/>
  <c r="U1165" i="2"/>
  <c r="V499" i="2"/>
  <c r="N513" i="1"/>
  <c r="U499" i="2"/>
  <c r="K499" i="2"/>
  <c r="O513" i="1" s="1"/>
  <c r="N265" i="1"/>
  <c r="V251" i="2"/>
  <c r="U251" i="2"/>
  <c r="V1160" i="2"/>
  <c r="U1160" i="2"/>
  <c r="N1174" i="1"/>
  <c r="N75" i="1"/>
  <c r="U61" i="2"/>
  <c r="V61" i="2"/>
  <c r="K61" i="2"/>
  <c r="O75" i="1" s="1"/>
  <c r="V1399" i="2"/>
  <c r="K1399" i="2"/>
  <c r="O1413" i="1" s="1"/>
  <c r="N1207" i="1"/>
  <c r="K1193" i="2"/>
  <c r="O1207" i="1" s="1"/>
  <c r="N1419" i="1"/>
  <c r="K1405" i="2"/>
  <c r="O1419" i="1" s="1"/>
  <c r="V277" i="2"/>
  <c r="N291" i="1"/>
  <c r="K277" i="2"/>
  <c r="O291" i="1" s="1"/>
  <c r="V1125" i="2"/>
  <c r="N1139" i="1"/>
  <c r="N801" i="1"/>
  <c r="U787" i="2"/>
  <c r="N375" i="1"/>
  <c r="U361" i="2"/>
  <c r="U237" i="2"/>
  <c r="N251" i="1"/>
  <c r="V237" i="2"/>
  <c r="V1494" i="2"/>
  <c r="U1494" i="2"/>
  <c r="N1125" i="1"/>
  <c r="U1111" i="2"/>
  <c r="K1212" i="2"/>
  <c r="O1226" i="1" s="1"/>
  <c r="U1212" i="2"/>
  <c r="N1226" i="1"/>
  <c r="N401" i="1"/>
  <c r="V387" i="2"/>
  <c r="V1413" i="2"/>
  <c r="N1427" i="1"/>
  <c r="U1413" i="2"/>
  <c r="K752" i="2"/>
  <c r="O766" i="1" s="1"/>
  <c r="V752" i="2"/>
  <c r="U752" i="2"/>
  <c r="V92" i="2"/>
  <c r="N106" i="1"/>
  <c r="U92" i="2"/>
  <c r="K92" i="2"/>
  <c r="O106" i="1" s="1"/>
  <c r="V444" i="2"/>
  <c r="N1143" i="1"/>
  <c r="N1353" i="1"/>
  <c r="N1035" i="1"/>
  <c r="K1021" i="2"/>
  <c r="O1035" i="1" s="1"/>
  <c r="V425" i="2"/>
  <c r="K425" i="2"/>
  <c r="O439" i="1" s="1"/>
  <c r="N129" i="1"/>
  <c r="K115" i="2"/>
  <c r="O129" i="1" s="1"/>
  <c r="U1123" i="2"/>
  <c r="K1123" i="2"/>
  <c r="O1137" i="1" s="1"/>
  <c r="U725" i="2"/>
  <c r="K725" i="2"/>
  <c r="O739" i="1" s="1"/>
  <c r="U1193" i="2"/>
  <c r="N325" i="1"/>
  <c r="U311" i="2"/>
  <c r="V311" i="2"/>
  <c r="K311" i="2"/>
  <c r="O325" i="1" s="1"/>
  <c r="N841" i="1"/>
  <c r="U827" i="2"/>
  <c r="K827" i="2"/>
  <c r="O841" i="1" s="1"/>
  <c r="U358" i="2"/>
  <c r="N372" i="1"/>
  <c r="K358" i="2"/>
  <c r="O372" i="1" s="1"/>
  <c r="P20" i="2"/>
  <c r="Q34" i="1" s="1"/>
  <c r="U39" i="2"/>
  <c r="K39" i="2"/>
  <c r="O53" i="1" s="1"/>
  <c r="V39" i="2"/>
  <c r="U1198" i="2"/>
  <c r="K1198" i="2"/>
  <c r="O1212" i="1" s="1"/>
  <c r="V1198" i="2"/>
  <c r="V86" i="2"/>
  <c r="K86" i="2"/>
  <c r="O100" i="1" s="1"/>
  <c r="N100" i="1"/>
  <c r="U559" i="2"/>
  <c r="N573" i="1"/>
  <c r="V559" i="2"/>
  <c r="U334" i="2"/>
  <c r="N348" i="1"/>
  <c r="V334" i="2"/>
  <c r="K334" i="2"/>
  <c r="O348" i="1" s="1"/>
  <c r="U1142" i="2"/>
  <c r="K1142" i="2"/>
  <c r="O1156" i="1" s="1"/>
  <c r="V195" i="2"/>
  <c r="U195" i="2"/>
  <c r="N209" i="1"/>
  <c r="K195" i="2"/>
  <c r="O209" i="1" s="1"/>
  <c r="V43" i="2"/>
  <c r="N57" i="1"/>
  <c r="K43" i="2"/>
  <c r="O57" i="1" s="1"/>
  <c r="N1033" i="1"/>
  <c r="V1019" i="2"/>
  <c r="U1019" i="2"/>
  <c r="K270" i="2"/>
  <c r="O284" i="1" s="1"/>
  <c r="V270" i="2"/>
  <c r="U270" i="2"/>
  <c r="K154" i="2"/>
  <c r="O168" i="1" s="1"/>
  <c r="V219" i="2"/>
  <c r="N233" i="1"/>
  <c r="K219" i="2"/>
  <c r="O233" i="1" s="1"/>
  <c r="V832" i="2"/>
  <c r="N570" i="1"/>
  <c r="V55" i="2"/>
  <c r="V989" i="2"/>
  <c r="U425" i="2"/>
  <c r="N656" i="1"/>
  <c r="V1272" i="2"/>
  <c r="N1137" i="1"/>
  <c r="N928" i="1"/>
  <c r="U1296" i="2"/>
  <c r="N1474" i="1"/>
  <c r="V1283" i="2"/>
  <c r="U1399" i="2"/>
  <c r="U945" i="2"/>
  <c r="U369" i="2"/>
  <c r="V192" i="2"/>
  <c r="U1240" i="2"/>
  <c r="V756" i="2"/>
  <c r="V1067" i="2"/>
  <c r="N802" i="1"/>
  <c r="V477" i="2"/>
  <c r="V575" i="2"/>
  <c r="K1377" i="2"/>
  <c r="O1391" i="1" s="1"/>
  <c r="K1326" i="2"/>
  <c r="O1340" i="1" s="1"/>
  <c r="U622" i="2"/>
  <c r="N636" i="1"/>
  <c r="K622" i="2"/>
  <c r="O636" i="1" s="1"/>
  <c r="K1389" i="2"/>
  <c r="O1403" i="1" s="1"/>
  <c r="U1389" i="2"/>
  <c r="U1163" i="2"/>
  <c r="K1163" i="2"/>
  <c r="O1177" i="1" s="1"/>
  <c r="N1177" i="1"/>
  <c r="K1184" i="2"/>
  <c r="O1198" i="1" s="1"/>
  <c r="U1184" i="2"/>
  <c r="N1198" i="1"/>
  <c r="V961" i="2"/>
  <c r="N975" i="1"/>
  <c r="U961" i="2"/>
  <c r="N507" i="1"/>
  <c r="K493" i="2"/>
  <c r="O507" i="1" s="1"/>
  <c r="V1144" i="2"/>
  <c r="N1158" i="1"/>
  <c r="U1144" i="2"/>
  <c r="K1144" i="2"/>
  <c r="O1158" i="1" s="1"/>
  <c r="U433" i="2"/>
  <c r="N447" i="1"/>
  <c r="V433" i="2"/>
  <c r="K433" i="2"/>
  <c r="O447" i="1" s="1"/>
  <c r="N1067" i="1"/>
  <c r="K126" i="2"/>
  <c r="O140" i="1" s="1"/>
  <c r="U1058" i="2"/>
  <c r="V1058" i="2"/>
  <c r="N1072" i="1"/>
  <c r="K1058" i="2"/>
  <c r="O1072" i="1" s="1"/>
  <c r="U1153" i="2"/>
  <c r="K1153" i="2"/>
  <c r="O1167" i="1" s="1"/>
  <c r="N1185" i="1"/>
  <c r="V1171" i="2"/>
  <c r="U1171" i="2"/>
  <c r="K1171" i="2"/>
  <c r="O1185" i="1" s="1"/>
  <c r="U405" i="2"/>
  <c r="V405" i="2"/>
  <c r="K405" i="2"/>
  <c r="O419" i="1" s="1"/>
  <c r="N419" i="1"/>
  <c r="U1377" i="2"/>
  <c r="N483" i="1"/>
  <c r="N576" i="1"/>
  <c r="V151" i="2"/>
  <c r="N53" i="1"/>
  <c r="N1460" i="1"/>
  <c r="V1423" i="2"/>
  <c r="N945" i="1"/>
  <c r="N1454" i="1"/>
  <c r="V1440" i="2"/>
  <c r="U1440" i="2"/>
  <c r="K1440" i="2"/>
  <c r="O1454" i="1" s="1"/>
  <c r="K1490" i="2"/>
  <c r="O1504" i="1" s="1"/>
  <c r="U1490" i="2"/>
  <c r="V1490" i="2"/>
  <c r="N1504" i="1"/>
  <c r="U38" i="2"/>
  <c r="V38" i="2"/>
  <c r="N52" i="1"/>
  <c r="K38" i="2"/>
  <c r="O52" i="1" s="1"/>
  <c r="V1184" i="2"/>
  <c r="N1337" i="1"/>
  <c r="V1323" i="2"/>
  <c r="U1323" i="2"/>
  <c r="K1323" i="2"/>
  <c r="O1337" i="1" s="1"/>
  <c r="U301" i="2"/>
  <c r="N315" i="1"/>
  <c r="V301" i="2"/>
  <c r="V1246" i="2"/>
  <c r="U1246" i="2"/>
  <c r="K1246" i="2"/>
  <c r="O1260" i="1" s="1"/>
  <c r="N1260" i="1"/>
  <c r="U1221" i="2"/>
  <c r="V1221" i="2"/>
  <c r="K1221" i="2"/>
  <c r="O1235" i="1" s="1"/>
  <c r="N1235" i="1"/>
  <c r="N763" i="1"/>
  <c r="V749" i="2"/>
  <c r="U749" i="2"/>
  <c r="K749" i="2"/>
  <c r="O763" i="1" s="1"/>
  <c r="N271" i="1"/>
  <c r="K795" i="2"/>
  <c r="O809" i="1" s="1"/>
  <c r="U795" i="2"/>
  <c r="N809" i="1"/>
  <c r="V795" i="2"/>
  <c r="K956" i="2"/>
  <c r="O970" i="1" s="1"/>
  <c r="U956" i="2"/>
  <c r="N970" i="1"/>
  <c r="V956" i="2"/>
  <c r="N950" i="1"/>
  <c r="U936" i="2"/>
  <c r="K936" i="2"/>
  <c r="O950" i="1" s="1"/>
  <c r="V936" i="2"/>
  <c r="K1303" i="2"/>
  <c r="O1317" i="1" s="1"/>
  <c r="V1303" i="2"/>
  <c r="N1317" i="1"/>
  <c r="U1303" i="2"/>
  <c r="V1132" i="2"/>
  <c r="U1132" i="2"/>
  <c r="N1146" i="1"/>
  <c r="K1132" i="2"/>
  <c r="O1146" i="1" s="1"/>
  <c r="N566" i="1"/>
  <c r="U630" i="2"/>
  <c r="N644" i="1"/>
  <c r="V630" i="2"/>
  <c r="K630" i="2"/>
  <c r="O644" i="1" s="1"/>
  <c r="U1099" i="2"/>
  <c r="N1113" i="1"/>
  <c r="V1099" i="2"/>
  <c r="K1099" i="2"/>
  <c r="O1113" i="1" s="1"/>
  <c r="N825" i="1"/>
  <c r="V811" i="2"/>
  <c r="K811" i="2"/>
  <c r="O825" i="1" s="1"/>
  <c r="U811" i="2"/>
  <c r="U28" i="2"/>
  <c r="N42" i="1"/>
  <c r="V28" i="2"/>
  <c r="K28" i="2"/>
  <c r="O42" i="1" s="1"/>
  <c r="N1120" i="1"/>
  <c r="V1106" i="2"/>
  <c r="K1106" i="2"/>
  <c r="O1120" i="1" s="1"/>
  <c r="U1106" i="2"/>
  <c r="U246" i="2"/>
  <c r="N260" i="1"/>
  <c r="V246" i="2"/>
  <c r="K246" i="2"/>
  <c r="O260" i="1" s="1"/>
  <c r="N1117" i="1"/>
  <c r="U1103" i="2"/>
  <c r="V341" i="2"/>
  <c r="N355" i="1"/>
  <c r="U40" i="2"/>
  <c r="N54" i="1"/>
  <c r="U307" i="2"/>
  <c r="N321" i="1"/>
  <c r="V1073" i="2"/>
  <c r="U1073" i="2"/>
  <c r="N1087" i="1"/>
  <c r="U1373" i="2"/>
  <c r="N1387" i="1"/>
  <c r="U1342" i="2"/>
  <c r="V1342" i="2"/>
  <c r="N1303" i="1"/>
  <c r="V1289" i="2"/>
  <c r="U1289" i="2"/>
  <c r="K1289" i="2"/>
  <c r="O1303" i="1" s="1"/>
  <c r="U619" i="2"/>
  <c r="N633" i="1"/>
  <c r="K619" i="2"/>
  <c r="O633" i="1" s="1"/>
  <c r="V619" i="2"/>
  <c r="U1239" i="2"/>
  <c r="N1253" i="1"/>
  <c r="V1239" i="2"/>
  <c r="U1136" i="2"/>
  <c r="V1136" i="2"/>
  <c r="N771" i="1"/>
  <c r="U757" i="2"/>
  <c r="U1257" i="2"/>
  <c r="N1271" i="1"/>
  <c r="U401" i="2"/>
  <c r="V401" i="2"/>
  <c r="U867" i="2"/>
  <c r="V867" i="2"/>
  <c r="N881" i="1"/>
  <c r="N1192" i="1"/>
  <c r="V1178" i="2"/>
  <c r="U1178" i="2"/>
  <c r="U794" i="2"/>
  <c r="K794" i="2"/>
  <c r="O808" i="1" s="1"/>
  <c r="V883" i="2"/>
  <c r="N897" i="1"/>
  <c r="V831" i="2"/>
  <c r="U831" i="2"/>
  <c r="N665" i="1"/>
  <c r="U651" i="2"/>
  <c r="U1329" i="2"/>
  <c r="V1329" i="2"/>
  <c r="U130" i="2"/>
  <c r="V130" i="2"/>
  <c r="U285" i="2"/>
  <c r="V285" i="2"/>
  <c r="K1276" i="2"/>
  <c r="O1290" i="1" s="1"/>
  <c r="K750" i="2"/>
  <c r="O764" i="1" s="1"/>
  <c r="V602" i="2"/>
  <c r="N616" i="1"/>
  <c r="K602" i="2"/>
  <c r="O616" i="1" s="1"/>
  <c r="V1339" i="2"/>
  <c r="U1290" i="2"/>
  <c r="V1290" i="2"/>
  <c r="K1290" i="2"/>
  <c r="O1304" i="1" s="1"/>
  <c r="N863" i="1"/>
  <c r="V849" i="2"/>
  <c r="K849" i="2"/>
  <c r="O863" i="1" s="1"/>
  <c r="N1232" i="1"/>
  <c r="V1218" i="2"/>
  <c r="K1218" i="2"/>
  <c r="O1232" i="1" s="1"/>
  <c r="N1480" i="1"/>
  <c r="N1405" i="1"/>
  <c r="V808" i="2"/>
  <c r="U434" i="2"/>
  <c r="V969" i="2"/>
  <c r="V48" i="2"/>
  <c r="V472" i="2"/>
  <c r="U643" i="2"/>
  <c r="K643" i="2"/>
  <c r="O657" i="1" s="1"/>
  <c r="V470" i="2"/>
  <c r="K470" i="2"/>
  <c r="O484" i="1" s="1"/>
  <c r="N457" i="1"/>
  <c r="U443" i="2"/>
  <c r="N991" i="1"/>
  <c r="U977" i="2"/>
  <c r="V519" i="2"/>
  <c r="N533" i="1"/>
  <c r="K519" i="2"/>
  <c r="O533" i="1" s="1"/>
  <c r="V840" i="2"/>
  <c r="N854" i="1"/>
  <c r="U840" i="2"/>
  <c r="V473" i="2"/>
  <c r="K473" i="2"/>
  <c r="O487" i="1" s="1"/>
  <c r="N293" i="1"/>
  <c r="V279" i="2"/>
  <c r="N1135" i="1"/>
  <c r="V1121" i="2"/>
  <c r="N328" i="1"/>
  <c r="V314" i="2"/>
  <c r="U314" i="2"/>
  <c r="U1476" i="2"/>
  <c r="V1476" i="2"/>
  <c r="U1162" i="2"/>
  <c r="N1176" i="1"/>
  <c r="U322" i="2"/>
  <c r="N336" i="1"/>
  <c r="K322" i="2"/>
  <c r="O336" i="1" s="1"/>
  <c r="U1402" i="2"/>
  <c r="V1402" i="2"/>
  <c r="K1402" i="2"/>
  <c r="O1416" i="1" s="1"/>
  <c r="N792" i="1"/>
  <c r="V778" i="2"/>
  <c r="K778" i="2"/>
  <c r="O792" i="1" s="1"/>
  <c r="U996" i="2"/>
  <c r="V996" i="2"/>
  <c r="N690" i="1"/>
  <c r="V676" i="2"/>
  <c r="U676" i="2"/>
  <c r="V877" i="2"/>
  <c r="U877" i="2"/>
  <c r="N891" i="1"/>
  <c r="K877" i="2"/>
  <c r="O891" i="1" s="1"/>
  <c r="V699" i="2"/>
  <c r="K710" i="2"/>
  <c r="O724" i="1" s="1"/>
  <c r="V710" i="2"/>
  <c r="N724" i="1"/>
  <c r="N877" i="1"/>
  <c r="V1243" i="2"/>
  <c r="V964" i="2"/>
  <c r="N144" i="1"/>
  <c r="N116" i="1"/>
  <c r="N1003" i="1"/>
  <c r="N1304" i="1"/>
  <c r="U950" i="2"/>
  <c r="N299" i="1"/>
  <c r="V40" i="2"/>
  <c r="V713" i="2"/>
  <c r="N266" i="1"/>
  <c r="N1362" i="1"/>
  <c r="N764" i="1"/>
  <c r="U473" i="2"/>
  <c r="V1405" i="2"/>
  <c r="V1055" i="2"/>
  <c r="N813" i="1"/>
  <c r="U189" i="2"/>
  <c r="U847" i="2"/>
  <c r="V1016" i="2"/>
  <c r="N1030" i="1"/>
  <c r="U1016" i="2"/>
  <c r="K1016" i="2"/>
  <c r="O1030" i="1" s="1"/>
  <c r="K480" i="2"/>
  <c r="O494" i="1" s="1"/>
  <c r="U480" i="2"/>
  <c r="N769" i="1"/>
  <c r="U755" i="2"/>
  <c r="V755" i="2"/>
  <c r="V155" i="2"/>
  <c r="N169" i="1"/>
  <c r="K155" i="2"/>
  <c r="O169" i="1" s="1"/>
  <c r="U155" i="2"/>
  <c r="U806" i="2"/>
  <c r="K806" i="2"/>
  <c r="O820" i="1" s="1"/>
  <c r="N820" i="1"/>
  <c r="V806" i="2"/>
  <c r="V1350" i="2"/>
  <c r="U1350" i="2"/>
  <c r="N1364" i="1"/>
  <c r="K1350" i="2"/>
  <c r="O1364" i="1" s="1"/>
  <c r="N1012" i="1"/>
  <c r="K998" i="2"/>
  <c r="O1012" i="1" s="1"/>
  <c r="V998" i="2"/>
  <c r="U998" i="2"/>
  <c r="V1212" i="2"/>
  <c r="N1335" i="1"/>
  <c r="K755" i="2"/>
  <c r="O769" i="1" s="1"/>
  <c r="N745" i="1"/>
  <c r="U731" i="2"/>
  <c r="V731" i="2"/>
  <c r="K731" i="2"/>
  <c r="O745" i="1" s="1"/>
  <c r="V1071" i="2"/>
  <c r="N1085" i="1"/>
  <c r="U1071" i="2"/>
  <c r="K1071" i="2"/>
  <c r="O1085" i="1" s="1"/>
  <c r="N1371" i="1"/>
  <c r="U1357" i="2"/>
  <c r="V1357" i="2"/>
  <c r="K1357" i="2"/>
  <c r="O1371" i="1" s="1"/>
  <c r="U803" i="2"/>
  <c r="N817" i="1"/>
  <c r="V803" i="2"/>
  <c r="K803" i="2"/>
  <c r="O817" i="1" s="1"/>
  <c r="N170" i="1"/>
  <c r="K156" i="2"/>
  <c r="O170" i="1" s="1"/>
  <c r="U68" i="2"/>
  <c r="N82" i="1"/>
  <c r="K68" i="2"/>
  <c r="O82" i="1" s="1"/>
  <c r="V68" i="2"/>
  <c r="N306" i="1"/>
  <c r="U1508" i="2"/>
  <c r="U20" i="2"/>
  <c r="V322" i="2"/>
  <c r="V814" i="2"/>
  <c r="U814" i="2"/>
  <c r="K814" i="2"/>
  <c r="O828" i="1" s="1"/>
  <c r="N828" i="1"/>
  <c r="K655" i="2"/>
  <c r="O669" i="1" s="1"/>
  <c r="U655" i="2"/>
  <c r="V513" i="2"/>
  <c r="U513" i="2"/>
  <c r="K513" i="2"/>
  <c r="O527" i="1" s="1"/>
  <c r="N527" i="1"/>
  <c r="K628" i="2"/>
  <c r="O642" i="1" s="1"/>
  <c r="N642" i="1"/>
  <c r="V628" i="2"/>
  <c r="N766" i="1"/>
  <c r="U1065" i="2"/>
  <c r="U187" i="2"/>
  <c r="N201" i="1"/>
  <c r="V187" i="2"/>
  <c r="K187" i="2"/>
  <c r="O201" i="1" s="1"/>
  <c r="N1220" i="1"/>
  <c r="U1206" i="2"/>
  <c r="V1206" i="2"/>
  <c r="K1206" i="2"/>
  <c r="O1220" i="1" s="1"/>
  <c r="K996" i="2"/>
  <c r="O1010" i="1" s="1"/>
  <c r="U1211" i="2"/>
  <c r="N1225" i="1"/>
  <c r="K1211" i="2"/>
  <c r="O1225" i="1" s="1"/>
  <c r="U943" i="2"/>
  <c r="V315" i="2"/>
  <c r="U80" i="2"/>
  <c r="V493" i="2"/>
  <c r="N1389" i="1"/>
  <c r="U902" i="2"/>
  <c r="N916" i="1"/>
  <c r="K902" i="2"/>
  <c r="O916" i="1" s="1"/>
  <c r="U138" i="2"/>
  <c r="N152" i="1"/>
  <c r="K138" i="2"/>
  <c r="O152" i="1" s="1"/>
  <c r="V138" i="2"/>
  <c r="V224" i="2"/>
  <c r="N238" i="1"/>
  <c r="U224" i="2"/>
  <c r="K224" i="2"/>
  <c r="O238" i="1" s="1"/>
  <c r="U536" i="2"/>
  <c r="N581" i="1"/>
  <c r="K567" i="2"/>
  <c r="O581" i="1" s="1"/>
  <c r="V567" i="2"/>
  <c r="U567" i="2"/>
  <c r="U81" i="2"/>
  <c r="V81" i="2"/>
  <c r="N95" i="1"/>
  <c r="K81" i="2"/>
  <c r="O95" i="1" s="1"/>
  <c r="V905" i="2"/>
  <c r="U905" i="2"/>
  <c r="N919" i="1"/>
  <c r="K905" i="2"/>
  <c r="O919" i="1" s="1"/>
  <c r="N157" i="1"/>
  <c r="U143" i="2"/>
  <c r="K143" i="2"/>
  <c r="O157" i="1" s="1"/>
  <c r="V143" i="2"/>
  <c r="N1328" i="1"/>
  <c r="U1314" i="2"/>
  <c r="K1314" i="2"/>
  <c r="O1328" i="1" s="1"/>
  <c r="V1314" i="2"/>
  <c r="V412" i="2"/>
  <c r="U412" i="2"/>
  <c r="U368" i="2"/>
  <c r="V368" i="2"/>
  <c r="V106" i="2"/>
  <c r="U106" i="2"/>
  <c r="K18" i="2"/>
  <c r="K1243" i="2"/>
  <c r="O1257" i="1" s="1"/>
  <c r="K1367" i="2"/>
  <c r="O1381" i="1" s="1"/>
  <c r="K317" i="2"/>
  <c r="O331" i="1" s="1"/>
  <c r="K485" i="2"/>
  <c r="O499" i="1" s="1"/>
  <c r="K888" i="2"/>
  <c r="O902" i="1" s="1"/>
  <c r="K102" i="2"/>
  <c r="O116" i="1" s="1"/>
  <c r="K1077" i="2"/>
  <c r="O1091" i="1" s="1"/>
  <c r="K357" i="2"/>
  <c r="O371" i="1" s="1"/>
  <c r="K67" i="2"/>
  <c r="O81" i="1" s="1"/>
  <c r="K914" i="2"/>
  <c r="O928" i="1" s="1"/>
  <c r="K524" i="2"/>
  <c r="O538" i="1" s="1"/>
  <c r="K401" i="2"/>
  <c r="O415" i="1" s="1"/>
  <c r="K1296" i="2"/>
  <c r="O1310" i="1" s="1"/>
  <c r="K1317" i="2"/>
  <c r="O1331" i="1" s="1"/>
  <c r="K1247" i="2"/>
  <c r="O1261" i="1" s="1"/>
  <c r="K307" i="2"/>
  <c r="O321" i="1" s="1"/>
  <c r="K1073" i="2"/>
  <c r="O1087" i="1" s="1"/>
  <c r="K1220" i="2"/>
  <c r="O1234" i="1" s="1"/>
  <c r="K299" i="2"/>
  <c r="O313" i="1" s="1"/>
  <c r="K1423" i="2"/>
  <c r="O1437" i="1" s="1"/>
  <c r="K323" i="2"/>
  <c r="O337" i="1" s="1"/>
  <c r="K943" i="2"/>
  <c r="O957" i="1" s="1"/>
  <c r="K1390" i="2"/>
  <c r="O1404" i="1" s="1"/>
  <c r="K1110" i="2"/>
  <c r="O1124" i="1" s="1"/>
  <c r="K728" i="2"/>
  <c r="O742" i="1" s="1"/>
  <c r="K536" i="2"/>
  <c r="O550" i="1" s="1"/>
  <c r="K456" i="2"/>
  <c r="O470" i="1" s="1"/>
  <c r="K27" i="2"/>
  <c r="O41" i="1" s="1"/>
  <c r="K588" i="2"/>
  <c r="O602" i="1" s="1"/>
  <c r="K488" i="2"/>
  <c r="O502" i="1" s="1"/>
  <c r="K1272" i="2"/>
  <c r="O1286" i="1" s="1"/>
  <c r="K1361" i="2"/>
  <c r="O1375" i="1" s="1"/>
  <c r="K20" i="2"/>
  <c r="O34" i="1" s="1"/>
  <c r="K1191" i="2"/>
  <c r="O1205" i="1" s="1"/>
  <c r="K907" i="2"/>
  <c r="O921" i="1" s="1"/>
  <c r="K832" i="2"/>
  <c r="O846" i="1" s="1"/>
  <c r="K556" i="2"/>
  <c r="O570" i="1" s="1"/>
  <c r="K55" i="2"/>
  <c r="O69" i="1" s="1"/>
  <c r="K475" i="2"/>
  <c r="O489" i="1" s="1"/>
  <c r="K282" i="2"/>
  <c r="O296" i="1" s="1"/>
  <c r="K129" i="2"/>
  <c r="O143" i="1" s="1"/>
  <c r="K642" i="2"/>
  <c r="O656" i="1" s="1"/>
  <c r="K984" i="2"/>
  <c r="O998" i="1" s="1"/>
  <c r="K957" i="2"/>
  <c r="O971" i="1" s="1"/>
  <c r="K1364" i="2"/>
  <c r="O1378" i="1" s="1"/>
  <c r="K918" i="2"/>
  <c r="O932" i="1" s="1"/>
  <c r="K341" i="2"/>
  <c r="O355" i="1" s="1"/>
  <c r="K1294" i="2"/>
  <c r="O1308" i="1" s="1"/>
  <c r="K525" i="2"/>
  <c r="O539" i="1" s="1"/>
  <c r="K1450" i="2"/>
  <c r="O1464" i="1" s="1"/>
  <c r="K1201" i="2"/>
  <c r="O1215" i="1" s="1"/>
  <c r="K788" i="2"/>
  <c r="O802" i="1" s="1"/>
  <c r="K344" i="2"/>
  <c r="O358" i="1" s="1"/>
  <c r="K181" i="2"/>
  <c r="O195" i="1" s="1"/>
  <c r="K469" i="2"/>
  <c r="O483" i="1" s="1"/>
  <c r="K562" i="2"/>
  <c r="O576" i="1" s="1"/>
  <c r="K820" i="2"/>
  <c r="O834" i="1" s="1"/>
  <c r="K150" i="2"/>
  <c r="O164" i="1" s="1"/>
  <c r="K844" i="2"/>
  <c r="O858" i="1" s="1"/>
  <c r="K1354" i="2"/>
  <c r="O1368" i="1" s="1"/>
  <c r="K1460" i="2"/>
  <c r="O1474" i="1" s="1"/>
  <c r="K700" i="2"/>
  <c r="O714" i="1" s="1"/>
  <c r="K1186" i="2"/>
  <c r="O1200" i="1" s="1"/>
  <c r="K1283" i="2"/>
  <c r="O1297" i="1" s="1"/>
  <c r="K308" i="2"/>
  <c r="O322" i="1" s="1"/>
  <c r="K581" i="2"/>
  <c r="O595" i="1" s="1"/>
  <c r="K1067" i="2"/>
  <c r="O1081" i="1" s="1"/>
  <c r="K477" i="2"/>
  <c r="O491" i="1" s="1"/>
  <c r="K254" i="2"/>
  <c r="O268" i="1" s="1"/>
  <c r="K151" i="2"/>
  <c r="O165" i="1" s="1"/>
  <c r="K825" i="2"/>
  <c r="O839" i="1" s="1"/>
  <c r="K462" i="2"/>
  <c r="O476" i="1" s="1"/>
  <c r="K466" i="2"/>
  <c r="O480" i="1" s="1"/>
  <c r="K1147" i="2"/>
  <c r="O1161" i="1" s="1"/>
  <c r="K673" i="2"/>
  <c r="O687" i="1" s="1"/>
  <c r="K263" i="2"/>
  <c r="O277" i="1" s="1"/>
  <c r="K1165" i="2"/>
  <c r="O1179" i="1" s="1"/>
  <c r="K251" i="2"/>
  <c r="O265" i="1" s="1"/>
  <c r="K1160" i="2"/>
  <c r="O1174" i="1" s="1"/>
  <c r="K1049" i="2"/>
  <c r="O1063" i="1" s="1"/>
  <c r="K713" i="2"/>
  <c r="O727" i="1" s="1"/>
  <c r="K1401" i="2"/>
  <c r="O1415" i="1" s="1"/>
  <c r="K124" i="2"/>
  <c r="O138" i="1" s="1"/>
  <c r="K42" i="2"/>
  <c r="O56" i="1" s="1"/>
  <c r="K1382" i="2"/>
  <c r="O1396" i="1" s="1"/>
  <c r="K919" i="2"/>
  <c r="O933" i="1" s="1"/>
  <c r="K1125" i="2"/>
  <c r="O1139" i="1" s="1"/>
  <c r="K937" i="2"/>
  <c r="O951" i="1" s="1"/>
  <c r="K238" i="2"/>
  <c r="O252" i="1" s="1"/>
  <c r="K1376" i="2"/>
  <c r="O1390" i="1" s="1"/>
  <c r="K1383" i="2"/>
  <c r="O1397" i="1" s="1"/>
  <c r="K361" i="2"/>
  <c r="O375" i="1" s="1"/>
  <c r="K447" i="2"/>
  <c r="O461" i="1" s="1"/>
  <c r="K237" i="2"/>
  <c r="O251" i="1" s="1"/>
  <c r="K1494" i="2"/>
  <c r="O1508" i="1" s="1"/>
  <c r="K1307" i="2"/>
  <c r="O1321" i="1" s="1"/>
  <c r="K1215" i="2"/>
  <c r="O1229" i="1" s="1"/>
  <c r="K387" i="2"/>
  <c r="O401" i="1" s="1"/>
  <c r="K484" i="2"/>
  <c r="O498" i="1" s="1"/>
  <c r="K1413" i="2"/>
  <c r="O1427" i="1" s="1"/>
  <c r="K1487" i="2"/>
  <c r="O1501" i="1" s="1"/>
  <c r="K652" i="2"/>
  <c r="O666" i="1" s="1"/>
  <c r="N1077" i="1"/>
  <c r="U1149" i="2"/>
  <c r="U444" i="2"/>
  <c r="U683" i="2"/>
  <c r="N667" i="1"/>
  <c r="U1129" i="2"/>
  <c r="K1267" i="2"/>
  <c r="O1281" i="1" s="1"/>
  <c r="U381" i="2"/>
  <c r="N395" i="1"/>
  <c r="V1466" i="2"/>
  <c r="U1391" i="2"/>
  <c r="U24" i="2"/>
  <c r="N822" i="1"/>
  <c r="N823" i="1"/>
  <c r="V809" i="2"/>
  <c r="V434" i="2"/>
  <c r="N751" i="1"/>
  <c r="U737" i="2"/>
  <c r="N983" i="1"/>
  <c r="U1427" i="2"/>
  <c r="N1441" i="1"/>
  <c r="U515" i="2"/>
  <c r="V273" i="2"/>
  <c r="U273" i="2"/>
  <c r="V1152" i="2"/>
  <c r="U1152" i="2"/>
  <c r="V396" i="2"/>
  <c r="V729" i="2"/>
  <c r="N743" i="1"/>
  <c r="N187" i="1"/>
  <c r="N389" i="1"/>
  <c r="U375" i="2"/>
  <c r="U48" i="2"/>
  <c r="N1265" i="1"/>
  <c r="U1251" i="2"/>
  <c r="N486" i="1"/>
  <c r="U1033" i="2"/>
  <c r="N102" i="1"/>
  <c r="U75" i="2"/>
  <c r="V264" i="2"/>
  <c r="N649" i="1"/>
  <c r="U1510" i="2"/>
  <c r="U1269" i="2"/>
  <c r="V523" i="2"/>
  <c r="N537" i="1"/>
  <c r="K523" i="2"/>
  <c r="O537" i="1" s="1"/>
  <c r="K840" i="2"/>
  <c r="O854" i="1" s="1"/>
  <c r="V1193" i="2"/>
  <c r="U1412" i="2"/>
  <c r="U774" i="2"/>
  <c r="K1484" i="2"/>
  <c r="O1498" i="1" s="1"/>
  <c r="V1366" i="2"/>
  <c r="K279" i="2"/>
  <c r="O293" i="1" s="1"/>
  <c r="U324" i="2"/>
  <c r="K343" i="2"/>
  <c r="O357" i="1" s="1"/>
  <c r="N327" i="1"/>
  <c r="K1121" i="2"/>
  <c r="O1135" i="1" s="1"/>
  <c r="V1470" i="2"/>
  <c r="K314" i="2"/>
  <c r="O328" i="1" s="1"/>
  <c r="N1334" i="1"/>
  <c r="V1320" i="2"/>
  <c r="N369" i="1"/>
  <c r="U355" i="2"/>
  <c r="V355" i="2"/>
  <c r="K355" i="2"/>
  <c r="O369" i="1" s="1"/>
  <c r="K1476" i="2"/>
  <c r="O1490" i="1" s="1"/>
  <c r="U280" i="2"/>
  <c r="N294" i="1"/>
  <c r="V280" i="2"/>
  <c r="U1406" i="2"/>
  <c r="N1420" i="1"/>
  <c r="K1406" i="2"/>
  <c r="O1420" i="1" s="1"/>
  <c r="U744" i="2"/>
  <c r="N758" i="1"/>
  <c r="K744" i="2"/>
  <c r="O758" i="1" s="1"/>
  <c r="K1508" i="2"/>
  <c r="O1522" i="1" s="1"/>
  <c r="U873" i="2"/>
  <c r="V873" i="2"/>
  <c r="U76" i="2"/>
  <c r="N90" i="1"/>
  <c r="V83" i="2"/>
  <c r="K83" i="2"/>
  <c r="O97" i="1" s="1"/>
  <c r="N97" i="1"/>
  <c r="U1114" i="2"/>
  <c r="K1114" i="2"/>
  <c r="O1128" i="1" s="1"/>
  <c r="N1128" i="1"/>
  <c r="V1288" i="2"/>
  <c r="K1288" i="2"/>
  <c r="O1302" i="1" s="1"/>
  <c r="N1302" i="1"/>
  <c r="N756" i="1"/>
  <c r="V742" i="2"/>
  <c r="U742" i="2"/>
  <c r="K742" i="2"/>
  <c r="O756" i="1" s="1"/>
  <c r="U489" i="2"/>
  <c r="K489" i="2"/>
  <c r="O503" i="1" s="1"/>
  <c r="V489" i="2"/>
  <c r="U320" i="2"/>
  <c r="N334" i="1"/>
  <c r="K320" i="2"/>
  <c r="O334" i="1" s="1"/>
  <c r="U714" i="2"/>
  <c r="N728" i="1"/>
  <c r="K714" i="2"/>
  <c r="O728" i="1" s="1"/>
  <c r="U664" i="2"/>
  <c r="V664" i="2"/>
  <c r="N678" i="1"/>
  <c r="U1161" i="2"/>
  <c r="N1175" i="1"/>
  <c r="K1161" i="2"/>
  <c r="O1175" i="1" s="1"/>
  <c r="V1161" i="2"/>
  <c r="V149" i="2"/>
  <c r="N163" i="1"/>
  <c r="U149" i="2"/>
  <c r="U1501" i="2"/>
  <c r="N1515" i="1"/>
  <c r="V1501" i="2"/>
  <c r="K1501" i="2"/>
  <c r="O1515" i="1" s="1"/>
  <c r="V248" i="2"/>
  <c r="N262" i="1"/>
  <c r="U248" i="2"/>
  <c r="K248" i="2"/>
  <c r="O262" i="1" s="1"/>
  <c r="K842" i="2"/>
  <c r="O856" i="1" s="1"/>
  <c r="K468" i="2"/>
  <c r="O482" i="1" s="1"/>
  <c r="V244" i="2"/>
  <c r="U244" i="2"/>
  <c r="N258" i="1"/>
  <c r="K244" i="2"/>
  <c r="O258" i="1" s="1"/>
  <c r="K1375" i="2"/>
  <c r="O1389" i="1" s="1"/>
  <c r="K483" i="2"/>
  <c r="O497" i="1" s="1"/>
  <c r="K1019" i="2"/>
  <c r="O1033" i="1" s="1"/>
  <c r="K1263" i="2"/>
  <c r="O1277" i="1" s="1"/>
  <c r="K1051" i="2"/>
  <c r="O1065" i="1" s="1"/>
  <c r="N713" i="1"/>
  <c r="K199" i="2"/>
  <c r="O213" i="1" s="1"/>
  <c r="K1444" i="2"/>
  <c r="O1458" i="1" s="1"/>
  <c r="U612" i="2"/>
  <c r="K1384" i="2"/>
  <c r="O1398" i="1" s="1"/>
  <c r="U710" i="2"/>
  <c r="U777" i="2"/>
  <c r="K1156" i="2"/>
  <c r="O1170" i="1" s="1"/>
  <c r="V342" i="2"/>
  <c r="U342" i="2"/>
  <c r="N638" i="1"/>
  <c r="U624" i="2"/>
  <c r="V624" i="2"/>
  <c r="K624" i="2"/>
  <c r="O638" i="1" s="1"/>
  <c r="N331" i="1"/>
  <c r="N931" i="1"/>
  <c r="V900" i="2"/>
  <c r="V660" i="2"/>
  <c r="U734" i="2"/>
  <c r="N390" i="1"/>
  <c r="U832" i="2"/>
  <c r="V485" i="2"/>
  <c r="U846" i="2"/>
  <c r="V794" i="2"/>
  <c r="N426" i="1"/>
  <c r="U456" i="2"/>
  <c r="N1343" i="1"/>
  <c r="N1064" i="1"/>
  <c r="N930" i="1"/>
  <c r="N69" i="1"/>
  <c r="V1021" i="2"/>
  <c r="V1034" i="2"/>
  <c r="V1103" i="2"/>
  <c r="N1493" i="1"/>
  <c r="V212" i="2"/>
  <c r="U282" i="2"/>
  <c r="N439" i="1"/>
  <c r="U527" i="2"/>
  <c r="V60" i="2"/>
  <c r="U176" i="2"/>
  <c r="U642" i="2"/>
  <c r="U115" i="2"/>
  <c r="N1149" i="1"/>
  <c r="U883" i="2"/>
  <c r="U1138" i="2"/>
  <c r="V72" i="2"/>
  <c r="V957" i="2"/>
  <c r="V1123" i="2"/>
  <c r="U857" i="2"/>
  <c r="V260" i="2"/>
  <c r="V914" i="2"/>
  <c r="V1113" i="2"/>
  <c r="U352" i="2"/>
  <c r="V725" i="2"/>
  <c r="N845" i="1"/>
  <c r="V524" i="2"/>
  <c r="U351" i="2"/>
  <c r="U1364" i="2"/>
  <c r="V1296" i="2"/>
  <c r="N1075" i="1"/>
  <c r="U1361" i="2"/>
  <c r="V1317" i="2"/>
  <c r="N135" i="1"/>
  <c r="U339" i="2"/>
  <c r="V1401" i="2"/>
  <c r="V1460" i="2"/>
  <c r="N936" i="1"/>
  <c r="V1186" i="2"/>
  <c r="U1283" i="2"/>
  <c r="N657" i="1"/>
  <c r="N168" i="1"/>
  <c r="N1413" i="1"/>
  <c r="U789" i="2"/>
  <c r="V1154" i="2"/>
  <c r="N138" i="1"/>
  <c r="V946" i="2"/>
  <c r="V816" i="2"/>
  <c r="V945" i="2"/>
  <c r="U219" i="2"/>
  <c r="N383" i="1"/>
  <c r="V1232" i="2"/>
  <c r="U751" i="2"/>
  <c r="U1311" i="2"/>
  <c r="V1139" i="2"/>
  <c r="V42" i="2"/>
  <c r="U1484" i="2"/>
  <c r="N150" i="1"/>
  <c r="V1201" i="2"/>
  <c r="V343" i="2"/>
  <c r="N770" i="1"/>
  <c r="U1121" i="2"/>
  <c r="V827" i="2"/>
  <c r="U277" i="2"/>
  <c r="N491" i="1"/>
  <c r="N951" i="1"/>
  <c r="U238" i="2"/>
  <c r="U1220" i="2"/>
  <c r="N511" i="1"/>
  <c r="K497" i="2"/>
  <c r="O511" i="1" s="1"/>
  <c r="V497" i="2"/>
  <c r="U497" i="2"/>
  <c r="V1070" i="2"/>
  <c r="U1070" i="2"/>
  <c r="N1084" i="1"/>
  <c r="N305" i="1"/>
  <c r="K291" i="2"/>
  <c r="O305" i="1" s="1"/>
  <c r="V291" i="2"/>
  <c r="K56" i="2"/>
  <c r="O70" i="1" s="1"/>
  <c r="U56" i="2"/>
  <c r="V194" i="2"/>
  <c r="K194" i="2"/>
  <c r="O208" i="1" s="1"/>
  <c r="U194" i="2"/>
  <c r="V107" i="2"/>
  <c r="U107" i="2"/>
  <c r="U1291" i="2"/>
  <c r="K1291" i="2"/>
  <c r="O1305" i="1" s="1"/>
  <c r="V1291" i="2"/>
  <c r="K961" i="2"/>
  <c r="O975" i="1" s="1"/>
  <c r="U508" i="2"/>
  <c r="N522" i="1"/>
  <c r="V508" i="2"/>
  <c r="K508" i="2"/>
  <c r="O522" i="1" s="1"/>
  <c r="N33" i="1"/>
  <c r="N1482" i="1"/>
  <c r="U1497" i="2"/>
  <c r="U671" i="2"/>
  <c r="K671" i="2"/>
  <c r="O685" i="1" s="1"/>
  <c r="V671" i="2"/>
  <c r="N685" i="1"/>
  <c r="U345" i="2"/>
  <c r="K230" i="2"/>
  <c r="O244" i="1" s="1"/>
  <c r="K76" i="2"/>
  <c r="O90" i="1" s="1"/>
  <c r="V1111" i="2"/>
  <c r="N494" i="1"/>
  <c r="V1389" i="2"/>
  <c r="K333" i="2"/>
  <c r="O347" i="1" s="1"/>
  <c r="V333" i="2"/>
  <c r="U333" i="2"/>
  <c r="N347" i="1"/>
  <c r="U930" i="2"/>
  <c r="N944" i="1"/>
  <c r="K930" i="2"/>
  <c r="O944" i="1" s="1"/>
  <c r="V930" i="2"/>
  <c r="U747" i="2"/>
  <c r="V747" i="2"/>
  <c r="N761" i="1"/>
  <c r="K747" i="2"/>
  <c r="O761" i="1" s="1"/>
  <c r="U644" i="2"/>
  <c r="N658" i="1"/>
  <c r="V644" i="2"/>
  <c r="V958" i="2"/>
  <c r="N972" i="1"/>
  <c r="U958" i="2"/>
  <c r="U114" i="2"/>
  <c r="N128" i="1"/>
  <c r="V114" i="2"/>
  <c r="K114" i="2"/>
  <c r="O128" i="1" s="1"/>
  <c r="V1035" i="2"/>
  <c r="U1035" i="2"/>
  <c r="N1049" i="1"/>
  <c r="K1035" i="2"/>
  <c r="O1049" i="1" s="1"/>
  <c r="K400" i="2"/>
  <c r="O414" i="1" s="1"/>
  <c r="U1057" i="2"/>
  <c r="K1057" i="2"/>
  <c r="O1071" i="1" s="1"/>
  <c r="V886" i="2"/>
  <c r="N900" i="1"/>
  <c r="U886" i="2"/>
  <c r="K886" i="2"/>
  <c r="O900" i="1" s="1"/>
  <c r="U1397" i="2"/>
  <c r="V1397" i="2"/>
  <c r="N1411" i="1"/>
  <c r="K1397" i="2"/>
  <c r="O1411" i="1" s="1"/>
  <c r="V85" i="2"/>
  <c r="N99" i="1"/>
  <c r="K85" i="2"/>
  <c r="O99" i="1" s="1"/>
  <c r="U85" i="2"/>
  <c r="U955" i="2"/>
  <c r="V955" i="2"/>
  <c r="K955" i="2"/>
  <c r="O969" i="1" s="1"/>
  <c r="N969" i="1"/>
  <c r="N311" i="1"/>
  <c r="U297" i="2"/>
  <c r="K297" i="2"/>
  <c r="O311" i="1" s="1"/>
  <c r="V297" i="2"/>
  <c r="V296" i="2"/>
  <c r="V361" i="2"/>
  <c r="U991" i="2"/>
  <c r="V1326" i="2"/>
  <c r="N663" i="1"/>
  <c r="N1039" i="1"/>
  <c r="U1514" i="2"/>
  <c r="N1351" i="1"/>
  <c r="N1508" i="1"/>
  <c r="V535" i="2"/>
  <c r="N1249" i="1"/>
  <c r="U110" i="2"/>
  <c r="U1003" i="2"/>
  <c r="U305" i="2"/>
  <c r="V979" i="2"/>
  <c r="V1420" i="2"/>
  <c r="V1114" i="2"/>
  <c r="N834" i="1"/>
  <c r="N121" i="1"/>
  <c r="N71" i="1"/>
  <c r="V1368" i="2"/>
  <c r="V578" i="2"/>
  <c r="N1416" i="1"/>
  <c r="K58" i="2"/>
  <c r="O72" i="1" s="1"/>
  <c r="N103" i="1"/>
  <c r="U89" i="2"/>
  <c r="K89" i="2"/>
  <c r="O103" i="1" s="1"/>
  <c r="V89" i="2"/>
  <c r="V983" i="2"/>
  <c r="U983" i="2"/>
  <c r="K983" i="2"/>
  <c r="O997" i="1" s="1"/>
  <c r="N997" i="1"/>
  <c r="N720" i="1"/>
  <c r="V706" i="2"/>
  <c r="N1111" i="1"/>
  <c r="V1097" i="2"/>
  <c r="U1097" i="2"/>
  <c r="U137" i="2"/>
  <c r="K137" i="2"/>
  <c r="O151" i="1" s="1"/>
  <c r="V137" i="2"/>
  <c r="N151" i="1"/>
  <c r="K437" i="2"/>
  <c r="O451" i="1" s="1"/>
  <c r="V437" i="2"/>
  <c r="N451" i="1"/>
  <c r="U437" i="2"/>
  <c r="N772" i="1"/>
  <c r="V758" i="2"/>
  <c r="K758" i="2"/>
  <c r="O772" i="1" s="1"/>
  <c r="U758" i="2"/>
  <c r="K180" i="2"/>
  <c r="O194" i="1" s="1"/>
  <c r="U180" i="2"/>
  <c r="V180" i="2"/>
  <c r="N194" i="1"/>
  <c r="V294" i="2"/>
  <c r="N308" i="1"/>
  <c r="U294" i="2"/>
  <c r="K294" i="2"/>
  <c r="O308" i="1" s="1"/>
  <c r="N1194" i="1"/>
  <c r="V1180" i="2"/>
  <c r="U1180" i="2"/>
  <c r="K1180" i="2"/>
  <c r="O1194" i="1" s="1"/>
  <c r="N1501" i="1"/>
  <c r="U86" i="2"/>
  <c r="U541" i="2"/>
  <c r="U424" i="2"/>
  <c r="V655" i="2"/>
  <c r="N1028" i="1"/>
  <c r="K149" i="2"/>
  <c r="O163" i="1" s="1"/>
  <c r="U1331" i="2"/>
  <c r="K134" i="2"/>
  <c r="O148" i="1" s="1"/>
  <c r="K706" i="2"/>
  <c r="O720" i="1" s="1"/>
  <c r="K267" i="2"/>
  <c r="O281" i="1" s="1"/>
  <c r="K559" i="2"/>
  <c r="O573" i="1" s="1"/>
  <c r="K162" i="2"/>
  <c r="O176" i="1" s="1"/>
  <c r="V1318" i="2"/>
  <c r="U1318" i="2"/>
  <c r="N1332" i="1"/>
  <c r="K1318" i="2"/>
  <c r="O1332" i="1" s="1"/>
  <c r="U909" i="2"/>
  <c r="N923" i="1"/>
  <c r="V909" i="2"/>
  <c r="K909" i="2"/>
  <c r="O923" i="1" s="1"/>
  <c r="K301" i="2"/>
  <c r="O315" i="1" s="1"/>
  <c r="V841" i="2"/>
  <c r="U841" i="2"/>
  <c r="N855" i="1"/>
  <c r="K841" i="2"/>
  <c r="O855" i="1" s="1"/>
  <c r="V202" i="2"/>
  <c r="U202" i="2"/>
  <c r="K202" i="2"/>
  <c r="O216" i="1" s="1"/>
  <c r="N216" i="1"/>
  <c r="V91" i="2"/>
  <c r="N105" i="1"/>
  <c r="U91" i="2"/>
  <c r="K91" i="2"/>
  <c r="O105" i="1" s="1"/>
  <c r="N901" i="1"/>
  <c r="V887" i="2"/>
  <c r="U887" i="2"/>
  <c r="K887" i="2"/>
  <c r="O901" i="1" s="1"/>
  <c r="U915" i="2"/>
  <c r="N929" i="1"/>
  <c r="V915" i="2"/>
  <c r="K915" i="2"/>
  <c r="O929" i="1" s="1"/>
  <c r="N708" i="1"/>
  <c r="U694" i="2"/>
  <c r="V694" i="2"/>
  <c r="K694" i="2"/>
  <c r="O708" i="1" s="1"/>
  <c r="V1292" i="2"/>
  <c r="N148" i="1"/>
  <c r="V762" i="2"/>
  <c r="V1445" i="2"/>
  <c r="N414" i="1"/>
  <c r="N856" i="1"/>
  <c r="U156" i="2"/>
  <c r="N178" i="1"/>
  <c r="V347" i="2"/>
  <c r="U768" i="2"/>
  <c r="N904" i="1"/>
  <c r="V1057" i="2"/>
  <c r="V1211" i="2"/>
  <c r="K665" i="2"/>
  <c r="O679" i="1" s="1"/>
  <c r="U390" i="2"/>
  <c r="V390" i="2"/>
  <c r="K390" i="2"/>
  <c r="O404" i="1" s="1"/>
  <c r="N404" i="1"/>
  <c r="V1473" i="2"/>
  <c r="N1487" i="1"/>
  <c r="U1473" i="2"/>
  <c r="K1473" i="2"/>
  <c r="O1487" i="1" s="1"/>
  <c r="U33" i="2"/>
  <c r="V1207" i="2"/>
  <c r="N544" i="1"/>
  <c r="U530" i="2"/>
  <c r="K530" i="2"/>
  <c r="O544" i="1" s="1"/>
  <c r="N1196" i="1"/>
  <c r="K1182" i="2"/>
  <c r="O1196" i="1" s="1"/>
  <c r="V1182" i="2"/>
  <c r="U1064" i="2"/>
  <c r="K1064" i="2"/>
  <c r="O1078" i="1" s="1"/>
  <c r="N434" i="1"/>
  <c r="K420" i="2"/>
  <c r="O434" i="1" s="1"/>
  <c r="V269" i="2"/>
  <c r="K269" i="2"/>
  <c r="O283" i="1" s="1"/>
  <c r="N835" i="1"/>
  <c r="U821" i="2"/>
  <c r="V1451" i="2"/>
  <c r="K1451" i="2"/>
  <c r="O1465" i="1" s="1"/>
  <c r="K1516" i="2"/>
  <c r="O1530" i="1" s="1"/>
  <c r="U1516" i="2"/>
  <c r="K165" i="2"/>
  <c r="O179" i="1" s="1"/>
  <c r="U165" i="2"/>
  <c r="V103" i="2"/>
  <c r="K103" i="2"/>
  <c r="O117" i="1" s="1"/>
  <c r="N523" i="1"/>
  <c r="U509" i="2"/>
  <c r="K1298" i="2"/>
  <c r="O1312" i="1" s="1"/>
  <c r="V1298" i="2"/>
  <c r="N400" i="1"/>
  <c r="U386" i="2"/>
  <c r="V386" i="2"/>
  <c r="U428" i="2"/>
  <c r="K428" i="2"/>
  <c r="O442" i="1" s="1"/>
  <c r="N873" i="1"/>
  <c r="V859" i="2"/>
  <c r="K732" i="2"/>
  <c r="O746" i="1" s="1"/>
  <c r="V732" i="2"/>
  <c r="N721" i="1"/>
  <c r="K707" i="2"/>
  <c r="O721" i="1" s="1"/>
  <c r="K1414" i="2"/>
  <c r="O1428" i="1" s="1"/>
  <c r="V1270" i="2"/>
  <c r="K1270" i="2"/>
  <c r="O1284" i="1" s="1"/>
  <c r="K606" i="2"/>
  <c r="O620" i="1" s="1"/>
  <c r="U632" i="2"/>
  <c r="K632" i="2"/>
  <c r="O646" i="1" s="1"/>
  <c r="V30" i="2"/>
  <c r="U30" i="2"/>
  <c r="U245" i="2"/>
  <c r="K245" i="2"/>
  <c r="O259" i="1" s="1"/>
  <c r="U1030" i="2"/>
  <c r="K1030" i="2"/>
  <c r="O1044" i="1" s="1"/>
  <c r="V165" i="2"/>
  <c r="K509" i="2"/>
  <c r="O523" i="1" s="1"/>
  <c r="U545" i="2"/>
  <c r="V545" i="2"/>
  <c r="U913" i="2"/>
  <c r="V913" i="2"/>
  <c r="N927" i="1"/>
  <c r="K913" i="2"/>
  <c r="O927" i="1" s="1"/>
  <c r="V834" i="2"/>
  <c r="N848" i="1"/>
  <c r="U1424" i="2"/>
  <c r="V1424" i="2"/>
  <c r="N1438" i="1"/>
  <c r="K1424" i="2"/>
  <c r="O1438" i="1" s="1"/>
  <c r="N1408" i="1"/>
  <c r="U1394" i="2"/>
  <c r="V1374" i="2"/>
  <c r="U1374" i="2"/>
  <c r="N1388" i="1"/>
  <c r="K1374" i="2"/>
  <c r="O1388" i="1" s="1"/>
  <c r="N661" i="1"/>
  <c r="V647" i="2"/>
  <c r="U647" i="2"/>
  <c r="K647" i="2"/>
  <c r="O661" i="1" s="1"/>
  <c r="V802" i="2"/>
  <c r="U802" i="2"/>
  <c r="K802" i="2"/>
  <c r="O816" i="1" s="1"/>
  <c r="U1119" i="2"/>
  <c r="V1119" i="2"/>
  <c r="N1133" i="1"/>
  <c r="N59" i="1"/>
  <c r="V45" i="2"/>
  <c r="K45" i="2"/>
  <c r="O59" i="1" s="1"/>
  <c r="U1369" i="2"/>
  <c r="N1383" i="1"/>
  <c r="V1369" i="2"/>
  <c r="N495" i="1"/>
  <c r="K481" i="2"/>
  <c r="O495" i="1" s="1"/>
  <c r="U1398" i="2"/>
  <c r="V1398" i="2"/>
  <c r="N1412" i="1"/>
  <c r="N385" i="1"/>
  <c r="K371" i="2"/>
  <c r="O385" i="1" s="1"/>
  <c r="V594" i="2"/>
  <c r="N608" i="1"/>
  <c r="U594" i="2"/>
  <c r="V175" i="2"/>
  <c r="N189" i="1"/>
  <c r="U175" i="2"/>
  <c r="K175" i="2"/>
  <c r="O189" i="1" s="1"/>
  <c r="N191" i="1"/>
  <c r="V177" i="2"/>
  <c r="U177" i="2"/>
  <c r="V385" i="2"/>
  <c r="U385" i="2"/>
  <c r="K385" i="2"/>
  <c r="O399" i="1" s="1"/>
  <c r="N399" i="1"/>
  <c r="V1493" i="2"/>
  <c r="U1493" i="2"/>
  <c r="K1493" i="2"/>
  <c r="O1507" i="1" s="1"/>
  <c r="N1507" i="1"/>
  <c r="U1485" i="2"/>
  <c r="N1499" i="1"/>
  <c r="V1485" i="2"/>
  <c r="K1485" i="2"/>
  <c r="O1499" i="1" s="1"/>
  <c r="N307" i="1"/>
  <c r="V293" i="2"/>
  <c r="K293" i="2"/>
  <c r="O307" i="1" s="1"/>
  <c r="V249" i="2"/>
  <c r="U249" i="2"/>
  <c r="N263" i="1"/>
  <c r="K249" i="2"/>
  <c r="O263" i="1" s="1"/>
  <c r="N80" i="1"/>
  <c r="V66" i="2"/>
  <c r="N583" i="1"/>
  <c r="U569" i="2"/>
  <c r="V569" i="2"/>
  <c r="K569" i="2"/>
  <c r="O583" i="1" s="1"/>
  <c r="N288" i="1"/>
  <c r="V274" i="2"/>
  <c r="U274" i="2"/>
  <c r="N1251" i="1"/>
  <c r="V1237" i="2"/>
  <c r="K1237" i="2"/>
  <c r="O1251" i="1" s="1"/>
  <c r="V335" i="2"/>
  <c r="U335" i="2"/>
  <c r="N349" i="1"/>
  <c r="U74" i="2"/>
  <c r="N88" i="1"/>
  <c r="V74" i="2"/>
  <c r="K74" i="2"/>
  <c r="O88" i="1" s="1"/>
  <c r="U1463" i="2"/>
  <c r="N1477" i="1"/>
  <c r="V1463" i="2"/>
  <c r="N912" i="1"/>
  <c r="V898" i="2"/>
  <c r="U898" i="2"/>
  <c r="K898" i="2"/>
  <c r="O912" i="1" s="1"/>
  <c r="N1428" i="1"/>
  <c r="V606" i="2"/>
  <c r="V420" i="2"/>
  <c r="V1174" i="2"/>
  <c r="V1068" i="2"/>
  <c r="U732" i="2"/>
  <c r="N131" i="1"/>
  <c r="K117" i="2"/>
  <c r="O131" i="1" s="1"/>
  <c r="U679" i="2"/>
  <c r="N693" i="1"/>
  <c r="V679" i="2"/>
  <c r="U885" i="2"/>
  <c r="N899" i="1"/>
  <c r="K885" i="2"/>
  <c r="O899" i="1" s="1"/>
  <c r="N1164" i="1"/>
  <c r="V1150" i="2"/>
  <c r="K1150" i="2"/>
  <c r="O1164" i="1" s="1"/>
  <c r="U1150" i="2"/>
  <c r="V1313" i="2"/>
  <c r="K1313" i="2"/>
  <c r="O1327" i="1" s="1"/>
  <c r="N1327" i="1"/>
  <c r="U52" i="2"/>
  <c r="N66" i="1"/>
  <c r="V52" i="2"/>
  <c r="K52" i="2"/>
  <c r="O66" i="1" s="1"/>
  <c r="V514" i="2"/>
  <c r="U514" i="2"/>
  <c r="N528" i="1"/>
  <c r="K514" i="2"/>
  <c r="O528" i="1" s="1"/>
  <c r="N1021" i="1"/>
  <c r="V1007" i="2"/>
  <c r="U1007" i="2"/>
  <c r="K1007" i="2"/>
  <c r="O1021" i="1" s="1"/>
  <c r="N1073" i="1"/>
  <c r="V1059" i="2"/>
  <c r="U1059" i="2"/>
  <c r="K1059" i="2"/>
  <c r="O1073" i="1" s="1"/>
  <c r="N1521" i="1"/>
  <c r="K1507" i="2"/>
  <c r="O1521" i="1" s="1"/>
  <c r="V1507" i="2"/>
  <c r="N559" i="1"/>
  <c r="V1394" i="2"/>
  <c r="N816" i="1"/>
  <c r="V481" i="2"/>
  <c r="V117" i="2"/>
  <c r="U1196" i="2"/>
  <c r="U1474" i="2"/>
  <c r="V1474" i="2"/>
  <c r="K1474" i="2"/>
  <c r="O1488" i="1" s="1"/>
  <c r="K1101" i="2"/>
  <c r="O1115" i="1" s="1"/>
  <c r="U1101" i="2"/>
  <c r="N1115" i="1"/>
  <c r="V1101" i="2"/>
  <c r="N242" i="1"/>
  <c r="V228" i="2"/>
  <c r="U228" i="2"/>
  <c r="K228" i="2"/>
  <c r="O242" i="1" s="1"/>
  <c r="U111" i="2"/>
  <c r="N125" i="1"/>
  <c r="K111" i="2"/>
  <c r="O125" i="1" s="1"/>
  <c r="U866" i="2"/>
  <c r="V866" i="2"/>
  <c r="N880" i="1"/>
  <c r="K866" i="2"/>
  <c r="O880" i="1" s="1"/>
  <c r="K1104" i="2"/>
  <c r="O1118" i="1" s="1"/>
  <c r="V1104" i="2"/>
  <c r="N1118" i="1"/>
  <c r="U1104" i="2"/>
  <c r="N924" i="1"/>
  <c r="U910" i="2"/>
  <c r="V910" i="2"/>
  <c r="K910" i="2"/>
  <c r="O924" i="1" s="1"/>
  <c r="N402" i="1"/>
  <c r="V388" i="2"/>
  <c r="K388" i="2"/>
  <c r="O402" i="1" s="1"/>
  <c r="U388" i="2"/>
  <c r="U1280" i="2"/>
  <c r="N1294" i="1"/>
  <c r="V1280" i="2"/>
  <c r="K1280" i="2"/>
  <c r="O1294" i="1" s="1"/>
  <c r="N405" i="1"/>
  <c r="K391" i="2"/>
  <c r="O405" i="1" s="1"/>
  <c r="V391" i="2"/>
  <c r="U391" i="2"/>
  <c r="N460" i="1"/>
  <c r="V446" i="2"/>
  <c r="U446" i="2"/>
  <c r="K446" i="2"/>
  <c r="O460" i="1" s="1"/>
  <c r="U247" i="2"/>
  <c r="V247" i="2"/>
  <c r="K247" i="2"/>
  <c r="O261" i="1" s="1"/>
  <c r="N261" i="1"/>
  <c r="N1285" i="1"/>
  <c r="U1271" i="2"/>
  <c r="V1271" i="2"/>
  <c r="K1271" i="2"/>
  <c r="O1285" i="1" s="1"/>
  <c r="N1488" i="1"/>
  <c r="U66" i="2"/>
  <c r="U1248" i="2"/>
  <c r="V1248" i="2"/>
  <c r="K1248" i="2"/>
  <c r="O1262" i="1" s="1"/>
  <c r="U63" i="2"/>
  <c r="K63" i="2"/>
  <c r="O77" i="1" s="1"/>
  <c r="N77" i="1"/>
  <c r="V63" i="2"/>
  <c r="K1327" i="2"/>
  <c r="O1341" i="1" s="1"/>
  <c r="N1341" i="1"/>
  <c r="N953" i="1"/>
  <c r="V939" i="2"/>
  <c r="V627" i="2"/>
  <c r="U627" i="2"/>
  <c r="U203" i="2"/>
  <c r="N217" i="1"/>
  <c r="N706" i="1"/>
  <c r="U692" i="2"/>
  <c r="V692" i="2"/>
  <c r="N1093" i="1"/>
  <c r="U1182" i="2"/>
  <c r="V123" i="2"/>
  <c r="N501" i="1"/>
  <c r="K487" i="2"/>
  <c r="O501" i="1" s="1"/>
  <c r="V1486" i="2"/>
  <c r="K1486" i="2"/>
  <c r="O1500" i="1" s="1"/>
  <c r="N680" i="1"/>
  <c r="V666" i="2"/>
  <c r="V618" i="2"/>
  <c r="N632" i="1"/>
  <c r="U49" i="2"/>
  <c r="V49" i="2"/>
  <c r="V1381" i="2"/>
  <c r="N1395" i="1"/>
  <c r="V198" i="2"/>
  <c r="U198" i="2"/>
  <c r="N44" i="1"/>
  <c r="V418" i="2"/>
  <c r="K418" i="2"/>
  <c r="O432" i="1" s="1"/>
  <c r="N1374" i="1"/>
  <c r="K1360" i="2"/>
  <c r="O1374" i="1" s="1"/>
  <c r="N269" i="1"/>
  <c r="U255" i="2"/>
  <c r="K255" i="2"/>
  <c r="O269" i="1" s="1"/>
  <c r="V1225" i="2"/>
  <c r="U1225" i="2"/>
  <c r="K1225" i="2"/>
  <c r="O1239" i="1" s="1"/>
  <c r="N179" i="1"/>
  <c r="N343" i="1"/>
  <c r="U329" i="2"/>
  <c r="K329" i="2"/>
  <c r="O343" i="1" s="1"/>
  <c r="K627" i="2"/>
  <c r="O641" i="1" s="1"/>
  <c r="V829" i="2"/>
  <c r="K829" i="2"/>
  <c r="O843" i="1" s="1"/>
  <c r="N842" i="1"/>
  <c r="K828" i="2"/>
  <c r="O842" i="1" s="1"/>
  <c r="U431" i="2"/>
  <c r="K431" i="2"/>
  <c r="O445" i="1" s="1"/>
  <c r="V193" i="2"/>
  <c r="U193" i="2"/>
  <c r="N207" i="1"/>
  <c r="K193" i="2"/>
  <c r="O207" i="1" s="1"/>
  <c r="U259" i="2"/>
  <c r="N273" i="1"/>
  <c r="V259" i="2"/>
  <c r="K259" i="2"/>
  <c r="O273" i="1" s="1"/>
  <c r="V436" i="2"/>
  <c r="N450" i="1"/>
  <c r="U436" i="2"/>
  <c r="K436" i="2"/>
  <c r="O450" i="1" s="1"/>
  <c r="V1393" i="2"/>
  <c r="U1393" i="2"/>
  <c r="N1407" i="1"/>
  <c r="U243" i="2"/>
  <c r="V243" i="2"/>
  <c r="K243" i="2"/>
  <c r="O257" i="1" s="1"/>
  <c r="V379" i="2"/>
  <c r="N393" i="1"/>
  <c r="K379" i="2"/>
  <c r="O393" i="1" s="1"/>
  <c r="U108" i="2"/>
  <c r="N122" i="1"/>
  <c r="V108" i="2"/>
  <c r="V445" i="2"/>
  <c r="U445" i="2"/>
  <c r="N459" i="1"/>
  <c r="V1253" i="2"/>
  <c r="N1267" i="1"/>
  <c r="U1253" i="2"/>
  <c r="V1074" i="2"/>
  <c r="N1088" i="1"/>
  <c r="U1074" i="2"/>
  <c r="K1074" i="2"/>
  <c r="O1088" i="1" s="1"/>
  <c r="V959" i="2"/>
  <c r="N973" i="1"/>
  <c r="K959" i="2"/>
  <c r="O973" i="1" s="1"/>
  <c r="N374" i="1"/>
  <c r="K360" i="2"/>
  <c r="O374" i="1" s="1"/>
  <c r="V360" i="2"/>
  <c r="N965" i="1"/>
  <c r="V951" i="2"/>
  <c r="U951" i="2"/>
  <c r="K951" i="2"/>
  <c r="O965" i="1" s="1"/>
  <c r="N1266" i="1"/>
  <c r="U1252" i="2"/>
  <c r="V1252" i="2"/>
  <c r="K1252" i="2"/>
  <c r="O1266" i="1" s="1"/>
  <c r="U1503" i="2"/>
  <c r="N1078" i="1"/>
  <c r="N283" i="1"/>
  <c r="N1465" i="1"/>
  <c r="U103" i="2"/>
  <c r="N843" i="1"/>
  <c r="N1312" i="1"/>
  <c r="U1456" i="2"/>
  <c r="N1470" i="1"/>
  <c r="K1393" i="2"/>
  <c r="O1407" i="1" s="1"/>
  <c r="U667" i="2"/>
  <c r="K667" i="2"/>
  <c r="O681" i="1" s="1"/>
  <c r="N757" i="1"/>
  <c r="U743" i="2"/>
  <c r="V743" i="2"/>
  <c r="U561" i="2"/>
  <c r="V561" i="2"/>
  <c r="N575" i="1"/>
  <c r="K561" i="2"/>
  <c r="O575" i="1" s="1"/>
  <c r="K445" i="2"/>
  <c r="O459" i="1" s="1"/>
  <c r="N341" i="1"/>
  <c r="V327" i="2"/>
  <c r="N1095" i="1"/>
  <c r="V1081" i="2"/>
  <c r="K1081" i="2"/>
  <c r="O1095" i="1" s="1"/>
  <c r="V53" i="2"/>
  <c r="N67" i="1"/>
  <c r="K53" i="2"/>
  <c r="O67" i="1" s="1"/>
  <c r="U53" i="2"/>
  <c r="V993" i="2"/>
  <c r="U993" i="2"/>
  <c r="K993" i="2"/>
  <c r="O1007" i="1" s="1"/>
  <c r="N1007" i="1"/>
  <c r="U1410" i="2"/>
  <c r="N1424" i="1"/>
  <c r="K1410" i="2"/>
  <c r="O1424" i="1" s="1"/>
  <c r="N1219" i="1"/>
  <c r="V1205" i="2"/>
  <c r="K1205" i="2"/>
  <c r="O1219" i="1" s="1"/>
  <c r="U1205" i="2"/>
  <c r="V805" i="2"/>
  <c r="U805" i="2"/>
  <c r="N819" i="1"/>
  <c r="K805" i="2"/>
  <c r="O819" i="1" s="1"/>
  <c r="N1244" i="1"/>
  <c r="U1230" i="2"/>
  <c r="V1230" i="2"/>
  <c r="K1230" i="2"/>
  <c r="O1244" i="1" s="1"/>
  <c r="U994" i="2"/>
  <c r="N1008" i="1"/>
  <c r="K994" i="2"/>
  <c r="O1008" i="1" s="1"/>
  <c r="V994" i="2"/>
  <c r="N286" i="1"/>
  <c r="U272" i="2"/>
  <c r="K272" i="2"/>
  <c r="O286" i="1" s="1"/>
  <c r="V272" i="2"/>
  <c r="N1529" i="1"/>
  <c r="V1515" i="2"/>
  <c r="K1515" i="2"/>
  <c r="O1529" i="1" s="1"/>
  <c r="U1515" i="2"/>
  <c r="U828" i="2"/>
  <c r="U481" i="2"/>
  <c r="N681" i="1"/>
  <c r="U117" i="2"/>
  <c r="V1196" i="2"/>
  <c r="U327" i="2"/>
  <c r="N364" i="1"/>
  <c r="V350" i="2"/>
  <c r="K350" i="2"/>
  <c r="O364" i="1" s="1"/>
  <c r="U350" i="2"/>
  <c r="N1320" i="1"/>
  <c r="V1306" i="2"/>
  <c r="K1306" i="2"/>
  <c r="O1320" i="1" s="1"/>
  <c r="U1306" i="2"/>
  <c r="U1210" i="2"/>
  <c r="N1224" i="1"/>
  <c r="V1210" i="2"/>
  <c r="K1210" i="2"/>
  <c r="O1224" i="1" s="1"/>
  <c r="V332" i="2"/>
  <c r="U332" i="2"/>
  <c r="N346" i="1"/>
  <c r="K332" i="2"/>
  <c r="O346" i="1" s="1"/>
  <c r="U878" i="2"/>
  <c r="N892" i="1"/>
  <c r="K878" i="2"/>
  <c r="O892" i="1" s="1"/>
  <c r="U1116" i="2"/>
  <c r="N1130" i="1"/>
  <c r="V1116" i="2"/>
  <c r="N159" i="1"/>
  <c r="V145" i="2"/>
  <c r="K145" i="2"/>
  <c r="O159" i="1" s="1"/>
  <c r="V1187" i="2"/>
  <c r="N1201" i="1"/>
  <c r="K1187" i="2"/>
  <c r="O1201" i="1" s="1"/>
  <c r="N630" i="1"/>
  <c r="V616" i="2"/>
  <c r="U616" i="2"/>
  <c r="V640" i="2"/>
  <c r="N654" i="1"/>
  <c r="U640" i="2"/>
  <c r="K640" i="2"/>
  <c r="O654" i="1" s="1"/>
  <c r="U897" i="2"/>
  <c r="N911" i="1"/>
  <c r="V897" i="2"/>
  <c r="U442" i="2"/>
  <c r="V442" i="2"/>
  <c r="N456" i="1"/>
  <c r="K442" i="2"/>
  <c r="O456" i="1" s="1"/>
  <c r="N768" i="1"/>
  <c r="V754" i="2"/>
  <c r="V597" i="2"/>
  <c r="U597" i="2"/>
  <c r="N611" i="1"/>
  <c r="K597" i="2"/>
  <c r="O611" i="1" s="1"/>
  <c r="U1465" i="2"/>
  <c r="N1479" i="1"/>
  <c r="V1465" i="2"/>
  <c r="U765" i="2"/>
  <c r="N779" i="1"/>
  <c r="V765" i="2"/>
  <c r="K765" i="2"/>
  <c r="O779" i="1" s="1"/>
  <c r="U1313" i="2"/>
  <c r="V1410" i="2"/>
  <c r="U184" i="2"/>
  <c r="V184" i="2"/>
  <c r="N198" i="1"/>
  <c r="U856" i="2"/>
  <c r="K856" i="2"/>
  <c r="O870" i="1" s="1"/>
  <c r="N870" i="1"/>
  <c r="V856" i="2"/>
  <c r="K616" i="2"/>
  <c r="O630" i="1" s="1"/>
  <c r="V878" i="2"/>
  <c r="U1507" i="2"/>
  <c r="U275" i="2"/>
  <c r="N289" i="1"/>
  <c r="K275" i="2"/>
  <c r="O289" i="1" s="1"/>
  <c r="V275" i="2"/>
  <c r="U306" i="2"/>
  <c r="N320" i="1"/>
  <c r="K306" i="2"/>
  <c r="O320" i="1" s="1"/>
  <c r="V306" i="2"/>
  <c r="N730" i="1"/>
  <c r="U716" i="2"/>
  <c r="V858" i="2"/>
  <c r="N872" i="1"/>
  <c r="U205" i="2"/>
  <c r="N219" i="1"/>
  <c r="K1432" i="2"/>
  <c r="O1446" i="1" s="1"/>
  <c r="U1432" i="2"/>
  <c r="N1323" i="1"/>
  <c r="V1309" i="2"/>
  <c r="U1309" i="2"/>
  <c r="K634" i="2"/>
  <c r="O648" i="1" s="1"/>
  <c r="V634" i="2"/>
  <c r="U634" i="2"/>
  <c r="N648" i="1"/>
  <c r="V1286" i="2"/>
  <c r="U1286" i="2"/>
  <c r="N1300" i="1"/>
  <c r="V988" i="2"/>
  <c r="U988" i="2"/>
  <c r="N1002" i="1"/>
  <c r="K560" i="2"/>
  <c r="O574" i="1" s="1"/>
  <c r="N512" i="1"/>
  <c r="V498" i="2"/>
  <c r="U337" i="2"/>
  <c r="V337" i="2"/>
  <c r="V1011" i="2"/>
  <c r="N1025" i="1"/>
  <c r="V1285" i="2"/>
  <c r="N1299" i="1"/>
  <c r="V471" i="2"/>
  <c r="N485" i="1"/>
  <c r="N874" i="1"/>
  <c r="V860" i="2"/>
  <c r="V1505" i="2"/>
  <c r="N1519" i="1"/>
  <c r="K555" i="2"/>
  <c r="O569" i="1" s="1"/>
  <c r="V555" i="2"/>
  <c r="V1183" i="2"/>
  <c r="U1183" i="2"/>
  <c r="N1197" i="1"/>
  <c r="U1259" i="2"/>
  <c r="N1273" i="1"/>
  <c r="N78" i="1"/>
  <c r="V64" i="2"/>
  <c r="K94" i="2"/>
  <c r="O108" i="1" s="1"/>
  <c r="U94" i="2"/>
  <c r="N108" i="1"/>
  <c r="V348" i="2"/>
  <c r="U348" i="2"/>
  <c r="U874" i="2"/>
  <c r="N888" i="1"/>
  <c r="V874" i="2"/>
  <c r="K874" i="2"/>
  <c r="O888" i="1" s="1"/>
  <c r="N350" i="1"/>
  <c r="U336" i="2"/>
  <c r="N1148" i="1"/>
  <c r="K1134" i="2"/>
  <c r="O1148" i="1" s="1"/>
  <c r="U1134" i="2"/>
  <c r="N990" i="1"/>
  <c r="V1098" i="2"/>
  <c r="N563" i="1"/>
  <c r="U1461" i="2"/>
  <c r="V894" i="2"/>
  <c r="V147" i="2"/>
  <c r="U1204" i="2"/>
  <c r="U1452" i="2"/>
  <c r="N272" i="1"/>
  <c r="N1516" i="1"/>
  <c r="U496" i="2"/>
  <c r="U733" i="2"/>
  <c r="V733" i="2"/>
  <c r="V693" i="2"/>
  <c r="U693" i="2"/>
  <c r="K1505" i="2"/>
  <c r="O1519" i="1" s="1"/>
  <c r="U408" i="2"/>
  <c r="N422" i="1"/>
  <c r="V608" i="2"/>
  <c r="N622" i="1"/>
  <c r="U608" i="2"/>
  <c r="K608" i="2"/>
  <c r="O622" i="1" s="1"/>
  <c r="N875" i="1"/>
  <c r="V861" i="2"/>
  <c r="V321" i="2"/>
  <c r="N335" i="1"/>
  <c r="U321" i="2"/>
  <c r="K321" i="2"/>
  <c r="O335" i="1" s="1"/>
  <c r="U96" i="2"/>
  <c r="N110" i="1"/>
  <c r="U234" i="2"/>
  <c r="N248" i="1"/>
  <c r="V234" i="2"/>
  <c r="K234" i="2"/>
  <c r="O248" i="1" s="1"/>
  <c r="V753" i="2"/>
  <c r="N767" i="1"/>
  <c r="U753" i="2"/>
  <c r="U1054" i="2"/>
  <c r="V1054" i="2"/>
  <c r="K1054" i="2"/>
  <c r="O1068" i="1" s="1"/>
  <c r="U1438" i="2"/>
  <c r="N1452" i="1"/>
  <c r="V1438" i="2"/>
  <c r="U1422" i="2"/>
  <c r="N1436" i="1"/>
  <c r="K1422" i="2"/>
  <c r="O1436" i="1" s="1"/>
  <c r="V657" i="2"/>
  <c r="U657" i="2"/>
  <c r="N671" i="1"/>
  <c r="U1299" i="2"/>
  <c r="V1299" i="2"/>
  <c r="N1313" i="1"/>
  <c r="K1299" i="2"/>
  <c r="O1313" i="1" s="1"/>
  <c r="U419" i="2"/>
  <c r="N433" i="1"/>
  <c r="U450" i="2"/>
  <c r="N464" i="1"/>
  <c r="V450" i="2"/>
  <c r="K450" i="2"/>
  <c r="O464" i="1" s="1"/>
  <c r="V804" i="2"/>
  <c r="N818" i="1"/>
  <c r="V354" i="2"/>
  <c r="U354" i="2"/>
  <c r="K354" i="2"/>
  <c r="O368" i="1" s="1"/>
  <c r="V171" i="2"/>
  <c r="U171" i="2"/>
  <c r="N185" i="1"/>
  <c r="U367" i="2"/>
  <c r="V367" i="2"/>
  <c r="N381" i="1"/>
  <c r="K367" i="2"/>
  <c r="O381" i="1" s="1"/>
  <c r="V210" i="2"/>
  <c r="V1324" i="2"/>
  <c r="U560" i="2"/>
  <c r="K1492" i="2"/>
  <c r="O1506" i="1" s="1"/>
  <c r="N1506" i="1"/>
  <c r="K674" i="2"/>
  <c r="O688" i="1" s="1"/>
  <c r="V674" i="2"/>
  <c r="K761" i="2"/>
  <c r="O775" i="1" s="1"/>
  <c r="N775" i="1"/>
  <c r="K1404" i="2"/>
  <c r="O1418" i="1" s="1"/>
  <c r="U1404" i="2"/>
  <c r="U1026" i="2"/>
  <c r="V1026" i="2"/>
  <c r="N232" i="1"/>
  <c r="V218" i="2"/>
  <c r="K98" i="2"/>
  <c r="O112" i="1" s="1"/>
  <c r="V98" i="2"/>
  <c r="N112" i="1"/>
  <c r="U1227" i="2"/>
  <c r="N1241" i="1"/>
  <c r="K1227" i="2"/>
  <c r="O1241" i="1" s="1"/>
  <c r="V1227" i="2"/>
  <c r="N384" i="1"/>
  <c r="V370" i="2"/>
  <c r="U370" i="2"/>
  <c r="K370" i="2"/>
  <c r="O384" i="1" s="1"/>
  <c r="U1496" i="2"/>
  <c r="N1510" i="1"/>
  <c r="K1496" i="2"/>
  <c r="O1510" i="1" s="1"/>
  <c r="V1496" i="2"/>
  <c r="U157" i="2"/>
  <c r="V157" i="2"/>
  <c r="V617" i="2"/>
  <c r="U617" i="2"/>
  <c r="N631" i="1"/>
  <c r="K617" i="2"/>
  <c r="O631" i="1" s="1"/>
  <c r="U1492" i="2"/>
  <c r="N569" i="1"/>
  <c r="N1046" i="1"/>
  <c r="V1032" i="2"/>
  <c r="K1032" i="2"/>
  <c r="O1046" i="1" s="1"/>
  <c r="V533" i="2"/>
  <c r="U533" i="2"/>
  <c r="N547" i="1"/>
  <c r="K533" i="2"/>
  <c r="O547" i="1" s="1"/>
  <c r="V209" i="2"/>
  <c r="N223" i="1"/>
  <c r="U586" i="2"/>
  <c r="V586" i="2"/>
  <c r="N600" i="1"/>
  <c r="U691" i="2"/>
  <c r="K691" i="2"/>
  <c r="O705" i="1" s="1"/>
  <c r="V691" i="2"/>
  <c r="N705" i="1"/>
  <c r="V791" i="2"/>
  <c r="K791" i="2"/>
  <c r="O805" i="1" s="1"/>
  <c r="N805" i="1"/>
  <c r="U791" i="2"/>
  <c r="U861" i="2"/>
  <c r="K1386" i="2"/>
  <c r="O1400" i="1" s="1"/>
  <c r="N1400" i="1"/>
  <c r="V1386" i="2"/>
  <c r="K906" i="2"/>
  <c r="O920" i="1" s="1"/>
  <c r="U906" i="2"/>
  <c r="V906" i="2"/>
  <c r="N1140" i="1"/>
  <c r="U1126" i="2"/>
  <c r="V1126" i="2"/>
  <c r="K1126" i="2"/>
  <c r="O1140" i="1" s="1"/>
  <c r="U185" i="2"/>
  <c r="N199" i="1"/>
  <c r="U127" i="2"/>
  <c r="V127" i="2"/>
  <c r="K127" i="2"/>
  <c r="O141" i="1" s="1"/>
  <c r="N141" i="1"/>
  <c r="N1352" i="1"/>
  <c r="V1338" i="2"/>
  <c r="U1338" i="2"/>
  <c r="K1338" i="2"/>
  <c r="O1352" i="1" s="1"/>
  <c r="N571" i="1"/>
  <c r="U557" i="2"/>
  <c r="K557" i="2"/>
  <c r="O571" i="1" s="1"/>
  <c r="V557" i="2"/>
  <c r="V34" i="2"/>
  <c r="U34" i="2"/>
  <c r="K34" i="2"/>
  <c r="O48" i="1" s="1"/>
  <c r="N48" i="1"/>
  <c r="V701" i="2"/>
  <c r="N715" i="1"/>
  <c r="K701" i="2"/>
  <c r="O715" i="1" s="1"/>
  <c r="U701" i="2"/>
  <c r="U804" i="2"/>
  <c r="V336" i="2"/>
  <c r="N1051" i="1"/>
  <c r="U1037" i="2"/>
  <c r="K1037" i="2"/>
  <c r="O1051" i="1" s="1"/>
  <c r="V1037" i="2"/>
  <c r="V227" i="2"/>
  <c r="K227" i="2"/>
  <c r="O241" i="1" s="1"/>
  <c r="N241" i="1"/>
  <c r="U227" i="2"/>
  <c r="V1076" i="2"/>
  <c r="N1090" i="1"/>
  <c r="K1076" i="2"/>
  <c r="O1090" i="1" s="1"/>
  <c r="U1076" i="2"/>
  <c r="V1140" i="2"/>
  <c r="U1140" i="2"/>
  <c r="N1154" i="1"/>
  <c r="K1140" i="2"/>
  <c r="O1154" i="1" s="1"/>
  <c r="V1177" i="2"/>
  <c r="U1177" i="2"/>
  <c r="N1191" i="1"/>
  <c r="K1177" i="2"/>
  <c r="O1191" i="1" s="1"/>
  <c r="U613" i="2"/>
  <c r="V613" i="2"/>
  <c r="K613" i="2"/>
  <c r="O627" i="1" s="1"/>
  <c r="U1340" i="2"/>
  <c r="V1340" i="2"/>
  <c r="K1340" i="2"/>
  <c r="O1354" i="1" s="1"/>
  <c r="U1169" i="2"/>
  <c r="V1169" i="2"/>
  <c r="K1169" i="2"/>
  <c r="O1183" i="1" s="1"/>
  <c r="U1504" i="2"/>
  <c r="N1518" i="1"/>
  <c r="V1504" i="2"/>
  <c r="K1504" i="2"/>
  <c r="O1518" i="1" s="1"/>
  <c r="V1022" i="2"/>
  <c r="N1036" i="1"/>
  <c r="V1346" i="2"/>
  <c r="U1346" i="2"/>
  <c r="N1360" i="1"/>
  <c r="U109" i="2"/>
  <c r="N123" i="1"/>
  <c r="K109" i="2"/>
  <c r="O123" i="1" s="1"/>
  <c r="V109" i="2"/>
  <c r="N255" i="1"/>
  <c r="V241" i="2"/>
  <c r="K241" i="2"/>
  <c r="O255" i="1" s="1"/>
  <c r="U241" i="2"/>
  <c r="U498" i="2"/>
  <c r="N351" i="1"/>
  <c r="N224" i="1"/>
  <c r="V716" i="2"/>
  <c r="N1338" i="1"/>
  <c r="N574" i="1"/>
  <c r="V843" i="2"/>
  <c r="U843" i="2"/>
  <c r="N857" i="1"/>
  <c r="U921" i="2"/>
  <c r="V921" i="2"/>
  <c r="K921" i="2"/>
  <c r="O935" i="1" s="1"/>
  <c r="N821" i="1"/>
  <c r="V807" i="2"/>
  <c r="V1432" i="2"/>
  <c r="N1040" i="1"/>
  <c r="U218" i="2"/>
  <c r="U1224" i="2"/>
  <c r="N1238" i="1"/>
  <c r="V1224" i="2"/>
  <c r="K1224" i="2"/>
  <c r="O1238" i="1" s="1"/>
  <c r="N1052" i="1"/>
  <c r="V1038" i="2"/>
  <c r="U1038" i="2"/>
  <c r="U717" i="2"/>
  <c r="N731" i="1"/>
  <c r="V717" i="2"/>
  <c r="K717" i="2"/>
  <c r="O731" i="1" s="1"/>
  <c r="N958" i="1"/>
  <c r="U944" i="2"/>
  <c r="U869" i="2"/>
  <c r="V869" i="2"/>
  <c r="N883" i="1"/>
  <c r="K869" i="2"/>
  <c r="O883" i="1" s="1"/>
  <c r="V819" i="2"/>
  <c r="U819" i="2"/>
  <c r="U512" i="2"/>
  <c r="N526" i="1"/>
  <c r="V512" i="2"/>
  <c r="K833" i="2"/>
  <c r="O847" i="1" s="1"/>
  <c r="V833" i="2"/>
  <c r="N847" i="1"/>
  <c r="U854" i="2"/>
  <c r="N868" i="1"/>
  <c r="K854" i="2"/>
  <c r="O868" i="1" s="1"/>
  <c r="U1509" i="2"/>
  <c r="K1509" i="2"/>
  <c r="O1523" i="1" s="1"/>
  <c r="V1509" i="2"/>
  <c r="N1523" i="1"/>
  <c r="U1505" i="2"/>
  <c r="K426" i="2"/>
  <c r="O440" i="1" s="1"/>
  <c r="U426" i="2"/>
  <c r="V426" i="2"/>
  <c r="N440" i="1"/>
  <c r="N398" i="1"/>
  <c r="V384" i="2"/>
  <c r="K384" i="2"/>
  <c r="O398" i="1" s="1"/>
  <c r="U384" i="2"/>
  <c r="K1417" i="2"/>
  <c r="O1431" i="1" s="1"/>
  <c r="V1417" i="2"/>
  <c r="U1417" i="2"/>
  <c r="N1431" i="1"/>
  <c r="V94" i="2"/>
  <c r="U222" i="2"/>
  <c r="N236" i="1"/>
  <c r="K222" i="2"/>
  <c r="O236" i="1" s="1"/>
  <c r="V222" i="2"/>
  <c r="U1386" i="2"/>
  <c r="V419" i="2"/>
  <c r="V944" i="2"/>
  <c r="U1032" i="2"/>
  <c r="N368" i="1"/>
  <c r="N833" i="1"/>
  <c r="N173" i="1"/>
  <c r="U159" i="2"/>
  <c r="K159" i="2"/>
  <c r="O173" i="1" s="1"/>
  <c r="V159" i="2"/>
  <c r="U457" i="2"/>
  <c r="N471" i="1"/>
  <c r="V457" i="2"/>
  <c r="K457" i="2"/>
  <c r="O471" i="1" s="1"/>
  <c r="U775" i="2"/>
  <c r="K775" i="2"/>
  <c r="O789" i="1" s="1"/>
  <c r="V775" i="2"/>
  <c r="N789" i="1"/>
  <c r="V185" i="2"/>
  <c r="U220" i="2"/>
  <c r="N234" i="1"/>
  <c r="K220" i="2"/>
  <c r="O234" i="1" s="1"/>
  <c r="V220" i="2"/>
  <c r="K1341" i="2"/>
  <c r="O1355" i="1" s="1"/>
  <c r="V1341" i="2"/>
  <c r="U1341" i="2"/>
  <c r="U1108" i="2"/>
  <c r="K1108" i="2"/>
  <c r="O1122" i="1" s="1"/>
  <c r="V1108" i="2"/>
  <c r="N314" i="1"/>
  <c r="V300" i="2"/>
  <c r="N864" i="1"/>
  <c r="U850" i="2"/>
  <c r="N974" i="1"/>
  <c r="U960" i="2"/>
  <c r="K960" i="2"/>
  <c r="O974" i="1" s="1"/>
  <c r="V960" i="2"/>
  <c r="N1019" i="1"/>
  <c r="U1005" i="2"/>
  <c r="V1005" i="2"/>
  <c r="N1409" i="1"/>
  <c r="V1395" i="2"/>
  <c r="K1395" i="2"/>
  <c r="O1409" i="1" s="1"/>
  <c r="U359" i="2"/>
  <c r="V359" i="2"/>
  <c r="N373" i="1"/>
  <c r="K359" i="2"/>
  <c r="O373" i="1" s="1"/>
  <c r="U1159" i="2"/>
  <c r="N1173" i="1"/>
  <c r="K1159" i="2"/>
  <c r="O1173" i="1" s="1"/>
  <c r="U268" i="2"/>
  <c r="K268" i="2"/>
  <c r="O282" i="1" s="1"/>
  <c r="N282" i="1"/>
  <c r="V268" i="2"/>
  <c r="N1355" i="1"/>
  <c r="V850" i="2"/>
  <c r="N267" i="1"/>
  <c r="K253" i="2"/>
  <c r="O267" i="1" s="1"/>
  <c r="V253" i="2"/>
  <c r="U253" i="2"/>
  <c r="U973" i="2"/>
  <c r="V973" i="2"/>
  <c r="K973" i="2"/>
  <c r="O987" i="1" s="1"/>
  <c r="N987" i="1"/>
  <c r="V1107" i="2"/>
  <c r="N1121" i="1"/>
  <c r="K1107" i="2"/>
  <c r="O1121" i="1" s="1"/>
  <c r="U1185" i="2"/>
  <c r="V1185" i="2"/>
  <c r="N1199" i="1"/>
  <c r="K1185" i="2"/>
  <c r="O1199" i="1" s="1"/>
  <c r="V166" i="2"/>
  <c r="K166" i="2"/>
  <c r="O180" i="1" s="1"/>
  <c r="U166" i="2"/>
  <c r="N180" i="1"/>
  <c r="V760" i="2"/>
  <c r="N774" i="1"/>
  <c r="U760" i="2"/>
  <c r="K760" i="2"/>
  <c r="O774" i="1" s="1"/>
  <c r="N723" i="1"/>
  <c r="U709" i="2"/>
  <c r="K709" i="2"/>
  <c r="O723" i="1" s="1"/>
  <c r="U817" i="2"/>
  <c r="K817" i="2"/>
  <c r="O831" i="1" s="1"/>
  <c r="N831" i="1"/>
  <c r="N1443" i="1"/>
  <c r="U1429" i="2"/>
  <c r="V1429" i="2"/>
  <c r="K1429" i="2"/>
  <c r="O1443" i="1" s="1"/>
  <c r="N1237" i="1"/>
  <c r="U1223" i="2"/>
  <c r="V1223" i="2"/>
  <c r="K1223" i="2"/>
  <c r="O1237" i="1" s="1"/>
  <c r="N1358" i="1"/>
  <c r="U1344" i="2"/>
  <c r="V1344" i="2"/>
  <c r="K1344" i="2"/>
  <c r="O1358" i="1" s="1"/>
  <c r="U492" i="2"/>
  <c r="N506" i="1"/>
  <c r="K492" i="2"/>
  <c r="O506" i="1" s="1"/>
  <c r="K1092" i="2"/>
  <c r="O1106" i="1" s="1"/>
  <c r="U1092" i="2"/>
  <c r="N1106" i="1"/>
  <c r="N762" i="1"/>
  <c r="V748" i="2"/>
  <c r="K748" i="2"/>
  <c r="O762" i="1" s="1"/>
  <c r="K1255" i="2"/>
  <c r="O1269" i="1" s="1"/>
  <c r="V1255" i="2"/>
  <c r="U1255" i="2"/>
  <c r="V178" i="2"/>
  <c r="U178" i="2"/>
  <c r="N192" i="1"/>
  <c r="N92" i="1"/>
  <c r="V78" i="2"/>
  <c r="K78" i="2"/>
  <c r="O92" i="1" s="1"/>
  <c r="N1326" i="1"/>
  <c r="U1312" i="2"/>
  <c r="K1312" i="2"/>
  <c r="O1326" i="1" s="1"/>
  <c r="K300" i="2"/>
  <c r="O314" i="1" s="1"/>
  <c r="U1115" i="2"/>
  <c r="N1129" i="1"/>
  <c r="K1115" i="2"/>
  <c r="O1129" i="1" s="1"/>
  <c r="V1115" i="2"/>
  <c r="V947" i="2"/>
  <c r="U947" i="2"/>
  <c r="K947" i="2"/>
  <c r="O961" i="1" s="1"/>
  <c r="U440" i="2"/>
  <c r="K440" i="2"/>
  <c r="O454" i="1" s="1"/>
  <c r="V440" i="2"/>
  <c r="N454" i="1"/>
  <c r="U152" i="2"/>
  <c r="V152" i="2"/>
  <c r="K152" i="2"/>
  <c r="O166" i="1" s="1"/>
  <c r="N166" i="1"/>
  <c r="U1107" i="2"/>
  <c r="V1231" i="2"/>
  <c r="U1231" i="2"/>
  <c r="K1231" i="2"/>
  <c r="O1245" i="1" s="1"/>
  <c r="N1245" i="1"/>
  <c r="U191" i="2"/>
  <c r="V191" i="2"/>
  <c r="N205" i="1"/>
  <c r="K191" i="2"/>
  <c r="O205" i="1" s="1"/>
  <c r="N982" i="1"/>
  <c r="V968" i="2"/>
  <c r="U968" i="2"/>
  <c r="K968" i="2"/>
  <c r="O982" i="1" s="1"/>
  <c r="V236" i="2"/>
  <c r="U236" i="2"/>
  <c r="N250" i="1"/>
  <c r="K236" i="2"/>
  <c r="O250" i="1" s="1"/>
  <c r="U141" i="2"/>
  <c r="N155" i="1"/>
  <c r="V141" i="2"/>
  <c r="K141" i="2"/>
  <c r="O155" i="1" s="1"/>
  <c r="V817" i="2"/>
  <c r="U1395" i="2"/>
  <c r="N961" i="1"/>
  <c r="U934" i="2"/>
  <c r="V934" i="2"/>
  <c r="K934" i="2"/>
  <c r="O948" i="1" s="1"/>
  <c r="N948" i="1"/>
  <c r="V1042" i="2"/>
  <c r="U1042" i="2"/>
  <c r="K1042" i="2"/>
  <c r="O1056" i="1" s="1"/>
  <c r="N1449" i="1"/>
  <c r="U1435" i="2"/>
  <c r="V1435" i="2"/>
  <c r="K1435" i="2"/>
  <c r="O1449" i="1" s="1"/>
  <c r="U476" i="2"/>
  <c r="N490" i="1"/>
  <c r="V476" i="2"/>
  <c r="K476" i="2"/>
  <c r="O490" i="1" s="1"/>
  <c r="K340" i="2"/>
  <c r="O354" i="1" s="1"/>
  <c r="V340" i="2"/>
  <c r="K46" i="2"/>
  <c r="O60" i="1" s="1"/>
  <c r="U46" i="2"/>
  <c r="K233" i="2"/>
  <c r="O247" i="1" s="1"/>
  <c r="N247" i="1"/>
  <c r="V1078" i="2"/>
  <c r="U1078" i="2"/>
  <c r="K1078" i="2"/>
  <c r="O1092" i="1" s="1"/>
  <c r="U543" i="2"/>
  <c r="N557" i="1"/>
  <c r="N725" i="1"/>
  <c r="V711" i="2"/>
  <c r="K1300" i="2"/>
  <c r="O1314" i="1" s="1"/>
  <c r="N1314" i="1"/>
  <c r="U394" i="2"/>
  <c r="V394" i="2"/>
  <c r="N134" i="1"/>
  <c r="U120" i="2"/>
  <c r="V120" i="2"/>
  <c r="K120" i="2"/>
  <c r="O134" i="1" s="1"/>
  <c r="V1308" i="2"/>
  <c r="U1308" i="2"/>
  <c r="N1116" i="1"/>
  <c r="V1102" i="2"/>
  <c r="K1102" i="2"/>
  <c r="O1116" i="1" s="1"/>
  <c r="U1102" i="2"/>
  <c r="N354" i="1"/>
  <c r="V46" i="2"/>
  <c r="V233" i="2"/>
  <c r="K35" i="2"/>
  <c r="O49" i="1" s="1"/>
  <c r="V543" i="2"/>
  <c r="N867" i="1"/>
  <c r="V853" i="2"/>
  <c r="U853" i="2"/>
  <c r="U954" i="2"/>
  <c r="K954" i="2"/>
  <c r="O968" i="1" s="1"/>
  <c r="U972" i="2"/>
  <c r="V972" i="2"/>
  <c r="N1032" i="1"/>
  <c r="V1018" i="2"/>
  <c r="U1018" i="2"/>
  <c r="N167" i="1"/>
  <c r="U153" i="2"/>
  <c r="V153" i="2"/>
  <c r="N968" i="1"/>
  <c r="V1464" i="2"/>
  <c r="K1464" i="2"/>
  <c r="O1478" i="1" s="1"/>
  <c r="N1478" i="1"/>
  <c r="U721" i="2"/>
  <c r="K721" i="2"/>
  <c r="O735" i="1" s="1"/>
  <c r="V721" i="2"/>
  <c r="N735" i="1"/>
  <c r="U1200" i="2"/>
  <c r="V1200" i="2"/>
  <c r="N1214" i="1"/>
  <c r="K1200" i="2"/>
  <c r="O1214" i="1" s="1"/>
  <c r="N279" i="1"/>
  <c r="U265" i="2"/>
  <c r="K265" i="2"/>
  <c r="O279" i="1" s="1"/>
  <c r="V1275" i="2"/>
  <c r="U1275" i="2"/>
  <c r="K1275" i="2"/>
  <c r="O1289" i="1" s="1"/>
  <c r="N1289" i="1"/>
  <c r="N127" i="1"/>
  <c r="V113" i="2"/>
  <c r="K113" i="2"/>
  <c r="O127" i="1" s="1"/>
  <c r="V326" i="2"/>
  <c r="N340" i="1"/>
  <c r="K326" i="2"/>
  <c r="O340" i="1" s="1"/>
  <c r="U326" i="2"/>
  <c r="V580" i="2"/>
  <c r="U580" i="2"/>
  <c r="K580" i="2"/>
  <c r="O594" i="1" s="1"/>
  <c r="N594" i="1"/>
  <c r="U44" i="2"/>
  <c r="N58" i="1"/>
  <c r="V44" i="2"/>
  <c r="K44" i="2"/>
  <c r="O58" i="1" s="1"/>
  <c r="N380" i="1"/>
  <c r="V366" i="2"/>
  <c r="U366" i="2"/>
  <c r="K366" i="2"/>
  <c r="O380" i="1" s="1"/>
  <c r="N684" i="1"/>
  <c r="U670" i="2"/>
  <c r="K670" i="2"/>
  <c r="O684" i="1" s="1"/>
  <c r="N1222" i="1"/>
  <c r="K1208" i="2"/>
  <c r="O1222" i="1" s="1"/>
  <c r="U1208" i="2"/>
  <c r="V1208" i="2"/>
  <c r="N829" i="1"/>
  <c r="U815" i="2"/>
  <c r="V815" i="2"/>
  <c r="K815" i="2"/>
  <c r="O829" i="1" s="1"/>
  <c r="V158" i="2"/>
  <c r="U158" i="2"/>
  <c r="K522" i="2"/>
  <c r="O536" i="1" s="1"/>
  <c r="U522" i="2"/>
  <c r="N183" i="1"/>
  <c r="U169" i="2"/>
  <c r="V169" i="2"/>
  <c r="V101" i="2"/>
  <c r="N115" i="1"/>
  <c r="U101" i="2"/>
  <c r="N469" i="1"/>
  <c r="K455" i="2"/>
  <c r="O469" i="1" s="1"/>
  <c r="V455" i="2"/>
  <c r="V678" i="2"/>
  <c r="U678" i="2"/>
  <c r="K678" i="2"/>
  <c r="O692" i="1" s="1"/>
  <c r="N692" i="1"/>
  <c r="N520" i="1"/>
  <c r="U506" i="2"/>
  <c r="V715" i="2"/>
  <c r="U715" i="2"/>
  <c r="N535" i="1"/>
  <c r="V521" i="2"/>
  <c r="U521" i="2"/>
  <c r="N898" i="1"/>
  <c r="U884" i="2"/>
  <c r="U626" i="2"/>
  <c r="V626" i="2"/>
  <c r="N640" i="1"/>
  <c r="K626" i="2"/>
  <c r="O640" i="1" s="1"/>
  <c r="N1503" i="1"/>
  <c r="V1489" i="2"/>
  <c r="K1489" i="2"/>
  <c r="O1503" i="1" s="1"/>
  <c r="V35" i="2"/>
  <c r="N729" i="1"/>
  <c r="V1300" i="2"/>
  <c r="N984" i="1"/>
  <c r="K970" i="2"/>
  <c r="O984" i="1" s="1"/>
  <c r="V970" i="2"/>
  <c r="U970" i="2"/>
  <c r="N558" i="1"/>
  <c r="V544" i="2"/>
  <c r="U544" i="2"/>
  <c r="U1122" i="2"/>
  <c r="K1122" i="2"/>
  <c r="O1136" i="1" s="1"/>
  <c r="N1136" i="1"/>
  <c r="U316" i="2"/>
  <c r="V316" i="2"/>
  <c r="N330" i="1"/>
  <c r="U1155" i="2"/>
  <c r="N1169" i="1"/>
  <c r="V1155" i="2"/>
  <c r="K1155" i="2"/>
  <c r="O1169" i="1" s="1"/>
  <c r="U213" i="2"/>
  <c r="V213" i="2"/>
  <c r="N918" i="1"/>
  <c r="U904" i="2"/>
  <c r="K904" i="2"/>
  <c r="O918" i="1" s="1"/>
  <c r="K1181" i="2"/>
  <c r="O1195" i="1" s="1"/>
  <c r="V1181" i="2"/>
  <c r="K36" i="2"/>
  <c r="O50" i="1" s="1"/>
  <c r="N50" i="1"/>
  <c r="U36" i="2"/>
  <c r="K563" i="2"/>
  <c r="O577" i="1" s="1"/>
  <c r="V563" i="2"/>
  <c r="K295" i="2"/>
  <c r="O309" i="1" s="1"/>
  <c r="U295" i="2"/>
  <c r="N309" i="1"/>
  <c r="V785" i="2"/>
  <c r="U785" i="2"/>
  <c r="K785" i="2"/>
  <c r="O799" i="1" s="1"/>
  <c r="U1127" i="2"/>
  <c r="K1127" i="2"/>
  <c r="O1141" i="1" s="1"/>
  <c r="V1127" i="2"/>
  <c r="U764" i="2"/>
  <c r="N778" i="1"/>
  <c r="K764" i="2"/>
  <c r="O778" i="1" s="1"/>
  <c r="V764" i="2"/>
  <c r="N1018" i="1"/>
  <c r="V1004" i="2"/>
  <c r="K1004" i="2"/>
  <c r="O1018" i="1" s="1"/>
  <c r="U399" i="2"/>
  <c r="V399" i="2"/>
  <c r="K399" i="2"/>
  <c r="O413" i="1" s="1"/>
  <c r="N413" i="1"/>
  <c r="K1277" i="2"/>
  <c r="O1291" i="1" s="1"/>
  <c r="N391" i="1"/>
  <c r="K377" i="2"/>
  <c r="O391" i="1" s="1"/>
  <c r="V377" i="2"/>
  <c r="U377" i="2"/>
  <c r="N1291" i="1"/>
  <c r="U1464" i="2"/>
  <c r="N1141" i="1"/>
  <c r="N781" i="1"/>
  <c r="K767" i="2"/>
  <c r="O781" i="1" s="1"/>
  <c r="U767" i="2"/>
  <c r="V767" i="2"/>
  <c r="V670" i="2"/>
  <c r="N956" i="1"/>
  <c r="K942" i="2"/>
  <c r="O956" i="1" s="1"/>
  <c r="U942" i="2"/>
  <c r="U1188" i="2"/>
  <c r="V1188" i="2"/>
  <c r="N1202" i="1"/>
  <c r="K1188" i="2"/>
  <c r="O1202" i="1" s="1"/>
  <c r="U1214" i="2"/>
  <c r="V1214" i="2"/>
  <c r="K1214" i="2"/>
  <c r="O1228" i="1" s="1"/>
  <c r="N1228" i="1"/>
  <c r="K941" i="2"/>
  <c r="O955" i="1" s="1"/>
  <c r="V941" i="2"/>
  <c r="U941" i="2"/>
  <c r="N955" i="1"/>
  <c r="K1358" i="2"/>
  <c r="O1372" i="1" s="1"/>
  <c r="K1433" i="2"/>
  <c r="O1447" i="1" s="1"/>
  <c r="K876" i="2"/>
  <c r="O890" i="1" s="1"/>
  <c r="K459" i="2"/>
  <c r="O473" i="1" s="1"/>
  <c r="K605" i="2"/>
  <c r="O619" i="1" s="1"/>
  <c r="K920" i="2"/>
  <c r="O934" i="1" s="1"/>
  <c r="K638" i="2"/>
  <c r="O652" i="1" s="1"/>
  <c r="K554" i="2"/>
  <c r="O568" i="1" s="1"/>
  <c r="K1228" i="2"/>
  <c r="O1242" i="1" s="1"/>
  <c r="K288" i="2"/>
  <c r="O302" i="1" s="1"/>
  <c r="K188" i="2"/>
  <c r="O202" i="1" s="1"/>
  <c r="K682" i="2"/>
  <c r="O696" i="1" s="1"/>
  <c r="K1190" i="2"/>
  <c r="O1204" i="1" s="1"/>
  <c r="K1175" i="2"/>
  <c r="O1189" i="1" s="1"/>
  <c r="K356" i="2"/>
  <c r="O370" i="1" s="1"/>
  <c r="K1244" i="2"/>
  <c r="O1258" i="1" s="1"/>
  <c r="K1012" i="2"/>
  <c r="O1026" i="1" s="1"/>
  <c r="K1192" i="2"/>
  <c r="O1206" i="1" s="1"/>
  <c r="K1028" i="2"/>
  <c r="O1042" i="1" s="1"/>
  <c r="K818" i="2"/>
  <c r="O832" i="1" s="1"/>
  <c r="K467" i="2"/>
  <c r="O481" i="1" s="1"/>
  <c r="K1371" i="2"/>
  <c r="O1385" i="1" s="1"/>
  <c r="K532" i="2"/>
  <c r="O546" i="1" s="1"/>
  <c r="K835" i="2"/>
  <c r="O849" i="1" s="1"/>
  <c r="U582" i="2"/>
  <c r="V582" i="2"/>
  <c r="V1001" i="2"/>
  <c r="U1001" i="2"/>
  <c r="N760" i="1"/>
  <c r="U746" i="2"/>
  <c r="V746" i="2"/>
  <c r="K746" i="2"/>
  <c r="O760" i="1" s="1"/>
  <c r="V932" i="2"/>
  <c r="K932" i="2"/>
  <c r="O946" i="1" s="1"/>
  <c r="N946" i="1"/>
  <c r="N431" i="1"/>
  <c r="K417" i="2"/>
  <c r="O431" i="1" s="1"/>
  <c r="U417" i="2"/>
  <c r="V1453" i="2"/>
  <c r="K1453" i="2"/>
  <c r="O1467" i="1" s="1"/>
  <c r="N1467" i="1"/>
  <c r="V1217" i="2"/>
  <c r="K1217" i="2"/>
  <c r="O1231" i="1" s="1"/>
  <c r="V684" i="2"/>
  <c r="K684" i="2"/>
  <c r="O698" i="1" s="1"/>
  <c r="V438" i="2"/>
  <c r="N452" i="1"/>
  <c r="N1252" i="1"/>
  <c r="V1238" i="2"/>
  <c r="N1316" i="1"/>
  <c r="U1302" i="2"/>
  <c r="U1347" i="2"/>
  <c r="K1347" i="2"/>
  <c r="O1361" i="1" s="1"/>
  <c r="U797" i="2"/>
  <c r="K797" i="2"/>
  <c r="O811" i="1" s="1"/>
  <c r="N734" i="1"/>
  <c r="K720" i="2"/>
  <c r="O734" i="1" s="1"/>
  <c r="V290" i="2"/>
  <c r="K290" i="2"/>
  <c r="O304" i="1" s="1"/>
  <c r="U290" i="2"/>
  <c r="V1293" i="2"/>
  <c r="K1293" i="2"/>
  <c r="O1307" i="1" s="1"/>
  <c r="U1293" i="2"/>
  <c r="V986" i="2"/>
  <c r="N1000" i="1"/>
  <c r="U986" i="2"/>
  <c r="K1029" i="2"/>
  <c r="O1043" i="1" s="1"/>
  <c r="V97" i="2"/>
  <c r="K1238" i="2"/>
  <c r="O1252" i="1" s="1"/>
  <c r="K435" i="2"/>
  <c r="O449" i="1" s="1"/>
  <c r="V435" i="2"/>
  <c r="N1361" i="1"/>
  <c r="N378" i="1"/>
  <c r="K364" i="2"/>
  <c r="O378" i="1" s="1"/>
  <c r="V703" i="2"/>
  <c r="U703" i="2"/>
  <c r="V539" i="2"/>
  <c r="K539" i="2"/>
  <c r="O553" i="1" s="1"/>
  <c r="N553" i="1"/>
  <c r="V417" i="2"/>
  <c r="U1217" i="2"/>
  <c r="U438" i="2"/>
  <c r="N599" i="1"/>
  <c r="V927" i="2"/>
  <c r="U1238" i="2"/>
  <c r="V1362" i="2"/>
  <c r="N811" i="1"/>
  <c r="N188" i="1"/>
  <c r="N1045" i="1"/>
  <c r="U1031" i="2"/>
  <c r="V745" i="2"/>
  <c r="U745" i="2"/>
  <c r="N907" i="1"/>
  <c r="K893" i="2"/>
  <c r="O907" i="1" s="1"/>
  <c r="U592" i="2"/>
  <c r="V592" i="2"/>
  <c r="V250" i="2"/>
  <c r="U250" i="2"/>
  <c r="V41" i="2"/>
  <c r="K41" i="2"/>
  <c r="O55" i="1" s="1"/>
  <c r="K855" i="2"/>
  <c r="O869" i="1" s="1"/>
  <c r="V1056" i="2"/>
  <c r="U1056" i="2"/>
  <c r="N1070" i="1"/>
  <c r="K1056" i="2"/>
  <c r="O1070" i="1" s="1"/>
  <c r="V1282" i="2"/>
  <c r="U1282" i="2"/>
  <c r="K1282" i="2"/>
  <c r="O1296" i="1" s="1"/>
  <c r="N1296" i="1"/>
  <c r="V382" i="2"/>
  <c r="K382" i="2"/>
  <c r="O396" i="1" s="1"/>
  <c r="U382" i="2"/>
  <c r="K250" i="2"/>
  <c r="O264" i="1" s="1"/>
  <c r="U702" i="2"/>
  <c r="K702" i="2"/>
  <c r="O716" i="1" s="1"/>
  <c r="V702" i="2"/>
  <c r="N1020" i="1"/>
  <c r="V1006" i="2"/>
  <c r="U1006" i="2"/>
  <c r="K1006" i="2"/>
  <c r="O1020" i="1" s="1"/>
  <c r="U659" i="2"/>
  <c r="N673" i="1"/>
  <c r="K659" i="2"/>
  <c r="O673" i="1" s="1"/>
  <c r="V286" i="2"/>
  <c r="N300" i="1"/>
  <c r="U286" i="2"/>
  <c r="K286" i="2"/>
  <c r="O300" i="1" s="1"/>
  <c r="U1447" i="2"/>
  <c r="N1015" i="1"/>
  <c r="N717" i="1"/>
  <c r="N55" i="1"/>
  <c r="U855" i="2"/>
  <c r="N1463" i="1"/>
  <c r="V1449" i="2"/>
  <c r="K1449" i="2"/>
  <c r="O1463" i="1" s="1"/>
  <c r="U1449" i="2"/>
  <c r="N752" i="1"/>
  <c r="U738" i="2"/>
  <c r="V738" i="2"/>
  <c r="K738" i="2"/>
  <c r="O752" i="1" s="1"/>
  <c r="N496" i="1"/>
  <c r="K482" i="2"/>
  <c r="O496" i="1" s="1"/>
  <c r="U482" i="2"/>
  <c r="V1274" i="2"/>
  <c r="K1274" i="2"/>
  <c r="O1288" i="1" s="1"/>
  <c r="N1288" i="1"/>
  <c r="U1274" i="2"/>
  <c r="N1233" i="1"/>
  <c r="V1219" i="2"/>
  <c r="V1166" i="2"/>
  <c r="U1166" i="2"/>
  <c r="K1166" i="2"/>
  <c r="O1180" i="1" s="1"/>
  <c r="N1180" i="1"/>
  <c r="N215" i="1"/>
  <c r="K201" i="2"/>
  <c r="O215" i="1" s="1"/>
  <c r="U201" i="2"/>
  <c r="K1219" i="2"/>
  <c r="O1233" i="1" s="1"/>
  <c r="N1462" i="1"/>
  <c r="V1448" i="2"/>
  <c r="K1448" i="2"/>
  <c r="O1462" i="1" s="1"/>
  <c r="U1448" i="2"/>
  <c r="V482" i="2"/>
  <c r="V1332" i="2"/>
  <c r="U1332" i="2"/>
  <c r="N1346" i="1"/>
  <c r="K1332" i="2"/>
  <c r="O1346" i="1" s="1"/>
  <c r="N84" i="1"/>
  <c r="K70" i="2"/>
  <c r="O84" i="1" s="1"/>
  <c r="V70" i="2"/>
  <c r="U70" i="2"/>
  <c r="N1448" i="1"/>
  <c r="K1434" i="2"/>
  <c r="O1448" i="1" s="1"/>
  <c r="U1434" i="2"/>
  <c r="V1434" i="2"/>
  <c r="N885" i="1"/>
  <c r="K871" i="2"/>
  <c r="O885" i="1" s="1"/>
  <c r="V871" i="2"/>
  <c r="N1016" i="1"/>
  <c r="V1002" i="2"/>
  <c r="K1002" i="2"/>
  <c r="O1016" i="1" s="1"/>
  <c r="U1002" i="2"/>
  <c r="U464" i="2"/>
  <c r="V464" i="2"/>
  <c r="V668" i="2"/>
  <c r="U668" i="2"/>
  <c r="N132" i="1"/>
  <c r="K118" i="2"/>
  <c r="O132" i="1" s="1"/>
  <c r="U118" i="2"/>
  <c r="K69" i="2"/>
  <c r="O83" i="1" s="1"/>
  <c r="K668" i="2"/>
  <c r="O682" i="1" s="1"/>
  <c r="K852" i="2"/>
  <c r="O866" i="1" s="1"/>
  <c r="K174" i="2"/>
  <c r="O188" i="1" s="1"/>
  <c r="N93" i="1"/>
  <c r="K79" i="2"/>
  <c r="O93" i="1" s="1"/>
  <c r="U79" i="2"/>
  <c r="U625" i="2"/>
  <c r="K625" i="2"/>
  <c r="O639" i="1" s="1"/>
  <c r="V625" i="2"/>
  <c r="V427" i="2"/>
  <c r="K427" i="2"/>
  <c r="O441" i="1" s="1"/>
  <c r="N1481" i="1"/>
  <c r="U1467" i="2"/>
  <c r="V1467" i="2"/>
  <c r="V891" i="2"/>
  <c r="N1181" i="1"/>
  <c r="K1167" i="2"/>
  <c r="O1181" i="1" s="1"/>
  <c r="N711" i="1"/>
  <c r="V697" i="2"/>
  <c r="U780" i="2"/>
  <c r="K780" i="2"/>
  <c r="O794" i="1" s="1"/>
  <c r="N794" i="1"/>
  <c r="V780" i="2"/>
  <c r="N83" i="1"/>
  <c r="U932" i="2"/>
  <c r="N1231" i="1"/>
  <c r="V118" i="2"/>
  <c r="V585" i="2"/>
  <c r="V564" i="2"/>
  <c r="U1362" i="2"/>
  <c r="V797" i="2"/>
  <c r="N596" i="1"/>
  <c r="N304" i="1"/>
  <c r="N810" i="1"/>
  <c r="U796" i="2"/>
  <c r="K37" i="2"/>
  <c r="O51" i="1" s="1"/>
  <c r="N193" i="1"/>
  <c r="U179" i="2"/>
  <c r="U590" i="2"/>
  <c r="N604" i="1"/>
  <c r="N45" i="1"/>
  <c r="V31" i="2"/>
  <c r="K31" i="2"/>
  <c r="O45" i="1" s="1"/>
  <c r="U235" i="2"/>
  <c r="K235" i="2"/>
  <c r="O249" i="1" s="1"/>
  <c r="V235" i="2"/>
  <c r="K796" i="2"/>
  <c r="O810" i="1" s="1"/>
  <c r="U125" i="2"/>
  <c r="K125" i="2"/>
  <c r="O139" i="1" s="1"/>
  <c r="N139" i="1"/>
  <c r="V690" i="2"/>
  <c r="K690" i="2"/>
  <c r="O704" i="1" s="1"/>
  <c r="U690" i="2"/>
  <c r="N160" i="1"/>
  <c r="V146" i="2"/>
  <c r="U146" i="2"/>
  <c r="K146" i="2"/>
  <c r="O160" i="1" s="1"/>
  <c r="V1447" i="2"/>
  <c r="V590" i="2"/>
  <c r="N826" i="1"/>
  <c r="U812" i="2"/>
  <c r="K812" i="2"/>
  <c r="O826" i="1" s="1"/>
  <c r="V812" i="2"/>
  <c r="U1093" i="2"/>
  <c r="K1093" i="2"/>
  <c r="O1107" i="1" s="1"/>
  <c r="V1093" i="2"/>
  <c r="N455" i="1"/>
  <c r="K441" i="2"/>
  <c r="O455" i="1" s="1"/>
  <c r="V441" i="2"/>
  <c r="U441" i="2"/>
  <c r="U1264" i="2"/>
  <c r="N1278" i="1"/>
  <c r="V1264" i="2"/>
  <c r="U1075" i="2"/>
  <c r="N1089" i="1"/>
  <c r="V1075" i="2"/>
  <c r="K1075" i="2"/>
  <c r="O1089" i="1" s="1"/>
  <c r="V901" i="2"/>
  <c r="U901" i="2"/>
  <c r="N915" i="1"/>
  <c r="K901" i="2"/>
  <c r="O915" i="1" s="1"/>
  <c r="N1496" i="1"/>
  <c r="U1482" i="2"/>
  <c r="K1482" i="2"/>
  <c r="O1496" i="1" s="1"/>
  <c r="N609" i="1"/>
  <c r="K595" i="2"/>
  <c r="O609" i="1" s="1"/>
  <c r="U595" i="2"/>
  <c r="V595" i="2"/>
  <c r="N542" i="1"/>
  <c r="K528" i="2"/>
  <c r="O542" i="1" s="1"/>
  <c r="U528" i="2"/>
  <c r="V528" i="2"/>
  <c r="U217" i="2"/>
  <c r="N231" i="1"/>
  <c r="V217" i="2"/>
  <c r="K217" i="2"/>
  <c r="O231" i="1" s="1"/>
  <c r="N704" i="1"/>
  <c r="V573" i="2"/>
  <c r="U573" i="2"/>
  <c r="N587" i="1"/>
  <c r="N1248" i="1"/>
  <c r="V1234" i="2"/>
  <c r="U1234" i="2"/>
  <c r="K1234" i="2"/>
  <c r="O1248" i="1" s="1"/>
  <c r="N670" i="1"/>
  <c r="V656" i="2"/>
  <c r="K656" i="2"/>
  <c r="O670" i="1" s="1"/>
  <c r="U656" i="2"/>
  <c r="N220" i="1"/>
  <c r="V206" i="2"/>
  <c r="U206" i="2"/>
  <c r="U1094" i="2"/>
  <c r="N1108" i="1"/>
  <c r="V1094" i="2"/>
  <c r="K1094" i="2"/>
  <c r="O1108" i="1" s="1"/>
  <c r="V620" i="2"/>
  <c r="K620" i="2"/>
  <c r="O634" i="1" s="1"/>
  <c r="N942" i="1"/>
  <c r="K928" i="2"/>
  <c r="O942" i="1" s="1"/>
  <c r="V1047" i="2"/>
  <c r="N1061" i="1"/>
  <c r="U1047" i="2"/>
  <c r="V538" i="2"/>
  <c r="U1249" i="2"/>
  <c r="K1249" i="2"/>
  <c r="O1263" i="1" s="1"/>
  <c r="N1263" i="1"/>
  <c r="N429" i="1"/>
  <c r="U415" i="2"/>
  <c r="V415" i="2"/>
  <c r="N114" i="1"/>
  <c r="K100" i="2"/>
  <c r="O114" i="1" s="1"/>
  <c r="V100" i="2"/>
  <c r="V798" i="2"/>
  <c r="K798" i="2"/>
  <c r="O812" i="1" s="1"/>
  <c r="N812" i="1"/>
  <c r="U798" i="2"/>
  <c r="N977" i="1"/>
  <c r="K963" i="2"/>
  <c r="O977" i="1" s="1"/>
  <c r="V1279" i="2"/>
  <c r="U1279" i="2"/>
  <c r="N1293" i="1"/>
  <c r="V776" i="2"/>
  <c r="U776" i="2"/>
  <c r="K776" i="2"/>
  <c r="O790" i="1" s="1"/>
  <c r="N790" i="1"/>
  <c r="U1378" i="2"/>
  <c r="N1392" i="1"/>
  <c r="K1378" i="2"/>
  <c r="O1392" i="1" s="1"/>
  <c r="N245" i="1"/>
  <c r="V231" i="2"/>
  <c r="U231" i="2"/>
  <c r="K231" i="2"/>
  <c r="O245" i="1" s="1"/>
  <c r="U1266" i="2"/>
  <c r="K1266" i="2"/>
  <c r="O1280" i="1" s="1"/>
  <c r="N1280" i="1"/>
  <c r="U1036" i="2"/>
  <c r="V1036" i="2"/>
  <c r="N1050" i="1"/>
  <c r="K1036" i="2"/>
  <c r="O1050" i="1" s="1"/>
  <c r="N878" i="1"/>
  <c r="U864" i="2"/>
  <c r="V864" i="2"/>
  <c r="N981" i="1"/>
  <c r="U967" i="2"/>
  <c r="K967" i="2"/>
  <c r="O981" i="1" s="1"/>
  <c r="U100" i="2"/>
  <c r="V963" i="2"/>
  <c r="K864" i="2"/>
  <c r="O878" i="1" s="1"/>
  <c r="U409" i="2"/>
  <c r="N423" i="1"/>
  <c r="V409" i="2"/>
  <c r="K409" i="2"/>
  <c r="O423" i="1" s="1"/>
  <c r="U704" i="2"/>
  <c r="V704" i="2"/>
  <c r="N718" i="1"/>
  <c r="K704" i="2"/>
  <c r="O718" i="1" s="1"/>
  <c r="V1483" i="2"/>
  <c r="U1483" i="2"/>
  <c r="K1483" i="2"/>
  <c r="O1497" i="1" s="1"/>
  <c r="N1497" i="1"/>
  <c r="V967" i="2"/>
  <c r="U486" i="2"/>
  <c r="V486" i="2"/>
  <c r="N500" i="1"/>
  <c r="K486" i="2"/>
  <c r="O500" i="1" s="1"/>
  <c r="U621" i="2"/>
  <c r="K621" i="2"/>
  <c r="O635" i="1" s="1"/>
  <c r="V621" i="2"/>
  <c r="N635" i="1"/>
  <c r="U1157" i="2"/>
  <c r="V1157" i="2"/>
  <c r="N1406" i="1"/>
  <c r="U1392" i="2"/>
  <c r="K1392" i="2"/>
  <c r="O1406" i="1" s="1"/>
  <c r="V1392" i="2"/>
  <c r="V1379" i="2"/>
  <c r="K1379" i="2"/>
  <c r="O1393" i="1" s="1"/>
  <c r="U1379" i="2"/>
  <c r="N1393" i="1"/>
  <c r="K1157" i="2"/>
  <c r="O1171" i="1" s="1"/>
  <c r="K1279" i="2"/>
  <c r="O1293" i="1" s="1"/>
  <c r="K133" i="2"/>
  <c r="O147" i="1" s="1"/>
  <c r="U133" i="2"/>
  <c r="V133" i="2"/>
  <c r="N147" i="1"/>
  <c r="N1171" i="1"/>
  <c r="V1353" i="2"/>
  <c r="N1367" i="1"/>
  <c r="K1353" i="2"/>
  <c r="O1367" i="1" s="1"/>
  <c r="V971" i="2"/>
  <c r="N985" i="1"/>
  <c r="U1020" i="2"/>
  <c r="N1034" i="1"/>
  <c r="U1457" i="2"/>
  <c r="N1014" i="1"/>
  <c r="V926" i="2"/>
  <c r="N940" i="1"/>
  <c r="U926" i="2"/>
  <c r="N492" i="1"/>
  <c r="U478" i="2"/>
  <c r="K478" i="2"/>
  <c r="O492" i="1" s="1"/>
  <c r="V518" i="2"/>
  <c r="N532" i="1"/>
  <c r="K518" i="2"/>
  <c r="O532" i="1" s="1"/>
  <c r="U518" i="2"/>
  <c r="V862" i="2"/>
  <c r="U862" i="2"/>
  <c r="K862" i="2"/>
  <c r="O876" i="1" s="1"/>
  <c r="N876" i="1"/>
  <c r="N1485" i="1"/>
  <c r="V1471" i="2"/>
  <c r="K1471" i="2"/>
  <c r="O1485" i="1" s="1"/>
  <c r="U1471" i="2"/>
  <c r="U1090" i="2"/>
  <c r="N1104" i="1"/>
  <c r="K1090" i="2"/>
  <c r="O1104" i="1" s="1"/>
  <c r="V948" i="2"/>
  <c r="K948" i="2"/>
  <c r="O962" i="1" s="1"/>
  <c r="N962" i="1"/>
  <c r="U948" i="2"/>
  <c r="V1020" i="2"/>
  <c r="V662" i="2"/>
  <c r="U662" i="2"/>
  <c r="V226" i="2"/>
  <c r="N240" i="1"/>
  <c r="K226" i="2"/>
  <c r="O240" i="1" s="1"/>
  <c r="U226" i="2"/>
  <c r="N1377" i="1"/>
  <c r="K1363" i="2"/>
  <c r="O1377" i="1" s="1"/>
  <c r="V1355" i="2"/>
  <c r="U1355" i="2"/>
  <c r="N879" i="1"/>
  <c r="V865" i="2"/>
  <c r="U865" i="2"/>
  <c r="N1144" i="1"/>
  <c r="V1130" i="2"/>
  <c r="U1130" i="2"/>
  <c r="K1130" i="2"/>
  <c r="O1144" i="1" s="1"/>
  <c r="N651" i="1"/>
  <c r="V637" i="2"/>
  <c r="U637" i="2"/>
  <c r="U200" i="2"/>
  <c r="N214" i="1"/>
  <c r="V163" i="2"/>
  <c r="U163" i="2"/>
  <c r="N793" i="1"/>
  <c r="U779" i="2"/>
  <c r="K1355" i="2"/>
  <c r="O1369" i="1" s="1"/>
  <c r="V1363" i="2"/>
  <c r="V90" i="2"/>
  <c r="N104" i="1"/>
  <c r="K90" i="2"/>
  <c r="O104" i="1" s="1"/>
  <c r="V1213" i="2"/>
  <c r="U1213" i="2"/>
  <c r="K1213" i="2"/>
  <c r="O1227" i="1" s="1"/>
  <c r="V1189" i="2"/>
  <c r="U1189" i="2"/>
  <c r="U1305" i="2"/>
  <c r="K1305" i="2"/>
  <c r="O1319" i="1" s="1"/>
  <c r="V1305" i="2"/>
  <c r="N1319" i="1"/>
  <c r="V502" i="2"/>
  <c r="U502" i="2"/>
  <c r="N516" i="1"/>
  <c r="K502" i="2"/>
  <c r="O516" i="1" s="1"/>
  <c r="U1349" i="2"/>
  <c r="N1363" i="1"/>
  <c r="V1349" i="2"/>
  <c r="K1349" i="2"/>
  <c r="O1363" i="1" s="1"/>
  <c r="U1431" i="2"/>
  <c r="V1431" i="2"/>
  <c r="K1431" i="2"/>
  <c r="O1445" i="1" s="1"/>
  <c r="U22" i="2"/>
  <c r="K22" i="2"/>
  <c r="O36" i="1" s="1"/>
  <c r="N36" i="1"/>
  <c r="V22" i="2"/>
  <c r="V208" i="2"/>
  <c r="U208" i="2"/>
  <c r="N222" i="1"/>
  <c r="K208" i="2"/>
  <c r="O222" i="1" s="1"/>
  <c r="K637" i="2"/>
  <c r="O651" i="1" s="1"/>
  <c r="K1250" i="2"/>
  <c r="O1264" i="1" s="1"/>
  <c r="V1250" i="2"/>
  <c r="U1250" i="2"/>
  <c r="N1264" i="1"/>
  <c r="U170" i="2"/>
  <c r="K170" i="2"/>
  <c r="O184" i="1" s="1"/>
  <c r="V170" i="2"/>
  <c r="N1203" i="1"/>
  <c r="V529" i="2"/>
  <c r="N543" i="1"/>
  <c r="U529" i="2"/>
  <c r="U393" i="2"/>
  <c r="N407" i="1"/>
  <c r="V393" i="2"/>
  <c r="K393" i="2"/>
  <c r="O407" i="1" s="1"/>
  <c r="N276" i="1"/>
  <c r="V262" i="2"/>
  <c r="U262" i="2"/>
  <c r="U1112" i="2"/>
  <c r="K1112" i="2"/>
  <c r="O1126" i="1" s="1"/>
  <c r="V1297" i="2"/>
  <c r="K1297" i="2"/>
  <c r="O1311" i="1" s="1"/>
  <c r="U912" i="2"/>
  <c r="N926" i="1"/>
  <c r="V912" i="2"/>
  <c r="K912" i="2"/>
  <c r="O926" i="1" s="1"/>
  <c r="V380" i="2"/>
  <c r="K380" i="2"/>
  <c r="O394" i="1" s="1"/>
  <c r="U303" i="2"/>
  <c r="K303" i="2"/>
  <c r="O317" i="1" s="1"/>
  <c r="N317" i="1"/>
  <c r="V1256" i="2"/>
  <c r="N1270" i="1"/>
  <c r="U1256" i="2"/>
  <c r="K1256" i="2"/>
  <c r="O1270" i="1" s="1"/>
  <c r="N1432" i="1"/>
  <c r="V1418" i="2"/>
  <c r="U1418" i="2"/>
  <c r="U240" i="2"/>
  <c r="N254" i="1"/>
  <c r="V240" i="2"/>
  <c r="K240" i="2"/>
  <c r="O254" i="1" s="1"/>
  <c r="V1416" i="2"/>
  <c r="U1416" i="2"/>
  <c r="N1430" i="1"/>
  <c r="V1409" i="2"/>
  <c r="U1409" i="2"/>
  <c r="K1409" i="2"/>
  <c r="O1423" i="1" s="1"/>
  <c r="N394" i="1"/>
  <c r="V933" i="2"/>
  <c r="U933" i="2"/>
  <c r="K933" i="2"/>
  <c r="O947" i="1" s="1"/>
  <c r="N947" i="1"/>
  <c r="U1500" i="2"/>
  <c r="N1514" i="1"/>
  <c r="V1500" i="2"/>
  <c r="K1500" i="2"/>
  <c r="O1514" i="1" s="1"/>
  <c r="N339" i="1"/>
  <c r="V325" i="2"/>
  <c r="K325" i="2"/>
  <c r="O339" i="1" s="1"/>
  <c r="V223" i="2"/>
  <c r="U223" i="2"/>
  <c r="K223" i="2"/>
  <c r="O237" i="1" s="1"/>
  <c r="N237" i="1"/>
  <c r="V526" i="2"/>
  <c r="N540" i="1"/>
  <c r="K526" i="2"/>
  <c r="O540" i="1" s="1"/>
  <c r="U116" i="2"/>
  <c r="V116" i="2"/>
  <c r="V589" i="2"/>
  <c r="K589" i="2"/>
  <c r="O603" i="1" s="1"/>
  <c r="U589" i="2"/>
  <c r="N603" i="1"/>
  <c r="U1421" i="2"/>
  <c r="V1421" i="2"/>
  <c r="V283" i="2"/>
  <c r="N297" i="1"/>
  <c r="U283" i="2"/>
  <c r="V1062" i="2"/>
  <c r="U1062" i="2"/>
  <c r="K1062" i="2"/>
  <c r="O1076" i="1" s="1"/>
  <c r="U196" i="2"/>
  <c r="K196" i="2"/>
  <c r="O210" i="1" s="1"/>
  <c r="V196" i="2"/>
  <c r="U148" i="2"/>
  <c r="V148" i="2"/>
  <c r="N162" i="1"/>
  <c r="N1076" i="1"/>
  <c r="V771" i="2"/>
  <c r="N785" i="1"/>
  <c r="K771" i="2"/>
  <c r="O785" i="1" s="1"/>
  <c r="U952" i="2"/>
  <c r="V952" i="2"/>
  <c r="V570" i="2"/>
  <c r="N584" i="1"/>
  <c r="N87" i="1"/>
  <c r="K73" i="2"/>
  <c r="O87" i="1" s="1"/>
  <c r="U73" i="2"/>
  <c r="V25" i="2"/>
  <c r="N39" i="1"/>
  <c r="U414" i="2"/>
  <c r="N428" i="1"/>
  <c r="V414" i="2"/>
  <c r="N966" i="1"/>
  <c r="U1124" i="2"/>
  <c r="K1124" i="2"/>
  <c r="O1138" i="1" s="1"/>
  <c r="N1138" i="1"/>
  <c r="V1124" i="2"/>
  <c r="V1109" i="2"/>
  <c r="K1109" i="2"/>
  <c r="O1123" i="1" s="1"/>
  <c r="U1109" i="2"/>
  <c r="N256" i="1"/>
  <c r="U242" i="2"/>
  <c r="V242" i="2"/>
  <c r="U895" i="2"/>
  <c r="N1527" i="1"/>
  <c r="V911" i="2"/>
  <c r="N1099" i="1"/>
  <c r="U1265" i="2"/>
  <c r="V349" i="2"/>
  <c r="U773" i="2"/>
  <c r="N430" i="1"/>
  <c r="U416" i="2"/>
  <c r="V1426" i="2"/>
  <c r="N73" i="1"/>
  <c r="V801" i="2"/>
  <c r="N804" i="1"/>
  <c r="V741" i="2"/>
  <c r="U648" i="2"/>
  <c r="U938" i="2"/>
  <c r="U309" i="2"/>
  <c r="V1043" i="2"/>
  <c r="N610" i="1"/>
  <c r="N218" i="1"/>
  <c r="U479" i="2"/>
  <c r="U1488" i="2"/>
  <c r="V197" i="2"/>
  <c r="V413" i="2"/>
  <c r="N1425" i="1"/>
  <c r="U1469" i="2"/>
  <c r="N1486" i="1"/>
  <c r="U1388" i="2"/>
  <c r="K1488" i="2"/>
  <c r="O1502" i="1" s="1"/>
  <c r="L1534" i="1" l="1"/>
  <c r="U15" i="2"/>
  <c r="K8" i="2"/>
  <c r="O32" i="1"/>
  <c r="V15" i="2"/>
  <c r="K13" i="2" l="1"/>
  <c r="L1538" i="1" s="1"/>
  <c r="O1534" i="1"/>
  <c r="M4" i="2" l="1"/>
  <c r="M5" i="2" s="1"/>
  <c r="N20" i="1" s="1"/>
  <c r="R2" i="2"/>
  <c r="Z4" i="2" s="1"/>
  <c r="R3" i="2" l="1"/>
  <c r="S3" i="2"/>
  <c r="T3" i="2" s="1"/>
  <c r="L22" i="1" s="1"/>
  <c r="L21" i="1"/>
  <c r="R4" i="2" l="1"/>
  <c r="S4" i="2"/>
  <c r="T4" i="2" s="1"/>
  <c r="L23" i="1" s="1"/>
  <c r="Z5" i="2"/>
  <c r="R5" i="2" l="1"/>
  <c r="S5" i="2"/>
  <c r="T5" i="2" s="1"/>
  <c r="L24" i="1" s="1"/>
  <c r="R6" i="2" l="1"/>
  <c r="S6" i="2"/>
  <c r="T6" i="2" s="1"/>
  <c r="L25" i="1" s="1"/>
  <c r="M2" i="2" l="1"/>
  <c r="C12" i="2" l="1"/>
  <c r="K9" i="2"/>
  <c r="P28" i="1"/>
  <c r="K10" i="2" l="1"/>
  <c r="O1535" i="1"/>
  <c r="K11" i="2" l="1"/>
  <c r="O1537" i="1" s="1"/>
  <c r="O1536" i="1"/>
  <c r="K12" i="2" s="1"/>
  <c r="O1538" i="1" s="1"/>
</calcChain>
</file>

<file path=xl/comments1.xml><?xml version="1.0" encoding="utf-8"?>
<comments xmlns="http://schemas.openxmlformats.org/spreadsheetml/2006/main">
  <authors>
    <author>Лагутин Дмитрий Анатольевич</author>
    <author>Ховаев Валерий Юрьевич</author>
  </authors>
  <commentList>
    <comment ref="D19" authorId="0" shapeId="0">
      <text>
        <r>
          <rPr>
            <b/>
            <sz val="9"/>
            <color indexed="81"/>
            <rFont val="Tahoma"/>
            <family val="2"/>
            <charset val="204"/>
          </rPr>
          <t>1 вариант: если безНДСный товар/услуги мы заказчику продаем так же без НДС
2 вариант: работа от безНДСной конторы
3 вариант: для случаев когда мы что-то покупаем без НДСа, но заказчику вынужденно продаем с НДС (пример: безНДСные лицензии на ПО, которые продаются в составе решения с НДС, СМР подрядчиков, с которыми мы без НДС рассчитываемся, а с заказчиком заключен договор с НДС и т.п.)</t>
        </r>
      </text>
    </comment>
    <comment ref="M28" authorId="1" shapeId="0">
      <text>
        <r>
          <rPr>
            <b/>
            <sz val="9"/>
            <color indexed="81"/>
            <rFont val="Tahoma"/>
            <family val="2"/>
            <charset val="204"/>
          </rPr>
          <t>наценка для ВСЕХ позиций</t>
        </r>
        <r>
          <rPr>
            <sz val="9"/>
            <color indexed="81"/>
            <rFont val="Tahoma"/>
            <family val="2"/>
            <charset val="204"/>
          </rPr>
          <t xml:space="preserve">
</t>
        </r>
      </text>
    </comment>
    <comment ref="P28" authorId="0" shapeId="0">
      <text>
        <r>
          <rPr>
            <b/>
            <sz val="9"/>
            <color indexed="81"/>
            <rFont val="Tahoma"/>
            <family val="2"/>
            <charset val="204"/>
          </rPr>
          <t>Итоговые потери на пене. Вычитаются из валовой прибыли автоматом.</t>
        </r>
      </text>
    </comment>
    <comment ref="Q28" authorId="1" shapeId="0">
      <text>
        <r>
          <rPr>
            <b/>
            <sz val="9"/>
            <color indexed="81"/>
            <rFont val="Tahoma"/>
            <family val="2"/>
            <charset val="204"/>
          </rPr>
          <t>% за использование кредитными средствами. В базе административно установлен  21%.</t>
        </r>
      </text>
    </comment>
    <comment ref="U28" authorId="1" shapeId="0">
      <text>
        <r>
          <rPr>
            <b/>
            <sz val="9"/>
            <color indexed="81"/>
            <rFont val="Tahoma"/>
            <family val="2"/>
            <charset val="204"/>
          </rPr>
          <t>Заполняем если сроков и сумм кредита несколько</t>
        </r>
      </text>
    </comment>
    <comment ref="V30" authorId="1" shapeId="0">
      <text>
        <r>
          <rPr>
            <b/>
            <sz val="9"/>
            <color indexed="81"/>
            <rFont val="Tahoma"/>
            <family val="2"/>
            <charset val="204"/>
          </rPr>
          <t>Номер документа резерва у поставщика</t>
        </r>
      </text>
    </comment>
    <comment ref="Y30" authorId="1" shapeId="0">
      <text>
        <r>
          <rPr>
            <b/>
            <sz val="9"/>
            <color indexed="81"/>
            <rFont val="Tahoma"/>
            <family val="2"/>
            <charset val="204"/>
          </rPr>
          <t>сотрудник отдела поставки</t>
        </r>
        <r>
          <rPr>
            <sz val="9"/>
            <color indexed="81"/>
            <rFont val="Tahoma"/>
            <family val="2"/>
            <charset val="204"/>
          </rPr>
          <t xml:space="preserve">
</t>
        </r>
      </text>
    </comment>
    <comment ref="AC30" authorId="1" shapeId="0">
      <text>
        <r>
          <rPr>
            <b/>
            <sz val="9"/>
            <color indexed="81"/>
            <rFont val="Tahoma"/>
            <family val="2"/>
            <charset val="204"/>
          </rPr>
          <t>сотрудник отдела продактов</t>
        </r>
      </text>
    </comment>
    <comment ref="M31" authorId="1" shapeId="0">
      <text>
        <r>
          <rPr>
            <b/>
            <sz val="9"/>
            <color indexed="81"/>
            <rFont val="Tahoma"/>
            <family val="2"/>
            <charset val="204"/>
          </rPr>
          <t>Наценка на конкретную позицию</t>
        </r>
      </text>
    </comment>
    <comment ref="M531" authorId="1" shapeId="0">
      <text>
        <r>
          <rPr>
            <b/>
            <sz val="9"/>
            <color indexed="81"/>
            <rFont val="Tahoma"/>
            <family val="2"/>
            <charset val="204"/>
          </rPr>
          <t>Наценка на конкретную позицию</t>
        </r>
      </text>
    </comment>
    <comment ref="M1031" authorId="1" shapeId="0">
      <text>
        <r>
          <rPr>
            <b/>
            <sz val="9"/>
            <color indexed="81"/>
            <rFont val="Tahoma"/>
            <family val="2"/>
            <charset val="204"/>
          </rPr>
          <t>Наценка на конкретную позицию</t>
        </r>
      </text>
    </comment>
  </commentList>
</comments>
</file>

<file path=xl/sharedStrings.xml><?xml version="1.0" encoding="utf-8"?>
<sst xmlns="http://schemas.openxmlformats.org/spreadsheetml/2006/main" count="3428" uniqueCount="348">
  <si>
    <t>Кол-во</t>
  </si>
  <si>
    <t>Наименование товара</t>
  </si>
  <si>
    <t>№</t>
  </si>
  <si>
    <t>артикул</t>
  </si>
  <si>
    <t>Дата оплаты</t>
  </si>
  <si>
    <t>Подъем/Подключение</t>
  </si>
  <si>
    <t>Цена + %</t>
  </si>
  <si>
    <t>Сумма +%</t>
  </si>
  <si>
    <t>$</t>
  </si>
  <si>
    <t>%</t>
  </si>
  <si>
    <t>Сумма, руб.</t>
  </si>
  <si>
    <t>Макс</t>
  </si>
  <si>
    <t>Поставщик</t>
  </si>
  <si>
    <t>Срок поставки</t>
  </si>
  <si>
    <t>Объем, ед, м3</t>
  </si>
  <si>
    <t>Вес, ед, кг</t>
  </si>
  <si>
    <t>Объем, м3</t>
  </si>
  <si>
    <t>Вес кг</t>
  </si>
  <si>
    <t>накрутка %</t>
  </si>
  <si>
    <t>Макс.рентаб.</t>
  </si>
  <si>
    <t>€</t>
  </si>
  <si>
    <t>Вход, итог.</t>
  </si>
  <si>
    <t>Итого:</t>
  </si>
  <si>
    <t>Валюта</t>
  </si>
  <si>
    <t>Рибейт</t>
  </si>
  <si>
    <t>Дата запроса</t>
  </si>
  <si>
    <t>Дата ответа</t>
  </si>
  <si>
    <t>Ставить в резерв</t>
  </si>
  <si>
    <t>Ответственный</t>
  </si>
  <si>
    <t>Резерв до</t>
  </si>
  <si>
    <t>Комментарий</t>
  </si>
  <si>
    <t>Информация о запросе</t>
  </si>
  <si>
    <t>Пеня</t>
  </si>
  <si>
    <t>Коммерческие расходы</t>
  </si>
  <si>
    <t>Вид сделки</t>
  </si>
  <si>
    <t>Комментарии ОП</t>
  </si>
  <si>
    <t>Комментарии продакта</t>
  </si>
  <si>
    <t>Прямая продажа</t>
  </si>
  <si>
    <t>Запрос цен для расчета</t>
  </si>
  <si>
    <t>Аукцион</t>
  </si>
  <si>
    <t>Ссылка на аукцион</t>
  </si>
  <si>
    <t>Банковская гарантия</t>
  </si>
  <si>
    <t>Дата принятия решения</t>
  </si>
  <si>
    <t>Логистика</t>
  </si>
  <si>
    <t>За счет прибыли</t>
  </si>
  <si>
    <t>Размазать по стоимости позиций</t>
  </si>
  <si>
    <t>Закрытые торги</t>
  </si>
  <si>
    <t>Котировка</t>
  </si>
  <si>
    <t xml:space="preserve"> </t>
  </si>
  <si>
    <t>Расчет суммы которую нужно размазать</t>
  </si>
  <si>
    <t>Валовая прибыль</t>
  </si>
  <si>
    <t>Продажа</t>
  </si>
  <si>
    <t>№ документа резерва</t>
  </si>
  <si>
    <t>Резерв до даты</t>
  </si>
  <si>
    <t>Сайт компании</t>
  </si>
  <si>
    <t>От какой компании продаем</t>
  </si>
  <si>
    <t>Вендор</t>
  </si>
  <si>
    <t>1С</t>
  </si>
  <si>
    <t>Abby</t>
  </si>
  <si>
    <t>Autodesk</t>
  </si>
  <si>
    <t>Dr. Web</t>
  </si>
  <si>
    <t>Microsoft Software</t>
  </si>
  <si>
    <t>AER</t>
  </si>
  <si>
    <t>Symantec</t>
  </si>
  <si>
    <t>Bitrrix</t>
  </si>
  <si>
    <t>Eset NOD 32</t>
  </si>
  <si>
    <t>Лаборатория Касперского</t>
  </si>
  <si>
    <t>Айдеко</t>
  </si>
  <si>
    <t>Docvision</t>
  </si>
  <si>
    <t>Рене</t>
  </si>
  <si>
    <t>Mimio</t>
  </si>
  <si>
    <t>Adobe</t>
  </si>
  <si>
    <t>Acronis</t>
  </si>
  <si>
    <t>Citrix</t>
  </si>
  <si>
    <t>Vmware</t>
  </si>
  <si>
    <t>Veeam</t>
  </si>
  <si>
    <t>GFI</t>
  </si>
  <si>
    <t>Embarcadero Technologies</t>
  </si>
  <si>
    <t>NetApp</t>
  </si>
  <si>
    <t>Cisco</t>
  </si>
  <si>
    <t>Epson</t>
  </si>
  <si>
    <t>HP</t>
  </si>
  <si>
    <t>HPE</t>
  </si>
  <si>
    <t>D-Link</t>
  </si>
  <si>
    <t>3com</t>
  </si>
  <si>
    <t>NetGear</t>
  </si>
  <si>
    <t>RAD</t>
  </si>
  <si>
    <t>Seagate</t>
  </si>
  <si>
    <t>Thecus</t>
  </si>
  <si>
    <t>TLK</t>
  </si>
  <si>
    <t>Xerox</t>
  </si>
  <si>
    <t>Аладдин</t>
  </si>
  <si>
    <t>Crestron</t>
  </si>
  <si>
    <t>Gigabyte</t>
  </si>
  <si>
    <t>Аквариус</t>
  </si>
  <si>
    <t>Киосера</t>
  </si>
  <si>
    <t>SMART</t>
  </si>
  <si>
    <t>Eurolan</t>
  </si>
  <si>
    <t>Теко</t>
  </si>
  <si>
    <t>Logitech</t>
  </si>
  <si>
    <t>Samsung</t>
  </si>
  <si>
    <t>Acer</t>
  </si>
  <si>
    <t>АРС</t>
  </si>
  <si>
    <t>QNAP</t>
  </si>
  <si>
    <t>ZyXEL</t>
  </si>
  <si>
    <t>ASUS</t>
  </si>
  <si>
    <t xml:space="preserve">Lenovo </t>
  </si>
  <si>
    <t>IBM</t>
  </si>
  <si>
    <t>LG</t>
  </si>
  <si>
    <t>N-Power</t>
  </si>
  <si>
    <t>Powercom</t>
  </si>
  <si>
    <t>BenQ</t>
  </si>
  <si>
    <t>Ostec</t>
  </si>
  <si>
    <t>ECS</t>
  </si>
  <si>
    <t xml:space="preserve">LAN Union </t>
  </si>
  <si>
    <t>Nikomax</t>
  </si>
  <si>
    <t>Premium Line</t>
  </si>
  <si>
    <t>Siemon</t>
  </si>
  <si>
    <t>3M</t>
  </si>
  <si>
    <t>Eaton</t>
  </si>
  <si>
    <t>INELT</t>
  </si>
  <si>
    <t>Delta</t>
  </si>
  <si>
    <t xml:space="preserve">ViewSonic </t>
  </si>
  <si>
    <t>Adaptec</t>
  </si>
  <si>
    <t>Novavox</t>
  </si>
  <si>
    <t>Canon</t>
  </si>
  <si>
    <t>Dell</t>
  </si>
  <si>
    <t xml:space="preserve">Fujitsu </t>
  </si>
  <si>
    <t>Trassir_DSSL</t>
  </si>
  <si>
    <t>РусБИТех</t>
  </si>
  <si>
    <t>Kingston</t>
  </si>
  <si>
    <t>INTEL</t>
  </si>
  <si>
    <t>LENOVO</t>
  </si>
  <si>
    <t>APC</t>
  </si>
  <si>
    <t>ЕМС</t>
  </si>
  <si>
    <t>AQUARIUS</t>
  </si>
  <si>
    <t>Обычная доставка (сроки и цена)</t>
  </si>
  <si>
    <t>Ускоренная доставка (сроки и цена)</t>
  </si>
  <si>
    <t>Отдел поставки</t>
  </si>
  <si>
    <t>Отдел логистики</t>
  </si>
  <si>
    <t>Продакт-менеджеры</t>
  </si>
  <si>
    <t>Место поставки (город)</t>
  </si>
  <si>
    <t>Да</t>
  </si>
  <si>
    <t>Нет</t>
  </si>
  <si>
    <t>да</t>
  </si>
  <si>
    <t>нет</t>
  </si>
  <si>
    <t>Без НДС</t>
  </si>
  <si>
    <t>Валюты:</t>
  </si>
  <si>
    <t>Расчет входной цены без учета ребейтов:</t>
  </si>
  <si>
    <t>Расчет ребейта</t>
  </si>
  <si>
    <t>Расчет итоговой входной цены</t>
  </si>
  <si>
    <t>Вход</t>
  </si>
  <si>
    <t>%/
рибейт</t>
  </si>
  <si>
    <t xml:space="preserve">Итого ₽ </t>
  </si>
  <si>
    <t>Итого $</t>
  </si>
  <si>
    <t>Итого €</t>
  </si>
  <si>
    <t>Расчет входной суммы</t>
  </si>
  <si>
    <t>Рентабельность</t>
  </si>
  <si>
    <t>Расчет выходной цены без накладных расходов</t>
  </si>
  <si>
    <t>Расчет суммы которую нужно размазать:</t>
  </si>
  <si>
    <t>Размазать/из прибыли:</t>
  </si>
  <si>
    <t>Расчет суммы, которую нужно вычесть из прибыли:</t>
  </si>
  <si>
    <t>Типы НДС</t>
  </si>
  <si>
    <t>Входной НДС</t>
  </si>
  <si>
    <t>Типы выходного НДС</t>
  </si>
  <si>
    <t>руб</t>
  </si>
  <si>
    <t>Расчет итоговой суммы</t>
  </si>
  <si>
    <t xml:space="preserve">Расчет итоговой цены </t>
  </si>
  <si>
    <t>Расчет суммы по которой можно размазать:</t>
  </si>
  <si>
    <t>Расчет маржинальности позиций:</t>
  </si>
  <si>
    <t>Расчет товара в руб.:</t>
  </si>
  <si>
    <t>Расчет товара в $:</t>
  </si>
  <si>
    <t>Расчет товара в €:</t>
  </si>
  <si>
    <t>Отсрочка платежа в днях</t>
  </si>
  <si>
    <t>Схема оплаты</t>
  </si>
  <si>
    <t>через</t>
  </si>
  <si>
    <t>дней</t>
  </si>
  <si>
    <t>1 платеж</t>
  </si>
  <si>
    <t>2 платеж</t>
  </si>
  <si>
    <t>3 платеж</t>
  </si>
  <si>
    <t>4 платеж</t>
  </si>
  <si>
    <t>5 платеж</t>
  </si>
  <si>
    <t>Расчет суммы ребейтов</t>
  </si>
  <si>
    <t>Сумма сделки:</t>
  </si>
  <si>
    <t>ВП как было:</t>
  </si>
  <si>
    <t>Итого вход:</t>
  </si>
  <si>
    <t>Пеня:</t>
  </si>
  <si>
    <t>Наша компания с НДС, продаем как положено (18%/10% для медицинского оборудования/ПО и т.п. без НДС)</t>
  </si>
  <si>
    <t>Наша компания с УСН, продаем все без НДС</t>
  </si>
  <si>
    <t>ВП с учетом налогов:</t>
  </si>
  <si>
    <t>Сумма входного налога:</t>
  </si>
  <si>
    <t>Сумма выходного налога:</t>
  </si>
  <si>
    <t>Входной налог с позиции:</t>
  </si>
  <si>
    <t>Выходной налог с позиции</t>
  </si>
  <si>
    <t>Навязанный входной НДС</t>
  </si>
  <si>
    <t>ВП до выплаты ребейтов:</t>
  </si>
  <si>
    <t>Типы оплаты:</t>
  </si>
  <si>
    <t>% за отсрочку</t>
  </si>
  <si>
    <t>Налогобложение нашей компании</t>
  </si>
  <si>
    <t>(после поставки)</t>
  </si>
  <si>
    <t>(предоплата)</t>
  </si>
  <si>
    <t>(после предыдущего платежа)</t>
  </si>
  <si>
    <t>Прогнозируемый срок поставки</t>
  </si>
  <si>
    <t>Расчет входной суммы без учета ребейтов:</t>
  </si>
  <si>
    <t>Итого вход без ребейтов:</t>
  </si>
  <si>
    <t>Вход без ребейтов</t>
  </si>
  <si>
    <t>Итого вход</t>
  </si>
  <si>
    <t>1 платеж:</t>
  </si>
  <si>
    <t>2 платеж:</t>
  </si>
  <si>
    <t>3 платеж:</t>
  </si>
  <si>
    <t>4 платеж:</t>
  </si>
  <si>
    <t>5 платеж:</t>
  </si>
  <si>
    <t>Дней до полной оплаты:</t>
  </si>
  <si>
    <t>Остаток суммы на дату платежа:</t>
  </si>
  <si>
    <t>Суммарная пеня без учета оплат:</t>
  </si>
  <si>
    <t>Пеня в день</t>
  </si>
  <si>
    <t>Суммарная пеня до конца оплат</t>
  </si>
  <si>
    <t>Пеня за период:</t>
  </si>
  <si>
    <t>В день:</t>
  </si>
  <si>
    <t>Общая пеня:</t>
  </si>
  <si>
    <t>Затраты на пеню в день:</t>
  </si>
  <si>
    <t>Наша компания с НДС, продаем все с НДС</t>
  </si>
  <si>
    <t>Пеня до 1 платежа</t>
  </si>
  <si>
    <t>Пеня до 2 платежа</t>
  </si>
  <si>
    <t>Пеня до 3 платежа</t>
  </si>
  <si>
    <t>Пеня до 4 платежа</t>
  </si>
  <si>
    <t>Пеня до 5  платежа</t>
  </si>
  <si>
    <t>Суммарная пеня до 1 платежа</t>
  </si>
  <si>
    <t>Суммарная пеня до 2 платежа</t>
  </si>
  <si>
    <t>Суммарная пеня до 3 платежа</t>
  </si>
  <si>
    <t>Суммарная пеня до 4 платежа</t>
  </si>
  <si>
    <t>Суммарная пеня до 5 платежа</t>
  </si>
  <si>
    <t>Спеццена/защита?</t>
  </si>
  <si>
    <t>Спеццена/защита</t>
  </si>
  <si>
    <t>Если спеццена - что и от кого получено?</t>
  </si>
  <si>
    <t>Дни от поставки</t>
  </si>
  <si>
    <t>Дней с пеней до 2 платежа</t>
  </si>
  <si>
    <t>Дней с пеней до 3 платежа</t>
  </si>
  <si>
    <t>Дней с пеней до 4 платежа</t>
  </si>
  <si>
    <t>Дней с пеней до 5 платежа</t>
  </si>
  <si>
    <t>Дней с пеней до 1 платежа</t>
  </si>
  <si>
    <t>Сумма оплат:</t>
  </si>
  <si>
    <t>Сообщение об ошибке:</t>
  </si>
  <si>
    <t>Маржинальность:</t>
  </si>
  <si>
    <t>Макс маржинальность</t>
  </si>
  <si>
    <t>ФИО сотрудника ОП</t>
  </si>
  <si>
    <t>ФИО продакта</t>
  </si>
  <si>
    <t>Расчет логистики нужен?</t>
  </si>
  <si>
    <t>Заказчик</t>
  </si>
  <si>
    <t>Регион</t>
  </si>
  <si>
    <t>ИНН</t>
  </si>
  <si>
    <t>IIYAMA</t>
  </si>
  <si>
    <t>Ед
изм</t>
  </si>
  <si>
    <t>MSRP
GPL / Fixed</t>
  </si>
  <si>
    <t>ВП с налогами</t>
  </si>
  <si>
    <t>ВП до ребейтов</t>
  </si>
  <si>
    <t>Склад 
поставщика</t>
  </si>
  <si>
    <t>шт</t>
  </si>
  <si>
    <t>VANTEC-15A</t>
  </si>
  <si>
    <t>DAS AUDIO VANTEC-15A Активная 2-полосная акустическая система; усилитель класса D, Biamplified, SMPS</t>
  </si>
  <si>
    <t xml:space="preserve">BP750                    </t>
  </si>
  <si>
    <t>BESPECO BP750 Настраиваемое настенное крепление для колонки, максимальная нагрузка 50 кг, вес 2.9 кг</t>
  </si>
  <si>
    <t>VANTEC-18A</t>
  </si>
  <si>
    <t>DAS AUDIO VANTEC-18A Активный субвуфер, усилитель класса D 1500 Вт пик., 18'' динамик (18LX)</t>
  </si>
  <si>
    <t>ACTION-512A</t>
  </si>
  <si>
    <t>DAS AUDIO ACTION-512A Активная 2-полосная акустическая система, 1x12"+1", мощность усилителя: 1000Вт</t>
  </si>
  <si>
    <t>VANTEC-12A</t>
  </si>
  <si>
    <t>DAS AUDIO VANTEC-12A Активная 2-полосная акустическая система, усилитель класса D Biamplified 1500Вт</t>
  </si>
  <si>
    <t xml:space="preserve">SH80N                    </t>
  </si>
  <si>
    <t>BESPECO SH80N Комплект стоек для акустических систем с сумкой, высота: 118-177см</t>
  </si>
  <si>
    <t>компл</t>
  </si>
  <si>
    <t>MG12XU (ZT41950)</t>
  </si>
  <si>
    <t>TF-Rack (ZQ54270)</t>
  </si>
  <si>
    <t>EW 100 G4-945-S-A (507570)</t>
  </si>
  <si>
    <t>SENNHEISER EW 100 G4-945-S-A Вокальная беспроводная система</t>
  </si>
  <si>
    <t>EW 100 G4-ME3-A1 (507517)</t>
  </si>
  <si>
    <t>SENNHEISER EW 100 G4-ME3-A1 Вокальная беспроводная система</t>
  </si>
  <si>
    <t>SS-R250N</t>
  </si>
  <si>
    <t>TASCAM SS-R250N Твердотельный аудио рекордер, 19",1U, mp3, waw, SD / SDHC / SDXC / USB, XLR, RCA...</t>
  </si>
  <si>
    <t>HD 280 PRO (506845)</t>
  </si>
  <si>
    <t>SENNHEISER HD 280 PRO Закрытые динамические мониторные наушники, 8-25000 Гц, 64 Ом, 220 г, SPL 102 d</t>
  </si>
  <si>
    <t>ME 34</t>
  </si>
  <si>
    <t>SENNHEISER ME 34 микрофонный капсуль, диапазон частот 40 Гц - 20 кГц, импеданс 50 Ом</t>
  </si>
  <si>
    <t>MZC 30</t>
  </si>
  <si>
    <t>SENNHEISER MZC 30 Кабель соединительный</t>
  </si>
  <si>
    <t>SM58S (16932)</t>
  </si>
  <si>
    <t>SHURE SM58S Микрофон динамический кардиоидный вокальный (с выключателем)</t>
  </si>
  <si>
    <t>SM81 (16926)</t>
  </si>
  <si>
    <t>SHURE SM81 Конденсаторный кардиоидный вокально-инструментальный микрофон без кобеля</t>
  </si>
  <si>
    <t xml:space="preserve">MS11                     </t>
  </si>
  <si>
    <t>BESPECO MS11 Стойка микрофонная напольная, высота: 160см, длина наклонной части: 87см, цвет: черн</t>
  </si>
  <si>
    <t>A063907</t>
  </si>
  <si>
    <t>FOCUSRITE Scarlett 6i6 2nd Gen USB аудио интерфейс, 6 входов/6 выходов</t>
  </si>
  <si>
    <t>Drum Set Session I</t>
  </si>
  <si>
    <t>AKG Drum Set Session I комплект микрофонов Perception для ударных инструментов: 1 x P 2 + 2 x P 17 +</t>
  </si>
  <si>
    <t>ЗВУКОТЕХНИЧЕСКИЙ КОМПЛЕКС</t>
  </si>
  <si>
    <t>X-SPOT 250 Z</t>
  </si>
  <si>
    <t>XLine Light X-SPOT 250 Z Световой прибор полного вращения. 1 светодиод белого цвета мощностью 200 Вт</t>
  </si>
  <si>
    <t>D PROFILE LIGHT 15°/30° ZOOM (BLK)</t>
  </si>
  <si>
    <t>XLine Light D PROFILE LIGHT 15°/30° ZOOM (BLK) Прожектор профильный. Угол раскр. луча 15°/30°, 750Вт</t>
  </si>
  <si>
    <t>LED PAR 1815</t>
  </si>
  <si>
    <t>XLine Light LED PAR 1815 Светодиодный прибор. Источник света: 18х15 Вт RGBWA светодиодов</t>
  </si>
  <si>
    <t>DMX 1-6</t>
  </si>
  <si>
    <t>00-31336</t>
  </si>
  <si>
    <t>SUNLITE-EC DMX-Интерфейс компьютерный 1024 канала, DMX-LIVE, 512 каналов в режиме STAND ALONE</t>
  </si>
  <si>
    <t xml:space="preserve">American DJ HEX Bar IP15 Светодиодный  линейный прожектор заливающего света RGBAW(Red, Green, Blue, Amber, White) + UV Led,15 светодиодов по 12Вт, угол ракрыия луча 25град,DMX512, диммирование </t>
  </si>
  <si>
    <t>Anzhee Белый светодиод, мощность 200 Вт / ручной зум / 3200К или 6500К (на выбор) / 15°-65°</t>
  </si>
  <si>
    <t>СВЕТОТЕХНИЧЕСКИЙ КОМПЛЕКС</t>
  </si>
  <si>
    <t>Арлекин (14,00 х 2,00h) в складку 1:2. Ткань Блекаут (100% тревира, 250 г/м кв, цвет по согл.).</t>
  </si>
  <si>
    <t>Кулиса в складку 1:2 (3,30 х 6,00h). Ткань Блекаут (100% тревира, 250 г/м кв, цвет по согл.).</t>
  </si>
  <si>
    <t>Кулиса в складку 1:2 (2,00 х 6,00h). Ткань Блекаут (100% тревира, 250 г/м кв, цвет по согл.).</t>
  </si>
  <si>
    <t>Падуга в складку 1:1,5 (7,50 х 1,50h). Ткань Блекаут (100% тревира, 250 г/м кв, цвет по согл.).</t>
  </si>
  <si>
    <t>Задник в складку 1:1,7 (5,50 х 5,00h). Ткань Блекаут (100% тревира, 250 г/м кв, цвет по согл.).</t>
  </si>
  <si>
    <t>ОДЕЖДА СЦЕНЫ</t>
  </si>
  <si>
    <t>Занавес основной  (5,50 х 5,00h) в складку 1:1,7. Ткань Блекаут (100% тревира, 250 г/м кв, цвет по согл.).</t>
  </si>
  <si>
    <t>ВИДЕООБОРУДОВАНИЕ</t>
  </si>
  <si>
    <t>LMLC-100107</t>
  </si>
  <si>
    <t>Экран с электроприводом Lumien Master Large Control 355x549 см (раб. область 337x539 см) (250") Matte White FiberGlass черн. кайма по периметру, верх.кайма 10 см, стальной корпус 16:10, IR и RF управление входит в комплект</t>
  </si>
  <si>
    <t>МЕХАНИКА СЦЕНЫ</t>
  </si>
  <si>
    <t>Труба стальная бесшовная горячедеформированная Ø 57/3,5 (Dнар.)</t>
  </si>
  <si>
    <t>Рама монтажная</t>
  </si>
  <si>
    <t>Фал полиамидный Ø 8,0 мм</t>
  </si>
  <si>
    <t>ДТ Дорога занавеса прямая, 1 м</t>
  </si>
  <si>
    <t>СКД Струбцина крепления дороги</t>
  </si>
  <si>
    <t>ШУ-АРЗ Шкаф управления АРЗ</t>
  </si>
  <si>
    <t>Нипель</t>
  </si>
  <si>
    <t>Лебедка электрическая занавеса, скорость троса 0,32 м/с, мощность 0,75 кВт, вес 60 кг (ЛТ.АРЗ-8,0-1-50-0,32-0,55 Лебедка театральная антрактно-раздвижного занавеса)</t>
  </si>
  <si>
    <t>м</t>
  </si>
  <si>
    <t>Ферма задника</t>
  </si>
  <si>
    <t>Выносные консоли</t>
  </si>
  <si>
    <t>Софит стационарный фермовый, L=2300</t>
  </si>
  <si>
    <t>Софит стационарный фермовый, L=4300</t>
  </si>
  <si>
    <t>Штанкет стационарный однотрубный, L=14000</t>
  </si>
  <si>
    <t>Штанкет стационарный однотрубный, L=5000</t>
  </si>
  <si>
    <t>Штанкет стационарный однотрубный, L=7500</t>
  </si>
  <si>
    <t>Закладные швеллеры под механику сцены</t>
  </si>
  <si>
    <t>XLine DMX 1-6 Сплиттер DMX, 1 вход, 6 выходов, гальваническая изоляция</t>
  </si>
  <si>
    <t>YAMAHA MG12XU Микшерный пульт аналоговый, 12-канальный</t>
  </si>
  <si>
    <t>YAMAHA TF-Rack Цифровой рэковый микшер с сенсорным дисплеем и возможностью удалённого управления</t>
  </si>
  <si>
    <t>Ультракороткофокусная линза</t>
  </si>
  <si>
    <t>Кронштейн</t>
  </si>
  <si>
    <t>Кабель HDMI экранированный</t>
  </si>
  <si>
    <t>Конвертер HDMI-RJ45</t>
  </si>
  <si>
    <t>Компьютер</t>
  </si>
  <si>
    <t>SVS Audiotechnik LR-100 Мобильная трибуна</t>
  </si>
  <si>
    <t>Лазерный проектор Barco G60-W10 Black DLP, (Без линзы), WUXGA (1920*1200), 10200 ISO Лм, 100000:1, 2x HDMI 1.4, DVI-D, HDBaseT, 3G-SDI, VGA (D-Sub 15 pin), RJ45, RS232, 22,7кг. черный [R9008759]</t>
  </si>
  <si>
    <t>R9008759</t>
  </si>
  <si>
    <t>LTM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</si>
</sst>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164" formatCode="#,##0.00&quot;р.&quot;"/>
    <numFmt numFmtId="165" formatCode="[$$-409]#,##0.00"/>
    <numFmt numFmtId="166" formatCode="[$€-2]\ #,##0.00"/>
  </numFmts>
  <fonts count="20" x14ac:knownFonts="1">
    <font>
      <sz val="11"/>
      <color theme="1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sz val="10"/>
      <name val="Arial"/>
      <family val="2"/>
      <charset val="204"/>
    </font>
    <font>
      <sz val="11"/>
      <name val="Arial"/>
      <family val="2"/>
      <charset val="204"/>
    </font>
    <font>
      <sz val="11"/>
      <name val="Calibri"/>
      <family val="2"/>
      <charset val="204"/>
      <scheme val="minor"/>
    </font>
    <font>
      <sz val="9"/>
      <color indexed="81"/>
      <name val="Tahoma"/>
      <family val="2"/>
      <charset val="204"/>
    </font>
    <font>
      <b/>
      <sz val="9"/>
      <color indexed="81"/>
      <name val="Tahoma"/>
      <family val="2"/>
      <charset val="204"/>
    </font>
    <font>
      <u/>
      <sz val="11"/>
      <color theme="10"/>
      <name val="Calibri"/>
      <family val="2"/>
      <charset val="204"/>
      <scheme val="minor"/>
    </font>
    <font>
      <sz val="11"/>
      <color theme="1"/>
      <name val="Arial"/>
      <family val="2"/>
      <charset val="204"/>
    </font>
    <font>
      <b/>
      <sz val="18"/>
      <color theme="1"/>
      <name val="Arial"/>
      <family val="2"/>
      <charset val="204"/>
    </font>
    <font>
      <b/>
      <sz val="11"/>
      <color theme="1"/>
      <name val="Arial"/>
      <family val="2"/>
      <charset val="204"/>
    </font>
    <font>
      <u/>
      <sz val="11"/>
      <color theme="10"/>
      <name val="Arial"/>
      <family val="2"/>
      <charset val="204"/>
    </font>
    <font>
      <b/>
      <sz val="11"/>
      <color rgb="FFFF0000"/>
      <name val="Arial"/>
      <family val="2"/>
      <charset val="204"/>
    </font>
    <font>
      <b/>
      <sz val="11"/>
      <name val="Arial"/>
      <family val="2"/>
      <charset val="204"/>
    </font>
    <font>
      <b/>
      <sz val="10"/>
      <color theme="1"/>
      <name val="Arial"/>
      <family val="2"/>
      <charset val="204"/>
    </font>
    <font>
      <b/>
      <sz val="14"/>
      <color theme="1"/>
      <name val="Arial"/>
      <family val="2"/>
      <charset val="204"/>
    </font>
    <font>
      <b/>
      <sz val="16"/>
      <color theme="1"/>
      <name val="Arial"/>
      <family val="2"/>
      <charset val="204"/>
    </font>
    <font>
      <sz val="10"/>
      <color theme="1"/>
      <name val="Arial"/>
      <family val="2"/>
      <charset val="204"/>
    </font>
    <font>
      <sz val="16"/>
      <color theme="1"/>
      <name val="Arial"/>
      <family val="2"/>
      <charset val="204"/>
    </font>
    <font>
      <sz val="11"/>
      <color rgb="FF9C6500"/>
      <name val="Calibri"/>
      <family val="2"/>
      <charset val="204"/>
      <scheme val="minor"/>
    </font>
  </fonts>
  <fills count="1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CCFFCC"/>
        <bgColor indexed="64"/>
      </patternFill>
    </fill>
    <fill>
      <patternFill patternType="solid">
        <fgColor rgb="FFCCECFF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FFEB9C"/>
      </patternFill>
    </fill>
    <fill>
      <patternFill patternType="solid">
        <fgColor rgb="FFFFFF00"/>
        <bgColor indexed="64"/>
      </patternFill>
    </fill>
  </fills>
  <borders count="3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</borders>
  <cellStyleXfs count="4">
    <xf numFmtId="0" fontId="0" fillId="0" borderId="0"/>
    <xf numFmtId="0" fontId="2" fillId="0" borderId="0"/>
    <xf numFmtId="0" fontId="7" fillId="0" borderId="0" applyNumberFormat="0" applyFill="0" applyBorder="0" applyAlignment="0" applyProtection="0"/>
    <xf numFmtId="0" fontId="19" fillId="11" borderId="0" applyNumberFormat="0" applyBorder="0" applyAlignment="0" applyProtection="0"/>
  </cellStyleXfs>
  <cellXfs count="252">
    <xf numFmtId="0" fontId="0" fillId="0" borderId="0" xfId="0"/>
    <xf numFmtId="0" fontId="0" fillId="0" borderId="0" xfId="0" applyAlignment="1" applyProtection="1">
      <alignment horizontal="center"/>
      <protection locked="0"/>
    </xf>
    <xf numFmtId="0" fontId="0" fillId="0" borderId="0" xfId="0" applyProtection="1">
      <protection locked="0"/>
    </xf>
    <xf numFmtId="0" fontId="0" fillId="0" borderId="0" xfId="0" applyFont="1" applyFill="1" applyBorder="1"/>
    <xf numFmtId="0" fontId="0" fillId="0" borderId="0" xfId="0" applyFont="1" applyFill="1" applyBorder="1" applyAlignment="1">
      <alignment wrapText="1"/>
    </xf>
    <xf numFmtId="4" fontId="0" fillId="0" borderId="0" xfId="0" applyNumberFormat="1" applyFont="1" applyFill="1" applyBorder="1"/>
    <xf numFmtId="4" fontId="0" fillId="0" borderId="0" xfId="0" applyNumberFormat="1" applyFont="1" applyFill="1" applyBorder="1" applyAlignment="1">
      <alignment wrapText="1"/>
    </xf>
    <xf numFmtId="4" fontId="0" fillId="0" borderId="0" xfId="0" applyNumberFormat="1" applyFont="1" applyFill="1" applyBorder="1" applyProtection="1"/>
    <xf numFmtId="0" fontId="0" fillId="0" borderId="1" xfId="0" applyFont="1" applyFill="1" applyBorder="1"/>
    <xf numFmtId="0" fontId="0" fillId="0" borderId="1" xfId="0" applyFont="1" applyFill="1" applyBorder="1" applyAlignment="1">
      <alignment wrapText="1"/>
    </xf>
    <xf numFmtId="0" fontId="1" fillId="0" borderId="1" xfId="0" applyFont="1" applyFill="1" applyBorder="1"/>
    <xf numFmtId="9" fontId="0" fillId="0" borderId="1" xfId="0" applyNumberFormat="1" applyFont="1" applyFill="1" applyBorder="1" applyAlignment="1">
      <alignment horizontal="center"/>
    </xf>
    <xf numFmtId="10" fontId="0" fillId="0" borderId="0" xfId="0" applyNumberFormat="1" applyFont="1" applyFill="1" applyBorder="1"/>
    <xf numFmtId="4" fontId="1" fillId="0" borderId="0" xfId="0" applyNumberFormat="1" applyFont="1" applyFill="1" applyBorder="1"/>
    <xf numFmtId="0" fontId="1" fillId="0" borderId="0" xfId="0" applyFont="1" applyFill="1" applyBorder="1"/>
    <xf numFmtId="4" fontId="4" fillId="0" borderId="0" xfId="0" applyNumberFormat="1" applyFont="1" applyFill="1" applyBorder="1"/>
    <xf numFmtId="0" fontId="0" fillId="0" borderId="2" xfId="0" applyFont="1" applyFill="1" applyBorder="1"/>
    <xf numFmtId="9" fontId="0" fillId="0" borderId="2" xfId="0" applyNumberFormat="1" applyFont="1" applyFill="1" applyBorder="1" applyAlignment="1">
      <alignment horizontal="center"/>
    </xf>
    <xf numFmtId="0" fontId="0" fillId="0" borderId="2" xfId="0" applyFont="1" applyFill="1" applyBorder="1" applyAlignment="1">
      <alignment horizontal="center"/>
    </xf>
    <xf numFmtId="0" fontId="1" fillId="0" borderId="0" xfId="0" applyFont="1" applyFill="1" applyBorder="1" applyAlignment="1">
      <alignment wrapText="1"/>
    </xf>
    <xf numFmtId="2" fontId="0" fillId="0" borderId="0" xfId="0" applyNumberFormat="1" applyFont="1" applyFill="1" applyBorder="1"/>
    <xf numFmtId="4" fontId="0" fillId="0" borderId="1" xfId="0" applyNumberFormat="1" applyFont="1" applyFill="1" applyBorder="1"/>
    <xf numFmtId="0" fontId="0" fillId="0" borderId="1" xfId="0" applyFont="1" applyFill="1" applyBorder="1" applyAlignment="1" applyProtection="1">
      <alignment horizontal="left" wrapText="1"/>
      <protection locked="0"/>
    </xf>
    <xf numFmtId="14" fontId="0" fillId="0" borderId="1" xfId="0" applyNumberFormat="1" applyFont="1" applyFill="1" applyBorder="1" applyAlignment="1" applyProtection="1">
      <alignment horizontal="left" wrapText="1"/>
      <protection locked="0"/>
    </xf>
    <xf numFmtId="0" fontId="0" fillId="7" borderId="1" xfId="0" applyFont="1" applyFill="1" applyBorder="1" applyAlignment="1" applyProtection="1">
      <alignment horizontal="left" wrapText="1"/>
      <protection locked="0"/>
    </xf>
    <xf numFmtId="14" fontId="0" fillId="7" borderId="1" xfId="0" applyNumberFormat="1" applyFont="1" applyFill="1" applyBorder="1" applyAlignment="1" applyProtection="1">
      <alignment horizontal="left" wrapText="1"/>
      <protection locked="0"/>
    </xf>
    <xf numFmtId="0" fontId="0" fillId="7" borderId="15" xfId="0" applyFont="1" applyFill="1" applyBorder="1" applyAlignment="1" applyProtection="1">
      <alignment horizontal="left" wrapText="1"/>
      <protection locked="0"/>
    </xf>
    <xf numFmtId="0" fontId="0" fillId="7" borderId="1" xfId="0" applyFill="1" applyBorder="1" applyProtection="1">
      <protection locked="0"/>
    </xf>
    <xf numFmtId="0" fontId="0" fillId="0" borderId="1" xfId="0" applyFill="1" applyBorder="1" applyProtection="1">
      <protection locked="0"/>
    </xf>
    <xf numFmtId="0" fontId="0" fillId="0" borderId="0" xfId="0" applyProtection="1"/>
    <xf numFmtId="0" fontId="3" fillId="0" borderId="1" xfId="0" applyFont="1" applyFill="1" applyBorder="1" applyAlignment="1" applyProtection="1">
      <alignment horizontal="center"/>
      <protection locked="0"/>
    </xf>
    <xf numFmtId="0" fontId="3" fillId="0" borderId="1" xfId="0" applyFont="1" applyFill="1" applyBorder="1" applyAlignment="1" applyProtection="1">
      <protection locked="0"/>
    </xf>
    <xf numFmtId="0" fontId="3" fillId="0" borderId="3" xfId="0" applyFont="1" applyFill="1" applyBorder="1" applyAlignment="1" applyProtection="1">
      <protection locked="0"/>
    </xf>
    <xf numFmtId="0" fontId="3" fillId="0" borderId="3" xfId="0" applyFont="1" applyFill="1" applyBorder="1" applyAlignment="1" applyProtection="1">
      <alignment horizontal="center"/>
      <protection locked="0"/>
    </xf>
    <xf numFmtId="0" fontId="3" fillId="0" borderId="1" xfId="0" applyFont="1" applyFill="1" applyBorder="1" applyAlignment="1" applyProtection="1">
      <alignment horizontal="center" vertical="top"/>
      <protection locked="0"/>
    </xf>
    <xf numFmtId="0" fontId="3" fillId="0" borderId="1" xfId="0" applyFont="1" applyFill="1" applyBorder="1" applyAlignment="1" applyProtection="1">
      <alignment vertical="top"/>
      <protection locked="0"/>
    </xf>
    <xf numFmtId="0" fontId="8" fillId="0" borderId="0" xfId="0" applyFont="1" applyProtection="1"/>
    <xf numFmtId="0" fontId="8" fillId="0" borderId="0" xfId="0" applyFont="1" applyAlignment="1" applyProtection="1">
      <alignment horizontal="center"/>
    </xf>
    <xf numFmtId="0" fontId="8" fillId="0" borderId="0" xfId="0" applyFont="1" applyProtection="1">
      <protection locked="0"/>
    </xf>
    <xf numFmtId="0" fontId="3" fillId="0" borderId="0" xfId="0" applyFont="1" applyFill="1" applyBorder="1" applyAlignment="1" applyProtection="1">
      <alignment horizontal="left"/>
    </xf>
    <xf numFmtId="0" fontId="8" fillId="0" borderId="0" xfId="0" applyFont="1" applyBorder="1" applyAlignment="1" applyProtection="1">
      <alignment horizontal="left"/>
    </xf>
    <xf numFmtId="4" fontId="8" fillId="0" borderId="0" xfId="0" applyNumberFormat="1" applyFont="1" applyProtection="1"/>
    <xf numFmtId="0" fontId="8" fillId="0" borderId="0" xfId="0" applyFont="1" applyBorder="1" applyAlignment="1" applyProtection="1">
      <alignment horizontal="left" vertical="center"/>
    </xf>
    <xf numFmtId="0" fontId="3" fillId="0" borderId="5" xfId="0" applyFont="1" applyBorder="1" applyAlignment="1" applyProtection="1">
      <alignment horizontal="center"/>
    </xf>
    <xf numFmtId="0" fontId="3" fillId="0" borderId="6" xfId="0" applyFont="1" applyBorder="1" applyAlignment="1" applyProtection="1">
      <alignment horizontal="center"/>
    </xf>
    <xf numFmtId="0" fontId="3" fillId="0" borderId="6" xfId="0" applyFont="1" applyBorder="1" applyAlignment="1" applyProtection="1">
      <alignment horizontal="left"/>
      <protection locked="0"/>
    </xf>
    <xf numFmtId="0" fontId="8" fillId="0" borderId="6" xfId="0" applyFont="1" applyBorder="1" applyAlignment="1" applyProtection="1">
      <alignment horizontal="left"/>
    </xf>
    <xf numFmtId="0" fontId="8" fillId="0" borderId="2" xfId="0" applyFont="1" applyBorder="1" applyAlignment="1" applyProtection="1">
      <alignment horizontal="left"/>
    </xf>
    <xf numFmtId="0" fontId="8" fillId="0" borderId="5" xfId="0" applyFont="1" applyBorder="1" applyAlignment="1" applyProtection="1"/>
    <xf numFmtId="4" fontId="8" fillId="0" borderId="6" xfId="0" applyNumberFormat="1" applyFont="1" applyBorder="1" applyAlignment="1" applyProtection="1">
      <alignment horizontal="left"/>
      <protection locked="0"/>
    </xf>
    <xf numFmtId="0" fontId="8" fillId="0" borderId="5" xfId="0" applyFont="1" applyBorder="1" applyAlignment="1" applyProtection="1">
      <alignment horizontal="center"/>
    </xf>
    <xf numFmtId="0" fontId="8" fillId="0" borderId="6" xfId="0" applyFont="1" applyBorder="1" applyAlignment="1" applyProtection="1">
      <alignment horizontal="center"/>
    </xf>
    <xf numFmtId="0" fontId="8" fillId="0" borderId="6" xfId="0" applyFont="1" applyBorder="1" applyAlignment="1" applyProtection="1">
      <alignment horizontal="left"/>
      <protection locked="0"/>
    </xf>
    <xf numFmtId="0" fontId="8" fillId="0" borderId="0" xfId="0" applyFont="1" applyBorder="1" applyAlignment="1" applyProtection="1">
      <alignment horizontal="center"/>
    </xf>
    <xf numFmtId="0" fontId="10" fillId="0" borderId="0" xfId="0" applyFont="1" applyAlignment="1" applyProtection="1">
      <alignment horizontal="center"/>
    </xf>
    <xf numFmtId="0" fontId="8" fillId="0" borderId="0" xfId="0" applyFont="1" applyAlignment="1" applyProtection="1">
      <alignment horizontal="center"/>
      <protection locked="0"/>
    </xf>
    <xf numFmtId="0" fontId="8" fillId="0" borderId="4" xfId="0" applyFont="1" applyBorder="1" applyAlignment="1" applyProtection="1">
      <alignment vertical="center"/>
    </xf>
    <xf numFmtId="0" fontId="8" fillId="0" borderId="4" xfId="0" applyFont="1" applyBorder="1" applyAlignment="1" applyProtection="1">
      <alignment horizontal="center" vertical="center"/>
    </xf>
    <xf numFmtId="10" fontId="8" fillId="0" borderId="4" xfId="0" applyNumberFormat="1" applyFont="1" applyBorder="1" applyAlignment="1" applyProtection="1">
      <alignment vertical="center"/>
    </xf>
    <xf numFmtId="10" fontId="8" fillId="0" borderId="0" xfId="0" applyNumberFormat="1" applyFont="1" applyBorder="1" applyAlignment="1" applyProtection="1">
      <alignment vertical="center"/>
    </xf>
    <xf numFmtId="0" fontId="10" fillId="4" borderId="1" xfId="0" applyFont="1" applyFill="1" applyBorder="1" applyAlignment="1" applyProtection="1">
      <alignment horizontal="center" vertical="center"/>
    </xf>
    <xf numFmtId="0" fontId="10" fillId="4" borderId="1" xfId="0" applyFont="1" applyFill="1" applyBorder="1" applyAlignment="1" applyProtection="1">
      <alignment horizontal="center" vertical="center" wrapText="1"/>
    </xf>
    <xf numFmtId="0" fontId="8" fillId="0" borderId="1" xfId="0" applyFont="1" applyFill="1" applyBorder="1" applyAlignment="1" applyProtection="1">
      <alignment horizontal="center" vertical="top"/>
      <protection locked="0"/>
    </xf>
    <xf numFmtId="4" fontId="8" fillId="0" borderId="1" xfId="0" applyNumberFormat="1" applyFont="1" applyFill="1" applyBorder="1" applyAlignment="1" applyProtection="1">
      <alignment vertical="top"/>
      <protection locked="0"/>
    </xf>
    <xf numFmtId="4" fontId="8" fillId="0" borderId="1" xfId="0" applyNumberFormat="1" applyFont="1" applyFill="1" applyBorder="1" applyAlignment="1" applyProtection="1">
      <alignment horizontal="center" vertical="top"/>
      <protection locked="0"/>
    </xf>
    <xf numFmtId="4" fontId="10" fillId="0" borderId="1" xfId="0" applyNumberFormat="1" applyFont="1" applyFill="1" applyBorder="1" applyAlignment="1" applyProtection="1">
      <alignment vertical="top"/>
    </xf>
    <xf numFmtId="0" fontId="8" fillId="0" borderId="1" xfId="0" applyFont="1" applyBorder="1" applyAlignment="1" applyProtection="1">
      <alignment vertical="top"/>
    </xf>
    <xf numFmtId="0" fontId="8" fillId="0" borderId="0" xfId="0" applyFont="1" applyAlignment="1" applyProtection="1">
      <alignment vertical="top"/>
    </xf>
    <xf numFmtId="0" fontId="8" fillId="0" borderId="0" xfId="0" applyFont="1" applyAlignment="1" applyProtection="1">
      <alignment vertical="top"/>
      <protection locked="0"/>
    </xf>
    <xf numFmtId="4" fontId="8" fillId="0" borderId="0" xfId="0" applyNumberFormat="1" applyFont="1" applyAlignment="1" applyProtection="1">
      <alignment vertical="top"/>
      <protection locked="0"/>
    </xf>
    <xf numFmtId="0" fontId="8" fillId="0" borderId="1" xfId="0" applyFont="1" applyFill="1" applyBorder="1" applyAlignment="1" applyProtection="1">
      <alignment horizontal="left" vertical="top" wrapText="1"/>
      <protection locked="0"/>
    </xf>
    <xf numFmtId="0" fontId="8" fillId="0" borderId="1" xfId="0" applyFont="1" applyFill="1" applyBorder="1" applyAlignment="1" applyProtection="1">
      <alignment horizontal="center"/>
      <protection locked="0"/>
    </xf>
    <xf numFmtId="0" fontId="8" fillId="0" borderId="1" xfId="0" applyFont="1" applyFill="1" applyBorder="1" applyAlignment="1" applyProtection="1">
      <alignment wrapText="1"/>
      <protection locked="0"/>
    </xf>
    <xf numFmtId="4" fontId="8" fillId="0" borderId="1" xfId="0" applyNumberFormat="1" applyFont="1" applyFill="1" applyBorder="1" applyProtection="1">
      <protection locked="0"/>
    </xf>
    <xf numFmtId="4" fontId="8" fillId="0" borderId="1" xfId="0" applyNumberFormat="1" applyFont="1" applyFill="1" applyBorder="1" applyAlignment="1" applyProtection="1">
      <alignment horizontal="center"/>
      <protection locked="0"/>
    </xf>
    <xf numFmtId="4" fontId="10" fillId="0" borderId="1" xfId="0" applyNumberFormat="1" applyFont="1" applyFill="1" applyBorder="1" applyProtection="1"/>
    <xf numFmtId="4" fontId="14" fillId="3" borderId="1" xfId="0" applyNumberFormat="1" applyFont="1" applyFill="1" applyBorder="1" applyProtection="1"/>
    <xf numFmtId="4" fontId="14" fillId="3" borderId="1" xfId="0" applyNumberFormat="1" applyFont="1" applyFill="1" applyBorder="1" applyProtection="1">
      <protection locked="0"/>
    </xf>
    <xf numFmtId="10" fontId="14" fillId="3" borderId="1" xfId="0" applyNumberFormat="1" applyFont="1" applyFill="1" applyBorder="1" applyProtection="1"/>
    <xf numFmtId="10" fontId="14" fillId="8" borderId="1" xfId="0" applyNumberFormat="1" applyFont="1" applyFill="1" applyBorder="1" applyAlignment="1" applyProtection="1">
      <alignment horizontal="center"/>
    </xf>
    <xf numFmtId="0" fontId="8" fillId="8" borderId="1" xfId="0" applyFont="1" applyFill="1" applyBorder="1" applyProtection="1">
      <protection locked="0"/>
    </xf>
    <xf numFmtId="0" fontId="3" fillId="8" borderId="1" xfId="0" applyFont="1" applyFill="1" applyBorder="1" applyProtection="1">
      <protection locked="0"/>
    </xf>
    <xf numFmtId="0" fontId="8" fillId="10" borderId="1" xfId="0" applyFont="1" applyFill="1" applyBorder="1" applyProtection="1">
      <protection locked="0"/>
    </xf>
    <xf numFmtId="0" fontId="8" fillId="9" borderId="1" xfId="0" applyFont="1" applyFill="1" applyBorder="1" applyProtection="1">
      <protection locked="0"/>
    </xf>
    <xf numFmtId="0" fontId="8" fillId="0" borderId="1" xfId="0" applyFont="1" applyBorder="1" applyProtection="1">
      <protection locked="0"/>
    </xf>
    <xf numFmtId="0" fontId="8" fillId="0" borderId="1" xfId="0" applyFont="1" applyBorder="1" applyProtection="1"/>
    <xf numFmtId="0" fontId="2" fillId="0" borderId="0" xfId="1" applyFont="1" applyFill="1" applyAlignment="1" applyProtection="1">
      <alignment vertical="top" wrapText="1"/>
      <protection locked="0"/>
    </xf>
    <xf numFmtId="0" fontId="2" fillId="0" borderId="0" xfId="1" applyFont="1" applyFill="1" applyAlignment="1" applyProtection="1">
      <alignment horizontal="left" vertical="top" wrapText="1"/>
      <protection locked="0"/>
    </xf>
    <xf numFmtId="0" fontId="2" fillId="0" borderId="0" xfId="1" applyFont="1" applyFill="1" applyAlignment="1" applyProtection="1">
      <alignment wrapText="1"/>
      <protection locked="0"/>
    </xf>
    <xf numFmtId="4" fontId="8" fillId="8" borderId="1" xfId="0" applyNumberFormat="1" applyFont="1" applyFill="1" applyBorder="1" applyProtection="1">
      <protection locked="0"/>
    </xf>
    <xf numFmtId="4" fontId="8" fillId="10" borderId="1" xfId="0" applyNumberFormat="1" applyFont="1" applyFill="1" applyBorder="1" applyProtection="1">
      <protection locked="0"/>
    </xf>
    <xf numFmtId="4" fontId="8" fillId="0" borderId="5" xfId="0" applyNumberFormat="1" applyFont="1" applyFill="1" applyBorder="1" applyProtection="1">
      <protection locked="0"/>
    </xf>
    <xf numFmtId="1" fontId="8" fillId="8" borderId="1" xfId="0" applyNumberFormat="1" applyFont="1" applyFill="1" applyBorder="1" applyAlignment="1" applyProtection="1">
      <alignment horizontal="center" vertical="center"/>
      <protection locked="0"/>
    </xf>
    <xf numFmtId="1" fontId="8" fillId="8" borderId="2" xfId="0" applyNumberFormat="1" applyFont="1" applyFill="1" applyBorder="1" applyAlignment="1" applyProtection="1">
      <alignment horizontal="center" vertical="center"/>
      <protection locked="0"/>
    </xf>
    <xf numFmtId="4" fontId="8" fillId="0" borderId="0" xfId="0" applyNumberFormat="1" applyFont="1" applyProtection="1">
      <protection locked="0"/>
    </xf>
    <xf numFmtId="0" fontId="8" fillId="0" borderId="3" xfId="0" applyFont="1" applyFill="1" applyBorder="1" applyAlignment="1" applyProtection="1">
      <alignment horizontal="left" vertical="top" wrapText="1"/>
      <protection locked="0"/>
    </xf>
    <xf numFmtId="4" fontId="8" fillId="0" borderId="3" xfId="0" applyNumberFormat="1" applyFont="1" applyFill="1" applyBorder="1" applyProtection="1">
      <protection locked="0"/>
    </xf>
    <xf numFmtId="4" fontId="8" fillId="0" borderId="3" xfId="0" applyNumberFormat="1" applyFont="1" applyFill="1" applyBorder="1" applyAlignment="1" applyProtection="1">
      <alignment horizontal="center"/>
      <protection locked="0"/>
    </xf>
    <xf numFmtId="4" fontId="10" fillId="0" borderId="3" xfId="0" applyNumberFormat="1" applyFont="1" applyFill="1" applyBorder="1" applyProtection="1"/>
    <xf numFmtId="0" fontId="8" fillId="0" borderId="0" xfId="0" applyFont="1" applyFill="1" applyBorder="1" applyAlignment="1" applyProtection="1">
      <alignment horizontal="center" vertical="center"/>
    </xf>
    <xf numFmtId="0" fontId="8" fillId="0" borderId="0" xfId="0" applyFont="1" applyFill="1" applyBorder="1" applyAlignment="1" applyProtection="1">
      <alignment vertical="center" wrapText="1"/>
    </xf>
    <xf numFmtId="0" fontId="8" fillId="0" borderId="17" xfId="0" applyFont="1" applyFill="1" applyBorder="1" applyAlignment="1" applyProtection="1">
      <alignment horizontal="right" vertical="center" wrapText="1"/>
    </xf>
    <xf numFmtId="10" fontId="10" fillId="0" borderId="6" xfId="0" applyNumberFormat="1" applyFont="1" applyFill="1" applyBorder="1" applyAlignment="1" applyProtection="1">
      <alignment horizontal="center" vertical="center"/>
      <protection locked="0"/>
    </xf>
    <xf numFmtId="4" fontId="8" fillId="0" borderId="11" xfId="0" applyNumberFormat="1" applyFont="1" applyFill="1" applyBorder="1" applyAlignment="1" applyProtection="1">
      <alignment vertical="center"/>
    </xf>
    <xf numFmtId="4" fontId="14" fillId="3" borderId="3" xfId="0" applyNumberFormat="1" applyFont="1" applyFill="1" applyBorder="1" applyAlignment="1" applyProtection="1">
      <alignment vertical="center"/>
    </xf>
    <xf numFmtId="4" fontId="14" fillId="3" borderId="11" xfId="0" applyNumberFormat="1" applyFont="1" applyFill="1" applyBorder="1" applyAlignment="1" applyProtection="1">
      <alignment vertical="center"/>
    </xf>
    <xf numFmtId="4" fontId="14" fillId="3" borderId="1" xfId="0" applyNumberFormat="1" applyFont="1" applyFill="1" applyBorder="1" applyAlignment="1" applyProtection="1">
      <alignment vertical="center"/>
    </xf>
    <xf numFmtId="10" fontId="14" fillId="3" borderId="1" xfId="0" applyNumberFormat="1" applyFont="1" applyFill="1" applyBorder="1" applyAlignment="1" applyProtection="1">
      <alignment vertical="center"/>
    </xf>
    <xf numFmtId="10" fontId="14" fillId="0" borderId="2" xfId="0" applyNumberFormat="1" applyFont="1" applyFill="1" applyBorder="1" applyAlignment="1" applyProtection="1">
      <alignment vertical="center"/>
    </xf>
    <xf numFmtId="1" fontId="8" fillId="0" borderId="2" xfId="0" applyNumberFormat="1" applyFont="1" applyBorder="1" applyAlignment="1" applyProtection="1">
      <alignment horizontal="center" vertical="center"/>
      <protection locked="0"/>
    </xf>
    <xf numFmtId="0" fontId="8" fillId="0" borderId="1" xfId="0" applyFont="1" applyBorder="1" applyAlignment="1" applyProtection="1">
      <alignment vertical="center"/>
      <protection locked="0"/>
    </xf>
    <xf numFmtId="0" fontId="8" fillId="0" borderId="1" xfId="0" applyFont="1" applyBorder="1" applyAlignment="1" applyProtection="1">
      <alignment vertical="center"/>
    </xf>
    <xf numFmtId="0" fontId="8" fillId="0" borderId="0" xfId="0" applyFont="1" applyAlignment="1" applyProtection="1">
      <alignment vertical="center"/>
    </xf>
    <xf numFmtId="0" fontId="8" fillId="0" borderId="0" xfId="0" applyFont="1" applyAlignment="1" applyProtection="1">
      <alignment vertical="center"/>
      <protection locked="0"/>
    </xf>
    <xf numFmtId="0" fontId="8" fillId="0" borderId="19" xfId="0" applyFont="1" applyFill="1" applyBorder="1" applyAlignment="1" applyProtection="1">
      <alignment horizontal="right" vertical="center" wrapText="1"/>
    </xf>
    <xf numFmtId="0" fontId="10" fillId="0" borderId="20" xfId="0" applyFont="1" applyFill="1" applyBorder="1" applyAlignment="1" applyProtection="1">
      <alignment horizontal="right" vertical="center" wrapText="1"/>
    </xf>
    <xf numFmtId="0" fontId="10" fillId="2" borderId="13" xfId="0" applyFont="1" applyFill="1" applyBorder="1" applyAlignment="1" applyProtection="1">
      <alignment horizontal="center" vertical="center"/>
    </xf>
    <xf numFmtId="164" fontId="10" fillId="2" borderId="13" xfId="0" applyNumberFormat="1" applyFont="1" applyFill="1" applyBorder="1" applyAlignment="1" applyProtection="1">
      <alignment vertical="center"/>
    </xf>
    <xf numFmtId="0" fontId="10" fillId="2" borderId="13" xfId="0" applyFont="1" applyFill="1" applyBorder="1" applyAlignment="1" applyProtection="1">
      <alignment vertical="center"/>
    </xf>
    <xf numFmtId="0" fontId="10" fillId="2" borderId="14" xfId="0" applyFont="1" applyFill="1" applyBorder="1" applyAlignment="1" applyProtection="1">
      <alignment vertical="center"/>
    </xf>
    <xf numFmtId="0" fontId="8" fillId="0" borderId="14" xfId="0" applyFont="1" applyFill="1" applyBorder="1" applyAlignment="1" applyProtection="1">
      <alignment vertical="center"/>
    </xf>
    <xf numFmtId="4" fontId="8" fillId="0" borderId="5" xfId="0" applyNumberFormat="1" applyFont="1" applyFill="1" applyBorder="1" applyAlignment="1" applyProtection="1">
      <alignment vertical="center"/>
    </xf>
    <xf numFmtId="4" fontId="16" fillId="6" borderId="11" xfId="0" applyNumberFormat="1" applyFont="1" applyFill="1" applyBorder="1" applyAlignment="1" applyProtection="1">
      <alignment vertical="center"/>
    </xf>
    <xf numFmtId="3" fontId="16" fillId="0" borderId="1" xfId="0" applyNumberFormat="1" applyFont="1" applyFill="1" applyBorder="1" applyAlignment="1" applyProtection="1">
      <alignment vertical="center"/>
    </xf>
    <xf numFmtId="3" fontId="16" fillId="0" borderId="2" xfId="0" applyNumberFormat="1" applyFont="1" applyFill="1" applyBorder="1" applyAlignment="1" applyProtection="1">
      <alignment vertical="center"/>
    </xf>
    <xf numFmtId="0" fontId="8" fillId="0" borderId="2" xfId="0" applyFont="1" applyBorder="1" applyAlignment="1" applyProtection="1">
      <alignment vertical="center"/>
      <protection locked="0"/>
    </xf>
    <xf numFmtId="4" fontId="8" fillId="0" borderId="1" xfId="0" applyNumberFormat="1" applyFont="1" applyBorder="1" applyAlignment="1" applyProtection="1">
      <alignment vertical="center"/>
      <protection locked="0"/>
    </xf>
    <xf numFmtId="0" fontId="16" fillId="0" borderId="1" xfId="0" applyFont="1" applyFill="1" applyBorder="1" applyAlignment="1" applyProtection="1">
      <alignment vertical="center"/>
    </xf>
    <xf numFmtId="4" fontId="8" fillId="0" borderId="0" xfId="0" applyNumberFormat="1" applyFont="1" applyAlignment="1" applyProtection="1">
      <alignment vertical="center"/>
    </xf>
    <xf numFmtId="0" fontId="10" fillId="2" borderId="1" xfId="0" applyFont="1" applyFill="1" applyBorder="1" applyAlignment="1" applyProtection="1">
      <alignment horizontal="center" vertical="center"/>
    </xf>
    <xf numFmtId="165" fontId="10" fillId="2" borderId="1" xfId="0" applyNumberFormat="1" applyFont="1" applyFill="1" applyBorder="1" applyAlignment="1" applyProtection="1">
      <alignment vertical="center"/>
    </xf>
    <xf numFmtId="164" fontId="10" fillId="2" borderId="1" xfId="0" applyNumberFormat="1" applyFont="1" applyFill="1" applyBorder="1" applyAlignment="1" applyProtection="1">
      <alignment vertical="center"/>
    </xf>
    <xf numFmtId="0" fontId="10" fillId="2" borderId="1" xfId="0" applyFont="1" applyFill="1" applyBorder="1" applyAlignment="1" applyProtection="1">
      <alignment vertical="center"/>
    </xf>
    <xf numFmtId="0" fontId="10" fillId="2" borderId="2" xfId="0" applyFont="1" applyFill="1" applyBorder="1" applyAlignment="1" applyProtection="1">
      <alignment vertical="center"/>
    </xf>
    <xf numFmtId="0" fontId="17" fillId="0" borderId="2" xfId="0" applyFont="1" applyFill="1" applyBorder="1" applyAlignment="1" applyProtection="1">
      <alignment vertical="center"/>
    </xf>
    <xf numFmtId="4" fontId="16" fillId="5" borderId="1" xfId="0" applyNumberFormat="1" applyFont="1" applyFill="1" applyBorder="1" applyAlignment="1" applyProtection="1">
      <alignment vertical="center"/>
    </xf>
    <xf numFmtId="3" fontId="16" fillId="0" borderId="0" xfId="0" applyNumberFormat="1" applyFont="1" applyFill="1" applyBorder="1" applyAlignment="1" applyProtection="1">
      <alignment vertical="center"/>
    </xf>
    <xf numFmtId="0" fontId="15" fillId="0" borderId="0" xfId="0" applyNumberFormat="1" applyFont="1" applyBorder="1" applyAlignment="1" applyProtection="1">
      <alignment horizontal="right" vertical="center"/>
    </xf>
    <xf numFmtId="166" fontId="10" fillId="2" borderId="1" xfId="0" applyNumberFormat="1" applyFont="1" applyFill="1" applyBorder="1" applyAlignment="1" applyProtection="1">
      <alignment vertical="center"/>
    </xf>
    <xf numFmtId="0" fontId="10" fillId="0" borderId="1" xfId="0" applyFont="1" applyFill="1" applyBorder="1" applyAlignment="1" applyProtection="1">
      <alignment vertical="center"/>
    </xf>
    <xf numFmtId="4" fontId="8" fillId="0" borderId="1" xfId="0" applyNumberFormat="1" applyFont="1" applyFill="1" applyBorder="1" applyAlignment="1" applyProtection="1">
      <alignment vertical="center"/>
      <protection locked="0"/>
    </xf>
    <xf numFmtId="0" fontId="16" fillId="2" borderId="0" xfId="0" applyFont="1" applyFill="1" applyBorder="1" applyAlignment="1" applyProtection="1">
      <alignment horizontal="center" vertical="center"/>
    </xf>
    <xf numFmtId="0" fontId="16" fillId="2" borderId="0" xfId="0" applyFont="1" applyFill="1" applyBorder="1" applyAlignment="1" applyProtection="1">
      <alignment vertical="center"/>
    </xf>
    <xf numFmtId="0" fontId="8" fillId="0" borderId="1" xfId="0" applyFont="1" applyFill="1" applyBorder="1" applyAlignment="1" applyProtection="1">
      <alignment vertical="center"/>
    </xf>
    <xf numFmtId="4" fontId="8" fillId="0" borderId="1" xfId="0" applyNumberFormat="1" applyFont="1" applyFill="1" applyBorder="1" applyAlignment="1" applyProtection="1">
      <alignment vertical="center"/>
    </xf>
    <xf numFmtId="4" fontId="8" fillId="0" borderId="0" xfId="0" applyNumberFormat="1" applyFont="1" applyFill="1" applyBorder="1" applyAlignment="1" applyProtection="1">
      <alignment horizontal="right" vertical="center"/>
    </xf>
    <xf numFmtId="0" fontId="8" fillId="0" borderId="0" xfId="0" applyFont="1" applyAlignment="1" applyProtection="1">
      <alignment horizontal="center" vertical="center"/>
    </xf>
    <xf numFmtId="9" fontId="8" fillId="0" borderId="0" xfId="0" applyNumberFormat="1" applyFont="1" applyAlignment="1" applyProtection="1">
      <alignment horizontal="center" vertical="center"/>
    </xf>
    <xf numFmtId="10" fontId="8" fillId="0" borderId="1" xfId="0" applyNumberFormat="1" applyFont="1" applyFill="1" applyBorder="1" applyAlignment="1" applyProtection="1">
      <alignment vertical="center"/>
    </xf>
    <xf numFmtId="10" fontId="16" fillId="0" borderId="1" xfId="0" applyNumberFormat="1" applyFont="1" applyFill="1" applyBorder="1" applyAlignment="1" applyProtection="1">
      <alignment vertical="center"/>
    </xf>
    <xf numFmtId="4" fontId="18" fillId="3" borderId="7" xfId="0" applyNumberFormat="1" applyFont="1" applyFill="1" applyBorder="1" applyAlignment="1" applyProtection="1">
      <alignment horizontal="right" vertical="center" wrapText="1"/>
    </xf>
    <xf numFmtId="4" fontId="18" fillId="3" borderId="7" xfId="0" applyNumberFormat="1" applyFont="1" applyFill="1" applyBorder="1" applyAlignment="1" applyProtection="1">
      <alignment horizontal="center" vertical="center" wrapText="1"/>
    </xf>
    <xf numFmtId="0" fontId="18" fillId="0" borderId="0" xfId="0" applyFont="1" applyProtection="1"/>
    <xf numFmtId="0" fontId="18" fillId="0" borderId="0" xfId="0" applyFont="1" applyProtection="1">
      <protection locked="0"/>
    </xf>
    <xf numFmtId="0" fontId="14" fillId="6" borderId="3" xfId="0" applyNumberFormat="1" applyFont="1" applyFill="1" applyBorder="1" applyAlignment="1" applyProtection="1">
      <alignment vertical="center"/>
    </xf>
    <xf numFmtId="0" fontId="14" fillId="5" borderId="1" xfId="0" applyNumberFormat="1" applyFont="1" applyFill="1" applyBorder="1" applyAlignment="1" applyProtection="1">
      <alignment vertical="center" wrapText="1"/>
    </xf>
    <xf numFmtId="0" fontId="14" fillId="5" borderId="1" xfId="0" applyNumberFormat="1" applyFont="1" applyFill="1" applyBorder="1" applyAlignment="1" applyProtection="1">
      <alignment vertical="center"/>
    </xf>
    <xf numFmtId="4" fontId="10" fillId="3" borderId="1" xfId="0" applyNumberFormat="1" applyFont="1" applyFill="1" applyBorder="1" applyAlignment="1" applyProtection="1">
      <alignment vertical="top"/>
    </xf>
    <xf numFmtId="4" fontId="10" fillId="3" borderId="1" xfId="0" applyNumberFormat="1" applyFont="1" applyFill="1" applyBorder="1" applyAlignment="1" applyProtection="1">
      <alignment vertical="top"/>
      <protection locked="0"/>
    </xf>
    <xf numFmtId="10" fontId="10" fillId="3" borderId="1" xfId="0" applyNumberFormat="1" applyFont="1" applyFill="1" applyBorder="1" applyAlignment="1" applyProtection="1">
      <alignment vertical="top"/>
    </xf>
    <xf numFmtId="10" fontId="13" fillId="8" borderId="1" xfId="0" applyNumberFormat="1" applyFont="1" applyFill="1" applyBorder="1" applyAlignment="1" applyProtection="1">
      <alignment horizontal="center" vertical="top"/>
    </xf>
    <xf numFmtId="10" fontId="10" fillId="8" borderId="1" xfId="0" applyNumberFormat="1" applyFont="1" applyFill="1" applyBorder="1" applyAlignment="1" applyProtection="1">
      <alignment horizontal="center" vertical="top"/>
    </xf>
    <xf numFmtId="4" fontId="10" fillId="3" borderId="1" xfId="0" applyNumberFormat="1" applyFont="1" applyFill="1" applyBorder="1" applyProtection="1"/>
    <xf numFmtId="4" fontId="10" fillId="3" borderId="1" xfId="0" applyNumberFormat="1" applyFont="1" applyFill="1" applyBorder="1" applyProtection="1">
      <protection locked="0"/>
    </xf>
    <xf numFmtId="10" fontId="10" fillId="3" borderId="1" xfId="0" applyNumberFormat="1" applyFont="1" applyFill="1" applyBorder="1" applyProtection="1"/>
    <xf numFmtId="10" fontId="10" fillId="8" borderId="1" xfId="0" applyNumberFormat="1" applyFont="1" applyFill="1" applyBorder="1" applyAlignment="1" applyProtection="1">
      <alignment horizontal="center"/>
    </xf>
    <xf numFmtId="0" fontId="19" fillId="11" borderId="4" xfId="3" applyBorder="1" applyAlignment="1" applyProtection="1">
      <alignment vertical="center"/>
    </xf>
    <xf numFmtId="0" fontId="3" fillId="0" borderId="0" xfId="1" applyFont="1" applyFill="1" applyAlignment="1" applyProtection="1">
      <alignment wrapText="1"/>
      <protection locked="0"/>
    </xf>
    <xf numFmtId="0" fontId="3" fillId="0" borderId="21" xfId="0" applyFont="1" applyFill="1" applyBorder="1" applyAlignment="1" applyProtection="1">
      <alignment horizontal="right" vertical="center"/>
      <protection locked="0"/>
    </xf>
    <xf numFmtId="0" fontId="8" fillId="10" borderId="16" xfId="0" applyFont="1" applyFill="1" applyBorder="1" applyAlignment="1" applyProtection="1">
      <alignment horizontal="center" vertical="center"/>
    </xf>
    <xf numFmtId="0" fontId="8" fillId="9" borderId="16" xfId="0" applyFont="1" applyFill="1" applyBorder="1" applyAlignment="1" applyProtection="1">
      <alignment horizontal="center" vertical="center"/>
    </xf>
    <xf numFmtId="0" fontId="8" fillId="8" borderId="16" xfId="0" applyFont="1" applyFill="1" applyBorder="1" applyAlignment="1" applyProtection="1">
      <alignment horizontal="center" vertical="center"/>
    </xf>
    <xf numFmtId="4" fontId="10" fillId="0" borderId="18" xfId="0" applyNumberFormat="1" applyFont="1" applyFill="1" applyBorder="1" applyAlignment="1" applyProtection="1">
      <alignment horizontal="right" vertical="center"/>
      <protection locked="0"/>
    </xf>
    <xf numFmtId="4" fontId="10" fillId="0" borderId="22" xfId="0" applyNumberFormat="1" applyFont="1" applyFill="1" applyBorder="1" applyAlignment="1" applyProtection="1">
      <alignment horizontal="right" vertical="center"/>
      <protection locked="0"/>
    </xf>
    <xf numFmtId="4" fontId="10" fillId="0" borderId="1" xfId="0" applyNumberFormat="1" applyFont="1" applyFill="1" applyBorder="1" applyAlignment="1" applyProtection="1">
      <alignment horizontal="right" vertical="center"/>
      <protection locked="0"/>
    </xf>
    <xf numFmtId="4" fontId="10" fillId="0" borderId="23" xfId="0" applyNumberFormat="1" applyFont="1" applyFill="1" applyBorder="1" applyAlignment="1" applyProtection="1">
      <alignment horizontal="right" vertical="center"/>
      <protection locked="0"/>
    </xf>
    <xf numFmtId="4" fontId="10" fillId="0" borderId="21" xfId="0" applyNumberFormat="1" applyFont="1" applyFill="1" applyBorder="1" applyAlignment="1" applyProtection="1">
      <alignment horizontal="right" vertical="center"/>
      <protection locked="0"/>
    </xf>
    <xf numFmtId="4" fontId="10" fillId="0" borderId="24" xfId="0" applyNumberFormat="1" applyFont="1" applyFill="1" applyBorder="1" applyAlignment="1" applyProtection="1">
      <alignment horizontal="right" vertical="center"/>
      <protection locked="0"/>
    </xf>
    <xf numFmtId="0" fontId="3" fillId="0" borderId="1" xfId="0" applyFont="1" applyFill="1" applyBorder="1" applyAlignment="1" applyProtection="1">
      <alignment horizontal="right" vertical="center"/>
      <protection locked="0"/>
    </xf>
    <xf numFmtId="0" fontId="3" fillId="0" borderId="18" xfId="0" applyFont="1" applyFill="1" applyBorder="1" applyAlignment="1" applyProtection="1">
      <alignment horizontal="right" vertical="center"/>
      <protection locked="0"/>
    </xf>
    <xf numFmtId="0" fontId="8" fillId="0" borderId="5" xfId="0" applyFont="1" applyBorder="1" applyAlignment="1" applyProtection="1">
      <alignment horizontal="center"/>
    </xf>
    <xf numFmtId="0" fontId="8" fillId="0" borderId="6" xfId="0" applyFont="1" applyBorder="1" applyAlignment="1" applyProtection="1">
      <alignment horizontal="center"/>
    </xf>
    <xf numFmtId="0" fontId="8" fillId="0" borderId="2" xfId="0" applyFont="1" applyBorder="1" applyAlignment="1" applyProtection="1">
      <alignment horizontal="center"/>
    </xf>
    <xf numFmtId="14" fontId="9" fillId="0" borderId="5" xfId="0" applyNumberFormat="1" applyFont="1" applyBorder="1" applyAlignment="1" applyProtection="1">
      <alignment horizontal="center"/>
    </xf>
    <xf numFmtId="0" fontId="9" fillId="0" borderId="6" xfId="0" applyFont="1" applyBorder="1" applyAlignment="1" applyProtection="1">
      <alignment horizontal="center"/>
    </xf>
    <xf numFmtId="0" fontId="9" fillId="0" borderId="2" xfId="0" applyFont="1" applyBorder="1" applyAlignment="1" applyProtection="1">
      <alignment horizontal="center"/>
    </xf>
    <xf numFmtId="0" fontId="10" fillId="0" borderId="5" xfId="0" applyFont="1" applyBorder="1" applyAlignment="1" applyProtection="1">
      <alignment horizontal="center"/>
    </xf>
    <xf numFmtId="0" fontId="10" fillId="0" borderId="6" xfId="0" applyFont="1" applyBorder="1" applyAlignment="1" applyProtection="1">
      <alignment horizontal="center"/>
    </xf>
    <xf numFmtId="0" fontId="10" fillId="0" borderId="2" xfId="0" applyFont="1" applyBorder="1" applyAlignment="1" applyProtection="1">
      <alignment horizontal="center"/>
    </xf>
    <xf numFmtId="0" fontId="8" fillId="0" borderId="5" xfId="0" applyFont="1" applyBorder="1" applyAlignment="1" applyProtection="1">
      <alignment horizontal="left" vertical="center"/>
      <protection locked="0"/>
    </xf>
    <xf numFmtId="0" fontId="8" fillId="0" borderId="6" xfId="0" applyFont="1" applyBorder="1" applyAlignment="1" applyProtection="1">
      <alignment horizontal="left" vertical="center"/>
      <protection locked="0"/>
    </xf>
    <xf numFmtId="0" fontId="8" fillId="0" borderId="2" xfId="0" applyFont="1" applyBorder="1" applyAlignment="1" applyProtection="1">
      <alignment horizontal="left" vertical="center"/>
      <protection locked="0"/>
    </xf>
    <xf numFmtId="14" fontId="8" fillId="0" borderId="5" xfId="0" applyNumberFormat="1" applyFont="1" applyBorder="1" applyAlignment="1" applyProtection="1">
      <alignment horizontal="left" vertical="center"/>
      <protection locked="0"/>
    </xf>
    <xf numFmtId="16" fontId="10" fillId="0" borderId="5" xfId="0" applyNumberFormat="1" applyFont="1" applyBorder="1" applyAlignment="1" applyProtection="1">
      <alignment horizontal="left" vertical="center"/>
      <protection locked="0"/>
    </xf>
    <xf numFmtId="0" fontId="10" fillId="0" borderId="6" xfId="0" applyFont="1" applyBorder="1" applyAlignment="1" applyProtection="1">
      <alignment horizontal="left" vertical="center"/>
      <protection locked="0"/>
    </xf>
    <xf numFmtId="0" fontId="10" fillId="0" borderId="2" xfId="0" applyFont="1" applyBorder="1" applyAlignment="1" applyProtection="1">
      <alignment horizontal="left" vertical="center"/>
      <protection locked="0"/>
    </xf>
    <xf numFmtId="17" fontId="8" fillId="0" borderId="5" xfId="0" applyNumberFormat="1" applyFont="1" applyBorder="1" applyAlignment="1" applyProtection="1">
      <alignment horizontal="left" vertical="center"/>
      <protection locked="0"/>
    </xf>
    <xf numFmtId="0" fontId="12" fillId="0" borderId="1" xfId="0" applyFont="1" applyBorder="1" applyAlignment="1" applyProtection="1">
      <alignment horizontal="left" vertical="center"/>
      <protection locked="0"/>
    </xf>
    <xf numFmtId="0" fontId="8" fillId="0" borderId="1" xfId="0" applyFont="1" applyBorder="1" applyAlignment="1" applyProtection="1">
      <alignment horizontal="left" vertical="center"/>
      <protection locked="0"/>
    </xf>
    <xf numFmtId="0" fontId="13" fillId="0" borderId="1" xfId="0" applyFont="1" applyBorder="1" applyAlignment="1" applyProtection="1">
      <alignment horizontal="left" vertical="center"/>
      <protection locked="0"/>
    </xf>
    <xf numFmtId="0" fontId="3" fillId="0" borderId="3" xfId="0" applyFont="1" applyBorder="1" applyAlignment="1" applyProtection="1">
      <alignment horizontal="left" vertical="center"/>
      <protection locked="0"/>
    </xf>
    <xf numFmtId="0" fontId="3" fillId="0" borderId="1" xfId="0" applyFont="1" applyBorder="1" applyAlignment="1" applyProtection="1">
      <alignment horizontal="left" vertical="center"/>
      <protection locked="0"/>
    </xf>
    <xf numFmtId="0" fontId="8" fillId="0" borderId="5" xfId="0" applyFont="1" applyBorder="1" applyAlignment="1" applyProtection="1">
      <alignment horizontal="right" shrinkToFit="1"/>
    </xf>
    <xf numFmtId="0" fontId="8" fillId="0" borderId="6" xfId="0" applyFont="1" applyBorder="1" applyAlignment="1" applyProtection="1">
      <alignment horizontal="right" shrinkToFit="1"/>
    </xf>
    <xf numFmtId="0" fontId="8" fillId="0" borderId="6" xfId="0" applyFont="1" applyBorder="1" applyAlignment="1" applyProtection="1">
      <alignment horizontal="left"/>
      <protection locked="0"/>
    </xf>
    <xf numFmtId="0" fontId="8" fillId="0" borderId="2" xfId="0" applyFont="1" applyBorder="1" applyAlignment="1" applyProtection="1">
      <alignment horizontal="left"/>
      <protection locked="0"/>
    </xf>
    <xf numFmtId="0" fontId="10" fillId="0" borderId="11" xfId="0" applyFont="1" applyBorder="1" applyAlignment="1" applyProtection="1">
      <alignment horizontal="center"/>
    </xf>
    <xf numFmtId="0" fontId="10" fillId="0" borderId="29" xfId="0" applyFont="1" applyBorder="1" applyAlignment="1" applyProtection="1">
      <alignment horizontal="center"/>
    </xf>
    <xf numFmtId="0" fontId="18" fillId="3" borderId="8" xfId="0" applyFont="1" applyFill="1" applyBorder="1" applyAlignment="1" applyProtection="1">
      <alignment horizontal="center" vertical="center" wrapText="1"/>
      <protection locked="0"/>
    </xf>
    <xf numFmtId="0" fontId="18" fillId="3" borderId="10" xfId="0" applyFont="1" applyFill="1" applyBorder="1" applyAlignment="1" applyProtection="1">
      <alignment horizontal="center" vertical="center" wrapText="1"/>
      <protection locked="0"/>
    </xf>
    <xf numFmtId="0" fontId="18" fillId="3" borderId="9" xfId="0" applyFont="1" applyFill="1" applyBorder="1" applyAlignment="1" applyProtection="1">
      <alignment horizontal="center" vertical="center" wrapText="1"/>
      <protection locked="0"/>
    </xf>
    <xf numFmtId="0" fontId="10" fillId="0" borderId="12" xfId="0" applyFont="1" applyBorder="1" applyAlignment="1" applyProtection="1">
      <alignment horizontal="center"/>
    </xf>
    <xf numFmtId="0" fontId="8" fillId="0" borderId="1" xfId="0" applyFont="1" applyBorder="1" applyAlignment="1" applyProtection="1">
      <alignment horizontal="center"/>
    </xf>
    <xf numFmtId="0" fontId="18" fillId="3" borderId="10" xfId="0" applyFont="1" applyFill="1" applyBorder="1" applyAlignment="1" applyProtection="1">
      <alignment horizontal="center" vertical="center"/>
      <protection locked="0"/>
    </xf>
    <xf numFmtId="0" fontId="18" fillId="3" borderId="9" xfId="0" applyFont="1" applyFill="1" applyBorder="1" applyAlignment="1" applyProtection="1">
      <alignment horizontal="center" vertical="center"/>
      <protection locked="0"/>
    </xf>
    <xf numFmtId="0" fontId="18" fillId="3" borderId="8" xfId="0" applyFont="1" applyFill="1" applyBorder="1" applyAlignment="1" applyProtection="1">
      <alignment horizontal="center" vertical="center"/>
      <protection locked="0"/>
    </xf>
    <xf numFmtId="0" fontId="8" fillId="0" borderId="1" xfId="0" applyFont="1" applyBorder="1" applyAlignment="1" applyProtection="1">
      <alignment horizontal="center" shrinkToFit="1"/>
    </xf>
    <xf numFmtId="0" fontId="8" fillId="0" borderId="11" xfId="0" applyFont="1" applyBorder="1" applyAlignment="1" applyProtection="1">
      <alignment horizontal="center" vertical="center"/>
    </xf>
    <xf numFmtId="0" fontId="8" fillId="0" borderId="25" xfId="0" applyFont="1" applyBorder="1" applyAlignment="1" applyProtection="1">
      <alignment horizontal="center" vertical="center"/>
    </xf>
    <xf numFmtId="0" fontId="8" fillId="0" borderId="26" xfId="0" applyFont="1" applyBorder="1" applyAlignment="1" applyProtection="1">
      <alignment horizontal="center" vertical="center"/>
    </xf>
    <xf numFmtId="0" fontId="8" fillId="0" borderId="27" xfId="0" applyFont="1" applyBorder="1" applyAlignment="1" applyProtection="1">
      <alignment horizontal="center" vertical="center"/>
    </xf>
    <xf numFmtId="0" fontId="8" fillId="0" borderId="28" xfId="0" applyFont="1" applyBorder="1" applyAlignment="1" applyProtection="1">
      <alignment horizontal="center" vertical="center"/>
    </xf>
    <xf numFmtId="0" fontId="8" fillId="0" borderId="14" xfId="0" applyFont="1" applyBorder="1" applyAlignment="1" applyProtection="1">
      <alignment horizontal="center" vertical="center"/>
    </xf>
    <xf numFmtId="0" fontId="15" fillId="0" borderId="13" xfId="0" applyNumberFormat="1" applyFont="1" applyBorder="1" applyAlignment="1" applyProtection="1">
      <alignment horizontal="right" vertical="center"/>
    </xf>
    <xf numFmtId="0" fontId="15" fillId="0" borderId="1" xfId="0" applyNumberFormat="1" applyFont="1" applyBorder="1" applyAlignment="1" applyProtection="1">
      <alignment horizontal="right" vertical="center"/>
    </xf>
    <xf numFmtId="14" fontId="8" fillId="0" borderId="6" xfId="0" applyNumberFormat="1" applyFont="1" applyBorder="1" applyAlignment="1" applyProtection="1">
      <alignment horizontal="left" vertical="center"/>
      <protection locked="0"/>
    </xf>
    <xf numFmtId="14" fontId="8" fillId="0" borderId="2" xfId="0" applyNumberFormat="1" applyFont="1" applyBorder="1" applyAlignment="1" applyProtection="1">
      <alignment horizontal="left" vertical="center"/>
      <protection locked="0"/>
    </xf>
    <xf numFmtId="0" fontId="10" fillId="0" borderId="5" xfId="0" applyFont="1" applyBorder="1" applyAlignment="1" applyProtection="1">
      <alignment horizontal="left" vertical="center"/>
      <protection locked="0"/>
    </xf>
    <xf numFmtId="0" fontId="11" fillId="0" borderId="5" xfId="2" applyFont="1" applyBorder="1" applyAlignment="1" applyProtection="1">
      <alignment horizontal="left" vertical="center"/>
      <protection locked="0"/>
    </xf>
    <xf numFmtId="0" fontId="3" fillId="12" borderId="1" xfId="0" applyFont="1" applyFill="1" applyBorder="1" applyAlignment="1" applyProtection="1">
      <alignment vertical="top" wrapText="1"/>
      <protection locked="0"/>
    </xf>
    <xf numFmtId="0" fontId="10" fillId="12" borderId="1" xfId="0" applyFont="1" applyFill="1" applyBorder="1" applyAlignment="1" applyProtection="1">
      <alignment horizontal="left" vertical="top" wrapText="1"/>
      <protection locked="0"/>
    </xf>
    <xf numFmtId="0" fontId="3" fillId="12" borderId="1" xfId="0" applyFont="1" applyFill="1" applyBorder="1" applyAlignment="1" applyProtection="1">
      <alignment horizontal="center" vertical="top"/>
      <protection locked="0"/>
    </xf>
    <xf numFmtId="4" fontId="8" fillId="12" borderId="1" xfId="0" applyNumberFormat="1" applyFont="1" applyFill="1" applyBorder="1" applyAlignment="1" applyProtection="1">
      <alignment vertical="top"/>
      <protection locked="0"/>
    </xf>
    <xf numFmtId="4" fontId="8" fillId="12" borderId="1" xfId="0" applyNumberFormat="1" applyFont="1" applyFill="1" applyBorder="1" applyAlignment="1" applyProtection="1">
      <alignment horizontal="center" vertical="top"/>
      <protection locked="0"/>
    </xf>
    <xf numFmtId="0" fontId="8" fillId="12" borderId="1" xfId="0" applyFont="1" applyFill="1" applyBorder="1" applyAlignment="1" applyProtection="1">
      <alignment horizontal="left" vertical="top" wrapText="1"/>
      <protection locked="0"/>
    </xf>
    <xf numFmtId="0" fontId="3" fillId="12" borderId="1" xfId="0" applyFont="1" applyFill="1" applyBorder="1" applyAlignment="1" applyProtection="1">
      <alignment horizontal="center"/>
      <protection locked="0"/>
    </xf>
    <xf numFmtId="4" fontId="8" fillId="12" borderId="1" xfId="0" applyNumberFormat="1" applyFont="1" applyFill="1" applyBorder="1" applyProtection="1">
      <protection locked="0"/>
    </xf>
    <xf numFmtId="0" fontId="3" fillId="12" borderId="0" xfId="1" applyFont="1" applyFill="1" applyAlignment="1" applyProtection="1">
      <alignment vertical="top" wrapText="1"/>
      <protection locked="0"/>
    </xf>
    <xf numFmtId="0" fontId="8" fillId="12" borderId="1" xfId="0" applyFont="1" applyFill="1" applyBorder="1" applyAlignment="1" applyProtection="1">
      <alignment wrapText="1"/>
      <protection locked="0"/>
    </xf>
    <xf numFmtId="0" fontId="3" fillId="12" borderId="0" xfId="1" applyFont="1" applyFill="1" applyAlignment="1" applyProtection="1">
      <alignment horizontal="left" vertical="top" wrapText="1"/>
      <protection locked="0"/>
    </xf>
    <xf numFmtId="0" fontId="3" fillId="12" borderId="0" xfId="1" applyFont="1" applyFill="1" applyAlignment="1" applyProtection="1">
      <alignment wrapText="1"/>
      <protection locked="0"/>
    </xf>
    <xf numFmtId="0" fontId="3" fillId="12" borderId="1" xfId="0" applyFont="1" applyFill="1" applyBorder="1" applyAlignment="1" applyProtection="1">
      <alignment horizontal="left" vertical="top"/>
      <protection locked="0"/>
    </xf>
    <xf numFmtId="0" fontId="3" fillId="12" borderId="1" xfId="0" applyFont="1" applyFill="1" applyBorder="1" applyAlignment="1" applyProtection="1">
      <alignment vertical="top"/>
      <protection locked="0"/>
    </xf>
    <xf numFmtId="0" fontId="12" fillId="12" borderId="0" xfId="0" applyFont="1" applyFill="1" applyAlignment="1">
      <alignment vertical="top"/>
    </xf>
    <xf numFmtId="0" fontId="8" fillId="12" borderId="1" xfId="0" applyFont="1" applyFill="1" applyBorder="1" applyAlignment="1" applyProtection="1">
      <alignment vertical="top"/>
      <protection locked="0"/>
    </xf>
    <xf numFmtId="0" fontId="8" fillId="12" borderId="1" xfId="0" applyFont="1" applyFill="1" applyBorder="1" applyAlignment="1" applyProtection="1">
      <alignment vertical="top"/>
    </xf>
    <xf numFmtId="0" fontId="8" fillId="12" borderId="1" xfId="0" applyFont="1" applyFill="1" applyBorder="1" applyProtection="1">
      <protection locked="0"/>
    </xf>
    <xf numFmtId="0" fontId="3" fillId="12" borderId="1" xfId="0" applyFont="1" applyFill="1" applyBorder="1" applyProtection="1">
      <protection locked="0"/>
    </xf>
    <xf numFmtId="0" fontId="8" fillId="12" borderId="1" xfId="0" applyFont="1" applyFill="1" applyBorder="1" applyProtection="1"/>
    <xf numFmtId="4" fontId="18" fillId="12" borderId="7" xfId="0" applyNumberFormat="1" applyFont="1" applyFill="1" applyBorder="1" applyAlignment="1" applyProtection="1">
      <alignment horizontal="right" vertical="center" wrapText="1"/>
      <protection locked="0"/>
    </xf>
    <xf numFmtId="0" fontId="18" fillId="12" borderId="7" xfId="0" applyNumberFormat="1" applyFont="1" applyFill="1" applyBorder="1" applyAlignment="1" applyProtection="1">
      <alignment horizontal="center" vertical="center" wrapText="1"/>
      <protection locked="0"/>
    </xf>
    <xf numFmtId="4" fontId="18" fillId="12" borderId="7" xfId="0" applyNumberFormat="1" applyFont="1" applyFill="1" applyBorder="1" applyAlignment="1" applyProtection="1">
      <alignment horizontal="right" vertical="center" wrapText="1"/>
    </xf>
  </cellXfs>
  <cellStyles count="4">
    <cellStyle name="Normal 2" xfId="1"/>
    <cellStyle name="Гиперссылка" xfId="2" builtinId="8"/>
    <cellStyle name="Нейтральный" xfId="3" builtinId="28"/>
    <cellStyle name="Обычный" xfId="0" builtinId="0"/>
  </cellStyles>
  <dxfs count="3">
    <dxf>
      <fill>
        <patternFill>
          <bgColor rgb="FFFF5050"/>
        </patternFill>
      </fill>
    </dxf>
    <dxf>
      <fill>
        <patternFill>
          <bgColor rgb="FFFF5050"/>
        </patternFill>
      </fill>
    </dxf>
    <dxf>
      <fill>
        <patternFill>
          <bgColor rgb="FFFF5050"/>
        </patternFill>
      </fill>
    </dxf>
  </dxfs>
  <tableStyles count="0" defaultTableStyle="TableStyleMedium9" defaultPivotStyle="PivotStyleLight16"/>
  <colors>
    <mruColors>
      <color rgb="FFFF5050"/>
      <color rgb="FFCCFFCC"/>
      <color rgb="FFEBB3E7"/>
      <color rgb="FF66FFFF"/>
      <color rgb="FFFFFF99"/>
      <color rgb="FFCCECFF"/>
      <color rgb="FF66FF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Лист1">
    <outlinePr summaryBelow="0" summaryRight="0"/>
  </sheetPr>
  <dimension ref="A1:AO1538"/>
  <sheetViews>
    <sheetView tabSelected="1" topLeftCell="A22" zoomScale="70" zoomScaleNormal="70" workbookViewId="0">
      <selection activeCell="C32" sqref="C32"/>
    </sheetView>
  </sheetViews>
  <sheetFormatPr defaultRowHeight="14.25" outlineLevelRow="1" outlineLevelCol="1" x14ac:dyDescent="0.2"/>
  <cols>
    <col min="1" max="1" width="7" style="38" customWidth="1"/>
    <col min="2" max="2" width="10.5703125" style="38" hidden="1" customWidth="1"/>
    <col min="3" max="3" width="34.42578125" style="38" bestFit="1" customWidth="1"/>
    <col min="4" max="4" width="78.140625" style="38" customWidth="1"/>
    <col min="5" max="6" width="8" style="55" customWidth="1"/>
    <col min="7" max="7" width="14.5703125" style="38" customWidth="1"/>
    <col min="8" max="8" width="7.5703125" style="38" customWidth="1"/>
    <col min="9" max="9" width="7.42578125" style="38" hidden="1" customWidth="1"/>
    <col min="10" max="10" width="9.140625" style="38" hidden="1" customWidth="1"/>
    <col min="11" max="11" width="14.140625" style="38" customWidth="1"/>
    <col min="12" max="12" width="17.85546875" style="38" bestFit="1" customWidth="1"/>
    <col min="13" max="13" width="10.7109375" style="38" customWidth="1"/>
    <col min="14" max="14" width="19" style="38" customWidth="1"/>
    <col min="15" max="15" width="21.28515625" style="38" bestFit="1" customWidth="1"/>
    <col min="16" max="16" width="11.7109375" style="38" bestFit="1" customWidth="1"/>
    <col min="17" max="17" width="17.140625" style="38" customWidth="1"/>
    <col min="18" max="18" width="8.85546875" style="38" customWidth="1" outlineLevel="1"/>
    <col min="19" max="19" width="15.85546875" style="38" customWidth="1" outlineLevel="1"/>
    <col min="20" max="20" width="17.85546875" style="38" hidden="1" customWidth="1" outlineLevel="1"/>
    <col min="21" max="21" width="17.5703125" style="38" hidden="1" customWidth="1" outlineLevel="1"/>
    <col min="22" max="22" width="13.42578125" style="38" hidden="1" customWidth="1" outlineLevel="1"/>
    <col min="23" max="24" width="17.42578125" style="38" hidden="1" customWidth="1" outlineLevel="1"/>
    <col min="25" max="25" width="15.140625" style="38" hidden="1" customWidth="1" outlineLevel="1"/>
    <col min="26" max="26" width="21.7109375" style="38" hidden="1" customWidth="1"/>
    <col min="27" max="27" width="20.28515625" style="38" hidden="1" customWidth="1" outlineLevel="1"/>
    <col min="28" max="28" width="20.140625" style="38" hidden="1" customWidth="1" outlineLevel="1"/>
    <col min="29" max="31" width="21.28515625" style="38" hidden="1" customWidth="1" outlineLevel="1"/>
    <col min="32" max="32" width="30.140625" style="38" hidden="1" customWidth="1" outlineLevel="1"/>
    <col min="33" max="33" width="14.5703125" style="38" hidden="1" customWidth="1"/>
    <col min="34" max="34" width="16.28515625" style="38" bestFit="1" customWidth="1"/>
    <col min="35" max="35" width="11.7109375" style="38" customWidth="1"/>
    <col min="36" max="36" width="9.140625" style="38" customWidth="1"/>
    <col min="37" max="37" width="11.7109375" style="38" customWidth="1"/>
    <col min="38" max="38" width="9.140625" style="38" collapsed="1"/>
    <col min="39" max="39" width="9.140625" style="38"/>
    <col min="40" max="40" width="11.7109375" style="38" bestFit="1" customWidth="1"/>
    <col min="41" max="16384" width="9.140625" style="38"/>
  </cols>
  <sheetData>
    <row r="1" spans="1:38" x14ac:dyDescent="0.2">
      <c r="A1" s="36"/>
      <c r="B1" s="36"/>
      <c r="C1" s="36"/>
      <c r="D1" s="36"/>
      <c r="E1" s="37"/>
      <c r="F1" s="37"/>
      <c r="G1" s="36"/>
      <c r="H1" s="36"/>
      <c r="I1" s="36"/>
      <c r="J1" s="36"/>
      <c r="K1" s="36"/>
      <c r="L1" s="36"/>
      <c r="M1" s="36"/>
      <c r="N1" s="36"/>
      <c r="O1" s="36"/>
      <c r="P1" s="36"/>
      <c r="Q1" s="36"/>
      <c r="R1" s="36"/>
      <c r="S1" s="36"/>
      <c r="T1" s="36"/>
      <c r="U1" s="36"/>
      <c r="V1" s="36"/>
      <c r="W1" s="36"/>
      <c r="X1" s="36"/>
      <c r="Y1" s="36"/>
      <c r="Z1" s="36"/>
      <c r="AA1" s="36"/>
      <c r="AB1" s="36"/>
      <c r="AC1" s="36"/>
      <c r="AD1" s="36"/>
      <c r="AE1" s="36"/>
      <c r="AF1" s="36"/>
      <c r="AG1" s="36"/>
      <c r="AH1" s="36"/>
      <c r="AI1" s="36"/>
      <c r="AJ1" s="36"/>
      <c r="AK1" s="36"/>
      <c r="AL1" s="36"/>
    </row>
    <row r="2" spans="1:38" outlineLevel="1" x14ac:dyDescent="0.2">
      <c r="A2" s="36"/>
      <c r="B2" s="36"/>
      <c r="C2" s="36"/>
      <c r="D2" s="36"/>
      <c r="E2" s="37"/>
      <c r="F2" s="37"/>
      <c r="G2" s="36"/>
      <c r="H2" s="36"/>
      <c r="I2" s="36"/>
      <c r="J2" s="36"/>
      <c r="K2" s="36"/>
      <c r="L2" s="36"/>
      <c r="M2" s="36"/>
      <c r="N2" s="36"/>
      <c r="O2" s="36"/>
      <c r="P2" s="36"/>
      <c r="Q2" s="36"/>
      <c r="R2" s="36"/>
      <c r="S2" s="36"/>
      <c r="T2" s="36"/>
      <c r="U2" s="36"/>
      <c r="V2" s="36"/>
      <c r="W2" s="36"/>
      <c r="X2" s="36"/>
      <c r="Y2" s="36"/>
      <c r="Z2" s="36"/>
      <c r="AA2" s="36"/>
      <c r="AB2" s="36"/>
      <c r="AC2" s="36"/>
      <c r="AD2" s="36"/>
      <c r="AE2" s="36"/>
      <c r="AF2" s="36"/>
      <c r="AG2" s="36"/>
      <c r="AH2" s="36"/>
      <c r="AI2" s="36"/>
      <c r="AJ2" s="36"/>
      <c r="AK2" s="36"/>
      <c r="AL2" s="36"/>
    </row>
    <row r="3" spans="1:38" ht="23.25" outlineLevel="1" x14ac:dyDescent="0.35">
      <c r="A3" s="180"/>
      <c r="B3" s="181"/>
      <c r="C3" s="182"/>
      <c r="D3" s="183" t="s">
        <v>31</v>
      </c>
      <c r="E3" s="184"/>
      <c r="F3" s="184"/>
      <c r="G3" s="184"/>
      <c r="H3" s="184"/>
      <c r="I3" s="184"/>
      <c r="J3" s="184"/>
      <c r="K3" s="184"/>
      <c r="L3" s="184"/>
      <c r="M3" s="184"/>
      <c r="N3" s="184"/>
      <c r="O3" s="184"/>
      <c r="P3" s="184"/>
      <c r="Q3" s="185"/>
      <c r="R3" s="39"/>
      <c r="S3" s="39"/>
      <c r="T3" s="40"/>
      <c r="U3" s="40"/>
      <c r="V3" s="36"/>
      <c r="W3" s="36"/>
      <c r="X3" s="36"/>
      <c r="Y3" s="36"/>
      <c r="Z3" s="36"/>
      <c r="AA3" s="36"/>
      <c r="AB3" s="36"/>
      <c r="AC3" s="36"/>
      <c r="AD3" s="36"/>
      <c r="AE3" s="36"/>
      <c r="AF3" s="36"/>
      <c r="AG3" s="36"/>
      <c r="AH3" s="36"/>
      <c r="AI3" s="36"/>
      <c r="AJ3" s="36"/>
      <c r="AK3" s="36"/>
      <c r="AL3" s="36"/>
    </row>
    <row r="4" spans="1:38" ht="15" outlineLevel="1" x14ac:dyDescent="0.25">
      <c r="A4" s="186" t="s">
        <v>34</v>
      </c>
      <c r="B4" s="187"/>
      <c r="C4" s="188"/>
      <c r="D4" s="192"/>
      <c r="E4" s="225"/>
      <c r="F4" s="225"/>
      <c r="G4" s="225"/>
      <c r="H4" s="225"/>
      <c r="I4" s="225"/>
      <c r="J4" s="225"/>
      <c r="K4" s="225"/>
      <c r="L4" s="225"/>
      <c r="M4" s="225"/>
      <c r="N4" s="225"/>
      <c r="O4" s="225"/>
      <c r="P4" s="225"/>
      <c r="Q4" s="226"/>
      <c r="R4" s="39"/>
      <c r="S4" s="39"/>
      <c r="T4" s="40"/>
      <c r="U4" s="40"/>
      <c r="V4" s="36"/>
      <c r="W4" s="36"/>
      <c r="X4" s="36"/>
      <c r="Y4" s="36"/>
      <c r="Z4" s="36"/>
      <c r="AA4" s="36"/>
      <c r="AB4" s="36"/>
      <c r="AC4" s="36"/>
      <c r="AD4" s="36"/>
      <c r="AE4" s="36"/>
      <c r="AF4" s="36"/>
      <c r="AG4" s="36"/>
      <c r="AH4" s="36"/>
      <c r="AI4" s="36"/>
      <c r="AJ4" s="36"/>
      <c r="AK4" s="36"/>
      <c r="AL4" s="36"/>
    </row>
    <row r="5" spans="1:38" ht="15" outlineLevel="1" x14ac:dyDescent="0.25">
      <c r="A5" s="186" t="s">
        <v>28</v>
      </c>
      <c r="B5" s="187"/>
      <c r="C5" s="188"/>
      <c r="D5" s="192"/>
      <c r="E5" s="225"/>
      <c r="F5" s="225"/>
      <c r="G5" s="225"/>
      <c r="H5" s="225"/>
      <c r="I5" s="225"/>
      <c r="J5" s="225"/>
      <c r="K5" s="225"/>
      <c r="L5" s="225"/>
      <c r="M5" s="225"/>
      <c r="N5" s="225"/>
      <c r="O5" s="225"/>
      <c r="P5" s="225"/>
      <c r="Q5" s="226"/>
      <c r="R5" s="39"/>
      <c r="S5" s="39"/>
      <c r="T5" s="40"/>
      <c r="U5" s="40"/>
      <c r="V5" s="36"/>
      <c r="W5" s="36"/>
      <c r="X5" s="36"/>
      <c r="Y5" s="36"/>
      <c r="Z5" s="36"/>
      <c r="AA5" s="36"/>
      <c r="AB5" s="36"/>
      <c r="AC5" s="36"/>
      <c r="AD5" s="36"/>
      <c r="AE5" s="36"/>
      <c r="AF5" s="36"/>
      <c r="AG5" s="36"/>
      <c r="AH5" s="36"/>
      <c r="AI5" s="36"/>
      <c r="AJ5" s="36"/>
      <c r="AK5" s="36"/>
      <c r="AL5" s="36"/>
    </row>
    <row r="6" spans="1:38" outlineLevel="1" x14ac:dyDescent="0.2">
      <c r="A6" s="180" t="s">
        <v>25</v>
      </c>
      <c r="B6" s="181"/>
      <c r="C6" s="182"/>
      <c r="D6" s="192"/>
      <c r="E6" s="190"/>
      <c r="F6" s="190"/>
      <c r="G6" s="190"/>
      <c r="H6" s="190"/>
      <c r="I6" s="190"/>
      <c r="J6" s="190"/>
      <c r="K6" s="190"/>
      <c r="L6" s="190"/>
      <c r="M6" s="190"/>
      <c r="N6" s="190"/>
      <c r="O6" s="190"/>
      <c r="P6" s="190"/>
      <c r="Q6" s="191"/>
      <c r="R6" s="39"/>
      <c r="S6" s="39"/>
      <c r="T6" s="40"/>
      <c r="U6" s="40"/>
      <c r="V6" s="36"/>
      <c r="W6" s="36"/>
      <c r="X6" s="36"/>
      <c r="Y6" s="36"/>
      <c r="Z6" s="36"/>
      <c r="AA6" s="36"/>
      <c r="AB6" s="36"/>
      <c r="AC6" s="36"/>
      <c r="AD6" s="36"/>
      <c r="AE6" s="36"/>
      <c r="AF6" s="36"/>
      <c r="AG6" s="36"/>
      <c r="AH6" s="36"/>
      <c r="AI6" s="36"/>
      <c r="AJ6" s="36"/>
      <c r="AK6" s="36"/>
      <c r="AL6" s="36"/>
    </row>
    <row r="7" spans="1:38" outlineLevel="1" x14ac:dyDescent="0.2">
      <c r="A7" s="180" t="s">
        <v>26</v>
      </c>
      <c r="B7" s="181"/>
      <c r="C7" s="182"/>
      <c r="D7" s="192"/>
      <c r="E7" s="190"/>
      <c r="F7" s="190"/>
      <c r="G7" s="190"/>
      <c r="H7" s="190"/>
      <c r="I7" s="190"/>
      <c r="J7" s="190"/>
      <c r="K7" s="190"/>
      <c r="L7" s="190"/>
      <c r="M7" s="190"/>
      <c r="N7" s="190"/>
      <c r="O7" s="190"/>
      <c r="P7" s="190"/>
      <c r="Q7" s="191"/>
      <c r="R7" s="39"/>
      <c r="S7" s="39"/>
      <c r="T7" s="40"/>
      <c r="U7" s="40"/>
      <c r="V7" s="36"/>
      <c r="W7" s="36"/>
      <c r="X7" s="36"/>
      <c r="Y7" s="36"/>
      <c r="Z7" s="36"/>
      <c r="AA7" s="36"/>
      <c r="AB7" s="36"/>
      <c r="AC7" s="36"/>
      <c r="AD7" s="36"/>
      <c r="AE7" s="36"/>
      <c r="AF7" s="36"/>
      <c r="AG7" s="36"/>
      <c r="AH7" s="36"/>
      <c r="AI7" s="36"/>
      <c r="AJ7" s="36"/>
      <c r="AK7" s="36"/>
      <c r="AL7" s="36"/>
    </row>
    <row r="8" spans="1:38" ht="15" outlineLevel="1" x14ac:dyDescent="0.25">
      <c r="A8" s="186" t="s">
        <v>42</v>
      </c>
      <c r="B8" s="187"/>
      <c r="C8" s="188"/>
      <c r="D8" s="192"/>
      <c r="E8" s="190"/>
      <c r="F8" s="190"/>
      <c r="G8" s="190"/>
      <c r="H8" s="190"/>
      <c r="I8" s="190"/>
      <c r="J8" s="190"/>
      <c r="K8" s="190"/>
      <c r="L8" s="190"/>
      <c r="M8" s="190"/>
      <c r="N8" s="190"/>
      <c r="O8" s="190"/>
      <c r="P8" s="190"/>
      <c r="Q8" s="191"/>
      <c r="R8" s="39"/>
      <c r="S8" s="39"/>
      <c r="T8" s="40"/>
      <c r="U8" s="40"/>
      <c r="V8" s="36"/>
      <c r="W8" s="36"/>
      <c r="X8" s="36"/>
      <c r="Y8" s="36"/>
      <c r="Z8" s="36"/>
      <c r="AA8" s="36"/>
      <c r="AB8" s="36"/>
      <c r="AC8" s="36"/>
      <c r="AD8" s="36"/>
      <c r="AE8" s="36"/>
      <c r="AF8" s="36"/>
      <c r="AG8" s="36"/>
      <c r="AH8" s="36"/>
      <c r="AI8" s="36"/>
      <c r="AJ8" s="36"/>
      <c r="AK8" s="36"/>
      <c r="AL8" s="36"/>
    </row>
    <row r="9" spans="1:38" ht="15" outlineLevel="1" x14ac:dyDescent="0.2">
      <c r="A9" s="180" t="s">
        <v>27</v>
      </c>
      <c r="B9" s="181"/>
      <c r="C9" s="182"/>
      <c r="D9" s="227"/>
      <c r="E9" s="194"/>
      <c r="F9" s="194"/>
      <c r="G9" s="194"/>
      <c r="H9" s="194"/>
      <c r="I9" s="194"/>
      <c r="J9" s="194"/>
      <c r="K9" s="194"/>
      <c r="L9" s="194"/>
      <c r="M9" s="194"/>
      <c r="N9" s="194"/>
      <c r="O9" s="194"/>
      <c r="P9" s="194"/>
      <c r="Q9" s="195"/>
      <c r="R9" s="39"/>
      <c r="S9" s="39"/>
      <c r="T9" s="40"/>
      <c r="U9" s="40"/>
      <c r="V9" s="36"/>
      <c r="W9" s="36"/>
      <c r="X9" s="36"/>
      <c r="Y9" s="36"/>
      <c r="Z9" s="36"/>
      <c r="AA9" s="36"/>
      <c r="AB9" s="36"/>
      <c r="AC9" s="36"/>
      <c r="AD9" s="36"/>
      <c r="AE9" s="36"/>
      <c r="AF9" s="36"/>
      <c r="AG9" s="36"/>
      <c r="AH9" s="36"/>
      <c r="AI9" s="36"/>
      <c r="AJ9" s="36"/>
      <c r="AK9" s="36"/>
      <c r="AL9" s="36"/>
    </row>
    <row r="10" spans="1:38" ht="15" outlineLevel="1" x14ac:dyDescent="0.2">
      <c r="A10" s="180" t="s">
        <v>53</v>
      </c>
      <c r="B10" s="181"/>
      <c r="C10" s="182"/>
      <c r="D10" s="193"/>
      <c r="E10" s="194"/>
      <c r="F10" s="194"/>
      <c r="G10" s="194"/>
      <c r="H10" s="194"/>
      <c r="I10" s="194"/>
      <c r="J10" s="194"/>
      <c r="K10" s="194"/>
      <c r="L10" s="194"/>
      <c r="M10" s="194"/>
      <c r="N10" s="194"/>
      <c r="O10" s="194"/>
      <c r="P10" s="194"/>
      <c r="Q10" s="195"/>
      <c r="R10" s="39"/>
      <c r="S10" s="39"/>
      <c r="T10" s="40"/>
      <c r="U10" s="40"/>
      <c r="V10" s="36"/>
      <c r="W10" s="36"/>
      <c r="X10" s="36"/>
      <c r="Y10" s="36"/>
      <c r="Z10" s="36"/>
      <c r="AA10" s="36"/>
      <c r="AB10" s="36"/>
      <c r="AC10" s="36"/>
      <c r="AD10" s="36"/>
      <c r="AE10" s="36"/>
      <c r="AF10" s="36"/>
      <c r="AG10" s="36"/>
      <c r="AH10" s="36"/>
      <c r="AI10" s="36"/>
      <c r="AJ10" s="36"/>
      <c r="AK10" s="36"/>
      <c r="AL10" s="36"/>
    </row>
    <row r="11" spans="1:38" ht="15" outlineLevel="1" x14ac:dyDescent="0.25">
      <c r="A11" s="186" t="s">
        <v>4</v>
      </c>
      <c r="B11" s="187"/>
      <c r="C11" s="188"/>
      <c r="D11" s="196"/>
      <c r="E11" s="190"/>
      <c r="F11" s="190"/>
      <c r="G11" s="190"/>
      <c r="H11" s="190"/>
      <c r="I11" s="190"/>
      <c r="J11" s="190"/>
      <c r="K11" s="190"/>
      <c r="L11" s="190"/>
      <c r="M11" s="190"/>
      <c r="N11" s="190"/>
      <c r="O11" s="190"/>
      <c r="P11" s="190"/>
      <c r="Q11" s="191"/>
      <c r="R11" s="39"/>
      <c r="S11" s="39"/>
      <c r="T11" s="40"/>
      <c r="U11" s="40"/>
      <c r="V11" s="36"/>
      <c r="W11" s="36"/>
      <c r="X11" s="36"/>
      <c r="Y11" s="36"/>
      <c r="Z11" s="36"/>
      <c r="AA11" s="36"/>
      <c r="AB11" s="36"/>
      <c r="AC11" s="36"/>
      <c r="AD11" s="36"/>
      <c r="AE11" s="36"/>
      <c r="AF11" s="36"/>
      <c r="AG11" s="36"/>
      <c r="AH11" s="36"/>
      <c r="AI11" s="36"/>
      <c r="AJ11" s="36"/>
      <c r="AK11" s="36"/>
      <c r="AL11" s="36"/>
    </row>
    <row r="12" spans="1:38" ht="15" outlineLevel="1" x14ac:dyDescent="0.25">
      <c r="A12" s="186" t="s">
        <v>141</v>
      </c>
      <c r="B12" s="187"/>
      <c r="C12" s="188"/>
      <c r="D12" s="189"/>
      <c r="E12" s="190"/>
      <c r="F12" s="190"/>
      <c r="G12" s="190"/>
      <c r="H12" s="190"/>
      <c r="I12" s="190"/>
      <c r="J12" s="190"/>
      <c r="K12" s="190"/>
      <c r="L12" s="190"/>
      <c r="M12" s="190"/>
      <c r="N12" s="190"/>
      <c r="O12" s="190"/>
      <c r="P12" s="190"/>
      <c r="Q12" s="191"/>
      <c r="R12" s="39"/>
      <c r="S12" s="39"/>
      <c r="T12" s="40"/>
      <c r="U12" s="40"/>
      <c r="V12" s="36"/>
      <c r="W12" s="36"/>
      <c r="X12" s="36"/>
      <c r="Y12" s="36"/>
      <c r="Z12" s="36"/>
      <c r="AA12" s="36"/>
      <c r="AB12" s="36"/>
      <c r="AC12" s="36"/>
      <c r="AD12" s="36"/>
      <c r="AE12" s="36"/>
      <c r="AF12" s="36"/>
      <c r="AG12" s="36"/>
      <c r="AH12" s="36"/>
      <c r="AI12" s="41"/>
      <c r="AJ12" s="36"/>
      <c r="AK12" s="36"/>
      <c r="AL12" s="36"/>
    </row>
    <row r="13" spans="1:38" ht="15" outlineLevel="1" x14ac:dyDescent="0.25">
      <c r="A13" s="186" t="s">
        <v>13</v>
      </c>
      <c r="B13" s="187"/>
      <c r="C13" s="188"/>
      <c r="D13" s="196"/>
      <c r="E13" s="190"/>
      <c r="F13" s="190"/>
      <c r="G13" s="190"/>
      <c r="H13" s="190"/>
      <c r="I13" s="190"/>
      <c r="J13" s="190"/>
      <c r="K13" s="190"/>
      <c r="L13" s="190"/>
      <c r="M13" s="190"/>
      <c r="N13" s="190"/>
      <c r="O13" s="190"/>
      <c r="P13" s="190"/>
      <c r="Q13" s="191"/>
      <c r="R13" s="39"/>
      <c r="S13" s="39"/>
      <c r="T13" s="40"/>
      <c r="U13" s="40"/>
      <c r="V13" s="36"/>
      <c r="W13" s="36"/>
      <c r="X13" s="36"/>
      <c r="Y13" s="36"/>
      <c r="Z13" s="36"/>
      <c r="AA13" s="36"/>
      <c r="AB13" s="36"/>
      <c r="AC13" s="36"/>
      <c r="AD13" s="36"/>
      <c r="AE13" s="36"/>
      <c r="AF13" s="36"/>
      <c r="AG13" s="36"/>
      <c r="AH13" s="36"/>
      <c r="AI13" s="36"/>
      <c r="AJ13" s="36"/>
      <c r="AK13" s="36"/>
      <c r="AL13" s="36"/>
    </row>
    <row r="14" spans="1:38" ht="15" outlineLevel="1" x14ac:dyDescent="0.25">
      <c r="A14" s="186" t="s">
        <v>247</v>
      </c>
      <c r="B14" s="187"/>
      <c r="C14" s="188"/>
      <c r="D14" s="189" t="s">
        <v>145</v>
      </c>
      <c r="E14" s="190"/>
      <c r="F14" s="190"/>
      <c r="G14" s="190"/>
      <c r="H14" s="190"/>
      <c r="I14" s="190"/>
      <c r="J14" s="190"/>
      <c r="K14" s="190"/>
      <c r="L14" s="190"/>
      <c r="M14" s="190"/>
      <c r="N14" s="190"/>
      <c r="O14" s="190"/>
      <c r="P14" s="190"/>
      <c r="Q14" s="191"/>
      <c r="R14" s="39"/>
      <c r="S14" s="39"/>
      <c r="T14" s="40"/>
      <c r="U14" s="40"/>
      <c r="V14" s="36"/>
      <c r="W14" s="36"/>
      <c r="X14" s="36"/>
      <c r="Y14" s="36"/>
      <c r="Z14" s="36"/>
      <c r="AA14" s="36"/>
      <c r="AB14" s="36"/>
      <c r="AC14" s="36"/>
      <c r="AD14" s="36"/>
      <c r="AE14" s="36"/>
      <c r="AF14" s="36"/>
      <c r="AG14" s="36"/>
      <c r="AH14" s="36"/>
      <c r="AI14" s="36"/>
      <c r="AJ14" s="36"/>
      <c r="AK14" s="36"/>
      <c r="AL14" s="36"/>
    </row>
    <row r="15" spans="1:38" outlineLevel="1" x14ac:dyDescent="0.2">
      <c r="A15" s="180" t="s">
        <v>5</v>
      </c>
      <c r="B15" s="181"/>
      <c r="C15" s="182"/>
      <c r="D15" s="189"/>
      <c r="E15" s="190"/>
      <c r="F15" s="190"/>
      <c r="G15" s="190"/>
      <c r="H15" s="190"/>
      <c r="I15" s="190"/>
      <c r="J15" s="190"/>
      <c r="K15" s="190"/>
      <c r="L15" s="190"/>
      <c r="M15" s="190"/>
      <c r="N15" s="190"/>
      <c r="O15" s="190"/>
      <c r="P15" s="190"/>
      <c r="Q15" s="191"/>
      <c r="R15" s="40"/>
      <c r="S15" s="40"/>
      <c r="T15" s="40"/>
      <c r="U15" s="40"/>
      <c r="V15" s="36"/>
      <c r="W15" s="36"/>
      <c r="X15" s="36"/>
      <c r="Y15" s="36"/>
      <c r="Z15" s="36"/>
      <c r="AA15" s="36"/>
      <c r="AB15" s="36"/>
      <c r="AC15" s="36"/>
      <c r="AD15" s="36"/>
      <c r="AE15" s="36"/>
      <c r="AF15" s="36"/>
      <c r="AG15" s="36"/>
      <c r="AH15" s="36"/>
      <c r="AI15" s="36"/>
      <c r="AJ15" s="36"/>
      <c r="AK15" s="36"/>
      <c r="AL15" s="36"/>
    </row>
    <row r="16" spans="1:38" outlineLevel="1" x14ac:dyDescent="0.2">
      <c r="A16" s="180" t="s">
        <v>40</v>
      </c>
      <c r="B16" s="181"/>
      <c r="C16" s="182"/>
      <c r="D16" s="228"/>
      <c r="E16" s="190"/>
      <c r="F16" s="190"/>
      <c r="G16" s="190"/>
      <c r="H16" s="190"/>
      <c r="I16" s="190"/>
      <c r="J16" s="190"/>
      <c r="K16" s="190"/>
      <c r="L16" s="190"/>
      <c r="M16" s="190"/>
      <c r="N16" s="190"/>
      <c r="O16" s="190"/>
      <c r="P16" s="190"/>
      <c r="Q16" s="191"/>
      <c r="R16" s="42"/>
      <c r="S16" s="40"/>
      <c r="T16" s="40"/>
      <c r="U16" s="40"/>
      <c r="V16" s="36"/>
      <c r="W16" s="36"/>
      <c r="X16" s="36"/>
      <c r="Y16" s="36"/>
      <c r="Z16" s="36"/>
      <c r="AA16" s="36"/>
      <c r="AB16" s="36"/>
      <c r="AC16" s="36"/>
      <c r="AD16" s="36"/>
      <c r="AE16" s="36"/>
      <c r="AF16" s="36"/>
      <c r="AG16" s="36"/>
      <c r="AH16" s="36"/>
      <c r="AI16" s="36"/>
      <c r="AJ16" s="36"/>
      <c r="AK16" s="36"/>
      <c r="AL16" s="36"/>
    </row>
    <row r="17" spans="1:41" outlineLevel="1" x14ac:dyDescent="0.2">
      <c r="A17" s="212" t="s">
        <v>54</v>
      </c>
      <c r="B17" s="212"/>
      <c r="C17" s="212"/>
      <c r="D17" s="198"/>
      <c r="E17" s="198"/>
      <c r="F17" s="198"/>
      <c r="G17" s="198"/>
      <c r="H17" s="198"/>
      <c r="I17" s="198"/>
      <c r="J17" s="198"/>
      <c r="K17" s="198"/>
      <c r="L17" s="198"/>
      <c r="M17" s="198"/>
      <c r="N17" s="198"/>
      <c r="O17" s="198"/>
      <c r="P17" s="198"/>
      <c r="Q17" s="198"/>
      <c r="R17" s="42"/>
      <c r="S17" s="40"/>
      <c r="T17" s="40"/>
      <c r="U17" s="40"/>
      <c r="V17" s="36"/>
      <c r="W17" s="36"/>
      <c r="X17" s="36"/>
      <c r="Y17" s="36"/>
      <c r="Z17" s="36"/>
      <c r="AA17" s="36"/>
      <c r="AB17" s="36"/>
      <c r="AC17" s="36"/>
      <c r="AD17" s="36"/>
      <c r="AE17" s="36"/>
      <c r="AF17" s="36"/>
      <c r="AG17" s="36"/>
      <c r="AH17" s="36"/>
      <c r="AI17" s="36"/>
      <c r="AJ17" s="36"/>
      <c r="AK17" s="36"/>
      <c r="AL17" s="36"/>
    </row>
    <row r="18" spans="1:41" ht="15" outlineLevel="1" x14ac:dyDescent="0.2">
      <c r="A18" s="216" t="s">
        <v>55</v>
      </c>
      <c r="B18" s="216"/>
      <c r="C18" s="216"/>
      <c r="D18" s="197"/>
      <c r="E18" s="198"/>
      <c r="F18" s="198"/>
      <c r="G18" s="198"/>
      <c r="H18" s="198"/>
      <c r="I18" s="198"/>
      <c r="J18" s="198"/>
      <c r="K18" s="198"/>
      <c r="L18" s="198"/>
      <c r="M18" s="198"/>
      <c r="N18" s="198"/>
      <c r="O18" s="198"/>
      <c r="P18" s="198"/>
      <c r="Q18" s="198"/>
      <c r="R18" s="42"/>
      <c r="S18" s="40"/>
      <c r="T18" s="40"/>
      <c r="U18" s="40"/>
      <c r="V18" s="36"/>
      <c r="W18" s="36"/>
      <c r="X18" s="36"/>
      <c r="Y18" s="36"/>
      <c r="Z18" s="36"/>
      <c r="AA18" s="36"/>
      <c r="AB18" s="36"/>
      <c r="AC18" s="36"/>
      <c r="AD18" s="36"/>
      <c r="AE18" s="36"/>
      <c r="AF18" s="36"/>
      <c r="AG18" s="36"/>
      <c r="AH18" s="36"/>
      <c r="AI18" s="36"/>
      <c r="AJ18" s="36"/>
      <c r="AK18" s="36"/>
      <c r="AL18" s="36"/>
    </row>
    <row r="19" spans="1:41" ht="15" collapsed="1" x14ac:dyDescent="0.2">
      <c r="A19" s="216" t="s">
        <v>198</v>
      </c>
      <c r="B19" s="216"/>
      <c r="C19" s="216"/>
      <c r="D19" s="199" t="s">
        <v>188</v>
      </c>
      <c r="E19" s="200"/>
      <c r="F19" s="200"/>
      <c r="G19" s="200"/>
      <c r="H19" s="200"/>
      <c r="I19" s="200"/>
      <c r="J19" s="200"/>
      <c r="K19" s="200"/>
      <c r="L19" s="201"/>
      <c r="M19" s="201"/>
      <c r="N19" s="201"/>
      <c r="O19" s="201"/>
      <c r="P19" s="201"/>
      <c r="Q19" s="201"/>
      <c r="R19" s="42"/>
      <c r="S19" s="40"/>
      <c r="T19" s="40"/>
      <c r="U19" s="40"/>
      <c r="V19" s="36"/>
      <c r="W19" s="36"/>
      <c r="X19" s="36"/>
      <c r="Y19" s="36"/>
      <c r="Z19" s="36"/>
      <c r="AA19" s="36"/>
      <c r="AB19" s="36"/>
      <c r="AC19" s="36"/>
      <c r="AD19" s="36"/>
      <c r="AE19" s="36"/>
      <c r="AF19" s="36"/>
      <c r="AG19" s="36"/>
      <c r="AH19" s="36"/>
      <c r="AI19" s="36"/>
      <c r="AJ19" s="36"/>
      <c r="AK19" s="36"/>
      <c r="AL19" s="36"/>
    </row>
    <row r="20" spans="1:41" ht="15" x14ac:dyDescent="0.25">
      <c r="A20" s="202" t="s">
        <v>202</v>
      </c>
      <c r="B20" s="203"/>
      <c r="C20" s="203"/>
      <c r="D20" s="203"/>
      <c r="E20" s="43" t="s">
        <v>175</v>
      </c>
      <c r="F20" s="44"/>
      <c r="G20" s="45">
        <v>0</v>
      </c>
      <c r="H20" s="46" t="s">
        <v>176</v>
      </c>
      <c r="I20" s="181"/>
      <c r="J20" s="181"/>
      <c r="K20" s="47"/>
      <c r="L20" s="180" t="s">
        <v>220</v>
      </c>
      <c r="M20" s="182"/>
      <c r="N20" s="206" t="str">
        <f>'ФОРМУЛЫ!'!M5</f>
        <v>СУММА ОПЛАТ НЕ СОВПАДАЕТ С СУММОЙ СДЕЛКИ</v>
      </c>
      <c r="O20" s="207"/>
      <c r="P20" s="207"/>
      <c r="Q20" s="207"/>
      <c r="R20" s="42"/>
      <c r="S20" s="40"/>
      <c r="T20" s="40"/>
      <c r="U20" s="40"/>
      <c r="V20" s="36"/>
      <c r="W20" s="36"/>
      <c r="X20" s="36"/>
      <c r="Y20" s="36"/>
      <c r="Z20" s="36"/>
      <c r="AA20" s="36"/>
      <c r="AB20" s="36"/>
      <c r="AC20" s="36"/>
      <c r="AD20" s="36"/>
      <c r="AE20" s="36"/>
      <c r="AF20" s="36"/>
      <c r="AG20" s="36"/>
      <c r="AH20" s="36"/>
      <c r="AI20" s="36"/>
      <c r="AJ20" s="36"/>
      <c r="AK20" s="36"/>
      <c r="AL20" s="36"/>
    </row>
    <row r="21" spans="1:41" x14ac:dyDescent="0.2">
      <c r="A21" s="217" t="s">
        <v>174</v>
      </c>
      <c r="B21" s="218"/>
      <c r="C21" s="48" t="s">
        <v>177</v>
      </c>
      <c r="D21" s="49"/>
      <c r="E21" s="50" t="s">
        <v>175</v>
      </c>
      <c r="F21" s="51"/>
      <c r="G21" s="52">
        <v>0</v>
      </c>
      <c r="H21" s="46" t="s">
        <v>176</v>
      </c>
      <c r="I21" s="204" t="s">
        <v>199</v>
      </c>
      <c r="J21" s="204"/>
      <c r="K21" s="205"/>
      <c r="L21" s="180">
        <f>'ФОРМУЛЫ!'!T2</f>
        <v>0</v>
      </c>
      <c r="M21" s="182"/>
      <c r="N21" s="40"/>
      <c r="O21" s="40"/>
      <c r="P21" s="40"/>
      <c r="Q21" s="40"/>
      <c r="R21" s="40"/>
      <c r="S21" s="40"/>
      <c r="T21" s="40"/>
      <c r="U21" s="40"/>
      <c r="V21" s="36"/>
      <c r="W21" s="36"/>
      <c r="X21" s="36"/>
      <c r="Y21" s="36"/>
      <c r="Z21" s="36"/>
      <c r="AA21" s="36"/>
      <c r="AB21" s="36"/>
      <c r="AC21" s="36"/>
      <c r="AD21" s="36"/>
      <c r="AE21" s="36"/>
      <c r="AF21" s="36"/>
      <c r="AG21" s="36"/>
      <c r="AH21" s="36"/>
      <c r="AI21" s="36"/>
      <c r="AJ21" s="36"/>
      <c r="AK21" s="36"/>
      <c r="AL21" s="36"/>
    </row>
    <row r="22" spans="1:41" x14ac:dyDescent="0.2">
      <c r="A22" s="219"/>
      <c r="B22" s="220"/>
      <c r="C22" s="48" t="s">
        <v>178</v>
      </c>
      <c r="D22" s="49"/>
      <c r="E22" s="50" t="s">
        <v>175</v>
      </c>
      <c r="F22" s="51"/>
      <c r="G22" s="52">
        <v>0</v>
      </c>
      <c r="H22" s="46" t="s">
        <v>176</v>
      </c>
      <c r="I22" s="204" t="s">
        <v>199</v>
      </c>
      <c r="J22" s="204"/>
      <c r="K22" s="205"/>
      <c r="L22" s="180">
        <f>'ФОРМУЛЫ!'!T3</f>
        <v>0</v>
      </c>
      <c r="M22" s="182"/>
      <c r="N22" s="40"/>
      <c r="O22" s="40"/>
      <c r="P22" s="40"/>
      <c r="Q22" s="40"/>
      <c r="R22" s="40"/>
      <c r="S22" s="40"/>
      <c r="T22" s="40"/>
      <c r="U22" s="40"/>
      <c r="V22" s="36"/>
      <c r="W22" s="36"/>
      <c r="X22" s="36"/>
      <c r="Y22" s="36"/>
      <c r="Z22" s="36"/>
      <c r="AA22" s="36"/>
      <c r="AB22" s="36"/>
      <c r="AC22" s="36"/>
      <c r="AD22" s="36"/>
      <c r="AE22" s="36"/>
      <c r="AF22" s="36"/>
      <c r="AG22" s="36"/>
      <c r="AH22" s="36"/>
      <c r="AI22" s="36"/>
      <c r="AJ22" s="36"/>
      <c r="AK22" s="36"/>
      <c r="AL22" s="36"/>
    </row>
    <row r="23" spans="1:41" x14ac:dyDescent="0.2">
      <c r="A23" s="219"/>
      <c r="B23" s="220"/>
      <c r="C23" s="48" t="s">
        <v>179</v>
      </c>
      <c r="D23" s="49"/>
      <c r="E23" s="50" t="s">
        <v>175</v>
      </c>
      <c r="F23" s="51"/>
      <c r="G23" s="52">
        <v>0</v>
      </c>
      <c r="H23" s="46" t="s">
        <v>176</v>
      </c>
      <c r="I23" s="204" t="s">
        <v>199</v>
      </c>
      <c r="J23" s="204"/>
      <c r="K23" s="205"/>
      <c r="L23" s="180">
        <f>'ФОРМУЛЫ!'!T4</f>
        <v>0</v>
      </c>
      <c r="M23" s="182"/>
      <c r="N23" s="40"/>
      <c r="O23" s="40"/>
      <c r="P23" s="40"/>
      <c r="Q23" s="40"/>
      <c r="R23" s="40"/>
      <c r="S23" s="40"/>
      <c r="T23" s="40"/>
      <c r="U23" s="40"/>
      <c r="V23" s="36"/>
      <c r="W23" s="36"/>
      <c r="X23" s="36"/>
      <c r="Y23" s="36"/>
      <c r="Z23" s="36"/>
      <c r="AA23" s="36"/>
      <c r="AB23" s="36"/>
      <c r="AC23" s="36"/>
      <c r="AD23" s="36"/>
      <c r="AE23" s="36"/>
      <c r="AF23" s="36"/>
      <c r="AG23" s="36"/>
      <c r="AH23" s="36"/>
      <c r="AI23" s="36"/>
      <c r="AJ23" s="36"/>
      <c r="AK23" s="36"/>
      <c r="AL23" s="36"/>
    </row>
    <row r="24" spans="1:41" x14ac:dyDescent="0.2">
      <c r="A24" s="219"/>
      <c r="B24" s="220"/>
      <c r="C24" s="48" t="s">
        <v>180</v>
      </c>
      <c r="D24" s="49"/>
      <c r="E24" s="50" t="s">
        <v>175</v>
      </c>
      <c r="F24" s="51"/>
      <c r="G24" s="52">
        <v>0</v>
      </c>
      <c r="H24" s="46" t="s">
        <v>176</v>
      </c>
      <c r="I24" s="204" t="s">
        <v>199</v>
      </c>
      <c r="J24" s="204"/>
      <c r="K24" s="205"/>
      <c r="L24" s="180">
        <f>'ФОРМУЛЫ!'!T5</f>
        <v>0</v>
      </c>
      <c r="M24" s="182"/>
      <c r="N24" s="40"/>
      <c r="O24" s="40"/>
      <c r="P24" s="40"/>
      <c r="Q24" s="40"/>
      <c r="R24" s="40"/>
      <c r="S24" s="40"/>
      <c r="T24" s="40"/>
      <c r="U24" s="40"/>
      <c r="V24" s="36"/>
      <c r="W24" s="36"/>
      <c r="X24" s="36"/>
      <c r="Y24" s="36"/>
      <c r="Z24" s="36"/>
      <c r="AA24" s="36"/>
      <c r="AB24" s="36"/>
      <c r="AC24" s="36"/>
      <c r="AD24" s="36"/>
      <c r="AE24" s="36"/>
      <c r="AF24" s="36"/>
      <c r="AG24" s="36"/>
      <c r="AH24" s="36"/>
      <c r="AI24" s="36"/>
      <c r="AJ24" s="36"/>
      <c r="AK24" s="36"/>
      <c r="AL24" s="36"/>
    </row>
    <row r="25" spans="1:41" x14ac:dyDescent="0.2">
      <c r="A25" s="221"/>
      <c r="B25" s="222"/>
      <c r="C25" s="48" t="s">
        <v>181</v>
      </c>
      <c r="D25" s="49"/>
      <c r="E25" s="50" t="s">
        <v>175</v>
      </c>
      <c r="F25" s="51"/>
      <c r="G25" s="52">
        <v>0</v>
      </c>
      <c r="H25" s="46" t="s">
        <v>176</v>
      </c>
      <c r="I25" s="204" t="s">
        <v>199</v>
      </c>
      <c r="J25" s="204"/>
      <c r="K25" s="205"/>
      <c r="L25" s="180">
        <f>'ФОРМУЛЫ!'!T6</f>
        <v>0</v>
      </c>
      <c r="M25" s="182"/>
      <c r="N25" s="40"/>
      <c r="O25" s="40"/>
      <c r="P25" s="40"/>
      <c r="Q25" s="40"/>
      <c r="R25" s="40"/>
      <c r="S25" s="40"/>
      <c r="T25" s="40"/>
      <c r="U25" s="40"/>
      <c r="V25" s="36"/>
      <c r="W25" s="36"/>
      <c r="X25" s="36"/>
      <c r="Y25" s="36"/>
      <c r="Z25" s="36"/>
      <c r="AA25" s="36"/>
      <c r="AB25" s="36"/>
      <c r="AC25" s="36"/>
      <c r="AD25" s="36"/>
      <c r="AE25" s="36"/>
      <c r="AF25" s="36"/>
      <c r="AG25" s="36"/>
      <c r="AH25" s="36"/>
      <c r="AI25" s="36"/>
      <c r="AJ25" s="36"/>
      <c r="AK25" s="36"/>
      <c r="AL25" s="36"/>
    </row>
    <row r="26" spans="1:41" x14ac:dyDescent="0.2">
      <c r="A26" s="53"/>
      <c r="B26" s="53"/>
      <c r="C26" s="53"/>
      <c r="D26" s="40"/>
      <c r="E26" s="53"/>
      <c r="F26" s="53"/>
      <c r="G26" s="40"/>
      <c r="H26" s="40"/>
      <c r="I26" s="40"/>
      <c r="J26" s="40"/>
      <c r="K26" s="40"/>
      <c r="L26" s="40"/>
      <c r="M26" s="40"/>
      <c r="N26" s="40"/>
      <c r="O26" s="40"/>
      <c r="P26" s="40"/>
      <c r="Q26" s="40"/>
      <c r="R26" s="40"/>
      <c r="S26" s="40"/>
      <c r="T26" s="40"/>
      <c r="U26" s="40"/>
      <c r="V26" s="36"/>
      <c r="W26" s="36"/>
      <c r="X26" s="36"/>
      <c r="Y26" s="36"/>
      <c r="Z26" s="36"/>
      <c r="AA26" s="36"/>
      <c r="AB26" s="36"/>
      <c r="AC26" s="36"/>
      <c r="AD26" s="36"/>
      <c r="AE26" s="36"/>
      <c r="AF26" s="36"/>
      <c r="AG26" s="36"/>
      <c r="AH26" s="36"/>
      <c r="AI26" s="36"/>
      <c r="AJ26" s="36"/>
      <c r="AK26" s="36"/>
      <c r="AL26" s="36"/>
    </row>
    <row r="27" spans="1:41" s="55" customFormat="1" ht="15.75" thickBot="1" x14ac:dyDescent="0.3">
      <c r="A27" s="211" t="s">
        <v>250</v>
      </c>
      <c r="B27" s="211"/>
      <c r="C27" s="211" t="s">
        <v>248</v>
      </c>
      <c r="D27" s="211"/>
      <c r="E27" s="211" t="s">
        <v>249</v>
      </c>
      <c r="F27" s="211"/>
      <c r="G27" s="211"/>
      <c r="H27" s="211"/>
      <c r="I27" s="211"/>
      <c r="J27" s="211"/>
      <c r="K27" s="211"/>
      <c r="L27" s="211"/>
      <c r="M27" s="37" t="s">
        <v>9</v>
      </c>
      <c r="N27" s="37" t="s">
        <v>8</v>
      </c>
      <c r="O27" s="37" t="s">
        <v>20</v>
      </c>
      <c r="P27" s="54" t="s">
        <v>32</v>
      </c>
      <c r="Q27" s="54" t="s">
        <v>197</v>
      </c>
      <c r="R27" s="54"/>
      <c r="S27" s="54"/>
      <c r="T27" s="54"/>
      <c r="U27" s="54"/>
      <c r="V27" s="54"/>
      <c r="W27" s="54"/>
      <c r="X27" s="54"/>
      <c r="Y27" s="54"/>
      <c r="Z27" s="54"/>
      <c r="AA27" s="54"/>
      <c r="AB27" s="54"/>
      <c r="AC27" s="37"/>
      <c r="AD27" s="37"/>
      <c r="AE27" s="37"/>
      <c r="AF27" s="37"/>
      <c r="AG27" s="54"/>
      <c r="AH27" s="54"/>
      <c r="AI27" s="54"/>
      <c r="AJ27" s="37"/>
      <c r="AK27" s="37"/>
      <c r="AL27" s="37"/>
    </row>
    <row r="28" spans="1:41" s="153" customFormat="1" ht="42.75" customHeight="1" thickBot="1" x14ac:dyDescent="0.35">
      <c r="A28" s="215"/>
      <c r="B28" s="214"/>
      <c r="C28" s="213"/>
      <c r="D28" s="214"/>
      <c r="E28" s="208"/>
      <c r="F28" s="209"/>
      <c r="G28" s="209"/>
      <c r="H28" s="209"/>
      <c r="I28" s="209"/>
      <c r="J28" s="209"/>
      <c r="K28" s="209"/>
      <c r="L28" s="210"/>
      <c r="M28" s="249">
        <v>20</v>
      </c>
      <c r="N28" s="250">
        <v>76</v>
      </c>
      <c r="O28" s="250">
        <v>82</v>
      </c>
      <c r="P28" s="251">
        <f>'ФОРМУЛЫ!'!M2</f>
        <v>0</v>
      </c>
      <c r="Q28" s="249">
        <v>21</v>
      </c>
      <c r="R28" s="150"/>
      <c r="S28" s="150"/>
      <c r="T28" s="150"/>
      <c r="U28" s="150"/>
      <c r="V28" s="150"/>
      <c r="W28" s="150"/>
      <c r="X28" s="150"/>
      <c r="Y28" s="150"/>
      <c r="Z28" s="150"/>
      <c r="AA28" s="150"/>
      <c r="AB28" s="150"/>
      <c r="AC28" s="151"/>
      <c r="AD28" s="151"/>
      <c r="AE28" s="151"/>
      <c r="AF28" s="151"/>
      <c r="AG28" s="150"/>
      <c r="AH28" s="150"/>
      <c r="AI28" s="150"/>
      <c r="AJ28" s="152"/>
      <c r="AK28" s="152"/>
      <c r="AL28" s="152"/>
    </row>
    <row r="29" spans="1:41" ht="26.25" customHeight="1" x14ac:dyDescent="0.2">
      <c r="A29" s="56"/>
      <c r="B29" s="56"/>
      <c r="C29" s="56"/>
      <c r="D29" s="56"/>
      <c r="E29" s="57"/>
      <c r="F29" s="57"/>
      <c r="G29" s="171"/>
      <c r="H29" s="171"/>
      <c r="I29" s="171"/>
      <c r="J29" s="171"/>
      <c r="K29" s="171"/>
      <c r="L29" s="171"/>
      <c r="M29" s="166"/>
      <c r="N29" s="56"/>
      <c r="O29" s="58"/>
      <c r="P29" s="59"/>
      <c r="Q29" s="59"/>
      <c r="R29" s="171" t="s">
        <v>138</v>
      </c>
      <c r="S29" s="171"/>
      <c r="T29" s="171"/>
      <c r="U29" s="171"/>
      <c r="V29" s="171"/>
      <c r="W29" s="171"/>
      <c r="X29" s="171"/>
      <c r="Y29" s="171"/>
      <c r="Z29" s="171"/>
      <c r="AA29" s="169" t="s">
        <v>139</v>
      </c>
      <c r="AB29" s="169"/>
      <c r="AC29" s="170" t="s">
        <v>140</v>
      </c>
      <c r="AD29" s="170"/>
      <c r="AE29" s="170"/>
      <c r="AF29" s="170"/>
      <c r="AG29" s="36"/>
      <c r="AH29" s="36"/>
      <c r="AI29" s="36"/>
      <c r="AJ29" s="36"/>
      <c r="AK29" s="36"/>
      <c r="AL29" s="36"/>
    </row>
    <row r="30" spans="1:41" ht="38.25" customHeight="1" x14ac:dyDescent="0.2">
      <c r="A30" s="60" t="s">
        <v>2</v>
      </c>
      <c r="B30" s="60" t="s">
        <v>56</v>
      </c>
      <c r="C30" s="60" t="s">
        <v>3</v>
      </c>
      <c r="D30" s="60" t="s">
        <v>1</v>
      </c>
      <c r="E30" s="60" t="s">
        <v>0</v>
      </c>
      <c r="F30" s="61" t="s">
        <v>252</v>
      </c>
      <c r="G30" s="60" t="s">
        <v>151</v>
      </c>
      <c r="H30" s="60" t="s">
        <v>23</v>
      </c>
      <c r="I30" s="60" t="s">
        <v>24</v>
      </c>
      <c r="J30" s="61" t="s">
        <v>152</v>
      </c>
      <c r="K30" s="60" t="s">
        <v>21</v>
      </c>
      <c r="L30" s="60" t="s">
        <v>10</v>
      </c>
      <c r="M30" s="60" t="s">
        <v>18</v>
      </c>
      <c r="N30" s="60" t="s">
        <v>6</v>
      </c>
      <c r="O30" s="60" t="s">
        <v>7</v>
      </c>
      <c r="P30" s="61" t="s">
        <v>253</v>
      </c>
      <c r="Q30" s="60" t="s">
        <v>157</v>
      </c>
      <c r="R30" s="61" t="s">
        <v>163</v>
      </c>
      <c r="S30" s="60" t="s">
        <v>12</v>
      </c>
      <c r="T30" s="61" t="s">
        <v>256</v>
      </c>
      <c r="U30" s="60" t="s">
        <v>29</v>
      </c>
      <c r="V30" s="61" t="s">
        <v>52</v>
      </c>
      <c r="W30" s="60" t="s">
        <v>13</v>
      </c>
      <c r="X30" s="61" t="s">
        <v>173</v>
      </c>
      <c r="Y30" s="61" t="s">
        <v>245</v>
      </c>
      <c r="Z30" s="60" t="s">
        <v>35</v>
      </c>
      <c r="AA30" s="61" t="s">
        <v>136</v>
      </c>
      <c r="AB30" s="61" t="s">
        <v>137</v>
      </c>
      <c r="AC30" s="60" t="s">
        <v>246</v>
      </c>
      <c r="AD30" s="60" t="s">
        <v>232</v>
      </c>
      <c r="AE30" s="61" t="s">
        <v>234</v>
      </c>
      <c r="AF30" s="60" t="s">
        <v>36</v>
      </c>
      <c r="AG30" s="60" t="s">
        <v>30</v>
      </c>
      <c r="AH30" s="60" t="s">
        <v>14</v>
      </c>
      <c r="AI30" s="60" t="s">
        <v>15</v>
      </c>
      <c r="AJ30" s="60" t="s">
        <v>16</v>
      </c>
      <c r="AK30" s="60" t="s">
        <v>17</v>
      </c>
      <c r="AL30" s="36"/>
    </row>
    <row r="31" spans="1:41" s="68" customFormat="1" ht="15" customHeight="1" x14ac:dyDescent="0.25">
      <c r="A31" s="62">
        <v>1</v>
      </c>
      <c r="B31" s="62"/>
      <c r="C31" s="229"/>
      <c r="D31" s="230" t="s">
        <v>295</v>
      </c>
      <c r="E31" s="231"/>
      <c r="F31" s="231"/>
      <c r="G31" s="232"/>
      <c r="H31" s="233"/>
      <c r="I31" s="35"/>
      <c r="J31" s="34" t="s">
        <v>9</v>
      </c>
      <c r="K31" s="65">
        <f>'ФОРМУЛЫ!'!E17</f>
        <v>0</v>
      </c>
      <c r="L31" s="65">
        <f>'ФОРМУЛЫ!'!F17</f>
        <v>0</v>
      </c>
      <c r="M31" s="63"/>
      <c r="N31" s="157">
        <f>'ФОРМУЛЫ!'!J17</f>
        <v>0</v>
      </c>
      <c r="O31" s="157">
        <f>'ФОРМУЛЫ!'!K17</f>
        <v>0</v>
      </c>
      <c r="P31" s="158"/>
      <c r="Q31" s="159">
        <f>'ФОРМУЛЫ!'!P17</f>
        <v>0</v>
      </c>
      <c r="R31" s="160">
        <v>0.18</v>
      </c>
      <c r="S31" s="241"/>
      <c r="T31" s="242"/>
      <c r="U31" s="242"/>
      <c r="V31" s="242"/>
      <c r="W31" s="242"/>
      <c r="X31" s="242"/>
      <c r="Y31" s="242"/>
      <c r="Z31" s="243"/>
      <c r="AA31" s="244"/>
      <c r="AB31" s="244"/>
      <c r="AC31" s="244"/>
      <c r="AD31" s="244"/>
      <c r="AE31" s="244"/>
      <c r="AF31" s="244"/>
      <c r="AG31" s="244"/>
      <c r="AH31" s="245"/>
      <c r="AI31" s="245"/>
      <c r="AJ31" s="66">
        <f t="shared" ref="AJ31:AJ94" si="0">ROUND(AH31*E31,2)</f>
        <v>0</v>
      </c>
      <c r="AK31" s="66">
        <f t="shared" ref="AK31:AK94" si="1">ROUND(AI31*E31,2)</f>
        <v>0</v>
      </c>
      <c r="AL31" s="67"/>
      <c r="AO31" s="69"/>
    </row>
    <row r="32" spans="1:41" s="68" customFormat="1" ht="15" customHeight="1" x14ac:dyDescent="0.25">
      <c r="A32" s="62">
        <v>2</v>
      </c>
      <c r="B32" s="62"/>
      <c r="C32" s="234" t="s">
        <v>258</v>
      </c>
      <c r="D32" s="234" t="s">
        <v>259</v>
      </c>
      <c r="E32" s="231">
        <v>4</v>
      </c>
      <c r="F32" s="231" t="s">
        <v>257</v>
      </c>
      <c r="G32" s="232">
        <v>88302</v>
      </c>
      <c r="H32" s="233" t="s">
        <v>165</v>
      </c>
      <c r="I32" s="35"/>
      <c r="J32" s="34" t="s">
        <v>9</v>
      </c>
      <c r="K32" s="65">
        <f>'ФОРМУЛЫ!'!E18</f>
        <v>88302</v>
      </c>
      <c r="L32" s="65">
        <f>'ФОРМУЛЫ!'!F18</f>
        <v>353208</v>
      </c>
      <c r="M32" s="63"/>
      <c r="N32" s="157">
        <f>'ФОРМУЛЫ!'!J18</f>
        <v>105962</v>
      </c>
      <c r="O32" s="157">
        <f>'ФОРМУЛЫ!'!K18</f>
        <v>423848</v>
      </c>
      <c r="P32" s="158"/>
      <c r="Q32" s="159">
        <f>'ФОРМУЛЫ!'!P18</f>
        <v>0.16666352088484551</v>
      </c>
      <c r="R32" s="160">
        <v>0.18</v>
      </c>
      <c r="S32" s="245" t="s">
        <v>347</v>
      </c>
      <c r="T32" s="242"/>
      <c r="U32" s="242"/>
      <c r="V32" s="242"/>
      <c r="W32" s="242"/>
      <c r="X32" s="242"/>
      <c r="Y32" s="242"/>
      <c r="Z32" s="242"/>
      <c r="AA32" s="244"/>
      <c r="AB32" s="244"/>
      <c r="AC32" s="244"/>
      <c r="AD32" s="244"/>
      <c r="AE32" s="244"/>
      <c r="AF32" s="244"/>
      <c r="AG32" s="244"/>
      <c r="AH32" s="245"/>
      <c r="AI32" s="245"/>
      <c r="AJ32" s="66">
        <f t="shared" si="0"/>
        <v>0</v>
      </c>
      <c r="AK32" s="66">
        <f t="shared" si="1"/>
        <v>0</v>
      </c>
      <c r="AL32" s="67"/>
    </row>
    <row r="33" spans="1:38" s="68" customFormat="1" ht="15" customHeight="1" x14ac:dyDescent="0.25">
      <c r="A33" s="62">
        <v>3</v>
      </c>
      <c r="B33" s="62"/>
      <c r="C33" s="234" t="s">
        <v>260</v>
      </c>
      <c r="D33" s="234" t="s">
        <v>261</v>
      </c>
      <c r="E33" s="231">
        <v>4</v>
      </c>
      <c r="F33" s="231" t="s">
        <v>257</v>
      </c>
      <c r="G33" s="232">
        <v>2873</v>
      </c>
      <c r="H33" s="233" t="s">
        <v>165</v>
      </c>
      <c r="I33" s="35"/>
      <c r="J33" s="34" t="s">
        <v>9</v>
      </c>
      <c r="K33" s="65">
        <f>'ФОРМУЛЫ!'!E19</f>
        <v>2873</v>
      </c>
      <c r="L33" s="65">
        <f>'ФОРМУЛЫ!'!F19</f>
        <v>11492</v>
      </c>
      <c r="M33" s="63"/>
      <c r="N33" s="157">
        <f>'ФОРМУЛЫ!'!J19</f>
        <v>3448</v>
      </c>
      <c r="O33" s="157">
        <f>'ФОРМУЛЫ!'!K19</f>
        <v>13792</v>
      </c>
      <c r="P33" s="158"/>
      <c r="Q33" s="159">
        <f>'ФОРМУЛЫ!'!P19</f>
        <v>0.16676334106728538</v>
      </c>
      <c r="R33" s="160">
        <v>0.18</v>
      </c>
      <c r="S33" s="245" t="s">
        <v>347</v>
      </c>
      <c r="T33" s="242"/>
      <c r="U33" s="242"/>
      <c r="V33" s="242"/>
      <c r="W33" s="242"/>
      <c r="X33" s="242"/>
      <c r="Y33" s="242"/>
      <c r="Z33" s="242"/>
      <c r="AA33" s="244"/>
      <c r="AB33" s="244"/>
      <c r="AC33" s="244"/>
      <c r="AD33" s="244"/>
      <c r="AE33" s="244"/>
      <c r="AF33" s="244"/>
      <c r="AG33" s="244"/>
      <c r="AH33" s="245"/>
      <c r="AI33" s="245"/>
      <c r="AJ33" s="66">
        <f t="shared" si="0"/>
        <v>0</v>
      </c>
      <c r="AK33" s="66">
        <f t="shared" si="1"/>
        <v>0</v>
      </c>
      <c r="AL33" s="67"/>
    </row>
    <row r="34" spans="1:38" s="68" customFormat="1" ht="15" customHeight="1" x14ac:dyDescent="0.25">
      <c r="A34" s="62">
        <v>4</v>
      </c>
      <c r="B34" s="62"/>
      <c r="C34" s="234" t="s">
        <v>262</v>
      </c>
      <c r="D34" s="234" t="s">
        <v>263</v>
      </c>
      <c r="E34" s="231">
        <v>4</v>
      </c>
      <c r="F34" s="231" t="s">
        <v>257</v>
      </c>
      <c r="G34" s="232">
        <v>98689</v>
      </c>
      <c r="H34" s="233" t="s">
        <v>165</v>
      </c>
      <c r="I34" s="35"/>
      <c r="J34" s="34" t="s">
        <v>9</v>
      </c>
      <c r="K34" s="65">
        <f>'ФОРМУЛЫ!'!E20</f>
        <v>98689</v>
      </c>
      <c r="L34" s="65">
        <f>'ФОРМУЛЫ!'!F20</f>
        <v>394756</v>
      </c>
      <c r="M34" s="63"/>
      <c r="N34" s="157">
        <f>'ФОРМУЛЫ!'!J20</f>
        <v>118427</v>
      </c>
      <c r="O34" s="157">
        <f>'ФОРМУЛЫ!'!K20</f>
        <v>473708</v>
      </c>
      <c r="P34" s="158"/>
      <c r="Q34" s="159">
        <f>'ФОРМУЛЫ!'!P20</f>
        <v>0.16666807400339451</v>
      </c>
      <c r="R34" s="160">
        <v>0.18</v>
      </c>
      <c r="S34" s="245" t="s">
        <v>347</v>
      </c>
      <c r="T34" s="242"/>
      <c r="U34" s="242"/>
      <c r="V34" s="242"/>
      <c r="W34" s="242"/>
      <c r="X34" s="242"/>
      <c r="Y34" s="242"/>
      <c r="Z34" s="242"/>
      <c r="AA34" s="244"/>
      <c r="AB34" s="244"/>
      <c r="AC34" s="244"/>
      <c r="AD34" s="244"/>
      <c r="AE34" s="244"/>
      <c r="AF34" s="244"/>
      <c r="AG34" s="244"/>
      <c r="AH34" s="245"/>
      <c r="AI34" s="245"/>
      <c r="AJ34" s="66">
        <f t="shared" si="0"/>
        <v>0</v>
      </c>
      <c r="AK34" s="66">
        <f t="shared" si="1"/>
        <v>0</v>
      </c>
      <c r="AL34" s="67"/>
    </row>
    <row r="35" spans="1:38" s="68" customFormat="1" ht="15" customHeight="1" x14ac:dyDescent="0.25">
      <c r="A35" s="62">
        <v>5</v>
      </c>
      <c r="B35" s="62"/>
      <c r="C35" s="234" t="s">
        <v>264</v>
      </c>
      <c r="D35" s="234" t="s">
        <v>265</v>
      </c>
      <c r="E35" s="231">
        <v>4</v>
      </c>
      <c r="F35" s="231" t="s">
        <v>257</v>
      </c>
      <c r="G35" s="232">
        <v>52234</v>
      </c>
      <c r="H35" s="233" t="s">
        <v>165</v>
      </c>
      <c r="I35" s="35"/>
      <c r="J35" s="34" t="s">
        <v>9</v>
      </c>
      <c r="K35" s="65">
        <f>'ФОРМУЛЫ!'!E21</f>
        <v>52234</v>
      </c>
      <c r="L35" s="65">
        <f>'ФОРМУЛЫ!'!F21</f>
        <v>208936</v>
      </c>
      <c r="M35" s="63"/>
      <c r="N35" s="157">
        <f>'ФОРМУЛЫ!'!J21</f>
        <v>62681</v>
      </c>
      <c r="O35" s="157">
        <f>'ФОРМУЛЫ!'!K21</f>
        <v>250724</v>
      </c>
      <c r="P35" s="158"/>
      <c r="Q35" s="159">
        <f>'ФОРМУЛЫ!'!P21</f>
        <v>0.16666932563296694</v>
      </c>
      <c r="R35" s="160">
        <v>0.18</v>
      </c>
      <c r="S35" s="245" t="s">
        <v>347</v>
      </c>
      <c r="T35" s="244"/>
      <c r="U35" s="242"/>
      <c r="V35" s="242"/>
      <c r="W35" s="242"/>
      <c r="X35" s="242"/>
      <c r="Y35" s="242"/>
      <c r="Z35" s="242"/>
      <c r="AA35" s="244"/>
      <c r="AB35" s="244"/>
      <c r="AC35" s="244"/>
      <c r="AD35" s="244"/>
      <c r="AE35" s="244"/>
      <c r="AF35" s="244"/>
      <c r="AG35" s="244"/>
      <c r="AH35" s="245"/>
      <c r="AI35" s="245"/>
      <c r="AJ35" s="66">
        <f t="shared" si="0"/>
        <v>0</v>
      </c>
      <c r="AK35" s="66">
        <f t="shared" si="1"/>
        <v>0</v>
      </c>
      <c r="AL35" s="67"/>
    </row>
    <row r="36" spans="1:38" s="68" customFormat="1" ht="15" customHeight="1" x14ac:dyDescent="0.25">
      <c r="A36" s="62">
        <v>6</v>
      </c>
      <c r="B36" s="62"/>
      <c r="C36" s="234" t="s">
        <v>266</v>
      </c>
      <c r="D36" s="234" t="s">
        <v>267</v>
      </c>
      <c r="E36" s="231">
        <v>2</v>
      </c>
      <c r="F36" s="231" t="s">
        <v>257</v>
      </c>
      <c r="G36" s="232">
        <v>79300</v>
      </c>
      <c r="H36" s="233" t="s">
        <v>165</v>
      </c>
      <c r="I36" s="35"/>
      <c r="J36" s="34" t="s">
        <v>9</v>
      </c>
      <c r="K36" s="65">
        <f>'ФОРМУЛЫ!'!E22</f>
        <v>79300</v>
      </c>
      <c r="L36" s="65">
        <f>'ФОРМУЛЫ!'!F22</f>
        <v>158600</v>
      </c>
      <c r="M36" s="63"/>
      <c r="N36" s="157">
        <f>'ФОРМУЛЫ!'!J22</f>
        <v>95160</v>
      </c>
      <c r="O36" s="157">
        <f>'ФОРМУЛЫ!'!K22</f>
        <v>190320</v>
      </c>
      <c r="P36" s="158"/>
      <c r="Q36" s="159">
        <f>'ФОРМУЛЫ!'!P22</f>
        <v>0.16666666666666666</v>
      </c>
      <c r="R36" s="160">
        <v>0.18</v>
      </c>
      <c r="S36" s="245" t="s">
        <v>347</v>
      </c>
      <c r="T36" s="244"/>
      <c r="U36" s="242"/>
      <c r="V36" s="242"/>
      <c r="W36" s="242"/>
      <c r="X36" s="242"/>
      <c r="Y36" s="242"/>
      <c r="Z36" s="242"/>
      <c r="AA36" s="244"/>
      <c r="AB36" s="244"/>
      <c r="AC36" s="244"/>
      <c r="AD36" s="244"/>
      <c r="AE36" s="244"/>
      <c r="AF36" s="244"/>
      <c r="AG36" s="244"/>
      <c r="AH36" s="245"/>
      <c r="AI36" s="245"/>
      <c r="AJ36" s="66">
        <f t="shared" si="0"/>
        <v>0</v>
      </c>
      <c r="AK36" s="66">
        <f t="shared" si="1"/>
        <v>0</v>
      </c>
      <c r="AL36" s="67"/>
    </row>
    <row r="37" spans="1:38" s="68" customFormat="1" ht="15" customHeight="1" x14ac:dyDescent="0.25">
      <c r="A37" s="62">
        <v>7</v>
      </c>
      <c r="B37" s="62"/>
      <c r="C37" s="234" t="s">
        <v>268</v>
      </c>
      <c r="D37" s="234" t="s">
        <v>269</v>
      </c>
      <c r="E37" s="231">
        <v>2</v>
      </c>
      <c r="F37" s="231" t="s">
        <v>270</v>
      </c>
      <c r="G37" s="232">
        <v>4681</v>
      </c>
      <c r="H37" s="233" t="s">
        <v>165</v>
      </c>
      <c r="I37" s="35"/>
      <c r="J37" s="34" t="s">
        <v>9</v>
      </c>
      <c r="K37" s="65">
        <f>'ФОРМУЛЫ!'!E23</f>
        <v>4681</v>
      </c>
      <c r="L37" s="65">
        <f>'ФОРМУЛЫ!'!F23</f>
        <v>9362</v>
      </c>
      <c r="M37" s="63"/>
      <c r="N37" s="157">
        <f>'ФОРМУЛЫ!'!J23</f>
        <v>5617</v>
      </c>
      <c r="O37" s="157">
        <f>'ФОРМУЛЫ!'!K23</f>
        <v>11234</v>
      </c>
      <c r="P37" s="158"/>
      <c r="Q37" s="159">
        <f>'ФОРМУЛЫ!'!P23</f>
        <v>0.16663699483710165</v>
      </c>
      <c r="R37" s="160">
        <v>0.18</v>
      </c>
      <c r="S37" s="245" t="s">
        <v>347</v>
      </c>
      <c r="T37" s="244"/>
      <c r="U37" s="242"/>
      <c r="V37" s="242"/>
      <c r="W37" s="242"/>
      <c r="X37" s="242"/>
      <c r="Y37" s="242"/>
      <c r="Z37" s="242"/>
      <c r="AA37" s="244"/>
      <c r="AB37" s="244"/>
      <c r="AC37" s="244"/>
      <c r="AD37" s="244"/>
      <c r="AE37" s="244"/>
      <c r="AF37" s="244"/>
      <c r="AG37" s="244"/>
      <c r="AH37" s="245"/>
      <c r="AI37" s="245"/>
      <c r="AJ37" s="66">
        <f t="shared" si="0"/>
        <v>0</v>
      </c>
      <c r="AK37" s="66">
        <f t="shared" si="1"/>
        <v>0</v>
      </c>
      <c r="AL37" s="67"/>
    </row>
    <row r="38" spans="1:38" s="68" customFormat="1" ht="15" customHeight="1" x14ac:dyDescent="0.25">
      <c r="A38" s="62">
        <v>8</v>
      </c>
      <c r="B38" s="62"/>
      <c r="C38" s="234" t="s">
        <v>271</v>
      </c>
      <c r="D38" s="234" t="s">
        <v>337</v>
      </c>
      <c r="E38" s="231">
        <v>1</v>
      </c>
      <c r="F38" s="231" t="s">
        <v>257</v>
      </c>
      <c r="G38" s="232">
        <v>20925</v>
      </c>
      <c r="H38" s="233" t="s">
        <v>165</v>
      </c>
      <c r="I38" s="35"/>
      <c r="J38" s="34" t="s">
        <v>9</v>
      </c>
      <c r="K38" s="65">
        <f>'ФОРМУЛЫ!'!E24</f>
        <v>20925</v>
      </c>
      <c r="L38" s="65">
        <f>'ФОРМУЛЫ!'!F24</f>
        <v>20925</v>
      </c>
      <c r="M38" s="63"/>
      <c r="N38" s="157">
        <f>'ФОРМУЛЫ!'!J24</f>
        <v>25110</v>
      </c>
      <c r="O38" s="157">
        <f>'ФОРМУЛЫ!'!K24</f>
        <v>25110</v>
      </c>
      <c r="P38" s="158"/>
      <c r="Q38" s="159">
        <f>'ФОРМУЛЫ!'!P24</f>
        <v>0.16666666666666666</v>
      </c>
      <c r="R38" s="160">
        <v>0.18</v>
      </c>
      <c r="S38" s="245" t="s">
        <v>347</v>
      </c>
      <c r="T38" s="244"/>
      <c r="U38" s="242"/>
      <c r="V38" s="242"/>
      <c r="W38" s="242"/>
      <c r="X38" s="242"/>
      <c r="Y38" s="242"/>
      <c r="Z38" s="242"/>
      <c r="AA38" s="244"/>
      <c r="AB38" s="244"/>
      <c r="AC38" s="244"/>
      <c r="AD38" s="244"/>
      <c r="AE38" s="244"/>
      <c r="AF38" s="244"/>
      <c r="AG38" s="244"/>
      <c r="AH38" s="245"/>
      <c r="AI38" s="245"/>
      <c r="AJ38" s="66">
        <f t="shared" si="0"/>
        <v>0</v>
      </c>
      <c r="AK38" s="66">
        <f t="shared" si="1"/>
        <v>0</v>
      </c>
      <c r="AL38" s="67"/>
    </row>
    <row r="39" spans="1:38" s="68" customFormat="1" ht="15" customHeight="1" x14ac:dyDescent="0.25">
      <c r="A39" s="62">
        <v>9</v>
      </c>
      <c r="B39" s="62"/>
      <c r="C39" s="234" t="s">
        <v>272</v>
      </c>
      <c r="D39" s="234" t="s">
        <v>338</v>
      </c>
      <c r="E39" s="231">
        <v>1</v>
      </c>
      <c r="F39" s="231" t="s">
        <v>257</v>
      </c>
      <c r="G39" s="232">
        <v>112425</v>
      </c>
      <c r="H39" s="233" t="s">
        <v>165</v>
      </c>
      <c r="I39" s="35"/>
      <c r="J39" s="34" t="s">
        <v>9</v>
      </c>
      <c r="K39" s="65">
        <f>'ФОРМУЛЫ!'!E25</f>
        <v>112425</v>
      </c>
      <c r="L39" s="65">
        <f>'ФОРМУЛЫ!'!F25</f>
        <v>112425</v>
      </c>
      <c r="M39" s="63"/>
      <c r="N39" s="157">
        <f>'ФОРМУЛЫ!'!J25</f>
        <v>134910</v>
      </c>
      <c r="O39" s="157">
        <f>'ФОРМУЛЫ!'!K25</f>
        <v>134910</v>
      </c>
      <c r="P39" s="158"/>
      <c r="Q39" s="159">
        <f>'ФОРМУЛЫ!'!P25</f>
        <v>0.16666666666666666</v>
      </c>
      <c r="R39" s="161">
        <v>0.18</v>
      </c>
      <c r="S39" s="245" t="s">
        <v>347</v>
      </c>
      <c r="T39" s="244"/>
      <c r="U39" s="244"/>
      <c r="V39" s="244"/>
      <c r="W39" s="244"/>
      <c r="X39" s="242"/>
      <c r="Y39" s="242"/>
      <c r="Z39" s="244"/>
      <c r="AA39" s="244"/>
      <c r="AB39" s="244"/>
      <c r="AC39" s="244"/>
      <c r="AD39" s="244"/>
      <c r="AE39" s="244"/>
      <c r="AF39" s="244"/>
      <c r="AG39" s="244"/>
      <c r="AH39" s="245"/>
      <c r="AI39" s="245"/>
      <c r="AJ39" s="66">
        <f t="shared" si="0"/>
        <v>0</v>
      </c>
      <c r="AK39" s="66">
        <f t="shared" si="1"/>
        <v>0</v>
      </c>
      <c r="AL39" s="67"/>
    </row>
    <row r="40" spans="1:38" s="68" customFormat="1" ht="15" customHeight="1" x14ac:dyDescent="0.25">
      <c r="A40" s="62">
        <v>10</v>
      </c>
      <c r="B40" s="62"/>
      <c r="C40" s="234" t="s">
        <v>273</v>
      </c>
      <c r="D40" s="234" t="s">
        <v>274</v>
      </c>
      <c r="E40" s="231">
        <v>8</v>
      </c>
      <c r="F40" s="231" t="s">
        <v>270</v>
      </c>
      <c r="G40" s="232">
        <v>68720</v>
      </c>
      <c r="H40" s="233" t="s">
        <v>165</v>
      </c>
      <c r="I40" s="35"/>
      <c r="J40" s="34" t="s">
        <v>9</v>
      </c>
      <c r="K40" s="65">
        <f>'ФОРМУЛЫ!'!E26</f>
        <v>68720</v>
      </c>
      <c r="L40" s="65">
        <f>'ФОРМУЛЫ!'!F26</f>
        <v>549760</v>
      </c>
      <c r="M40" s="63"/>
      <c r="N40" s="157">
        <f>'ФОРМУЛЫ!'!J26</f>
        <v>82464</v>
      </c>
      <c r="O40" s="157">
        <f>'ФОРМУЛЫ!'!K26</f>
        <v>659712</v>
      </c>
      <c r="P40" s="158"/>
      <c r="Q40" s="159">
        <f>'ФОРМУЛЫ!'!P26</f>
        <v>0.16666666666666666</v>
      </c>
      <c r="R40" s="161">
        <v>0.18</v>
      </c>
      <c r="S40" s="245" t="s">
        <v>347</v>
      </c>
      <c r="T40" s="244"/>
      <c r="U40" s="244"/>
      <c r="V40" s="244"/>
      <c r="W40" s="242"/>
      <c r="X40" s="242"/>
      <c r="Y40" s="242"/>
      <c r="Z40" s="244"/>
      <c r="AA40" s="244"/>
      <c r="AB40" s="244"/>
      <c r="AC40" s="244"/>
      <c r="AD40" s="244"/>
      <c r="AE40" s="244"/>
      <c r="AF40" s="244"/>
      <c r="AG40" s="244"/>
      <c r="AH40" s="245"/>
      <c r="AI40" s="245"/>
      <c r="AJ40" s="66">
        <f t="shared" si="0"/>
        <v>0</v>
      </c>
      <c r="AK40" s="66">
        <f t="shared" si="1"/>
        <v>0</v>
      </c>
      <c r="AL40" s="67"/>
    </row>
    <row r="41" spans="1:38" ht="15" customHeight="1" x14ac:dyDescent="0.25">
      <c r="A41" s="71">
        <v>11</v>
      </c>
      <c r="B41" s="71"/>
      <c r="C41" s="234" t="s">
        <v>275</v>
      </c>
      <c r="D41" s="234" t="s">
        <v>276</v>
      </c>
      <c r="E41" s="231">
        <v>2</v>
      </c>
      <c r="F41" s="231" t="s">
        <v>270</v>
      </c>
      <c r="G41" s="232">
        <v>48214</v>
      </c>
      <c r="H41" s="233" t="s">
        <v>165</v>
      </c>
      <c r="I41" s="31"/>
      <c r="J41" s="30" t="s">
        <v>9</v>
      </c>
      <c r="K41" s="75">
        <f>'ФОРМУЛЫ!'!E27</f>
        <v>48214</v>
      </c>
      <c r="L41" s="75">
        <f>'ФОРМУЛЫ!'!F27</f>
        <v>96428</v>
      </c>
      <c r="M41" s="73"/>
      <c r="N41" s="162">
        <f>'ФОРМУЛЫ!'!J27</f>
        <v>57857</v>
      </c>
      <c r="O41" s="162">
        <f>'ФОРМУЛЫ!'!K27</f>
        <v>115714</v>
      </c>
      <c r="P41" s="163"/>
      <c r="Q41" s="164">
        <f>'ФОРМУЛЫ!'!P27</f>
        <v>0.16666954733221565</v>
      </c>
      <c r="R41" s="165">
        <v>0.18</v>
      </c>
      <c r="S41" s="245" t="s">
        <v>347</v>
      </c>
      <c r="T41" s="246"/>
      <c r="U41" s="246"/>
      <c r="V41" s="246"/>
      <c r="W41" s="246"/>
      <c r="X41" s="247">
        <v>0</v>
      </c>
      <c r="Y41" s="246"/>
      <c r="Z41" s="246"/>
      <c r="AA41" s="246"/>
      <c r="AB41" s="246"/>
      <c r="AC41" s="246"/>
      <c r="AD41" s="246"/>
      <c r="AE41" s="246"/>
      <c r="AF41" s="246"/>
      <c r="AG41" s="246"/>
      <c r="AH41" s="245"/>
      <c r="AI41" s="245"/>
      <c r="AJ41" s="85">
        <f>ROUND(AH41*E41,2)</f>
        <v>0</v>
      </c>
      <c r="AK41" s="85">
        <f>ROUND(AI41*E41,2)</f>
        <v>0</v>
      </c>
      <c r="AL41" s="36"/>
    </row>
    <row r="42" spans="1:38" ht="15" customHeight="1" x14ac:dyDescent="0.25">
      <c r="A42" s="71">
        <v>12</v>
      </c>
      <c r="B42" s="71"/>
      <c r="C42" s="234" t="s">
        <v>277</v>
      </c>
      <c r="D42" s="234" t="s">
        <v>278</v>
      </c>
      <c r="E42" s="235">
        <v>1</v>
      </c>
      <c r="F42" s="235" t="s">
        <v>257</v>
      </c>
      <c r="G42" s="236">
        <v>44764</v>
      </c>
      <c r="H42" s="233" t="s">
        <v>165</v>
      </c>
      <c r="I42" s="31"/>
      <c r="J42" s="30" t="s">
        <v>9</v>
      </c>
      <c r="K42" s="75">
        <f>'ФОРМУЛЫ!'!E28</f>
        <v>44764</v>
      </c>
      <c r="L42" s="75">
        <f>'ФОРМУЛЫ!'!F28</f>
        <v>44764</v>
      </c>
      <c r="M42" s="73"/>
      <c r="N42" s="162">
        <f>'ФОРМУЛЫ!'!J28</f>
        <v>53717</v>
      </c>
      <c r="O42" s="162">
        <f>'ФОРМУЛЫ!'!K28</f>
        <v>53717</v>
      </c>
      <c r="P42" s="163"/>
      <c r="Q42" s="164">
        <f>'ФОРМУЛЫ!'!P28</f>
        <v>0.16666976934676173</v>
      </c>
      <c r="R42" s="165">
        <v>0.18</v>
      </c>
      <c r="S42" s="245" t="s">
        <v>347</v>
      </c>
      <c r="T42" s="246"/>
      <c r="U42" s="246"/>
      <c r="V42" s="246"/>
      <c r="W42" s="246"/>
      <c r="X42" s="247">
        <v>0</v>
      </c>
      <c r="Y42" s="246"/>
      <c r="Z42" s="246"/>
      <c r="AA42" s="246"/>
      <c r="AB42" s="246"/>
      <c r="AC42" s="246"/>
      <c r="AD42" s="246"/>
      <c r="AE42" s="246"/>
      <c r="AF42" s="246"/>
      <c r="AG42" s="246"/>
      <c r="AH42" s="245"/>
      <c r="AI42" s="245"/>
      <c r="AJ42" s="85">
        <f t="shared" si="0"/>
        <v>0</v>
      </c>
      <c r="AK42" s="85">
        <f t="shared" si="1"/>
        <v>0</v>
      </c>
      <c r="AL42" s="36"/>
    </row>
    <row r="43" spans="1:38" ht="15" customHeight="1" x14ac:dyDescent="0.25">
      <c r="A43" s="71">
        <v>13</v>
      </c>
      <c r="B43" s="71"/>
      <c r="C43" s="234" t="s">
        <v>279</v>
      </c>
      <c r="D43" s="234" t="s">
        <v>280</v>
      </c>
      <c r="E43" s="235">
        <v>1</v>
      </c>
      <c r="F43" s="235" t="s">
        <v>257</v>
      </c>
      <c r="G43" s="236">
        <v>6742</v>
      </c>
      <c r="H43" s="233" t="s">
        <v>165</v>
      </c>
      <c r="I43" s="31"/>
      <c r="J43" s="30" t="s">
        <v>9</v>
      </c>
      <c r="K43" s="75">
        <f>'ФОРМУЛЫ!'!E29</f>
        <v>6742</v>
      </c>
      <c r="L43" s="75">
        <f>'ФОРМУЛЫ!'!F29</f>
        <v>6742</v>
      </c>
      <c r="M43" s="73"/>
      <c r="N43" s="162">
        <f>'ФОРМУЛЫ!'!J29</f>
        <v>8090</v>
      </c>
      <c r="O43" s="162">
        <f>'ФОРМУЛЫ!'!K29</f>
        <v>8090</v>
      </c>
      <c r="P43" s="163"/>
      <c r="Q43" s="164">
        <f>'ФОРМУЛЫ!'!P29</f>
        <v>0.16662546353522867</v>
      </c>
      <c r="R43" s="165">
        <v>0.18</v>
      </c>
      <c r="S43" s="245" t="s">
        <v>347</v>
      </c>
      <c r="T43" s="246"/>
      <c r="U43" s="246"/>
      <c r="V43" s="246"/>
      <c r="W43" s="246"/>
      <c r="X43" s="247">
        <v>0</v>
      </c>
      <c r="Y43" s="246"/>
      <c r="Z43" s="246"/>
      <c r="AA43" s="246"/>
      <c r="AB43" s="246"/>
      <c r="AC43" s="246"/>
      <c r="AD43" s="246"/>
      <c r="AE43" s="246"/>
      <c r="AF43" s="246"/>
      <c r="AG43" s="246"/>
      <c r="AH43" s="245"/>
      <c r="AI43" s="245"/>
      <c r="AJ43" s="85">
        <f t="shared" si="0"/>
        <v>0</v>
      </c>
      <c r="AK43" s="85">
        <f t="shared" si="1"/>
        <v>0</v>
      </c>
      <c r="AL43" s="36"/>
    </row>
    <row r="44" spans="1:38" ht="15" customHeight="1" x14ac:dyDescent="0.25">
      <c r="A44" s="71">
        <v>14</v>
      </c>
      <c r="B44" s="71"/>
      <c r="C44" s="234" t="s">
        <v>281</v>
      </c>
      <c r="D44" s="234" t="s">
        <v>282</v>
      </c>
      <c r="E44" s="235">
        <v>2</v>
      </c>
      <c r="F44" s="231" t="s">
        <v>257</v>
      </c>
      <c r="G44" s="236">
        <v>10136</v>
      </c>
      <c r="H44" s="233" t="s">
        <v>165</v>
      </c>
      <c r="I44" s="31"/>
      <c r="J44" s="30" t="s">
        <v>9</v>
      </c>
      <c r="K44" s="75">
        <f>'ФОРМУЛЫ!'!E30</f>
        <v>10136</v>
      </c>
      <c r="L44" s="75">
        <f>'ФОРМУЛЫ!'!F30</f>
        <v>20272</v>
      </c>
      <c r="M44" s="73"/>
      <c r="N44" s="162">
        <f>'ФОРМУЛЫ!'!J30</f>
        <v>12163</v>
      </c>
      <c r="O44" s="162">
        <f>'ФОРМУЛЫ!'!K30</f>
        <v>24326</v>
      </c>
      <c r="P44" s="163"/>
      <c r="Q44" s="164">
        <f>'ФОРМУЛЫ!'!P30</f>
        <v>0.16665296390693085</v>
      </c>
      <c r="R44" s="165">
        <v>0.18</v>
      </c>
      <c r="S44" s="245" t="s">
        <v>347</v>
      </c>
      <c r="T44" s="246"/>
      <c r="U44" s="246"/>
      <c r="V44" s="246"/>
      <c r="W44" s="246"/>
      <c r="X44" s="247">
        <v>0</v>
      </c>
      <c r="Y44" s="246"/>
      <c r="Z44" s="246"/>
      <c r="AA44" s="246"/>
      <c r="AB44" s="246"/>
      <c r="AC44" s="246"/>
      <c r="AD44" s="246"/>
      <c r="AE44" s="246"/>
      <c r="AF44" s="246"/>
      <c r="AG44" s="246"/>
      <c r="AH44" s="248"/>
      <c r="AI44" s="248"/>
      <c r="AJ44" s="85">
        <f t="shared" si="0"/>
        <v>0</v>
      </c>
      <c r="AK44" s="85">
        <f t="shared" si="1"/>
        <v>0</v>
      </c>
      <c r="AL44" s="36"/>
    </row>
    <row r="45" spans="1:38" ht="15" customHeight="1" x14ac:dyDescent="0.25">
      <c r="A45" s="71">
        <v>15</v>
      </c>
      <c r="B45" s="71"/>
      <c r="C45" s="234" t="s">
        <v>283</v>
      </c>
      <c r="D45" s="234" t="s">
        <v>284</v>
      </c>
      <c r="E45" s="235">
        <v>2</v>
      </c>
      <c r="F45" s="231" t="s">
        <v>257</v>
      </c>
      <c r="G45" s="236">
        <v>10136</v>
      </c>
      <c r="H45" s="233" t="s">
        <v>165</v>
      </c>
      <c r="I45" s="31"/>
      <c r="J45" s="30" t="s">
        <v>9</v>
      </c>
      <c r="K45" s="75">
        <f>'ФОРМУЛЫ!'!E31</f>
        <v>10136</v>
      </c>
      <c r="L45" s="75">
        <f>'ФОРМУЛЫ!'!F31</f>
        <v>20272</v>
      </c>
      <c r="M45" s="73"/>
      <c r="N45" s="162">
        <f>'ФОРМУЛЫ!'!J31</f>
        <v>12163</v>
      </c>
      <c r="O45" s="162">
        <f>'ФОРМУЛЫ!'!K31</f>
        <v>24326</v>
      </c>
      <c r="P45" s="163"/>
      <c r="Q45" s="164">
        <f>'ФОРМУЛЫ!'!P31</f>
        <v>0.16665296390693085</v>
      </c>
      <c r="R45" s="165">
        <v>0.18</v>
      </c>
      <c r="S45" s="245" t="s">
        <v>347</v>
      </c>
      <c r="T45" s="246"/>
      <c r="U45" s="246"/>
      <c r="V45" s="246"/>
      <c r="W45" s="246"/>
      <c r="X45" s="247">
        <v>0</v>
      </c>
      <c r="Y45" s="246"/>
      <c r="Z45" s="246"/>
      <c r="AA45" s="246"/>
      <c r="AB45" s="246"/>
      <c r="AC45" s="246"/>
      <c r="AD45" s="246"/>
      <c r="AE45" s="246"/>
      <c r="AF45" s="246"/>
      <c r="AG45" s="246"/>
      <c r="AH45" s="248"/>
      <c r="AI45" s="248"/>
      <c r="AJ45" s="85">
        <f t="shared" si="0"/>
        <v>0</v>
      </c>
      <c r="AK45" s="85">
        <f t="shared" si="1"/>
        <v>0</v>
      </c>
      <c r="AL45" s="36"/>
    </row>
    <row r="46" spans="1:38" ht="15" customHeight="1" x14ac:dyDescent="0.25">
      <c r="A46" s="71">
        <v>16</v>
      </c>
      <c r="B46" s="71"/>
      <c r="C46" s="234" t="s">
        <v>285</v>
      </c>
      <c r="D46" s="234" t="s">
        <v>286</v>
      </c>
      <c r="E46" s="235">
        <v>4</v>
      </c>
      <c r="F46" s="235" t="s">
        <v>257</v>
      </c>
      <c r="G46" s="236">
        <v>9640</v>
      </c>
      <c r="H46" s="233" t="s">
        <v>165</v>
      </c>
      <c r="I46" s="31"/>
      <c r="J46" s="30" t="s">
        <v>9</v>
      </c>
      <c r="K46" s="75">
        <f>'ФОРМУЛЫ!'!E32</f>
        <v>9640</v>
      </c>
      <c r="L46" s="75">
        <f>'ФОРМУЛЫ!'!F32</f>
        <v>38560</v>
      </c>
      <c r="M46" s="73"/>
      <c r="N46" s="162">
        <f>'ФОРМУЛЫ!'!J32</f>
        <v>11568</v>
      </c>
      <c r="O46" s="162">
        <f>'ФОРМУЛЫ!'!K32</f>
        <v>46272</v>
      </c>
      <c r="P46" s="163"/>
      <c r="Q46" s="164">
        <f>'ФОРМУЛЫ!'!P32</f>
        <v>0.16666666666666666</v>
      </c>
      <c r="R46" s="165">
        <v>0.18</v>
      </c>
      <c r="S46" s="245" t="s">
        <v>347</v>
      </c>
      <c r="T46" s="246"/>
      <c r="U46" s="246"/>
      <c r="V46" s="246"/>
      <c r="W46" s="246"/>
      <c r="X46" s="247">
        <v>0</v>
      </c>
      <c r="Y46" s="246"/>
      <c r="Z46" s="246"/>
      <c r="AA46" s="246"/>
      <c r="AB46" s="246"/>
      <c r="AC46" s="246"/>
      <c r="AD46" s="246"/>
      <c r="AE46" s="246"/>
      <c r="AF46" s="246"/>
      <c r="AG46" s="246"/>
      <c r="AH46" s="248"/>
      <c r="AI46" s="248"/>
      <c r="AJ46" s="85">
        <f t="shared" si="0"/>
        <v>0</v>
      </c>
      <c r="AK46" s="85">
        <f t="shared" si="1"/>
        <v>0</v>
      </c>
      <c r="AL46" s="36"/>
    </row>
    <row r="47" spans="1:38" ht="15" customHeight="1" x14ac:dyDescent="0.25">
      <c r="A47" s="71">
        <v>17</v>
      </c>
      <c r="B47" s="71"/>
      <c r="C47" s="234" t="s">
        <v>287</v>
      </c>
      <c r="D47" s="234" t="s">
        <v>288</v>
      </c>
      <c r="E47" s="231">
        <v>2</v>
      </c>
      <c r="F47" s="235" t="s">
        <v>257</v>
      </c>
      <c r="G47" s="232">
        <v>28160</v>
      </c>
      <c r="H47" s="233" t="s">
        <v>165</v>
      </c>
      <c r="I47" s="31"/>
      <c r="J47" s="30" t="s">
        <v>9</v>
      </c>
      <c r="K47" s="75">
        <f>'ФОРМУЛЫ!'!E33</f>
        <v>28160</v>
      </c>
      <c r="L47" s="75">
        <f>'ФОРМУЛЫ!'!F33</f>
        <v>56320</v>
      </c>
      <c r="M47" s="73"/>
      <c r="N47" s="162">
        <f>'ФОРМУЛЫ!'!J33</f>
        <v>33792</v>
      </c>
      <c r="O47" s="162">
        <f>'ФОРМУЛЫ!'!K33</f>
        <v>67584</v>
      </c>
      <c r="P47" s="163"/>
      <c r="Q47" s="164">
        <f>'ФОРМУЛЫ!'!P33</f>
        <v>0.16666666666666666</v>
      </c>
      <c r="R47" s="165">
        <v>0.18</v>
      </c>
      <c r="S47" s="245" t="s">
        <v>347</v>
      </c>
      <c r="T47" s="246"/>
      <c r="U47" s="246"/>
      <c r="V47" s="246"/>
      <c r="W47" s="246"/>
      <c r="X47" s="247">
        <v>0</v>
      </c>
      <c r="Y47" s="246"/>
      <c r="Z47" s="246"/>
      <c r="AA47" s="246"/>
      <c r="AB47" s="246"/>
      <c r="AC47" s="246"/>
      <c r="AD47" s="246"/>
      <c r="AE47" s="246"/>
      <c r="AF47" s="246"/>
      <c r="AG47" s="246"/>
      <c r="AH47" s="248"/>
      <c r="AI47" s="248"/>
      <c r="AJ47" s="85">
        <f t="shared" si="0"/>
        <v>0</v>
      </c>
      <c r="AK47" s="85">
        <f t="shared" si="1"/>
        <v>0</v>
      </c>
      <c r="AL47" s="36"/>
    </row>
    <row r="48" spans="1:38" ht="15" customHeight="1" x14ac:dyDescent="0.25">
      <c r="A48" s="71">
        <v>18</v>
      </c>
      <c r="B48" s="71"/>
      <c r="C48" s="234" t="s">
        <v>289</v>
      </c>
      <c r="D48" s="234" t="s">
        <v>290</v>
      </c>
      <c r="E48" s="231">
        <v>12</v>
      </c>
      <c r="F48" s="235" t="s">
        <v>257</v>
      </c>
      <c r="G48" s="232">
        <v>4980</v>
      </c>
      <c r="H48" s="233" t="s">
        <v>165</v>
      </c>
      <c r="I48" s="31"/>
      <c r="J48" s="30" t="s">
        <v>9</v>
      </c>
      <c r="K48" s="75">
        <f>'ФОРМУЛЫ!'!E34</f>
        <v>4980</v>
      </c>
      <c r="L48" s="75">
        <f>'ФОРМУЛЫ!'!F34</f>
        <v>59760</v>
      </c>
      <c r="M48" s="73"/>
      <c r="N48" s="162">
        <f>'ФОРМУЛЫ!'!J34</f>
        <v>5976</v>
      </c>
      <c r="O48" s="162">
        <f>'ФОРМУЛЫ!'!K34</f>
        <v>71712</v>
      </c>
      <c r="P48" s="163"/>
      <c r="Q48" s="164">
        <f>'ФОРМУЛЫ!'!P34</f>
        <v>0.16666666666666666</v>
      </c>
      <c r="R48" s="165">
        <v>0.18</v>
      </c>
      <c r="S48" s="245" t="s">
        <v>347</v>
      </c>
      <c r="T48" s="246"/>
      <c r="U48" s="246"/>
      <c r="V48" s="246"/>
      <c r="W48" s="246"/>
      <c r="X48" s="247">
        <v>0</v>
      </c>
      <c r="Y48" s="246"/>
      <c r="Z48" s="246"/>
      <c r="AA48" s="246"/>
      <c r="AB48" s="246"/>
      <c r="AC48" s="246"/>
      <c r="AD48" s="246"/>
      <c r="AE48" s="246"/>
      <c r="AF48" s="246"/>
      <c r="AG48" s="246"/>
      <c r="AH48" s="248"/>
      <c r="AI48" s="248"/>
      <c r="AJ48" s="85">
        <f t="shared" si="0"/>
        <v>0</v>
      </c>
      <c r="AK48" s="85">
        <f t="shared" si="1"/>
        <v>0</v>
      </c>
      <c r="AL48" s="36"/>
    </row>
    <row r="49" spans="1:38" ht="15" customHeight="1" x14ac:dyDescent="0.25">
      <c r="A49" s="71">
        <v>19</v>
      </c>
      <c r="B49" s="71"/>
      <c r="C49" s="234" t="s">
        <v>291</v>
      </c>
      <c r="D49" s="234" t="s">
        <v>292</v>
      </c>
      <c r="E49" s="231">
        <v>1</v>
      </c>
      <c r="F49" s="235" t="s">
        <v>257</v>
      </c>
      <c r="G49" s="232">
        <v>20570</v>
      </c>
      <c r="H49" s="233" t="s">
        <v>165</v>
      </c>
      <c r="I49" s="31"/>
      <c r="J49" s="30" t="s">
        <v>9</v>
      </c>
      <c r="K49" s="75">
        <f>'ФОРМУЛЫ!'!E35</f>
        <v>20570</v>
      </c>
      <c r="L49" s="75">
        <f>'ФОРМУЛЫ!'!F35</f>
        <v>20570</v>
      </c>
      <c r="M49" s="73"/>
      <c r="N49" s="162">
        <f>'ФОРМУЛЫ!'!J35</f>
        <v>24684</v>
      </c>
      <c r="O49" s="162">
        <f>'ФОРМУЛЫ!'!K35</f>
        <v>24684</v>
      </c>
      <c r="P49" s="163"/>
      <c r="Q49" s="164">
        <f>'ФОРМУЛЫ!'!P35</f>
        <v>0.16666666666666666</v>
      </c>
      <c r="R49" s="165">
        <v>0.18</v>
      </c>
      <c r="S49" s="245" t="s">
        <v>347</v>
      </c>
      <c r="T49" s="246"/>
      <c r="U49" s="246"/>
      <c r="V49" s="246"/>
      <c r="W49" s="246"/>
      <c r="X49" s="247">
        <v>0</v>
      </c>
      <c r="Y49" s="246"/>
      <c r="Z49" s="246"/>
      <c r="AA49" s="246"/>
      <c r="AB49" s="246"/>
      <c r="AC49" s="246"/>
      <c r="AD49" s="246"/>
      <c r="AE49" s="246"/>
      <c r="AF49" s="246"/>
      <c r="AG49" s="246"/>
      <c r="AH49" s="248"/>
      <c r="AI49" s="248"/>
      <c r="AJ49" s="85">
        <f t="shared" si="0"/>
        <v>0</v>
      </c>
      <c r="AK49" s="85">
        <f t="shared" si="1"/>
        <v>0</v>
      </c>
      <c r="AL49" s="36"/>
    </row>
    <row r="50" spans="1:38" ht="15" customHeight="1" x14ac:dyDescent="0.25">
      <c r="A50" s="71">
        <v>20</v>
      </c>
      <c r="B50" s="71"/>
      <c r="C50" s="234" t="s">
        <v>293</v>
      </c>
      <c r="D50" s="234" t="s">
        <v>294</v>
      </c>
      <c r="E50" s="231">
        <v>1</v>
      </c>
      <c r="F50" s="235" t="s">
        <v>270</v>
      </c>
      <c r="G50" s="232">
        <v>25797</v>
      </c>
      <c r="H50" s="233" t="s">
        <v>165</v>
      </c>
      <c r="I50" s="31"/>
      <c r="J50" s="30" t="s">
        <v>9</v>
      </c>
      <c r="K50" s="75">
        <f>'ФОРМУЛЫ!'!E36</f>
        <v>25797</v>
      </c>
      <c r="L50" s="75">
        <f>'ФОРМУЛЫ!'!F36</f>
        <v>25797</v>
      </c>
      <c r="M50" s="73"/>
      <c r="N50" s="162">
        <f>'ФОРМУЛЫ!'!J36</f>
        <v>30956</v>
      </c>
      <c r="O50" s="162">
        <f>'ФОРМУЛЫ!'!K36</f>
        <v>30956</v>
      </c>
      <c r="P50" s="163"/>
      <c r="Q50" s="164">
        <f>'ФОРМУЛЫ!'!P36</f>
        <v>0.16665589869492181</v>
      </c>
      <c r="R50" s="165">
        <v>0.18</v>
      </c>
      <c r="S50" s="245" t="s">
        <v>347</v>
      </c>
      <c r="T50" s="246"/>
      <c r="U50" s="246"/>
      <c r="V50" s="246"/>
      <c r="W50" s="246"/>
      <c r="X50" s="247">
        <v>0</v>
      </c>
      <c r="Y50" s="246"/>
      <c r="Z50" s="246"/>
      <c r="AA50" s="246"/>
      <c r="AB50" s="246"/>
      <c r="AC50" s="246"/>
      <c r="AD50" s="246"/>
      <c r="AE50" s="246"/>
      <c r="AF50" s="246"/>
      <c r="AG50" s="246"/>
      <c r="AH50" s="248"/>
      <c r="AI50" s="248"/>
      <c r="AJ50" s="85">
        <f t="shared" si="0"/>
        <v>0</v>
      </c>
      <c r="AK50" s="85">
        <f t="shared" si="1"/>
        <v>0</v>
      </c>
      <c r="AL50" s="36"/>
    </row>
    <row r="51" spans="1:38" ht="15" customHeight="1" x14ac:dyDescent="0.25">
      <c r="A51" s="71">
        <v>21</v>
      </c>
      <c r="B51" s="71"/>
      <c r="C51" s="234"/>
      <c r="D51" s="234"/>
      <c r="E51" s="231"/>
      <c r="F51" s="235"/>
      <c r="G51" s="232"/>
      <c r="H51" s="233"/>
      <c r="I51" s="31"/>
      <c r="J51" s="30" t="s">
        <v>9</v>
      </c>
      <c r="K51" s="75">
        <f>'ФОРМУЛЫ!'!E37</f>
        <v>0</v>
      </c>
      <c r="L51" s="75">
        <f>'ФОРМУЛЫ!'!F37</f>
        <v>0</v>
      </c>
      <c r="M51" s="73"/>
      <c r="N51" s="162">
        <f>'ФОРМУЛЫ!'!J37</f>
        <v>0</v>
      </c>
      <c r="O51" s="162">
        <f>'ФОРМУЛЫ!'!K37</f>
        <v>0</v>
      </c>
      <c r="P51" s="163"/>
      <c r="Q51" s="164">
        <f>'ФОРМУЛЫ!'!P37</f>
        <v>0</v>
      </c>
      <c r="R51" s="165">
        <v>0.18</v>
      </c>
      <c r="S51" s="246"/>
      <c r="T51" s="246"/>
      <c r="U51" s="246"/>
      <c r="V51" s="246"/>
      <c r="W51" s="246"/>
      <c r="X51" s="247">
        <v>0</v>
      </c>
      <c r="Y51" s="246"/>
      <c r="Z51" s="246"/>
      <c r="AA51" s="246"/>
      <c r="AB51" s="246"/>
      <c r="AC51" s="246"/>
      <c r="AD51" s="246"/>
      <c r="AE51" s="246"/>
      <c r="AF51" s="246"/>
      <c r="AG51" s="246"/>
      <c r="AH51" s="248"/>
      <c r="AI51" s="248"/>
      <c r="AJ51" s="85">
        <f t="shared" si="0"/>
        <v>0</v>
      </c>
      <c r="AK51" s="85">
        <f t="shared" si="1"/>
        <v>0</v>
      </c>
      <c r="AL51" s="36"/>
    </row>
    <row r="52" spans="1:38" ht="15" customHeight="1" x14ac:dyDescent="0.25">
      <c r="A52" s="71">
        <v>22</v>
      </c>
      <c r="B52" s="71"/>
      <c r="C52" s="234"/>
      <c r="D52" s="230" t="s">
        <v>307</v>
      </c>
      <c r="E52" s="231"/>
      <c r="F52" s="235"/>
      <c r="G52" s="232"/>
      <c r="H52" s="233"/>
      <c r="I52" s="31"/>
      <c r="J52" s="30" t="s">
        <v>9</v>
      </c>
      <c r="K52" s="75">
        <f>'ФОРМУЛЫ!'!E38</f>
        <v>0</v>
      </c>
      <c r="L52" s="75">
        <f>'ФОРМУЛЫ!'!F38</f>
        <v>0</v>
      </c>
      <c r="M52" s="73"/>
      <c r="N52" s="162">
        <f>'ФОРМУЛЫ!'!J38</f>
        <v>0</v>
      </c>
      <c r="O52" s="162">
        <f>'ФОРМУЛЫ!'!K38</f>
        <v>0</v>
      </c>
      <c r="P52" s="163"/>
      <c r="Q52" s="164">
        <f>'ФОРМУЛЫ!'!P38</f>
        <v>0</v>
      </c>
      <c r="R52" s="165">
        <v>0.18</v>
      </c>
      <c r="S52" s="246"/>
      <c r="T52" s="246"/>
      <c r="U52" s="246"/>
      <c r="V52" s="246"/>
      <c r="W52" s="246"/>
      <c r="X52" s="247">
        <v>0</v>
      </c>
      <c r="Y52" s="246"/>
      <c r="Z52" s="246"/>
      <c r="AA52" s="246"/>
      <c r="AB52" s="246"/>
      <c r="AC52" s="246"/>
      <c r="AD52" s="246"/>
      <c r="AE52" s="246"/>
      <c r="AF52" s="246"/>
      <c r="AG52" s="246"/>
      <c r="AH52" s="248"/>
      <c r="AI52" s="248"/>
      <c r="AJ52" s="85">
        <f t="shared" si="0"/>
        <v>0</v>
      </c>
      <c r="AK52" s="85">
        <f t="shared" si="1"/>
        <v>0</v>
      </c>
      <c r="AL52" s="36"/>
    </row>
    <row r="53" spans="1:38" ht="15" customHeight="1" x14ac:dyDescent="0.25">
      <c r="A53" s="71">
        <v>23</v>
      </c>
      <c r="B53" s="71"/>
      <c r="C53" s="234" t="s">
        <v>296</v>
      </c>
      <c r="D53" s="234" t="s">
        <v>297</v>
      </c>
      <c r="E53" s="231">
        <v>7</v>
      </c>
      <c r="F53" s="235" t="s">
        <v>257</v>
      </c>
      <c r="G53" s="232">
        <v>78155</v>
      </c>
      <c r="H53" s="233" t="s">
        <v>165</v>
      </c>
      <c r="I53" s="31"/>
      <c r="J53" s="30" t="s">
        <v>9</v>
      </c>
      <c r="K53" s="75">
        <f>'ФОРМУЛЫ!'!E39</f>
        <v>78155</v>
      </c>
      <c r="L53" s="75">
        <f>'ФОРМУЛЫ!'!F39</f>
        <v>547085</v>
      </c>
      <c r="M53" s="73"/>
      <c r="N53" s="162">
        <f>'ФОРМУЛЫ!'!J39</f>
        <v>93786</v>
      </c>
      <c r="O53" s="162">
        <f>'ФОРМУЛЫ!'!K39</f>
        <v>656502</v>
      </c>
      <c r="P53" s="163"/>
      <c r="Q53" s="164">
        <f>'ФОРМУЛЫ!'!P39</f>
        <v>0.16666666666666666</v>
      </c>
      <c r="R53" s="165">
        <v>0.18</v>
      </c>
      <c r="S53" s="246"/>
      <c r="T53" s="246"/>
      <c r="U53" s="246"/>
      <c r="V53" s="246"/>
      <c r="W53" s="246"/>
      <c r="X53" s="247">
        <v>0</v>
      </c>
      <c r="Y53" s="246"/>
      <c r="Z53" s="246"/>
      <c r="AA53" s="246"/>
      <c r="AB53" s="246"/>
      <c r="AC53" s="246"/>
      <c r="AD53" s="246"/>
      <c r="AE53" s="246"/>
      <c r="AF53" s="246"/>
      <c r="AG53" s="246"/>
      <c r="AH53" s="248"/>
      <c r="AI53" s="248"/>
      <c r="AJ53" s="85">
        <f t="shared" si="0"/>
        <v>0</v>
      </c>
      <c r="AK53" s="85">
        <f t="shared" si="1"/>
        <v>0</v>
      </c>
      <c r="AL53" s="36"/>
    </row>
    <row r="54" spans="1:38" ht="15" customHeight="1" x14ac:dyDescent="0.25">
      <c r="A54" s="71">
        <v>24</v>
      </c>
      <c r="B54" s="71"/>
      <c r="C54" s="234" t="s">
        <v>298</v>
      </c>
      <c r="D54" s="234" t="s">
        <v>299</v>
      </c>
      <c r="E54" s="231">
        <v>8</v>
      </c>
      <c r="F54" s="235" t="s">
        <v>257</v>
      </c>
      <c r="G54" s="232">
        <v>42700</v>
      </c>
      <c r="H54" s="233" t="s">
        <v>165</v>
      </c>
      <c r="I54" s="31"/>
      <c r="J54" s="30" t="s">
        <v>9</v>
      </c>
      <c r="K54" s="75">
        <f>'ФОРМУЛЫ!'!E40</f>
        <v>42700</v>
      </c>
      <c r="L54" s="75">
        <f>'ФОРМУЛЫ!'!F40</f>
        <v>341600</v>
      </c>
      <c r="M54" s="73"/>
      <c r="N54" s="162">
        <f>'ФОРМУЛЫ!'!J40</f>
        <v>51240</v>
      </c>
      <c r="O54" s="162">
        <f>'ФОРМУЛЫ!'!K40</f>
        <v>409920</v>
      </c>
      <c r="P54" s="163"/>
      <c r="Q54" s="164">
        <f>'ФОРМУЛЫ!'!P40</f>
        <v>0.16666666666666666</v>
      </c>
      <c r="R54" s="165">
        <v>0.18</v>
      </c>
      <c r="S54" s="246"/>
      <c r="T54" s="246"/>
      <c r="U54" s="246"/>
      <c r="V54" s="246"/>
      <c r="W54" s="246"/>
      <c r="X54" s="247">
        <v>0</v>
      </c>
      <c r="Y54" s="246"/>
      <c r="Z54" s="246"/>
      <c r="AA54" s="246"/>
      <c r="AB54" s="246"/>
      <c r="AC54" s="246"/>
      <c r="AD54" s="246"/>
      <c r="AE54" s="246"/>
      <c r="AF54" s="246"/>
      <c r="AG54" s="246"/>
      <c r="AH54" s="248"/>
      <c r="AI54" s="248"/>
      <c r="AJ54" s="85">
        <f t="shared" si="0"/>
        <v>0</v>
      </c>
      <c r="AK54" s="85">
        <f t="shared" si="1"/>
        <v>0</v>
      </c>
      <c r="AL54" s="36"/>
    </row>
    <row r="55" spans="1:38" ht="15" customHeight="1" x14ac:dyDescent="0.25">
      <c r="A55" s="71">
        <v>25</v>
      </c>
      <c r="B55" s="71"/>
      <c r="C55" s="234" t="s">
        <v>300</v>
      </c>
      <c r="D55" s="234" t="s">
        <v>301</v>
      </c>
      <c r="E55" s="231">
        <v>4</v>
      </c>
      <c r="F55" s="231" t="s">
        <v>257</v>
      </c>
      <c r="G55" s="232">
        <v>13650</v>
      </c>
      <c r="H55" s="233" t="s">
        <v>165</v>
      </c>
      <c r="I55" s="31"/>
      <c r="J55" s="30" t="s">
        <v>9</v>
      </c>
      <c r="K55" s="75">
        <f>'ФОРМУЛЫ!'!E41</f>
        <v>13650</v>
      </c>
      <c r="L55" s="75">
        <f>'ФОРМУЛЫ!'!F41</f>
        <v>54600</v>
      </c>
      <c r="M55" s="73"/>
      <c r="N55" s="162">
        <f>'ФОРМУЛЫ!'!J41</f>
        <v>16380</v>
      </c>
      <c r="O55" s="162">
        <f>'ФОРМУЛЫ!'!K41</f>
        <v>65520</v>
      </c>
      <c r="P55" s="163"/>
      <c r="Q55" s="164">
        <f>'ФОРМУЛЫ!'!P41</f>
        <v>0.16666666666666666</v>
      </c>
      <c r="R55" s="165">
        <v>0.18</v>
      </c>
      <c r="S55" s="246"/>
      <c r="T55" s="246"/>
      <c r="U55" s="246"/>
      <c r="V55" s="246"/>
      <c r="W55" s="246"/>
      <c r="X55" s="247">
        <v>0</v>
      </c>
      <c r="Y55" s="246"/>
      <c r="Z55" s="246"/>
      <c r="AA55" s="246"/>
      <c r="AB55" s="246"/>
      <c r="AC55" s="246"/>
      <c r="AD55" s="246"/>
      <c r="AE55" s="246"/>
      <c r="AF55" s="246"/>
      <c r="AG55" s="246"/>
      <c r="AH55" s="248"/>
      <c r="AI55" s="248"/>
      <c r="AJ55" s="85">
        <f t="shared" si="0"/>
        <v>0</v>
      </c>
      <c r="AK55" s="85">
        <f t="shared" si="1"/>
        <v>0</v>
      </c>
      <c r="AL55" s="36"/>
    </row>
    <row r="56" spans="1:38" ht="15" customHeight="1" x14ac:dyDescent="0.25">
      <c r="A56" s="71">
        <v>26</v>
      </c>
      <c r="B56" s="71"/>
      <c r="C56" s="234" t="s">
        <v>302</v>
      </c>
      <c r="D56" s="234" t="s">
        <v>336</v>
      </c>
      <c r="E56" s="235">
        <v>1</v>
      </c>
      <c r="F56" s="235" t="s">
        <v>257</v>
      </c>
      <c r="G56" s="236">
        <v>19026</v>
      </c>
      <c r="H56" s="233" t="s">
        <v>165</v>
      </c>
      <c r="I56" s="31"/>
      <c r="J56" s="30" t="s">
        <v>9</v>
      </c>
      <c r="K56" s="75">
        <f>'ФОРМУЛЫ!'!E42</f>
        <v>19026</v>
      </c>
      <c r="L56" s="75">
        <f>'ФОРМУЛЫ!'!F42</f>
        <v>19026</v>
      </c>
      <c r="M56" s="73"/>
      <c r="N56" s="162">
        <f>'ФОРМУЛЫ!'!J42</f>
        <v>22831</v>
      </c>
      <c r="O56" s="162">
        <f>'ФОРМУЛЫ!'!K42</f>
        <v>22831</v>
      </c>
      <c r="P56" s="163"/>
      <c r="Q56" s="164">
        <f>'ФОРМУЛЫ!'!P42</f>
        <v>0.16665936665060663</v>
      </c>
      <c r="R56" s="165">
        <v>0.18</v>
      </c>
      <c r="S56" s="246"/>
      <c r="T56" s="246"/>
      <c r="U56" s="246"/>
      <c r="V56" s="246"/>
      <c r="W56" s="246"/>
      <c r="X56" s="247">
        <v>0</v>
      </c>
      <c r="Y56" s="246"/>
      <c r="Z56" s="246"/>
      <c r="AA56" s="246"/>
      <c r="AB56" s="246"/>
      <c r="AC56" s="246"/>
      <c r="AD56" s="246"/>
      <c r="AE56" s="246"/>
      <c r="AF56" s="246"/>
      <c r="AG56" s="246"/>
      <c r="AH56" s="248"/>
      <c r="AI56" s="248"/>
      <c r="AJ56" s="85">
        <f t="shared" si="0"/>
        <v>0</v>
      </c>
      <c r="AK56" s="85">
        <f t="shared" si="1"/>
        <v>0</v>
      </c>
      <c r="AL56" s="36"/>
    </row>
    <row r="57" spans="1:38" ht="15" customHeight="1" x14ac:dyDescent="0.25">
      <c r="A57" s="71">
        <v>27</v>
      </c>
      <c r="B57" s="71"/>
      <c r="C57" s="234" t="s">
        <v>303</v>
      </c>
      <c r="D57" s="234" t="s">
        <v>304</v>
      </c>
      <c r="E57" s="235">
        <v>1</v>
      </c>
      <c r="F57" s="235" t="s">
        <v>257</v>
      </c>
      <c r="G57" s="236">
        <v>40205</v>
      </c>
      <c r="H57" s="233" t="s">
        <v>165</v>
      </c>
      <c r="I57" s="31"/>
      <c r="J57" s="30" t="s">
        <v>9</v>
      </c>
      <c r="K57" s="75">
        <f>'ФОРМУЛЫ!'!E43</f>
        <v>40205</v>
      </c>
      <c r="L57" s="75">
        <f>'ФОРМУЛЫ!'!F43</f>
        <v>40205</v>
      </c>
      <c r="M57" s="73"/>
      <c r="N57" s="162">
        <f>'ФОРМУЛЫ!'!J43</f>
        <v>48246</v>
      </c>
      <c r="O57" s="162">
        <f>'ФОРМУЛЫ!'!K43</f>
        <v>48246</v>
      </c>
      <c r="P57" s="163"/>
      <c r="Q57" s="164">
        <f>'ФОРМУЛЫ!'!P43</f>
        <v>0.16666666666666666</v>
      </c>
      <c r="R57" s="165">
        <v>0.18</v>
      </c>
      <c r="S57" s="246"/>
      <c r="T57" s="246"/>
      <c r="U57" s="246"/>
      <c r="V57" s="246"/>
      <c r="W57" s="246"/>
      <c r="X57" s="247">
        <v>0</v>
      </c>
      <c r="Y57" s="246"/>
      <c r="Z57" s="246"/>
      <c r="AA57" s="246"/>
      <c r="AB57" s="246"/>
      <c r="AC57" s="246"/>
      <c r="AD57" s="246"/>
      <c r="AE57" s="246"/>
      <c r="AF57" s="246"/>
      <c r="AG57" s="246"/>
      <c r="AH57" s="248"/>
      <c r="AI57" s="248"/>
      <c r="AJ57" s="85">
        <f t="shared" si="0"/>
        <v>0</v>
      </c>
      <c r="AK57" s="85">
        <f t="shared" si="1"/>
        <v>0</v>
      </c>
      <c r="AL57" s="36"/>
    </row>
    <row r="58" spans="1:38" ht="15" customHeight="1" x14ac:dyDescent="0.25">
      <c r="A58" s="71">
        <v>28</v>
      </c>
      <c r="B58" s="71"/>
      <c r="C58" s="234"/>
      <c r="D58" s="234" t="s">
        <v>305</v>
      </c>
      <c r="E58" s="235">
        <v>5</v>
      </c>
      <c r="F58" s="235" t="s">
        <v>257</v>
      </c>
      <c r="G58" s="236">
        <v>43312</v>
      </c>
      <c r="H58" s="233" t="s">
        <v>165</v>
      </c>
      <c r="I58" s="31"/>
      <c r="J58" s="30" t="s">
        <v>9</v>
      </c>
      <c r="K58" s="75">
        <f>'ФОРМУЛЫ!'!E44</f>
        <v>43312</v>
      </c>
      <c r="L58" s="75">
        <f>'ФОРМУЛЫ!'!F44</f>
        <v>216560</v>
      </c>
      <c r="M58" s="73"/>
      <c r="N58" s="162">
        <f>'ФОРМУЛЫ!'!J44</f>
        <v>51974</v>
      </c>
      <c r="O58" s="162">
        <f>'ФОРМУЛЫ!'!K44</f>
        <v>259870</v>
      </c>
      <c r="P58" s="163"/>
      <c r="Q58" s="164">
        <f>'ФОРМУЛЫ!'!P44</f>
        <v>0.16666025320352484</v>
      </c>
      <c r="R58" s="165">
        <v>0.18</v>
      </c>
      <c r="S58" s="246"/>
      <c r="T58" s="246"/>
      <c r="U58" s="246"/>
      <c r="V58" s="246"/>
      <c r="W58" s="246"/>
      <c r="X58" s="247">
        <v>0</v>
      </c>
      <c r="Y58" s="246"/>
      <c r="Z58" s="246"/>
      <c r="AA58" s="246"/>
      <c r="AB58" s="246"/>
      <c r="AC58" s="246"/>
      <c r="AD58" s="246"/>
      <c r="AE58" s="246"/>
      <c r="AF58" s="246"/>
      <c r="AG58" s="246"/>
      <c r="AH58" s="248"/>
      <c r="AI58" s="248"/>
      <c r="AJ58" s="85">
        <f t="shared" si="0"/>
        <v>0</v>
      </c>
      <c r="AK58" s="85">
        <f t="shared" si="1"/>
        <v>0</v>
      </c>
      <c r="AL58" s="36"/>
    </row>
    <row r="59" spans="1:38" ht="15" customHeight="1" x14ac:dyDescent="0.25">
      <c r="A59" s="71">
        <v>29</v>
      </c>
      <c r="B59" s="71"/>
      <c r="C59" s="234"/>
      <c r="D59" s="234" t="s">
        <v>306</v>
      </c>
      <c r="E59" s="235">
        <v>4</v>
      </c>
      <c r="F59" s="235" t="s">
        <v>257</v>
      </c>
      <c r="G59" s="236">
        <v>62772</v>
      </c>
      <c r="H59" s="233" t="s">
        <v>165</v>
      </c>
      <c r="I59" s="31"/>
      <c r="J59" s="30" t="s">
        <v>9</v>
      </c>
      <c r="K59" s="75">
        <f>'ФОРМУЛЫ!'!E45</f>
        <v>62772</v>
      </c>
      <c r="L59" s="75">
        <f>'ФОРМУЛЫ!'!F45</f>
        <v>251088</v>
      </c>
      <c r="M59" s="73"/>
      <c r="N59" s="162">
        <f>'ФОРМУЛЫ!'!J45</f>
        <v>75326</v>
      </c>
      <c r="O59" s="162">
        <f>'ФОРМУЛЫ!'!K45</f>
        <v>301304</v>
      </c>
      <c r="P59" s="163"/>
      <c r="Q59" s="164">
        <f>'ФОРМУЛЫ!'!P45</f>
        <v>0.16666224145713299</v>
      </c>
      <c r="R59" s="165">
        <v>0.18</v>
      </c>
      <c r="S59" s="246"/>
      <c r="T59" s="246"/>
      <c r="U59" s="246"/>
      <c r="V59" s="246"/>
      <c r="W59" s="246"/>
      <c r="X59" s="247">
        <v>0</v>
      </c>
      <c r="Y59" s="246"/>
      <c r="Z59" s="246"/>
      <c r="AA59" s="246"/>
      <c r="AB59" s="246"/>
      <c r="AC59" s="246"/>
      <c r="AD59" s="246"/>
      <c r="AE59" s="246"/>
      <c r="AF59" s="246"/>
      <c r="AG59" s="246"/>
      <c r="AH59" s="248"/>
      <c r="AI59" s="248"/>
      <c r="AJ59" s="85">
        <f t="shared" si="0"/>
        <v>0</v>
      </c>
      <c r="AK59" s="85">
        <f t="shared" si="1"/>
        <v>0</v>
      </c>
      <c r="AL59" s="36"/>
    </row>
    <row r="60" spans="1:38" ht="15" customHeight="1" x14ac:dyDescent="0.25">
      <c r="A60" s="71">
        <v>30</v>
      </c>
      <c r="B60" s="71"/>
      <c r="C60" s="234"/>
      <c r="D60" s="234"/>
      <c r="E60" s="235"/>
      <c r="F60" s="235"/>
      <c r="G60" s="236"/>
      <c r="H60" s="233"/>
      <c r="I60" s="31"/>
      <c r="J60" s="30" t="s">
        <v>9</v>
      </c>
      <c r="K60" s="75">
        <f>'ФОРМУЛЫ!'!E46</f>
        <v>0</v>
      </c>
      <c r="L60" s="75">
        <f>'ФОРМУЛЫ!'!F46</f>
        <v>0</v>
      </c>
      <c r="M60" s="73"/>
      <c r="N60" s="162">
        <f>'ФОРМУЛЫ!'!J46</f>
        <v>0</v>
      </c>
      <c r="O60" s="162">
        <f>'ФОРМУЛЫ!'!K46</f>
        <v>0</v>
      </c>
      <c r="P60" s="163"/>
      <c r="Q60" s="164">
        <f>'ФОРМУЛЫ!'!P46</f>
        <v>0</v>
      </c>
      <c r="R60" s="165">
        <v>0.18</v>
      </c>
      <c r="S60" s="246"/>
      <c r="T60" s="246"/>
      <c r="U60" s="246"/>
      <c r="V60" s="246"/>
      <c r="W60" s="246"/>
      <c r="X60" s="247">
        <v>0</v>
      </c>
      <c r="Y60" s="246"/>
      <c r="Z60" s="246"/>
      <c r="AA60" s="246"/>
      <c r="AB60" s="246"/>
      <c r="AC60" s="246"/>
      <c r="AD60" s="246"/>
      <c r="AE60" s="246"/>
      <c r="AF60" s="246"/>
      <c r="AG60" s="246"/>
      <c r="AH60" s="248"/>
      <c r="AI60" s="248"/>
      <c r="AJ60" s="85">
        <f t="shared" si="0"/>
        <v>0</v>
      </c>
      <c r="AK60" s="85">
        <f t="shared" si="1"/>
        <v>0</v>
      </c>
      <c r="AL60" s="36"/>
    </row>
    <row r="61" spans="1:38" ht="15" customHeight="1" x14ac:dyDescent="0.25">
      <c r="A61" s="71">
        <v>31</v>
      </c>
      <c r="B61" s="71"/>
      <c r="C61" s="234"/>
      <c r="D61" s="230" t="s">
        <v>313</v>
      </c>
      <c r="E61" s="235"/>
      <c r="F61" s="235"/>
      <c r="G61" s="236"/>
      <c r="H61" s="233"/>
      <c r="I61" s="31"/>
      <c r="J61" s="30" t="s">
        <v>9</v>
      </c>
      <c r="K61" s="75">
        <f>'ФОРМУЛЫ!'!E47</f>
        <v>0</v>
      </c>
      <c r="L61" s="75">
        <f>'ФОРМУЛЫ!'!F47</f>
        <v>0</v>
      </c>
      <c r="M61" s="73"/>
      <c r="N61" s="162">
        <f>'ФОРМУЛЫ!'!J47</f>
        <v>0</v>
      </c>
      <c r="O61" s="162">
        <f>'ФОРМУЛЫ!'!K47</f>
        <v>0</v>
      </c>
      <c r="P61" s="163"/>
      <c r="Q61" s="164">
        <f>'ФОРМУЛЫ!'!P47</f>
        <v>0</v>
      </c>
      <c r="R61" s="165">
        <v>0.18</v>
      </c>
      <c r="S61" s="246"/>
      <c r="T61" s="246"/>
      <c r="U61" s="246"/>
      <c r="V61" s="246"/>
      <c r="W61" s="246"/>
      <c r="X61" s="247">
        <v>0</v>
      </c>
      <c r="Y61" s="246"/>
      <c r="Z61" s="246"/>
      <c r="AA61" s="246"/>
      <c r="AB61" s="246"/>
      <c r="AC61" s="246"/>
      <c r="AD61" s="246"/>
      <c r="AE61" s="246"/>
      <c r="AF61" s="246"/>
      <c r="AG61" s="246"/>
      <c r="AH61" s="248"/>
      <c r="AI61" s="248"/>
      <c r="AJ61" s="85">
        <f t="shared" si="0"/>
        <v>0</v>
      </c>
      <c r="AK61" s="85">
        <f t="shared" si="1"/>
        <v>0</v>
      </c>
      <c r="AL61" s="36"/>
    </row>
    <row r="62" spans="1:38" ht="15" customHeight="1" x14ac:dyDescent="0.25">
      <c r="A62" s="71">
        <v>32</v>
      </c>
      <c r="B62" s="71"/>
      <c r="C62" s="234"/>
      <c r="D62" s="234" t="s">
        <v>308</v>
      </c>
      <c r="E62" s="235">
        <v>1</v>
      </c>
      <c r="F62" s="235" t="s">
        <v>257</v>
      </c>
      <c r="G62" s="236">
        <v>57430</v>
      </c>
      <c r="H62" s="233" t="s">
        <v>165</v>
      </c>
      <c r="I62" s="31"/>
      <c r="J62" s="30" t="s">
        <v>9</v>
      </c>
      <c r="K62" s="75">
        <f>'ФОРМУЛЫ!'!E48</f>
        <v>57430</v>
      </c>
      <c r="L62" s="75">
        <f>'ФОРМУЛЫ!'!F48</f>
        <v>57430</v>
      </c>
      <c r="M62" s="73"/>
      <c r="N62" s="162">
        <f>'ФОРМУЛЫ!'!J48</f>
        <v>68916</v>
      </c>
      <c r="O62" s="162">
        <f>'ФОРМУЛЫ!'!K48</f>
        <v>68916</v>
      </c>
      <c r="P62" s="163"/>
      <c r="Q62" s="164">
        <f>'ФОРМУЛЫ!'!P48</f>
        <v>0.16666666666666666</v>
      </c>
      <c r="R62" s="165">
        <v>0.18</v>
      </c>
      <c r="S62" s="246"/>
      <c r="T62" s="246"/>
      <c r="U62" s="246"/>
      <c r="V62" s="246"/>
      <c r="W62" s="246"/>
      <c r="X62" s="247">
        <v>0</v>
      </c>
      <c r="Y62" s="246"/>
      <c r="Z62" s="246"/>
      <c r="AA62" s="246"/>
      <c r="AB62" s="246"/>
      <c r="AC62" s="246"/>
      <c r="AD62" s="246"/>
      <c r="AE62" s="246"/>
      <c r="AF62" s="246"/>
      <c r="AG62" s="246"/>
      <c r="AH62" s="248"/>
      <c r="AI62" s="248"/>
      <c r="AJ62" s="85">
        <f t="shared" si="0"/>
        <v>0</v>
      </c>
      <c r="AK62" s="85">
        <f t="shared" si="1"/>
        <v>0</v>
      </c>
      <c r="AL62" s="36"/>
    </row>
    <row r="63" spans="1:38" ht="15" customHeight="1" x14ac:dyDescent="0.25">
      <c r="A63" s="71">
        <v>33</v>
      </c>
      <c r="B63" s="71"/>
      <c r="C63" s="234"/>
      <c r="D63" s="234" t="s">
        <v>314</v>
      </c>
      <c r="E63" s="235">
        <v>2</v>
      </c>
      <c r="F63" s="235" t="s">
        <v>257</v>
      </c>
      <c r="G63" s="236">
        <v>42397</v>
      </c>
      <c r="H63" s="233" t="s">
        <v>165</v>
      </c>
      <c r="I63" s="31"/>
      <c r="J63" s="30" t="s">
        <v>9</v>
      </c>
      <c r="K63" s="75">
        <f>'ФОРМУЛЫ!'!E49</f>
        <v>42397</v>
      </c>
      <c r="L63" s="75">
        <f>'ФОРМУЛЫ!'!F49</f>
        <v>84794</v>
      </c>
      <c r="M63" s="73"/>
      <c r="N63" s="162">
        <f>'ФОРМУЛЫ!'!J49</f>
        <v>50876</v>
      </c>
      <c r="O63" s="162">
        <f>'ФОРМУЛЫ!'!K49</f>
        <v>101752</v>
      </c>
      <c r="P63" s="163"/>
      <c r="Q63" s="164">
        <f>'ФОРМУЛЫ!'!P49</f>
        <v>0.1666601147888985</v>
      </c>
      <c r="R63" s="165">
        <v>0.18</v>
      </c>
      <c r="S63" s="246"/>
      <c r="T63" s="246"/>
      <c r="U63" s="246"/>
      <c r="V63" s="246"/>
      <c r="W63" s="246"/>
      <c r="X63" s="247">
        <v>0</v>
      </c>
      <c r="Y63" s="246"/>
      <c r="Z63" s="246"/>
      <c r="AA63" s="246"/>
      <c r="AB63" s="246"/>
      <c r="AC63" s="246"/>
      <c r="AD63" s="246"/>
      <c r="AE63" s="246"/>
      <c r="AF63" s="246"/>
      <c r="AG63" s="246"/>
      <c r="AH63" s="248"/>
      <c r="AI63" s="248"/>
      <c r="AJ63" s="85">
        <f t="shared" si="0"/>
        <v>0</v>
      </c>
      <c r="AK63" s="85">
        <f t="shared" si="1"/>
        <v>0</v>
      </c>
      <c r="AL63" s="36"/>
    </row>
    <row r="64" spans="1:38" ht="15" customHeight="1" x14ac:dyDescent="0.25">
      <c r="A64" s="71">
        <v>34</v>
      </c>
      <c r="B64" s="71"/>
      <c r="C64" s="234"/>
      <c r="D64" s="234" t="s">
        <v>309</v>
      </c>
      <c r="E64" s="235">
        <v>1</v>
      </c>
      <c r="F64" s="235" t="s">
        <v>257</v>
      </c>
      <c r="G64" s="236">
        <v>33665</v>
      </c>
      <c r="H64" s="233" t="s">
        <v>165</v>
      </c>
      <c r="I64" s="31"/>
      <c r="J64" s="30" t="s">
        <v>9</v>
      </c>
      <c r="K64" s="75">
        <f>'ФОРМУЛЫ!'!E50</f>
        <v>33665</v>
      </c>
      <c r="L64" s="75">
        <f>'ФОРМУЛЫ!'!F50</f>
        <v>33665</v>
      </c>
      <c r="M64" s="73"/>
      <c r="N64" s="162">
        <f>'ФОРМУЛЫ!'!J50</f>
        <v>40398</v>
      </c>
      <c r="O64" s="162">
        <f>'ФОРМУЛЫ!'!K50</f>
        <v>40398</v>
      </c>
      <c r="P64" s="163"/>
      <c r="Q64" s="164">
        <f>'ФОРМУЛЫ!'!P50</f>
        <v>0.16666666666666666</v>
      </c>
      <c r="R64" s="165">
        <v>0.18</v>
      </c>
      <c r="S64" s="246"/>
      <c r="T64" s="246"/>
      <c r="U64" s="246"/>
      <c r="V64" s="246"/>
      <c r="W64" s="246"/>
      <c r="X64" s="247">
        <v>0</v>
      </c>
      <c r="Y64" s="246"/>
      <c r="Z64" s="246"/>
      <c r="AA64" s="246"/>
      <c r="AB64" s="246"/>
      <c r="AC64" s="246"/>
      <c r="AD64" s="246"/>
      <c r="AE64" s="246"/>
      <c r="AF64" s="246"/>
      <c r="AG64" s="246"/>
      <c r="AH64" s="248"/>
      <c r="AI64" s="248"/>
      <c r="AJ64" s="85">
        <f t="shared" si="0"/>
        <v>0</v>
      </c>
      <c r="AK64" s="85">
        <f t="shared" si="1"/>
        <v>0</v>
      </c>
      <c r="AL64" s="36"/>
    </row>
    <row r="65" spans="1:38" ht="15" customHeight="1" x14ac:dyDescent="0.25">
      <c r="A65" s="71">
        <v>35</v>
      </c>
      <c r="B65" s="71"/>
      <c r="C65" s="234"/>
      <c r="D65" s="234" t="s">
        <v>310</v>
      </c>
      <c r="E65" s="235">
        <v>1</v>
      </c>
      <c r="F65" s="235" t="s">
        <v>257</v>
      </c>
      <c r="G65" s="236">
        <v>23105</v>
      </c>
      <c r="H65" s="233" t="s">
        <v>165</v>
      </c>
      <c r="I65" s="31"/>
      <c r="J65" s="30" t="s">
        <v>9</v>
      </c>
      <c r="K65" s="75">
        <f>'ФОРМУЛЫ!'!E51</f>
        <v>23105</v>
      </c>
      <c r="L65" s="75">
        <f>'ФОРМУЛЫ!'!F51</f>
        <v>23105</v>
      </c>
      <c r="M65" s="73"/>
      <c r="N65" s="162">
        <f>'ФОРМУЛЫ!'!J51</f>
        <v>27726</v>
      </c>
      <c r="O65" s="162">
        <f>'ФОРМУЛЫ!'!K51</f>
        <v>27726</v>
      </c>
      <c r="P65" s="163"/>
      <c r="Q65" s="164">
        <f>'ФОРМУЛЫ!'!P51</f>
        <v>0.16666666666666666</v>
      </c>
      <c r="R65" s="165">
        <v>0.18</v>
      </c>
      <c r="S65" s="246"/>
      <c r="T65" s="246"/>
      <c r="U65" s="246"/>
      <c r="V65" s="246"/>
      <c r="W65" s="246"/>
      <c r="X65" s="247">
        <v>0</v>
      </c>
      <c r="Y65" s="246"/>
      <c r="Z65" s="246"/>
      <c r="AA65" s="246"/>
      <c r="AB65" s="246"/>
      <c r="AC65" s="246"/>
      <c r="AD65" s="246"/>
      <c r="AE65" s="246"/>
      <c r="AF65" s="246"/>
      <c r="AG65" s="246"/>
      <c r="AH65" s="248"/>
      <c r="AI65" s="248"/>
      <c r="AJ65" s="85">
        <f t="shared" si="0"/>
        <v>0</v>
      </c>
      <c r="AK65" s="85">
        <f t="shared" si="1"/>
        <v>0</v>
      </c>
      <c r="AL65" s="36"/>
    </row>
    <row r="66" spans="1:38" ht="15" customHeight="1" x14ac:dyDescent="0.25">
      <c r="A66" s="71">
        <v>36</v>
      </c>
      <c r="B66" s="71"/>
      <c r="C66" s="234"/>
      <c r="D66" s="234" t="s">
        <v>311</v>
      </c>
      <c r="E66" s="235">
        <v>1</v>
      </c>
      <c r="F66" s="235" t="s">
        <v>257</v>
      </c>
      <c r="G66" s="236">
        <v>19071</v>
      </c>
      <c r="H66" s="233" t="s">
        <v>165</v>
      </c>
      <c r="I66" s="31"/>
      <c r="J66" s="30" t="s">
        <v>9</v>
      </c>
      <c r="K66" s="75">
        <f>'ФОРМУЛЫ!'!E52</f>
        <v>19071</v>
      </c>
      <c r="L66" s="75">
        <f>'ФОРМУЛЫ!'!F52</f>
        <v>19071</v>
      </c>
      <c r="M66" s="73"/>
      <c r="N66" s="162">
        <f>'ФОРМУЛЫ!'!J52</f>
        <v>22885</v>
      </c>
      <c r="O66" s="162">
        <f>'ФОРМУЛЫ!'!K52</f>
        <v>22885</v>
      </c>
      <c r="P66" s="163"/>
      <c r="Q66" s="164">
        <f>'ФОРМУЛЫ!'!P52</f>
        <v>0.16665938387590123</v>
      </c>
      <c r="R66" s="165">
        <v>0.18</v>
      </c>
      <c r="S66" s="246"/>
      <c r="T66" s="246"/>
      <c r="U66" s="246"/>
      <c r="V66" s="246"/>
      <c r="W66" s="246"/>
      <c r="X66" s="247">
        <v>0</v>
      </c>
      <c r="Y66" s="246"/>
      <c r="Z66" s="246"/>
      <c r="AA66" s="246"/>
      <c r="AB66" s="246"/>
      <c r="AC66" s="246"/>
      <c r="AD66" s="246"/>
      <c r="AE66" s="246"/>
      <c r="AF66" s="246"/>
      <c r="AG66" s="246"/>
      <c r="AH66" s="248"/>
      <c r="AI66" s="248"/>
      <c r="AJ66" s="85">
        <f t="shared" si="0"/>
        <v>0</v>
      </c>
      <c r="AK66" s="85">
        <f t="shared" si="1"/>
        <v>0</v>
      </c>
      <c r="AL66" s="36"/>
    </row>
    <row r="67" spans="1:38" ht="15" customHeight="1" x14ac:dyDescent="0.25">
      <c r="A67" s="71">
        <v>37</v>
      </c>
      <c r="B67" s="71"/>
      <c r="C67" s="234"/>
      <c r="D67" s="234" t="s">
        <v>312</v>
      </c>
      <c r="E67" s="235">
        <v>2</v>
      </c>
      <c r="F67" s="235" t="s">
        <v>257</v>
      </c>
      <c r="G67" s="236">
        <v>42397</v>
      </c>
      <c r="H67" s="233" t="s">
        <v>165</v>
      </c>
      <c r="I67" s="31"/>
      <c r="J67" s="30" t="s">
        <v>9</v>
      </c>
      <c r="K67" s="75">
        <f>'ФОРМУЛЫ!'!E53</f>
        <v>42397</v>
      </c>
      <c r="L67" s="75">
        <f>'ФОРМУЛЫ!'!F53</f>
        <v>84794</v>
      </c>
      <c r="M67" s="73"/>
      <c r="N67" s="162">
        <f>'ФОРМУЛЫ!'!J53</f>
        <v>50876</v>
      </c>
      <c r="O67" s="162">
        <f>'ФОРМУЛЫ!'!K53</f>
        <v>101752</v>
      </c>
      <c r="P67" s="163"/>
      <c r="Q67" s="164">
        <f>'ФОРМУЛЫ!'!P53</f>
        <v>0.1666601147888985</v>
      </c>
      <c r="R67" s="165">
        <v>0.18</v>
      </c>
      <c r="S67" s="246"/>
      <c r="T67" s="246"/>
      <c r="U67" s="246"/>
      <c r="V67" s="246"/>
      <c r="W67" s="246"/>
      <c r="X67" s="247">
        <v>0</v>
      </c>
      <c r="Y67" s="246"/>
      <c r="Z67" s="246"/>
      <c r="AA67" s="246"/>
      <c r="AB67" s="246"/>
      <c r="AC67" s="246"/>
      <c r="AD67" s="246"/>
      <c r="AE67" s="246"/>
      <c r="AF67" s="246"/>
      <c r="AG67" s="246"/>
      <c r="AH67" s="248"/>
      <c r="AI67" s="248"/>
      <c r="AJ67" s="85">
        <f t="shared" si="0"/>
        <v>0</v>
      </c>
      <c r="AK67" s="85">
        <f t="shared" si="1"/>
        <v>0</v>
      </c>
      <c r="AL67" s="36"/>
    </row>
    <row r="68" spans="1:38" ht="15" customHeight="1" x14ac:dyDescent="0.25">
      <c r="A68" s="71">
        <v>38</v>
      </c>
      <c r="B68" s="71"/>
      <c r="C68" s="234"/>
      <c r="D68" s="234"/>
      <c r="E68" s="235"/>
      <c r="F68" s="235"/>
      <c r="G68" s="236"/>
      <c r="H68" s="233"/>
      <c r="I68" s="31"/>
      <c r="J68" s="30" t="s">
        <v>9</v>
      </c>
      <c r="K68" s="75">
        <f>'ФОРМУЛЫ!'!E54</f>
        <v>0</v>
      </c>
      <c r="L68" s="75">
        <f>'ФОРМУЛЫ!'!F54</f>
        <v>0</v>
      </c>
      <c r="M68" s="73"/>
      <c r="N68" s="162">
        <f>'ФОРМУЛЫ!'!J54</f>
        <v>0</v>
      </c>
      <c r="O68" s="162">
        <f>'ФОРМУЛЫ!'!K54</f>
        <v>0</v>
      </c>
      <c r="P68" s="163"/>
      <c r="Q68" s="164">
        <f>'ФОРМУЛЫ!'!P54</f>
        <v>0</v>
      </c>
      <c r="R68" s="165">
        <v>0.18</v>
      </c>
      <c r="S68" s="246"/>
      <c r="T68" s="246"/>
      <c r="U68" s="246"/>
      <c r="V68" s="246"/>
      <c r="W68" s="246"/>
      <c r="X68" s="247">
        <v>0</v>
      </c>
      <c r="Y68" s="246"/>
      <c r="Z68" s="246"/>
      <c r="AA68" s="246"/>
      <c r="AB68" s="246"/>
      <c r="AC68" s="246"/>
      <c r="AD68" s="246"/>
      <c r="AE68" s="246"/>
      <c r="AF68" s="246"/>
      <c r="AG68" s="246"/>
      <c r="AH68" s="248"/>
      <c r="AI68" s="248"/>
      <c r="AJ68" s="85">
        <f t="shared" si="0"/>
        <v>0</v>
      </c>
      <c r="AK68" s="85">
        <f t="shared" si="1"/>
        <v>0</v>
      </c>
      <c r="AL68" s="36"/>
    </row>
    <row r="69" spans="1:38" ht="15" customHeight="1" x14ac:dyDescent="0.25">
      <c r="A69" s="71">
        <v>39</v>
      </c>
      <c r="B69" s="71"/>
      <c r="C69" s="237"/>
      <c r="D69" s="230" t="s">
        <v>318</v>
      </c>
      <c r="E69" s="235"/>
      <c r="F69" s="235"/>
      <c r="G69" s="236"/>
      <c r="H69" s="233"/>
      <c r="I69" s="31"/>
      <c r="J69" s="30" t="s">
        <v>9</v>
      </c>
      <c r="K69" s="75">
        <f>'ФОРМУЛЫ!'!E55</f>
        <v>0</v>
      </c>
      <c r="L69" s="75">
        <f>'ФОРМУЛЫ!'!F55</f>
        <v>0</v>
      </c>
      <c r="M69" s="73"/>
      <c r="N69" s="162">
        <f>'ФОРМУЛЫ!'!J55</f>
        <v>0</v>
      </c>
      <c r="O69" s="162">
        <f>'ФОРМУЛЫ!'!K55</f>
        <v>0</v>
      </c>
      <c r="P69" s="77"/>
      <c r="Q69" s="78">
        <f>'ФОРМУЛЫ!'!P55</f>
        <v>0</v>
      </c>
      <c r="R69" s="79">
        <v>0.18</v>
      </c>
      <c r="S69" s="246"/>
      <c r="T69" s="246"/>
      <c r="U69" s="246"/>
      <c r="V69" s="246"/>
      <c r="W69" s="246"/>
      <c r="X69" s="247">
        <v>0</v>
      </c>
      <c r="Y69" s="246"/>
      <c r="Z69" s="246"/>
      <c r="AA69" s="246"/>
      <c r="AB69" s="246"/>
      <c r="AC69" s="246"/>
      <c r="AD69" s="246"/>
      <c r="AE69" s="246"/>
      <c r="AF69" s="246"/>
      <c r="AG69" s="246"/>
      <c r="AH69" s="248"/>
      <c r="AI69" s="248"/>
      <c r="AJ69" s="85">
        <f t="shared" si="0"/>
        <v>0</v>
      </c>
      <c r="AK69" s="85">
        <f t="shared" si="1"/>
        <v>0</v>
      </c>
      <c r="AL69" s="36"/>
    </row>
    <row r="70" spans="1:38" ht="15" customHeight="1" x14ac:dyDescent="0.25">
      <c r="A70" s="71">
        <v>40</v>
      </c>
      <c r="B70" s="71"/>
      <c r="C70" s="234"/>
      <c r="D70" s="234" t="s">
        <v>319</v>
      </c>
      <c r="E70" s="235">
        <v>12</v>
      </c>
      <c r="F70" s="235" t="s">
        <v>327</v>
      </c>
      <c r="G70" s="236">
        <v>336</v>
      </c>
      <c r="H70" s="233" t="s">
        <v>165</v>
      </c>
      <c r="I70" s="31"/>
      <c r="J70" s="30" t="s">
        <v>9</v>
      </c>
      <c r="K70" s="75">
        <f>'ФОРМУЛЫ!'!E56</f>
        <v>336</v>
      </c>
      <c r="L70" s="75">
        <f>'ФОРМУЛЫ!'!F56</f>
        <v>4032</v>
      </c>
      <c r="M70" s="73"/>
      <c r="N70" s="162">
        <f>'ФОРМУЛЫ!'!J56</f>
        <v>403</v>
      </c>
      <c r="O70" s="162">
        <f>'ФОРМУЛЫ!'!K56</f>
        <v>4836</v>
      </c>
      <c r="P70" s="77"/>
      <c r="Q70" s="78">
        <f>'ФОРМУЛЫ!'!P56</f>
        <v>0.16625310173697269</v>
      </c>
      <c r="R70" s="79">
        <v>0.18</v>
      </c>
      <c r="S70" s="246"/>
      <c r="T70" s="246"/>
      <c r="U70" s="246"/>
      <c r="V70" s="246"/>
      <c r="W70" s="246"/>
      <c r="X70" s="247">
        <v>0</v>
      </c>
      <c r="Y70" s="246"/>
      <c r="Z70" s="246"/>
      <c r="AA70" s="246"/>
      <c r="AB70" s="246"/>
      <c r="AC70" s="246"/>
      <c r="AD70" s="246"/>
      <c r="AE70" s="246"/>
      <c r="AF70" s="246"/>
      <c r="AG70" s="246"/>
      <c r="AH70" s="248"/>
      <c r="AI70" s="248"/>
      <c r="AJ70" s="85">
        <f t="shared" si="0"/>
        <v>0</v>
      </c>
      <c r="AK70" s="85">
        <f t="shared" si="1"/>
        <v>0</v>
      </c>
      <c r="AL70" s="36"/>
    </row>
    <row r="71" spans="1:38" ht="15" customHeight="1" x14ac:dyDescent="0.25">
      <c r="A71" s="71">
        <v>41</v>
      </c>
      <c r="B71" s="71"/>
      <c r="C71" s="234"/>
      <c r="D71" s="234" t="s">
        <v>320</v>
      </c>
      <c r="E71" s="235">
        <v>1</v>
      </c>
      <c r="F71" s="235" t="s">
        <v>270</v>
      </c>
      <c r="G71" s="236">
        <v>14349.999999999998</v>
      </c>
      <c r="H71" s="233" t="s">
        <v>165</v>
      </c>
      <c r="I71" s="31"/>
      <c r="J71" s="30" t="s">
        <v>9</v>
      </c>
      <c r="K71" s="75">
        <f>'ФОРМУЛЫ!'!E57</f>
        <v>14349.999999999998</v>
      </c>
      <c r="L71" s="75">
        <f>'ФОРМУЛЫ!'!F57</f>
        <v>14349.999999999998</v>
      </c>
      <c r="M71" s="73"/>
      <c r="N71" s="162">
        <f>'ФОРМУЛЫ!'!J57</f>
        <v>17220</v>
      </c>
      <c r="O71" s="162">
        <f>'ФОРМУЛЫ!'!K57</f>
        <v>17220</v>
      </c>
      <c r="P71" s="77"/>
      <c r="Q71" s="78">
        <f>'ФОРМУЛЫ!'!P57</f>
        <v>0.16666666666666677</v>
      </c>
      <c r="R71" s="79">
        <v>0.18</v>
      </c>
      <c r="S71" s="246"/>
      <c r="T71" s="246"/>
      <c r="U71" s="246"/>
      <c r="V71" s="246"/>
      <c r="W71" s="246"/>
      <c r="X71" s="247">
        <v>0</v>
      </c>
      <c r="Y71" s="246"/>
      <c r="Z71" s="246"/>
      <c r="AA71" s="246"/>
      <c r="AB71" s="246"/>
      <c r="AC71" s="246"/>
      <c r="AD71" s="246"/>
      <c r="AE71" s="246"/>
      <c r="AF71" s="246"/>
      <c r="AG71" s="246"/>
      <c r="AH71" s="248"/>
      <c r="AI71" s="248"/>
      <c r="AJ71" s="85">
        <f t="shared" si="0"/>
        <v>0</v>
      </c>
      <c r="AK71" s="85">
        <f t="shared" si="1"/>
        <v>0</v>
      </c>
      <c r="AL71" s="36"/>
    </row>
    <row r="72" spans="1:38" ht="15" customHeight="1" x14ac:dyDescent="0.25">
      <c r="A72" s="71">
        <v>42</v>
      </c>
      <c r="B72" s="71"/>
      <c r="C72" s="234"/>
      <c r="D72" s="234" t="s">
        <v>321</v>
      </c>
      <c r="E72" s="235">
        <v>45</v>
      </c>
      <c r="F72" s="235" t="s">
        <v>327</v>
      </c>
      <c r="G72" s="236">
        <v>175</v>
      </c>
      <c r="H72" s="233" t="s">
        <v>165</v>
      </c>
      <c r="I72" s="31"/>
      <c r="J72" s="30" t="s">
        <v>9</v>
      </c>
      <c r="K72" s="75">
        <f>'ФОРМУЛЫ!'!E58</f>
        <v>175</v>
      </c>
      <c r="L72" s="75">
        <f>'ФОРМУЛЫ!'!F58</f>
        <v>7875</v>
      </c>
      <c r="M72" s="73"/>
      <c r="N72" s="162">
        <f>'ФОРМУЛЫ!'!J58</f>
        <v>210</v>
      </c>
      <c r="O72" s="162">
        <f>'ФОРМУЛЫ!'!K58</f>
        <v>9450</v>
      </c>
      <c r="P72" s="77"/>
      <c r="Q72" s="78">
        <f>'ФОРМУЛЫ!'!P58</f>
        <v>0.16666666666666666</v>
      </c>
      <c r="R72" s="79">
        <v>0.18</v>
      </c>
      <c r="S72" s="246"/>
      <c r="T72" s="246"/>
      <c r="U72" s="246"/>
      <c r="V72" s="246"/>
      <c r="W72" s="246"/>
      <c r="X72" s="247">
        <v>0</v>
      </c>
      <c r="Y72" s="246"/>
      <c r="Z72" s="246"/>
      <c r="AA72" s="246"/>
      <c r="AB72" s="246"/>
      <c r="AC72" s="246"/>
      <c r="AD72" s="246"/>
      <c r="AE72" s="246"/>
      <c r="AF72" s="246"/>
      <c r="AG72" s="246"/>
      <c r="AH72" s="248"/>
      <c r="AI72" s="248"/>
      <c r="AJ72" s="85">
        <f t="shared" si="0"/>
        <v>0</v>
      </c>
      <c r="AK72" s="85">
        <f t="shared" si="1"/>
        <v>0</v>
      </c>
      <c r="AL72" s="36"/>
    </row>
    <row r="73" spans="1:38" ht="15" customHeight="1" x14ac:dyDescent="0.25">
      <c r="A73" s="71">
        <v>43</v>
      </c>
      <c r="B73" s="71"/>
      <c r="C73" s="234"/>
      <c r="D73" s="234" t="s">
        <v>322</v>
      </c>
      <c r="E73" s="235">
        <v>13</v>
      </c>
      <c r="F73" s="235" t="s">
        <v>327</v>
      </c>
      <c r="G73" s="236">
        <v>14070</v>
      </c>
      <c r="H73" s="233" t="s">
        <v>165</v>
      </c>
      <c r="I73" s="31"/>
      <c r="J73" s="30" t="s">
        <v>9</v>
      </c>
      <c r="K73" s="75">
        <f>'ФОРМУЛЫ!'!E59</f>
        <v>14070</v>
      </c>
      <c r="L73" s="75">
        <f>'ФОРМУЛЫ!'!F59</f>
        <v>182910</v>
      </c>
      <c r="M73" s="73"/>
      <c r="N73" s="162">
        <f>'ФОРМУЛЫ!'!J59</f>
        <v>16884</v>
      </c>
      <c r="O73" s="162">
        <f>'ФОРМУЛЫ!'!K59</f>
        <v>219492</v>
      </c>
      <c r="P73" s="77"/>
      <c r="Q73" s="78">
        <f>'ФОРМУЛЫ!'!P59</f>
        <v>0.16666666666666666</v>
      </c>
      <c r="R73" s="79">
        <v>0.18</v>
      </c>
      <c r="S73" s="246"/>
      <c r="T73" s="246"/>
      <c r="U73" s="246"/>
      <c r="V73" s="246"/>
      <c r="W73" s="246"/>
      <c r="X73" s="247">
        <v>0</v>
      </c>
      <c r="Y73" s="246"/>
      <c r="Z73" s="246"/>
      <c r="AA73" s="246"/>
      <c r="AB73" s="246"/>
      <c r="AC73" s="246"/>
      <c r="AD73" s="246"/>
      <c r="AE73" s="246"/>
      <c r="AF73" s="246"/>
      <c r="AG73" s="246"/>
      <c r="AH73" s="248"/>
      <c r="AI73" s="248"/>
      <c r="AJ73" s="85">
        <f t="shared" si="0"/>
        <v>0</v>
      </c>
      <c r="AK73" s="85">
        <f t="shared" si="1"/>
        <v>0</v>
      </c>
      <c r="AL73" s="36"/>
    </row>
    <row r="74" spans="1:38" ht="15" customHeight="1" x14ac:dyDescent="0.25">
      <c r="A74" s="71">
        <v>44</v>
      </c>
      <c r="B74" s="71"/>
      <c r="C74" s="234"/>
      <c r="D74" s="234" t="s">
        <v>323</v>
      </c>
      <c r="E74" s="235">
        <v>13</v>
      </c>
      <c r="F74" s="235" t="s">
        <v>257</v>
      </c>
      <c r="G74" s="236">
        <v>273</v>
      </c>
      <c r="H74" s="233" t="s">
        <v>165</v>
      </c>
      <c r="I74" s="31"/>
      <c r="J74" s="30" t="s">
        <v>9</v>
      </c>
      <c r="K74" s="75">
        <f>'ФОРМУЛЫ!'!E60</f>
        <v>273</v>
      </c>
      <c r="L74" s="75">
        <f>'ФОРМУЛЫ!'!F60</f>
        <v>3549</v>
      </c>
      <c r="M74" s="73"/>
      <c r="N74" s="162">
        <f>'ФОРМУЛЫ!'!J60</f>
        <v>328</v>
      </c>
      <c r="O74" s="162">
        <f>'ФОРМУЛЫ!'!K60</f>
        <v>4264</v>
      </c>
      <c r="P74" s="77"/>
      <c r="Q74" s="78">
        <f>'ФОРМУЛЫ!'!P60</f>
        <v>0.1676829268292683</v>
      </c>
      <c r="R74" s="79">
        <v>0.18</v>
      </c>
      <c r="S74" s="246"/>
      <c r="T74" s="246"/>
      <c r="U74" s="246"/>
      <c r="V74" s="246"/>
      <c r="W74" s="246"/>
      <c r="X74" s="247">
        <v>0</v>
      </c>
      <c r="Y74" s="246"/>
      <c r="Z74" s="246"/>
      <c r="AA74" s="246"/>
      <c r="AB74" s="246"/>
      <c r="AC74" s="246"/>
      <c r="AD74" s="246"/>
      <c r="AE74" s="246"/>
      <c r="AF74" s="246"/>
      <c r="AG74" s="246"/>
      <c r="AH74" s="248"/>
      <c r="AI74" s="248"/>
      <c r="AJ74" s="85">
        <f t="shared" si="0"/>
        <v>0</v>
      </c>
      <c r="AK74" s="85">
        <f t="shared" si="1"/>
        <v>0</v>
      </c>
      <c r="AL74" s="36"/>
    </row>
    <row r="75" spans="1:38" ht="15" customHeight="1" x14ac:dyDescent="0.25">
      <c r="A75" s="71">
        <v>45</v>
      </c>
      <c r="B75" s="71"/>
      <c r="C75" s="238"/>
      <c r="D75" s="234" t="s">
        <v>324</v>
      </c>
      <c r="E75" s="235">
        <v>1</v>
      </c>
      <c r="F75" s="235" t="s">
        <v>270</v>
      </c>
      <c r="G75" s="236">
        <v>11130</v>
      </c>
      <c r="H75" s="233" t="s">
        <v>165</v>
      </c>
      <c r="I75" s="31"/>
      <c r="J75" s="30" t="s">
        <v>9</v>
      </c>
      <c r="K75" s="75">
        <f>'ФОРМУЛЫ!'!E61</f>
        <v>11130</v>
      </c>
      <c r="L75" s="75">
        <f>'ФОРМУЛЫ!'!F61</f>
        <v>11130</v>
      </c>
      <c r="M75" s="73"/>
      <c r="N75" s="162">
        <f>'ФОРМУЛЫ!'!J61</f>
        <v>13356</v>
      </c>
      <c r="O75" s="162">
        <f>'ФОРМУЛЫ!'!K61</f>
        <v>13356</v>
      </c>
      <c r="P75" s="77"/>
      <c r="Q75" s="78">
        <f>'ФОРМУЛЫ!'!P61</f>
        <v>0.16666666666666666</v>
      </c>
      <c r="R75" s="79">
        <v>0.18</v>
      </c>
      <c r="S75" s="246"/>
      <c r="T75" s="246"/>
      <c r="U75" s="246"/>
      <c r="V75" s="246"/>
      <c r="W75" s="246"/>
      <c r="X75" s="247">
        <v>0</v>
      </c>
      <c r="Y75" s="246"/>
      <c r="Z75" s="246"/>
      <c r="AA75" s="246"/>
      <c r="AB75" s="246"/>
      <c r="AC75" s="246"/>
      <c r="AD75" s="246"/>
      <c r="AE75" s="246"/>
      <c r="AF75" s="246"/>
      <c r="AG75" s="246"/>
      <c r="AH75" s="248"/>
      <c r="AI75" s="248"/>
      <c r="AJ75" s="85">
        <f t="shared" si="0"/>
        <v>0</v>
      </c>
      <c r="AK75" s="85">
        <f t="shared" si="1"/>
        <v>0</v>
      </c>
      <c r="AL75" s="36"/>
    </row>
    <row r="76" spans="1:38" ht="15" customHeight="1" x14ac:dyDescent="0.25">
      <c r="A76" s="71">
        <v>46</v>
      </c>
      <c r="B76" s="71"/>
      <c r="C76" s="234"/>
      <c r="D76" s="234" t="s">
        <v>326</v>
      </c>
      <c r="E76" s="235">
        <v>1</v>
      </c>
      <c r="F76" s="235" t="s">
        <v>270</v>
      </c>
      <c r="G76" s="236">
        <v>85680</v>
      </c>
      <c r="H76" s="233" t="s">
        <v>165</v>
      </c>
      <c r="I76" s="31"/>
      <c r="J76" s="30" t="s">
        <v>9</v>
      </c>
      <c r="K76" s="75">
        <f>'ФОРМУЛЫ!'!E62</f>
        <v>85680</v>
      </c>
      <c r="L76" s="75">
        <f>'ФОРМУЛЫ!'!F62</f>
        <v>85680</v>
      </c>
      <c r="M76" s="73"/>
      <c r="N76" s="162">
        <f>'ФОРМУЛЫ!'!J62</f>
        <v>102816</v>
      </c>
      <c r="O76" s="162">
        <f>'ФОРМУЛЫ!'!K62</f>
        <v>102816</v>
      </c>
      <c r="P76" s="77"/>
      <c r="Q76" s="78">
        <f>'ФОРМУЛЫ!'!P62</f>
        <v>0.16666666666666666</v>
      </c>
      <c r="R76" s="79">
        <v>0.18</v>
      </c>
      <c r="S76" s="246"/>
      <c r="T76" s="246"/>
      <c r="U76" s="246"/>
      <c r="V76" s="246"/>
      <c r="W76" s="246"/>
      <c r="X76" s="247">
        <v>0</v>
      </c>
      <c r="Y76" s="246"/>
      <c r="Z76" s="246"/>
      <c r="AA76" s="246"/>
      <c r="AB76" s="246"/>
      <c r="AC76" s="246"/>
      <c r="AD76" s="246"/>
      <c r="AE76" s="246"/>
      <c r="AF76" s="246"/>
      <c r="AG76" s="246"/>
      <c r="AH76" s="248"/>
      <c r="AI76" s="248"/>
      <c r="AJ76" s="85">
        <f t="shared" si="0"/>
        <v>0</v>
      </c>
      <c r="AK76" s="85">
        <f t="shared" si="1"/>
        <v>0</v>
      </c>
      <c r="AL76" s="36"/>
    </row>
    <row r="77" spans="1:38" ht="15" customHeight="1" x14ac:dyDescent="0.25">
      <c r="A77" s="71">
        <v>47</v>
      </c>
      <c r="B77" s="71"/>
      <c r="C77" s="234"/>
      <c r="D77" s="234" t="s">
        <v>325</v>
      </c>
      <c r="E77" s="235">
        <v>1</v>
      </c>
      <c r="F77" s="235" t="s">
        <v>257</v>
      </c>
      <c r="G77" s="236">
        <v>230.99999999999997</v>
      </c>
      <c r="H77" s="233" t="s">
        <v>165</v>
      </c>
      <c r="I77" s="31"/>
      <c r="J77" s="30" t="s">
        <v>9</v>
      </c>
      <c r="K77" s="75">
        <f>'ФОРМУЛЫ!'!E63</f>
        <v>230.99999999999997</v>
      </c>
      <c r="L77" s="75">
        <f>'ФОРМУЛЫ!'!F63</f>
        <v>230.99999999999997</v>
      </c>
      <c r="M77" s="73"/>
      <c r="N77" s="162">
        <f>'ФОРМУЛЫ!'!J63</f>
        <v>277</v>
      </c>
      <c r="O77" s="162">
        <f>'ФОРМУЛЫ!'!K63</f>
        <v>277</v>
      </c>
      <c r="P77" s="77"/>
      <c r="Q77" s="78">
        <f>'ФОРМУЛЫ!'!P63</f>
        <v>0.1660649819494586</v>
      </c>
      <c r="R77" s="79">
        <v>0.18</v>
      </c>
      <c r="S77" s="246"/>
      <c r="T77" s="246"/>
      <c r="U77" s="246"/>
      <c r="V77" s="246"/>
      <c r="W77" s="246"/>
      <c r="X77" s="247">
        <v>0</v>
      </c>
      <c r="Y77" s="246"/>
      <c r="Z77" s="246"/>
      <c r="AA77" s="246"/>
      <c r="AB77" s="246"/>
      <c r="AC77" s="246"/>
      <c r="AD77" s="246"/>
      <c r="AE77" s="246"/>
      <c r="AF77" s="246"/>
      <c r="AG77" s="246"/>
      <c r="AH77" s="248"/>
      <c r="AI77" s="248"/>
      <c r="AJ77" s="85">
        <f>ROUND(AH77*E77,2)</f>
        <v>0</v>
      </c>
      <c r="AK77" s="85">
        <f>ROUND(AI77*E77,2)</f>
        <v>0</v>
      </c>
      <c r="AL77" s="36"/>
    </row>
    <row r="78" spans="1:38" ht="15" customHeight="1" x14ac:dyDescent="0.25">
      <c r="A78" s="71">
        <v>48</v>
      </c>
      <c r="B78" s="71"/>
      <c r="C78" s="239"/>
      <c r="D78" s="234" t="s">
        <v>328</v>
      </c>
      <c r="E78" s="235">
        <v>2</v>
      </c>
      <c r="F78" s="235" t="s">
        <v>257</v>
      </c>
      <c r="G78" s="236">
        <v>64000</v>
      </c>
      <c r="H78" s="233" t="s">
        <v>165</v>
      </c>
      <c r="I78" s="31"/>
      <c r="J78" s="30" t="s">
        <v>9</v>
      </c>
      <c r="K78" s="75">
        <f>'ФОРМУЛЫ!'!E64</f>
        <v>64000</v>
      </c>
      <c r="L78" s="75">
        <f>'ФОРМУЛЫ!'!F64</f>
        <v>128000</v>
      </c>
      <c r="M78" s="73"/>
      <c r="N78" s="162">
        <f>'ФОРМУЛЫ!'!J64</f>
        <v>76800</v>
      </c>
      <c r="O78" s="162">
        <f>'ФОРМУЛЫ!'!K64</f>
        <v>153600</v>
      </c>
      <c r="P78" s="77"/>
      <c r="Q78" s="78">
        <f>'ФОРМУЛЫ!'!P64</f>
        <v>0.16666666666666666</v>
      </c>
      <c r="R78" s="79">
        <v>0.18</v>
      </c>
      <c r="S78" s="246"/>
      <c r="T78" s="246"/>
      <c r="U78" s="246"/>
      <c r="V78" s="246"/>
      <c r="W78" s="246"/>
      <c r="X78" s="247">
        <v>0</v>
      </c>
      <c r="Y78" s="246"/>
      <c r="Z78" s="246"/>
      <c r="AA78" s="246"/>
      <c r="AB78" s="246"/>
      <c r="AC78" s="246"/>
      <c r="AD78" s="246"/>
      <c r="AE78" s="246"/>
      <c r="AF78" s="246"/>
      <c r="AG78" s="246"/>
      <c r="AH78" s="248"/>
      <c r="AI78" s="248"/>
      <c r="AJ78" s="85">
        <f t="shared" si="0"/>
        <v>0</v>
      </c>
      <c r="AK78" s="85">
        <f t="shared" si="1"/>
        <v>0</v>
      </c>
      <c r="AL78" s="36"/>
    </row>
    <row r="79" spans="1:38" ht="15" customHeight="1" x14ac:dyDescent="0.25">
      <c r="A79" s="71">
        <v>49</v>
      </c>
      <c r="B79" s="71"/>
      <c r="C79" s="238"/>
      <c r="D79" s="234" t="s">
        <v>329</v>
      </c>
      <c r="E79" s="235">
        <v>2</v>
      </c>
      <c r="F79" s="235" t="s">
        <v>257</v>
      </c>
      <c r="G79" s="236">
        <v>18800</v>
      </c>
      <c r="H79" s="233" t="s">
        <v>165</v>
      </c>
      <c r="I79" s="31"/>
      <c r="J79" s="30" t="s">
        <v>9</v>
      </c>
      <c r="K79" s="75">
        <f>'ФОРМУЛЫ!'!E65</f>
        <v>18800</v>
      </c>
      <c r="L79" s="75">
        <f>'ФОРМУЛЫ!'!F65</f>
        <v>37600</v>
      </c>
      <c r="M79" s="73"/>
      <c r="N79" s="162">
        <f>'ФОРМУЛЫ!'!J65</f>
        <v>22560</v>
      </c>
      <c r="O79" s="162">
        <f>'ФОРМУЛЫ!'!K65</f>
        <v>45120</v>
      </c>
      <c r="P79" s="77"/>
      <c r="Q79" s="78">
        <f>'ФОРМУЛЫ!'!P65</f>
        <v>0.16666666666666666</v>
      </c>
      <c r="R79" s="79">
        <v>0.18</v>
      </c>
      <c r="S79" s="246"/>
      <c r="T79" s="246"/>
      <c r="U79" s="246"/>
      <c r="V79" s="246"/>
      <c r="W79" s="246"/>
      <c r="X79" s="247">
        <v>0</v>
      </c>
      <c r="Y79" s="246"/>
      <c r="Z79" s="246"/>
      <c r="AA79" s="246"/>
      <c r="AB79" s="246"/>
      <c r="AC79" s="246"/>
      <c r="AD79" s="246"/>
      <c r="AE79" s="246"/>
      <c r="AF79" s="246"/>
      <c r="AG79" s="246"/>
      <c r="AH79" s="248"/>
      <c r="AI79" s="248"/>
      <c r="AJ79" s="85">
        <f t="shared" si="0"/>
        <v>0</v>
      </c>
      <c r="AK79" s="85">
        <f t="shared" si="1"/>
        <v>0</v>
      </c>
      <c r="AL79" s="36"/>
    </row>
    <row r="80" spans="1:38" ht="15" customHeight="1" x14ac:dyDescent="0.25">
      <c r="A80" s="71">
        <v>50</v>
      </c>
      <c r="B80" s="71"/>
      <c r="C80" s="238"/>
      <c r="D80" s="234" t="s">
        <v>330</v>
      </c>
      <c r="E80" s="235">
        <v>1</v>
      </c>
      <c r="F80" s="235" t="s">
        <v>257</v>
      </c>
      <c r="G80" s="236">
        <v>30200</v>
      </c>
      <c r="H80" s="233" t="s">
        <v>165</v>
      </c>
      <c r="I80" s="31"/>
      <c r="J80" s="30" t="s">
        <v>9</v>
      </c>
      <c r="K80" s="75">
        <f>'ФОРМУЛЫ!'!E66</f>
        <v>30200</v>
      </c>
      <c r="L80" s="75">
        <f>'ФОРМУЛЫ!'!F66</f>
        <v>30200</v>
      </c>
      <c r="M80" s="73"/>
      <c r="N80" s="162">
        <f>'ФОРМУЛЫ!'!J66</f>
        <v>36240</v>
      </c>
      <c r="O80" s="162">
        <f>'ФОРМУЛЫ!'!K66</f>
        <v>36240</v>
      </c>
      <c r="P80" s="77"/>
      <c r="Q80" s="78">
        <f>'ФОРМУЛЫ!'!P66</f>
        <v>0.16666666666666666</v>
      </c>
      <c r="R80" s="79">
        <v>0.18</v>
      </c>
      <c r="S80" s="246"/>
      <c r="T80" s="246"/>
      <c r="U80" s="246"/>
      <c r="V80" s="246"/>
      <c r="W80" s="246"/>
      <c r="X80" s="247">
        <v>0</v>
      </c>
      <c r="Y80" s="246"/>
      <c r="Z80" s="246"/>
      <c r="AA80" s="246"/>
      <c r="AB80" s="246"/>
      <c r="AC80" s="246"/>
      <c r="AD80" s="246"/>
      <c r="AE80" s="246"/>
      <c r="AF80" s="246"/>
      <c r="AG80" s="246"/>
      <c r="AH80" s="248"/>
      <c r="AI80" s="248"/>
      <c r="AJ80" s="85">
        <f t="shared" si="0"/>
        <v>0</v>
      </c>
      <c r="AK80" s="85">
        <f t="shared" si="1"/>
        <v>0</v>
      </c>
      <c r="AL80" s="36"/>
    </row>
    <row r="81" spans="1:38" ht="15" customHeight="1" x14ac:dyDescent="0.25">
      <c r="A81" s="71">
        <v>51</v>
      </c>
      <c r="B81" s="71"/>
      <c r="C81" s="238"/>
      <c r="D81" s="234" t="s">
        <v>331</v>
      </c>
      <c r="E81" s="235">
        <v>1</v>
      </c>
      <c r="F81" s="235" t="s">
        <v>257</v>
      </c>
      <c r="G81" s="236">
        <v>36200</v>
      </c>
      <c r="H81" s="233" t="s">
        <v>165</v>
      </c>
      <c r="I81" s="31"/>
      <c r="J81" s="30" t="s">
        <v>9</v>
      </c>
      <c r="K81" s="75">
        <f>'ФОРМУЛЫ!'!E67</f>
        <v>36200</v>
      </c>
      <c r="L81" s="75">
        <f>'ФОРМУЛЫ!'!F67</f>
        <v>36200</v>
      </c>
      <c r="M81" s="73"/>
      <c r="N81" s="162">
        <f>'ФОРМУЛЫ!'!J67</f>
        <v>43440</v>
      </c>
      <c r="O81" s="162">
        <f>'ФОРМУЛЫ!'!K67</f>
        <v>43440</v>
      </c>
      <c r="P81" s="77"/>
      <c r="Q81" s="78">
        <f>'ФОРМУЛЫ!'!P67</f>
        <v>0.16666666666666666</v>
      </c>
      <c r="R81" s="79">
        <v>0.18</v>
      </c>
      <c r="S81" s="246"/>
      <c r="T81" s="246"/>
      <c r="U81" s="246"/>
      <c r="V81" s="246"/>
      <c r="W81" s="246"/>
      <c r="X81" s="247">
        <v>0</v>
      </c>
      <c r="Y81" s="246"/>
      <c r="Z81" s="246"/>
      <c r="AA81" s="246"/>
      <c r="AB81" s="246"/>
      <c r="AC81" s="246"/>
      <c r="AD81" s="246"/>
      <c r="AE81" s="246"/>
      <c r="AF81" s="246"/>
      <c r="AG81" s="246"/>
      <c r="AH81" s="248"/>
      <c r="AI81" s="248"/>
      <c r="AJ81" s="85">
        <f t="shared" si="0"/>
        <v>0</v>
      </c>
      <c r="AK81" s="85">
        <f t="shared" si="1"/>
        <v>0</v>
      </c>
      <c r="AL81" s="36"/>
    </row>
    <row r="82" spans="1:38" ht="15" customHeight="1" x14ac:dyDescent="0.25">
      <c r="A82" s="71">
        <v>52</v>
      </c>
      <c r="B82" s="71"/>
      <c r="C82" s="238"/>
      <c r="D82" s="234" t="s">
        <v>332</v>
      </c>
      <c r="E82" s="235">
        <v>1</v>
      </c>
      <c r="F82" s="235" t="s">
        <v>257</v>
      </c>
      <c r="G82" s="236">
        <v>19800</v>
      </c>
      <c r="H82" s="233" t="s">
        <v>165</v>
      </c>
      <c r="I82" s="31"/>
      <c r="J82" s="30" t="s">
        <v>9</v>
      </c>
      <c r="K82" s="75">
        <f>'ФОРМУЛЫ!'!E68</f>
        <v>19800</v>
      </c>
      <c r="L82" s="75">
        <f>'ФОРМУЛЫ!'!F68</f>
        <v>19800</v>
      </c>
      <c r="M82" s="73"/>
      <c r="N82" s="162">
        <f>'ФОРМУЛЫ!'!J68</f>
        <v>23760</v>
      </c>
      <c r="O82" s="162">
        <f>'ФОРМУЛЫ!'!K68</f>
        <v>23760</v>
      </c>
      <c r="P82" s="77"/>
      <c r="Q82" s="78">
        <f>'ФОРМУЛЫ!'!P68</f>
        <v>0.16666666666666666</v>
      </c>
      <c r="R82" s="79">
        <v>0.18</v>
      </c>
      <c r="S82" s="246"/>
      <c r="T82" s="246"/>
      <c r="U82" s="246"/>
      <c r="V82" s="246"/>
      <c r="W82" s="246"/>
      <c r="X82" s="247">
        <v>0</v>
      </c>
      <c r="Y82" s="246"/>
      <c r="Z82" s="246"/>
      <c r="AA82" s="246"/>
      <c r="AB82" s="246"/>
      <c r="AC82" s="246"/>
      <c r="AD82" s="246"/>
      <c r="AE82" s="246"/>
      <c r="AF82" s="246"/>
      <c r="AG82" s="246"/>
      <c r="AH82" s="248"/>
      <c r="AI82" s="248"/>
      <c r="AJ82" s="85">
        <f t="shared" si="0"/>
        <v>0</v>
      </c>
      <c r="AK82" s="85">
        <f t="shared" si="1"/>
        <v>0</v>
      </c>
      <c r="AL82" s="36"/>
    </row>
    <row r="83" spans="1:38" ht="15" customHeight="1" x14ac:dyDescent="0.25">
      <c r="A83" s="71">
        <v>53</v>
      </c>
      <c r="B83" s="71"/>
      <c r="C83" s="238"/>
      <c r="D83" s="234" t="s">
        <v>333</v>
      </c>
      <c r="E83" s="235">
        <v>1</v>
      </c>
      <c r="F83" s="235" t="s">
        <v>257</v>
      </c>
      <c r="G83" s="236">
        <v>16380</v>
      </c>
      <c r="H83" s="233" t="s">
        <v>165</v>
      </c>
      <c r="I83" s="31"/>
      <c r="J83" s="30" t="s">
        <v>9</v>
      </c>
      <c r="K83" s="75">
        <f>'ФОРМУЛЫ!'!E69</f>
        <v>16380</v>
      </c>
      <c r="L83" s="75">
        <f>'ФОРМУЛЫ!'!F69</f>
        <v>16380</v>
      </c>
      <c r="M83" s="73"/>
      <c r="N83" s="162">
        <f>'ФОРМУЛЫ!'!J69</f>
        <v>19656</v>
      </c>
      <c r="O83" s="162">
        <f>'ФОРМУЛЫ!'!K69</f>
        <v>19656</v>
      </c>
      <c r="P83" s="77"/>
      <c r="Q83" s="78">
        <f>'ФОРМУЛЫ!'!P69</f>
        <v>0.16666666666666666</v>
      </c>
      <c r="R83" s="79">
        <v>0.18</v>
      </c>
      <c r="S83" s="246"/>
      <c r="T83" s="246"/>
      <c r="U83" s="246"/>
      <c r="V83" s="246"/>
      <c r="W83" s="246"/>
      <c r="X83" s="247">
        <v>0</v>
      </c>
      <c r="Y83" s="246"/>
      <c r="Z83" s="246"/>
      <c r="AA83" s="246"/>
      <c r="AB83" s="246"/>
      <c r="AC83" s="246"/>
      <c r="AD83" s="246"/>
      <c r="AE83" s="246"/>
      <c r="AF83" s="246"/>
      <c r="AG83" s="246"/>
      <c r="AH83" s="248"/>
      <c r="AI83" s="248"/>
      <c r="AJ83" s="85">
        <f t="shared" si="0"/>
        <v>0</v>
      </c>
      <c r="AK83" s="85">
        <f t="shared" si="1"/>
        <v>0</v>
      </c>
      <c r="AL83" s="36"/>
    </row>
    <row r="84" spans="1:38" ht="15" customHeight="1" x14ac:dyDescent="0.25">
      <c r="A84" s="71">
        <v>54</v>
      </c>
      <c r="B84" s="71"/>
      <c r="C84" s="238"/>
      <c r="D84" s="234" t="s">
        <v>334</v>
      </c>
      <c r="E84" s="235">
        <v>1</v>
      </c>
      <c r="F84" s="235" t="s">
        <v>257</v>
      </c>
      <c r="G84" s="236">
        <v>16380</v>
      </c>
      <c r="H84" s="233" t="s">
        <v>165</v>
      </c>
      <c r="I84" s="31"/>
      <c r="J84" s="30" t="s">
        <v>9</v>
      </c>
      <c r="K84" s="75">
        <f>'ФОРМУЛЫ!'!E70</f>
        <v>16380</v>
      </c>
      <c r="L84" s="75">
        <f>'ФОРМУЛЫ!'!F70</f>
        <v>16380</v>
      </c>
      <c r="M84" s="73"/>
      <c r="N84" s="162">
        <f>'ФОРМУЛЫ!'!J70</f>
        <v>19656</v>
      </c>
      <c r="O84" s="162">
        <f>'ФОРМУЛЫ!'!K70</f>
        <v>19656</v>
      </c>
      <c r="P84" s="77"/>
      <c r="Q84" s="78">
        <f>'ФОРМУЛЫ!'!P70</f>
        <v>0.16666666666666666</v>
      </c>
      <c r="R84" s="79">
        <v>0.18</v>
      </c>
      <c r="S84" s="246"/>
      <c r="T84" s="246"/>
      <c r="U84" s="246"/>
      <c r="V84" s="246"/>
      <c r="W84" s="246"/>
      <c r="X84" s="247">
        <v>0</v>
      </c>
      <c r="Y84" s="246"/>
      <c r="Z84" s="246"/>
      <c r="AA84" s="246"/>
      <c r="AB84" s="246"/>
      <c r="AC84" s="246"/>
      <c r="AD84" s="246"/>
      <c r="AE84" s="246"/>
      <c r="AF84" s="246"/>
      <c r="AG84" s="246"/>
      <c r="AH84" s="248"/>
      <c r="AI84" s="248"/>
      <c r="AJ84" s="85">
        <f t="shared" si="0"/>
        <v>0</v>
      </c>
      <c r="AK84" s="85">
        <f t="shared" si="1"/>
        <v>0</v>
      </c>
      <c r="AL84" s="36"/>
    </row>
    <row r="85" spans="1:38" ht="15" customHeight="1" x14ac:dyDescent="0.25">
      <c r="A85" s="71">
        <v>55</v>
      </c>
      <c r="B85" s="71"/>
      <c r="C85" s="238"/>
      <c r="D85" s="234" t="s">
        <v>335</v>
      </c>
      <c r="E85" s="235">
        <v>1</v>
      </c>
      <c r="F85" s="235" t="s">
        <v>270</v>
      </c>
      <c r="G85" s="236">
        <v>89000</v>
      </c>
      <c r="H85" s="233" t="s">
        <v>165</v>
      </c>
      <c r="I85" s="31"/>
      <c r="J85" s="30" t="s">
        <v>9</v>
      </c>
      <c r="K85" s="75">
        <f>'ФОРМУЛЫ!'!E71</f>
        <v>89000</v>
      </c>
      <c r="L85" s="75">
        <f>'ФОРМУЛЫ!'!F71</f>
        <v>89000</v>
      </c>
      <c r="M85" s="73"/>
      <c r="N85" s="162">
        <f>'ФОРМУЛЫ!'!J71</f>
        <v>106800</v>
      </c>
      <c r="O85" s="162">
        <f>'ФОРМУЛЫ!'!K71</f>
        <v>106800</v>
      </c>
      <c r="P85" s="77"/>
      <c r="Q85" s="78">
        <f>'ФОРМУЛЫ!'!P71</f>
        <v>0.16666666666666666</v>
      </c>
      <c r="R85" s="79">
        <v>0.18</v>
      </c>
      <c r="S85" s="246"/>
      <c r="T85" s="246"/>
      <c r="U85" s="246"/>
      <c r="V85" s="246"/>
      <c r="W85" s="246"/>
      <c r="X85" s="247">
        <v>0</v>
      </c>
      <c r="Y85" s="246"/>
      <c r="Z85" s="246"/>
      <c r="AA85" s="246"/>
      <c r="AB85" s="246"/>
      <c r="AC85" s="246"/>
      <c r="AD85" s="246"/>
      <c r="AE85" s="246"/>
      <c r="AF85" s="246"/>
      <c r="AG85" s="246"/>
      <c r="AH85" s="248"/>
      <c r="AI85" s="248"/>
      <c r="AJ85" s="85">
        <f t="shared" si="0"/>
        <v>0</v>
      </c>
      <c r="AK85" s="85">
        <f t="shared" si="1"/>
        <v>0</v>
      </c>
      <c r="AL85" s="36"/>
    </row>
    <row r="86" spans="1:38" ht="15" customHeight="1" x14ac:dyDescent="0.25">
      <c r="A86" s="71">
        <v>56</v>
      </c>
      <c r="B86" s="71"/>
      <c r="C86" s="238"/>
      <c r="D86" s="234"/>
      <c r="E86" s="235"/>
      <c r="F86" s="235"/>
      <c r="G86" s="236"/>
      <c r="H86" s="233"/>
      <c r="I86" s="31"/>
      <c r="J86" s="30" t="s">
        <v>9</v>
      </c>
      <c r="K86" s="75">
        <f>'ФОРМУЛЫ!'!E72</f>
        <v>0</v>
      </c>
      <c r="L86" s="75">
        <f>'ФОРМУЛЫ!'!F72</f>
        <v>0</v>
      </c>
      <c r="M86" s="73"/>
      <c r="N86" s="162">
        <f>'ФОРМУЛЫ!'!J72</f>
        <v>0</v>
      </c>
      <c r="O86" s="162">
        <f>'ФОРМУЛЫ!'!K72</f>
        <v>0</v>
      </c>
      <c r="P86" s="77"/>
      <c r="Q86" s="78">
        <f>'ФОРМУЛЫ!'!P72</f>
        <v>0</v>
      </c>
      <c r="R86" s="79">
        <v>0.18</v>
      </c>
      <c r="S86" s="246"/>
      <c r="T86" s="246"/>
      <c r="U86" s="246"/>
      <c r="V86" s="246"/>
      <c r="W86" s="236"/>
      <c r="X86" s="247">
        <v>0</v>
      </c>
      <c r="Y86" s="236"/>
      <c r="Z86" s="236"/>
      <c r="AA86" s="236"/>
      <c r="AB86" s="236"/>
      <c r="AC86" s="246"/>
      <c r="AD86" s="246"/>
      <c r="AE86" s="246"/>
      <c r="AF86" s="246"/>
      <c r="AG86" s="246"/>
      <c r="AH86" s="248"/>
      <c r="AI86" s="248"/>
      <c r="AJ86" s="85">
        <f t="shared" si="0"/>
        <v>0</v>
      </c>
      <c r="AK86" s="85">
        <f t="shared" si="1"/>
        <v>0</v>
      </c>
      <c r="AL86" s="41"/>
    </row>
    <row r="87" spans="1:38" ht="15" customHeight="1" x14ac:dyDescent="0.25">
      <c r="A87" s="71">
        <v>57</v>
      </c>
      <c r="B87" s="71"/>
      <c r="C87" s="237"/>
      <c r="D87" s="230" t="s">
        <v>315</v>
      </c>
      <c r="E87" s="235"/>
      <c r="F87" s="235"/>
      <c r="G87" s="236"/>
      <c r="H87" s="233"/>
      <c r="I87" s="31"/>
      <c r="J87" s="30" t="s">
        <v>9</v>
      </c>
      <c r="K87" s="75">
        <f>'ФОРМУЛЫ!'!E73</f>
        <v>0</v>
      </c>
      <c r="L87" s="75">
        <f>'ФОРМУЛЫ!'!F73</f>
        <v>0</v>
      </c>
      <c r="M87" s="73"/>
      <c r="N87" s="162">
        <f>'ФОРМУЛЫ!'!J73</f>
        <v>0</v>
      </c>
      <c r="O87" s="162">
        <f>'ФОРМУЛЫ!'!K73</f>
        <v>0</v>
      </c>
      <c r="P87" s="77"/>
      <c r="Q87" s="78">
        <f>'ФОРМУЛЫ!'!P73</f>
        <v>0</v>
      </c>
      <c r="R87" s="79">
        <v>0.18</v>
      </c>
      <c r="S87" s="246"/>
      <c r="T87" s="246"/>
      <c r="U87" s="246"/>
      <c r="V87" s="246"/>
      <c r="W87" s="246"/>
      <c r="X87" s="247">
        <v>0</v>
      </c>
      <c r="Y87" s="246"/>
      <c r="Z87" s="246"/>
      <c r="AA87" s="246"/>
      <c r="AB87" s="246"/>
      <c r="AC87" s="246"/>
      <c r="AD87" s="246"/>
      <c r="AE87" s="246"/>
      <c r="AF87" s="246"/>
      <c r="AG87" s="246"/>
      <c r="AH87" s="248"/>
      <c r="AI87" s="248"/>
      <c r="AJ87" s="85">
        <f t="shared" si="0"/>
        <v>0</v>
      </c>
      <c r="AK87" s="85">
        <f t="shared" si="1"/>
        <v>0</v>
      </c>
      <c r="AL87" s="36"/>
    </row>
    <row r="88" spans="1:38" ht="15" customHeight="1" x14ac:dyDescent="0.25">
      <c r="A88" s="71">
        <v>58</v>
      </c>
      <c r="B88" s="71"/>
      <c r="C88" s="234" t="s">
        <v>316</v>
      </c>
      <c r="D88" s="234" t="s">
        <v>317</v>
      </c>
      <c r="E88" s="235">
        <v>1</v>
      </c>
      <c r="F88" s="235" t="s">
        <v>257</v>
      </c>
      <c r="G88" s="236">
        <v>178856</v>
      </c>
      <c r="H88" s="233" t="s">
        <v>165</v>
      </c>
      <c r="I88" s="31"/>
      <c r="J88" s="30" t="s">
        <v>9</v>
      </c>
      <c r="K88" s="75">
        <f>'ФОРМУЛЫ!'!E74</f>
        <v>178856</v>
      </c>
      <c r="L88" s="75">
        <f>'ФОРМУЛЫ!'!F74</f>
        <v>178856</v>
      </c>
      <c r="M88" s="73"/>
      <c r="N88" s="162">
        <f>'ФОРМУЛЫ!'!J74</f>
        <v>214627</v>
      </c>
      <c r="O88" s="162">
        <f>'ФОРМУЛЫ!'!K74</f>
        <v>214627</v>
      </c>
      <c r="P88" s="77"/>
      <c r="Q88" s="78">
        <f>'ФОРМУЛЫ!'!P74</f>
        <v>0.16666589012565985</v>
      </c>
      <c r="R88" s="79">
        <v>0.18</v>
      </c>
      <c r="S88" s="246"/>
      <c r="T88" s="246"/>
      <c r="U88" s="246"/>
      <c r="V88" s="246"/>
      <c r="W88" s="246"/>
      <c r="X88" s="247">
        <v>0</v>
      </c>
      <c r="Y88" s="246"/>
      <c r="Z88" s="246"/>
      <c r="AA88" s="246"/>
      <c r="AB88" s="246"/>
      <c r="AC88" s="246"/>
      <c r="AD88" s="246"/>
      <c r="AE88" s="246"/>
      <c r="AF88" s="246"/>
      <c r="AG88" s="246"/>
      <c r="AH88" s="248"/>
      <c r="AI88" s="248"/>
      <c r="AJ88" s="85">
        <f t="shared" si="0"/>
        <v>0</v>
      </c>
      <c r="AK88" s="85">
        <f t="shared" si="1"/>
        <v>0</v>
      </c>
      <c r="AL88" s="36"/>
    </row>
    <row r="89" spans="1:38" ht="15" customHeight="1" x14ac:dyDescent="0.25">
      <c r="A89" s="71">
        <v>59</v>
      </c>
      <c r="B89" s="71"/>
      <c r="C89" s="238" t="s">
        <v>346</v>
      </c>
      <c r="D89" s="234" t="s">
        <v>345</v>
      </c>
      <c r="E89" s="235">
        <v>1</v>
      </c>
      <c r="F89" s="235" t="s">
        <v>257</v>
      </c>
      <c r="G89" s="236">
        <v>1150000</v>
      </c>
      <c r="H89" s="233" t="s">
        <v>165</v>
      </c>
      <c r="I89" s="31"/>
      <c r="J89" s="30" t="s">
        <v>9</v>
      </c>
      <c r="K89" s="75">
        <f>'ФОРМУЛЫ!'!E75</f>
        <v>1150000</v>
      </c>
      <c r="L89" s="75">
        <f>'ФОРМУЛЫ!'!F75</f>
        <v>1150000</v>
      </c>
      <c r="M89" s="73"/>
      <c r="N89" s="162">
        <f>'ФОРМУЛЫ!'!J75</f>
        <v>1289199</v>
      </c>
      <c r="O89" s="162">
        <f>'ФОРМУЛЫ!'!K75</f>
        <v>1289199</v>
      </c>
      <c r="P89" s="77">
        <v>1289199</v>
      </c>
      <c r="Q89" s="78">
        <f>'ФОРМУЛЫ!'!P75</f>
        <v>0.10797324540276559</v>
      </c>
      <c r="R89" s="79">
        <v>0.18</v>
      </c>
      <c r="S89" s="246"/>
      <c r="T89" s="246"/>
      <c r="U89" s="246"/>
      <c r="V89" s="246"/>
      <c r="W89" s="246"/>
      <c r="X89" s="247">
        <v>0</v>
      </c>
      <c r="Y89" s="246"/>
      <c r="Z89" s="246"/>
      <c r="AA89" s="246"/>
      <c r="AB89" s="246"/>
      <c r="AC89" s="246"/>
      <c r="AD89" s="246"/>
      <c r="AE89" s="246"/>
      <c r="AF89" s="246"/>
      <c r="AG89" s="246"/>
      <c r="AH89" s="248"/>
      <c r="AI89" s="248"/>
      <c r="AJ89" s="85">
        <f t="shared" si="0"/>
        <v>0</v>
      </c>
      <c r="AK89" s="85">
        <f t="shared" si="1"/>
        <v>0</v>
      </c>
      <c r="AL89" s="36"/>
    </row>
    <row r="90" spans="1:38" ht="15" customHeight="1" x14ac:dyDescent="0.25">
      <c r="A90" s="71">
        <v>60</v>
      </c>
      <c r="B90" s="71"/>
      <c r="C90" s="238"/>
      <c r="D90" s="240" t="s">
        <v>339</v>
      </c>
      <c r="E90" s="235">
        <v>1</v>
      </c>
      <c r="F90" s="235" t="s">
        <v>257</v>
      </c>
      <c r="G90" s="236"/>
      <c r="H90" s="233" t="s">
        <v>165</v>
      </c>
      <c r="I90" s="31"/>
      <c r="J90" s="30" t="s">
        <v>9</v>
      </c>
      <c r="K90" s="75">
        <f>'ФОРМУЛЫ!'!E76</f>
        <v>0</v>
      </c>
      <c r="L90" s="75">
        <f>'ФОРМУЛЫ!'!F76</f>
        <v>0</v>
      </c>
      <c r="M90" s="73"/>
      <c r="N90" s="162">
        <f>'ФОРМУЛЫ!'!J76</f>
        <v>650000</v>
      </c>
      <c r="O90" s="162">
        <f>'ФОРМУЛЫ!'!K76</f>
        <v>650000</v>
      </c>
      <c r="P90" s="77">
        <v>650000</v>
      </c>
      <c r="Q90" s="78">
        <f>'ФОРМУЛЫ!'!P76</f>
        <v>0</v>
      </c>
      <c r="R90" s="79">
        <v>0.18</v>
      </c>
      <c r="S90" s="246"/>
      <c r="T90" s="246"/>
      <c r="U90" s="246"/>
      <c r="V90" s="246"/>
      <c r="W90" s="246"/>
      <c r="X90" s="247">
        <v>0</v>
      </c>
      <c r="Y90" s="246"/>
      <c r="Z90" s="246"/>
      <c r="AA90" s="246"/>
      <c r="AB90" s="246"/>
      <c r="AC90" s="246"/>
      <c r="AD90" s="246"/>
      <c r="AE90" s="246"/>
      <c r="AF90" s="246"/>
      <c r="AG90" s="246"/>
      <c r="AH90" s="248"/>
      <c r="AI90" s="248"/>
      <c r="AJ90" s="85">
        <f t="shared" si="0"/>
        <v>0</v>
      </c>
      <c r="AK90" s="85">
        <f t="shared" si="1"/>
        <v>0</v>
      </c>
      <c r="AL90" s="36"/>
    </row>
    <row r="91" spans="1:38" ht="15" customHeight="1" x14ac:dyDescent="0.25">
      <c r="A91" s="71">
        <v>61</v>
      </c>
      <c r="B91" s="71"/>
      <c r="C91" s="234"/>
      <c r="D91" s="234" t="s">
        <v>340</v>
      </c>
      <c r="E91" s="235">
        <v>1</v>
      </c>
      <c r="F91" s="235" t="s">
        <v>257</v>
      </c>
      <c r="G91" s="236"/>
      <c r="H91" s="233" t="s">
        <v>165</v>
      </c>
      <c r="I91" s="31"/>
      <c r="J91" s="30" t="s">
        <v>9</v>
      </c>
      <c r="K91" s="75">
        <f>'ФОРМУЛЫ!'!E77</f>
        <v>0</v>
      </c>
      <c r="L91" s="75">
        <f>'ФОРМУЛЫ!'!F77</f>
        <v>0</v>
      </c>
      <c r="M91" s="73"/>
      <c r="N91" s="162">
        <f>'ФОРМУЛЫ!'!J77</f>
        <v>30000</v>
      </c>
      <c r="O91" s="162">
        <f>'ФОРМУЛЫ!'!K77</f>
        <v>30000</v>
      </c>
      <c r="P91" s="77">
        <v>30000</v>
      </c>
      <c r="Q91" s="78">
        <f>'ФОРМУЛЫ!'!P77</f>
        <v>0</v>
      </c>
      <c r="R91" s="79">
        <v>0.18</v>
      </c>
      <c r="S91" s="246"/>
      <c r="T91" s="246"/>
      <c r="U91" s="246"/>
      <c r="V91" s="246"/>
      <c r="W91" s="246"/>
      <c r="X91" s="247">
        <v>0</v>
      </c>
      <c r="Y91" s="246"/>
      <c r="Z91" s="246"/>
      <c r="AA91" s="246"/>
      <c r="AB91" s="246"/>
      <c r="AC91" s="246"/>
      <c r="AD91" s="246"/>
      <c r="AE91" s="246"/>
      <c r="AF91" s="246"/>
      <c r="AG91" s="246"/>
      <c r="AH91" s="248"/>
      <c r="AI91" s="248"/>
      <c r="AJ91" s="85">
        <f t="shared" si="0"/>
        <v>0</v>
      </c>
      <c r="AK91" s="85">
        <f t="shared" si="1"/>
        <v>0</v>
      </c>
      <c r="AL91" s="36"/>
    </row>
    <row r="92" spans="1:38" ht="15" customHeight="1" x14ac:dyDescent="0.25">
      <c r="A92" s="71">
        <v>62</v>
      </c>
      <c r="B92" s="71"/>
      <c r="C92" s="238"/>
      <c r="D92" s="234" t="s">
        <v>341</v>
      </c>
      <c r="E92" s="235">
        <v>2</v>
      </c>
      <c r="F92" s="235" t="s">
        <v>257</v>
      </c>
      <c r="G92" s="236"/>
      <c r="H92" s="233" t="s">
        <v>165</v>
      </c>
      <c r="I92" s="31"/>
      <c r="J92" s="30" t="s">
        <v>9</v>
      </c>
      <c r="K92" s="75">
        <f>'ФОРМУЛЫ!'!E78</f>
        <v>0</v>
      </c>
      <c r="L92" s="75">
        <f>'ФОРМУЛЫ!'!F78</f>
        <v>0</v>
      </c>
      <c r="M92" s="73"/>
      <c r="N92" s="162">
        <f>'ФОРМУЛЫ!'!J78</f>
        <v>3000</v>
      </c>
      <c r="O92" s="162">
        <f>'ФОРМУЛЫ!'!K78</f>
        <v>6000</v>
      </c>
      <c r="P92" s="77">
        <v>3000</v>
      </c>
      <c r="Q92" s="78">
        <f>'ФОРМУЛЫ!'!P78</f>
        <v>0</v>
      </c>
      <c r="R92" s="79">
        <v>0.18</v>
      </c>
      <c r="S92" s="246"/>
      <c r="T92" s="246"/>
      <c r="U92" s="246"/>
      <c r="V92" s="246"/>
      <c r="W92" s="246"/>
      <c r="X92" s="247">
        <v>0</v>
      </c>
      <c r="Y92" s="246"/>
      <c r="Z92" s="246"/>
      <c r="AA92" s="246"/>
      <c r="AB92" s="246"/>
      <c r="AC92" s="246"/>
      <c r="AD92" s="246"/>
      <c r="AE92" s="246"/>
      <c r="AF92" s="246"/>
      <c r="AG92" s="246"/>
      <c r="AH92" s="248"/>
      <c r="AI92" s="248"/>
      <c r="AJ92" s="85">
        <f t="shared" si="0"/>
        <v>0</v>
      </c>
      <c r="AK92" s="85">
        <f t="shared" si="1"/>
        <v>0</v>
      </c>
      <c r="AL92" s="36"/>
    </row>
    <row r="93" spans="1:38" ht="15" customHeight="1" x14ac:dyDescent="0.25">
      <c r="A93" s="71">
        <v>63</v>
      </c>
      <c r="B93" s="71"/>
      <c r="C93" s="234"/>
      <c r="D93" s="234" t="s">
        <v>342</v>
      </c>
      <c r="E93" s="235">
        <v>1</v>
      </c>
      <c r="F93" s="235" t="s">
        <v>257</v>
      </c>
      <c r="G93" s="236"/>
      <c r="H93" s="233" t="s">
        <v>165</v>
      </c>
      <c r="I93" s="31"/>
      <c r="J93" s="30" t="s">
        <v>9</v>
      </c>
      <c r="K93" s="75">
        <f>'ФОРМУЛЫ!'!E79</f>
        <v>0</v>
      </c>
      <c r="L93" s="75">
        <f>'ФОРМУЛЫ!'!F79</f>
        <v>0</v>
      </c>
      <c r="M93" s="73"/>
      <c r="N93" s="162">
        <f>'ФОРМУЛЫ!'!J79</f>
        <v>15000</v>
      </c>
      <c r="O93" s="162">
        <f>'ФОРМУЛЫ!'!K79</f>
        <v>15000</v>
      </c>
      <c r="P93" s="77">
        <v>15000</v>
      </c>
      <c r="Q93" s="78">
        <f>'ФОРМУЛЫ!'!P79</f>
        <v>0</v>
      </c>
      <c r="R93" s="79">
        <v>0.18</v>
      </c>
      <c r="S93" s="246"/>
      <c r="T93" s="246"/>
      <c r="U93" s="246"/>
      <c r="V93" s="246"/>
      <c r="W93" s="246"/>
      <c r="X93" s="247">
        <v>0</v>
      </c>
      <c r="Y93" s="246"/>
      <c r="Z93" s="246"/>
      <c r="AA93" s="246"/>
      <c r="AB93" s="246"/>
      <c r="AC93" s="246"/>
      <c r="AD93" s="246"/>
      <c r="AE93" s="246"/>
      <c r="AF93" s="246"/>
      <c r="AG93" s="246"/>
      <c r="AH93" s="248"/>
      <c r="AI93" s="248"/>
      <c r="AJ93" s="85">
        <f t="shared" si="0"/>
        <v>0</v>
      </c>
      <c r="AK93" s="85">
        <f t="shared" si="1"/>
        <v>0</v>
      </c>
      <c r="AL93" s="36"/>
    </row>
    <row r="94" spans="1:38" ht="15" customHeight="1" x14ac:dyDescent="0.25">
      <c r="A94" s="71">
        <v>64</v>
      </c>
      <c r="B94" s="71"/>
      <c r="C94" s="237"/>
      <c r="D94" s="234" t="s">
        <v>343</v>
      </c>
      <c r="E94" s="235">
        <v>1</v>
      </c>
      <c r="F94" s="235" t="s">
        <v>257</v>
      </c>
      <c r="G94" s="236"/>
      <c r="H94" s="233" t="s">
        <v>165</v>
      </c>
      <c r="I94" s="31"/>
      <c r="J94" s="30" t="s">
        <v>9</v>
      </c>
      <c r="K94" s="75">
        <f>'ФОРМУЛЫ!'!E80</f>
        <v>0</v>
      </c>
      <c r="L94" s="75">
        <f>'ФОРМУЛЫ!'!F80</f>
        <v>0</v>
      </c>
      <c r="M94" s="73"/>
      <c r="N94" s="162">
        <f>'ФОРМУЛЫ!'!J80</f>
        <v>90000</v>
      </c>
      <c r="O94" s="162">
        <f>'ФОРМУЛЫ!'!K80</f>
        <v>90000</v>
      </c>
      <c r="P94" s="77">
        <v>90000</v>
      </c>
      <c r="Q94" s="78">
        <f>'ФОРМУЛЫ!'!P80</f>
        <v>0</v>
      </c>
      <c r="R94" s="79">
        <v>0.18</v>
      </c>
      <c r="S94" s="246"/>
      <c r="T94" s="246"/>
      <c r="U94" s="246"/>
      <c r="V94" s="246"/>
      <c r="W94" s="246"/>
      <c r="X94" s="247">
        <v>0</v>
      </c>
      <c r="Y94" s="246"/>
      <c r="Z94" s="246"/>
      <c r="AA94" s="246"/>
      <c r="AB94" s="246"/>
      <c r="AC94" s="246"/>
      <c r="AD94" s="246"/>
      <c r="AE94" s="246"/>
      <c r="AF94" s="246"/>
      <c r="AG94" s="246"/>
      <c r="AH94" s="248"/>
      <c r="AI94" s="248"/>
      <c r="AJ94" s="85">
        <f t="shared" si="0"/>
        <v>0</v>
      </c>
      <c r="AK94" s="85">
        <f t="shared" si="1"/>
        <v>0</v>
      </c>
      <c r="AL94" s="36"/>
    </row>
    <row r="95" spans="1:38" ht="15" customHeight="1" x14ac:dyDescent="0.25">
      <c r="A95" s="71">
        <v>65</v>
      </c>
      <c r="B95" s="71"/>
      <c r="C95" s="70"/>
      <c r="D95" s="70"/>
      <c r="E95" s="30"/>
      <c r="F95" s="30"/>
      <c r="G95" s="73"/>
      <c r="H95" s="64"/>
      <c r="I95" s="31"/>
      <c r="J95" s="30" t="s">
        <v>9</v>
      </c>
      <c r="K95" s="75">
        <f>'ФОРМУЛЫ!'!E81</f>
        <v>0</v>
      </c>
      <c r="L95" s="75">
        <f>'ФОРМУЛЫ!'!F81</f>
        <v>0</v>
      </c>
      <c r="M95" s="73"/>
      <c r="N95" s="162">
        <f>'ФОРМУЛЫ!'!J81</f>
        <v>0</v>
      </c>
      <c r="O95" s="162">
        <f>'ФОРМУЛЫ!'!K81</f>
        <v>0</v>
      </c>
      <c r="P95" s="77"/>
      <c r="Q95" s="78">
        <f>'ФОРМУЛЫ!'!P81</f>
        <v>0</v>
      </c>
      <c r="R95" s="79">
        <v>0.18</v>
      </c>
      <c r="S95" s="80"/>
      <c r="T95" s="80"/>
      <c r="U95" s="80"/>
      <c r="V95" s="80"/>
      <c r="W95" s="80"/>
      <c r="X95" s="81">
        <v>0</v>
      </c>
      <c r="Y95" s="80"/>
      <c r="Z95" s="80"/>
      <c r="AA95" s="82"/>
      <c r="AB95" s="82"/>
      <c r="AC95" s="83"/>
      <c r="AD95" s="83"/>
      <c r="AE95" s="83"/>
      <c r="AF95" s="83"/>
      <c r="AG95" s="84"/>
      <c r="AH95" s="85"/>
      <c r="AI95" s="85"/>
      <c r="AJ95" s="85">
        <f t="shared" ref="AJ95:AJ158" si="2">ROUND(AH95*E95,2)</f>
        <v>0</v>
      </c>
      <c r="AK95" s="85">
        <f t="shared" ref="AK95:AK158" si="3">ROUND(AI95*E95,2)</f>
        <v>0</v>
      </c>
      <c r="AL95" s="36"/>
    </row>
    <row r="96" spans="1:38" ht="15" customHeight="1" x14ac:dyDescent="0.25">
      <c r="A96" s="71">
        <v>66</v>
      </c>
      <c r="B96" s="71"/>
      <c r="C96" s="72"/>
      <c r="D96" s="70"/>
      <c r="E96" s="30"/>
      <c r="F96" s="30"/>
      <c r="G96" s="73"/>
      <c r="H96" s="64"/>
      <c r="I96" s="31"/>
      <c r="J96" s="30" t="s">
        <v>9</v>
      </c>
      <c r="K96" s="75">
        <f>'ФОРМУЛЫ!'!E82</f>
        <v>0</v>
      </c>
      <c r="L96" s="75">
        <f>'ФОРМУЛЫ!'!F82</f>
        <v>0</v>
      </c>
      <c r="M96" s="73"/>
      <c r="N96" s="162">
        <f>'ФОРМУЛЫ!'!J82</f>
        <v>0</v>
      </c>
      <c r="O96" s="162">
        <f>'ФОРМУЛЫ!'!K82</f>
        <v>0</v>
      </c>
      <c r="P96" s="77"/>
      <c r="Q96" s="78">
        <f>'ФОРМУЛЫ!'!P82</f>
        <v>0</v>
      </c>
      <c r="R96" s="79">
        <v>0.18</v>
      </c>
      <c r="S96" s="80"/>
      <c r="T96" s="80"/>
      <c r="U96" s="80"/>
      <c r="V96" s="80"/>
      <c r="W96" s="89"/>
      <c r="X96" s="81">
        <v>0</v>
      </c>
      <c r="Y96" s="89"/>
      <c r="Z96" s="89"/>
      <c r="AA96" s="90"/>
      <c r="AB96" s="90"/>
      <c r="AC96" s="83"/>
      <c r="AD96" s="83"/>
      <c r="AE96" s="83"/>
      <c r="AF96" s="83"/>
      <c r="AG96" s="84"/>
      <c r="AH96" s="85"/>
      <c r="AI96" s="85"/>
      <c r="AJ96" s="85">
        <f t="shared" si="2"/>
        <v>0</v>
      </c>
      <c r="AK96" s="85">
        <f t="shared" si="3"/>
        <v>0</v>
      </c>
      <c r="AL96" s="41"/>
    </row>
    <row r="97" spans="1:38" ht="15" customHeight="1" x14ac:dyDescent="0.25">
      <c r="A97" s="71">
        <v>67</v>
      </c>
      <c r="B97" s="71"/>
      <c r="C97" s="72"/>
      <c r="D97" s="70"/>
      <c r="E97" s="30"/>
      <c r="F97" s="30"/>
      <c r="G97" s="73"/>
      <c r="H97" s="64"/>
      <c r="I97" s="31"/>
      <c r="J97" s="30" t="s">
        <v>9</v>
      </c>
      <c r="K97" s="75">
        <f>'ФОРМУЛЫ!'!E83</f>
        <v>0</v>
      </c>
      <c r="L97" s="75">
        <f>'ФОРМУЛЫ!'!F83</f>
        <v>0</v>
      </c>
      <c r="M97" s="91"/>
      <c r="N97" s="162">
        <f>'ФОРМУЛЫ!'!J83</f>
        <v>0</v>
      </c>
      <c r="O97" s="162">
        <f>'ФОРМУЛЫ!'!K83</f>
        <v>0</v>
      </c>
      <c r="P97" s="77"/>
      <c r="Q97" s="78">
        <f>'ФОРМУЛЫ!'!P83</f>
        <v>0</v>
      </c>
      <c r="R97" s="79">
        <v>0.18</v>
      </c>
      <c r="S97" s="80"/>
      <c r="T97" s="80"/>
      <c r="U97" s="80"/>
      <c r="V97" s="80"/>
      <c r="W97" s="80"/>
      <c r="X97" s="81">
        <v>0</v>
      </c>
      <c r="Y97" s="80"/>
      <c r="Z97" s="80"/>
      <c r="AA97" s="82"/>
      <c r="AB97" s="82"/>
      <c r="AC97" s="83"/>
      <c r="AD97" s="83"/>
      <c r="AE97" s="83"/>
      <c r="AF97" s="83"/>
      <c r="AG97" s="84"/>
      <c r="AH97" s="85"/>
      <c r="AI97" s="85"/>
      <c r="AJ97" s="85">
        <f t="shared" si="2"/>
        <v>0</v>
      </c>
      <c r="AK97" s="85">
        <f t="shared" si="3"/>
        <v>0</v>
      </c>
      <c r="AL97" s="36"/>
    </row>
    <row r="98" spans="1:38" ht="15" customHeight="1" x14ac:dyDescent="0.25">
      <c r="A98" s="71">
        <v>68</v>
      </c>
      <c r="B98" s="71"/>
      <c r="C98" s="72"/>
      <c r="D98" s="70" t="s">
        <v>344</v>
      </c>
      <c r="E98" s="30">
        <v>1</v>
      </c>
      <c r="F98" s="30" t="s">
        <v>257</v>
      </c>
      <c r="G98" s="73"/>
      <c r="H98" s="64"/>
      <c r="I98" s="31"/>
      <c r="J98" s="30" t="s">
        <v>9</v>
      </c>
      <c r="K98" s="75">
        <f>'ФОРМУЛЫ!'!E84</f>
        <v>0</v>
      </c>
      <c r="L98" s="75">
        <f>'ФОРМУЛЫ!'!F84</f>
        <v>0</v>
      </c>
      <c r="M98" s="91"/>
      <c r="N98" s="162">
        <f>'ФОРМУЛЫ!'!J84</f>
        <v>39000</v>
      </c>
      <c r="O98" s="162">
        <f>'ФОРМУЛЫ!'!K84</f>
        <v>39000</v>
      </c>
      <c r="P98" s="77">
        <v>39000</v>
      </c>
      <c r="Q98" s="78">
        <f>'ФОРМУЛЫ!'!P84</f>
        <v>0</v>
      </c>
      <c r="R98" s="79">
        <v>0.18</v>
      </c>
      <c r="S98" s="92"/>
      <c r="T98" s="92"/>
      <c r="U98" s="80"/>
      <c r="V98" s="80"/>
      <c r="W98" s="80"/>
      <c r="X98" s="81">
        <v>0</v>
      </c>
      <c r="Y98" s="80"/>
      <c r="Z98" s="80"/>
      <c r="AA98" s="82"/>
      <c r="AB98" s="82"/>
      <c r="AC98" s="83"/>
      <c r="AD98" s="83"/>
      <c r="AE98" s="83"/>
      <c r="AF98" s="83"/>
      <c r="AG98" s="84"/>
      <c r="AH98" s="85"/>
      <c r="AI98" s="85"/>
      <c r="AJ98" s="85">
        <f t="shared" si="2"/>
        <v>0</v>
      </c>
      <c r="AK98" s="85">
        <f t="shared" si="3"/>
        <v>0</v>
      </c>
      <c r="AL98" s="36"/>
    </row>
    <row r="99" spans="1:38" ht="15" customHeight="1" x14ac:dyDescent="0.25">
      <c r="A99" s="71">
        <v>69</v>
      </c>
      <c r="B99" s="71"/>
      <c r="C99" s="72"/>
      <c r="D99" s="70"/>
      <c r="E99" s="30"/>
      <c r="F99" s="30"/>
      <c r="G99" s="73"/>
      <c r="H99" s="64"/>
      <c r="I99" s="31"/>
      <c r="J99" s="30" t="s">
        <v>9</v>
      </c>
      <c r="K99" s="75">
        <f>'ФОРМУЛЫ!'!E85</f>
        <v>0</v>
      </c>
      <c r="L99" s="75">
        <f>'ФОРМУЛЫ!'!F85</f>
        <v>0</v>
      </c>
      <c r="M99" s="91"/>
      <c r="N99" s="162">
        <f>'ФОРМУЛЫ!'!J85</f>
        <v>0</v>
      </c>
      <c r="O99" s="162">
        <f>'ФОРМУЛЫ!'!K85</f>
        <v>0</v>
      </c>
      <c r="P99" s="77"/>
      <c r="Q99" s="78">
        <f>'ФОРМУЛЫ!'!P85</f>
        <v>0</v>
      </c>
      <c r="R99" s="79">
        <v>0.18</v>
      </c>
      <c r="S99" s="92"/>
      <c r="T99" s="92"/>
      <c r="U99" s="80"/>
      <c r="V99" s="80"/>
      <c r="W99" s="80"/>
      <c r="X99" s="81">
        <v>0</v>
      </c>
      <c r="Y99" s="80"/>
      <c r="Z99" s="80"/>
      <c r="AA99" s="82"/>
      <c r="AB99" s="82"/>
      <c r="AC99" s="83"/>
      <c r="AD99" s="83"/>
      <c r="AE99" s="83"/>
      <c r="AF99" s="83"/>
      <c r="AG99" s="84"/>
      <c r="AH99" s="85"/>
      <c r="AI99" s="85"/>
      <c r="AJ99" s="85">
        <f t="shared" si="2"/>
        <v>0</v>
      </c>
      <c r="AK99" s="85">
        <f t="shared" si="3"/>
        <v>0</v>
      </c>
      <c r="AL99" s="36"/>
    </row>
    <row r="100" spans="1:38" ht="15" customHeight="1" x14ac:dyDescent="0.25">
      <c r="A100" s="71">
        <v>70</v>
      </c>
      <c r="B100" s="71"/>
      <c r="C100" s="72"/>
      <c r="D100" s="70"/>
      <c r="E100" s="30"/>
      <c r="F100" s="30"/>
      <c r="G100" s="73"/>
      <c r="H100" s="64"/>
      <c r="I100" s="31"/>
      <c r="J100" s="30" t="s">
        <v>9</v>
      </c>
      <c r="K100" s="75">
        <f>'ФОРМУЛЫ!'!E86</f>
        <v>0</v>
      </c>
      <c r="L100" s="75">
        <f>'ФОРМУЛЫ!'!F86</f>
        <v>0</v>
      </c>
      <c r="M100" s="91"/>
      <c r="N100" s="162">
        <f>'ФОРМУЛЫ!'!J86</f>
        <v>0</v>
      </c>
      <c r="O100" s="162">
        <f>'ФОРМУЛЫ!'!K86</f>
        <v>0</v>
      </c>
      <c r="P100" s="77"/>
      <c r="Q100" s="78">
        <f>'ФОРМУЛЫ!'!P86</f>
        <v>0</v>
      </c>
      <c r="R100" s="79">
        <v>0.18</v>
      </c>
      <c r="S100" s="92"/>
      <c r="T100" s="92"/>
      <c r="U100" s="80"/>
      <c r="V100" s="80"/>
      <c r="W100" s="80"/>
      <c r="X100" s="81">
        <v>0</v>
      </c>
      <c r="Y100" s="80"/>
      <c r="Z100" s="80"/>
      <c r="AA100" s="82"/>
      <c r="AB100" s="82"/>
      <c r="AC100" s="83"/>
      <c r="AD100" s="83"/>
      <c r="AE100" s="83"/>
      <c r="AF100" s="83"/>
      <c r="AG100" s="84"/>
      <c r="AH100" s="85"/>
      <c r="AI100" s="85"/>
      <c r="AJ100" s="85">
        <f t="shared" si="2"/>
        <v>0</v>
      </c>
      <c r="AK100" s="85">
        <f t="shared" si="3"/>
        <v>0</v>
      </c>
      <c r="AL100" s="36"/>
    </row>
    <row r="101" spans="1:38" ht="15" customHeight="1" x14ac:dyDescent="0.25">
      <c r="A101" s="71">
        <v>71</v>
      </c>
      <c r="B101" s="71"/>
      <c r="C101" s="72"/>
      <c r="D101" s="70"/>
      <c r="E101" s="30"/>
      <c r="F101" s="30"/>
      <c r="G101" s="73"/>
      <c r="H101" s="64"/>
      <c r="I101" s="31"/>
      <c r="J101" s="30" t="s">
        <v>9</v>
      </c>
      <c r="K101" s="75">
        <f>'ФОРМУЛЫ!'!E87</f>
        <v>0</v>
      </c>
      <c r="L101" s="75">
        <f>'ФОРМУЛЫ!'!F87</f>
        <v>0</v>
      </c>
      <c r="M101" s="91"/>
      <c r="N101" s="162">
        <f>'ФОРМУЛЫ!'!J87</f>
        <v>0</v>
      </c>
      <c r="O101" s="162">
        <f>'ФОРМУЛЫ!'!K87</f>
        <v>0</v>
      </c>
      <c r="P101" s="77"/>
      <c r="Q101" s="78">
        <f>'ФОРМУЛЫ!'!P87</f>
        <v>0</v>
      </c>
      <c r="R101" s="79">
        <v>0.18</v>
      </c>
      <c r="S101" s="92"/>
      <c r="T101" s="92"/>
      <c r="U101" s="80"/>
      <c r="V101" s="80"/>
      <c r="W101" s="80"/>
      <c r="X101" s="81">
        <v>0</v>
      </c>
      <c r="Y101" s="80"/>
      <c r="Z101" s="80"/>
      <c r="AA101" s="82"/>
      <c r="AB101" s="82"/>
      <c r="AC101" s="83"/>
      <c r="AD101" s="83"/>
      <c r="AE101" s="83"/>
      <c r="AF101" s="83"/>
      <c r="AG101" s="84"/>
      <c r="AH101" s="85"/>
      <c r="AI101" s="85"/>
      <c r="AJ101" s="85">
        <f t="shared" si="2"/>
        <v>0</v>
      </c>
      <c r="AK101" s="85">
        <f t="shared" si="3"/>
        <v>0</v>
      </c>
      <c r="AL101" s="36"/>
    </row>
    <row r="102" spans="1:38" ht="15" customHeight="1" x14ac:dyDescent="0.25">
      <c r="A102" s="71">
        <v>72</v>
      </c>
      <c r="B102" s="71"/>
      <c r="C102" s="72"/>
      <c r="D102" s="70"/>
      <c r="E102" s="30"/>
      <c r="F102" s="30"/>
      <c r="G102" s="73"/>
      <c r="H102" s="64"/>
      <c r="I102" s="31"/>
      <c r="J102" s="30" t="s">
        <v>9</v>
      </c>
      <c r="K102" s="75">
        <f>'ФОРМУЛЫ!'!E88</f>
        <v>0</v>
      </c>
      <c r="L102" s="75">
        <f>'ФОРМУЛЫ!'!F88</f>
        <v>0</v>
      </c>
      <c r="M102" s="91"/>
      <c r="N102" s="162">
        <f>'ФОРМУЛЫ!'!J88</f>
        <v>0</v>
      </c>
      <c r="O102" s="162">
        <f>'ФОРМУЛЫ!'!K88</f>
        <v>0</v>
      </c>
      <c r="P102" s="77"/>
      <c r="Q102" s="78">
        <f>'ФОРМУЛЫ!'!P88</f>
        <v>0</v>
      </c>
      <c r="R102" s="79">
        <v>0.18</v>
      </c>
      <c r="S102" s="92"/>
      <c r="T102" s="92"/>
      <c r="U102" s="80"/>
      <c r="V102" s="80"/>
      <c r="W102" s="80"/>
      <c r="X102" s="81">
        <v>0</v>
      </c>
      <c r="Y102" s="80"/>
      <c r="Z102" s="80"/>
      <c r="AA102" s="82"/>
      <c r="AB102" s="82"/>
      <c r="AC102" s="83"/>
      <c r="AD102" s="83"/>
      <c r="AE102" s="83"/>
      <c r="AF102" s="83"/>
      <c r="AG102" s="84"/>
      <c r="AH102" s="85"/>
      <c r="AI102" s="85"/>
      <c r="AJ102" s="85">
        <f t="shared" si="2"/>
        <v>0</v>
      </c>
      <c r="AK102" s="85">
        <f t="shared" si="3"/>
        <v>0</v>
      </c>
      <c r="AL102" s="36"/>
    </row>
    <row r="103" spans="1:38" ht="15" customHeight="1" x14ac:dyDescent="0.25">
      <c r="A103" s="71">
        <v>73</v>
      </c>
      <c r="B103" s="71"/>
      <c r="C103" s="72"/>
      <c r="D103" s="70"/>
      <c r="E103" s="30"/>
      <c r="F103" s="30"/>
      <c r="G103" s="73"/>
      <c r="H103" s="64"/>
      <c r="I103" s="31"/>
      <c r="J103" s="30" t="s">
        <v>9</v>
      </c>
      <c r="K103" s="75">
        <f>'ФОРМУЛЫ!'!E89</f>
        <v>0</v>
      </c>
      <c r="L103" s="75">
        <f>'ФОРМУЛЫ!'!F89</f>
        <v>0</v>
      </c>
      <c r="M103" s="91"/>
      <c r="N103" s="162">
        <f>'ФОРМУЛЫ!'!J89</f>
        <v>0</v>
      </c>
      <c r="O103" s="162">
        <f>'ФОРМУЛЫ!'!K89</f>
        <v>0</v>
      </c>
      <c r="P103" s="77"/>
      <c r="Q103" s="78">
        <f>'ФОРМУЛЫ!'!P89</f>
        <v>0</v>
      </c>
      <c r="R103" s="79">
        <v>0.18</v>
      </c>
      <c r="S103" s="92"/>
      <c r="T103" s="92"/>
      <c r="U103" s="80"/>
      <c r="V103" s="80"/>
      <c r="W103" s="80"/>
      <c r="X103" s="81">
        <v>0</v>
      </c>
      <c r="Y103" s="80"/>
      <c r="Z103" s="80"/>
      <c r="AA103" s="82"/>
      <c r="AB103" s="82"/>
      <c r="AC103" s="83"/>
      <c r="AD103" s="83"/>
      <c r="AE103" s="83"/>
      <c r="AF103" s="83"/>
      <c r="AG103" s="84"/>
      <c r="AH103" s="85"/>
      <c r="AI103" s="85"/>
      <c r="AJ103" s="85">
        <f t="shared" si="2"/>
        <v>0</v>
      </c>
      <c r="AK103" s="85">
        <f t="shared" si="3"/>
        <v>0</v>
      </c>
      <c r="AL103" s="36"/>
    </row>
    <row r="104" spans="1:38" ht="15" customHeight="1" x14ac:dyDescent="0.25">
      <c r="A104" s="71">
        <v>74</v>
      </c>
      <c r="B104" s="71"/>
      <c r="C104" s="72"/>
      <c r="D104" s="167"/>
      <c r="E104" s="30"/>
      <c r="F104" s="30"/>
      <c r="G104" s="73"/>
      <c r="H104" s="64"/>
      <c r="I104" s="31"/>
      <c r="J104" s="30" t="s">
        <v>9</v>
      </c>
      <c r="K104" s="75">
        <f>'ФОРМУЛЫ!'!E90</f>
        <v>0</v>
      </c>
      <c r="L104" s="75">
        <f>'ФОРМУЛЫ!'!F90</f>
        <v>0</v>
      </c>
      <c r="M104" s="91"/>
      <c r="N104" s="162">
        <f>'ФОРМУЛЫ!'!J90</f>
        <v>0</v>
      </c>
      <c r="O104" s="162">
        <f>'ФОРМУЛЫ!'!K90</f>
        <v>0</v>
      </c>
      <c r="P104" s="77"/>
      <c r="Q104" s="78">
        <f>'ФОРМУЛЫ!'!P90</f>
        <v>0</v>
      </c>
      <c r="R104" s="79">
        <v>0.18</v>
      </c>
      <c r="S104" s="92"/>
      <c r="T104" s="92"/>
      <c r="U104" s="80"/>
      <c r="V104" s="80"/>
      <c r="W104" s="80"/>
      <c r="X104" s="81">
        <v>0</v>
      </c>
      <c r="Y104" s="80"/>
      <c r="Z104" s="80"/>
      <c r="AA104" s="82"/>
      <c r="AB104" s="82"/>
      <c r="AC104" s="83"/>
      <c r="AD104" s="83"/>
      <c r="AE104" s="83"/>
      <c r="AF104" s="83"/>
      <c r="AG104" s="84"/>
      <c r="AH104" s="85"/>
      <c r="AI104" s="85"/>
      <c r="AJ104" s="85">
        <f t="shared" si="2"/>
        <v>0</v>
      </c>
      <c r="AK104" s="85">
        <f t="shared" si="3"/>
        <v>0</v>
      </c>
      <c r="AL104" s="36"/>
    </row>
    <row r="105" spans="1:38" ht="15" customHeight="1" x14ac:dyDescent="0.25">
      <c r="A105" s="71">
        <v>75</v>
      </c>
      <c r="B105" s="71"/>
      <c r="C105" s="72"/>
      <c r="D105" s="70"/>
      <c r="E105" s="30"/>
      <c r="F105" s="30"/>
      <c r="G105" s="73"/>
      <c r="H105" s="64"/>
      <c r="I105" s="31"/>
      <c r="J105" s="30" t="s">
        <v>9</v>
      </c>
      <c r="K105" s="75">
        <f>'ФОРМУЛЫ!'!E91</f>
        <v>0</v>
      </c>
      <c r="L105" s="75">
        <f>'ФОРМУЛЫ!'!F91</f>
        <v>0</v>
      </c>
      <c r="M105" s="91"/>
      <c r="N105" s="162">
        <f>'ФОРМУЛЫ!'!J91</f>
        <v>0</v>
      </c>
      <c r="O105" s="162">
        <f>'ФОРМУЛЫ!'!K91</f>
        <v>0</v>
      </c>
      <c r="P105" s="77"/>
      <c r="Q105" s="78">
        <f>'ФОРМУЛЫ!'!P91</f>
        <v>0</v>
      </c>
      <c r="R105" s="79">
        <v>0.18</v>
      </c>
      <c r="S105" s="92"/>
      <c r="T105" s="92"/>
      <c r="U105" s="80"/>
      <c r="V105" s="80"/>
      <c r="W105" s="80"/>
      <c r="X105" s="81">
        <v>0</v>
      </c>
      <c r="Y105" s="80"/>
      <c r="Z105" s="80"/>
      <c r="AA105" s="82"/>
      <c r="AB105" s="82"/>
      <c r="AC105" s="83"/>
      <c r="AD105" s="83"/>
      <c r="AE105" s="83"/>
      <c r="AF105" s="83"/>
      <c r="AG105" s="84"/>
      <c r="AH105" s="85"/>
      <c r="AI105" s="85"/>
      <c r="AJ105" s="85">
        <f t="shared" si="2"/>
        <v>0</v>
      </c>
      <c r="AK105" s="85">
        <f t="shared" si="3"/>
        <v>0</v>
      </c>
      <c r="AL105" s="36"/>
    </row>
    <row r="106" spans="1:38" ht="15" customHeight="1" x14ac:dyDescent="0.25">
      <c r="A106" s="71">
        <v>76</v>
      </c>
      <c r="B106" s="71"/>
      <c r="C106" s="72"/>
      <c r="D106" s="70"/>
      <c r="E106" s="30"/>
      <c r="F106" s="30"/>
      <c r="G106" s="73"/>
      <c r="H106" s="64"/>
      <c r="I106" s="31"/>
      <c r="J106" s="30" t="s">
        <v>9</v>
      </c>
      <c r="K106" s="75">
        <f>'ФОРМУЛЫ!'!E92</f>
        <v>0</v>
      </c>
      <c r="L106" s="75">
        <f>'ФОРМУЛЫ!'!F92</f>
        <v>0</v>
      </c>
      <c r="M106" s="91"/>
      <c r="N106" s="162">
        <f>'ФОРМУЛЫ!'!J92</f>
        <v>0</v>
      </c>
      <c r="O106" s="162">
        <f>'ФОРМУЛЫ!'!K92</f>
        <v>0</v>
      </c>
      <c r="P106" s="77"/>
      <c r="Q106" s="78">
        <f>'ФОРМУЛЫ!'!P92</f>
        <v>0</v>
      </c>
      <c r="R106" s="79">
        <v>0.18</v>
      </c>
      <c r="S106" s="92"/>
      <c r="T106" s="92"/>
      <c r="U106" s="80"/>
      <c r="V106" s="80"/>
      <c r="W106" s="80"/>
      <c r="X106" s="81">
        <v>0</v>
      </c>
      <c r="Y106" s="80"/>
      <c r="Z106" s="80"/>
      <c r="AA106" s="82"/>
      <c r="AB106" s="82"/>
      <c r="AC106" s="83"/>
      <c r="AD106" s="83"/>
      <c r="AE106" s="83"/>
      <c r="AF106" s="83"/>
      <c r="AG106" s="84"/>
      <c r="AH106" s="85"/>
      <c r="AI106" s="85"/>
      <c r="AJ106" s="85">
        <f t="shared" si="2"/>
        <v>0</v>
      </c>
      <c r="AK106" s="85">
        <f t="shared" si="3"/>
        <v>0</v>
      </c>
      <c r="AL106" s="36"/>
    </row>
    <row r="107" spans="1:38" ht="15" customHeight="1" x14ac:dyDescent="0.25">
      <c r="A107" s="71">
        <v>77</v>
      </c>
      <c r="B107" s="71"/>
      <c r="C107" s="72"/>
      <c r="D107" s="167"/>
      <c r="E107" s="30"/>
      <c r="F107" s="30"/>
      <c r="G107" s="73"/>
      <c r="H107" s="64"/>
      <c r="I107" s="31"/>
      <c r="J107" s="30" t="s">
        <v>9</v>
      </c>
      <c r="K107" s="75">
        <f>'ФОРМУЛЫ!'!E93</f>
        <v>0</v>
      </c>
      <c r="L107" s="75">
        <f>'ФОРМУЛЫ!'!F93</f>
        <v>0</v>
      </c>
      <c r="M107" s="91"/>
      <c r="N107" s="162">
        <f>'ФОРМУЛЫ!'!J93</f>
        <v>0</v>
      </c>
      <c r="O107" s="162">
        <f>'ФОРМУЛЫ!'!K93</f>
        <v>0</v>
      </c>
      <c r="P107" s="77"/>
      <c r="Q107" s="78">
        <f>'ФОРМУЛЫ!'!P93</f>
        <v>0</v>
      </c>
      <c r="R107" s="79">
        <v>0.18</v>
      </c>
      <c r="S107" s="92"/>
      <c r="T107" s="92"/>
      <c r="U107" s="80"/>
      <c r="V107" s="80"/>
      <c r="W107" s="80"/>
      <c r="X107" s="81">
        <v>0</v>
      </c>
      <c r="Y107" s="80"/>
      <c r="Z107" s="80"/>
      <c r="AA107" s="82"/>
      <c r="AB107" s="82"/>
      <c r="AC107" s="83"/>
      <c r="AD107" s="83"/>
      <c r="AE107" s="83"/>
      <c r="AF107" s="83"/>
      <c r="AG107" s="84"/>
      <c r="AH107" s="85"/>
      <c r="AI107" s="85"/>
      <c r="AJ107" s="85">
        <f t="shared" si="2"/>
        <v>0</v>
      </c>
      <c r="AK107" s="85">
        <f t="shared" si="3"/>
        <v>0</v>
      </c>
      <c r="AL107" s="36"/>
    </row>
    <row r="108" spans="1:38" ht="15" customHeight="1" x14ac:dyDescent="0.25">
      <c r="A108" s="71">
        <v>78</v>
      </c>
      <c r="B108" s="71"/>
      <c r="C108" s="72"/>
      <c r="D108" s="70"/>
      <c r="E108" s="30"/>
      <c r="F108" s="30"/>
      <c r="G108" s="73"/>
      <c r="H108" s="64" t="s">
        <v>165</v>
      </c>
      <c r="I108" s="31"/>
      <c r="J108" s="30" t="s">
        <v>9</v>
      </c>
      <c r="K108" s="75">
        <f>'ФОРМУЛЫ!'!E94</f>
        <v>0</v>
      </c>
      <c r="L108" s="75">
        <f>'ФОРМУЛЫ!'!F94</f>
        <v>0</v>
      </c>
      <c r="M108" s="91"/>
      <c r="N108" s="162">
        <f>'ФОРМУЛЫ!'!J94</f>
        <v>0</v>
      </c>
      <c r="O108" s="162">
        <f>'ФОРМУЛЫ!'!K94</f>
        <v>0</v>
      </c>
      <c r="P108" s="77"/>
      <c r="Q108" s="78">
        <f>'ФОРМУЛЫ!'!P94</f>
        <v>0</v>
      </c>
      <c r="R108" s="79">
        <v>0.18</v>
      </c>
      <c r="S108" s="92"/>
      <c r="T108" s="92"/>
      <c r="U108" s="80"/>
      <c r="V108" s="80"/>
      <c r="W108" s="80"/>
      <c r="X108" s="81">
        <v>0</v>
      </c>
      <c r="Y108" s="80"/>
      <c r="Z108" s="80"/>
      <c r="AA108" s="82"/>
      <c r="AB108" s="82"/>
      <c r="AC108" s="83"/>
      <c r="AD108" s="83"/>
      <c r="AE108" s="83"/>
      <c r="AF108" s="83"/>
      <c r="AG108" s="84"/>
      <c r="AH108" s="85"/>
      <c r="AI108" s="85"/>
      <c r="AJ108" s="85">
        <f t="shared" si="2"/>
        <v>0</v>
      </c>
      <c r="AK108" s="85">
        <f t="shared" si="3"/>
        <v>0</v>
      </c>
      <c r="AL108" s="36"/>
    </row>
    <row r="109" spans="1:38" ht="15" customHeight="1" x14ac:dyDescent="0.25">
      <c r="A109" s="71">
        <v>79</v>
      </c>
      <c r="B109" s="71"/>
      <c r="C109" s="72"/>
      <c r="D109" s="70"/>
      <c r="E109" s="30"/>
      <c r="F109" s="30"/>
      <c r="G109" s="73"/>
      <c r="H109" s="64" t="s">
        <v>165</v>
      </c>
      <c r="I109" s="31"/>
      <c r="J109" s="30" t="s">
        <v>9</v>
      </c>
      <c r="K109" s="75">
        <f>'ФОРМУЛЫ!'!E95</f>
        <v>0</v>
      </c>
      <c r="L109" s="75">
        <f>'ФОРМУЛЫ!'!F95</f>
        <v>0</v>
      </c>
      <c r="M109" s="91"/>
      <c r="N109" s="162">
        <f>'ФОРМУЛЫ!'!J95</f>
        <v>0</v>
      </c>
      <c r="O109" s="162">
        <f>'ФОРМУЛЫ!'!K95</f>
        <v>0</v>
      </c>
      <c r="P109" s="77"/>
      <c r="Q109" s="78">
        <f>'ФОРМУЛЫ!'!P95</f>
        <v>0</v>
      </c>
      <c r="R109" s="79">
        <v>0.18</v>
      </c>
      <c r="S109" s="92"/>
      <c r="T109" s="92"/>
      <c r="U109" s="80"/>
      <c r="V109" s="80"/>
      <c r="W109" s="80"/>
      <c r="X109" s="81">
        <v>0</v>
      </c>
      <c r="Y109" s="80"/>
      <c r="Z109" s="80"/>
      <c r="AA109" s="82"/>
      <c r="AB109" s="82"/>
      <c r="AC109" s="83"/>
      <c r="AD109" s="83"/>
      <c r="AE109" s="83"/>
      <c r="AF109" s="83"/>
      <c r="AG109" s="84"/>
      <c r="AH109" s="85"/>
      <c r="AI109" s="85"/>
      <c r="AJ109" s="85">
        <f t="shared" si="2"/>
        <v>0</v>
      </c>
      <c r="AK109" s="85">
        <f t="shared" si="3"/>
        <v>0</v>
      </c>
      <c r="AL109" s="36"/>
    </row>
    <row r="110" spans="1:38" ht="15" customHeight="1" x14ac:dyDescent="0.25">
      <c r="A110" s="71">
        <v>80</v>
      </c>
      <c r="B110" s="71"/>
      <c r="C110" s="72"/>
      <c r="D110" s="70"/>
      <c r="E110" s="30"/>
      <c r="F110" s="30"/>
      <c r="G110" s="73"/>
      <c r="H110" s="64" t="s">
        <v>165</v>
      </c>
      <c r="I110" s="31"/>
      <c r="J110" s="30" t="s">
        <v>9</v>
      </c>
      <c r="K110" s="75">
        <f>'ФОРМУЛЫ!'!E96</f>
        <v>0</v>
      </c>
      <c r="L110" s="75">
        <f>'ФОРМУЛЫ!'!F96</f>
        <v>0</v>
      </c>
      <c r="M110" s="91"/>
      <c r="N110" s="162">
        <f>'ФОРМУЛЫ!'!J96</f>
        <v>0</v>
      </c>
      <c r="O110" s="162">
        <f>'ФОРМУЛЫ!'!K96</f>
        <v>0</v>
      </c>
      <c r="P110" s="77"/>
      <c r="Q110" s="78">
        <f>'ФОРМУЛЫ!'!P96</f>
        <v>0</v>
      </c>
      <c r="R110" s="79">
        <v>0.18</v>
      </c>
      <c r="S110" s="92"/>
      <c r="T110" s="92"/>
      <c r="U110" s="80"/>
      <c r="V110" s="80"/>
      <c r="W110" s="80"/>
      <c r="X110" s="81">
        <v>0</v>
      </c>
      <c r="Y110" s="80"/>
      <c r="Z110" s="80"/>
      <c r="AA110" s="82"/>
      <c r="AB110" s="82"/>
      <c r="AC110" s="83"/>
      <c r="AD110" s="83"/>
      <c r="AE110" s="83"/>
      <c r="AF110" s="83"/>
      <c r="AG110" s="84"/>
      <c r="AH110" s="85"/>
      <c r="AI110" s="85"/>
      <c r="AJ110" s="85">
        <f t="shared" si="2"/>
        <v>0</v>
      </c>
      <c r="AK110" s="85">
        <f t="shared" si="3"/>
        <v>0</v>
      </c>
      <c r="AL110" s="36"/>
    </row>
    <row r="111" spans="1:38" ht="15" customHeight="1" x14ac:dyDescent="0.25">
      <c r="A111" s="71">
        <v>81</v>
      </c>
      <c r="B111" s="71"/>
      <c r="C111" s="72"/>
      <c r="D111" s="70"/>
      <c r="E111" s="30"/>
      <c r="F111" s="30"/>
      <c r="G111" s="73"/>
      <c r="H111" s="64" t="s">
        <v>165</v>
      </c>
      <c r="I111" s="31"/>
      <c r="J111" s="30" t="s">
        <v>9</v>
      </c>
      <c r="K111" s="75">
        <f>'ФОРМУЛЫ!'!E97</f>
        <v>0</v>
      </c>
      <c r="L111" s="75">
        <f>'ФОРМУЛЫ!'!F97</f>
        <v>0</v>
      </c>
      <c r="M111" s="91"/>
      <c r="N111" s="76">
        <f>'ФОРМУЛЫ!'!J97</f>
        <v>0</v>
      </c>
      <c r="O111" s="76">
        <f>'ФОРМУЛЫ!'!K97</f>
        <v>0</v>
      </c>
      <c r="P111" s="77"/>
      <c r="Q111" s="78">
        <f>'ФОРМУЛЫ!'!P97</f>
        <v>0</v>
      </c>
      <c r="R111" s="79">
        <v>0.18</v>
      </c>
      <c r="S111" s="92"/>
      <c r="T111" s="92"/>
      <c r="U111" s="80"/>
      <c r="V111" s="80"/>
      <c r="W111" s="80"/>
      <c r="X111" s="81">
        <v>0</v>
      </c>
      <c r="Y111" s="80"/>
      <c r="Z111" s="80"/>
      <c r="AA111" s="82"/>
      <c r="AB111" s="82"/>
      <c r="AC111" s="83"/>
      <c r="AD111" s="83"/>
      <c r="AE111" s="83"/>
      <c r="AF111" s="83"/>
      <c r="AG111" s="84"/>
      <c r="AH111" s="85"/>
      <c r="AI111" s="85"/>
      <c r="AJ111" s="85">
        <f t="shared" si="2"/>
        <v>0</v>
      </c>
      <c r="AK111" s="85">
        <f t="shared" si="3"/>
        <v>0</v>
      </c>
      <c r="AL111" s="36"/>
    </row>
    <row r="112" spans="1:38" ht="15" customHeight="1" x14ac:dyDescent="0.25">
      <c r="A112" s="71">
        <v>82</v>
      </c>
      <c r="B112" s="71"/>
      <c r="C112" s="72"/>
      <c r="D112" s="70"/>
      <c r="E112" s="30"/>
      <c r="F112" s="30"/>
      <c r="G112" s="73"/>
      <c r="H112" s="64" t="s">
        <v>165</v>
      </c>
      <c r="I112" s="31"/>
      <c r="J112" s="30" t="s">
        <v>9</v>
      </c>
      <c r="K112" s="75">
        <f>'ФОРМУЛЫ!'!E98</f>
        <v>0</v>
      </c>
      <c r="L112" s="75">
        <f>'ФОРМУЛЫ!'!F98</f>
        <v>0</v>
      </c>
      <c r="M112" s="91"/>
      <c r="N112" s="76">
        <f>'ФОРМУЛЫ!'!J98</f>
        <v>0</v>
      </c>
      <c r="O112" s="76">
        <f>'ФОРМУЛЫ!'!K98</f>
        <v>0</v>
      </c>
      <c r="P112" s="77"/>
      <c r="Q112" s="78">
        <f>'ФОРМУЛЫ!'!P98</f>
        <v>0</v>
      </c>
      <c r="R112" s="79">
        <v>0.18</v>
      </c>
      <c r="S112" s="92"/>
      <c r="T112" s="92"/>
      <c r="U112" s="80"/>
      <c r="V112" s="80"/>
      <c r="W112" s="80"/>
      <c r="X112" s="81">
        <v>0</v>
      </c>
      <c r="Y112" s="80"/>
      <c r="Z112" s="80"/>
      <c r="AA112" s="82"/>
      <c r="AB112" s="82"/>
      <c r="AC112" s="83"/>
      <c r="AD112" s="83"/>
      <c r="AE112" s="83"/>
      <c r="AF112" s="83"/>
      <c r="AG112" s="84"/>
      <c r="AH112" s="85"/>
      <c r="AI112" s="85"/>
      <c r="AJ112" s="85">
        <f t="shared" si="2"/>
        <v>0</v>
      </c>
      <c r="AK112" s="85">
        <f t="shared" si="3"/>
        <v>0</v>
      </c>
      <c r="AL112" s="36"/>
    </row>
    <row r="113" spans="1:38" ht="15" customHeight="1" x14ac:dyDescent="0.25">
      <c r="A113" s="71">
        <v>83</v>
      </c>
      <c r="B113" s="71"/>
      <c r="C113" s="72"/>
      <c r="D113" s="70"/>
      <c r="E113" s="30"/>
      <c r="F113" s="30"/>
      <c r="G113" s="73"/>
      <c r="H113" s="64" t="s">
        <v>165</v>
      </c>
      <c r="I113" s="31"/>
      <c r="J113" s="30" t="s">
        <v>9</v>
      </c>
      <c r="K113" s="75">
        <f>'ФОРМУЛЫ!'!E99</f>
        <v>0</v>
      </c>
      <c r="L113" s="75">
        <f>'ФОРМУЛЫ!'!F99</f>
        <v>0</v>
      </c>
      <c r="M113" s="91"/>
      <c r="N113" s="76">
        <f>'ФОРМУЛЫ!'!J99</f>
        <v>0</v>
      </c>
      <c r="O113" s="76">
        <f>'ФОРМУЛЫ!'!K99</f>
        <v>0</v>
      </c>
      <c r="P113" s="77"/>
      <c r="Q113" s="78">
        <f>'ФОРМУЛЫ!'!P99</f>
        <v>0</v>
      </c>
      <c r="R113" s="79">
        <v>0.18</v>
      </c>
      <c r="S113" s="92"/>
      <c r="T113" s="92"/>
      <c r="U113" s="80"/>
      <c r="V113" s="80"/>
      <c r="W113" s="80"/>
      <c r="X113" s="81">
        <v>0</v>
      </c>
      <c r="Y113" s="80"/>
      <c r="Z113" s="80"/>
      <c r="AA113" s="82"/>
      <c r="AB113" s="82"/>
      <c r="AC113" s="83"/>
      <c r="AD113" s="83"/>
      <c r="AE113" s="83"/>
      <c r="AF113" s="83"/>
      <c r="AG113" s="84"/>
      <c r="AH113" s="85"/>
      <c r="AI113" s="85"/>
      <c r="AJ113" s="85">
        <f t="shared" si="2"/>
        <v>0</v>
      </c>
      <c r="AK113" s="85">
        <f t="shared" si="3"/>
        <v>0</v>
      </c>
      <c r="AL113" s="36"/>
    </row>
    <row r="114" spans="1:38" ht="15" customHeight="1" x14ac:dyDescent="0.25">
      <c r="A114" s="71">
        <v>84</v>
      </c>
      <c r="B114" s="71"/>
      <c r="C114" s="72"/>
      <c r="D114" s="70"/>
      <c r="E114" s="30"/>
      <c r="F114" s="30"/>
      <c r="G114" s="73"/>
      <c r="H114" s="64" t="s">
        <v>165</v>
      </c>
      <c r="I114" s="31"/>
      <c r="J114" s="30" t="s">
        <v>9</v>
      </c>
      <c r="K114" s="75">
        <f>'ФОРМУЛЫ!'!E100</f>
        <v>0</v>
      </c>
      <c r="L114" s="75">
        <f>'ФОРМУЛЫ!'!F100</f>
        <v>0</v>
      </c>
      <c r="M114" s="91"/>
      <c r="N114" s="76">
        <f>'ФОРМУЛЫ!'!J100</f>
        <v>0</v>
      </c>
      <c r="O114" s="76">
        <f>'ФОРМУЛЫ!'!K100</f>
        <v>0</v>
      </c>
      <c r="P114" s="77"/>
      <c r="Q114" s="78">
        <f>'ФОРМУЛЫ!'!P100</f>
        <v>0</v>
      </c>
      <c r="R114" s="79">
        <v>0.18</v>
      </c>
      <c r="S114" s="92"/>
      <c r="T114" s="92"/>
      <c r="U114" s="80"/>
      <c r="V114" s="80"/>
      <c r="W114" s="80"/>
      <c r="X114" s="81">
        <v>0</v>
      </c>
      <c r="Y114" s="80"/>
      <c r="Z114" s="80"/>
      <c r="AA114" s="82"/>
      <c r="AB114" s="82"/>
      <c r="AC114" s="83"/>
      <c r="AD114" s="83"/>
      <c r="AE114" s="83"/>
      <c r="AF114" s="83"/>
      <c r="AG114" s="84"/>
      <c r="AH114" s="85"/>
      <c r="AI114" s="85"/>
      <c r="AJ114" s="85">
        <f t="shared" si="2"/>
        <v>0</v>
      </c>
      <c r="AK114" s="85">
        <f t="shared" si="3"/>
        <v>0</v>
      </c>
      <c r="AL114" s="36"/>
    </row>
    <row r="115" spans="1:38" ht="15" customHeight="1" x14ac:dyDescent="0.25">
      <c r="A115" s="71">
        <v>85</v>
      </c>
      <c r="B115" s="71"/>
      <c r="C115" s="72"/>
      <c r="D115" s="70"/>
      <c r="E115" s="30"/>
      <c r="F115" s="30"/>
      <c r="G115" s="73"/>
      <c r="H115" s="64" t="s">
        <v>165</v>
      </c>
      <c r="I115" s="31"/>
      <c r="J115" s="30" t="s">
        <v>9</v>
      </c>
      <c r="K115" s="75">
        <f>'ФОРМУЛЫ!'!E101</f>
        <v>0</v>
      </c>
      <c r="L115" s="75">
        <f>'ФОРМУЛЫ!'!F101</f>
        <v>0</v>
      </c>
      <c r="M115" s="91"/>
      <c r="N115" s="76">
        <f>'ФОРМУЛЫ!'!J101</f>
        <v>0</v>
      </c>
      <c r="O115" s="76">
        <f>'ФОРМУЛЫ!'!K101</f>
        <v>0</v>
      </c>
      <c r="P115" s="77"/>
      <c r="Q115" s="78">
        <f>'ФОРМУЛЫ!'!P101</f>
        <v>0</v>
      </c>
      <c r="R115" s="79">
        <v>0.18</v>
      </c>
      <c r="S115" s="92"/>
      <c r="T115" s="92"/>
      <c r="U115" s="80"/>
      <c r="V115" s="80"/>
      <c r="W115" s="80"/>
      <c r="X115" s="81">
        <v>0</v>
      </c>
      <c r="Y115" s="80"/>
      <c r="Z115" s="80"/>
      <c r="AA115" s="82"/>
      <c r="AB115" s="82"/>
      <c r="AC115" s="83"/>
      <c r="AD115" s="83"/>
      <c r="AE115" s="83"/>
      <c r="AF115" s="83"/>
      <c r="AG115" s="84"/>
      <c r="AH115" s="85"/>
      <c r="AI115" s="85"/>
      <c r="AJ115" s="85">
        <f t="shared" si="2"/>
        <v>0</v>
      </c>
      <c r="AK115" s="85">
        <f t="shared" si="3"/>
        <v>0</v>
      </c>
      <c r="AL115" s="36"/>
    </row>
    <row r="116" spans="1:38" ht="15" hidden="1" customHeight="1" x14ac:dyDescent="0.25">
      <c r="A116" s="71">
        <v>86</v>
      </c>
      <c r="B116" s="71"/>
      <c r="C116" s="72"/>
      <c r="D116" s="70"/>
      <c r="E116" s="30"/>
      <c r="F116" s="30"/>
      <c r="G116" s="73"/>
      <c r="H116" s="64" t="s">
        <v>165</v>
      </c>
      <c r="I116" s="31"/>
      <c r="J116" s="30" t="s">
        <v>9</v>
      </c>
      <c r="K116" s="75">
        <f>'ФОРМУЛЫ!'!E102</f>
        <v>0</v>
      </c>
      <c r="L116" s="75">
        <f>'ФОРМУЛЫ!'!F102</f>
        <v>0</v>
      </c>
      <c r="M116" s="91"/>
      <c r="N116" s="76">
        <f>'ФОРМУЛЫ!'!J102</f>
        <v>0</v>
      </c>
      <c r="O116" s="76">
        <f>'ФОРМУЛЫ!'!K102</f>
        <v>0</v>
      </c>
      <c r="P116" s="77"/>
      <c r="Q116" s="78">
        <f>'ФОРМУЛЫ!'!P102</f>
        <v>0</v>
      </c>
      <c r="R116" s="79">
        <v>0.18</v>
      </c>
      <c r="S116" s="92"/>
      <c r="T116" s="92"/>
      <c r="U116" s="80"/>
      <c r="V116" s="80"/>
      <c r="W116" s="80"/>
      <c r="X116" s="81">
        <v>0</v>
      </c>
      <c r="Y116" s="80"/>
      <c r="Z116" s="80"/>
      <c r="AA116" s="82"/>
      <c r="AB116" s="82"/>
      <c r="AC116" s="83"/>
      <c r="AD116" s="83"/>
      <c r="AE116" s="83"/>
      <c r="AF116" s="83"/>
      <c r="AG116" s="84"/>
      <c r="AH116" s="85"/>
      <c r="AI116" s="85"/>
      <c r="AJ116" s="85">
        <f t="shared" si="2"/>
        <v>0</v>
      </c>
      <c r="AK116" s="85">
        <f t="shared" si="3"/>
        <v>0</v>
      </c>
      <c r="AL116" s="36"/>
    </row>
    <row r="117" spans="1:38" ht="15" hidden="1" customHeight="1" x14ac:dyDescent="0.25">
      <c r="A117" s="71">
        <v>87</v>
      </c>
      <c r="B117" s="71"/>
      <c r="C117" s="72"/>
      <c r="D117" s="70"/>
      <c r="E117" s="30"/>
      <c r="F117" s="30"/>
      <c r="G117" s="73"/>
      <c r="H117" s="64" t="s">
        <v>165</v>
      </c>
      <c r="I117" s="31"/>
      <c r="J117" s="30" t="s">
        <v>9</v>
      </c>
      <c r="K117" s="75">
        <f>'ФОРМУЛЫ!'!E103</f>
        <v>0</v>
      </c>
      <c r="L117" s="75">
        <f>'ФОРМУЛЫ!'!F103</f>
        <v>0</v>
      </c>
      <c r="M117" s="91"/>
      <c r="N117" s="76">
        <f>'ФОРМУЛЫ!'!J103</f>
        <v>0</v>
      </c>
      <c r="O117" s="76">
        <f>'ФОРМУЛЫ!'!K103</f>
        <v>0</v>
      </c>
      <c r="P117" s="77"/>
      <c r="Q117" s="78">
        <f>'ФОРМУЛЫ!'!P103</f>
        <v>0</v>
      </c>
      <c r="R117" s="79">
        <v>0.18</v>
      </c>
      <c r="S117" s="92"/>
      <c r="T117" s="92"/>
      <c r="U117" s="80"/>
      <c r="V117" s="80"/>
      <c r="W117" s="80"/>
      <c r="X117" s="81">
        <v>0</v>
      </c>
      <c r="Y117" s="80"/>
      <c r="Z117" s="80"/>
      <c r="AA117" s="82"/>
      <c r="AB117" s="82"/>
      <c r="AC117" s="83"/>
      <c r="AD117" s="83"/>
      <c r="AE117" s="83"/>
      <c r="AF117" s="83"/>
      <c r="AG117" s="84"/>
      <c r="AH117" s="85"/>
      <c r="AI117" s="85"/>
      <c r="AJ117" s="85">
        <f t="shared" si="2"/>
        <v>0</v>
      </c>
      <c r="AK117" s="85">
        <f t="shared" si="3"/>
        <v>0</v>
      </c>
      <c r="AL117" s="36"/>
    </row>
    <row r="118" spans="1:38" ht="15" hidden="1" customHeight="1" x14ac:dyDescent="0.25">
      <c r="A118" s="71">
        <v>88</v>
      </c>
      <c r="B118" s="71"/>
      <c r="C118" s="72"/>
      <c r="D118" s="70"/>
      <c r="E118" s="30"/>
      <c r="F118" s="30"/>
      <c r="G118" s="73"/>
      <c r="H118" s="64" t="s">
        <v>165</v>
      </c>
      <c r="I118" s="31"/>
      <c r="J118" s="30" t="s">
        <v>9</v>
      </c>
      <c r="K118" s="75">
        <f>'ФОРМУЛЫ!'!E104</f>
        <v>0</v>
      </c>
      <c r="L118" s="75">
        <f>'ФОРМУЛЫ!'!F104</f>
        <v>0</v>
      </c>
      <c r="M118" s="91"/>
      <c r="N118" s="76">
        <f>'ФОРМУЛЫ!'!J104</f>
        <v>0</v>
      </c>
      <c r="O118" s="76">
        <f>'ФОРМУЛЫ!'!K104</f>
        <v>0</v>
      </c>
      <c r="P118" s="77"/>
      <c r="Q118" s="78">
        <f>'ФОРМУЛЫ!'!P104</f>
        <v>0</v>
      </c>
      <c r="R118" s="79">
        <v>0.18</v>
      </c>
      <c r="S118" s="92"/>
      <c r="T118" s="92"/>
      <c r="U118" s="80"/>
      <c r="V118" s="80"/>
      <c r="W118" s="80"/>
      <c r="X118" s="81">
        <v>0</v>
      </c>
      <c r="Y118" s="80"/>
      <c r="Z118" s="80"/>
      <c r="AA118" s="82"/>
      <c r="AB118" s="82"/>
      <c r="AC118" s="83"/>
      <c r="AD118" s="83"/>
      <c r="AE118" s="83"/>
      <c r="AF118" s="83"/>
      <c r="AG118" s="84"/>
      <c r="AH118" s="85"/>
      <c r="AI118" s="85"/>
      <c r="AJ118" s="85">
        <f t="shared" si="2"/>
        <v>0</v>
      </c>
      <c r="AK118" s="85">
        <f t="shared" si="3"/>
        <v>0</v>
      </c>
      <c r="AL118" s="36"/>
    </row>
    <row r="119" spans="1:38" ht="15" hidden="1" customHeight="1" x14ac:dyDescent="0.25">
      <c r="A119" s="71">
        <v>89</v>
      </c>
      <c r="B119" s="71"/>
      <c r="C119" s="72"/>
      <c r="D119" s="70"/>
      <c r="E119" s="30"/>
      <c r="F119" s="30"/>
      <c r="G119" s="73"/>
      <c r="H119" s="64" t="s">
        <v>165</v>
      </c>
      <c r="I119" s="31"/>
      <c r="J119" s="30" t="s">
        <v>9</v>
      </c>
      <c r="K119" s="75">
        <f>'ФОРМУЛЫ!'!E105</f>
        <v>0</v>
      </c>
      <c r="L119" s="75">
        <f>'ФОРМУЛЫ!'!F105</f>
        <v>0</v>
      </c>
      <c r="M119" s="91"/>
      <c r="N119" s="76">
        <f>'ФОРМУЛЫ!'!J105</f>
        <v>0</v>
      </c>
      <c r="O119" s="76">
        <f>'ФОРМУЛЫ!'!K105</f>
        <v>0</v>
      </c>
      <c r="P119" s="77"/>
      <c r="Q119" s="78">
        <f>'ФОРМУЛЫ!'!P105</f>
        <v>0</v>
      </c>
      <c r="R119" s="79">
        <v>0.18</v>
      </c>
      <c r="S119" s="92"/>
      <c r="T119" s="92"/>
      <c r="U119" s="80"/>
      <c r="V119" s="80"/>
      <c r="W119" s="80"/>
      <c r="X119" s="81">
        <v>0</v>
      </c>
      <c r="Y119" s="80"/>
      <c r="Z119" s="80"/>
      <c r="AA119" s="82"/>
      <c r="AB119" s="82"/>
      <c r="AC119" s="83"/>
      <c r="AD119" s="83"/>
      <c r="AE119" s="83"/>
      <c r="AF119" s="83"/>
      <c r="AG119" s="84"/>
      <c r="AH119" s="85"/>
      <c r="AI119" s="85"/>
      <c r="AJ119" s="85">
        <f t="shared" si="2"/>
        <v>0</v>
      </c>
      <c r="AK119" s="85">
        <f t="shared" si="3"/>
        <v>0</v>
      </c>
      <c r="AL119" s="36"/>
    </row>
    <row r="120" spans="1:38" ht="15" hidden="1" customHeight="1" x14ac:dyDescent="0.25">
      <c r="A120" s="71">
        <v>90</v>
      </c>
      <c r="B120" s="71"/>
      <c r="C120" s="72"/>
      <c r="D120" s="70"/>
      <c r="E120" s="30"/>
      <c r="F120" s="30"/>
      <c r="G120" s="73"/>
      <c r="H120" s="64" t="s">
        <v>165</v>
      </c>
      <c r="I120" s="31"/>
      <c r="J120" s="30" t="s">
        <v>9</v>
      </c>
      <c r="K120" s="75">
        <f>'ФОРМУЛЫ!'!E106</f>
        <v>0</v>
      </c>
      <c r="L120" s="75">
        <f>'ФОРМУЛЫ!'!F106</f>
        <v>0</v>
      </c>
      <c r="M120" s="91"/>
      <c r="N120" s="76">
        <f>'ФОРМУЛЫ!'!J106</f>
        <v>0</v>
      </c>
      <c r="O120" s="76">
        <f>'ФОРМУЛЫ!'!K106</f>
        <v>0</v>
      </c>
      <c r="P120" s="77"/>
      <c r="Q120" s="78">
        <f>'ФОРМУЛЫ!'!P106</f>
        <v>0</v>
      </c>
      <c r="R120" s="79">
        <v>0.18</v>
      </c>
      <c r="S120" s="92"/>
      <c r="T120" s="92"/>
      <c r="U120" s="80"/>
      <c r="V120" s="80"/>
      <c r="W120" s="80"/>
      <c r="X120" s="81">
        <v>0</v>
      </c>
      <c r="Y120" s="80"/>
      <c r="Z120" s="80"/>
      <c r="AA120" s="82"/>
      <c r="AB120" s="82"/>
      <c r="AC120" s="83"/>
      <c r="AD120" s="83"/>
      <c r="AE120" s="83"/>
      <c r="AF120" s="83"/>
      <c r="AG120" s="84"/>
      <c r="AH120" s="85"/>
      <c r="AI120" s="85"/>
      <c r="AJ120" s="85">
        <f t="shared" si="2"/>
        <v>0</v>
      </c>
      <c r="AK120" s="85">
        <f t="shared" si="3"/>
        <v>0</v>
      </c>
      <c r="AL120" s="36"/>
    </row>
    <row r="121" spans="1:38" ht="15" hidden="1" customHeight="1" x14ac:dyDescent="0.25">
      <c r="A121" s="71">
        <v>91</v>
      </c>
      <c r="B121" s="71"/>
      <c r="C121" s="72"/>
      <c r="D121" s="70"/>
      <c r="E121" s="30"/>
      <c r="F121" s="30"/>
      <c r="G121" s="73"/>
      <c r="H121" s="64" t="s">
        <v>165</v>
      </c>
      <c r="I121" s="31"/>
      <c r="J121" s="30" t="s">
        <v>9</v>
      </c>
      <c r="K121" s="75">
        <f>'ФОРМУЛЫ!'!E107</f>
        <v>0</v>
      </c>
      <c r="L121" s="75">
        <f>'ФОРМУЛЫ!'!F107</f>
        <v>0</v>
      </c>
      <c r="M121" s="91"/>
      <c r="N121" s="76">
        <f>'ФОРМУЛЫ!'!J107</f>
        <v>0</v>
      </c>
      <c r="O121" s="76">
        <f>'ФОРМУЛЫ!'!K107</f>
        <v>0</v>
      </c>
      <c r="P121" s="77"/>
      <c r="Q121" s="78">
        <f>'ФОРМУЛЫ!'!P107</f>
        <v>0</v>
      </c>
      <c r="R121" s="79">
        <v>0.18</v>
      </c>
      <c r="S121" s="92"/>
      <c r="T121" s="92"/>
      <c r="U121" s="80"/>
      <c r="V121" s="80"/>
      <c r="W121" s="80"/>
      <c r="X121" s="81">
        <v>0</v>
      </c>
      <c r="Y121" s="80"/>
      <c r="Z121" s="80"/>
      <c r="AA121" s="82"/>
      <c r="AB121" s="82"/>
      <c r="AC121" s="83"/>
      <c r="AD121" s="83"/>
      <c r="AE121" s="83"/>
      <c r="AF121" s="83"/>
      <c r="AG121" s="84"/>
      <c r="AH121" s="85"/>
      <c r="AI121" s="85"/>
      <c r="AJ121" s="85">
        <f t="shared" si="2"/>
        <v>0</v>
      </c>
      <c r="AK121" s="85">
        <f t="shared" si="3"/>
        <v>0</v>
      </c>
      <c r="AL121" s="36"/>
    </row>
    <row r="122" spans="1:38" ht="15" hidden="1" customHeight="1" x14ac:dyDescent="0.25">
      <c r="A122" s="71">
        <v>92</v>
      </c>
      <c r="B122" s="71"/>
      <c r="C122" s="72"/>
      <c r="D122" s="70"/>
      <c r="E122" s="30"/>
      <c r="F122" s="30"/>
      <c r="G122" s="73"/>
      <c r="H122" s="64" t="s">
        <v>165</v>
      </c>
      <c r="I122" s="31"/>
      <c r="J122" s="30" t="s">
        <v>9</v>
      </c>
      <c r="K122" s="75">
        <f>'ФОРМУЛЫ!'!E108</f>
        <v>0</v>
      </c>
      <c r="L122" s="75">
        <f>'ФОРМУЛЫ!'!F108</f>
        <v>0</v>
      </c>
      <c r="M122" s="91"/>
      <c r="N122" s="76">
        <f>'ФОРМУЛЫ!'!J108</f>
        <v>0</v>
      </c>
      <c r="O122" s="76">
        <f>'ФОРМУЛЫ!'!K108</f>
        <v>0</v>
      </c>
      <c r="P122" s="77"/>
      <c r="Q122" s="78">
        <f>'ФОРМУЛЫ!'!P108</f>
        <v>0</v>
      </c>
      <c r="R122" s="79">
        <v>0.18</v>
      </c>
      <c r="S122" s="92"/>
      <c r="T122" s="92"/>
      <c r="U122" s="80"/>
      <c r="V122" s="80"/>
      <c r="W122" s="80"/>
      <c r="X122" s="81">
        <v>0</v>
      </c>
      <c r="Y122" s="80"/>
      <c r="Z122" s="80"/>
      <c r="AA122" s="82"/>
      <c r="AB122" s="82"/>
      <c r="AC122" s="83"/>
      <c r="AD122" s="83"/>
      <c r="AE122" s="83"/>
      <c r="AF122" s="83"/>
      <c r="AG122" s="84"/>
      <c r="AH122" s="85"/>
      <c r="AI122" s="85"/>
      <c r="AJ122" s="85">
        <f t="shared" si="2"/>
        <v>0</v>
      </c>
      <c r="AK122" s="85">
        <f t="shared" si="3"/>
        <v>0</v>
      </c>
      <c r="AL122" s="36"/>
    </row>
    <row r="123" spans="1:38" ht="15" hidden="1" customHeight="1" x14ac:dyDescent="0.25">
      <c r="A123" s="71">
        <v>93</v>
      </c>
      <c r="B123" s="71"/>
      <c r="C123" s="72"/>
      <c r="D123" s="70"/>
      <c r="E123" s="30"/>
      <c r="F123" s="30"/>
      <c r="G123" s="73"/>
      <c r="H123" s="64" t="s">
        <v>165</v>
      </c>
      <c r="I123" s="31"/>
      <c r="J123" s="30" t="s">
        <v>9</v>
      </c>
      <c r="K123" s="75">
        <f>'ФОРМУЛЫ!'!E109</f>
        <v>0</v>
      </c>
      <c r="L123" s="75">
        <f>'ФОРМУЛЫ!'!F109</f>
        <v>0</v>
      </c>
      <c r="M123" s="91"/>
      <c r="N123" s="76">
        <f>'ФОРМУЛЫ!'!J109</f>
        <v>0</v>
      </c>
      <c r="O123" s="76">
        <f>'ФОРМУЛЫ!'!K109</f>
        <v>0</v>
      </c>
      <c r="P123" s="77"/>
      <c r="Q123" s="78">
        <f>'ФОРМУЛЫ!'!P109</f>
        <v>0</v>
      </c>
      <c r="R123" s="79">
        <v>0.18</v>
      </c>
      <c r="S123" s="92"/>
      <c r="T123" s="92"/>
      <c r="U123" s="80"/>
      <c r="V123" s="80"/>
      <c r="W123" s="80"/>
      <c r="X123" s="81">
        <v>0</v>
      </c>
      <c r="Y123" s="80"/>
      <c r="Z123" s="80"/>
      <c r="AA123" s="82"/>
      <c r="AB123" s="82"/>
      <c r="AC123" s="83"/>
      <c r="AD123" s="83"/>
      <c r="AE123" s="83"/>
      <c r="AF123" s="83"/>
      <c r="AG123" s="84"/>
      <c r="AH123" s="85"/>
      <c r="AI123" s="85"/>
      <c r="AJ123" s="85">
        <f t="shared" si="2"/>
        <v>0</v>
      </c>
      <c r="AK123" s="85">
        <f t="shared" si="3"/>
        <v>0</v>
      </c>
      <c r="AL123" s="36"/>
    </row>
    <row r="124" spans="1:38" ht="15" hidden="1" customHeight="1" x14ac:dyDescent="0.25">
      <c r="A124" s="71">
        <v>94</v>
      </c>
      <c r="B124" s="71"/>
      <c r="C124" s="72"/>
      <c r="D124" s="70"/>
      <c r="E124" s="30"/>
      <c r="F124" s="30"/>
      <c r="G124" s="73"/>
      <c r="H124" s="64" t="s">
        <v>165</v>
      </c>
      <c r="I124" s="31"/>
      <c r="J124" s="30" t="s">
        <v>9</v>
      </c>
      <c r="K124" s="75">
        <f>'ФОРМУЛЫ!'!E110</f>
        <v>0</v>
      </c>
      <c r="L124" s="75">
        <f>'ФОРМУЛЫ!'!F110</f>
        <v>0</v>
      </c>
      <c r="M124" s="91"/>
      <c r="N124" s="76">
        <f>'ФОРМУЛЫ!'!J110</f>
        <v>0</v>
      </c>
      <c r="O124" s="76">
        <f>'ФОРМУЛЫ!'!K110</f>
        <v>0</v>
      </c>
      <c r="P124" s="77"/>
      <c r="Q124" s="78">
        <f>'ФОРМУЛЫ!'!P110</f>
        <v>0</v>
      </c>
      <c r="R124" s="79">
        <v>0.18</v>
      </c>
      <c r="S124" s="92"/>
      <c r="T124" s="92"/>
      <c r="U124" s="80"/>
      <c r="V124" s="80"/>
      <c r="W124" s="80"/>
      <c r="X124" s="81">
        <v>0</v>
      </c>
      <c r="Y124" s="80"/>
      <c r="Z124" s="80"/>
      <c r="AA124" s="82"/>
      <c r="AB124" s="82"/>
      <c r="AC124" s="83"/>
      <c r="AD124" s="83"/>
      <c r="AE124" s="83"/>
      <c r="AF124" s="83"/>
      <c r="AG124" s="84"/>
      <c r="AH124" s="85"/>
      <c r="AI124" s="85"/>
      <c r="AJ124" s="85">
        <f t="shared" si="2"/>
        <v>0</v>
      </c>
      <c r="AK124" s="85">
        <f t="shared" si="3"/>
        <v>0</v>
      </c>
      <c r="AL124" s="36"/>
    </row>
    <row r="125" spans="1:38" ht="15" hidden="1" customHeight="1" x14ac:dyDescent="0.25">
      <c r="A125" s="71">
        <v>95</v>
      </c>
      <c r="B125" s="71"/>
      <c r="C125" s="72"/>
      <c r="D125" s="70"/>
      <c r="E125" s="30"/>
      <c r="F125" s="30"/>
      <c r="G125" s="73"/>
      <c r="H125" s="64" t="s">
        <v>165</v>
      </c>
      <c r="I125" s="31"/>
      <c r="J125" s="30" t="s">
        <v>9</v>
      </c>
      <c r="K125" s="75">
        <f>'ФОРМУЛЫ!'!E111</f>
        <v>0</v>
      </c>
      <c r="L125" s="75">
        <f>'ФОРМУЛЫ!'!F111</f>
        <v>0</v>
      </c>
      <c r="M125" s="91"/>
      <c r="N125" s="76">
        <f>'ФОРМУЛЫ!'!J111</f>
        <v>0</v>
      </c>
      <c r="O125" s="76">
        <f>'ФОРМУЛЫ!'!K111</f>
        <v>0</v>
      </c>
      <c r="P125" s="77"/>
      <c r="Q125" s="78">
        <f>'ФОРМУЛЫ!'!P111</f>
        <v>0</v>
      </c>
      <c r="R125" s="79">
        <v>0.18</v>
      </c>
      <c r="S125" s="92"/>
      <c r="T125" s="92"/>
      <c r="U125" s="80"/>
      <c r="V125" s="80"/>
      <c r="W125" s="80"/>
      <c r="X125" s="81">
        <v>0</v>
      </c>
      <c r="Y125" s="80"/>
      <c r="Z125" s="80"/>
      <c r="AA125" s="82"/>
      <c r="AB125" s="82"/>
      <c r="AC125" s="83"/>
      <c r="AD125" s="83"/>
      <c r="AE125" s="83"/>
      <c r="AF125" s="83"/>
      <c r="AG125" s="84"/>
      <c r="AH125" s="85"/>
      <c r="AI125" s="85"/>
      <c r="AJ125" s="85">
        <f t="shared" si="2"/>
        <v>0</v>
      </c>
      <c r="AK125" s="85">
        <f t="shared" si="3"/>
        <v>0</v>
      </c>
      <c r="AL125" s="36"/>
    </row>
    <row r="126" spans="1:38" ht="15" hidden="1" customHeight="1" x14ac:dyDescent="0.25">
      <c r="A126" s="71">
        <v>96</v>
      </c>
      <c r="B126" s="71"/>
      <c r="C126" s="72"/>
      <c r="D126" s="70"/>
      <c r="E126" s="30"/>
      <c r="F126" s="30"/>
      <c r="G126" s="73"/>
      <c r="H126" s="64" t="s">
        <v>165</v>
      </c>
      <c r="I126" s="31"/>
      <c r="J126" s="30" t="s">
        <v>9</v>
      </c>
      <c r="K126" s="75">
        <f>'ФОРМУЛЫ!'!E112</f>
        <v>0</v>
      </c>
      <c r="L126" s="75">
        <f>'ФОРМУЛЫ!'!F112</f>
        <v>0</v>
      </c>
      <c r="M126" s="91"/>
      <c r="N126" s="76">
        <f>'ФОРМУЛЫ!'!J112</f>
        <v>0</v>
      </c>
      <c r="O126" s="76">
        <f>'ФОРМУЛЫ!'!K112</f>
        <v>0</v>
      </c>
      <c r="P126" s="77"/>
      <c r="Q126" s="78">
        <f>'ФОРМУЛЫ!'!P112</f>
        <v>0</v>
      </c>
      <c r="R126" s="79">
        <v>0.18</v>
      </c>
      <c r="S126" s="92"/>
      <c r="T126" s="92"/>
      <c r="U126" s="80"/>
      <c r="V126" s="80"/>
      <c r="W126" s="80"/>
      <c r="X126" s="81">
        <v>0</v>
      </c>
      <c r="Y126" s="80"/>
      <c r="Z126" s="80"/>
      <c r="AA126" s="82"/>
      <c r="AB126" s="82"/>
      <c r="AC126" s="83"/>
      <c r="AD126" s="83"/>
      <c r="AE126" s="83"/>
      <c r="AF126" s="83"/>
      <c r="AG126" s="84"/>
      <c r="AH126" s="85"/>
      <c r="AI126" s="85"/>
      <c r="AJ126" s="85">
        <f t="shared" si="2"/>
        <v>0</v>
      </c>
      <c r="AK126" s="85">
        <f t="shared" si="3"/>
        <v>0</v>
      </c>
      <c r="AL126" s="36"/>
    </row>
    <row r="127" spans="1:38" ht="15" hidden="1" customHeight="1" x14ac:dyDescent="0.25">
      <c r="A127" s="71">
        <v>97</v>
      </c>
      <c r="B127" s="71"/>
      <c r="C127" s="72"/>
      <c r="D127" s="70"/>
      <c r="E127" s="30"/>
      <c r="F127" s="30"/>
      <c r="G127" s="73"/>
      <c r="H127" s="64" t="s">
        <v>165</v>
      </c>
      <c r="I127" s="31"/>
      <c r="J127" s="30" t="s">
        <v>9</v>
      </c>
      <c r="K127" s="75">
        <f>'ФОРМУЛЫ!'!E113</f>
        <v>0</v>
      </c>
      <c r="L127" s="75">
        <f>'ФОРМУЛЫ!'!F113</f>
        <v>0</v>
      </c>
      <c r="M127" s="91"/>
      <c r="N127" s="76">
        <f>'ФОРМУЛЫ!'!J113</f>
        <v>0</v>
      </c>
      <c r="O127" s="76">
        <f>'ФОРМУЛЫ!'!K113</f>
        <v>0</v>
      </c>
      <c r="P127" s="77"/>
      <c r="Q127" s="78">
        <f>'ФОРМУЛЫ!'!P113</f>
        <v>0</v>
      </c>
      <c r="R127" s="79">
        <v>0.18</v>
      </c>
      <c r="S127" s="92"/>
      <c r="T127" s="92"/>
      <c r="U127" s="80"/>
      <c r="V127" s="80"/>
      <c r="W127" s="80"/>
      <c r="X127" s="81">
        <v>0</v>
      </c>
      <c r="Y127" s="80"/>
      <c r="Z127" s="80"/>
      <c r="AA127" s="82"/>
      <c r="AB127" s="82"/>
      <c r="AC127" s="83"/>
      <c r="AD127" s="83"/>
      <c r="AE127" s="83"/>
      <c r="AF127" s="83"/>
      <c r="AG127" s="84"/>
      <c r="AH127" s="85"/>
      <c r="AI127" s="85"/>
      <c r="AJ127" s="85">
        <f t="shared" si="2"/>
        <v>0</v>
      </c>
      <c r="AK127" s="85">
        <f t="shared" si="3"/>
        <v>0</v>
      </c>
      <c r="AL127" s="36"/>
    </row>
    <row r="128" spans="1:38" ht="15" hidden="1" customHeight="1" x14ac:dyDescent="0.25">
      <c r="A128" s="71">
        <v>98</v>
      </c>
      <c r="B128" s="71"/>
      <c r="C128" s="72"/>
      <c r="D128" s="70"/>
      <c r="E128" s="30"/>
      <c r="F128" s="30"/>
      <c r="G128" s="73"/>
      <c r="H128" s="64" t="s">
        <v>165</v>
      </c>
      <c r="I128" s="31"/>
      <c r="J128" s="30" t="s">
        <v>9</v>
      </c>
      <c r="K128" s="75">
        <f>'ФОРМУЛЫ!'!E114</f>
        <v>0</v>
      </c>
      <c r="L128" s="75">
        <f>'ФОРМУЛЫ!'!F114</f>
        <v>0</v>
      </c>
      <c r="M128" s="91"/>
      <c r="N128" s="76">
        <f>'ФОРМУЛЫ!'!J114</f>
        <v>0</v>
      </c>
      <c r="O128" s="76">
        <f>'ФОРМУЛЫ!'!K114</f>
        <v>0</v>
      </c>
      <c r="P128" s="77"/>
      <c r="Q128" s="78">
        <f>'ФОРМУЛЫ!'!P114</f>
        <v>0</v>
      </c>
      <c r="R128" s="79">
        <v>0.18</v>
      </c>
      <c r="S128" s="92"/>
      <c r="T128" s="92"/>
      <c r="U128" s="80"/>
      <c r="V128" s="80"/>
      <c r="W128" s="80"/>
      <c r="X128" s="81">
        <v>0</v>
      </c>
      <c r="Y128" s="80"/>
      <c r="Z128" s="80"/>
      <c r="AA128" s="82"/>
      <c r="AB128" s="82"/>
      <c r="AC128" s="83"/>
      <c r="AD128" s="83"/>
      <c r="AE128" s="83"/>
      <c r="AF128" s="83"/>
      <c r="AG128" s="84"/>
      <c r="AH128" s="85"/>
      <c r="AI128" s="85"/>
      <c r="AJ128" s="85">
        <f t="shared" si="2"/>
        <v>0</v>
      </c>
      <c r="AK128" s="85">
        <f t="shared" si="3"/>
        <v>0</v>
      </c>
      <c r="AL128" s="36"/>
    </row>
    <row r="129" spans="1:38" ht="15" hidden="1" customHeight="1" x14ac:dyDescent="0.25">
      <c r="A129" s="71">
        <v>99</v>
      </c>
      <c r="B129" s="71"/>
      <c r="C129" s="72"/>
      <c r="D129" s="70"/>
      <c r="E129" s="30"/>
      <c r="F129" s="30"/>
      <c r="G129" s="73"/>
      <c r="H129" s="64" t="s">
        <v>165</v>
      </c>
      <c r="I129" s="31"/>
      <c r="J129" s="30" t="s">
        <v>9</v>
      </c>
      <c r="K129" s="75">
        <f>'ФОРМУЛЫ!'!E115</f>
        <v>0</v>
      </c>
      <c r="L129" s="75">
        <f>'ФОРМУЛЫ!'!F115</f>
        <v>0</v>
      </c>
      <c r="M129" s="91"/>
      <c r="N129" s="76">
        <f>'ФОРМУЛЫ!'!J115</f>
        <v>0</v>
      </c>
      <c r="O129" s="76">
        <f>'ФОРМУЛЫ!'!K115</f>
        <v>0</v>
      </c>
      <c r="P129" s="77"/>
      <c r="Q129" s="78">
        <f>'ФОРМУЛЫ!'!P115</f>
        <v>0</v>
      </c>
      <c r="R129" s="79">
        <v>0.18</v>
      </c>
      <c r="S129" s="92"/>
      <c r="T129" s="92"/>
      <c r="U129" s="80"/>
      <c r="V129" s="80"/>
      <c r="W129" s="80"/>
      <c r="X129" s="81">
        <v>0</v>
      </c>
      <c r="Y129" s="80"/>
      <c r="Z129" s="80"/>
      <c r="AA129" s="82"/>
      <c r="AB129" s="82"/>
      <c r="AC129" s="83"/>
      <c r="AD129" s="83"/>
      <c r="AE129" s="83"/>
      <c r="AF129" s="83"/>
      <c r="AG129" s="84"/>
      <c r="AH129" s="85"/>
      <c r="AI129" s="85"/>
      <c r="AJ129" s="85">
        <f t="shared" si="2"/>
        <v>0</v>
      </c>
      <c r="AK129" s="85">
        <f t="shared" si="3"/>
        <v>0</v>
      </c>
      <c r="AL129" s="36"/>
    </row>
    <row r="130" spans="1:38" ht="15" hidden="1" customHeight="1" x14ac:dyDescent="0.25">
      <c r="A130" s="71">
        <v>100</v>
      </c>
      <c r="B130" s="71"/>
      <c r="C130" s="72"/>
      <c r="D130" s="70"/>
      <c r="E130" s="30"/>
      <c r="F130" s="30"/>
      <c r="G130" s="73"/>
      <c r="H130" s="64" t="s">
        <v>165</v>
      </c>
      <c r="I130" s="31"/>
      <c r="J130" s="30" t="s">
        <v>9</v>
      </c>
      <c r="K130" s="75">
        <f>'ФОРМУЛЫ!'!E116</f>
        <v>0</v>
      </c>
      <c r="L130" s="75">
        <f>'ФОРМУЛЫ!'!F116</f>
        <v>0</v>
      </c>
      <c r="M130" s="91"/>
      <c r="N130" s="76">
        <f>'ФОРМУЛЫ!'!J116</f>
        <v>0</v>
      </c>
      <c r="O130" s="76">
        <f>'ФОРМУЛЫ!'!K116</f>
        <v>0</v>
      </c>
      <c r="P130" s="77"/>
      <c r="Q130" s="78">
        <f>'ФОРМУЛЫ!'!P116</f>
        <v>0</v>
      </c>
      <c r="R130" s="79">
        <v>0.18</v>
      </c>
      <c r="S130" s="92"/>
      <c r="T130" s="92"/>
      <c r="U130" s="80"/>
      <c r="V130" s="80"/>
      <c r="W130" s="80"/>
      <c r="X130" s="81">
        <v>0</v>
      </c>
      <c r="Y130" s="80"/>
      <c r="Z130" s="80"/>
      <c r="AA130" s="82"/>
      <c r="AB130" s="82"/>
      <c r="AC130" s="83"/>
      <c r="AD130" s="83"/>
      <c r="AE130" s="83"/>
      <c r="AF130" s="83"/>
      <c r="AG130" s="84"/>
      <c r="AH130" s="85"/>
      <c r="AI130" s="85"/>
      <c r="AJ130" s="85">
        <f t="shared" si="2"/>
        <v>0</v>
      </c>
      <c r="AK130" s="85">
        <f t="shared" si="3"/>
        <v>0</v>
      </c>
      <c r="AL130" s="36"/>
    </row>
    <row r="131" spans="1:38" ht="15" hidden="1" customHeight="1" x14ac:dyDescent="0.25">
      <c r="A131" s="71">
        <v>101</v>
      </c>
      <c r="B131" s="71"/>
      <c r="C131" s="72"/>
      <c r="D131" s="70"/>
      <c r="E131" s="30"/>
      <c r="F131" s="30"/>
      <c r="G131" s="73"/>
      <c r="H131" s="64" t="s">
        <v>165</v>
      </c>
      <c r="I131" s="31"/>
      <c r="J131" s="30" t="s">
        <v>9</v>
      </c>
      <c r="K131" s="75">
        <f>'ФОРМУЛЫ!'!E117</f>
        <v>0</v>
      </c>
      <c r="L131" s="75">
        <f>'ФОРМУЛЫ!'!F117</f>
        <v>0</v>
      </c>
      <c r="M131" s="91"/>
      <c r="N131" s="76">
        <f>'ФОРМУЛЫ!'!J117</f>
        <v>0</v>
      </c>
      <c r="O131" s="76">
        <f>'ФОРМУЛЫ!'!K117</f>
        <v>0</v>
      </c>
      <c r="P131" s="77"/>
      <c r="Q131" s="78">
        <f>'ФОРМУЛЫ!'!P117</f>
        <v>0</v>
      </c>
      <c r="R131" s="79">
        <v>0.18</v>
      </c>
      <c r="S131" s="92"/>
      <c r="T131" s="92"/>
      <c r="U131" s="80"/>
      <c r="V131" s="80"/>
      <c r="W131" s="80"/>
      <c r="X131" s="81">
        <v>0</v>
      </c>
      <c r="Y131" s="80"/>
      <c r="Z131" s="80"/>
      <c r="AA131" s="82"/>
      <c r="AB131" s="82"/>
      <c r="AC131" s="83"/>
      <c r="AD131" s="83"/>
      <c r="AE131" s="83"/>
      <c r="AF131" s="83"/>
      <c r="AG131" s="84"/>
      <c r="AH131" s="85"/>
      <c r="AI131" s="85"/>
      <c r="AJ131" s="85">
        <f t="shared" si="2"/>
        <v>0</v>
      </c>
      <c r="AK131" s="85">
        <f t="shared" si="3"/>
        <v>0</v>
      </c>
      <c r="AL131" s="36"/>
    </row>
    <row r="132" spans="1:38" ht="15" hidden="1" customHeight="1" x14ac:dyDescent="0.25">
      <c r="A132" s="71">
        <v>102</v>
      </c>
      <c r="B132" s="71"/>
      <c r="C132" s="72"/>
      <c r="D132" s="70"/>
      <c r="E132" s="30"/>
      <c r="F132" s="30"/>
      <c r="G132" s="73"/>
      <c r="H132" s="64" t="s">
        <v>165</v>
      </c>
      <c r="I132" s="31"/>
      <c r="J132" s="30" t="s">
        <v>9</v>
      </c>
      <c r="K132" s="75">
        <f>'ФОРМУЛЫ!'!E118</f>
        <v>0</v>
      </c>
      <c r="L132" s="75">
        <f>'ФОРМУЛЫ!'!F118</f>
        <v>0</v>
      </c>
      <c r="M132" s="91"/>
      <c r="N132" s="76">
        <f>'ФОРМУЛЫ!'!J118</f>
        <v>0</v>
      </c>
      <c r="O132" s="76">
        <f>'ФОРМУЛЫ!'!K118</f>
        <v>0</v>
      </c>
      <c r="P132" s="77"/>
      <c r="Q132" s="78">
        <f>'ФОРМУЛЫ!'!P118</f>
        <v>0</v>
      </c>
      <c r="R132" s="79">
        <v>0.18</v>
      </c>
      <c r="S132" s="92"/>
      <c r="T132" s="92"/>
      <c r="U132" s="80"/>
      <c r="V132" s="80"/>
      <c r="W132" s="80"/>
      <c r="X132" s="81">
        <v>0</v>
      </c>
      <c r="Y132" s="80"/>
      <c r="Z132" s="80"/>
      <c r="AA132" s="82"/>
      <c r="AB132" s="82"/>
      <c r="AC132" s="83"/>
      <c r="AD132" s="83"/>
      <c r="AE132" s="83"/>
      <c r="AF132" s="83"/>
      <c r="AG132" s="84"/>
      <c r="AH132" s="85"/>
      <c r="AI132" s="85"/>
      <c r="AJ132" s="85">
        <f t="shared" si="2"/>
        <v>0</v>
      </c>
      <c r="AK132" s="85">
        <f t="shared" si="3"/>
        <v>0</v>
      </c>
      <c r="AL132" s="36"/>
    </row>
    <row r="133" spans="1:38" ht="15" hidden="1" customHeight="1" x14ac:dyDescent="0.25">
      <c r="A133" s="71">
        <v>103</v>
      </c>
      <c r="B133" s="71"/>
      <c r="C133" s="72"/>
      <c r="D133" s="70"/>
      <c r="E133" s="30"/>
      <c r="F133" s="30"/>
      <c r="G133" s="73"/>
      <c r="H133" s="64" t="s">
        <v>165</v>
      </c>
      <c r="I133" s="31"/>
      <c r="J133" s="30" t="s">
        <v>9</v>
      </c>
      <c r="K133" s="75">
        <f>'ФОРМУЛЫ!'!E119</f>
        <v>0</v>
      </c>
      <c r="L133" s="75">
        <f>'ФОРМУЛЫ!'!F119</f>
        <v>0</v>
      </c>
      <c r="M133" s="91"/>
      <c r="N133" s="76">
        <f>'ФОРМУЛЫ!'!J119</f>
        <v>0</v>
      </c>
      <c r="O133" s="76">
        <f>'ФОРМУЛЫ!'!K119</f>
        <v>0</v>
      </c>
      <c r="P133" s="77"/>
      <c r="Q133" s="78">
        <f>'ФОРМУЛЫ!'!P119</f>
        <v>0</v>
      </c>
      <c r="R133" s="79">
        <v>0.18</v>
      </c>
      <c r="S133" s="92"/>
      <c r="T133" s="92"/>
      <c r="U133" s="80"/>
      <c r="V133" s="80"/>
      <c r="W133" s="80"/>
      <c r="X133" s="81">
        <v>0</v>
      </c>
      <c r="Y133" s="80"/>
      <c r="Z133" s="80"/>
      <c r="AA133" s="82"/>
      <c r="AB133" s="82"/>
      <c r="AC133" s="83"/>
      <c r="AD133" s="83"/>
      <c r="AE133" s="83"/>
      <c r="AF133" s="83"/>
      <c r="AG133" s="84"/>
      <c r="AH133" s="85"/>
      <c r="AI133" s="85"/>
      <c r="AJ133" s="85">
        <f t="shared" si="2"/>
        <v>0</v>
      </c>
      <c r="AK133" s="85">
        <f t="shared" si="3"/>
        <v>0</v>
      </c>
      <c r="AL133" s="36"/>
    </row>
    <row r="134" spans="1:38" ht="15" hidden="1" customHeight="1" x14ac:dyDescent="0.25">
      <c r="A134" s="71">
        <v>104</v>
      </c>
      <c r="B134" s="71"/>
      <c r="C134" s="72"/>
      <c r="D134" s="70"/>
      <c r="E134" s="30"/>
      <c r="F134" s="30"/>
      <c r="G134" s="73"/>
      <c r="H134" s="64" t="s">
        <v>165</v>
      </c>
      <c r="I134" s="31"/>
      <c r="J134" s="30" t="s">
        <v>9</v>
      </c>
      <c r="K134" s="75">
        <f>'ФОРМУЛЫ!'!E120</f>
        <v>0</v>
      </c>
      <c r="L134" s="75">
        <f>'ФОРМУЛЫ!'!F120</f>
        <v>0</v>
      </c>
      <c r="M134" s="91"/>
      <c r="N134" s="76">
        <f>'ФОРМУЛЫ!'!J120</f>
        <v>0</v>
      </c>
      <c r="O134" s="76">
        <f>'ФОРМУЛЫ!'!K120</f>
        <v>0</v>
      </c>
      <c r="P134" s="77"/>
      <c r="Q134" s="78">
        <f>'ФОРМУЛЫ!'!P120</f>
        <v>0</v>
      </c>
      <c r="R134" s="79">
        <v>0.18</v>
      </c>
      <c r="S134" s="92"/>
      <c r="T134" s="92"/>
      <c r="U134" s="80"/>
      <c r="V134" s="80"/>
      <c r="W134" s="80"/>
      <c r="X134" s="81">
        <v>0</v>
      </c>
      <c r="Y134" s="80"/>
      <c r="Z134" s="80"/>
      <c r="AA134" s="82"/>
      <c r="AB134" s="82"/>
      <c r="AC134" s="83"/>
      <c r="AD134" s="83"/>
      <c r="AE134" s="83"/>
      <c r="AF134" s="83"/>
      <c r="AG134" s="84"/>
      <c r="AH134" s="85"/>
      <c r="AI134" s="85"/>
      <c r="AJ134" s="85">
        <f t="shared" si="2"/>
        <v>0</v>
      </c>
      <c r="AK134" s="85">
        <f t="shared" si="3"/>
        <v>0</v>
      </c>
      <c r="AL134" s="36"/>
    </row>
    <row r="135" spans="1:38" ht="15" hidden="1" customHeight="1" x14ac:dyDescent="0.25">
      <c r="A135" s="71">
        <v>105</v>
      </c>
      <c r="B135" s="71"/>
      <c r="C135" s="72"/>
      <c r="D135" s="70"/>
      <c r="E135" s="30"/>
      <c r="F135" s="30"/>
      <c r="G135" s="73"/>
      <c r="H135" s="64" t="s">
        <v>165</v>
      </c>
      <c r="I135" s="31"/>
      <c r="J135" s="30" t="s">
        <v>9</v>
      </c>
      <c r="K135" s="75">
        <f>'ФОРМУЛЫ!'!E121</f>
        <v>0</v>
      </c>
      <c r="L135" s="75">
        <f>'ФОРМУЛЫ!'!F121</f>
        <v>0</v>
      </c>
      <c r="M135" s="91"/>
      <c r="N135" s="76">
        <f>'ФОРМУЛЫ!'!J121</f>
        <v>0</v>
      </c>
      <c r="O135" s="76">
        <f>'ФОРМУЛЫ!'!K121</f>
        <v>0</v>
      </c>
      <c r="P135" s="77"/>
      <c r="Q135" s="78">
        <f>'ФОРМУЛЫ!'!P121</f>
        <v>0</v>
      </c>
      <c r="R135" s="79">
        <v>0.18</v>
      </c>
      <c r="S135" s="92"/>
      <c r="T135" s="92"/>
      <c r="U135" s="80"/>
      <c r="V135" s="80"/>
      <c r="W135" s="80"/>
      <c r="X135" s="81">
        <v>0</v>
      </c>
      <c r="Y135" s="80"/>
      <c r="Z135" s="80"/>
      <c r="AA135" s="82"/>
      <c r="AB135" s="82"/>
      <c r="AC135" s="83"/>
      <c r="AD135" s="83"/>
      <c r="AE135" s="83"/>
      <c r="AF135" s="83"/>
      <c r="AG135" s="84"/>
      <c r="AH135" s="85"/>
      <c r="AI135" s="85"/>
      <c r="AJ135" s="85">
        <f t="shared" si="2"/>
        <v>0</v>
      </c>
      <c r="AK135" s="85">
        <f t="shared" si="3"/>
        <v>0</v>
      </c>
      <c r="AL135" s="36"/>
    </row>
    <row r="136" spans="1:38" ht="15" hidden="1" customHeight="1" x14ac:dyDescent="0.25">
      <c r="A136" s="71">
        <v>106</v>
      </c>
      <c r="B136" s="71"/>
      <c r="C136" s="72"/>
      <c r="D136" s="70"/>
      <c r="E136" s="30"/>
      <c r="F136" s="30"/>
      <c r="G136" s="73"/>
      <c r="H136" s="64" t="s">
        <v>165</v>
      </c>
      <c r="I136" s="31"/>
      <c r="J136" s="30" t="s">
        <v>9</v>
      </c>
      <c r="K136" s="75">
        <f>'ФОРМУЛЫ!'!E122</f>
        <v>0</v>
      </c>
      <c r="L136" s="75">
        <f>'ФОРМУЛЫ!'!F122</f>
        <v>0</v>
      </c>
      <c r="M136" s="91"/>
      <c r="N136" s="76">
        <f>'ФОРМУЛЫ!'!J122</f>
        <v>0</v>
      </c>
      <c r="O136" s="76">
        <f>'ФОРМУЛЫ!'!K122</f>
        <v>0</v>
      </c>
      <c r="P136" s="77"/>
      <c r="Q136" s="78">
        <f>'ФОРМУЛЫ!'!P122</f>
        <v>0</v>
      </c>
      <c r="R136" s="79">
        <v>0.18</v>
      </c>
      <c r="S136" s="92"/>
      <c r="T136" s="92"/>
      <c r="U136" s="80"/>
      <c r="V136" s="80"/>
      <c r="W136" s="80"/>
      <c r="X136" s="81">
        <v>0</v>
      </c>
      <c r="Y136" s="80"/>
      <c r="Z136" s="80"/>
      <c r="AA136" s="82"/>
      <c r="AB136" s="82"/>
      <c r="AC136" s="83"/>
      <c r="AD136" s="83"/>
      <c r="AE136" s="83"/>
      <c r="AF136" s="83"/>
      <c r="AG136" s="84"/>
      <c r="AH136" s="85"/>
      <c r="AI136" s="85"/>
      <c r="AJ136" s="85">
        <f t="shared" si="2"/>
        <v>0</v>
      </c>
      <c r="AK136" s="85">
        <f t="shared" si="3"/>
        <v>0</v>
      </c>
      <c r="AL136" s="36"/>
    </row>
    <row r="137" spans="1:38" ht="15" hidden="1" customHeight="1" x14ac:dyDescent="0.25">
      <c r="A137" s="71">
        <v>107</v>
      </c>
      <c r="B137" s="71"/>
      <c r="C137" s="72"/>
      <c r="D137" s="70"/>
      <c r="E137" s="30"/>
      <c r="F137" s="30"/>
      <c r="G137" s="73"/>
      <c r="H137" s="64" t="s">
        <v>165</v>
      </c>
      <c r="I137" s="31"/>
      <c r="J137" s="30" t="s">
        <v>9</v>
      </c>
      <c r="K137" s="75">
        <f>'ФОРМУЛЫ!'!E123</f>
        <v>0</v>
      </c>
      <c r="L137" s="75">
        <f>'ФОРМУЛЫ!'!F123</f>
        <v>0</v>
      </c>
      <c r="M137" s="91"/>
      <c r="N137" s="76">
        <f>'ФОРМУЛЫ!'!J123</f>
        <v>0</v>
      </c>
      <c r="O137" s="76">
        <f>'ФОРМУЛЫ!'!K123</f>
        <v>0</v>
      </c>
      <c r="P137" s="77"/>
      <c r="Q137" s="78">
        <f>'ФОРМУЛЫ!'!P123</f>
        <v>0</v>
      </c>
      <c r="R137" s="79">
        <v>0.18</v>
      </c>
      <c r="S137" s="92"/>
      <c r="T137" s="92"/>
      <c r="U137" s="80"/>
      <c r="V137" s="80"/>
      <c r="W137" s="80"/>
      <c r="X137" s="81">
        <v>0</v>
      </c>
      <c r="Y137" s="80"/>
      <c r="Z137" s="80"/>
      <c r="AA137" s="82"/>
      <c r="AB137" s="82"/>
      <c r="AC137" s="83"/>
      <c r="AD137" s="83"/>
      <c r="AE137" s="83"/>
      <c r="AF137" s="83"/>
      <c r="AG137" s="84"/>
      <c r="AH137" s="85"/>
      <c r="AI137" s="85"/>
      <c r="AJ137" s="85">
        <f t="shared" si="2"/>
        <v>0</v>
      </c>
      <c r="AK137" s="85">
        <f t="shared" si="3"/>
        <v>0</v>
      </c>
      <c r="AL137" s="36"/>
    </row>
    <row r="138" spans="1:38" ht="15" hidden="1" customHeight="1" x14ac:dyDescent="0.25">
      <c r="A138" s="71">
        <v>108</v>
      </c>
      <c r="B138" s="71"/>
      <c r="C138" s="72"/>
      <c r="D138" s="70"/>
      <c r="E138" s="30"/>
      <c r="F138" s="30"/>
      <c r="G138" s="73"/>
      <c r="H138" s="64" t="s">
        <v>165</v>
      </c>
      <c r="I138" s="31"/>
      <c r="J138" s="30" t="s">
        <v>9</v>
      </c>
      <c r="K138" s="75">
        <f>'ФОРМУЛЫ!'!E124</f>
        <v>0</v>
      </c>
      <c r="L138" s="75">
        <f>'ФОРМУЛЫ!'!F124</f>
        <v>0</v>
      </c>
      <c r="M138" s="91"/>
      <c r="N138" s="76">
        <f>'ФОРМУЛЫ!'!J124</f>
        <v>0</v>
      </c>
      <c r="O138" s="76">
        <f>'ФОРМУЛЫ!'!K124</f>
        <v>0</v>
      </c>
      <c r="P138" s="77"/>
      <c r="Q138" s="78">
        <f>'ФОРМУЛЫ!'!P124</f>
        <v>0</v>
      </c>
      <c r="R138" s="79">
        <v>0.18</v>
      </c>
      <c r="S138" s="92"/>
      <c r="T138" s="92"/>
      <c r="U138" s="80"/>
      <c r="V138" s="80"/>
      <c r="W138" s="80"/>
      <c r="X138" s="81">
        <v>0</v>
      </c>
      <c r="Y138" s="80"/>
      <c r="Z138" s="80"/>
      <c r="AA138" s="82"/>
      <c r="AB138" s="82"/>
      <c r="AC138" s="83"/>
      <c r="AD138" s="83"/>
      <c r="AE138" s="83"/>
      <c r="AF138" s="83"/>
      <c r="AG138" s="84"/>
      <c r="AH138" s="85"/>
      <c r="AI138" s="85"/>
      <c r="AJ138" s="85">
        <f t="shared" si="2"/>
        <v>0</v>
      </c>
      <c r="AK138" s="85">
        <f t="shared" si="3"/>
        <v>0</v>
      </c>
      <c r="AL138" s="36"/>
    </row>
    <row r="139" spans="1:38" ht="15" hidden="1" customHeight="1" x14ac:dyDescent="0.25">
      <c r="A139" s="71">
        <v>109</v>
      </c>
      <c r="B139" s="71"/>
      <c r="C139" s="72"/>
      <c r="D139" s="70"/>
      <c r="E139" s="30"/>
      <c r="F139" s="30"/>
      <c r="G139" s="73"/>
      <c r="H139" s="64" t="s">
        <v>165</v>
      </c>
      <c r="I139" s="31"/>
      <c r="J139" s="30" t="s">
        <v>9</v>
      </c>
      <c r="K139" s="75">
        <f>'ФОРМУЛЫ!'!E125</f>
        <v>0</v>
      </c>
      <c r="L139" s="75">
        <f>'ФОРМУЛЫ!'!F125</f>
        <v>0</v>
      </c>
      <c r="M139" s="91"/>
      <c r="N139" s="76">
        <f>'ФОРМУЛЫ!'!J125</f>
        <v>0</v>
      </c>
      <c r="O139" s="76">
        <f>'ФОРМУЛЫ!'!K125</f>
        <v>0</v>
      </c>
      <c r="P139" s="77"/>
      <c r="Q139" s="78">
        <f>'ФОРМУЛЫ!'!P125</f>
        <v>0</v>
      </c>
      <c r="R139" s="79">
        <v>0.18</v>
      </c>
      <c r="S139" s="92"/>
      <c r="T139" s="92"/>
      <c r="U139" s="80"/>
      <c r="V139" s="80"/>
      <c r="W139" s="80"/>
      <c r="X139" s="81">
        <v>0</v>
      </c>
      <c r="Y139" s="80"/>
      <c r="Z139" s="80"/>
      <c r="AA139" s="82"/>
      <c r="AB139" s="82"/>
      <c r="AC139" s="83"/>
      <c r="AD139" s="83"/>
      <c r="AE139" s="83"/>
      <c r="AF139" s="83"/>
      <c r="AG139" s="84"/>
      <c r="AH139" s="85"/>
      <c r="AI139" s="85"/>
      <c r="AJ139" s="85">
        <f t="shared" si="2"/>
        <v>0</v>
      </c>
      <c r="AK139" s="85">
        <f t="shared" si="3"/>
        <v>0</v>
      </c>
      <c r="AL139" s="36"/>
    </row>
    <row r="140" spans="1:38" ht="15" hidden="1" customHeight="1" x14ac:dyDescent="0.25">
      <c r="A140" s="71">
        <v>110</v>
      </c>
      <c r="B140" s="71"/>
      <c r="C140" s="72"/>
      <c r="D140" s="70"/>
      <c r="E140" s="30"/>
      <c r="F140" s="30"/>
      <c r="G140" s="73"/>
      <c r="H140" s="64" t="s">
        <v>165</v>
      </c>
      <c r="I140" s="31"/>
      <c r="J140" s="30" t="s">
        <v>9</v>
      </c>
      <c r="K140" s="75">
        <f>'ФОРМУЛЫ!'!E126</f>
        <v>0</v>
      </c>
      <c r="L140" s="75">
        <f>'ФОРМУЛЫ!'!F126</f>
        <v>0</v>
      </c>
      <c r="M140" s="91"/>
      <c r="N140" s="76">
        <f>'ФОРМУЛЫ!'!J126</f>
        <v>0</v>
      </c>
      <c r="O140" s="76">
        <f>'ФОРМУЛЫ!'!K126</f>
        <v>0</v>
      </c>
      <c r="P140" s="77"/>
      <c r="Q140" s="78">
        <f>'ФОРМУЛЫ!'!P126</f>
        <v>0</v>
      </c>
      <c r="R140" s="79">
        <v>0.18</v>
      </c>
      <c r="S140" s="92"/>
      <c r="T140" s="92"/>
      <c r="U140" s="80"/>
      <c r="V140" s="80"/>
      <c r="W140" s="80"/>
      <c r="X140" s="81">
        <v>0</v>
      </c>
      <c r="Y140" s="80"/>
      <c r="Z140" s="80"/>
      <c r="AA140" s="82"/>
      <c r="AB140" s="82"/>
      <c r="AC140" s="83"/>
      <c r="AD140" s="83"/>
      <c r="AE140" s="83"/>
      <c r="AF140" s="83"/>
      <c r="AG140" s="84"/>
      <c r="AH140" s="85"/>
      <c r="AI140" s="85"/>
      <c r="AJ140" s="85">
        <f t="shared" si="2"/>
        <v>0</v>
      </c>
      <c r="AK140" s="85">
        <f t="shared" si="3"/>
        <v>0</v>
      </c>
      <c r="AL140" s="36"/>
    </row>
    <row r="141" spans="1:38" ht="15" hidden="1" customHeight="1" x14ac:dyDescent="0.25">
      <c r="A141" s="71">
        <v>111</v>
      </c>
      <c r="B141" s="71"/>
      <c r="C141" s="72"/>
      <c r="D141" s="70"/>
      <c r="E141" s="30"/>
      <c r="F141" s="30"/>
      <c r="G141" s="73"/>
      <c r="H141" s="64" t="s">
        <v>165</v>
      </c>
      <c r="I141" s="31"/>
      <c r="J141" s="30" t="s">
        <v>9</v>
      </c>
      <c r="K141" s="75">
        <f>'ФОРМУЛЫ!'!E127</f>
        <v>0</v>
      </c>
      <c r="L141" s="75">
        <f>'ФОРМУЛЫ!'!F127</f>
        <v>0</v>
      </c>
      <c r="M141" s="91"/>
      <c r="N141" s="76">
        <f>'ФОРМУЛЫ!'!J127</f>
        <v>0</v>
      </c>
      <c r="O141" s="76">
        <f>'ФОРМУЛЫ!'!K127</f>
        <v>0</v>
      </c>
      <c r="P141" s="77"/>
      <c r="Q141" s="78">
        <f>'ФОРМУЛЫ!'!P127</f>
        <v>0</v>
      </c>
      <c r="R141" s="79">
        <v>0.18</v>
      </c>
      <c r="S141" s="92"/>
      <c r="T141" s="92"/>
      <c r="U141" s="80"/>
      <c r="V141" s="80"/>
      <c r="W141" s="80"/>
      <c r="X141" s="81">
        <v>0</v>
      </c>
      <c r="Y141" s="80"/>
      <c r="Z141" s="80"/>
      <c r="AA141" s="82"/>
      <c r="AB141" s="82"/>
      <c r="AC141" s="83"/>
      <c r="AD141" s="83"/>
      <c r="AE141" s="83"/>
      <c r="AF141" s="83"/>
      <c r="AG141" s="84"/>
      <c r="AH141" s="85"/>
      <c r="AI141" s="85"/>
      <c r="AJ141" s="85">
        <f t="shared" si="2"/>
        <v>0</v>
      </c>
      <c r="AK141" s="85">
        <f t="shared" si="3"/>
        <v>0</v>
      </c>
      <c r="AL141" s="36"/>
    </row>
    <row r="142" spans="1:38" ht="15" hidden="1" customHeight="1" x14ac:dyDescent="0.25">
      <c r="A142" s="71">
        <v>112</v>
      </c>
      <c r="B142" s="71"/>
      <c r="C142" s="72"/>
      <c r="D142" s="70"/>
      <c r="E142" s="30"/>
      <c r="F142" s="30"/>
      <c r="G142" s="73"/>
      <c r="H142" s="74" t="s">
        <v>8</v>
      </c>
      <c r="I142" s="31"/>
      <c r="J142" s="30" t="s">
        <v>9</v>
      </c>
      <c r="K142" s="75">
        <f>'ФОРМУЛЫ!'!E128</f>
        <v>0</v>
      </c>
      <c r="L142" s="75">
        <f>'ФОРМУЛЫ!'!F128</f>
        <v>0</v>
      </c>
      <c r="M142" s="91"/>
      <c r="N142" s="76">
        <f>'ФОРМУЛЫ!'!J128</f>
        <v>0</v>
      </c>
      <c r="O142" s="76">
        <f>'ФОРМУЛЫ!'!K128</f>
        <v>0</v>
      </c>
      <c r="P142" s="77"/>
      <c r="Q142" s="78">
        <f>'ФОРМУЛЫ!'!P128</f>
        <v>0</v>
      </c>
      <c r="R142" s="79">
        <v>0.18</v>
      </c>
      <c r="S142" s="92"/>
      <c r="T142" s="92"/>
      <c r="U142" s="80"/>
      <c r="V142" s="80"/>
      <c r="W142" s="80"/>
      <c r="X142" s="81">
        <v>0</v>
      </c>
      <c r="Y142" s="80"/>
      <c r="Z142" s="80"/>
      <c r="AA142" s="82"/>
      <c r="AB142" s="82"/>
      <c r="AC142" s="83"/>
      <c r="AD142" s="83"/>
      <c r="AE142" s="83"/>
      <c r="AF142" s="83"/>
      <c r="AG142" s="84"/>
      <c r="AH142" s="85"/>
      <c r="AI142" s="85"/>
      <c r="AJ142" s="85">
        <f t="shared" si="2"/>
        <v>0</v>
      </c>
      <c r="AK142" s="85">
        <f t="shared" si="3"/>
        <v>0</v>
      </c>
      <c r="AL142" s="36"/>
    </row>
    <row r="143" spans="1:38" ht="15" hidden="1" customHeight="1" x14ac:dyDescent="0.25">
      <c r="A143" s="71">
        <v>113</v>
      </c>
      <c r="B143" s="71"/>
      <c r="C143" s="72"/>
      <c r="D143" s="70"/>
      <c r="E143" s="30"/>
      <c r="F143" s="30"/>
      <c r="G143" s="73"/>
      <c r="H143" s="74" t="s">
        <v>8</v>
      </c>
      <c r="I143" s="31"/>
      <c r="J143" s="30" t="s">
        <v>9</v>
      </c>
      <c r="K143" s="75">
        <f>'ФОРМУЛЫ!'!E129</f>
        <v>0</v>
      </c>
      <c r="L143" s="75">
        <f>'ФОРМУЛЫ!'!F129</f>
        <v>0</v>
      </c>
      <c r="M143" s="91"/>
      <c r="N143" s="76">
        <f>'ФОРМУЛЫ!'!J129</f>
        <v>0</v>
      </c>
      <c r="O143" s="76">
        <f>'ФОРМУЛЫ!'!K129</f>
        <v>0</v>
      </c>
      <c r="P143" s="77"/>
      <c r="Q143" s="78">
        <f>'ФОРМУЛЫ!'!P129</f>
        <v>0</v>
      </c>
      <c r="R143" s="79">
        <v>0.18</v>
      </c>
      <c r="S143" s="92"/>
      <c r="T143" s="92"/>
      <c r="U143" s="80"/>
      <c r="V143" s="80"/>
      <c r="W143" s="80"/>
      <c r="X143" s="81">
        <v>0</v>
      </c>
      <c r="Y143" s="80"/>
      <c r="Z143" s="80"/>
      <c r="AA143" s="82"/>
      <c r="AB143" s="82"/>
      <c r="AC143" s="83"/>
      <c r="AD143" s="83"/>
      <c r="AE143" s="83"/>
      <c r="AF143" s="83"/>
      <c r="AG143" s="84"/>
      <c r="AH143" s="85"/>
      <c r="AI143" s="85"/>
      <c r="AJ143" s="85">
        <f t="shared" si="2"/>
        <v>0</v>
      </c>
      <c r="AK143" s="85">
        <f t="shared" si="3"/>
        <v>0</v>
      </c>
      <c r="AL143" s="36"/>
    </row>
    <row r="144" spans="1:38" ht="15" hidden="1" customHeight="1" x14ac:dyDescent="0.25">
      <c r="A144" s="71">
        <v>114</v>
      </c>
      <c r="B144" s="71"/>
      <c r="C144" s="72"/>
      <c r="D144" s="70"/>
      <c r="E144" s="30"/>
      <c r="F144" s="30"/>
      <c r="G144" s="73"/>
      <c r="H144" s="74" t="s">
        <v>8</v>
      </c>
      <c r="I144" s="31"/>
      <c r="J144" s="30" t="s">
        <v>9</v>
      </c>
      <c r="K144" s="75">
        <f>'ФОРМУЛЫ!'!E130</f>
        <v>0</v>
      </c>
      <c r="L144" s="75">
        <f>'ФОРМУЛЫ!'!F130</f>
        <v>0</v>
      </c>
      <c r="M144" s="91"/>
      <c r="N144" s="76">
        <f>'ФОРМУЛЫ!'!J130</f>
        <v>0</v>
      </c>
      <c r="O144" s="76">
        <f>'ФОРМУЛЫ!'!K130</f>
        <v>0</v>
      </c>
      <c r="P144" s="77"/>
      <c r="Q144" s="78">
        <f>'ФОРМУЛЫ!'!P130</f>
        <v>0</v>
      </c>
      <c r="R144" s="79">
        <v>0.18</v>
      </c>
      <c r="S144" s="92"/>
      <c r="T144" s="92"/>
      <c r="U144" s="80"/>
      <c r="V144" s="80"/>
      <c r="W144" s="80"/>
      <c r="X144" s="81">
        <v>0</v>
      </c>
      <c r="Y144" s="80"/>
      <c r="Z144" s="80"/>
      <c r="AA144" s="82"/>
      <c r="AB144" s="82"/>
      <c r="AC144" s="83"/>
      <c r="AD144" s="83"/>
      <c r="AE144" s="83"/>
      <c r="AF144" s="83"/>
      <c r="AG144" s="84"/>
      <c r="AH144" s="85"/>
      <c r="AI144" s="85"/>
      <c r="AJ144" s="85">
        <f t="shared" si="2"/>
        <v>0</v>
      </c>
      <c r="AK144" s="85">
        <f t="shared" si="3"/>
        <v>0</v>
      </c>
      <c r="AL144" s="36"/>
    </row>
    <row r="145" spans="1:38" ht="15" hidden="1" customHeight="1" x14ac:dyDescent="0.25">
      <c r="A145" s="71">
        <v>115</v>
      </c>
      <c r="B145" s="71"/>
      <c r="C145" s="72"/>
      <c r="D145" s="70"/>
      <c r="E145" s="30"/>
      <c r="F145" s="30"/>
      <c r="G145" s="73"/>
      <c r="H145" s="74" t="s">
        <v>8</v>
      </c>
      <c r="I145" s="31"/>
      <c r="J145" s="30" t="s">
        <v>9</v>
      </c>
      <c r="K145" s="75">
        <f>'ФОРМУЛЫ!'!E131</f>
        <v>0</v>
      </c>
      <c r="L145" s="75">
        <f>'ФОРМУЛЫ!'!F131</f>
        <v>0</v>
      </c>
      <c r="M145" s="91"/>
      <c r="N145" s="76">
        <f>'ФОРМУЛЫ!'!J131</f>
        <v>0</v>
      </c>
      <c r="O145" s="76">
        <f>'ФОРМУЛЫ!'!K131</f>
        <v>0</v>
      </c>
      <c r="P145" s="77"/>
      <c r="Q145" s="78">
        <f>'ФОРМУЛЫ!'!P131</f>
        <v>0</v>
      </c>
      <c r="R145" s="79">
        <v>0.18</v>
      </c>
      <c r="S145" s="92"/>
      <c r="T145" s="92"/>
      <c r="U145" s="80"/>
      <c r="V145" s="80"/>
      <c r="W145" s="80"/>
      <c r="X145" s="81">
        <v>0</v>
      </c>
      <c r="Y145" s="80"/>
      <c r="Z145" s="80"/>
      <c r="AA145" s="82"/>
      <c r="AB145" s="82"/>
      <c r="AC145" s="83"/>
      <c r="AD145" s="83"/>
      <c r="AE145" s="83"/>
      <c r="AF145" s="83"/>
      <c r="AG145" s="84"/>
      <c r="AH145" s="85"/>
      <c r="AI145" s="85"/>
      <c r="AJ145" s="85">
        <f t="shared" si="2"/>
        <v>0</v>
      </c>
      <c r="AK145" s="85">
        <f t="shared" si="3"/>
        <v>0</v>
      </c>
      <c r="AL145" s="36"/>
    </row>
    <row r="146" spans="1:38" ht="15" hidden="1" customHeight="1" x14ac:dyDescent="0.25">
      <c r="A146" s="71">
        <v>116</v>
      </c>
      <c r="B146" s="71"/>
      <c r="C146" s="72"/>
      <c r="D146" s="70"/>
      <c r="E146" s="30"/>
      <c r="F146" s="30"/>
      <c r="G146" s="73"/>
      <c r="H146" s="74" t="s">
        <v>8</v>
      </c>
      <c r="I146" s="31"/>
      <c r="J146" s="30" t="s">
        <v>9</v>
      </c>
      <c r="K146" s="75">
        <f>'ФОРМУЛЫ!'!E132</f>
        <v>0</v>
      </c>
      <c r="L146" s="75">
        <f>'ФОРМУЛЫ!'!F132</f>
        <v>0</v>
      </c>
      <c r="M146" s="91"/>
      <c r="N146" s="76">
        <f>'ФОРМУЛЫ!'!J132</f>
        <v>0</v>
      </c>
      <c r="O146" s="76">
        <f>'ФОРМУЛЫ!'!K132</f>
        <v>0</v>
      </c>
      <c r="P146" s="77"/>
      <c r="Q146" s="78">
        <f>'ФОРМУЛЫ!'!P132</f>
        <v>0</v>
      </c>
      <c r="R146" s="79">
        <v>0.18</v>
      </c>
      <c r="S146" s="92"/>
      <c r="T146" s="92"/>
      <c r="U146" s="80"/>
      <c r="V146" s="80"/>
      <c r="W146" s="80"/>
      <c r="X146" s="81">
        <v>0</v>
      </c>
      <c r="Y146" s="80"/>
      <c r="Z146" s="80"/>
      <c r="AA146" s="82"/>
      <c r="AB146" s="82"/>
      <c r="AC146" s="83"/>
      <c r="AD146" s="83"/>
      <c r="AE146" s="83"/>
      <c r="AF146" s="83"/>
      <c r="AG146" s="84"/>
      <c r="AH146" s="85"/>
      <c r="AI146" s="85"/>
      <c r="AJ146" s="85">
        <f t="shared" si="2"/>
        <v>0</v>
      </c>
      <c r="AK146" s="85">
        <f t="shared" si="3"/>
        <v>0</v>
      </c>
      <c r="AL146" s="36"/>
    </row>
    <row r="147" spans="1:38" ht="15" hidden="1" customHeight="1" x14ac:dyDescent="0.25">
      <c r="A147" s="71">
        <v>117</v>
      </c>
      <c r="B147" s="71"/>
      <c r="C147" s="72"/>
      <c r="D147" s="70"/>
      <c r="E147" s="30"/>
      <c r="F147" s="30"/>
      <c r="G147" s="73"/>
      <c r="H147" s="74" t="s">
        <v>8</v>
      </c>
      <c r="I147" s="31"/>
      <c r="J147" s="30" t="s">
        <v>9</v>
      </c>
      <c r="K147" s="75">
        <f>'ФОРМУЛЫ!'!E133</f>
        <v>0</v>
      </c>
      <c r="L147" s="75">
        <f>'ФОРМУЛЫ!'!F133</f>
        <v>0</v>
      </c>
      <c r="M147" s="91"/>
      <c r="N147" s="76">
        <f>'ФОРМУЛЫ!'!J133</f>
        <v>0</v>
      </c>
      <c r="O147" s="76">
        <f>'ФОРМУЛЫ!'!K133</f>
        <v>0</v>
      </c>
      <c r="P147" s="77"/>
      <c r="Q147" s="78">
        <f>'ФОРМУЛЫ!'!P133</f>
        <v>0</v>
      </c>
      <c r="R147" s="79">
        <v>0.18</v>
      </c>
      <c r="S147" s="92"/>
      <c r="T147" s="92"/>
      <c r="U147" s="80"/>
      <c r="V147" s="80"/>
      <c r="W147" s="80"/>
      <c r="X147" s="81">
        <v>0</v>
      </c>
      <c r="Y147" s="80"/>
      <c r="Z147" s="80"/>
      <c r="AA147" s="82"/>
      <c r="AB147" s="82"/>
      <c r="AC147" s="83"/>
      <c r="AD147" s="83"/>
      <c r="AE147" s="83"/>
      <c r="AF147" s="83"/>
      <c r="AG147" s="84"/>
      <c r="AH147" s="85"/>
      <c r="AI147" s="85"/>
      <c r="AJ147" s="85">
        <f t="shared" si="2"/>
        <v>0</v>
      </c>
      <c r="AK147" s="85">
        <f t="shared" si="3"/>
        <v>0</v>
      </c>
      <c r="AL147" s="36"/>
    </row>
    <row r="148" spans="1:38" ht="15" hidden="1" customHeight="1" x14ac:dyDescent="0.25">
      <c r="A148" s="71">
        <v>118</v>
      </c>
      <c r="B148" s="71"/>
      <c r="C148" s="72"/>
      <c r="D148" s="70"/>
      <c r="E148" s="30"/>
      <c r="F148" s="30"/>
      <c r="G148" s="73"/>
      <c r="H148" s="74" t="s">
        <v>8</v>
      </c>
      <c r="I148" s="31"/>
      <c r="J148" s="30" t="s">
        <v>9</v>
      </c>
      <c r="K148" s="75">
        <f>'ФОРМУЛЫ!'!E134</f>
        <v>0</v>
      </c>
      <c r="L148" s="75">
        <f>'ФОРМУЛЫ!'!F134</f>
        <v>0</v>
      </c>
      <c r="M148" s="91"/>
      <c r="N148" s="76">
        <f>'ФОРМУЛЫ!'!J134</f>
        <v>0</v>
      </c>
      <c r="O148" s="76">
        <f>'ФОРМУЛЫ!'!K134</f>
        <v>0</v>
      </c>
      <c r="P148" s="77"/>
      <c r="Q148" s="78">
        <f>'ФОРМУЛЫ!'!P134</f>
        <v>0</v>
      </c>
      <c r="R148" s="79">
        <v>0.18</v>
      </c>
      <c r="S148" s="92"/>
      <c r="T148" s="92"/>
      <c r="U148" s="80"/>
      <c r="V148" s="80"/>
      <c r="W148" s="80"/>
      <c r="X148" s="81">
        <v>0</v>
      </c>
      <c r="Y148" s="80"/>
      <c r="Z148" s="80"/>
      <c r="AA148" s="82"/>
      <c r="AB148" s="82"/>
      <c r="AC148" s="83"/>
      <c r="AD148" s="83"/>
      <c r="AE148" s="83"/>
      <c r="AF148" s="83"/>
      <c r="AG148" s="84"/>
      <c r="AH148" s="85"/>
      <c r="AI148" s="85"/>
      <c r="AJ148" s="85">
        <f t="shared" si="2"/>
        <v>0</v>
      </c>
      <c r="AK148" s="85">
        <f t="shared" si="3"/>
        <v>0</v>
      </c>
      <c r="AL148" s="36"/>
    </row>
    <row r="149" spans="1:38" ht="15" hidden="1" customHeight="1" x14ac:dyDescent="0.25">
      <c r="A149" s="71">
        <v>119</v>
      </c>
      <c r="B149" s="71"/>
      <c r="C149" s="72"/>
      <c r="D149" s="70"/>
      <c r="E149" s="30"/>
      <c r="F149" s="30"/>
      <c r="G149" s="73"/>
      <c r="H149" s="74" t="s">
        <v>8</v>
      </c>
      <c r="I149" s="31"/>
      <c r="J149" s="30" t="s">
        <v>9</v>
      </c>
      <c r="K149" s="75">
        <f>'ФОРМУЛЫ!'!E135</f>
        <v>0</v>
      </c>
      <c r="L149" s="75">
        <f>'ФОРМУЛЫ!'!F135</f>
        <v>0</v>
      </c>
      <c r="M149" s="91"/>
      <c r="N149" s="76">
        <f>'ФОРМУЛЫ!'!J135</f>
        <v>0</v>
      </c>
      <c r="O149" s="76">
        <f>'ФОРМУЛЫ!'!K135</f>
        <v>0</v>
      </c>
      <c r="P149" s="77"/>
      <c r="Q149" s="78">
        <f>'ФОРМУЛЫ!'!P135</f>
        <v>0</v>
      </c>
      <c r="R149" s="79">
        <v>0.18</v>
      </c>
      <c r="S149" s="92"/>
      <c r="T149" s="92"/>
      <c r="U149" s="80"/>
      <c r="V149" s="80"/>
      <c r="W149" s="80"/>
      <c r="X149" s="81">
        <v>0</v>
      </c>
      <c r="Y149" s="80"/>
      <c r="Z149" s="80"/>
      <c r="AA149" s="82"/>
      <c r="AB149" s="82"/>
      <c r="AC149" s="83"/>
      <c r="AD149" s="83"/>
      <c r="AE149" s="83"/>
      <c r="AF149" s="83"/>
      <c r="AG149" s="84"/>
      <c r="AH149" s="85"/>
      <c r="AI149" s="85"/>
      <c r="AJ149" s="85">
        <f t="shared" si="2"/>
        <v>0</v>
      </c>
      <c r="AK149" s="85">
        <f t="shared" si="3"/>
        <v>0</v>
      </c>
      <c r="AL149" s="36"/>
    </row>
    <row r="150" spans="1:38" ht="15" hidden="1" customHeight="1" x14ac:dyDescent="0.25">
      <c r="A150" s="71">
        <v>120</v>
      </c>
      <c r="B150" s="71"/>
      <c r="C150" s="72"/>
      <c r="D150" s="70"/>
      <c r="E150" s="30"/>
      <c r="F150" s="30"/>
      <c r="G150" s="73"/>
      <c r="H150" s="74" t="s">
        <v>8</v>
      </c>
      <c r="I150" s="31"/>
      <c r="J150" s="30" t="s">
        <v>9</v>
      </c>
      <c r="K150" s="75">
        <f>'ФОРМУЛЫ!'!E136</f>
        <v>0</v>
      </c>
      <c r="L150" s="75">
        <f>'ФОРМУЛЫ!'!F136</f>
        <v>0</v>
      </c>
      <c r="M150" s="91"/>
      <c r="N150" s="76">
        <f>'ФОРМУЛЫ!'!J136</f>
        <v>0</v>
      </c>
      <c r="O150" s="76">
        <f>'ФОРМУЛЫ!'!K136</f>
        <v>0</v>
      </c>
      <c r="P150" s="77"/>
      <c r="Q150" s="78">
        <f>'ФОРМУЛЫ!'!P136</f>
        <v>0</v>
      </c>
      <c r="R150" s="79">
        <v>0.18</v>
      </c>
      <c r="S150" s="92"/>
      <c r="T150" s="92"/>
      <c r="U150" s="80"/>
      <c r="V150" s="80"/>
      <c r="W150" s="80"/>
      <c r="X150" s="81">
        <v>0</v>
      </c>
      <c r="Y150" s="80"/>
      <c r="Z150" s="80"/>
      <c r="AA150" s="82"/>
      <c r="AB150" s="82"/>
      <c r="AC150" s="83"/>
      <c r="AD150" s="83"/>
      <c r="AE150" s="83"/>
      <c r="AF150" s="83"/>
      <c r="AG150" s="84"/>
      <c r="AH150" s="85"/>
      <c r="AI150" s="85"/>
      <c r="AJ150" s="85">
        <f t="shared" si="2"/>
        <v>0</v>
      </c>
      <c r="AK150" s="85">
        <f t="shared" si="3"/>
        <v>0</v>
      </c>
      <c r="AL150" s="36"/>
    </row>
    <row r="151" spans="1:38" ht="15" hidden="1" customHeight="1" x14ac:dyDescent="0.25">
      <c r="A151" s="71">
        <v>121</v>
      </c>
      <c r="B151" s="71"/>
      <c r="C151" s="72"/>
      <c r="D151" s="70"/>
      <c r="E151" s="30"/>
      <c r="F151" s="30"/>
      <c r="G151" s="73"/>
      <c r="H151" s="74" t="s">
        <v>8</v>
      </c>
      <c r="I151" s="31"/>
      <c r="J151" s="30" t="s">
        <v>9</v>
      </c>
      <c r="K151" s="75">
        <f>'ФОРМУЛЫ!'!E137</f>
        <v>0</v>
      </c>
      <c r="L151" s="75">
        <f>'ФОРМУЛЫ!'!F137</f>
        <v>0</v>
      </c>
      <c r="M151" s="91"/>
      <c r="N151" s="76">
        <f>'ФОРМУЛЫ!'!J137</f>
        <v>0</v>
      </c>
      <c r="O151" s="76">
        <f>'ФОРМУЛЫ!'!K137</f>
        <v>0</v>
      </c>
      <c r="P151" s="77"/>
      <c r="Q151" s="78">
        <f>'ФОРМУЛЫ!'!P137</f>
        <v>0</v>
      </c>
      <c r="R151" s="79">
        <v>0.18</v>
      </c>
      <c r="S151" s="92"/>
      <c r="T151" s="92"/>
      <c r="U151" s="80"/>
      <c r="V151" s="80"/>
      <c r="W151" s="80"/>
      <c r="X151" s="81">
        <v>0</v>
      </c>
      <c r="Y151" s="80"/>
      <c r="Z151" s="80"/>
      <c r="AA151" s="82"/>
      <c r="AB151" s="82"/>
      <c r="AC151" s="83"/>
      <c r="AD151" s="83"/>
      <c r="AE151" s="83"/>
      <c r="AF151" s="83"/>
      <c r="AG151" s="84"/>
      <c r="AH151" s="85"/>
      <c r="AI151" s="85"/>
      <c r="AJ151" s="85">
        <f t="shared" si="2"/>
        <v>0</v>
      </c>
      <c r="AK151" s="85">
        <f t="shared" si="3"/>
        <v>0</v>
      </c>
      <c r="AL151" s="36"/>
    </row>
    <row r="152" spans="1:38" ht="15" hidden="1" customHeight="1" x14ac:dyDescent="0.25">
      <c r="A152" s="71">
        <v>122</v>
      </c>
      <c r="B152" s="71"/>
      <c r="C152" s="72"/>
      <c r="D152" s="70"/>
      <c r="E152" s="30"/>
      <c r="F152" s="30"/>
      <c r="G152" s="73"/>
      <c r="H152" s="74" t="s">
        <v>8</v>
      </c>
      <c r="I152" s="31"/>
      <c r="J152" s="30" t="s">
        <v>9</v>
      </c>
      <c r="K152" s="75">
        <f>'ФОРМУЛЫ!'!E138</f>
        <v>0</v>
      </c>
      <c r="L152" s="75">
        <f>'ФОРМУЛЫ!'!F138</f>
        <v>0</v>
      </c>
      <c r="M152" s="91"/>
      <c r="N152" s="76">
        <f>'ФОРМУЛЫ!'!J138</f>
        <v>0</v>
      </c>
      <c r="O152" s="76">
        <f>'ФОРМУЛЫ!'!K138</f>
        <v>0</v>
      </c>
      <c r="P152" s="77"/>
      <c r="Q152" s="78">
        <f>'ФОРМУЛЫ!'!P138</f>
        <v>0</v>
      </c>
      <c r="R152" s="79">
        <v>0.18</v>
      </c>
      <c r="S152" s="92"/>
      <c r="T152" s="92"/>
      <c r="U152" s="80"/>
      <c r="V152" s="80"/>
      <c r="W152" s="80"/>
      <c r="X152" s="81">
        <v>0</v>
      </c>
      <c r="Y152" s="80"/>
      <c r="Z152" s="80"/>
      <c r="AA152" s="82"/>
      <c r="AB152" s="82"/>
      <c r="AC152" s="83"/>
      <c r="AD152" s="83"/>
      <c r="AE152" s="83"/>
      <c r="AF152" s="83"/>
      <c r="AG152" s="84"/>
      <c r="AH152" s="85"/>
      <c r="AI152" s="85"/>
      <c r="AJ152" s="85">
        <f t="shared" si="2"/>
        <v>0</v>
      </c>
      <c r="AK152" s="85">
        <f t="shared" si="3"/>
        <v>0</v>
      </c>
      <c r="AL152" s="36"/>
    </row>
    <row r="153" spans="1:38" ht="15" hidden="1" customHeight="1" x14ac:dyDescent="0.25">
      <c r="A153" s="71">
        <v>123</v>
      </c>
      <c r="B153" s="71"/>
      <c r="C153" s="72"/>
      <c r="D153" s="70"/>
      <c r="E153" s="30"/>
      <c r="F153" s="30"/>
      <c r="G153" s="73"/>
      <c r="H153" s="74" t="s">
        <v>8</v>
      </c>
      <c r="I153" s="31"/>
      <c r="J153" s="30" t="s">
        <v>9</v>
      </c>
      <c r="K153" s="75">
        <f>'ФОРМУЛЫ!'!E139</f>
        <v>0</v>
      </c>
      <c r="L153" s="75">
        <f>'ФОРМУЛЫ!'!F139</f>
        <v>0</v>
      </c>
      <c r="M153" s="91"/>
      <c r="N153" s="76">
        <f>'ФОРМУЛЫ!'!J139</f>
        <v>0</v>
      </c>
      <c r="O153" s="76">
        <f>'ФОРМУЛЫ!'!K139</f>
        <v>0</v>
      </c>
      <c r="P153" s="77"/>
      <c r="Q153" s="78">
        <f>'ФОРМУЛЫ!'!P139</f>
        <v>0</v>
      </c>
      <c r="R153" s="79">
        <v>0.18</v>
      </c>
      <c r="S153" s="92"/>
      <c r="T153" s="92"/>
      <c r="U153" s="80"/>
      <c r="V153" s="80"/>
      <c r="W153" s="80"/>
      <c r="X153" s="81">
        <v>0</v>
      </c>
      <c r="Y153" s="80"/>
      <c r="Z153" s="80"/>
      <c r="AA153" s="82"/>
      <c r="AB153" s="82"/>
      <c r="AC153" s="83"/>
      <c r="AD153" s="83"/>
      <c r="AE153" s="83"/>
      <c r="AF153" s="83"/>
      <c r="AG153" s="84"/>
      <c r="AH153" s="85"/>
      <c r="AI153" s="85"/>
      <c r="AJ153" s="85">
        <f t="shared" si="2"/>
        <v>0</v>
      </c>
      <c r="AK153" s="85">
        <f t="shared" si="3"/>
        <v>0</v>
      </c>
      <c r="AL153" s="36"/>
    </row>
    <row r="154" spans="1:38" ht="15" hidden="1" customHeight="1" x14ac:dyDescent="0.25">
      <c r="A154" s="71">
        <v>124</v>
      </c>
      <c r="B154" s="71"/>
      <c r="C154" s="72"/>
      <c r="D154" s="70"/>
      <c r="E154" s="30"/>
      <c r="F154" s="30"/>
      <c r="G154" s="73"/>
      <c r="H154" s="74" t="s">
        <v>8</v>
      </c>
      <c r="I154" s="31"/>
      <c r="J154" s="30" t="s">
        <v>9</v>
      </c>
      <c r="K154" s="75">
        <f>'ФОРМУЛЫ!'!E140</f>
        <v>0</v>
      </c>
      <c r="L154" s="75">
        <f>'ФОРМУЛЫ!'!F140</f>
        <v>0</v>
      </c>
      <c r="M154" s="91"/>
      <c r="N154" s="76">
        <f>'ФОРМУЛЫ!'!J140</f>
        <v>0</v>
      </c>
      <c r="O154" s="76">
        <f>'ФОРМУЛЫ!'!K140</f>
        <v>0</v>
      </c>
      <c r="P154" s="77"/>
      <c r="Q154" s="78">
        <f>'ФОРМУЛЫ!'!P140</f>
        <v>0</v>
      </c>
      <c r="R154" s="79">
        <v>0.18</v>
      </c>
      <c r="S154" s="92"/>
      <c r="T154" s="92"/>
      <c r="U154" s="80"/>
      <c r="V154" s="80"/>
      <c r="W154" s="80"/>
      <c r="X154" s="81">
        <v>0</v>
      </c>
      <c r="Y154" s="80"/>
      <c r="Z154" s="80"/>
      <c r="AA154" s="82"/>
      <c r="AB154" s="82"/>
      <c r="AC154" s="83"/>
      <c r="AD154" s="83"/>
      <c r="AE154" s="83"/>
      <c r="AF154" s="83"/>
      <c r="AG154" s="84"/>
      <c r="AH154" s="85"/>
      <c r="AI154" s="85"/>
      <c r="AJ154" s="85">
        <f t="shared" si="2"/>
        <v>0</v>
      </c>
      <c r="AK154" s="85">
        <f t="shared" si="3"/>
        <v>0</v>
      </c>
      <c r="AL154" s="36"/>
    </row>
    <row r="155" spans="1:38" ht="15" hidden="1" customHeight="1" x14ac:dyDescent="0.25">
      <c r="A155" s="71">
        <v>125</v>
      </c>
      <c r="B155" s="71"/>
      <c r="C155" s="72"/>
      <c r="D155" s="70"/>
      <c r="E155" s="30"/>
      <c r="F155" s="30"/>
      <c r="G155" s="73"/>
      <c r="H155" s="74" t="s">
        <v>8</v>
      </c>
      <c r="I155" s="31"/>
      <c r="J155" s="30" t="s">
        <v>9</v>
      </c>
      <c r="K155" s="75">
        <f>'ФОРМУЛЫ!'!E141</f>
        <v>0</v>
      </c>
      <c r="L155" s="75">
        <f>'ФОРМУЛЫ!'!F141</f>
        <v>0</v>
      </c>
      <c r="M155" s="91"/>
      <c r="N155" s="76">
        <f>'ФОРМУЛЫ!'!J141</f>
        <v>0</v>
      </c>
      <c r="O155" s="76">
        <f>'ФОРМУЛЫ!'!K141</f>
        <v>0</v>
      </c>
      <c r="P155" s="77"/>
      <c r="Q155" s="78">
        <f>'ФОРМУЛЫ!'!P141</f>
        <v>0</v>
      </c>
      <c r="R155" s="79">
        <v>0.18</v>
      </c>
      <c r="S155" s="92"/>
      <c r="T155" s="92"/>
      <c r="U155" s="80"/>
      <c r="V155" s="80"/>
      <c r="W155" s="80"/>
      <c r="X155" s="81">
        <v>0</v>
      </c>
      <c r="Y155" s="80"/>
      <c r="Z155" s="80"/>
      <c r="AA155" s="82"/>
      <c r="AB155" s="82"/>
      <c r="AC155" s="83"/>
      <c r="AD155" s="83"/>
      <c r="AE155" s="83"/>
      <c r="AF155" s="83"/>
      <c r="AG155" s="84"/>
      <c r="AH155" s="85"/>
      <c r="AI155" s="85"/>
      <c r="AJ155" s="85">
        <f t="shared" si="2"/>
        <v>0</v>
      </c>
      <c r="AK155" s="85">
        <f t="shared" si="3"/>
        <v>0</v>
      </c>
      <c r="AL155" s="36"/>
    </row>
    <row r="156" spans="1:38" ht="15" hidden="1" customHeight="1" x14ac:dyDescent="0.25">
      <c r="A156" s="71">
        <v>126</v>
      </c>
      <c r="B156" s="71"/>
      <c r="C156" s="72"/>
      <c r="D156" s="70"/>
      <c r="E156" s="30"/>
      <c r="F156" s="30"/>
      <c r="G156" s="73"/>
      <c r="H156" s="74" t="s">
        <v>8</v>
      </c>
      <c r="I156" s="31"/>
      <c r="J156" s="30" t="s">
        <v>9</v>
      </c>
      <c r="K156" s="75">
        <f>'ФОРМУЛЫ!'!E142</f>
        <v>0</v>
      </c>
      <c r="L156" s="75">
        <f>'ФОРМУЛЫ!'!F142</f>
        <v>0</v>
      </c>
      <c r="M156" s="91"/>
      <c r="N156" s="76">
        <f>'ФОРМУЛЫ!'!J142</f>
        <v>0</v>
      </c>
      <c r="O156" s="76">
        <f>'ФОРМУЛЫ!'!K142</f>
        <v>0</v>
      </c>
      <c r="P156" s="77"/>
      <c r="Q156" s="78">
        <f>'ФОРМУЛЫ!'!P142</f>
        <v>0</v>
      </c>
      <c r="R156" s="79">
        <v>0.18</v>
      </c>
      <c r="S156" s="92"/>
      <c r="T156" s="92"/>
      <c r="U156" s="80"/>
      <c r="V156" s="80"/>
      <c r="W156" s="80"/>
      <c r="X156" s="81">
        <v>0</v>
      </c>
      <c r="Y156" s="80"/>
      <c r="Z156" s="80"/>
      <c r="AA156" s="82"/>
      <c r="AB156" s="82"/>
      <c r="AC156" s="83"/>
      <c r="AD156" s="83"/>
      <c r="AE156" s="83"/>
      <c r="AF156" s="83"/>
      <c r="AG156" s="84"/>
      <c r="AH156" s="85"/>
      <c r="AI156" s="85"/>
      <c r="AJ156" s="85">
        <f t="shared" si="2"/>
        <v>0</v>
      </c>
      <c r="AK156" s="85">
        <f t="shared" si="3"/>
        <v>0</v>
      </c>
      <c r="AL156" s="36"/>
    </row>
    <row r="157" spans="1:38" ht="15" hidden="1" customHeight="1" x14ac:dyDescent="0.25">
      <c r="A157" s="71">
        <v>127</v>
      </c>
      <c r="B157" s="71"/>
      <c r="C157" s="72"/>
      <c r="D157" s="70"/>
      <c r="E157" s="30"/>
      <c r="F157" s="30"/>
      <c r="G157" s="73"/>
      <c r="H157" s="74" t="s">
        <v>8</v>
      </c>
      <c r="I157" s="31"/>
      <c r="J157" s="30" t="s">
        <v>9</v>
      </c>
      <c r="K157" s="75">
        <f>'ФОРМУЛЫ!'!E143</f>
        <v>0</v>
      </c>
      <c r="L157" s="75">
        <f>'ФОРМУЛЫ!'!F143</f>
        <v>0</v>
      </c>
      <c r="M157" s="91"/>
      <c r="N157" s="76">
        <f>'ФОРМУЛЫ!'!J143</f>
        <v>0</v>
      </c>
      <c r="O157" s="76">
        <f>'ФОРМУЛЫ!'!K143</f>
        <v>0</v>
      </c>
      <c r="P157" s="77"/>
      <c r="Q157" s="78">
        <f>'ФОРМУЛЫ!'!P143</f>
        <v>0</v>
      </c>
      <c r="R157" s="79">
        <v>0.18</v>
      </c>
      <c r="S157" s="92"/>
      <c r="T157" s="92"/>
      <c r="U157" s="80"/>
      <c r="V157" s="80"/>
      <c r="W157" s="80"/>
      <c r="X157" s="81">
        <v>0</v>
      </c>
      <c r="Y157" s="80"/>
      <c r="Z157" s="80"/>
      <c r="AA157" s="82"/>
      <c r="AB157" s="82"/>
      <c r="AC157" s="83"/>
      <c r="AD157" s="83"/>
      <c r="AE157" s="83"/>
      <c r="AF157" s="83"/>
      <c r="AG157" s="84"/>
      <c r="AH157" s="85"/>
      <c r="AI157" s="85"/>
      <c r="AJ157" s="85">
        <f t="shared" si="2"/>
        <v>0</v>
      </c>
      <c r="AK157" s="85">
        <f t="shared" si="3"/>
        <v>0</v>
      </c>
      <c r="AL157" s="36"/>
    </row>
    <row r="158" spans="1:38" ht="15" hidden="1" customHeight="1" x14ac:dyDescent="0.25">
      <c r="A158" s="71">
        <v>128</v>
      </c>
      <c r="B158" s="71"/>
      <c r="C158" s="72"/>
      <c r="D158" s="70"/>
      <c r="E158" s="30"/>
      <c r="F158" s="30"/>
      <c r="G158" s="73"/>
      <c r="H158" s="74" t="s">
        <v>8</v>
      </c>
      <c r="I158" s="31"/>
      <c r="J158" s="30" t="s">
        <v>9</v>
      </c>
      <c r="K158" s="75">
        <f>'ФОРМУЛЫ!'!E144</f>
        <v>0</v>
      </c>
      <c r="L158" s="75">
        <f>'ФОРМУЛЫ!'!F144</f>
        <v>0</v>
      </c>
      <c r="M158" s="91"/>
      <c r="N158" s="76">
        <f>'ФОРМУЛЫ!'!J144</f>
        <v>0</v>
      </c>
      <c r="O158" s="76">
        <f>'ФОРМУЛЫ!'!K144</f>
        <v>0</v>
      </c>
      <c r="P158" s="77"/>
      <c r="Q158" s="78">
        <f>'ФОРМУЛЫ!'!P144</f>
        <v>0</v>
      </c>
      <c r="R158" s="79">
        <v>0.18</v>
      </c>
      <c r="S158" s="92"/>
      <c r="T158" s="92"/>
      <c r="U158" s="80"/>
      <c r="V158" s="80"/>
      <c r="W158" s="80"/>
      <c r="X158" s="81">
        <v>0</v>
      </c>
      <c r="Y158" s="80"/>
      <c r="Z158" s="80"/>
      <c r="AA158" s="82"/>
      <c r="AB158" s="82"/>
      <c r="AC158" s="83"/>
      <c r="AD158" s="83"/>
      <c r="AE158" s="83"/>
      <c r="AF158" s="83"/>
      <c r="AG158" s="84"/>
      <c r="AH158" s="85"/>
      <c r="AI158" s="85"/>
      <c r="AJ158" s="85">
        <f t="shared" si="2"/>
        <v>0</v>
      </c>
      <c r="AK158" s="85">
        <f t="shared" si="3"/>
        <v>0</v>
      </c>
      <c r="AL158" s="36"/>
    </row>
    <row r="159" spans="1:38" ht="15" hidden="1" customHeight="1" x14ac:dyDescent="0.25">
      <c r="A159" s="71">
        <v>129</v>
      </c>
      <c r="B159" s="71"/>
      <c r="C159" s="72"/>
      <c r="D159" s="70"/>
      <c r="E159" s="30"/>
      <c r="F159" s="30"/>
      <c r="G159" s="73"/>
      <c r="H159" s="74" t="s">
        <v>8</v>
      </c>
      <c r="I159" s="31"/>
      <c r="J159" s="30" t="s">
        <v>9</v>
      </c>
      <c r="K159" s="75">
        <f>'ФОРМУЛЫ!'!E145</f>
        <v>0</v>
      </c>
      <c r="L159" s="75">
        <f>'ФОРМУЛЫ!'!F145</f>
        <v>0</v>
      </c>
      <c r="M159" s="91"/>
      <c r="N159" s="76">
        <f>'ФОРМУЛЫ!'!J145</f>
        <v>0</v>
      </c>
      <c r="O159" s="76">
        <f>'ФОРМУЛЫ!'!K145</f>
        <v>0</v>
      </c>
      <c r="P159" s="77"/>
      <c r="Q159" s="78">
        <f>'ФОРМУЛЫ!'!P145</f>
        <v>0</v>
      </c>
      <c r="R159" s="79">
        <v>0.18</v>
      </c>
      <c r="S159" s="92"/>
      <c r="T159" s="92"/>
      <c r="U159" s="80"/>
      <c r="V159" s="80"/>
      <c r="W159" s="80"/>
      <c r="X159" s="81">
        <v>0</v>
      </c>
      <c r="Y159" s="80"/>
      <c r="Z159" s="80"/>
      <c r="AA159" s="82"/>
      <c r="AB159" s="82"/>
      <c r="AC159" s="83"/>
      <c r="AD159" s="83"/>
      <c r="AE159" s="83"/>
      <c r="AF159" s="83"/>
      <c r="AG159" s="84"/>
      <c r="AH159" s="85"/>
      <c r="AI159" s="85"/>
      <c r="AJ159" s="85">
        <f t="shared" ref="AJ159:AJ222" si="4">ROUND(AH159*E159,2)</f>
        <v>0</v>
      </c>
      <c r="AK159" s="85">
        <f t="shared" ref="AK159:AK222" si="5">ROUND(AI159*E159,2)</f>
        <v>0</v>
      </c>
      <c r="AL159" s="36"/>
    </row>
    <row r="160" spans="1:38" ht="15" hidden="1" customHeight="1" x14ac:dyDescent="0.25">
      <c r="A160" s="71">
        <v>130</v>
      </c>
      <c r="B160" s="71"/>
      <c r="C160" s="72"/>
      <c r="D160" s="70"/>
      <c r="E160" s="30"/>
      <c r="F160" s="30"/>
      <c r="G160" s="73"/>
      <c r="H160" s="74" t="s">
        <v>8</v>
      </c>
      <c r="I160" s="31"/>
      <c r="J160" s="30" t="s">
        <v>9</v>
      </c>
      <c r="K160" s="75">
        <f>'ФОРМУЛЫ!'!E146</f>
        <v>0</v>
      </c>
      <c r="L160" s="75">
        <f>'ФОРМУЛЫ!'!F146</f>
        <v>0</v>
      </c>
      <c r="M160" s="91"/>
      <c r="N160" s="76">
        <f>'ФОРМУЛЫ!'!J146</f>
        <v>0</v>
      </c>
      <c r="O160" s="76">
        <f>'ФОРМУЛЫ!'!K146</f>
        <v>0</v>
      </c>
      <c r="P160" s="77"/>
      <c r="Q160" s="78">
        <f>'ФОРМУЛЫ!'!P146</f>
        <v>0</v>
      </c>
      <c r="R160" s="79">
        <v>0.18</v>
      </c>
      <c r="S160" s="92"/>
      <c r="T160" s="92"/>
      <c r="U160" s="80"/>
      <c r="V160" s="80"/>
      <c r="W160" s="80"/>
      <c r="X160" s="81">
        <v>0</v>
      </c>
      <c r="Y160" s="80"/>
      <c r="Z160" s="80"/>
      <c r="AA160" s="82"/>
      <c r="AB160" s="82"/>
      <c r="AC160" s="83"/>
      <c r="AD160" s="83"/>
      <c r="AE160" s="83"/>
      <c r="AF160" s="83"/>
      <c r="AG160" s="84"/>
      <c r="AH160" s="85"/>
      <c r="AI160" s="85"/>
      <c r="AJ160" s="85">
        <f t="shared" si="4"/>
        <v>0</v>
      </c>
      <c r="AK160" s="85">
        <f t="shared" si="5"/>
        <v>0</v>
      </c>
      <c r="AL160" s="36"/>
    </row>
    <row r="161" spans="1:38" ht="15" hidden="1" customHeight="1" x14ac:dyDescent="0.25">
      <c r="A161" s="71">
        <v>131</v>
      </c>
      <c r="B161" s="71"/>
      <c r="C161" s="72"/>
      <c r="D161" s="70"/>
      <c r="E161" s="30"/>
      <c r="F161" s="30"/>
      <c r="G161" s="73"/>
      <c r="H161" s="74" t="s">
        <v>8</v>
      </c>
      <c r="I161" s="31"/>
      <c r="J161" s="30" t="s">
        <v>9</v>
      </c>
      <c r="K161" s="75">
        <f>'ФОРМУЛЫ!'!E147</f>
        <v>0</v>
      </c>
      <c r="L161" s="75">
        <f>'ФОРМУЛЫ!'!F147</f>
        <v>0</v>
      </c>
      <c r="M161" s="91"/>
      <c r="N161" s="76">
        <f>'ФОРМУЛЫ!'!J147</f>
        <v>0</v>
      </c>
      <c r="O161" s="76">
        <f>'ФОРМУЛЫ!'!K147</f>
        <v>0</v>
      </c>
      <c r="P161" s="77"/>
      <c r="Q161" s="78">
        <f>'ФОРМУЛЫ!'!P147</f>
        <v>0</v>
      </c>
      <c r="R161" s="79">
        <v>0.18</v>
      </c>
      <c r="S161" s="92"/>
      <c r="T161" s="92"/>
      <c r="U161" s="80"/>
      <c r="V161" s="80"/>
      <c r="W161" s="80"/>
      <c r="X161" s="81">
        <v>0</v>
      </c>
      <c r="Y161" s="80"/>
      <c r="Z161" s="80"/>
      <c r="AA161" s="82"/>
      <c r="AB161" s="82"/>
      <c r="AC161" s="83"/>
      <c r="AD161" s="83"/>
      <c r="AE161" s="83"/>
      <c r="AF161" s="83"/>
      <c r="AG161" s="84"/>
      <c r="AH161" s="85"/>
      <c r="AI161" s="85"/>
      <c r="AJ161" s="85">
        <f t="shared" si="4"/>
        <v>0</v>
      </c>
      <c r="AK161" s="85">
        <f t="shared" si="5"/>
        <v>0</v>
      </c>
      <c r="AL161" s="36"/>
    </row>
    <row r="162" spans="1:38" ht="15" hidden="1" customHeight="1" x14ac:dyDescent="0.25">
      <c r="A162" s="71">
        <v>132</v>
      </c>
      <c r="B162" s="71"/>
      <c r="C162" s="72"/>
      <c r="D162" s="70"/>
      <c r="E162" s="30"/>
      <c r="F162" s="30"/>
      <c r="G162" s="73"/>
      <c r="H162" s="74" t="s">
        <v>8</v>
      </c>
      <c r="I162" s="31"/>
      <c r="J162" s="30" t="s">
        <v>9</v>
      </c>
      <c r="K162" s="75">
        <f>'ФОРМУЛЫ!'!E148</f>
        <v>0</v>
      </c>
      <c r="L162" s="75">
        <f>'ФОРМУЛЫ!'!F148</f>
        <v>0</v>
      </c>
      <c r="M162" s="91"/>
      <c r="N162" s="76">
        <f>'ФОРМУЛЫ!'!J148</f>
        <v>0</v>
      </c>
      <c r="O162" s="76">
        <f>'ФОРМУЛЫ!'!K148</f>
        <v>0</v>
      </c>
      <c r="P162" s="77"/>
      <c r="Q162" s="78">
        <f>'ФОРМУЛЫ!'!P148</f>
        <v>0</v>
      </c>
      <c r="R162" s="79">
        <v>0.18</v>
      </c>
      <c r="S162" s="92"/>
      <c r="T162" s="92"/>
      <c r="U162" s="80"/>
      <c r="V162" s="80"/>
      <c r="W162" s="80"/>
      <c r="X162" s="81">
        <v>0</v>
      </c>
      <c r="Y162" s="80"/>
      <c r="Z162" s="80"/>
      <c r="AA162" s="82"/>
      <c r="AB162" s="82"/>
      <c r="AC162" s="83"/>
      <c r="AD162" s="83"/>
      <c r="AE162" s="83"/>
      <c r="AF162" s="83"/>
      <c r="AG162" s="84"/>
      <c r="AH162" s="85"/>
      <c r="AI162" s="85"/>
      <c r="AJ162" s="85">
        <f t="shared" si="4"/>
        <v>0</v>
      </c>
      <c r="AK162" s="85">
        <f t="shared" si="5"/>
        <v>0</v>
      </c>
      <c r="AL162" s="36"/>
    </row>
    <row r="163" spans="1:38" ht="15" hidden="1" customHeight="1" x14ac:dyDescent="0.25">
      <c r="A163" s="71">
        <v>133</v>
      </c>
      <c r="B163" s="71"/>
      <c r="C163" s="72"/>
      <c r="D163" s="70"/>
      <c r="E163" s="30"/>
      <c r="F163" s="30"/>
      <c r="G163" s="73"/>
      <c r="H163" s="74" t="s">
        <v>8</v>
      </c>
      <c r="I163" s="31"/>
      <c r="J163" s="30" t="s">
        <v>9</v>
      </c>
      <c r="K163" s="75">
        <f>'ФОРМУЛЫ!'!E149</f>
        <v>0</v>
      </c>
      <c r="L163" s="75">
        <f>'ФОРМУЛЫ!'!F149</f>
        <v>0</v>
      </c>
      <c r="M163" s="91"/>
      <c r="N163" s="76">
        <f>'ФОРМУЛЫ!'!J149</f>
        <v>0</v>
      </c>
      <c r="O163" s="76">
        <f>'ФОРМУЛЫ!'!K149</f>
        <v>0</v>
      </c>
      <c r="P163" s="77"/>
      <c r="Q163" s="78">
        <f>'ФОРМУЛЫ!'!P149</f>
        <v>0</v>
      </c>
      <c r="R163" s="79">
        <v>0.18</v>
      </c>
      <c r="S163" s="92"/>
      <c r="T163" s="92"/>
      <c r="U163" s="80"/>
      <c r="V163" s="80"/>
      <c r="W163" s="80"/>
      <c r="X163" s="81">
        <v>0</v>
      </c>
      <c r="Y163" s="80"/>
      <c r="Z163" s="80"/>
      <c r="AA163" s="82"/>
      <c r="AB163" s="82"/>
      <c r="AC163" s="83"/>
      <c r="AD163" s="83"/>
      <c r="AE163" s="83"/>
      <c r="AF163" s="83"/>
      <c r="AG163" s="84"/>
      <c r="AH163" s="85"/>
      <c r="AI163" s="85"/>
      <c r="AJ163" s="85">
        <f t="shared" si="4"/>
        <v>0</v>
      </c>
      <c r="AK163" s="85">
        <f t="shared" si="5"/>
        <v>0</v>
      </c>
      <c r="AL163" s="36"/>
    </row>
    <row r="164" spans="1:38" ht="15" hidden="1" customHeight="1" x14ac:dyDescent="0.25">
      <c r="A164" s="71">
        <v>134</v>
      </c>
      <c r="B164" s="71"/>
      <c r="C164" s="72"/>
      <c r="D164" s="70"/>
      <c r="E164" s="30"/>
      <c r="F164" s="30"/>
      <c r="G164" s="73"/>
      <c r="H164" s="74" t="s">
        <v>8</v>
      </c>
      <c r="I164" s="31"/>
      <c r="J164" s="30" t="s">
        <v>9</v>
      </c>
      <c r="K164" s="75">
        <f>'ФОРМУЛЫ!'!E150</f>
        <v>0</v>
      </c>
      <c r="L164" s="75">
        <f>'ФОРМУЛЫ!'!F150</f>
        <v>0</v>
      </c>
      <c r="M164" s="91"/>
      <c r="N164" s="76">
        <f>'ФОРМУЛЫ!'!J150</f>
        <v>0</v>
      </c>
      <c r="O164" s="76">
        <f>'ФОРМУЛЫ!'!K150</f>
        <v>0</v>
      </c>
      <c r="P164" s="77"/>
      <c r="Q164" s="78">
        <f>'ФОРМУЛЫ!'!P150</f>
        <v>0</v>
      </c>
      <c r="R164" s="79">
        <v>0.18</v>
      </c>
      <c r="S164" s="92"/>
      <c r="T164" s="92"/>
      <c r="U164" s="80"/>
      <c r="V164" s="80"/>
      <c r="W164" s="80"/>
      <c r="X164" s="81">
        <v>0</v>
      </c>
      <c r="Y164" s="80"/>
      <c r="Z164" s="80"/>
      <c r="AA164" s="82"/>
      <c r="AB164" s="82"/>
      <c r="AC164" s="83"/>
      <c r="AD164" s="83"/>
      <c r="AE164" s="83"/>
      <c r="AF164" s="83"/>
      <c r="AG164" s="84"/>
      <c r="AH164" s="85"/>
      <c r="AI164" s="85"/>
      <c r="AJ164" s="85">
        <f t="shared" si="4"/>
        <v>0</v>
      </c>
      <c r="AK164" s="85">
        <f t="shared" si="5"/>
        <v>0</v>
      </c>
      <c r="AL164" s="36"/>
    </row>
    <row r="165" spans="1:38" ht="15" hidden="1" customHeight="1" x14ac:dyDescent="0.25">
      <c r="A165" s="71">
        <v>135</v>
      </c>
      <c r="B165" s="71"/>
      <c r="C165" s="72"/>
      <c r="D165" s="70"/>
      <c r="E165" s="30"/>
      <c r="F165" s="30"/>
      <c r="G165" s="73"/>
      <c r="H165" s="74" t="s">
        <v>8</v>
      </c>
      <c r="I165" s="31"/>
      <c r="J165" s="30" t="s">
        <v>9</v>
      </c>
      <c r="K165" s="75">
        <f>'ФОРМУЛЫ!'!E151</f>
        <v>0</v>
      </c>
      <c r="L165" s="75">
        <f>'ФОРМУЛЫ!'!F151</f>
        <v>0</v>
      </c>
      <c r="M165" s="91"/>
      <c r="N165" s="76">
        <f>'ФОРМУЛЫ!'!J151</f>
        <v>0</v>
      </c>
      <c r="O165" s="76">
        <f>'ФОРМУЛЫ!'!K151</f>
        <v>0</v>
      </c>
      <c r="P165" s="77"/>
      <c r="Q165" s="78">
        <f>'ФОРМУЛЫ!'!P151</f>
        <v>0</v>
      </c>
      <c r="R165" s="79">
        <v>0.18</v>
      </c>
      <c r="S165" s="92"/>
      <c r="T165" s="92"/>
      <c r="U165" s="80"/>
      <c r="V165" s="80"/>
      <c r="W165" s="80"/>
      <c r="X165" s="81">
        <v>0</v>
      </c>
      <c r="Y165" s="80"/>
      <c r="Z165" s="80"/>
      <c r="AA165" s="82"/>
      <c r="AB165" s="82"/>
      <c r="AC165" s="83"/>
      <c r="AD165" s="83"/>
      <c r="AE165" s="83"/>
      <c r="AF165" s="83"/>
      <c r="AG165" s="84"/>
      <c r="AH165" s="85"/>
      <c r="AI165" s="85"/>
      <c r="AJ165" s="85">
        <f t="shared" si="4"/>
        <v>0</v>
      </c>
      <c r="AK165" s="85">
        <f t="shared" si="5"/>
        <v>0</v>
      </c>
      <c r="AL165" s="36"/>
    </row>
    <row r="166" spans="1:38" ht="15" hidden="1" customHeight="1" x14ac:dyDescent="0.25">
      <c r="A166" s="71">
        <v>136</v>
      </c>
      <c r="B166" s="71"/>
      <c r="C166" s="72"/>
      <c r="D166" s="70"/>
      <c r="E166" s="30"/>
      <c r="F166" s="30"/>
      <c r="G166" s="73"/>
      <c r="H166" s="74" t="s">
        <v>8</v>
      </c>
      <c r="I166" s="31"/>
      <c r="J166" s="30" t="s">
        <v>9</v>
      </c>
      <c r="K166" s="75">
        <f>'ФОРМУЛЫ!'!E152</f>
        <v>0</v>
      </c>
      <c r="L166" s="75">
        <f>'ФОРМУЛЫ!'!F152</f>
        <v>0</v>
      </c>
      <c r="M166" s="91"/>
      <c r="N166" s="76">
        <f>'ФОРМУЛЫ!'!J152</f>
        <v>0</v>
      </c>
      <c r="O166" s="76">
        <f>'ФОРМУЛЫ!'!K152</f>
        <v>0</v>
      </c>
      <c r="P166" s="77"/>
      <c r="Q166" s="78">
        <f>'ФОРМУЛЫ!'!P152</f>
        <v>0</v>
      </c>
      <c r="R166" s="79">
        <v>0.18</v>
      </c>
      <c r="S166" s="92"/>
      <c r="T166" s="92"/>
      <c r="U166" s="80"/>
      <c r="V166" s="80"/>
      <c r="W166" s="80"/>
      <c r="X166" s="81">
        <v>0</v>
      </c>
      <c r="Y166" s="80"/>
      <c r="Z166" s="80"/>
      <c r="AA166" s="82"/>
      <c r="AB166" s="82"/>
      <c r="AC166" s="83"/>
      <c r="AD166" s="83"/>
      <c r="AE166" s="83"/>
      <c r="AF166" s="83"/>
      <c r="AG166" s="84"/>
      <c r="AH166" s="85"/>
      <c r="AI166" s="85"/>
      <c r="AJ166" s="85">
        <f t="shared" si="4"/>
        <v>0</v>
      </c>
      <c r="AK166" s="85">
        <f t="shared" si="5"/>
        <v>0</v>
      </c>
      <c r="AL166" s="36"/>
    </row>
    <row r="167" spans="1:38" ht="15" hidden="1" customHeight="1" x14ac:dyDescent="0.25">
      <c r="A167" s="71">
        <v>137</v>
      </c>
      <c r="B167" s="71"/>
      <c r="C167" s="72"/>
      <c r="D167" s="70"/>
      <c r="E167" s="30"/>
      <c r="F167" s="30"/>
      <c r="G167" s="73"/>
      <c r="H167" s="74" t="s">
        <v>8</v>
      </c>
      <c r="I167" s="31"/>
      <c r="J167" s="30" t="s">
        <v>9</v>
      </c>
      <c r="K167" s="75">
        <f>'ФОРМУЛЫ!'!E153</f>
        <v>0</v>
      </c>
      <c r="L167" s="75">
        <f>'ФОРМУЛЫ!'!F153</f>
        <v>0</v>
      </c>
      <c r="M167" s="91"/>
      <c r="N167" s="76">
        <f>'ФОРМУЛЫ!'!J153</f>
        <v>0</v>
      </c>
      <c r="O167" s="76">
        <f>'ФОРМУЛЫ!'!K153</f>
        <v>0</v>
      </c>
      <c r="P167" s="77"/>
      <c r="Q167" s="78">
        <f>'ФОРМУЛЫ!'!P153</f>
        <v>0</v>
      </c>
      <c r="R167" s="79">
        <v>0.18</v>
      </c>
      <c r="S167" s="92"/>
      <c r="T167" s="92"/>
      <c r="U167" s="80"/>
      <c r="V167" s="80"/>
      <c r="W167" s="80"/>
      <c r="X167" s="81">
        <v>0</v>
      </c>
      <c r="Y167" s="80"/>
      <c r="Z167" s="80"/>
      <c r="AA167" s="82"/>
      <c r="AB167" s="82"/>
      <c r="AC167" s="83"/>
      <c r="AD167" s="83"/>
      <c r="AE167" s="83"/>
      <c r="AF167" s="83"/>
      <c r="AG167" s="84"/>
      <c r="AH167" s="85"/>
      <c r="AI167" s="85"/>
      <c r="AJ167" s="85">
        <f t="shared" si="4"/>
        <v>0</v>
      </c>
      <c r="AK167" s="85">
        <f t="shared" si="5"/>
        <v>0</v>
      </c>
      <c r="AL167" s="36"/>
    </row>
    <row r="168" spans="1:38" ht="15" hidden="1" customHeight="1" x14ac:dyDescent="0.25">
      <c r="A168" s="71">
        <v>138</v>
      </c>
      <c r="B168" s="71"/>
      <c r="C168" s="72"/>
      <c r="D168" s="70"/>
      <c r="E168" s="30"/>
      <c r="F168" s="30"/>
      <c r="G168" s="73"/>
      <c r="H168" s="74" t="s">
        <v>8</v>
      </c>
      <c r="I168" s="31"/>
      <c r="J168" s="30" t="s">
        <v>9</v>
      </c>
      <c r="K168" s="75">
        <f>'ФОРМУЛЫ!'!E154</f>
        <v>0</v>
      </c>
      <c r="L168" s="75">
        <f>'ФОРМУЛЫ!'!F154</f>
        <v>0</v>
      </c>
      <c r="M168" s="91"/>
      <c r="N168" s="76">
        <f>'ФОРМУЛЫ!'!J154</f>
        <v>0</v>
      </c>
      <c r="O168" s="76">
        <f>'ФОРМУЛЫ!'!K154</f>
        <v>0</v>
      </c>
      <c r="P168" s="77"/>
      <c r="Q168" s="78">
        <f>'ФОРМУЛЫ!'!P154</f>
        <v>0</v>
      </c>
      <c r="R168" s="79">
        <v>0.18</v>
      </c>
      <c r="S168" s="92"/>
      <c r="T168" s="92"/>
      <c r="U168" s="80"/>
      <c r="V168" s="80"/>
      <c r="W168" s="80"/>
      <c r="X168" s="81">
        <v>0</v>
      </c>
      <c r="Y168" s="80"/>
      <c r="Z168" s="80"/>
      <c r="AA168" s="82"/>
      <c r="AB168" s="82"/>
      <c r="AC168" s="83"/>
      <c r="AD168" s="83"/>
      <c r="AE168" s="83"/>
      <c r="AF168" s="83"/>
      <c r="AG168" s="84"/>
      <c r="AH168" s="85"/>
      <c r="AI168" s="85"/>
      <c r="AJ168" s="85">
        <f t="shared" si="4"/>
        <v>0</v>
      </c>
      <c r="AK168" s="85">
        <f t="shared" si="5"/>
        <v>0</v>
      </c>
      <c r="AL168" s="36"/>
    </row>
    <row r="169" spans="1:38" ht="15" hidden="1" customHeight="1" x14ac:dyDescent="0.25">
      <c r="A169" s="71">
        <v>139</v>
      </c>
      <c r="B169" s="71"/>
      <c r="C169" s="72"/>
      <c r="D169" s="70"/>
      <c r="E169" s="30"/>
      <c r="F169" s="30"/>
      <c r="G169" s="73"/>
      <c r="H169" s="74" t="s">
        <v>8</v>
      </c>
      <c r="I169" s="31"/>
      <c r="J169" s="30" t="s">
        <v>9</v>
      </c>
      <c r="K169" s="75">
        <f>'ФОРМУЛЫ!'!E155</f>
        <v>0</v>
      </c>
      <c r="L169" s="75">
        <f>'ФОРМУЛЫ!'!F155</f>
        <v>0</v>
      </c>
      <c r="M169" s="91"/>
      <c r="N169" s="76">
        <f>'ФОРМУЛЫ!'!J155</f>
        <v>0</v>
      </c>
      <c r="O169" s="76">
        <f>'ФОРМУЛЫ!'!K155</f>
        <v>0</v>
      </c>
      <c r="P169" s="77"/>
      <c r="Q169" s="78">
        <f>'ФОРМУЛЫ!'!P155</f>
        <v>0</v>
      </c>
      <c r="R169" s="79">
        <v>0.18</v>
      </c>
      <c r="S169" s="92"/>
      <c r="T169" s="92"/>
      <c r="U169" s="80"/>
      <c r="V169" s="80"/>
      <c r="W169" s="80"/>
      <c r="X169" s="81">
        <v>0</v>
      </c>
      <c r="Y169" s="80"/>
      <c r="Z169" s="80"/>
      <c r="AA169" s="82"/>
      <c r="AB169" s="82"/>
      <c r="AC169" s="83"/>
      <c r="AD169" s="83"/>
      <c r="AE169" s="83"/>
      <c r="AF169" s="83"/>
      <c r="AG169" s="84"/>
      <c r="AH169" s="85"/>
      <c r="AI169" s="85"/>
      <c r="AJ169" s="85">
        <f t="shared" si="4"/>
        <v>0</v>
      </c>
      <c r="AK169" s="85">
        <f t="shared" si="5"/>
        <v>0</v>
      </c>
      <c r="AL169" s="36"/>
    </row>
    <row r="170" spans="1:38" ht="15" hidden="1" customHeight="1" x14ac:dyDescent="0.25">
      <c r="A170" s="71">
        <v>140</v>
      </c>
      <c r="B170" s="71"/>
      <c r="C170" s="72"/>
      <c r="D170" s="70"/>
      <c r="E170" s="30"/>
      <c r="F170" s="30"/>
      <c r="G170" s="73"/>
      <c r="H170" s="74" t="s">
        <v>8</v>
      </c>
      <c r="I170" s="31"/>
      <c r="J170" s="30" t="s">
        <v>9</v>
      </c>
      <c r="K170" s="75">
        <f>'ФОРМУЛЫ!'!E156</f>
        <v>0</v>
      </c>
      <c r="L170" s="75">
        <f>'ФОРМУЛЫ!'!F156</f>
        <v>0</v>
      </c>
      <c r="M170" s="91"/>
      <c r="N170" s="76">
        <f>'ФОРМУЛЫ!'!J156</f>
        <v>0</v>
      </c>
      <c r="O170" s="76">
        <f>'ФОРМУЛЫ!'!K156</f>
        <v>0</v>
      </c>
      <c r="P170" s="77"/>
      <c r="Q170" s="78">
        <f>'ФОРМУЛЫ!'!P156</f>
        <v>0</v>
      </c>
      <c r="R170" s="79">
        <v>0.18</v>
      </c>
      <c r="S170" s="92"/>
      <c r="T170" s="92"/>
      <c r="U170" s="80"/>
      <c r="V170" s="80"/>
      <c r="W170" s="80"/>
      <c r="X170" s="81">
        <v>0</v>
      </c>
      <c r="Y170" s="80"/>
      <c r="Z170" s="80"/>
      <c r="AA170" s="82"/>
      <c r="AB170" s="82"/>
      <c r="AC170" s="83"/>
      <c r="AD170" s="83"/>
      <c r="AE170" s="83"/>
      <c r="AF170" s="83"/>
      <c r="AG170" s="84"/>
      <c r="AH170" s="85"/>
      <c r="AI170" s="85"/>
      <c r="AJ170" s="85">
        <f t="shared" si="4"/>
        <v>0</v>
      </c>
      <c r="AK170" s="85">
        <f t="shared" si="5"/>
        <v>0</v>
      </c>
      <c r="AL170" s="36"/>
    </row>
    <row r="171" spans="1:38" ht="15" hidden="1" customHeight="1" x14ac:dyDescent="0.25">
      <c r="A171" s="71">
        <v>141</v>
      </c>
      <c r="B171" s="71"/>
      <c r="C171" s="72"/>
      <c r="D171" s="70"/>
      <c r="E171" s="30"/>
      <c r="F171" s="30"/>
      <c r="G171" s="73"/>
      <c r="H171" s="74" t="s">
        <v>8</v>
      </c>
      <c r="I171" s="31"/>
      <c r="J171" s="30" t="s">
        <v>9</v>
      </c>
      <c r="K171" s="75">
        <f>'ФОРМУЛЫ!'!E157</f>
        <v>0</v>
      </c>
      <c r="L171" s="75">
        <f>'ФОРМУЛЫ!'!F157</f>
        <v>0</v>
      </c>
      <c r="M171" s="91"/>
      <c r="N171" s="76">
        <f>'ФОРМУЛЫ!'!J157</f>
        <v>0</v>
      </c>
      <c r="O171" s="76">
        <f>'ФОРМУЛЫ!'!K157</f>
        <v>0</v>
      </c>
      <c r="P171" s="77"/>
      <c r="Q171" s="78">
        <f>'ФОРМУЛЫ!'!P157</f>
        <v>0</v>
      </c>
      <c r="R171" s="79">
        <v>0.18</v>
      </c>
      <c r="S171" s="92"/>
      <c r="T171" s="92"/>
      <c r="U171" s="80"/>
      <c r="V171" s="80"/>
      <c r="W171" s="80"/>
      <c r="X171" s="81">
        <v>0</v>
      </c>
      <c r="Y171" s="80"/>
      <c r="Z171" s="80"/>
      <c r="AA171" s="82"/>
      <c r="AB171" s="82"/>
      <c r="AC171" s="83"/>
      <c r="AD171" s="83"/>
      <c r="AE171" s="83"/>
      <c r="AF171" s="83"/>
      <c r="AG171" s="84"/>
      <c r="AH171" s="85"/>
      <c r="AI171" s="85"/>
      <c r="AJ171" s="85">
        <f t="shared" si="4"/>
        <v>0</v>
      </c>
      <c r="AK171" s="85">
        <f t="shared" si="5"/>
        <v>0</v>
      </c>
      <c r="AL171" s="36"/>
    </row>
    <row r="172" spans="1:38" ht="15" hidden="1" customHeight="1" x14ac:dyDescent="0.25">
      <c r="A172" s="71">
        <v>142</v>
      </c>
      <c r="B172" s="71"/>
      <c r="C172" s="72"/>
      <c r="D172" s="70"/>
      <c r="E172" s="30"/>
      <c r="F172" s="30"/>
      <c r="G172" s="73"/>
      <c r="H172" s="74" t="s">
        <v>8</v>
      </c>
      <c r="I172" s="31"/>
      <c r="J172" s="30" t="s">
        <v>9</v>
      </c>
      <c r="K172" s="75">
        <f>'ФОРМУЛЫ!'!E158</f>
        <v>0</v>
      </c>
      <c r="L172" s="75">
        <f>'ФОРМУЛЫ!'!F158</f>
        <v>0</v>
      </c>
      <c r="M172" s="91"/>
      <c r="N172" s="76">
        <f>'ФОРМУЛЫ!'!J158</f>
        <v>0</v>
      </c>
      <c r="O172" s="76">
        <f>'ФОРМУЛЫ!'!K158</f>
        <v>0</v>
      </c>
      <c r="P172" s="77"/>
      <c r="Q172" s="78">
        <f>'ФОРМУЛЫ!'!P158</f>
        <v>0</v>
      </c>
      <c r="R172" s="79">
        <v>0.18</v>
      </c>
      <c r="S172" s="92"/>
      <c r="T172" s="92"/>
      <c r="U172" s="80"/>
      <c r="V172" s="80"/>
      <c r="W172" s="80"/>
      <c r="X172" s="81">
        <v>0</v>
      </c>
      <c r="Y172" s="80"/>
      <c r="Z172" s="80"/>
      <c r="AA172" s="82"/>
      <c r="AB172" s="82"/>
      <c r="AC172" s="83"/>
      <c r="AD172" s="83"/>
      <c r="AE172" s="83"/>
      <c r="AF172" s="83"/>
      <c r="AG172" s="84"/>
      <c r="AH172" s="85"/>
      <c r="AI172" s="85"/>
      <c r="AJ172" s="85">
        <f t="shared" si="4"/>
        <v>0</v>
      </c>
      <c r="AK172" s="85">
        <f t="shared" si="5"/>
        <v>0</v>
      </c>
      <c r="AL172" s="36"/>
    </row>
    <row r="173" spans="1:38" ht="15" hidden="1" customHeight="1" x14ac:dyDescent="0.25">
      <c r="A173" s="71">
        <v>143</v>
      </c>
      <c r="B173" s="71"/>
      <c r="C173" s="72"/>
      <c r="D173" s="70"/>
      <c r="E173" s="30"/>
      <c r="F173" s="30"/>
      <c r="G173" s="73"/>
      <c r="H173" s="74" t="s">
        <v>8</v>
      </c>
      <c r="I173" s="31"/>
      <c r="J173" s="30" t="s">
        <v>9</v>
      </c>
      <c r="K173" s="75">
        <f>'ФОРМУЛЫ!'!E159</f>
        <v>0</v>
      </c>
      <c r="L173" s="75">
        <f>'ФОРМУЛЫ!'!F159</f>
        <v>0</v>
      </c>
      <c r="M173" s="91"/>
      <c r="N173" s="76">
        <f>'ФОРМУЛЫ!'!J159</f>
        <v>0</v>
      </c>
      <c r="O173" s="76">
        <f>'ФОРМУЛЫ!'!K159</f>
        <v>0</v>
      </c>
      <c r="P173" s="77"/>
      <c r="Q173" s="78">
        <f>'ФОРМУЛЫ!'!P159</f>
        <v>0</v>
      </c>
      <c r="R173" s="79">
        <v>0.18</v>
      </c>
      <c r="S173" s="92"/>
      <c r="T173" s="92"/>
      <c r="U173" s="80"/>
      <c r="V173" s="80"/>
      <c r="W173" s="80"/>
      <c r="X173" s="81">
        <v>0</v>
      </c>
      <c r="Y173" s="80"/>
      <c r="Z173" s="80"/>
      <c r="AA173" s="82"/>
      <c r="AB173" s="82"/>
      <c r="AC173" s="83"/>
      <c r="AD173" s="83"/>
      <c r="AE173" s="83"/>
      <c r="AF173" s="83"/>
      <c r="AG173" s="84"/>
      <c r="AH173" s="85"/>
      <c r="AI173" s="85"/>
      <c r="AJ173" s="85">
        <f t="shared" si="4"/>
        <v>0</v>
      </c>
      <c r="AK173" s="85">
        <f t="shared" si="5"/>
        <v>0</v>
      </c>
      <c r="AL173" s="36"/>
    </row>
    <row r="174" spans="1:38" ht="15" hidden="1" customHeight="1" x14ac:dyDescent="0.25">
      <c r="A174" s="71">
        <v>144</v>
      </c>
      <c r="B174" s="71"/>
      <c r="C174" s="72"/>
      <c r="D174" s="70"/>
      <c r="E174" s="30"/>
      <c r="F174" s="30"/>
      <c r="G174" s="73"/>
      <c r="H174" s="74" t="s">
        <v>8</v>
      </c>
      <c r="I174" s="31"/>
      <c r="J174" s="30" t="s">
        <v>9</v>
      </c>
      <c r="K174" s="75">
        <f>'ФОРМУЛЫ!'!E160</f>
        <v>0</v>
      </c>
      <c r="L174" s="75">
        <f>'ФОРМУЛЫ!'!F160</f>
        <v>0</v>
      </c>
      <c r="M174" s="91"/>
      <c r="N174" s="76">
        <f>'ФОРМУЛЫ!'!J160</f>
        <v>0</v>
      </c>
      <c r="O174" s="76">
        <f>'ФОРМУЛЫ!'!K160</f>
        <v>0</v>
      </c>
      <c r="P174" s="77"/>
      <c r="Q174" s="78">
        <f>'ФОРМУЛЫ!'!P160</f>
        <v>0</v>
      </c>
      <c r="R174" s="79">
        <v>0.18</v>
      </c>
      <c r="S174" s="92"/>
      <c r="T174" s="92"/>
      <c r="U174" s="80"/>
      <c r="V174" s="80"/>
      <c r="W174" s="80"/>
      <c r="X174" s="81">
        <v>0</v>
      </c>
      <c r="Y174" s="80"/>
      <c r="Z174" s="80"/>
      <c r="AA174" s="82"/>
      <c r="AB174" s="82"/>
      <c r="AC174" s="83"/>
      <c r="AD174" s="83"/>
      <c r="AE174" s="83"/>
      <c r="AF174" s="83"/>
      <c r="AG174" s="84"/>
      <c r="AH174" s="85"/>
      <c r="AI174" s="85"/>
      <c r="AJ174" s="85">
        <f t="shared" si="4"/>
        <v>0</v>
      </c>
      <c r="AK174" s="85">
        <f t="shared" si="5"/>
        <v>0</v>
      </c>
      <c r="AL174" s="36"/>
    </row>
    <row r="175" spans="1:38" ht="15" hidden="1" customHeight="1" x14ac:dyDescent="0.25">
      <c r="A175" s="71">
        <v>145</v>
      </c>
      <c r="B175" s="71"/>
      <c r="C175" s="72"/>
      <c r="D175" s="70"/>
      <c r="E175" s="30"/>
      <c r="F175" s="30"/>
      <c r="G175" s="73"/>
      <c r="H175" s="74" t="s">
        <v>8</v>
      </c>
      <c r="I175" s="31"/>
      <c r="J175" s="30" t="s">
        <v>9</v>
      </c>
      <c r="K175" s="75">
        <f>'ФОРМУЛЫ!'!E161</f>
        <v>0</v>
      </c>
      <c r="L175" s="75">
        <f>'ФОРМУЛЫ!'!F161</f>
        <v>0</v>
      </c>
      <c r="M175" s="91"/>
      <c r="N175" s="76">
        <f>'ФОРМУЛЫ!'!J161</f>
        <v>0</v>
      </c>
      <c r="O175" s="76">
        <f>'ФОРМУЛЫ!'!K161</f>
        <v>0</v>
      </c>
      <c r="P175" s="77"/>
      <c r="Q175" s="78">
        <f>'ФОРМУЛЫ!'!P161</f>
        <v>0</v>
      </c>
      <c r="R175" s="79">
        <v>0.18</v>
      </c>
      <c r="S175" s="92"/>
      <c r="T175" s="92"/>
      <c r="U175" s="80"/>
      <c r="V175" s="80"/>
      <c r="W175" s="80"/>
      <c r="X175" s="81">
        <v>0</v>
      </c>
      <c r="Y175" s="80"/>
      <c r="Z175" s="80"/>
      <c r="AA175" s="82"/>
      <c r="AB175" s="82"/>
      <c r="AC175" s="83"/>
      <c r="AD175" s="83"/>
      <c r="AE175" s="83"/>
      <c r="AF175" s="83"/>
      <c r="AG175" s="84"/>
      <c r="AH175" s="85"/>
      <c r="AI175" s="85"/>
      <c r="AJ175" s="85">
        <f t="shared" si="4"/>
        <v>0</v>
      </c>
      <c r="AK175" s="85">
        <f t="shared" si="5"/>
        <v>0</v>
      </c>
      <c r="AL175" s="36"/>
    </row>
    <row r="176" spans="1:38" ht="15" hidden="1" customHeight="1" x14ac:dyDescent="0.25">
      <c r="A176" s="71">
        <v>146</v>
      </c>
      <c r="B176" s="71"/>
      <c r="C176" s="72"/>
      <c r="D176" s="70"/>
      <c r="E176" s="30"/>
      <c r="F176" s="30"/>
      <c r="G176" s="73"/>
      <c r="H176" s="74" t="s">
        <v>8</v>
      </c>
      <c r="I176" s="31"/>
      <c r="J176" s="30" t="s">
        <v>9</v>
      </c>
      <c r="K176" s="75">
        <f>'ФОРМУЛЫ!'!E162</f>
        <v>0</v>
      </c>
      <c r="L176" s="75">
        <f>'ФОРМУЛЫ!'!F162</f>
        <v>0</v>
      </c>
      <c r="M176" s="91"/>
      <c r="N176" s="76">
        <f>'ФОРМУЛЫ!'!J162</f>
        <v>0</v>
      </c>
      <c r="O176" s="76">
        <f>'ФОРМУЛЫ!'!K162</f>
        <v>0</v>
      </c>
      <c r="P176" s="77"/>
      <c r="Q176" s="78">
        <f>'ФОРМУЛЫ!'!P162</f>
        <v>0</v>
      </c>
      <c r="R176" s="79">
        <v>0.18</v>
      </c>
      <c r="S176" s="92"/>
      <c r="T176" s="92"/>
      <c r="U176" s="80"/>
      <c r="V176" s="80"/>
      <c r="W176" s="80"/>
      <c r="X176" s="81">
        <v>0</v>
      </c>
      <c r="Y176" s="80"/>
      <c r="Z176" s="80"/>
      <c r="AA176" s="82"/>
      <c r="AB176" s="82"/>
      <c r="AC176" s="83"/>
      <c r="AD176" s="83"/>
      <c r="AE176" s="83"/>
      <c r="AF176" s="83"/>
      <c r="AG176" s="84"/>
      <c r="AH176" s="85"/>
      <c r="AI176" s="85"/>
      <c r="AJ176" s="85">
        <f t="shared" si="4"/>
        <v>0</v>
      </c>
      <c r="AK176" s="85">
        <f t="shared" si="5"/>
        <v>0</v>
      </c>
      <c r="AL176" s="36"/>
    </row>
    <row r="177" spans="1:38" ht="15" hidden="1" customHeight="1" x14ac:dyDescent="0.25">
      <c r="A177" s="71">
        <v>147</v>
      </c>
      <c r="B177" s="71"/>
      <c r="C177" s="72"/>
      <c r="D177" s="70"/>
      <c r="E177" s="30"/>
      <c r="F177" s="30"/>
      <c r="G177" s="73"/>
      <c r="H177" s="74" t="s">
        <v>8</v>
      </c>
      <c r="I177" s="31"/>
      <c r="J177" s="30" t="s">
        <v>9</v>
      </c>
      <c r="K177" s="75">
        <f>'ФОРМУЛЫ!'!E163</f>
        <v>0</v>
      </c>
      <c r="L177" s="75">
        <f>'ФОРМУЛЫ!'!F163</f>
        <v>0</v>
      </c>
      <c r="M177" s="91"/>
      <c r="N177" s="76">
        <f>'ФОРМУЛЫ!'!J163</f>
        <v>0</v>
      </c>
      <c r="O177" s="76">
        <f>'ФОРМУЛЫ!'!K163</f>
        <v>0</v>
      </c>
      <c r="P177" s="77"/>
      <c r="Q177" s="78">
        <f>'ФОРМУЛЫ!'!P163</f>
        <v>0</v>
      </c>
      <c r="R177" s="79">
        <v>0.18</v>
      </c>
      <c r="S177" s="92"/>
      <c r="T177" s="92"/>
      <c r="U177" s="80"/>
      <c r="V177" s="80"/>
      <c r="W177" s="80"/>
      <c r="X177" s="81">
        <v>0</v>
      </c>
      <c r="Y177" s="80"/>
      <c r="Z177" s="80"/>
      <c r="AA177" s="82"/>
      <c r="AB177" s="82"/>
      <c r="AC177" s="83"/>
      <c r="AD177" s="83"/>
      <c r="AE177" s="83"/>
      <c r="AF177" s="83"/>
      <c r="AG177" s="84"/>
      <c r="AH177" s="85"/>
      <c r="AI177" s="85"/>
      <c r="AJ177" s="85">
        <f t="shared" si="4"/>
        <v>0</v>
      </c>
      <c r="AK177" s="85">
        <f t="shared" si="5"/>
        <v>0</v>
      </c>
      <c r="AL177" s="36"/>
    </row>
    <row r="178" spans="1:38" ht="15" hidden="1" customHeight="1" x14ac:dyDescent="0.25">
      <c r="A178" s="71">
        <v>148</v>
      </c>
      <c r="B178" s="71"/>
      <c r="C178" s="72"/>
      <c r="D178" s="70"/>
      <c r="E178" s="30"/>
      <c r="F178" s="30"/>
      <c r="G178" s="73"/>
      <c r="H178" s="74" t="s">
        <v>8</v>
      </c>
      <c r="I178" s="31"/>
      <c r="J178" s="30" t="s">
        <v>9</v>
      </c>
      <c r="K178" s="75">
        <f>'ФОРМУЛЫ!'!E164</f>
        <v>0</v>
      </c>
      <c r="L178" s="75">
        <f>'ФОРМУЛЫ!'!F164</f>
        <v>0</v>
      </c>
      <c r="M178" s="91"/>
      <c r="N178" s="76">
        <f>'ФОРМУЛЫ!'!J164</f>
        <v>0</v>
      </c>
      <c r="O178" s="76">
        <f>'ФОРМУЛЫ!'!K164</f>
        <v>0</v>
      </c>
      <c r="P178" s="77"/>
      <c r="Q178" s="78">
        <f>'ФОРМУЛЫ!'!P164</f>
        <v>0</v>
      </c>
      <c r="R178" s="79">
        <v>0.18</v>
      </c>
      <c r="S178" s="92"/>
      <c r="T178" s="92"/>
      <c r="U178" s="80"/>
      <c r="V178" s="80"/>
      <c r="W178" s="80"/>
      <c r="X178" s="81">
        <v>0</v>
      </c>
      <c r="Y178" s="80"/>
      <c r="Z178" s="80"/>
      <c r="AA178" s="82"/>
      <c r="AB178" s="82"/>
      <c r="AC178" s="83"/>
      <c r="AD178" s="83"/>
      <c r="AE178" s="83"/>
      <c r="AF178" s="83"/>
      <c r="AG178" s="84"/>
      <c r="AH178" s="85"/>
      <c r="AI178" s="85"/>
      <c r="AJ178" s="85">
        <f t="shared" si="4"/>
        <v>0</v>
      </c>
      <c r="AK178" s="85">
        <f t="shared" si="5"/>
        <v>0</v>
      </c>
      <c r="AL178" s="36"/>
    </row>
    <row r="179" spans="1:38" ht="15" hidden="1" customHeight="1" x14ac:dyDescent="0.25">
      <c r="A179" s="71">
        <v>149</v>
      </c>
      <c r="B179" s="71"/>
      <c r="C179" s="72"/>
      <c r="D179" s="70"/>
      <c r="E179" s="30"/>
      <c r="F179" s="30"/>
      <c r="G179" s="73"/>
      <c r="H179" s="74" t="s">
        <v>8</v>
      </c>
      <c r="I179" s="31"/>
      <c r="J179" s="30" t="s">
        <v>9</v>
      </c>
      <c r="K179" s="75">
        <f>'ФОРМУЛЫ!'!E165</f>
        <v>0</v>
      </c>
      <c r="L179" s="75">
        <f>'ФОРМУЛЫ!'!F165</f>
        <v>0</v>
      </c>
      <c r="M179" s="91"/>
      <c r="N179" s="76">
        <f>'ФОРМУЛЫ!'!J165</f>
        <v>0</v>
      </c>
      <c r="O179" s="76">
        <f>'ФОРМУЛЫ!'!K165</f>
        <v>0</v>
      </c>
      <c r="P179" s="77"/>
      <c r="Q179" s="78">
        <f>'ФОРМУЛЫ!'!P165</f>
        <v>0</v>
      </c>
      <c r="R179" s="79">
        <v>0.18</v>
      </c>
      <c r="S179" s="92"/>
      <c r="T179" s="92"/>
      <c r="U179" s="80"/>
      <c r="V179" s="80"/>
      <c r="W179" s="80"/>
      <c r="X179" s="81">
        <v>0</v>
      </c>
      <c r="Y179" s="80"/>
      <c r="Z179" s="80"/>
      <c r="AA179" s="82"/>
      <c r="AB179" s="82"/>
      <c r="AC179" s="83"/>
      <c r="AD179" s="83"/>
      <c r="AE179" s="83"/>
      <c r="AF179" s="83"/>
      <c r="AG179" s="84"/>
      <c r="AH179" s="85"/>
      <c r="AI179" s="85"/>
      <c r="AJ179" s="85">
        <f t="shared" si="4"/>
        <v>0</v>
      </c>
      <c r="AK179" s="85">
        <f t="shared" si="5"/>
        <v>0</v>
      </c>
      <c r="AL179" s="36"/>
    </row>
    <row r="180" spans="1:38" ht="15" hidden="1" customHeight="1" x14ac:dyDescent="0.25">
      <c r="A180" s="71">
        <v>150</v>
      </c>
      <c r="B180" s="71"/>
      <c r="C180" s="72"/>
      <c r="D180" s="70"/>
      <c r="E180" s="30"/>
      <c r="F180" s="30"/>
      <c r="G180" s="73"/>
      <c r="H180" s="74" t="s">
        <v>8</v>
      </c>
      <c r="I180" s="31"/>
      <c r="J180" s="30" t="s">
        <v>9</v>
      </c>
      <c r="K180" s="75">
        <f>'ФОРМУЛЫ!'!E166</f>
        <v>0</v>
      </c>
      <c r="L180" s="75">
        <f>'ФОРМУЛЫ!'!F166</f>
        <v>0</v>
      </c>
      <c r="M180" s="91"/>
      <c r="N180" s="76">
        <f>'ФОРМУЛЫ!'!J166</f>
        <v>0</v>
      </c>
      <c r="O180" s="76">
        <f>'ФОРМУЛЫ!'!K166</f>
        <v>0</v>
      </c>
      <c r="P180" s="77"/>
      <c r="Q180" s="78">
        <f>'ФОРМУЛЫ!'!P166</f>
        <v>0</v>
      </c>
      <c r="R180" s="79">
        <v>0.18</v>
      </c>
      <c r="S180" s="92"/>
      <c r="T180" s="92"/>
      <c r="U180" s="80"/>
      <c r="V180" s="80"/>
      <c r="W180" s="80"/>
      <c r="X180" s="81">
        <v>0</v>
      </c>
      <c r="Y180" s="80"/>
      <c r="Z180" s="80"/>
      <c r="AA180" s="82"/>
      <c r="AB180" s="82"/>
      <c r="AC180" s="83"/>
      <c r="AD180" s="83"/>
      <c r="AE180" s="83"/>
      <c r="AF180" s="83"/>
      <c r="AG180" s="84"/>
      <c r="AH180" s="85"/>
      <c r="AI180" s="85"/>
      <c r="AJ180" s="85">
        <f t="shared" si="4"/>
        <v>0</v>
      </c>
      <c r="AK180" s="85">
        <f t="shared" si="5"/>
        <v>0</v>
      </c>
      <c r="AL180" s="36"/>
    </row>
    <row r="181" spans="1:38" ht="15" hidden="1" customHeight="1" x14ac:dyDescent="0.25">
      <c r="A181" s="71">
        <v>151</v>
      </c>
      <c r="B181" s="71"/>
      <c r="C181" s="72"/>
      <c r="D181" s="70"/>
      <c r="E181" s="30"/>
      <c r="F181" s="30"/>
      <c r="G181" s="73"/>
      <c r="H181" s="74" t="s">
        <v>8</v>
      </c>
      <c r="I181" s="31"/>
      <c r="J181" s="30" t="s">
        <v>9</v>
      </c>
      <c r="K181" s="75">
        <f>'ФОРМУЛЫ!'!E167</f>
        <v>0</v>
      </c>
      <c r="L181" s="75">
        <f>'ФОРМУЛЫ!'!F167</f>
        <v>0</v>
      </c>
      <c r="M181" s="91"/>
      <c r="N181" s="76">
        <f>'ФОРМУЛЫ!'!J167</f>
        <v>0</v>
      </c>
      <c r="O181" s="76">
        <f>'ФОРМУЛЫ!'!K167</f>
        <v>0</v>
      </c>
      <c r="P181" s="77"/>
      <c r="Q181" s="78">
        <f>'ФОРМУЛЫ!'!P167</f>
        <v>0</v>
      </c>
      <c r="R181" s="79">
        <v>0.18</v>
      </c>
      <c r="S181" s="92"/>
      <c r="T181" s="92"/>
      <c r="U181" s="80"/>
      <c r="V181" s="80"/>
      <c r="W181" s="80"/>
      <c r="X181" s="81">
        <v>0</v>
      </c>
      <c r="Y181" s="80"/>
      <c r="Z181" s="80"/>
      <c r="AA181" s="82"/>
      <c r="AB181" s="82"/>
      <c r="AC181" s="83"/>
      <c r="AD181" s="83"/>
      <c r="AE181" s="83"/>
      <c r="AF181" s="83"/>
      <c r="AG181" s="84"/>
      <c r="AH181" s="85"/>
      <c r="AI181" s="85"/>
      <c r="AJ181" s="85">
        <f t="shared" si="4"/>
        <v>0</v>
      </c>
      <c r="AK181" s="85">
        <f t="shared" si="5"/>
        <v>0</v>
      </c>
      <c r="AL181" s="36"/>
    </row>
    <row r="182" spans="1:38" ht="15" hidden="1" customHeight="1" x14ac:dyDescent="0.25">
      <c r="A182" s="71">
        <v>152</v>
      </c>
      <c r="B182" s="71"/>
      <c r="C182" s="72"/>
      <c r="D182" s="70"/>
      <c r="E182" s="30"/>
      <c r="F182" s="30"/>
      <c r="G182" s="73"/>
      <c r="H182" s="74" t="s">
        <v>8</v>
      </c>
      <c r="I182" s="31"/>
      <c r="J182" s="30" t="s">
        <v>9</v>
      </c>
      <c r="K182" s="75">
        <f>'ФОРМУЛЫ!'!E168</f>
        <v>0</v>
      </c>
      <c r="L182" s="75">
        <f>'ФОРМУЛЫ!'!F168</f>
        <v>0</v>
      </c>
      <c r="M182" s="91"/>
      <c r="N182" s="76">
        <f>'ФОРМУЛЫ!'!J168</f>
        <v>0</v>
      </c>
      <c r="O182" s="76">
        <f>'ФОРМУЛЫ!'!K168</f>
        <v>0</v>
      </c>
      <c r="P182" s="77"/>
      <c r="Q182" s="78">
        <f>'ФОРМУЛЫ!'!P168</f>
        <v>0</v>
      </c>
      <c r="R182" s="79">
        <v>0.18</v>
      </c>
      <c r="S182" s="92"/>
      <c r="T182" s="92"/>
      <c r="U182" s="80"/>
      <c r="V182" s="80"/>
      <c r="W182" s="80"/>
      <c r="X182" s="81">
        <v>0</v>
      </c>
      <c r="Y182" s="80"/>
      <c r="Z182" s="80"/>
      <c r="AA182" s="82"/>
      <c r="AB182" s="82"/>
      <c r="AC182" s="83"/>
      <c r="AD182" s="83"/>
      <c r="AE182" s="83"/>
      <c r="AF182" s="83"/>
      <c r="AG182" s="84"/>
      <c r="AH182" s="85"/>
      <c r="AI182" s="85"/>
      <c r="AJ182" s="85">
        <f t="shared" si="4"/>
        <v>0</v>
      </c>
      <c r="AK182" s="85">
        <f t="shared" si="5"/>
        <v>0</v>
      </c>
      <c r="AL182" s="36"/>
    </row>
    <row r="183" spans="1:38" ht="15" hidden="1" customHeight="1" x14ac:dyDescent="0.25">
      <c r="A183" s="71">
        <v>153</v>
      </c>
      <c r="B183" s="71"/>
      <c r="C183" s="72"/>
      <c r="D183" s="70"/>
      <c r="E183" s="30"/>
      <c r="F183" s="30"/>
      <c r="G183" s="73"/>
      <c r="H183" s="74" t="s">
        <v>8</v>
      </c>
      <c r="I183" s="31"/>
      <c r="J183" s="30" t="s">
        <v>9</v>
      </c>
      <c r="K183" s="75">
        <f>'ФОРМУЛЫ!'!E169</f>
        <v>0</v>
      </c>
      <c r="L183" s="75">
        <f>'ФОРМУЛЫ!'!F169</f>
        <v>0</v>
      </c>
      <c r="M183" s="91"/>
      <c r="N183" s="76">
        <f>'ФОРМУЛЫ!'!J169</f>
        <v>0</v>
      </c>
      <c r="O183" s="76">
        <f>'ФОРМУЛЫ!'!K169</f>
        <v>0</v>
      </c>
      <c r="P183" s="77"/>
      <c r="Q183" s="78">
        <f>'ФОРМУЛЫ!'!P169</f>
        <v>0</v>
      </c>
      <c r="R183" s="79">
        <v>0.18</v>
      </c>
      <c r="S183" s="92"/>
      <c r="T183" s="92"/>
      <c r="U183" s="80"/>
      <c r="V183" s="80"/>
      <c r="W183" s="80"/>
      <c r="X183" s="81">
        <v>0</v>
      </c>
      <c r="Y183" s="80"/>
      <c r="Z183" s="80"/>
      <c r="AA183" s="82"/>
      <c r="AB183" s="82"/>
      <c r="AC183" s="83"/>
      <c r="AD183" s="83"/>
      <c r="AE183" s="83"/>
      <c r="AF183" s="83"/>
      <c r="AG183" s="84"/>
      <c r="AH183" s="85"/>
      <c r="AI183" s="85"/>
      <c r="AJ183" s="85">
        <f t="shared" si="4"/>
        <v>0</v>
      </c>
      <c r="AK183" s="85">
        <f t="shared" si="5"/>
        <v>0</v>
      </c>
      <c r="AL183" s="36"/>
    </row>
    <row r="184" spans="1:38" ht="15" hidden="1" customHeight="1" x14ac:dyDescent="0.25">
      <c r="A184" s="71">
        <v>154</v>
      </c>
      <c r="B184" s="71"/>
      <c r="C184" s="72"/>
      <c r="D184" s="70"/>
      <c r="E184" s="30"/>
      <c r="F184" s="30"/>
      <c r="G184" s="73"/>
      <c r="H184" s="74" t="s">
        <v>8</v>
      </c>
      <c r="I184" s="31"/>
      <c r="J184" s="30" t="s">
        <v>9</v>
      </c>
      <c r="K184" s="75">
        <f>'ФОРМУЛЫ!'!E170</f>
        <v>0</v>
      </c>
      <c r="L184" s="75">
        <f>'ФОРМУЛЫ!'!F170</f>
        <v>0</v>
      </c>
      <c r="M184" s="91"/>
      <c r="N184" s="76">
        <f>'ФОРМУЛЫ!'!J170</f>
        <v>0</v>
      </c>
      <c r="O184" s="76">
        <f>'ФОРМУЛЫ!'!K170</f>
        <v>0</v>
      </c>
      <c r="P184" s="77"/>
      <c r="Q184" s="78">
        <f>'ФОРМУЛЫ!'!P170</f>
        <v>0</v>
      </c>
      <c r="R184" s="79">
        <v>0.18</v>
      </c>
      <c r="S184" s="92"/>
      <c r="T184" s="92"/>
      <c r="U184" s="80"/>
      <c r="V184" s="80"/>
      <c r="W184" s="80"/>
      <c r="X184" s="81">
        <v>0</v>
      </c>
      <c r="Y184" s="80"/>
      <c r="Z184" s="80"/>
      <c r="AA184" s="82"/>
      <c r="AB184" s="82"/>
      <c r="AC184" s="83"/>
      <c r="AD184" s="83"/>
      <c r="AE184" s="83"/>
      <c r="AF184" s="83"/>
      <c r="AG184" s="84"/>
      <c r="AH184" s="85"/>
      <c r="AI184" s="85"/>
      <c r="AJ184" s="85">
        <f t="shared" si="4"/>
        <v>0</v>
      </c>
      <c r="AK184" s="85">
        <f t="shared" si="5"/>
        <v>0</v>
      </c>
      <c r="AL184" s="36"/>
    </row>
    <row r="185" spans="1:38" ht="15" hidden="1" customHeight="1" x14ac:dyDescent="0.25">
      <c r="A185" s="71">
        <v>155</v>
      </c>
      <c r="B185" s="71"/>
      <c r="C185" s="72"/>
      <c r="D185" s="70"/>
      <c r="E185" s="30"/>
      <c r="F185" s="30"/>
      <c r="G185" s="73"/>
      <c r="H185" s="74" t="s">
        <v>8</v>
      </c>
      <c r="I185" s="31"/>
      <c r="J185" s="30" t="s">
        <v>9</v>
      </c>
      <c r="K185" s="75">
        <f>'ФОРМУЛЫ!'!E171</f>
        <v>0</v>
      </c>
      <c r="L185" s="75">
        <f>'ФОРМУЛЫ!'!F171</f>
        <v>0</v>
      </c>
      <c r="M185" s="91"/>
      <c r="N185" s="76">
        <f>'ФОРМУЛЫ!'!J171</f>
        <v>0</v>
      </c>
      <c r="O185" s="76">
        <f>'ФОРМУЛЫ!'!K171</f>
        <v>0</v>
      </c>
      <c r="P185" s="77"/>
      <c r="Q185" s="78">
        <f>'ФОРМУЛЫ!'!P171</f>
        <v>0</v>
      </c>
      <c r="R185" s="79">
        <v>0.18</v>
      </c>
      <c r="S185" s="92"/>
      <c r="T185" s="92"/>
      <c r="U185" s="80"/>
      <c r="V185" s="80"/>
      <c r="W185" s="80"/>
      <c r="X185" s="81">
        <v>0</v>
      </c>
      <c r="Y185" s="80"/>
      <c r="Z185" s="80"/>
      <c r="AA185" s="82"/>
      <c r="AB185" s="82"/>
      <c r="AC185" s="83"/>
      <c r="AD185" s="83"/>
      <c r="AE185" s="83"/>
      <c r="AF185" s="83"/>
      <c r="AG185" s="84"/>
      <c r="AH185" s="85"/>
      <c r="AI185" s="85"/>
      <c r="AJ185" s="85">
        <f t="shared" si="4"/>
        <v>0</v>
      </c>
      <c r="AK185" s="85">
        <f t="shared" si="5"/>
        <v>0</v>
      </c>
      <c r="AL185" s="36"/>
    </row>
    <row r="186" spans="1:38" ht="15" hidden="1" customHeight="1" x14ac:dyDescent="0.25">
      <c r="A186" s="71">
        <v>156</v>
      </c>
      <c r="B186" s="71"/>
      <c r="C186" s="72"/>
      <c r="D186" s="70"/>
      <c r="E186" s="30"/>
      <c r="F186" s="30"/>
      <c r="G186" s="73"/>
      <c r="H186" s="74" t="s">
        <v>8</v>
      </c>
      <c r="I186" s="31"/>
      <c r="J186" s="30" t="s">
        <v>9</v>
      </c>
      <c r="K186" s="75">
        <f>'ФОРМУЛЫ!'!E172</f>
        <v>0</v>
      </c>
      <c r="L186" s="75">
        <f>'ФОРМУЛЫ!'!F172</f>
        <v>0</v>
      </c>
      <c r="M186" s="91"/>
      <c r="N186" s="76">
        <f>'ФОРМУЛЫ!'!J172</f>
        <v>0</v>
      </c>
      <c r="O186" s="76">
        <f>'ФОРМУЛЫ!'!K172</f>
        <v>0</v>
      </c>
      <c r="P186" s="77"/>
      <c r="Q186" s="78">
        <f>'ФОРМУЛЫ!'!P172</f>
        <v>0</v>
      </c>
      <c r="R186" s="79">
        <v>0.18</v>
      </c>
      <c r="S186" s="92"/>
      <c r="T186" s="92"/>
      <c r="U186" s="80"/>
      <c r="V186" s="80"/>
      <c r="W186" s="80"/>
      <c r="X186" s="81">
        <v>0</v>
      </c>
      <c r="Y186" s="80"/>
      <c r="Z186" s="80"/>
      <c r="AA186" s="82"/>
      <c r="AB186" s="82"/>
      <c r="AC186" s="83"/>
      <c r="AD186" s="83"/>
      <c r="AE186" s="83"/>
      <c r="AF186" s="83"/>
      <c r="AG186" s="84"/>
      <c r="AH186" s="85"/>
      <c r="AI186" s="85"/>
      <c r="AJ186" s="85">
        <f t="shared" si="4"/>
        <v>0</v>
      </c>
      <c r="AK186" s="85">
        <f t="shared" si="5"/>
        <v>0</v>
      </c>
      <c r="AL186" s="36"/>
    </row>
    <row r="187" spans="1:38" ht="15" hidden="1" customHeight="1" x14ac:dyDescent="0.25">
      <c r="A187" s="71">
        <v>157</v>
      </c>
      <c r="B187" s="71"/>
      <c r="C187" s="72"/>
      <c r="D187" s="70"/>
      <c r="E187" s="30"/>
      <c r="F187" s="30"/>
      <c r="G187" s="73"/>
      <c r="H187" s="74" t="s">
        <v>8</v>
      </c>
      <c r="I187" s="31"/>
      <c r="J187" s="30" t="s">
        <v>9</v>
      </c>
      <c r="K187" s="75">
        <f>'ФОРМУЛЫ!'!E173</f>
        <v>0</v>
      </c>
      <c r="L187" s="75">
        <f>'ФОРМУЛЫ!'!F173</f>
        <v>0</v>
      </c>
      <c r="M187" s="91"/>
      <c r="N187" s="76">
        <f>'ФОРМУЛЫ!'!J173</f>
        <v>0</v>
      </c>
      <c r="O187" s="76">
        <f>'ФОРМУЛЫ!'!K173</f>
        <v>0</v>
      </c>
      <c r="P187" s="77"/>
      <c r="Q187" s="78">
        <f>'ФОРМУЛЫ!'!P173</f>
        <v>0</v>
      </c>
      <c r="R187" s="79">
        <v>0.18</v>
      </c>
      <c r="S187" s="92"/>
      <c r="T187" s="92"/>
      <c r="U187" s="80"/>
      <c r="V187" s="80"/>
      <c r="W187" s="80"/>
      <c r="X187" s="81">
        <v>0</v>
      </c>
      <c r="Y187" s="80"/>
      <c r="Z187" s="80"/>
      <c r="AA187" s="82"/>
      <c r="AB187" s="82"/>
      <c r="AC187" s="83"/>
      <c r="AD187" s="83"/>
      <c r="AE187" s="83"/>
      <c r="AF187" s="83"/>
      <c r="AG187" s="84"/>
      <c r="AH187" s="85"/>
      <c r="AI187" s="85"/>
      <c r="AJ187" s="85">
        <f t="shared" si="4"/>
        <v>0</v>
      </c>
      <c r="AK187" s="85">
        <f t="shared" si="5"/>
        <v>0</v>
      </c>
      <c r="AL187" s="36"/>
    </row>
    <row r="188" spans="1:38" ht="15" hidden="1" customHeight="1" x14ac:dyDescent="0.25">
      <c r="A188" s="71">
        <v>158</v>
      </c>
      <c r="B188" s="71"/>
      <c r="C188" s="72"/>
      <c r="D188" s="70"/>
      <c r="E188" s="30"/>
      <c r="F188" s="30"/>
      <c r="G188" s="73"/>
      <c r="H188" s="74" t="s">
        <v>8</v>
      </c>
      <c r="I188" s="31"/>
      <c r="J188" s="30" t="s">
        <v>9</v>
      </c>
      <c r="K188" s="75">
        <f>'ФОРМУЛЫ!'!E174</f>
        <v>0</v>
      </c>
      <c r="L188" s="75">
        <f>'ФОРМУЛЫ!'!F174</f>
        <v>0</v>
      </c>
      <c r="M188" s="91"/>
      <c r="N188" s="76">
        <f>'ФОРМУЛЫ!'!J174</f>
        <v>0</v>
      </c>
      <c r="O188" s="76">
        <f>'ФОРМУЛЫ!'!K174</f>
        <v>0</v>
      </c>
      <c r="P188" s="77"/>
      <c r="Q188" s="78">
        <f>'ФОРМУЛЫ!'!P174</f>
        <v>0</v>
      </c>
      <c r="R188" s="79">
        <v>0.18</v>
      </c>
      <c r="S188" s="92"/>
      <c r="T188" s="92"/>
      <c r="U188" s="80"/>
      <c r="V188" s="80"/>
      <c r="W188" s="80"/>
      <c r="X188" s="81">
        <v>0</v>
      </c>
      <c r="Y188" s="80"/>
      <c r="Z188" s="80"/>
      <c r="AA188" s="82"/>
      <c r="AB188" s="82"/>
      <c r="AC188" s="83"/>
      <c r="AD188" s="83"/>
      <c r="AE188" s="83"/>
      <c r="AF188" s="83"/>
      <c r="AG188" s="84"/>
      <c r="AH188" s="85"/>
      <c r="AI188" s="85"/>
      <c r="AJ188" s="85">
        <f t="shared" si="4"/>
        <v>0</v>
      </c>
      <c r="AK188" s="85">
        <f t="shared" si="5"/>
        <v>0</v>
      </c>
      <c r="AL188" s="36"/>
    </row>
    <row r="189" spans="1:38" ht="15" hidden="1" customHeight="1" x14ac:dyDescent="0.25">
      <c r="A189" s="71">
        <v>159</v>
      </c>
      <c r="B189" s="71"/>
      <c r="C189" s="72"/>
      <c r="D189" s="70"/>
      <c r="E189" s="30"/>
      <c r="F189" s="30"/>
      <c r="G189" s="73"/>
      <c r="H189" s="74" t="s">
        <v>8</v>
      </c>
      <c r="I189" s="31"/>
      <c r="J189" s="30" t="s">
        <v>9</v>
      </c>
      <c r="K189" s="75">
        <f>'ФОРМУЛЫ!'!E175</f>
        <v>0</v>
      </c>
      <c r="L189" s="75">
        <f>'ФОРМУЛЫ!'!F175</f>
        <v>0</v>
      </c>
      <c r="M189" s="91"/>
      <c r="N189" s="76">
        <f>'ФОРМУЛЫ!'!J175</f>
        <v>0</v>
      </c>
      <c r="O189" s="76">
        <f>'ФОРМУЛЫ!'!K175</f>
        <v>0</v>
      </c>
      <c r="P189" s="77"/>
      <c r="Q189" s="78">
        <f>'ФОРМУЛЫ!'!P175</f>
        <v>0</v>
      </c>
      <c r="R189" s="79">
        <v>0.18</v>
      </c>
      <c r="S189" s="92"/>
      <c r="T189" s="92"/>
      <c r="U189" s="80"/>
      <c r="V189" s="80"/>
      <c r="W189" s="80"/>
      <c r="X189" s="81">
        <v>0</v>
      </c>
      <c r="Y189" s="80"/>
      <c r="Z189" s="80"/>
      <c r="AA189" s="82"/>
      <c r="AB189" s="82"/>
      <c r="AC189" s="83"/>
      <c r="AD189" s="83"/>
      <c r="AE189" s="83"/>
      <c r="AF189" s="83"/>
      <c r="AG189" s="84"/>
      <c r="AH189" s="85"/>
      <c r="AI189" s="85"/>
      <c r="AJ189" s="85">
        <f t="shared" si="4"/>
        <v>0</v>
      </c>
      <c r="AK189" s="85">
        <f t="shared" si="5"/>
        <v>0</v>
      </c>
      <c r="AL189" s="36"/>
    </row>
    <row r="190" spans="1:38" ht="15" hidden="1" customHeight="1" x14ac:dyDescent="0.25">
      <c r="A190" s="71">
        <v>160</v>
      </c>
      <c r="B190" s="71"/>
      <c r="C190" s="72"/>
      <c r="D190" s="70"/>
      <c r="E190" s="30"/>
      <c r="F190" s="30"/>
      <c r="G190" s="73"/>
      <c r="H190" s="74" t="s">
        <v>8</v>
      </c>
      <c r="I190" s="31"/>
      <c r="J190" s="30" t="s">
        <v>9</v>
      </c>
      <c r="K190" s="75">
        <f>'ФОРМУЛЫ!'!E176</f>
        <v>0</v>
      </c>
      <c r="L190" s="75">
        <f>'ФОРМУЛЫ!'!F176</f>
        <v>0</v>
      </c>
      <c r="M190" s="91"/>
      <c r="N190" s="76">
        <f>'ФОРМУЛЫ!'!J176</f>
        <v>0</v>
      </c>
      <c r="O190" s="76">
        <f>'ФОРМУЛЫ!'!K176</f>
        <v>0</v>
      </c>
      <c r="P190" s="77"/>
      <c r="Q190" s="78">
        <f>'ФОРМУЛЫ!'!P176</f>
        <v>0</v>
      </c>
      <c r="R190" s="79">
        <v>0.18</v>
      </c>
      <c r="S190" s="92"/>
      <c r="T190" s="92"/>
      <c r="U190" s="80"/>
      <c r="V190" s="80"/>
      <c r="W190" s="80"/>
      <c r="X190" s="81">
        <v>0</v>
      </c>
      <c r="Y190" s="80"/>
      <c r="Z190" s="80"/>
      <c r="AA190" s="82"/>
      <c r="AB190" s="82"/>
      <c r="AC190" s="83"/>
      <c r="AD190" s="83"/>
      <c r="AE190" s="83"/>
      <c r="AF190" s="83"/>
      <c r="AG190" s="84"/>
      <c r="AH190" s="85"/>
      <c r="AI190" s="85"/>
      <c r="AJ190" s="85">
        <f t="shared" si="4"/>
        <v>0</v>
      </c>
      <c r="AK190" s="85">
        <f t="shared" si="5"/>
        <v>0</v>
      </c>
      <c r="AL190" s="36"/>
    </row>
    <row r="191" spans="1:38" ht="15" hidden="1" customHeight="1" x14ac:dyDescent="0.25">
      <c r="A191" s="71">
        <v>161</v>
      </c>
      <c r="B191" s="71"/>
      <c r="C191" s="72"/>
      <c r="D191" s="70"/>
      <c r="E191" s="30"/>
      <c r="F191" s="30"/>
      <c r="G191" s="73"/>
      <c r="H191" s="74" t="s">
        <v>8</v>
      </c>
      <c r="I191" s="31"/>
      <c r="J191" s="30" t="s">
        <v>9</v>
      </c>
      <c r="K191" s="75">
        <f>'ФОРМУЛЫ!'!E177</f>
        <v>0</v>
      </c>
      <c r="L191" s="75">
        <f>'ФОРМУЛЫ!'!F177</f>
        <v>0</v>
      </c>
      <c r="M191" s="91"/>
      <c r="N191" s="76">
        <f>'ФОРМУЛЫ!'!J177</f>
        <v>0</v>
      </c>
      <c r="O191" s="76">
        <f>'ФОРМУЛЫ!'!K177</f>
        <v>0</v>
      </c>
      <c r="P191" s="77"/>
      <c r="Q191" s="78">
        <f>'ФОРМУЛЫ!'!P177</f>
        <v>0</v>
      </c>
      <c r="R191" s="79">
        <v>0.18</v>
      </c>
      <c r="S191" s="92"/>
      <c r="T191" s="92"/>
      <c r="U191" s="80"/>
      <c r="V191" s="80"/>
      <c r="W191" s="80"/>
      <c r="X191" s="81">
        <v>0</v>
      </c>
      <c r="Y191" s="80"/>
      <c r="Z191" s="80"/>
      <c r="AA191" s="82"/>
      <c r="AB191" s="82"/>
      <c r="AC191" s="83"/>
      <c r="AD191" s="83"/>
      <c r="AE191" s="83"/>
      <c r="AF191" s="83"/>
      <c r="AG191" s="84"/>
      <c r="AH191" s="85"/>
      <c r="AI191" s="85"/>
      <c r="AJ191" s="85">
        <f t="shared" si="4"/>
        <v>0</v>
      </c>
      <c r="AK191" s="85">
        <f t="shared" si="5"/>
        <v>0</v>
      </c>
      <c r="AL191" s="36"/>
    </row>
    <row r="192" spans="1:38" ht="15" hidden="1" customHeight="1" x14ac:dyDescent="0.25">
      <c r="A192" s="71">
        <v>162</v>
      </c>
      <c r="B192" s="71"/>
      <c r="C192" s="72"/>
      <c r="D192" s="70"/>
      <c r="E192" s="30"/>
      <c r="F192" s="30"/>
      <c r="G192" s="73"/>
      <c r="H192" s="74" t="s">
        <v>8</v>
      </c>
      <c r="I192" s="31"/>
      <c r="J192" s="30" t="s">
        <v>9</v>
      </c>
      <c r="K192" s="75">
        <f>'ФОРМУЛЫ!'!E178</f>
        <v>0</v>
      </c>
      <c r="L192" s="75">
        <f>'ФОРМУЛЫ!'!F178</f>
        <v>0</v>
      </c>
      <c r="M192" s="91"/>
      <c r="N192" s="76">
        <f>'ФОРМУЛЫ!'!J178</f>
        <v>0</v>
      </c>
      <c r="O192" s="76">
        <f>'ФОРМУЛЫ!'!K178</f>
        <v>0</v>
      </c>
      <c r="P192" s="77"/>
      <c r="Q192" s="78">
        <f>'ФОРМУЛЫ!'!P178</f>
        <v>0</v>
      </c>
      <c r="R192" s="79">
        <v>0.18</v>
      </c>
      <c r="S192" s="92"/>
      <c r="T192" s="92"/>
      <c r="U192" s="80"/>
      <c r="V192" s="80"/>
      <c r="W192" s="80"/>
      <c r="X192" s="81">
        <v>0</v>
      </c>
      <c r="Y192" s="80"/>
      <c r="Z192" s="80"/>
      <c r="AA192" s="82"/>
      <c r="AB192" s="82"/>
      <c r="AC192" s="83"/>
      <c r="AD192" s="83"/>
      <c r="AE192" s="83"/>
      <c r="AF192" s="83"/>
      <c r="AG192" s="84"/>
      <c r="AH192" s="85"/>
      <c r="AI192" s="85"/>
      <c r="AJ192" s="85">
        <f t="shared" si="4"/>
        <v>0</v>
      </c>
      <c r="AK192" s="85">
        <f t="shared" si="5"/>
        <v>0</v>
      </c>
      <c r="AL192" s="36"/>
    </row>
    <row r="193" spans="1:38" ht="15" hidden="1" customHeight="1" x14ac:dyDescent="0.25">
      <c r="A193" s="71">
        <v>163</v>
      </c>
      <c r="B193" s="71"/>
      <c r="C193" s="72"/>
      <c r="D193" s="70"/>
      <c r="E193" s="30"/>
      <c r="F193" s="30"/>
      <c r="G193" s="73"/>
      <c r="H193" s="74" t="s">
        <v>8</v>
      </c>
      <c r="I193" s="31"/>
      <c r="J193" s="30" t="s">
        <v>9</v>
      </c>
      <c r="K193" s="75">
        <f>'ФОРМУЛЫ!'!E179</f>
        <v>0</v>
      </c>
      <c r="L193" s="75">
        <f>'ФОРМУЛЫ!'!F179</f>
        <v>0</v>
      </c>
      <c r="M193" s="91"/>
      <c r="N193" s="76">
        <f>'ФОРМУЛЫ!'!J179</f>
        <v>0</v>
      </c>
      <c r="O193" s="76">
        <f>'ФОРМУЛЫ!'!K179</f>
        <v>0</v>
      </c>
      <c r="P193" s="77"/>
      <c r="Q193" s="78">
        <f>'ФОРМУЛЫ!'!P179</f>
        <v>0</v>
      </c>
      <c r="R193" s="79">
        <v>0.18</v>
      </c>
      <c r="S193" s="92"/>
      <c r="T193" s="92"/>
      <c r="U193" s="80"/>
      <c r="V193" s="80"/>
      <c r="W193" s="80"/>
      <c r="X193" s="81">
        <v>0</v>
      </c>
      <c r="Y193" s="80"/>
      <c r="Z193" s="80"/>
      <c r="AA193" s="82"/>
      <c r="AB193" s="82"/>
      <c r="AC193" s="83"/>
      <c r="AD193" s="83"/>
      <c r="AE193" s="83"/>
      <c r="AF193" s="83"/>
      <c r="AG193" s="84"/>
      <c r="AH193" s="85"/>
      <c r="AI193" s="85"/>
      <c r="AJ193" s="85">
        <f t="shared" si="4"/>
        <v>0</v>
      </c>
      <c r="AK193" s="85">
        <f t="shared" si="5"/>
        <v>0</v>
      </c>
      <c r="AL193" s="36"/>
    </row>
    <row r="194" spans="1:38" ht="15" hidden="1" customHeight="1" x14ac:dyDescent="0.25">
      <c r="A194" s="71">
        <v>164</v>
      </c>
      <c r="B194" s="71"/>
      <c r="C194" s="72"/>
      <c r="D194" s="70"/>
      <c r="E194" s="30"/>
      <c r="F194" s="30"/>
      <c r="G194" s="73"/>
      <c r="H194" s="74" t="s">
        <v>8</v>
      </c>
      <c r="I194" s="31"/>
      <c r="J194" s="30" t="s">
        <v>9</v>
      </c>
      <c r="K194" s="75">
        <f>'ФОРМУЛЫ!'!E180</f>
        <v>0</v>
      </c>
      <c r="L194" s="75">
        <f>'ФОРМУЛЫ!'!F180</f>
        <v>0</v>
      </c>
      <c r="M194" s="91"/>
      <c r="N194" s="76">
        <f>'ФОРМУЛЫ!'!J180</f>
        <v>0</v>
      </c>
      <c r="O194" s="76">
        <f>'ФОРМУЛЫ!'!K180</f>
        <v>0</v>
      </c>
      <c r="P194" s="77"/>
      <c r="Q194" s="78">
        <f>'ФОРМУЛЫ!'!P180</f>
        <v>0</v>
      </c>
      <c r="R194" s="79">
        <v>0.18</v>
      </c>
      <c r="S194" s="92"/>
      <c r="T194" s="92"/>
      <c r="U194" s="80"/>
      <c r="V194" s="80"/>
      <c r="W194" s="80"/>
      <c r="X194" s="81">
        <v>0</v>
      </c>
      <c r="Y194" s="80"/>
      <c r="Z194" s="80"/>
      <c r="AA194" s="82"/>
      <c r="AB194" s="82"/>
      <c r="AC194" s="83"/>
      <c r="AD194" s="83"/>
      <c r="AE194" s="83"/>
      <c r="AF194" s="83"/>
      <c r="AG194" s="84"/>
      <c r="AH194" s="85"/>
      <c r="AI194" s="85"/>
      <c r="AJ194" s="85">
        <f t="shared" si="4"/>
        <v>0</v>
      </c>
      <c r="AK194" s="85">
        <f t="shared" si="5"/>
        <v>0</v>
      </c>
      <c r="AL194" s="36"/>
    </row>
    <row r="195" spans="1:38" ht="15" hidden="1" customHeight="1" x14ac:dyDescent="0.25">
      <c r="A195" s="71">
        <v>165</v>
      </c>
      <c r="B195" s="71"/>
      <c r="C195" s="72"/>
      <c r="D195" s="70"/>
      <c r="E195" s="30"/>
      <c r="F195" s="30"/>
      <c r="G195" s="73"/>
      <c r="H195" s="74" t="s">
        <v>8</v>
      </c>
      <c r="I195" s="31"/>
      <c r="J195" s="30" t="s">
        <v>9</v>
      </c>
      <c r="K195" s="75">
        <f>'ФОРМУЛЫ!'!E181</f>
        <v>0</v>
      </c>
      <c r="L195" s="75">
        <f>'ФОРМУЛЫ!'!F181</f>
        <v>0</v>
      </c>
      <c r="M195" s="91"/>
      <c r="N195" s="76">
        <f>'ФОРМУЛЫ!'!J181</f>
        <v>0</v>
      </c>
      <c r="O195" s="76">
        <f>'ФОРМУЛЫ!'!K181</f>
        <v>0</v>
      </c>
      <c r="P195" s="77"/>
      <c r="Q195" s="78">
        <f>'ФОРМУЛЫ!'!P181</f>
        <v>0</v>
      </c>
      <c r="R195" s="79">
        <v>0.18</v>
      </c>
      <c r="S195" s="92"/>
      <c r="T195" s="92"/>
      <c r="U195" s="80"/>
      <c r="V195" s="80"/>
      <c r="W195" s="80"/>
      <c r="X195" s="81">
        <v>0</v>
      </c>
      <c r="Y195" s="80"/>
      <c r="Z195" s="80"/>
      <c r="AA195" s="82"/>
      <c r="AB195" s="82"/>
      <c r="AC195" s="83"/>
      <c r="AD195" s="83"/>
      <c r="AE195" s="83"/>
      <c r="AF195" s="83"/>
      <c r="AG195" s="84"/>
      <c r="AH195" s="85"/>
      <c r="AI195" s="85"/>
      <c r="AJ195" s="85">
        <f t="shared" si="4"/>
        <v>0</v>
      </c>
      <c r="AK195" s="85">
        <f t="shared" si="5"/>
        <v>0</v>
      </c>
      <c r="AL195" s="36"/>
    </row>
    <row r="196" spans="1:38" ht="15" hidden="1" customHeight="1" x14ac:dyDescent="0.25">
      <c r="A196" s="71">
        <v>166</v>
      </c>
      <c r="B196" s="71"/>
      <c r="C196" s="72"/>
      <c r="D196" s="70"/>
      <c r="E196" s="30"/>
      <c r="F196" s="30"/>
      <c r="G196" s="73"/>
      <c r="H196" s="74" t="s">
        <v>8</v>
      </c>
      <c r="I196" s="31"/>
      <c r="J196" s="30" t="s">
        <v>9</v>
      </c>
      <c r="K196" s="75">
        <f>'ФОРМУЛЫ!'!E182</f>
        <v>0</v>
      </c>
      <c r="L196" s="75">
        <f>'ФОРМУЛЫ!'!F182</f>
        <v>0</v>
      </c>
      <c r="M196" s="91"/>
      <c r="N196" s="76">
        <f>'ФОРМУЛЫ!'!J182</f>
        <v>0</v>
      </c>
      <c r="O196" s="76">
        <f>'ФОРМУЛЫ!'!K182</f>
        <v>0</v>
      </c>
      <c r="P196" s="77"/>
      <c r="Q196" s="78">
        <f>'ФОРМУЛЫ!'!P182</f>
        <v>0</v>
      </c>
      <c r="R196" s="79">
        <v>0.18</v>
      </c>
      <c r="S196" s="92"/>
      <c r="T196" s="92"/>
      <c r="U196" s="80"/>
      <c r="V196" s="80"/>
      <c r="W196" s="80"/>
      <c r="X196" s="81">
        <v>0</v>
      </c>
      <c r="Y196" s="80"/>
      <c r="Z196" s="80"/>
      <c r="AA196" s="82"/>
      <c r="AB196" s="82"/>
      <c r="AC196" s="83"/>
      <c r="AD196" s="83"/>
      <c r="AE196" s="83"/>
      <c r="AF196" s="83"/>
      <c r="AG196" s="84"/>
      <c r="AH196" s="85"/>
      <c r="AI196" s="85"/>
      <c r="AJ196" s="85">
        <f t="shared" si="4"/>
        <v>0</v>
      </c>
      <c r="AK196" s="85">
        <f t="shared" si="5"/>
        <v>0</v>
      </c>
      <c r="AL196" s="36"/>
    </row>
    <row r="197" spans="1:38" ht="15" hidden="1" customHeight="1" x14ac:dyDescent="0.25">
      <c r="A197" s="71">
        <v>167</v>
      </c>
      <c r="B197" s="71"/>
      <c r="C197" s="72"/>
      <c r="D197" s="70"/>
      <c r="E197" s="30"/>
      <c r="F197" s="30"/>
      <c r="G197" s="73"/>
      <c r="H197" s="74" t="s">
        <v>8</v>
      </c>
      <c r="I197" s="31"/>
      <c r="J197" s="30" t="s">
        <v>9</v>
      </c>
      <c r="K197" s="75">
        <f>'ФОРМУЛЫ!'!E183</f>
        <v>0</v>
      </c>
      <c r="L197" s="75">
        <f>'ФОРМУЛЫ!'!F183</f>
        <v>0</v>
      </c>
      <c r="M197" s="91"/>
      <c r="N197" s="76">
        <f>'ФОРМУЛЫ!'!J183</f>
        <v>0</v>
      </c>
      <c r="O197" s="76">
        <f>'ФОРМУЛЫ!'!K183</f>
        <v>0</v>
      </c>
      <c r="P197" s="77"/>
      <c r="Q197" s="78">
        <f>'ФОРМУЛЫ!'!P183</f>
        <v>0</v>
      </c>
      <c r="R197" s="79">
        <v>0.18</v>
      </c>
      <c r="S197" s="92"/>
      <c r="T197" s="92"/>
      <c r="U197" s="80"/>
      <c r="V197" s="80"/>
      <c r="W197" s="80"/>
      <c r="X197" s="81">
        <v>0</v>
      </c>
      <c r="Y197" s="80"/>
      <c r="Z197" s="80"/>
      <c r="AA197" s="82"/>
      <c r="AB197" s="82"/>
      <c r="AC197" s="83"/>
      <c r="AD197" s="83"/>
      <c r="AE197" s="83"/>
      <c r="AF197" s="83"/>
      <c r="AG197" s="84"/>
      <c r="AH197" s="85"/>
      <c r="AI197" s="85"/>
      <c r="AJ197" s="85">
        <f t="shared" si="4"/>
        <v>0</v>
      </c>
      <c r="AK197" s="85">
        <f t="shared" si="5"/>
        <v>0</v>
      </c>
      <c r="AL197" s="36"/>
    </row>
    <row r="198" spans="1:38" ht="15" hidden="1" customHeight="1" x14ac:dyDescent="0.25">
      <c r="A198" s="71">
        <v>168</v>
      </c>
      <c r="B198" s="71"/>
      <c r="C198" s="72"/>
      <c r="D198" s="70"/>
      <c r="E198" s="30"/>
      <c r="F198" s="30"/>
      <c r="G198" s="73"/>
      <c r="H198" s="74" t="s">
        <v>8</v>
      </c>
      <c r="I198" s="31"/>
      <c r="J198" s="30" t="s">
        <v>9</v>
      </c>
      <c r="K198" s="75">
        <f>'ФОРМУЛЫ!'!E184</f>
        <v>0</v>
      </c>
      <c r="L198" s="75">
        <f>'ФОРМУЛЫ!'!F184</f>
        <v>0</v>
      </c>
      <c r="M198" s="91"/>
      <c r="N198" s="76">
        <f>'ФОРМУЛЫ!'!J184</f>
        <v>0</v>
      </c>
      <c r="O198" s="76">
        <f>'ФОРМУЛЫ!'!K184</f>
        <v>0</v>
      </c>
      <c r="P198" s="77"/>
      <c r="Q198" s="78">
        <f>'ФОРМУЛЫ!'!P184</f>
        <v>0</v>
      </c>
      <c r="R198" s="79">
        <v>0.18</v>
      </c>
      <c r="S198" s="92"/>
      <c r="T198" s="92"/>
      <c r="U198" s="80"/>
      <c r="V198" s="80"/>
      <c r="W198" s="80"/>
      <c r="X198" s="81">
        <v>0</v>
      </c>
      <c r="Y198" s="80"/>
      <c r="Z198" s="80"/>
      <c r="AA198" s="82"/>
      <c r="AB198" s="82"/>
      <c r="AC198" s="83"/>
      <c r="AD198" s="83"/>
      <c r="AE198" s="83"/>
      <c r="AF198" s="83"/>
      <c r="AG198" s="84"/>
      <c r="AH198" s="85"/>
      <c r="AI198" s="85"/>
      <c r="AJ198" s="85">
        <f t="shared" si="4"/>
        <v>0</v>
      </c>
      <c r="AK198" s="85">
        <f t="shared" si="5"/>
        <v>0</v>
      </c>
      <c r="AL198" s="36"/>
    </row>
    <row r="199" spans="1:38" ht="15" hidden="1" customHeight="1" x14ac:dyDescent="0.25">
      <c r="A199" s="71">
        <v>169</v>
      </c>
      <c r="B199" s="71"/>
      <c r="C199" s="72"/>
      <c r="D199" s="70"/>
      <c r="E199" s="30"/>
      <c r="F199" s="30"/>
      <c r="G199" s="73"/>
      <c r="H199" s="74" t="s">
        <v>8</v>
      </c>
      <c r="I199" s="31"/>
      <c r="J199" s="30" t="s">
        <v>9</v>
      </c>
      <c r="K199" s="75">
        <f>'ФОРМУЛЫ!'!E185</f>
        <v>0</v>
      </c>
      <c r="L199" s="75">
        <f>'ФОРМУЛЫ!'!F185</f>
        <v>0</v>
      </c>
      <c r="M199" s="91"/>
      <c r="N199" s="76">
        <f>'ФОРМУЛЫ!'!J185</f>
        <v>0</v>
      </c>
      <c r="O199" s="76">
        <f>'ФОРМУЛЫ!'!K185</f>
        <v>0</v>
      </c>
      <c r="P199" s="77"/>
      <c r="Q199" s="78">
        <f>'ФОРМУЛЫ!'!P185</f>
        <v>0</v>
      </c>
      <c r="R199" s="79">
        <v>0.18</v>
      </c>
      <c r="S199" s="92"/>
      <c r="T199" s="92"/>
      <c r="U199" s="80"/>
      <c r="V199" s="80"/>
      <c r="W199" s="80"/>
      <c r="X199" s="81">
        <v>0</v>
      </c>
      <c r="Y199" s="80"/>
      <c r="Z199" s="80"/>
      <c r="AA199" s="82"/>
      <c r="AB199" s="82"/>
      <c r="AC199" s="83"/>
      <c r="AD199" s="83"/>
      <c r="AE199" s="83"/>
      <c r="AF199" s="83"/>
      <c r="AG199" s="84"/>
      <c r="AH199" s="85"/>
      <c r="AI199" s="85"/>
      <c r="AJ199" s="85">
        <f t="shared" si="4"/>
        <v>0</v>
      </c>
      <c r="AK199" s="85">
        <f t="shared" si="5"/>
        <v>0</v>
      </c>
      <c r="AL199" s="36"/>
    </row>
    <row r="200" spans="1:38" ht="15" hidden="1" customHeight="1" x14ac:dyDescent="0.25">
      <c r="A200" s="71">
        <v>170</v>
      </c>
      <c r="B200" s="71"/>
      <c r="C200" s="72"/>
      <c r="D200" s="70"/>
      <c r="E200" s="30"/>
      <c r="F200" s="30"/>
      <c r="G200" s="73"/>
      <c r="H200" s="74" t="s">
        <v>8</v>
      </c>
      <c r="I200" s="31"/>
      <c r="J200" s="30" t="s">
        <v>9</v>
      </c>
      <c r="K200" s="75">
        <f>'ФОРМУЛЫ!'!E186</f>
        <v>0</v>
      </c>
      <c r="L200" s="75">
        <f>'ФОРМУЛЫ!'!F186</f>
        <v>0</v>
      </c>
      <c r="M200" s="91"/>
      <c r="N200" s="76">
        <f>'ФОРМУЛЫ!'!J186</f>
        <v>0</v>
      </c>
      <c r="O200" s="76">
        <f>'ФОРМУЛЫ!'!K186</f>
        <v>0</v>
      </c>
      <c r="P200" s="77"/>
      <c r="Q200" s="78">
        <f>'ФОРМУЛЫ!'!P186</f>
        <v>0</v>
      </c>
      <c r="R200" s="79">
        <v>0.18</v>
      </c>
      <c r="S200" s="92"/>
      <c r="T200" s="92"/>
      <c r="U200" s="80"/>
      <c r="V200" s="80"/>
      <c r="W200" s="80"/>
      <c r="X200" s="81">
        <v>0</v>
      </c>
      <c r="Y200" s="80"/>
      <c r="Z200" s="80"/>
      <c r="AA200" s="82"/>
      <c r="AB200" s="82"/>
      <c r="AC200" s="83"/>
      <c r="AD200" s="83"/>
      <c r="AE200" s="83"/>
      <c r="AF200" s="83"/>
      <c r="AG200" s="84"/>
      <c r="AH200" s="85"/>
      <c r="AI200" s="85"/>
      <c r="AJ200" s="85">
        <f t="shared" si="4"/>
        <v>0</v>
      </c>
      <c r="AK200" s="85">
        <f t="shared" si="5"/>
        <v>0</v>
      </c>
      <c r="AL200" s="36"/>
    </row>
    <row r="201" spans="1:38" ht="15" hidden="1" customHeight="1" x14ac:dyDescent="0.25">
      <c r="A201" s="71">
        <v>171</v>
      </c>
      <c r="B201" s="71"/>
      <c r="C201" s="72"/>
      <c r="D201" s="70"/>
      <c r="E201" s="30"/>
      <c r="F201" s="30"/>
      <c r="G201" s="73"/>
      <c r="H201" s="74" t="s">
        <v>8</v>
      </c>
      <c r="I201" s="31"/>
      <c r="J201" s="30" t="s">
        <v>9</v>
      </c>
      <c r="K201" s="75">
        <f>'ФОРМУЛЫ!'!E187</f>
        <v>0</v>
      </c>
      <c r="L201" s="75">
        <f>'ФОРМУЛЫ!'!F187</f>
        <v>0</v>
      </c>
      <c r="M201" s="91"/>
      <c r="N201" s="76">
        <f>'ФОРМУЛЫ!'!J187</f>
        <v>0</v>
      </c>
      <c r="O201" s="76">
        <f>'ФОРМУЛЫ!'!K187</f>
        <v>0</v>
      </c>
      <c r="P201" s="77"/>
      <c r="Q201" s="78">
        <f>'ФОРМУЛЫ!'!P187</f>
        <v>0</v>
      </c>
      <c r="R201" s="79">
        <v>0.18</v>
      </c>
      <c r="S201" s="92"/>
      <c r="T201" s="92"/>
      <c r="U201" s="80"/>
      <c r="V201" s="80"/>
      <c r="W201" s="80"/>
      <c r="X201" s="81">
        <v>0</v>
      </c>
      <c r="Y201" s="80"/>
      <c r="Z201" s="80"/>
      <c r="AA201" s="82"/>
      <c r="AB201" s="82"/>
      <c r="AC201" s="83"/>
      <c r="AD201" s="83"/>
      <c r="AE201" s="83"/>
      <c r="AF201" s="83"/>
      <c r="AG201" s="84"/>
      <c r="AH201" s="85"/>
      <c r="AI201" s="85"/>
      <c r="AJ201" s="85">
        <f t="shared" si="4"/>
        <v>0</v>
      </c>
      <c r="AK201" s="85">
        <f t="shared" si="5"/>
        <v>0</v>
      </c>
      <c r="AL201" s="36"/>
    </row>
    <row r="202" spans="1:38" ht="15" hidden="1" customHeight="1" x14ac:dyDescent="0.25">
      <c r="A202" s="71">
        <v>172</v>
      </c>
      <c r="B202" s="71"/>
      <c r="C202" s="72"/>
      <c r="D202" s="70"/>
      <c r="E202" s="30"/>
      <c r="F202" s="30"/>
      <c r="G202" s="73"/>
      <c r="H202" s="74" t="s">
        <v>8</v>
      </c>
      <c r="I202" s="31"/>
      <c r="J202" s="30" t="s">
        <v>9</v>
      </c>
      <c r="K202" s="75">
        <f>'ФОРМУЛЫ!'!E188</f>
        <v>0</v>
      </c>
      <c r="L202" s="75">
        <f>'ФОРМУЛЫ!'!F188</f>
        <v>0</v>
      </c>
      <c r="M202" s="91"/>
      <c r="N202" s="76">
        <f>'ФОРМУЛЫ!'!J188</f>
        <v>0</v>
      </c>
      <c r="O202" s="76">
        <f>'ФОРМУЛЫ!'!K188</f>
        <v>0</v>
      </c>
      <c r="P202" s="77"/>
      <c r="Q202" s="78">
        <f>'ФОРМУЛЫ!'!P188</f>
        <v>0</v>
      </c>
      <c r="R202" s="79">
        <v>0.18</v>
      </c>
      <c r="S202" s="92"/>
      <c r="T202" s="92"/>
      <c r="U202" s="80"/>
      <c r="V202" s="80"/>
      <c r="W202" s="80"/>
      <c r="X202" s="81">
        <v>0</v>
      </c>
      <c r="Y202" s="80"/>
      <c r="Z202" s="80"/>
      <c r="AA202" s="82"/>
      <c r="AB202" s="82"/>
      <c r="AC202" s="83"/>
      <c r="AD202" s="83"/>
      <c r="AE202" s="83"/>
      <c r="AF202" s="83"/>
      <c r="AG202" s="84"/>
      <c r="AH202" s="85"/>
      <c r="AI202" s="85"/>
      <c r="AJ202" s="85">
        <f t="shared" si="4"/>
        <v>0</v>
      </c>
      <c r="AK202" s="85">
        <f t="shared" si="5"/>
        <v>0</v>
      </c>
      <c r="AL202" s="36"/>
    </row>
    <row r="203" spans="1:38" ht="15" hidden="1" customHeight="1" x14ac:dyDescent="0.25">
      <c r="A203" s="71">
        <v>173</v>
      </c>
      <c r="B203" s="71"/>
      <c r="C203" s="72"/>
      <c r="D203" s="70"/>
      <c r="E203" s="30"/>
      <c r="F203" s="30"/>
      <c r="G203" s="73"/>
      <c r="H203" s="74" t="s">
        <v>8</v>
      </c>
      <c r="I203" s="31"/>
      <c r="J203" s="30" t="s">
        <v>9</v>
      </c>
      <c r="K203" s="75">
        <f>'ФОРМУЛЫ!'!E189</f>
        <v>0</v>
      </c>
      <c r="L203" s="75">
        <f>'ФОРМУЛЫ!'!F189</f>
        <v>0</v>
      </c>
      <c r="M203" s="91"/>
      <c r="N203" s="76">
        <f>'ФОРМУЛЫ!'!J189</f>
        <v>0</v>
      </c>
      <c r="O203" s="76">
        <f>'ФОРМУЛЫ!'!K189</f>
        <v>0</v>
      </c>
      <c r="P203" s="77"/>
      <c r="Q203" s="78">
        <f>'ФОРМУЛЫ!'!P189</f>
        <v>0</v>
      </c>
      <c r="R203" s="79">
        <v>0.18</v>
      </c>
      <c r="S203" s="92"/>
      <c r="T203" s="92"/>
      <c r="U203" s="80"/>
      <c r="V203" s="80"/>
      <c r="W203" s="80"/>
      <c r="X203" s="81">
        <v>0</v>
      </c>
      <c r="Y203" s="80"/>
      <c r="Z203" s="80"/>
      <c r="AA203" s="82"/>
      <c r="AB203" s="82"/>
      <c r="AC203" s="83"/>
      <c r="AD203" s="83"/>
      <c r="AE203" s="83"/>
      <c r="AF203" s="83"/>
      <c r="AG203" s="84"/>
      <c r="AH203" s="85"/>
      <c r="AI203" s="85"/>
      <c r="AJ203" s="85">
        <f t="shared" si="4"/>
        <v>0</v>
      </c>
      <c r="AK203" s="85">
        <f t="shared" si="5"/>
        <v>0</v>
      </c>
      <c r="AL203" s="36"/>
    </row>
    <row r="204" spans="1:38" ht="15" hidden="1" customHeight="1" x14ac:dyDescent="0.25">
      <c r="A204" s="71">
        <v>174</v>
      </c>
      <c r="B204" s="71"/>
      <c r="C204" s="72"/>
      <c r="D204" s="70"/>
      <c r="E204" s="30"/>
      <c r="F204" s="30"/>
      <c r="G204" s="73"/>
      <c r="H204" s="74" t="s">
        <v>8</v>
      </c>
      <c r="I204" s="31"/>
      <c r="J204" s="30" t="s">
        <v>9</v>
      </c>
      <c r="K204" s="75">
        <f>'ФОРМУЛЫ!'!E190</f>
        <v>0</v>
      </c>
      <c r="L204" s="75">
        <f>'ФОРМУЛЫ!'!F190</f>
        <v>0</v>
      </c>
      <c r="M204" s="91"/>
      <c r="N204" s="76">
        <f>'ФОРМУЛЫ!'!J190</f>
        <v>0</v>
      </c>
      <c r="O204" s="76">
        <f>'ФОРМУЛЫ!'!K190</f>
        <v>0</v>
      </c>
      <c r="P204" s="77"/>
      <c r="Q204" s="78">
        <f>'ФОРМУЛЫ!'!P190</f>
        <v>0</v>
      </c>
      <c r="R204" s="79">
        <v>0.18</v>
      </c>
      <c r="S204" s="92"/>
      <c r="T204" s="92"/>
      <c r="U204" s="80"/>
      <c r="V204" s="80"/>
      <c r="W204" s="80"/>
      <c r="X204" s="81">
        <v>0</v>
      </c>
      <c r="Y204" s="80"/>
      <c r="Z204" s="80"/>
      <c r="AA204" s="82"/>
      <c r="AB204" s="82"/>
      <c r="AC204" s="83"/>
      <c r="AD204" s="83"/>
      <c r="AE204" s="83"/>
      <c r="AF204" s="83"/>
      <c r="AG204" s="84"/>
      <c r="AH204" s="85"/>
      <c r="AI204" s="85"/>
      <c r="AJ204" s="85">
        <f t="shared" si="4"/>
        <v>0</v>
      </c>
      <c r="AK204" s="85">
        <f t="shared" si="5"/>
        <v>0</v>
      </c>
      <c r="AL204" s="36"/>
    </row>
    <row r="205" spans="1:38" ht="15" hidden="1" customHeight="1" x14ac:dyDescent="0.25">
      <c r="A205" s="71">
        <v>175</v>
      </c>
      <c r="B205" s="71"/>
      <c r="C205" s="72"/>
      <c r="D205" s="70"/>
      <c r="E205" s="30"/>
      <c r="F205" s="30"/>
      <c r="G205" s="73"/>
      <c r="H205" s="74" t="s">
        <v>8</v>
      </c>
      <c r="I205" s="31"/>
      <c r="J205" s="30" t="s">
        <v>9</v>
      </c>
      <c r="K205" s="75">
        <f>'ФОРМУЛЫ!'!E191</f>
        <v>0</v>
      </c>
      <c r="L205" s="75">
        <f>'ФОРМУЛЫ!'!F191</f>
        <v>0</v>
      </c>
      <c r="M205" s="91"/>
      <c r="N205" s="76">
        <f>'ФОРМУЛЫ!'!J191</f>
        <v>0</v>
      </c>
      <c r="O205" s="76">
        <f>'ФОРМУЛЫ!'!K191</f>
        <v>0</v>
      </c>
      <c r="P205" s="77"/>
      <c r="Q205" s="78">
        <f>'ФОРМУЛЫ!'!P191</f>
        <v>0</v>
      </c>
      <c r="R205" s="79">
        <v>0.18</v>
      </c>
      <c r="S205" s="92"/>
      <c r="T205" s="92"/>
      <c r="U205" s="80"/>
      <c r="V205" s="80"/>
      <c r="W205" s="80"/>
      <c r="X205" s="81">
        <v>0</v>
      </c>
      <c r="Y205" s="80"/>
      <c r="Z205" s="80"/>
      <c r="AA205" s="82"/>
      <c r="AB205" s="82"/>
      <c r="AC205" s="83"/>
      <c r="AD205" s="83"/>
      <c r="AE205" s="83"/>
      <c r="AF205" s="83"/>
      <c r="AG205" s="84"/>
      <c r="AH205" s="85"/>
      <c r="AI205" s="85"/>
      <c r="AJ205" s="85">
        <f t="shared" si="4"/>
        <v>0</v>
      </c>
      <c r="AK205" s="85">
        <f t="shared" si="5"/>
        <v>0</v>
      </c>
      <c r="AL205" s="36"/>
    </row>
    <row r="206" spans="1:38" ht="15" hidden="1" customHeight="1" x14ac:dyDescent="0.25">
      <c r="A206" s="71">
        <v>176</v>
      </c>
      <c r="B206" s="71"/>
      <c r="C206" s="72"/>
      <c r="D206" s="70"/>
      <c r="E206" s="30"/>
      <c r="F206" s="30"/>
      <c r="G206" s="73"/>
      <c r="H206" s="74" t="s">
        <v>8</v>
      </c>
      <c r="I206" s="31"/>
      <c r="J206" s="30" t="s">
        <v>9</v>
      </c>
      <c r="K206" s="75">
        <f>'ФОРМУЛЫ!'!E192</f>
        <v>0</v>
      </c>
      <c r="L206" s="75">
        <f>'ФОРМУЛЫ!'!F192</f>
        <v>0</v>
      </c>
      <c r="M206" s="91"/>
      <c r="N206" s="76">
        <f>'ФОРМУЛЫ!'!J192</f>
        <v>0</v>
      </c>
      <c r="O206" s="76">
        <f>'ФОРМУЛЫ!'!K192</f>
        <v>0</v>
      </c>
      <c r="P206" s="77"/>
      <c r="Q206" s="78">
        <f>'ФОРМУЛЫ!'!P192</f>
        <v>0</v>
      </c>
      <c r="R206" s="79">
        <v>0.18</v>
      </c>
      <c r="S206" s="92"/>
      <c r="T206" s="92"/>
      <c r="U206" s="80"/>
      <c r="V206" s="80"/>
      <c r="W206" s="80"/>
      <c r="X206" s="81">
        <v>0</v>
      </c>
      <c r="Y206" s="80"/>
      <c r="Z206" s="80"/>
      <c r="AA206" s="82"/>
      <c r="AB206" s="82"/>
      <c r="AC206" s="83"/>
      <c r="AD206" s="83"/>
      <c r="AE206" s="83"/>
      <c r="AF206" s="83"/>
      <c r="AG206" s="84"/>
      <c r="AH206" s="85"/>
      <c r="AI206" s="85"/>
      <c r="AJ206" s="85">
        <f t="shared" si="4"/>
        <v>0</v>
      </c>
      <c r="AK206" s="85">
        <f t="shared" si="5"/>
        <v>0</v>
      </c>
      <c r="AL206" s="36"/>
    </row>
    <row r="207" spans="1:38" ht="15" hidden="1" customHeight="1" x14ac:dyDescent="0.25">
      <c r="A207" s="71">
        <v>177</v>
      </c>
      <c r="B207" s="71"/>
      <c r="C207" s="72"/>
      <c r="D207" s="70"/>
      <c r="E207" s="30"/>
      <c r="F207" s="30"/>
      <c r="G207" s="73"/>
      <c r="H207" s="74" t="s">
        <v>8</v>
      </c>
      <c r="I207" s="31"/>
      <c r="J207" s="30" t="s">
        <v>9</v>
      </c>
      <c r="K207" s="75">
        <f>'ФОРМУЛЫ!'!E193</f>
        <v>0</v>
      </c>
      <c r="L207" s="75">
        <f>'ФОРМУЛЫ!'!F193</f>
        <v>0</v>
      </c>
      <c r="M207" s="91"/>
      <c r="N207" s="76">
        <f>'ФОРМУЛЫ!'!J193</f>
        <v>0</v>
      </c>
      <c r="O207" s="76">
        <f>'ФОРМУЛЫ!'!K193</f>
        <v>0</v>
      </c>
      <c r="P207" s="77"/>
      <c r="Q207" s="78">
        <f>'ФОРМУЛЫ!'!P193</f>
        <v>0</v>
      </c>
      <c r="R207" s="79">
        <v>0.18</v>
      </c>
      <c r="S207" s="92"/>
      <c r="T207" s="92"/>
      <c r="U207" s="80"/>
      <c r="V207" s="80"/>
      <c r="W207" s="80"/>
      <c r="X207" s="81">
        <v>0</v>
      </c>
      <c r="Y207" s="80"/>
      <c r="Z207" s="80"/>
      <c r="AA207" s="82"/>
      <c r="AB207" s="82"/>
      <c r="AC207" s="83"/>
      <c r="AD207" s="83"/>
      <c r="AE207" s="83"/>
      <c r="AF207" s="83"/>
      <c r="AG207" s="84"/>
      <c r="AH207" s="85"/>
      <c r="AI207" s="85"/>
      <c r="AJ207" s="85">
        <f t="shared" si="4"/>
        <v>0</v>
      </c>
      <c r="AK207" s="85">
        <f t="shared" si="5"/>
        <v>0</v>
      </c>
      <c r="AL207" s="36"/>
    </row>
    <row r="208" spans="1:38" ht="15" hidden="1" customHeight="1" x14ac:dyDescent="0.25">
      <c r="A208" s="71">
        <v>178</v>
      </c>
      <c r="B208" s="71"/>
      <c r="C208" s="72"/>
      <c r="D208" s="70"/>
      <c r="E208" s="30"/>
      <c r="F208" s="30"/>
      <c r="G208" s="73"/>
      <c r="H208" s="74" t="s">
        <v>8</v>
      </c>
      <c r="I208" s="31"/>
      <c r="J208" s="30" t="s">
        <v>9</v>
      </c>
      <c r="K208" s="75">
        <f>'ФОРМУЛЫ!'!E194</f>
        <v>0</v>
      </c>
      <c r="L208" s="75">
        <f>'ФОРМУЛЫ!'!F194</f>
        <v>0</v>
      </c>
      <c r="M208" s="91"/>
      <c r="N208" s="76">
        <f>'ФОРМУЛЫ!'!J194</f>
        <v>0</v>
      </c>
      <c r="O208" s="76">
        <f>'ФОРМУЛЫ!'!K194</f>
        <v>0</v>
      </c>
      <c r="P208" s="77"/>
      <c r="Q208" s="78">
        <f>'ФОРМУЛЫ!'!P194</f>
        <v>0</v>
      </c>
      <c r="R208" s="79">
        <v>0.18</v>
      </c>
      <c r="S208" s="92"/>
      <c r="T208" s="92"/>
      <c r="U208" s="80"/>
      <c r="V208" s="80"/>
      <c r="W208" s="80"/>
      <c r="X208" s="81">
        <v>0</v>
      </c>
      <c r="Y208" s="80"/>
      <c r="Z208" s="80"/>
      <c r="AA208" s="82"/>
      <c r="AB208" s="82"/>
      <c r="AC208" s="83"/>
      <c r="AD208" s="83"/>
      <c r="AE208" s="83"/>
      <c r="AF208" s="83"/>
      <c r="AG208" s="84"/>
      <c r="AH208" s="85"/>
      <c r="AI208" s="85"/>
      <c r="AJ208" s="85">
        <f t="shared" si="4"/>
        <v>0</v>
      </c>
      <c r="AK208" s="85">
        <f t="shared" si="5"/>
        <v>0</v>
      </c>
      <c r="AL208" s="36"/>
    </row>
    <row r="209" spans="1:38" ht="15" hidden="1" customHeight="1" x14ac:dyDescent="0.25">
      <c r="A209" s="71">
        <v>179</v>
      </c>
      <c r="B209" s="71"/>
      <c r="C209" s="72"/>
      <c r="D209" s="70"/>
      <c r="E209" s="30"/>
      <c r="F209" s="30"/>
      <c r="G209" s="73"/>
      <c r="H209" s="74" t="s">
        <v>8</v>
      </c>
      <c r="I209" s="31"/>
      <c r="J209" s="30" t="s">
        <v>9</v>
      </c>
      <c r="K209" s="75">
        <f>'ФОРМУЛЫ!'!E195</f>
        <v>0</v>
      </c>
      <c r="L209" s="75">
        <f>'ФОРМУЛЫ!'!F195</f>
        <v>0</v>
      </c>
      <c r="M209" s="91"/>
      <c r="N209" s="76">
        <f>'ФОРМУЛЫ!'!J195</f>
        <v>0</v>
      </c>
      <c r="O209" s="76">
        <f>'ФОРМУЛЫ!'!K195</f>
        <v>0</v>
      </c>
      <c r="P209" s="77"/>
      <c r="Q209" s="78">
        <f>'ФОРМУЛЫ!'!P195</f>
        <v>0</v>
      </c>
      <c r="R209" s="79">
        <v>0.18</v>
      </c>
      <c r="S209" s="92"/>
      <c r="T209" s="92"/>
      <c r="U209" s="80"/>
      <c r="V209" s="80"/>
      <c r="W209" s="80"/>
      <c r="X209" s="81">
        <v>0</v>
      </c>
      <c r="Y209" s="80"/>
      <c r="Z209" s="80"/>
      <c r="AA209" s="82"/>
      <c r="AB209" s="82"/>
      <c r="AC209" s="83"/>
      <c r="AD209" s="83"/>
      <c r="AE209" s="83"/>
      <c r="AF209" s="83"/>
      <c r="AG209" s="84"/>
      <c r="AH209" s="85"/>
      <c r="AI209" s="85"/>
      <c r="AJ209" s="85">
        <f t="shared" si="4"/>
        <v>0</v>
      </c>
      <c r="AK209" s="85">
        <f t="shared" si="5"/>
        <v>0</v>
      </c>
      <c r="AL209" s="36"/>
    </row>
    <row r="210" spans="1:38" ht="15" hidden="1" customHeight="1" x14ac:dyDescent="0.25">
      <c r="A210" s="71">
        <v>180</v>
      </c>
      <c r="B210" s="71"/>
      <c r="C210" s="72"/>
      <c r="D210" s="70"/>
      <c r="E210" s="30"/>
      <c r="F210" s="30"/>
      <c r="G210" s="73"/>
      <c r="H210" s="74" t="s">
        <v>8</v>
      </c>
      <c r="I210" s="31"/>
      <c r="J210" s="30" t="s">
        <v>9</v>
      </c>
      <c r="K210" s="75">
        <f>'ФОРМУЛЫ!'!E196</f>
        <v>0</v>
      </c>
      <c r="L210" s="75">
        <f>'ФОРМУЛЫ!'!F196</f>
        <v>0</v>
      </c>
      <c r="M210" s="91"/>
      <c r="N210" s="76">
        <f>'ФОРМУЛЫ!'!J196</f>
        <v>0</v>
      </c>
      <c r="O210" s="76">
        <f>'ФОРМУЛЫ!'!K196</f>
        <v>0</v>
      </c>
      <c r="P210" s="77"/>
      <c r="Q210" s="78">
        <f>'ФОРМУЛЫ!'!P196</f>
        <v>0</v>
      </c>
      <c r="R210" s="79">
        <v>0.18</v>
      </c>
      <c r="S210" s="92"/>
      <c r="T210" s="92"/>
      <c r="U210" s="80"/>
      <c r="V210" s="80"/>
      <c r="W210" s="80"/>
      <c r="X210" s="81">
        <v>0</v>
      </c>
      <c r="Y210" s="80"/>
      <c r="Z210" s="80"/>
      <c r="AA210" s="82"/>
      <c r="AB210" s="82"/>
      <c r="AC210" s="83"/>
      <c r="AD210" s="83"/>
      <c r="AE210" s="83"/>
      <c r="AF210" s="83"/>
      <c r="AG210" s="84"/>
      <c r="AH210" s="85"/>
      <c r="AI210" s="85"/>
      <c r="AJ210" s="85">
        <f t="shared" si="4"/>
        <v>0</v>
      </c>
      <c r="AK210" s="85">
        <f t="shared" si="5"/>
        <v>0</v>
      </c>
      <c r="AL210" s="36"/>
    </row>
    <row r="211" spans="1:38" ht="15" hidden="1" customHeight="1" x14ac:dyDescent="0.25">
      <c r="A211" s="71">
        <v>181</v>
      </c>
      <c r="B211" s="71"/>
      <c r="C211" s="72"/>
      <c r="D211" s="70"/>
      <c r="E211" s="30"/>
      <c r="F211" s="30"/>
      <c r="G211" s="73"/>
      <c r="H211" s="74" t="s">
        <v>8</v>
      </c>
      <c r="I211" s="31"/>
      <c r="J211" s="30" t="s">
        <v>9</v>
      </c>
      <c r="K211" s="75">
        <f>'ФОРМУЛЫ!'!E197</f>
        <v>0</v>
      </c>
      <c r="L211" s="75">
        <f>'ФОРМУЛЫ!'!F197</f>
        <v>0</v>
      </c>
      <c r="M211" s="91"/>
      <c r="N211" s="76">
        <f>'ФОРМУЛЫ!'!J197</f>
        <v>0</v>
      </c>
      <c r="O211" s="76">
        <f>'ФОРМУЛЫ!'!K197</f>
        <v>0</v>
      </c>
      <c r="P211" s="77"/>
      <c r="Q211" s="78">
        <f>'ФОРМУЛЫ!'!P197</f>
        <v>0</v>
      </c>
      <c r="R211" s="79">
        <v>0.18</v>
      </c>
      <c r="S211" s="92"/>
      <c r="T211" s="92"/>
      <c r="U211" s="80"/>
      <c r="V211" s="80"/>
      <c r="W211" s="80"/>
      <c r="X211" s="81">
        <v>0</v>
      </c>
      <c r="Y211" s="80"/>
      <c r="Z211" s="80"/>
      <c r="AA211" s="82"/>
      <c r="AB211" s="82"/>
      <c r="AC211" s="83"/>
      <c r="AD211" s="83"/>
      <c r="AE211" s="83"/>
      <c r="AF211" s="83"/>
      <c r="AG211" s="84"/>
      <c r="AH211" s="85"/>
      <c r="AI211" s="85"/>
      <c r="AJ211" s="85">
        <f t="shared" si="4"/>
        <v>0</v>
      </c>
      <c r="AK211" s="85">
        <f t="shared" si="5"/>
        <v>0</v>
      </c>
      <c r="AL211" s="36"/>
    </row>
    <row r="212" spans="1:38" ht="15" hidden="1" customHeight="1" x14ac:dyDescent="0.25">
      <c r="A212" s="71">
        <v>182</v>
      </c>
      <c r="B212" s="71"/>
      <c r="C212" s="72"/>
      <c r="D212" s="70"/>
      <c r="E212" s="30"/>
      <c r="F212" s="30"/>
      <c r="G212" s="73"/>
      <c r="H212" s="74" t="s">
        <v>8</v>
      </c>
      <c r="I212" s="31"/>
      <c r="J212" s="30" t="s">
        <v>9</v>
      </c>
      <c r="K212" s="75">
        <f>'ФОРМУЛЫ!'!E198</f>
        <v>0</v>
      </c>
      <c r="L212" s="75">
        <f>'ФОРМУЛЫ!'!F198</f>
        <v>0</v>
      </c>
      <c r="M212" s="91"/>
      <c r="N212" s="76">
        <f>'ФОРМУЛЫ!'!J198</f>
        <v>0</v>
      </c>
      <c r="O212" s="76">
        <f>'ФОРМУЛЫ!'!K198</f>
        <v>0</v>
      </c>
      <c r="P212" s="77"/>
      <c r="Q212" s="78">
        <f>'ФОРМУЛЫ!'!P198</f>
        <v>0</v>
      </c>
      <c r="R212" s="79">
        <v>0.18</v>
      </c>
      <c r="S212" s="92"/>
      <c r="T212" s="92"/>
      <c r="U212" s="80"/>
      <c r="V212" s="80"/>
      <c r="W212" s="80"/>
      <c r="X212" s="81">
        <v>0</v>
      </c>
      <c r="Y212" s="80"/>
      <c r="Z212" s="80"/>
      <c r="AA212" s="82"/>
      <c r="AB212" s="82"/>
      <c r="AC212" s="83"/>
      <c r="AD212" s="83"/>
      <c r="AE212" s="83"/>
      <c r="AF212" s="83"/>
      <c r="AG212" s="84"/>
      <c r="AH212" s="85"/>
      <c r="AI212" s="85"/>
      <c r="AJ212" s="85">
        <f t="shared" si="4"/>
        <v>0</v>
      </c>
      <c r="AK212" s="85">
        <f t="shared" si="5"/>
        <v>0</v>
      </c>
      <c r="AL212" s="36"/>
    </row>
    <row r="213" spans="1:38" ht="15" hidden="1" customHeight="1" x14ac:dyDescent="0.25">
      <c r="A213" s="71">
        <v>183</v>
      </c>
      <c r="B213" s="71"/>
      <c r="C213" s="72"/>
      <c r="D213" s="70"/>
      <c r="E213" s="30"/>
      <c r="F213" s="30"/>
      <c r="G213" s="73"/>
      <c r="H213" s="74" t="s">
        <v>8</v>
      </c>
      <c r="I213" s="31"/>
      <c r="J213" s="30" t="s">
        <v>9</v>
      </c>
      <c r="K213" s="75">
        <f>'ФОРМУЛЫ!'!E199</f>
        <v>0</v>
      </c>
      <c r="L213" s="75">
        <f>'ФОРМУЛЫ!'!F199</f>
        <v>0</v>
      </c>
      <c r="M213" s="91"/>
      <c r="N213" s="76">
        <f>'ФОРМУЛЫ!'!J199</f>
        <v>0</v>
      </c>
      <c r="O213" s="76">
        <f>'ФОРМУЛЫ!'!K199</f>
        <v>0</v>
      </c>
      <c r="P213" s="77"/>
      <c r="Q213" s="78">
        <f>'ФОРМУЛЫ!'!P199</f>
        <v>0</v>
      </c>
      <c r="R213" s="79">
        <v>0.18</v>
      </c>
      <c r="S213" s="92"/>
      <c r="T213" s="92"/>
      <c r="U213" s="80"/>
      <c r="V213" s="80"/>
      <c r="W213" s="80"/>
      <c r="X213" s="81">
        <v>0</v>
      </c>
      <c r="Y213" s="80"/>
      <c r="Z213" s="80"/>
      <c r="AA213" s="82"/>
      <c r="AB213" s="82"/>
      <c r="AC213" s="83"/>
      <c r="AD213" s="83"/>
      <c r="AE213" s="83"/>
      <c r="AF213" s="83"/>
      <c r="AG213" s="84"/>
      <c r="AH213" s="85"/>
      <c r="AI213" s="85"/>
      <c r="AJ213" s="85">
        <f t="shared" si="4"/>
        <v>0</v>
      </c>
      <c r="AK213" s="85">
        <f t="shared" si="5"/>
        <v>0</v>
      </c>
      <c r="AL213" s="36"/>
    </row>
    <row r="214" spans="1:38" ht="15" hidden="1" customHeight="1" x14ac:dyDescent="0.25">
      <c r="A214" s="71">
        <v>184</v>
      </c>
      <c r="B214" s="71"/>
      <c r="C214" s="72"/>
      <c r="D214" s="70"/>
      <c r="E214" s="30"/>
      <c r="F214" s="30"/>
      <c r="G214" s="73"/>
      <c r="H214" s="74" t="s">
        <v>8</v>
      </c>
      <c r="I214" s="31"/>
      <c r="J214" s="30" t="s">
        <v>9</v>
      </c>
      <c r="K214" s="75">
        <f>'ФОРМУЛЫ!'!E200</f>
        <v>0</v>
      </c>
      <c r="L214" s="75">
        <f>'ФОРМУЛЫ!'!F200</f>
        <v>0</v>
      </c>
      <c r="M214" s="91"/>
      <c r="N214" s="76">
        <f>'ФОРМУЛЫ!'!J200</f>
        <v>0</v>
      </c>
      <c r="O214" s="76">
        <f>'ФОРМУЛЫ!'!K200</f>
        <v>0</v>
      </c>
      <c r="P214" s="77"/>
      <c r="Q214" s="78">
        <f>'ФОРМУЛЫ!'!P200</f>
        <v>0</v>
      </c>
      <c r="R214" s="79">
        <v>0.18</v>
      </c>
      <c r="S214" s="92"/>
      <c r="T214" s="92"/>
      <c r="U214" s="80"/>
      <c r="V214" s="80"/>
      <c r="W214" s="80"/>
      <c r="X214" s="81">
        <v>0</v>
      </c>
      <c r="Y214" s="80"/>
      <c r="Z214" s="80"/>
      <c r="AA214" s="82"/>
      <c r="AB214" s="82"/>
      <c r="AC214" s="83"/>
      <c r="AD214" s="83"/>
      <c r="AE214" s="83"/>
      <c r="AF214" s="83"/>
      <c r="AG214" s="84"/>
      <c r="AH214" s="85"/>
      <c r="AI214" s="85"/>
      <c r="AJ214" s="85">
        <f t="shared" si="4"/>
        <v>0</v>
      </c>
      <c r="AK214" s="85">
        <f t="shared" si="5"/>
        <v>0</v>
      </c>
      <c r="AL214" s="36"/>
    </row>
    <row r="215" spans="1:38" ht="15" hidden="1" customHeight="1" x14ac:dyDescent="0.25">
      <c r="A215" s="71">
        <v>185</v>
      </c>
      <c r="B215" s="71"/>
      <c r="C215" s="72"/>
      <c r="D215" s="70"/>
      <c r="E215" s="30"/>
      <c r="F215" s="30"/>
      <c r="G215" s="73"/>
      <c r="H215" s="74" t="s">
        <v>8</v>
      </c>
      <c r="I215" s="31"/>
      <c r="J215" s="30" t="s">
        <v>9</v>
      </c>
      <c r="K215" s="75">
        <f>'ФОРМУЛЫ!'!E201</f>
        <v>0</v>
      </c>
      <c r="L215" s="75">
        <f>'ФОРМУЛЫ!'!F201</f>
        <v>0</v>
      </c>
      <c r="M215" s="91"/>
      <c r="N215" s="76">
        <f>'ФОРМУЛЫ!'!J201</f>
        <v>0</v>
      </c>
      <c r="O215" s="76">
        <f>'ФОРМУЛЫ!'!K201</f>
        <v>0</v>
      </c>
      <c r="P215" s="77"/>
      <c r="Q215" s="78">
        <f>'ФОРМУЛЫ!'!P201</f>
        <v>0</v>
      </c>
      <c r="R215" s="79">
        <v>0.18</v>
      </c>
      <c r="S215" s="92"/>
      <c r="T215" s="92"/>
      <c r="U215" s="80"/>
      <c r="V215" s="80"/>
      <c r="W215" s="80"/>
      <c r="X215" s="81">
        <v>0</v>
      </c>
      <c r="Y215" s="80"/>
      <c r="Z215" s="80"/>
      <c r="AA215" s="82"/>
      <c r="AB215" s="82"/>
      <c r="AC215" s="83"/>
      <c r="AD215" s="83"/>
      <c r="AE215" s="83"/>
      <c r="AF215" s="83"/>
      <c r="AG215" s="84"/>
      <c r="AH215" s="85"/>
      <c r="AI215" s="85"/>
      <c r="AJ215" s="85">
        <f t="shared" si="4"/>
        <v>0</v>
      </c>
      <c r="AK215" s="85">
        <f t="shared" si="5"/>
        <v>0</v>
      </c>
      <c r="AL215" s="36"/>
    </row>
    <row r="216" spans="1:38" ht="15" hidden="1" customHeight="1" x14ac:dyDescent="0.25">
      <c r="A216" s="71">
        <v>186</v>
      </c>
      <c r="B216" s="71"/>
      <c r="C216" s="72"/>
      <c r="D216" s="70"/>
      <c r="E216" s="30"/>
      <c r="F216" s="30"/>
      <c r="G216" s="73"/>
      <c r="H216" s="74" t="s">
        <v>8</v>
      </c>
      <c r="I216" s="31"/>
      <c r="J216" s="30" t="s">
        <v>9</v>
      </c>
      <c r="K216" s="75">
        <f>'ФОРМУЛЫ!'!E202</f>
        <v>0</v>
      </c>
      <c r="L216" s="75">
        <f>'ФОРМУЛЫ!'!F202</f>
        <v>0</v>
      </c>
      <c r="M216" s="91"/>
      <c r="N216" s="76">
        <f>'ФОРМУЛЫ!'!J202</f>
        <v>0</v>
      </c>
      <c r="O216" s="76">
        <f>'ФОРМУЛЫ!'!K202</f>
        <v>0</v>
      </c>
      <c r="P216" s="77"/>
      <c r="Q216" s="78">
        <f>'ФОРМУЛЫ!'!P202</f>
        <v>0</v>
      </c>
      <c r="R216" s="79">
        <v>0.18</v>
      </c>
      <c r="S216" s="92"/>
      <c r="T216" s="92"/>
      <c r="U216" s="80"/>
      <c r="V216" s="80"/>
      <c r="W216" s="80"/>
      <c r="X216" s="81">
        <v>0</v>
      </c>
      <c r="Y216" s="80"/>
      <c r="Z216" s="80"/>
      <c r="AA216" s="82"/>
      <c r="AB216" s="82"/>
      <c r="AC216" s="83"/>
      <c r="AD216" s="83"/>
      <c r="AE216" s="83"/>
      <c r="AF216" s="83"/>
      <c r="AG216" s="84"/>
      <c r="AH216" s="85"/>
      <c r="AI216" s="85"/>
      <c r="AJ216" s="85">
        <f t="shared" si="4"/>
        <v>0</v>
      </c>
      <c r="AK216" s="85">
        <f t="shared" si="5"/>
        <v>0</v>
      </c>
      <c r="AL216" s="36"/>
    </row>
    <row r="217" spans="1:38" ht="15" hidden="1" customHeight="1" x14ac:dyDescent="0.25">
      <c r="A217" s="71">
        <v>187</v>
      </c>
      <c r="B217" s="71"/>
      <c r="C217" s="72"/>
      <c r="D217" s="70"/>
      <c r="E217" s="30"/>
      <c r="F217" s="30"/>
      <c r="G217" s="73"/>
      <c r="H217" s="74" t="s">
        <v>8</v>
      </c>
      <c r="I217" s="31"/>
      <c r="J217" s="30" t="s">
        <v>9</v>
      </c>
      <c r="K217" s="75">
        <f>'ФОРМУЛЫ!'!E203</f>
        <v>0</v>
      </c>
      <c r="L217" s="75">
        <f>'ФОРМУЛЫ!'!F203</f>
        <v>0</v>
      </c>
      <c r="M217" s="91"/>
      <c r="N217" s="76">
        <f>'ФОРМУЛЫ!'!J203</f>
        <v>0</v>
      </c>
      <c r="O217" s="76">
        <f>'ФОРМУЛЫ!'!K203</f>
        <v>0</v>
      </c>
      <c r="P217" s="77"/>
      <c r="Q217" s="78">
        <f>'ФОРМУЛЫ!'!P203</f>
        <v>0</v>
      </c>
      <c r="R217" s="79">
        <v>0.18</v>
      </c>
      <c r="S217" s="92"/>
      <c r="T217" s="92"/>
      <c r="U217" s="80"/>
      <c r="V217" s="80"/>
      <c r="W217" s="80"/>
      <c r="X217" s="81">
        <v>0</v>
      </c>
      <c r="Y217" s="80"/>
      <c r="Z217" s="80"/>
      <c r="AA217" s="82"/>
      <c r="AB217" s="82"/>
      <c r="AC217" s="83"/>
      <c r="AD217" s="83"/>
      <c r="AE217" s="83"/>
      <c r="AF217" s="83"/>
      <c r="AG217" s="84"/>
      <c r="AH217" s="85"/>
      <c r="AI217" s="85"/>
      <c r="AJ217" s="85">
        <f t="shared" si="4"/>
        <v>0</v>
      </c>
      <c r="AK217" s="85">
        <f t="shared" si="5"/>
        <v>0</v>
      </c>
      <c r="AL217" s="36"/>
    </row>
    <row r="218" spans="1:38" ht="15" hidden="1" customHeight="1" x14ac:dyDescent="0.25">
      <c r="A218" s="71">
        <v>188</v>
      </c>
      <c r="B218" s="71"/>
      <c r="C218" s="72"/>
      <c r="D218" s="70"/>
      <c r="E218" s="30"/>
      <c r="F218" s="30"/>
      <c r="G218" s="73"/>
      <c r="H218" s="74" t="s">
        <v>8</v>
      </c>
      <c r="I218" s="31"/>
      <c r="J218" s="30" t="s">
        <v>9</v>
      </c>
      <c r="K218" s="75">
        <f>'ФОРМУЛЫ!'!E204</f>
        <v>0</v>
      </c>
      <c r="L218" s="75">
        <f>'ФОРМУЛЫ!'!F204</f>
        <v>0</v>
      </c>
      <c r="M218" s="91"/>
      <c r="N218" s="76">
        <f>'ФОРМУЛЫ!'!J204</f>
        <v>0</v>
      </c>
      <c r="O218" s="76">
        <f>'ФОРМУЛЫ!'!K204</f>
        <v>0</v>
      </c>
      <c r="P218" s="77"/>
      <c r="Q218" s="78">
        <f>'ФОРМУЛЫ!'!P204</f>
        <v>0</v>
      </c>
      <c r="R218" s="79">
        <v>0.18</v>
      </c>
      <c r="S218" s="92"/>
      <c r="T218" s="92"/>
      <c r="U218" s="80"/>
      <c r="V218" s="80"/>
      <c r="W218" s="80"/>
      <c r="X218" s="81">
        <v>0</v>
      </c>
      <c r="Y218" s="80"/>
      <c r="Z218" s="80"/>
      <c r="AA218" s="82"/>
      <c r="AB218" s="82"/>
      <c r="AC218" s="83"/>
      <c r="AD218" s="83"/>
      <c r="AE218" s="83"/>
      <c r="AF218" s="83"/>
      <c r="AG218" s="84"/>
      <c r="AH218" s="85"/>
      <c r="AI218" s="85"/>
      <c r="AJ218" s="85">
        <f t="shared" si="4"/>
        <v>0</v>
      </c>
      <c r="AK218" s="85">
        <f t="shared" si="5"/>
        <v>0</v>
      </c>
      <c r="AL218" s="36"/>
    </row>
    <row r="219" spans="1:38" ht="15" hidden="1" customHeight="1" x14ac:dyDescent="0.25">
      <c r="A219" s="71">
        <v>189</v>
      </c>
      <c r="B219" s="71"/>
      <c r="C219" s="72"/>
      <c r="D219" s="70"/>
      <c r="E219" s="30"/>
      <c r="F219" s="30"/>
      <c r="G219" s="73"/>
      <c r="H219" s="74" t="s">
        <v>8</v>
      </c>
      <c r="I219" s="31"/>
      <c r="J219" s="30" t="s">
        <v>9</v>
      </c>
      <c r="K219" s="75">
        <f>'ФОРМУЛЫ!'!E205</f>
        <v>0</v>
      </c>
      <c r="L219" s="75">
        <f>'ФОРМУЛЫ!'!F205</f>
        <v>0</v>
      </c>
      <c r="M219" s="91"/>
      <c r="N219" s="76">
        <f>'ФОРМУЛЫ!'!J205</f>
        <v>0</v>
      </c>
      <c r="O219" s="76">
        <f>'ФОРМУЛЫ!'!K205</f>
        <v>0</v>
      </c>
      <c r="P219" s="77"/>
      <c r="Q219" s="78">
        <f>'ФОРМУЛЫ!'!P205</f>
        <v>0</v>
      </c>
      <c r="R219" s="79">
        <v>0.18</v>
      </c>
      <c r="S219" s="92"/>
      <c r="T219" s="92"/>
      <c r="U219" s="80"/>
      <c r="V219" s="80"/>
      <c r="W219" s="80"/>
      <c r="X219" s="81">
        <v>0</v>
      </c>
      <c r="Y219" s="80"/>
      <c r="Z219" s="80"/>
      <c r="AA219" s="82"/>
      <c r="AB219" s="82"/>
      <c r="AC219" s="83"/>
      <c r="AD219" s="83"/>
      <c r="AE219" s="83"/>
      <c r="AF219" s="83"/>
      <c r="AG219" s="84"/>
      <c r="AH219" s="85"/>
      <c r="AI219" s="85"/>
      <c r="AJ219" s="85">
        <f t="shared" si="4"/>
        <v>0</v>
      </c>
      <c r="AK219" s="85">
        <f t="shared" si="5"/>
        <v>0</v>
      </c>
      <c r="AL219" s="36"/>
    </row>
    <row r="220" spans="1:38" ht="15" hidden="1" customHeight="1" x14ac:dyDescent="0.25">
      <c r="A220" s="71">
        <v>190</v>
      </c>
      <c r="B220" s="71"/>
      <c r="C220" s="72"/>
      <c r="D220" s="70"/>
      <c r="E220" s="30"/>
      <c r="F220" s="30"/>
      <c r="G220" s="73"/>
      <c r="H220" s="74" t="s">
        <v>8</v>
      </c>
      <c r="I220" s="31"/>
      <c r="J220" s="30" t="s">
        <v>9</v>
      </c>
      <c r="K220" s="75">
        <f>'ФОРМУЛЫ!'!E206</f>
        <v>0</v>
      </c>
      <c r="L220" s="75">
        <f>'ФОРМУЛЫ!'!F206</f>
        <v>0</v>
      </c>
      <c r="M220" s="91"/>
      <c r="N220" s="76">
        <f>'ФОРМУЛЫ!'!J206</f>
        <v>0</v>
      </c>
      <c r="O220" s="76">
        <f>'ФОРМУЛЫ!'!K206</f>
        <v>0</v>
      </c>
      <c r="P220" s="77"/>
      <c r="Q220" s="78">
        <f>'ФОРМУЛЫ!'!P206</f>
        <v>0</v>
      </c>
      <c r="R220" s="79">
        <v>0.18</v>
      </c>
      <c r="S220" s="92"/>
      <c r="T220" s="92"/>
      <c r="U220" s="80"/>
      <c r="V220" s="80"/>
      <c r="W220" s="80"/>
      <c r="X220" s="81">
        <v>0</v>
      </c>
      <c r="Y220" s="80"/>
      <c r="Z220" s="80"/>
      <c r="AA220" s="82"/>
      <c r="AB220" s="82"/>
      <c r="AC220" s="83"/>
      <c r="AD220" s="83"/>
      <c r="AE220" s="83"/>
      <c r="AF220" s="83"/>
      <c r="AG220" s="84"/>
      <c r="AH220" s="85"/>
      <c r="AI220" s="85"/>
      <c r="AJ220" s="85">
        <f t="shared" si="4"/>
        <v>0</v>
      </c>
      <c r="AK220" s="85">
        <f t="shared" si="5"/>
        <v>0</v>
      </c>
      <c r="AL220" s="36"/>
    </row>
    <row r="221" spans="1:38" ht="15" hidden="1" customHeight="1" x14ac:dyDescent="0.25">
      <c r="A221" s="71">
        <v>191</v>
      </c>
      <c r="B221" s="71"/>
      <c r="C221" s="72"/>
      <c r="D221" s="70"/>
      <c r="E221" s="30"/>
      <c r="F221" s="30"/>
      <c r="G221" s="73"/>
      <c r="H221" s="74" t="s">
        <v>8</v>
      </c>
      <c r="I221" s="31"/>
      <c r="J221" s="30" t="s">
        <v>9</v>
      </c>
      <c r="K221" s="75">
        <f>'ФОРМУЛЫ!'!E207</f>
        <v>0</v>
      </c>
      <c r="L221" s="75">
        <f>'ФОРМУЛЫ!'!F207</f>
        <v>0</v>
      </c>
      <c r="M221" s="91"/>
      <c r="N221" s="76">
        <f>'ФОРМУЛЫ!'!J207</f>
        <v>0</v>
      </c>
      <c r="O221" s="76">
        <f>'ФОРМУЛЫ!'!K207</f>
        <v>0</v>
      </c>
      <c r="P221" s="77"/>
      <c r="Q221" s="78">
        <f>'ФОРМУЛЫ!'!P207</f>
        <v>0</v>
      </c>
      <c r="R221" s="79">
        <v>0.18</v>
      </c>
      <c r="S221" s="92"/>
      <c r="T221" s="92"/>
      <c r="U221" s="80"/>
      <c r="V221" s="80"/>
      <c r="W221" s="80"/>
      <c r="X221" s="81">
        <v>0</v>
      </c>
      <c r="Y221" s="80"/>
      <c r="Z221" s="80"/>
      <c r="AA221" s="82"/>
      <c r="AB221" s="82"/>
      <c r="AC221" s="83"/>
      <c r="AD221" s="83"/>
      <c r="AE221" s="83"/>
      <c r="AF221" s="83"/>
      <c r="AG221" s="84"/>
      <c r="AH221" s="85"/>
      <c r="AI221" s="85"/>
      <c r="AJ221" s="85">
        <f t="shared" si="4"/>
        <v>0</v>
      </c>
      <c r="AK221" s="85">
        <f t="shared" si="5"/>
        <v>0</v>
      </c>
      <c r="AL221" s="36"/>
    </row>
    <row r="222" spans="1:38" ht="15" hidden="1" customHeight="1" x14ac:dyDescent="0.25">
      <c r="A222" s="71">
        <v>192</v>
      </c>
      <c r="B222" s="71"/>
      <c r="C222" s="72"/>
      <c r="D222" s="70"/>
      <c r="E222" s="30"/>
      <c r="F222" s="30"/>
      <c r="G222" s="73"/>
      <c r="H222" s="74" t="s">
        <v>8</v>
      </c>
      <c r="I222" s="31"/>
      <c r="J222" s="30" t="s">
        <v>9</v>
      </c>
      <c r="K222" s="75">
        <f>'ФОРМУЛЫ!'!E208</f>
        <v>0</v>
      </c>
      <c r="L222" s="75">
        <f>'ФОРМУЛЫ!'!F208</f>
        <v>0</v>
      </c>
      <c r="M222" s="91"/>
      <c r="N222" s="76">
        <f>'ФОРМУЛЫ!'!J208</f>
        <v>0</v>
      </c>
      <c r="O222" s="76">
        <f>'ФОРМУЛЫ!'!K208</f>
        <v>0</v>
      </c>
      <c r="P222" s="77"/>
      <c r="Q222" s="78">
        <f>'ФОРМУЛЫ!'!P208</f>
        <v>0</v>
      </c>
      <c r="R222" s="79">
        <v>0.18</v>
      </c>
      <c r="S222" s="92"/>
      <c r="T222" s="92"/>
      <c r="U222" s="80"/>
      <c r="V222" s="80"/>
      <c r="W222" s="80"/>
      <c r="X222" s="81">
        <v>0</v>
      </c>
      <c r="Y222" s="80"/>
      <c r="Z222" s="80"/>
      <c r="AA222" s="82"/>
      <c r="AB222" s="82"/>
      <c r="AC222" s="83"/>
      <c r="AD222" s="83"/>
      <c r="AE222" s="83"/>
      <c r="AF222" s="83"/>
      <c r="AG222" s="84"/>
      <c r="AH222" s="85"/>
      <c r="AI222" s="85"/>
      <c r="AJ222" s="85">
        <f t="shared" si="4"/>
        <v>0</v>
      </c>
      <c r="AK222" s="85">
        <f t="shared" si="5"/>
        <v>0</v>
      </c>
      <c r="AL222" s="36"/>
    </row>
    <row r="223" spans="1:38" ht="15" hidden="1" customHeight="1" x14ac:dyDescent="0.25">
      <c r="A223" s="71">
        <v>193</v>
      </c>
      <c r="B223" s="71"/>
      <c r="C223" s="72"/>
      <c r="D223" s="70"/>
      <c r="E223" s="30"/>
      <c r="F223" s="30"/>
      <c r="G223" s="73"/>
      <c r="H223" s="74" t="s">
        <v>8</v>
      </c>
      <c r="I223" s="31"/>
      <c r="J223" s="30" t="s">
        <v>9</v>
      </c>
      <c r="K223" s="75">
        <f>'ФОРМУЛЫ!'!E209</f>
        <v>0</v>
      </c>
      <c r="L223" s="75">
        <f>'ФОРМУЛЫ!'!F209</f>
        <v>0</v>
      </c>
      <c r="M223" s="91"/>
      <c r="N223" s="76">
        <f>'ФОРМУЛЫ!'!J209</f>
        <v>0</v>
      </c>
      <c r="O223" s="76">
        <f>'ФОРМУЛЫ!'!K209</f>
        <v>0</v>
      </c>
      <c r="P223" s="77"/>
      <c r="Q223" s="78">
        <f>'ФОРМУЛЫ!'!P209</f>
        <v>0</v>
      </c>
      <c r="R223" s="79">
        <v>0.18</v>
      </c>
      <c r="S223" s="92"/>
      <c r="T223" s="92"/>
      <c r="U223" s="80"/>
      <c r="V223" s="80"/>
      <c r="W223" s="80"/>
      <c r="X223" s="81">
        <v>0</v>
      </c>
      <c r="Y223" s="80"/>
      <c r="Z223" s="80"/>
      <c r="AA223" s="82"/>
      <c r="AB223" s="82"/>
      <c r="AC223" s="83"/>
      <c r="AD223" s="83"/>
      <c r="AE223" s="83"/>
      <c r="AF223" s="83"/>
      <c r="AG223" s="84"/>
      <c r="AH223" s="85"/>
      <c r="AI223" s="85"/>
      <c r="AJ223" s="85">
        <f t="shared" ref="AJ223:AJ286" si="6">ROUND(AH223*E223,2)</f>
        <v>0</v>
      </c>
      <c r="AK223" s="85">
        <f t="shared" ref="AK223:AK286" si="7">ROUND(AI223*E223,2)</f>
        <v>0</v>
      </c>
      <c r="AL223" s="36"/>
    </row>
    <row r="224" spans="1:38" ht="15" hidden="1" customHeight="1" x14ac:dyDescent="0.25">
      <c r="A224" s="71">
        <v>194</v>
      </c>
      <c r="B224" s="71"/>
      <c r="C224" s="72"/>
      <c r="D224" s="70"/>
      <c r="E224" s="30"/>
      <c r="F224" s="30"/>
      <c r="G224" s="73"/>
      <c r="H224" s="74" t="s">
        <v>8</v>
      </c>
      <c r="I224" s="31"/>
      <c r="J224" s="30" t="s">
        <v>9</v>
      </c>
      <c r="K224" s="75">
        <f>'ФОРМУЛЫ!'!E210</f>
        <v>0</v>
      </c>
      <c r="L224" s="75">
        <f>'ФОРМУЛЫ!'!F210</f>
        <v>0</v>
      </c>
      <c r="M224" s="91"/>
      <c r="N224" s="76">
        <f>'ФОРМУЛЫ!'!J210</f>
        <v>0</v>
      </c>
      <c r="O224" s="76">
        <f>'ФОРМУЛЫ!'!K210</f>
        <v>0</v>
      </c>
      <c r="P224" s="77"/>
      <c r="Q224" s="78">
        <f>'ФОРМУЛЫ!'!P210</f>
        <v>0</v>
      </c>
      <c r="R224" s="79">
        <v>0.18</v>
      </c>
      <c r="S224" s="92"/>
      <c r="T224" s="92"/>
      <c r="U224" s="80"/>
      <c r="V224" s="80"/>
      <c r="W224" s="80"/>
      <c r="X224" s="81">
        <v>0</v>
      </c>
      <c r="Y224" s="80"/>
      <c r="Z224" s="80"/>
      <c r="AA224" s="82"/>
      <c r="AB224" s="82"/>
      <c r="AC224" s="83"/>
      <c r="AD224" s="83"/>
      <c r="AE224" s="83"/>
      <c r="AF224" s="83"/>
      <c r="AG224" s="84"/>
      <c r="AH224" s="85"/>
      <c r="AI224" s="85"/>
      <c r="AJ224" s="85">
        <f t="shared" si="6"/>
        <v>0</v>
      </c>
      <c r="AK224" s="85">
        <f t="shared" si="7"/>
        <v>0</v>
      </c>
      <c r="AL224" s="36"/>
    </row>
    <row r="225" spans="1:38" ht="15" hidden="1" customHeight="1" x14ac:dyDescent="0.25">
      <c r="A225" s="71">
        <v>195</v>
      </c>
      <c r="B225" s="71"/>
      <c r="C225" s="72"/>
      <c r="D225" s="70"/>
      <c r="E225" s="30"/>
      <c r="F225" s="30"/>
      <c r="G225" s="73"/>
      <c r="H225" s="74" t="s">
        <v>8</v>
      </c>
      <c r="I225" s="31"/>
      <c r="J225" s="30" t="s">
        <v>9</v>
      </c>
      <c r="K225" s="75">
        <f>'ФОРМУЛЫ!'!E211</f>
        <v>0</v>
      </c>
      <c r="L225" s="75">
        <f>'ФОРМУЛЫ!'!F211</f>
        <v>0</v>
      </c>
      <c r="M225" s="91"/>
      <c r="N225" s="76">
        <f>'ФОРМУЛЫ!'!J211</f>
        <v>0</v>
      </c>
      <c r="O225" s="76">
        <f>'ФОРМУЛЫ!'!K211</f>
        <v>0</v>
      </c>
      <c r="P225" s="77"/>
      <c r="Q225" s="78">
        <f>'ФОРМУЛЫ!'!P211</f>
        <v>0</v>
      </c>
      <c r="R225" s="79">
        <v>0.18</v>
      </c>
      <c r="S225" s="92"/>
      <c r="T225" s="92"/>
      <c r="U225" s="80"/>
      <c r="V225" s="80"/>
      <c r="W225" s="80"/>
      <c r="X225" s="81">
        <v>0</v>
      </c>
      <c r="Y225" s="80"/>
      <c r="Z225" s="80"/>
      <c r="AA225" s="82"/>
      <c r="AB225" s="82"/>
      <c r="AC225" s="83"/>
      <c r="AD225" s="83"/>
      <c r="AE225" s="83"/>
      <c r="AF225" s="83"/>
      <c r="AG225" s="84"/>
      <c r="AH225" s="85"/>
      <c r="AI225" s="85"/>
      <c r="AJ225" s="85">
        <f t="shared" si="6"/>
        <v>0</v>
      </c>
      <c r="AK225" s="85">
        <f t="shared" si="7"/>
        <v>0</v>
      </c>
      <c r="AL225" s="36"/>
    </row>
    <row r="226" spans="1:38" ht="15" hidden="1" customHeight="1" x14ac:dyDescent="0.25">
      <c r="A226" s="71">
        <v>196</v>
      </c>
      <c r="B226" s="71"/>
      <c r="C226" s="72"/>
      <c r="D226" s="70"/>
      <c r="E226" s="30"/>
      <c r="F226" s="30"/>
      <c r="G226" s="73"/>
      <c r="H226" s="74" t="s">
        <v>8</v>
      </c>
      <c r="I226" s="31"/>
      <c r="J226" s="30" t="s">
        <v>9</v>
      </c>
      <c r="K226" s="75">
        <f>'ФОРМУЛЫ!'!E212</f>
        <v>0</v>
      </c>
      <c r="L226" s="75">
        <f>'ФОРМУЛЫ!'!F212</f>
        <v>0</v>
      </c>
      <c r="M226" s="91"/>
      <c r="N226" s="76">
        <f>'ФОРМУЛЫ!'!J212</f>
        <v>0</v>
      </c>
      <c r="O226" s="76">
        <f>'ФОРМУЛЫ!'!K212</f>
        <v>0</v>
      </c>
      <c r="P226" s="77"/>
      <c r="Q226" s="78">
        <f>'ФОРМУЛЫ!'!P212</f>
        <v>0</v>
      </c>
      <c r="R226" s="79">
        <v>0.18</v>
      </c>
      <c r="S226" s="92"/>
      <c r="T226" s="92"/>
      <c r="U226" s="80"/>
      <c r="V226" s="80"/>
      <c r="W226" s="80"/>
      <c r="X226" s="81">
        <v>0</v>
      </c>
      <c r="Y226" s="80"/>
      <c r="Z226" s="80"/>
      <c r="AA226" s="82"/>
      <c r="AB226" s="82"/>
      <c r="AC226" s="83"/>
      <c r="AD226" s="83"/>
      <c r="AE226" s="83"/>
      <c r="AF226" s="83"/>
      <c r="AG226" s="84"/>
      <c r="AH226" s="85"/>
      <c r="AI226" s="85"/>
      <c r="AJ226" s="85">
        <f t="shared" si="6"/>
        <v>0</v>
      </c>
      <c r="AK226" s="85">
        <f t="shared" si="7"/>
        <v>0</v>
      </c>
      <c r="AL226" s="36"/>
    </row>
    <row r="227" spans="1:38" ht="15" hidden="1" customHeight="1" x14ac:dyDescent="0.25">
      <c r="A227" s="71">
        <v>197</v>
      </c>
      <c r="B227" s="71"/>
      <c r="C227" s="72"/>
      <c r="D227" s="70"/>
      <c r="E227" s="30"/>
      <c r="F227" s="30"/>
      <c r="G227" s="73"/>
      <c r="H227" s="74" t="s">
        <v>8</v>
      </c>
      <c r="I227" s="31"/>
      <c r="J227" s="30" t="s">
        <v>9</v>
      </c>
      <c r="K227" s="75">
        <f>'ФОРМУЛЫ!'!E213</f>
        <v>0</v>
      </c>
      <c r="L227" s="75">
        <f>'ФОРМУЛЫ!'!F213</f>
        <v>0</v>
      </c>
      <c r="M227" s="91"/>
      <c r="N227" s="76">
        <f>'ФОРМУЛЫ!'!J213</f>
        <v>0</v>
      </c>
      <c r="O227" s="76">
        <f>'ФОРМУЛЫ!'!K213</f>
        <v>0</v>
      </c>
      <c r="P227" s="77"/>
      <c r="Q227" s="78">
        <f>'ФОРМУЛЫ!'!P213</f>
        <v>0</v>
      </c>
      <c r="R227" s="79">
        <v>0.18</v>
      </c>
      <c r="S227" s="92"/>
      <c r="T227" s="92"/>
      <c r="U227" s="80"/>
      <c r="V227" s="80"/>
      <c r="W227" s="80"/>
      <c r="X227" s="81">
        <v>0</v>
      </c>
      <c r="Y227" s="80"/>
      <c r="Z227" s="80"/>
      <c r="AA227" s="82"/>
      <c r="AB227" s="82"/>
      <c r="AC227" s="83"/>
      <c r="AD227" s="83"/>
      <c r="AE227" s="83"/>
      <c r="AF227" s="83"/>
      <c r="AG227" s="84"/>
      <c r="AH227" s="85"/>
      <c r="AI227" s="85"/>
      <c r="AJ227" s="85">
        <f t="shared" si="6"/>
        <v>0</v>
      </c>
      <c r="AK227" s="85">
        <f t="shared" si="7"/>
        <v>0</v>
      </c>
      <c r="AL227" s="36"/>
    </row>
    <row r="228" spans="1:38" ht="15" hidden="1" customHeight="1" x14ac:dyDescent="0.25">
      <c r="A228" s="71">
        <v>198</v>
      </c>
      <c r="B228" s="71"/>
      <c r="C228" s="72"/>
      <c r="D228" s="70"/>
      <c r="E228" s="30"/>
      <c r="F228" s="30"/>
      <c r="G228" s="73"/>
      <c r="H228" s="74" t="s">
        <v>8</v>
      </c>
      <c r="I228" s="31"/>
      <c r="J228" s="30" t="s">
        <v>9</v>
      </c>
      <c r="K228" s="75">
        <f>'ФОРМУЛЫ!'!E214</f>
        <v>0</v>
      </c>
      <c r="L228" s="75">
        <f>'ФОРМУЛЫ!'!F214</f>
        <v>0</v>
      </c>
      <c r="M228" s="91"/>
      <c r="N228" s="76">
        <f>'ФОРМУЛЫ!'!J214</f>
        <v>0</v>
      </c>
      <c r="O228" s="76">
        <f>'ФОРМУЛЫ!'!K214</f>
        <v>0</v>
      </c>
      <c r="P228" s="77"/>
      <c r="Q228" s="78">
        <f>'ФОРМУЛЫ!'!P214</f>
        <v>0</v>
      </c>
      <c r="R228" s="79">
        <v>0.18</v>
      </c>
      <c r="S228" s="92"/>
      <c r="T228" s="92"/>
      <c r="U228" s="80"/>
      <c r="V228" s="80"/>
      <c r="W228" s="80"/>
      <c r="X228" s="81">
        <v>0</v>
      </c>
      <c r="Y228" s="80"/>
      <c r="Z228" s="80"/>
      <c r="AA228" s="82"/>
      <c r="AB228" s="82"/>
      <c r="AC228" s="83"/>
      <c r="AD228" s="83"/>
      <c r="AE228" s="83"/>
      <c r="AF228" s="83"/>
      <c r="AG228" s="84"/>
      <c r="AH228" s="85"/>
      <c r="AI228" s="85"/>
      <c r="AJ228" s="85">
        <f t="shared" si="6"/>
        <v>0</v>
      </c>
      <c r="AK228" s="85">
        <f t="shared" si="7"/>
        <v>0</v>
      </c>
      <c r="AL228" s="36"/>
    </row>
    <row r="229" spans="1:38" ht="15" hidden="1" customHeight="1" x14ac:dyDescent="0.25">
      <c r="A229" s="71">
        <v>199</v>
      </c>
      <c r="B229" s="71"/>
      <c r="C229" s="72"/>
      <c r="D229" s="70"/>
      <c r="E229" s="30"/>
      <c r="F229" s="30"/>
      <c r="G229" s="73"/>
      <c r="H229" s="74" t="s">
        <v>8</v>
      </c>
      <c r="I229" s="31"/>
      <c r="J229" s="30" t="s">
        <v>9</v>
      </c>
      <c r="K229" s="75">
        <f>'ФОРМУЛЫ!'!E215</f>
        <v>0</v>
      </c>
      <c r="L229" s="75">
        <f>'ФОРМУЛЫ!'!F215</f>
        <v>0</v>
      </c>
      <c r="M229" s="91"/>
      <c r="N229" s="76">
        <f>'ФОРМУЛЫ!'!J215</f>
        <v>0</v>
      </c>
      <c r="O229" s="76">
        <f>'ФОРМУЛЫ!'!K215</f>
        <v>0</v>
      </c>
      <c r="P229" s="77"/>
      <c r="Q229" s="78">
        <f>'ФОРМУЛЫ!'!P215</f>
        <v>0</v>
      </c>
      <c r="R229" s="79">
        <v>0.18</v>
      </c>
      <c r="S229" s="92"/>
      <c r="T229" s="92"/>
      <c r="U229" s="80"/>
      <c r="V229" s="80"/>
      <c r="W229" s="80"/>
      <c r="X229" s="81">
        <v>0</v>
      </c>
      <c r="Y229" s="80"/>
      <c r="Z229" s="80"/>
      <c r="AA229" s="82"/>
      <c r="AB229" s="82"/>
      <c r="AC229" s="83"/>
      <c r="AD229" s="83"/>
      <c r="AE229" s="83"/>
      <c r="AF229" s="83"/>
      <c r="AG229" s="84"/>
      <c r="AH229" s="85"/>
      <c r="AI229" s="85"/>
      <c r="AJ229" s="85">
        <f t="shared" si="6"/>
        <v>0</v>
      </c>
      <c r="AK229" s="85">
        <f t="shared" si="7"/>
        <v>0</v>
      </c>
      <c r="AL229" s="36"/>
    </row>
    <row r="230" spans="1:38" ht="15" hidden="1" customHeight="1" x14ac:dyDescent="0.25">
      <c r="A230" s="71">
        <v>200</v>
      </c>
      <c r="B230" s="71"/>
      <c r="C230" s="72"/>
      <c r="D230" s="70"/>
      <c r="E230" s="30"/>
      <c r="F230" s="30"/>
      <c r="G230" s="73"/>
      <c r="H230" s="74" t="s">
        <v>8</v>
      </c>
      <c r="I230" s="31"/>
      <c r="J230" s="30" t="s">
        <v>9</v>
      </c>
      <c r="K230" s="75">
        <f>'ФОРМУЛЫ!'!E216</f>
        <v>0</v>
      </c>
      <c r="L230" s="75">
        <f>'ФОРМУЛЫ!'!F216</f>
        <v>0</v>
      </c>
      <c r="M230" s="91"/>
      <c r="N230" s="76">
        <f>'ФОРМУЛЫ!'!J216</f>
        <v>0</v>
      </c>
      <c r="O230" s="76">
        <f>'ФОРМУЛЫ!'!K216</f>
        <v>0</v>
      </c>
      <c r="P230" s="77"/>
      <c r="Q230" s="78">
        <f>'ФОРМУЛЫ!'!P216</f>
        <v>0</v>
      </c>
      <c r="R230" s="79">
        <v>0.18</v>
      </c>
      <c r="S230" s="92"/>
      <c r="T230" s="92"/>
      <c r="U230" s="80"/>
      <c r="V230" s="80"/>
      <c r="W230" s="80"/>
      <c r="X230" s="81">
        <v>0</v>
      </c>
      <c r="Y230" s="80"/>
      <c r="Z230" s="80"/>
      <c r="AA230" s="82"/>
      <c r="AB230" s="82"/>
      <c r="AC230" s="83"/>
      <c r="AD230" s="83"/>
      <c r="AE230" s="83"/>
      <c r="AF230" s="83"/>
      <c r="AG230" s="84"/>
      <c r="AH230" s="85"/>
      <c r="AI230" s="85"/>
      <c r="AJ230" s="85">
        <f t="shared" si="6"/>
        <v>0</v>
      </c>
      <c r="AK230" s="85">
        <f t="shared" si="7"/>
        <v>0</v>
      </c>
      <c r="AL230" s="36"/>
    </row>
    <row r="231" spans="1:38" ht="15" hidden="1" customHeight="1" x14ac:dyDescent="0.25">
      <c r="A231" s="71">
        <v>201</v>
      </c>
      <c r="B231" s="71"/>
      <c r="C231" s="72"/>
      <c r="D231" s="70"/>
      <c r="E231" s="30"/>
      <c r="F231" s="30"/>
      <c r="G231" s="73"/>
      <c r="H231" s="74" t="s">
        <v>8</v>
      </c>
      <c r="I231" s="31"/>
      <c r="J231" s="30" t="s">
        <v>9</v>
      </c>
      <c r="K231" s="75">
        <f>'ФОРМУЛЫ!'!E217</f>
        <v>0</v>
      </c>
      <c r="L231" s="75">
        <f>'ФОРМУЛЫ!'!F217</f>
        <v>0</v>
      </c>
      <c r="M231" s="91"/>
      <c r="N231" s="76">
        <f>'ФОРМУЛЫ!'!J217</f>
        <v>0</v>
      </c>
      <c r="O231" s="76">
        <f>'ФОРМУЛЫ!'!K217</f>
        <v>0</v>
      </c>
      <c r="P231" s="77"/>
      <c r="Q231" s="78">
        <f>'ФОРМУЛЫ!'!P217</f>
        <v>0</v>
      </c>
      <c r="R231" s="79">
        <v>0.18</v>
      </c>
      <c r="S231" s="92"/>
      <c r="T231" s="92"/>
      <c r="U231" s="80"/>
      <c r="V231" s="80"/>
      <c r="W231" s="80"/>
      <c r="X231" s="81">
        <v>0</v>
      </c>
      <c r="Y231" s="80"/>
      <c r="Z231" s="80"/>
      <c r="AA231" s="82"/>
      <c r="AB231" s="82"/>
      <c r="AC231" s="83"/>
      <c r="AD231" s="83"/>
      <c r="AE231" s="83"/>
      <c r="AF231" s="83"/>
      <c r="AG231" s="84"/>
      <c r="AH231" s="85"/>
      <c r="AI231" s="85"/>
      <c r="AJ231" s="85">
        <f t="shared" si="6"/>
        <v>0</v>
      </c>
      <c r="AK231" s="85">
        <f t="shared" si="7"/>
        <v>0</v>
      </c>
      <c r="AL231" s="36"/>
    </row>
    <row r="232" spans="1:38" ht="15" hidden="1" customHeight="1" x14ac:dyDescent="0.25">
      <c r="A232" s="71">
        <v>202</v>
      </c>
      <c r="B232" s="71"/>
      <c r="C232" s="72"/>
      <c r="D232" s="70"/>
      <c r="E232" s="30"/>
      <c r="F232" s="30"/>
      <c r="G232" s="73"/>
      <c r="H232" s="74" t="s">
        <v>8</v>
      </c>
      <c r="I232" s="31"/>
      <c r="J232" s="30" t="s">
        <v>9</v>
      </c>
      <c r="K232" s="75">
        <f>'ФОРМУЛЫ!'!E218</f>
        <v>0</v>
      </c>
      <c r="L232" s="75">
        <f>'ФОРМУЛЫ!'!F218</f>
        <v>0</v>
      </c>
      <c r="M232" s="91"/>
      <c r="N232" s="76">
        <f>'ФОРМУЛЫ!'!J218</f>
        <v>0</v>
      </c>
      <c r="O232" s="76">
        <f>'ФОРМУЛЫ!'!K218</f>
        <v>0</v>
      </c>
      <c r="P232" s="77"/>
      <c r="Q232" s="78">
        <f>'ФОРМУЛЫ!'!P218</f>
        <v>0</v>
      </c>
      <c r="R232" s="79">
        <v>0.18</v>
      </c>
      <c r="S232" s="92"/>
      <c r="T232" s="92"/>
      <c r="U232" s="80"/>
      <c r="V232" s="80"/>
      <c r="W232" s="80"/>
      <c r="X232" s="81">
        <v>0</v>
      </c>
      <c r="Y232" s="80"/>
      <c r="Z232" s="80"/>
      <c r="AA232" s="82"/>
      <c r="AB232" s="82"/>
      <c r="AC232" s="83"/>
      <c r="AD232" s="83"/>
      <c r="AE232" s="83"/>
      <c r="AF232" s="83"/>
      <c r="AG232" s="84"/>
      <c r="AH232" s="85"/>
      <c r="AI232" s="85"/>
      <c r="AJ232" s="85">
        <f t="shared" si="6"/>
        <v>0</v>
      </c>
      <c r="AK232" s="85">
        <f t="shared" si="7"/>
        <v>0</v>
      </c>
      <c r="AL232" s="36"/>
    </row>
    <row r="233" spans="1:38" ht="15" hidden="1" customHeight="1" x14ac:dyDescent="0.25">
      <c r="A233" s="71">
        <v>203</v>
      </c>
      <c r="B233" s="71"/>
      <c r="C233" s="72"/>
      <c r="D233" s="70"/>
      <c r="E233" s="30"/>
      <c r="F233" s="30"/>
      <c r="G233" s="73"/>
      <c r="H233" s="74" t="s">
        <v>8</v>
      </c>
      <c r="I233" s="31"/>
      <c r="J233" s="30" t="s">
        <v>9</v>
      </c>
      <c r="K233" s="75">
        <f>'ФОРМУЛЫ!'!E219</f>
        <v>0</v>
      </c>
      <c r="L233" s="75">
        <f>'ФОРМУЛЫ!'!F219</f>
        <v>0</v>
      </c>
      <c r="M233" s="91"/>
      <c r="N233" s="76">
        <f>'ФОРМУЛЫ!'!J219</f>
        <v>0</v>
      </c>
      <c r="O233" s="76">
        <f>'ФОРМУЛЫ!'!K219</f>
        <v>0</v>
      </c>
      <c r="P233" s="77"/>
      <c r="Q233" s="78">
        <f>'ФОРМУЛЫ!'!P219</f>
        <v>0</v>
      </c>
      <c r="R233" s="79">
        <v>0.18</v>
      </c>
      <c r="S233" s="92"/>
      <c r="T233" s="92"/>
      <c r="U233" s="80"/>
      <c r="V233" s="80"/>
      <c r="W233" s="80"/>
      <c r="X233" s="81">
        <v>0</v>
      </c>
      <c r="Y233" s="80"/>
      <c r="Z233" s="80"/>
      <c r="AA233" s="82"/>
      <c r="AB233" s="82"/>
      <c r="AC233" s="83"/>
      <c r="AD233" s="83"/>
      <c r="AE233" s="83"/>
      <c r="AF233" s="83"/>
      <c r="AG233" s="84"/>
      <c r="AH233" s="85"/>
      <c r="AI233" s="85"/>
      <c r="AJ233" s="85">
        <f t="shared" si="6"/>
        <v>0</v>
      </c>
      <c r="AK233" s="85">
        <f t="shared" si="7"/>
        <v>0</v>
      </c>
      <c r="AL233" s="36"/>
    </row>
    <row r="234" spans="1:38" ht="15" hidden="1" customHeight="1" x14ac:dyDescent="0.25">
      <c r="A234" s="71">
        <v>204</v>
      </c>
      <c r="B234" s="71"/>
      <c r="C234" s="72"/>
      <c r="D234" s="70"/>
      <c r="E234" s="30"/>
      <c r="F234" s="30"/>
      <c r="G234" s="73"/>
      <c r="H234" s="74" t="s">
        <v>8</v>
      </c>
      <c r="I234" s="31"/>
      <c r="J234" s="30" t="s">
        <v>9</v>
      </c>
      <c r="K234" s="75">
        <f>'ФОРМУЛЫ!'!E220</f>
        <v>0</v>
      </c>
      <c r="L234" s="75">
        <f>'ФОРМУЛЫ!'!F220</f>
        <v>0</v>
      </c>
      <c r="M234" s="91"/>
      <c r="N234" s="76">
        <f>'ФОРМУЛЫ!'!J220</f>
        <v>0</v>
      </c>
      <c r="O234" s="76">
        <f>'ФОРМУЛЫ!'!K220</f>
        <v>0</v>
      </c>
      <c r="P234" s="77"/>
      <c r="Q234" s="78">
        <f>'ФОРМУЛЫ!'!P220</f>
        <v>0</v>
      </c>
      <c r="R234" s="79">
        <v>0.18</v>
      </c>
      <c r="S234" s="92"/>
      <c r="T234" s="92"/>
      <c r="U234" s="80"/>
      <c r="V234" s="80"/>
      <c r="W234" s="80"/>
      <c r="X234" s="81">
        <v>0</v>
      </c>
      <c r="Y234" s="80"/>
      <c r="Z234" s="80"/>
      <c r="AA234" s="82"/>
      <c r="AB234" s="82"/>
      <c r="AC234" s="83"/>
      <c r="AD234" s="83"/>
      <c r="AE234" s="83"/>
      <c r="AF234" s="83"/>
      <c r="AG234" s="84"/>
      <c r="AH234" s="85"/>
      <c r="AI234" s="85"/>
      <c r="AJ234" s="85">
        <f t="shared" si="6"/>
        <v>0</v>
      </c>
      <c r="AK234" s="85">
        <f t="shared" si="7"/>
        <v>0</v>
      </c>
      <c r="AL234" s="36"/>
    </row>
    <row r="235" spans="1:38" ht="15" hidden="1" customHeight="1" x14ac:dyDescent="0.25">
      <c r="A235" s="71">
        <v>205</v>
      </c>
      <c r="B235" s="71"/>
      <c r="C235" s="72"/>
      <c r="D235" s="70"/>
      <c r="E235" s="30"/>
      <c r="F235" s="30"/>
      <c r="G235" s="73"/>
      <c r="H235" s="74" t="s">
        <v>8</v>
      </c>
      <c r="I235" s="31"/>
      <c r="J235" s="30" t="s">
        <v>9</v>
      </c>
      <c r="K235" s="75">
        <f>'ФОРМУЛЫ!'!E221</f>
        <v>0</v>
      </c>
      <c r="L235" s="75">
        <f>'ФОРМУЛЫ!'!F221</f>
        <v>0</v>
      </c>
      <c r="M235" s="91"/>
      <c r="N235" s="76">
        <f>'ФОРМУЛЫ!'!J221</f>
        <v>0</v>
      </c>
      <c r="O235" s="76">
        <f>'ФОРМУЛЫ!'!K221</f>
        <v>0</v>
      </c>
      <c r="P235" s="77"/>
      <c r="Q235" s="78">
        <f>'ФОРМУЛЫ!'!P221</f>
        <v>0</v>
      </c>
      <c r="R235" s="79">
        <v>0.18</v>
      </c>
      <c r="S235" s="92"/>
      <c r="T235" s="92"/>
      <c r="U235" s="80"/>
      <c r="V235" s="80"/>
      <c r="W235" s="80"/>
      <c r="X235" s="81">
        <v>0</v>
      </c>
      <c r="Y235" s="80"/>
      <c r="Z235" s="80"/>
      <c r="AA235" s="82"/>
      <c r="AB235" s="82"/>
      <c r="AC235" s="83"/>
      <c r="AD235" s="83"/>
      <c r="AE235" s="83"/>
      <c r="AF235" s="83"/>
      <c r="AG235" s="84"/>
      <c r="AH235" s="85"/>
      <c r="AI235" s="85"/>
      <c r="AJ235" s="85">
        <f t="shared" si="6"/>
        <v>0</v>
      </c>
      <c r="AK235" s="85">
        <f t="shared" si="7"/>
        <v>0</v>
      </c>
      <c r="AL235" s="36"/>
    </row>
    <row r="236" spans="1:38" ht="15" hidden="1" customHeight="1" x14ac:dyDescent="0.25">
      <c r="A236" s="71">
        <v>206</v>
      </c>
      <c r="B236" s="71"/>
      <c r="C236" s="72"/>
      <c r="D236" s="70"/>
      <c r="E236" s="30"/>
      <c r="F236" s="30"/>
      <c r="G236" s="73"/>
      <c r="H236" s="74" t="s">
        <v>8</v>
      </c>
      <c r="I236" s="31"/>
      <c r="J236" s="30" t="s">
        <v>9</v>
      </c>
      <c r="K236" s="75">
        <f>'ФОРМУЛЫ!'!E222</f>
        <v>0</v>
      </c>
      <c r="L236" s="75">
        <f>'ФОРМУЛЫ!'!F222</f>
        <v>0</v>
      </c>
      <c r="M236" s="91"/>
      <c r="N236" s="76">
        <f>'ФОРМУЛЫ!'!J222</f>
        <v>0</v>
      </c>
      <c r="O236" s="76">
        <f>'ФОРМУЛЫ!'!K222</f>
        <v>0</v>
      </c>
      <c r="P236" s="77"/>
      <c r="Q236" s="78">
        <f>'ФОРМУЛЫ!'!P222</f>
        <v>0</v>
      </c>
      <c r="R236" s="79">
        <v>0.18</v>
      </c>
      <c r="S236" s="92"/>
      <c r="T236" s="92"/>
      <c r="U236" s="80"/>
      <c r="V236" s="80"/>
      <c r="W236" s="80"/>
      <c r="X236" s="81">
        <v>0</v>
      </c>
      <c r="Y236" s="80"/>
      <c r="Z236" s="80"/>
      <c r="AA236" s="82"/>
      <c r="AB236" s="82"/>
      <c r="AC236" s="83"/>
      <c r="AD236" s="83"/>
      <c r="AE236" s="83"/>
      <c r="AF236" s="83"/>
      <c r="AG236" s="84"/>
      <c r="AH236" s="85"/>
      <c r="AI236" s="85"/>
      <c r="AJ236" s="85">
        <f t="shared" si="6"/>
        <v>0</v>
      </c>
      <c r="AK236" s="85">
        <f t="shared" si="7"/>
        <v>0</v>
      </c>
      <c r="AL236" s="36"/>
    </row>
    <row r="237" spans="1:38" ht="15" hidden="1" customHeight="1" x14ac:dyDescent="0.25">
      <c r="A237" s="71">
        <v>207</v>
      </c>
      <c r="B237" s="71"/>
      <c r="C237" s="72"/>
      <c r="D237" s="70"/>
      <c r="E237" s="30"/>
      <c r="F237" s="30"/>
      <c r="G237" s="73"/>
      <c r="H237" s="74" t="s">
        <v>8</v>
      </c>
      <c r="I237" s="31"/>
      <c r="J237" s="30" t="s">
        <v>9</v>
      </c>
      <c r="K237" s="75">
        <f>'ФОРМУЛЫ!'!E223</f>
        <v>0</v>
      </c>
      <c r="L237" s="75">
        <f>'ФОРМУЛЫ!'!F223</f>
        <v>0</v>
      </c>
      <c r="M237" s="91"/>
      <c r="N237" s="76">
        <f>'ФОРМУЛЫ!'!J223</f>
        <v>0</v>
      </c>
      <c r="O237" s="76">
        <f>'ФОРМУЛЫ!'!K223</f>
        <v>0</v>
      </c>
      <c r="P237" s="77"/>
      <c r="Q237" s="78">
        <f>'ФОРМУЛЫ!'!P223</f>
        <v>0</v>
      </c>
      <c r="R237" s="79">
        <v>0.18</v>
      </c>
      <c r="S237" s="92"/>
      <c r="T237" s="92"/>
      <c r="U237" s="80"/>
      <c r="V237" s="80"/>
      <c r="W237" s="80"/>
      <c r="X237" s="81">
        <v>0</v>
      </c>
      <c r="Y237" s="80"/>
      <c r="Z237" s="80"/>
      <c r="AA237" s="82"/>
      <c r="AB237" s="82"/>
      <c r="AC237" s="83"/>
      <c r="AD237" s="83"/>
      <c r="AE237" s="83"/>
      <c r="AF237" s="83"/>
      <c r="AG237" s="84"/>
      <c r="AH237" s="85"/>
      <c r="AI237" s="85"/>
      <c r="AJ237" s="85">
        <f t="shared" si="6"/>
        <v>0</v>
      </c>
      <c r="AK237" s="85">
        <f t="shared" si="7"/>
        <v>0</v>
      </c>
      <c r="AL237" s="36"/>
    </row>
    <row r="238" spans="1:38" ht="15" hidden="1" customHeight="1" x14ac:dyDescent="0.25">
      <c r="A238" s="71">
        <v>208</v>
      </c>
      <c r="B238" s="71"/>
      <c r="C238" s="72"/>
      <c r="D238" s="70"/>
      <c r="E238" s="30"/>
      <c r="F238" s="30"/>
      <c r="G238" s="73"/>
      <c r="H238" s="74" t="s">
        <v>8</v>
      </c>
      <c r="I238" s="31"/>
      <c r="J238" s="30" t="s">
        <v>9</v>
      </c>
      <c r="K238" s="75">
        <f>'ФОРМУЛЫ!'!E224</f>
        <v>0</v>
      </c>
      <c r="L238" s="75">
        <f>'ФОРМУЛЫ!'!F224</f>
        <v>0</v>
      </c>
      <c r="M238" s="91"/>
      <c r="N238" s="76">
        <f>'ФОРМУЛЫ!'!J224</f>
        <v>0</v>
      </c>
      <c r="O238" s="76">
        <f>'ФОРМУЛЫ!'!K224</f>
        <v>0</v>
      </c>
      <c r="P238" s="77"/>
      <c r="Q238" s="78">
        <f>'ФОРМУЛЫ!'!P224</f>
        <v>0</v>
      </c>
      <c r="R238" s="79">
        <v>0.18</v>
      </c>
      <c r="S238" s="92"/>
      <c r="T238" s="92"/>
      <c r="U238" s="80"/>
      <c r="V238" s="80"/>
      <c r="W238" s="80"/>
      <c r="X238" s="81">
        <v>0</v>
      </c>
      <c r="Y238" s="80"/>
      <c r="Z238" s="80"/>
      <c r="AA238" s="82"/>
      <c r="AB238" s="82"/>
      <c r="AC238" s="83"/>
      <c r="AD238" s="83"/>
      <c r="AE238" s="83"/>
      <c r="AF238" s="83"/>
      <c r="AG238" s="84"/>
      <c r="AH238" s="85"/>
      <c r="AI238" s="85"/>
      <c r="AJ238" s="85">
        <f t="shared" si="6"/>
        <v>0</v>
      </c>
      <c r="AK238" s="85">
        <f t="shared" si="7"/>
        <v>0</v>
      </c>
      <c r="AL238" s="36"/>
    </row>
    <row r="239" spans="1:38" ht="15" hidden="1" customHeight="1" x14ac:dyDescent="0.25">
      <c r="A239" s="71">
        <v>209</v>
      </c>
      <c r="B239" s="71"/>
      <c r="C239" s="72"/>
      <c r="D239" s="70"/>
      <c r="E239" s="30"/>
      <c r="F239" s="30"/>
      <c r="G239" s="73"/>
      <c r="H239" s="74" t="s">
        <v>8</v>
      </c>
      <c r="I239" s="31"/>
      <c r="J239" s="30" t="s">
        <v>9</v>
      </c>
      <c r="K239" s="75">
        <f>'ФОРМУЛЫ!'!E225</f>
        <v>0</v>
      </c>
      <c r="L239" s="75">
        <f>'ФОРМУЛЫ!'!F225</f>
        <v>0</v>
      </c>
      <c r="M239" s="91"/>
      <c r="N239" s="76">
        <f>'ФОРМУЛЫ!'!J225</f>
        <v>0</v>
      </c>
      <c r="O239" s="76">
        <f>'ФОРМУЛЫ!'!K225</f>
        <v>0</v>
      </c>
      <c r="P239" s="77"/>
      <c r="Q239" s="78">
        <f>'ФОРМУЛЫ!'!P225</f>
        <v>0</v>
      </c>
      <c r="R239" s="79">
        <v>0.18</v>
      </c>
      <c r="S239" s="92"/>
      <c r="T239" s="92"/>
      <c r="U239" s="80"/>
      <c r="V239" s="80"/>
      <c r="W239" s="80"/>
      <c r="X239" s="81">
        <v>0</v>
      </c>
      <c r="Y239" s="80"/>
      <c r="Z239" s="80"/>
      <c r="AA239" s="82"/>
      <c r="AB239" s="82"/>
      <c r="AC239" s="83"/>
      <c r="AD239" s="83"/>
      <c r="AE239" s="83"/>
      <c r="AF239" s="83"/>
      <c r="AG239" s="84"/>
      <c r="AH239" s="85"/>
      <c r="AI239" s="85"/>
      <c r="AJ239" s="85">
        <f t="shared" si="6"/>
        <v>0</v>
      </c>
      <c r="AK239" s="85">
        <f t="shared" si="7"/>
        <v>0</v>
      </c>
      <c r="AL239" s="36"/>
    </row>
    <row r="240" spans="1:38" ht="15" hidden="1" customHeight="1" x14ac:dyDescent="0.25">
      <c r="A240" s="71">
        <v>210</v>
      </c>
      <c r="B240" s="71"/>
      <c r="C240" s="72"/>
      <c r="D240" s="70"/>
      <c r="E240" s="30"/>
      <c r="F240" s="30"/>
      <c r="G240" s="73"/>
      <c r="H240" s="74" t="s">
        <v>8</v>
      </c>
      <c r="I240" s="31"/>
      <c r="J240" s="30" t="s">
        <v>9</v>
      </c>
      <c r="K240" s="75">
        <f>'ФОРМУЛЫ!'!E226</f>
        <v>0</v>
      </c>
      <c r="L240" s="75">
        <f>'ФОРМУЛЫ!'!F226</f>
        <v>0</v>
      </c>
      <c r="M240" s="91"/>
      <c r="N240" s="76">
        <f>'ФОРМУЛЫ!'!J226</f>
        <v>0</v>
      </c>
      <c r="O240" s="76">
        <f>'ФОРМУЛЫ!'!K226</f>
        <v>0</v>
      </c>
      <c r="P240" s="77"/>
      <c r="Q240" s="78">
        <f>'ФОРМУЛЫ!'!P226</f>
        <v>0</v>
      </c>
      <c r="R240" s="79">
        <v>0.18</v>
      </c>
      <c r="S240" s="92"/>
      <c r="T240" s="92"/>
      <c r="U240" s="80"/>
      <c r="V240" s="80"/>
      <c r="W240" s="80"/>
      <c r="X240" s="81">
        <v>0</v>
      </c>
      <c r="Y240" s="80"/>
      <c r="Z240" s="80"/>
      <c r="AA240" s="82"/>
      <c r="AB240" s="82"/>
      <c r="AC240" s="83"/>
      <c r="AD240" s="83"/>
      <c r="AE240" s="83"/>
      <c r="AF240" s="83"/>
      <c r="AG240" s="84"/>
      <c r="AH240" s="85"/>
      <c r="AI240" s="85"/>
      <c r="AJ240" s="85">
        <f t="shared" si="6"/>
        <v>0</v>
      </c>
      <c r="AK240" s="85">
        <f t="shared" si="7"/>
        <v>0</v>
      </c>
      <c r="AL240" s="36"/>
    </row>
    <row r="241" spans="1:38" ht="15" hidden="1" customHeight="1" x14ac:dyDescent="0.25">
      <c r="A241" s="71">
        <v>211</v>
      </c>
      <c r="B241" s="71"/>
      <c r="C241" s="72"/>
      <c r="D241" s="70"/>
      <c r="E241" s="30"/>
      <c r="F241" s="30"/>
      <c r="G241" s="73"/>
      <c r="H241" s="74" t="s">
        <v>8</v>
      </c>
      <c r="I241" s="31"/>
      <c r="J241" s="30" t="s">
        <v>9</v>
      </c>
      <c r="K241" s="75">
        <f>'ФОРМУЛЫ!'!E227</f>
        <v>0</v>
      </c>
      <c r="L241" s="75">
        <f>'ФОРМУЛЫ!'!F227</f>
        <v>0</v>
      </c>
      <c r="M241" s="91"/>
      <c r="N241" s="76">
        <f>'ФОРМУЛЫ!'!J227</f>
        <v>0</v>
      </c>
      <c r="O241" s="76">
        <f>'ФОРМУЛЫ!'!K227</f>
        <v>0</v>
      </c>
      <c r="P241" s="77"/>
      <c r="Q241" s="78">
        <f>'ФОРМУЛЫ!'!P227</f>
        <v>0</v>
      </c>
      <c r="R241" s="79">
        <v>0.18</v>
      </c>
      <c r="S241" s="92"/>
      <c r="T241" s="92"/>
      <c r="U241" s="80"/>
      <c r="V241" s="80"/>
      <c r="W241" s="80"/>
      <c r="X241" s="81">
        <v>0</v>
      </c>
      <c r="Y241" s="80"/>
      <c r="Z241" s="80"/>
      <c r="AA241" s="82"/>
      <c r="AB241" s="82"/>
      <c r="AC241" s="83"/>
      <c r="AD241" s="83"/>
      <c r="AE241" s="83"/>
      <c r="AF241" s="83"/>
      <c r="AG241" s="84"/>
      <c r="AH241" s="85"/>
      <c r="AI241" s="85"/>
      <c r="AJ241" s="85">
        <f t="shared" si="6"/>
        <v>0</v>
      </c>
      <c r="AK241" s="85">
        <f t="shared" si="7"/>
        <v>0</v>
      </c>
      <c r="AL241" s="36"/>
    </row>
    <row r="242" spans="1:38" ht="15" hidden="1" customHeight="1" x14ac:dyDescent="0.25">
      <c r="A242" s="71">
        <v>212</v>
      </c>
      <c r="B242" s="71"/>
      <c r="C242" s="72"/>
      <c r="D242" s="70"/>
      <c r="E242" s="30"/>
      <c r="F242" s="30"/>
      <c r="G242" s="73"/>
      <c r="H242" s="74" t="s">
        <v>8</v>
      </c>
      <c r="I242" s="31"/>
      <c r="J242" s="30" t="s">
        <v>9</v>
      </c>
      <c r="K242" s="75">
        <f>'ФОРМУЛЫ!'!E228</f>
        <v>0</v>
      </c>
      <c r="L242" s="75">
        <f>'ФОРМУЛЫ!'!F228</f>
        <v>0</v>
      </c>
      <c r="M242" s="91"/>
      <c r="N242" s="76">
        <f>'ФОРМУЛЫ!'!J228</f>
        <v>0</v>
      </c>
      <c r="O242" s="76">
        <f>'ФОРМУЛЫ!'!K228</f>
        <v>0</v>
      </c>
      <c r="P242" s="77"/>
      <c r="Q242" s="78">
        <f>'ФОРМУЛЫ!'!P228</f>
        <v>0</v>
      </c>
      <c r="R242" s="79">
        <v>0.18</v>
      </c>
      <c r="S242" s="92"/>
      <c r="T242" s="92"/>
      <c r="U242" s="80"/>
      <c r="V242" s="80"/>
      <c r="W242" s="80"/>
      <c r="X242" s="81">
        <v>0</v>
      </c>
      <c r="Y242" s="80"/>
      <c r="Z242" s="80"/>
      <c r="AA242" s="82"/>
      <c r="AB242" s="82"/>
      <c r="AC242" s="83"/>
      <c r="AD242" s="83"/>
      <c r="AE242" s="83"/>
      <c r="AF242" s="83"/>
      <c r="AG242" s="84"/>
      <c r="AH242" s="85"/>
      <c r="AI242" s="85"/>
      <c r="AJ242" s="85">
        <f t="shared" si="6"/>
        <v>0</v>
      </c>
      <c r="AK242" s="85">
        <f t="shared" si="7"/>
        <v>0</v>
      </c>
      <c r="AL242" s="36"/>
    </row>
    <row r="243" spans="1:38" ht="15" hidden="1" customHeight="1" x14ac:dyDescent="0.25">
      <c r="A243" s="71">
        <v>213</v>
      </c>
      <c r="B243" s="71"/>
      <c r="C243" s="72"/>
      <c r="D243" s="70"/>
      <c r="E243" s="30"/>
      <c r="F243" s="30"/>
      <c r="G243" s="73"/>
      <c r="H243" s="74" t="s">
        <v>8</v>
      </c>
      <c r="I243" s="31"/>
      <c r="J243" s="30" t="s">
        <v>9</v>
      </c>
      <c r="K243" s="75">
        <f>'ФОРМУЛЫ!'!E229</f>
        <v>0</v>
      </c>
      <c r="L243" s="75">
        <f>'ФОРМУЛЫ!'!F229</f>
        <v>0</v>
      </c>
      <c r="M243" s="91"/>
      <c r="N243" s="76">
        <f>'ФОРМУЛЫ!'!J229</f>
        <v>0</v>
      </c>
      <c r="O243" s="76">
        <f>'ФОРМУЛЫ!'!K229</f>
        <v>0</v>
      </c>
      <c r="P243" s="77"/>
      <c r="Q243" s="78">
        <f>'ФОРМУЛЫ!'!P229</f>
        <v>0</v>
      </c>
      <c r="R243" s="79">
        <v>0.18</v>
      </c>
      <c r="S243" s="92"/>
      <c r="T243" s="92"/>
      <c r="U243" s="80"/>
      <c r="V243" s="80"/>
      <c r="W243" s="80"/>
      <c r="X243" s="81">
        <v>0</v>
      </c>
      <c r="Y243" s="80"/>
      <c r="Z243" s="80"/>
      <c r="AA243" s="82"/>
      <c r="AB243" s="82"/>
      <c r="AC243" s="83"/>
      <c r="AD243" s="83"/>
      <c r="AE243" s="83"/>
      <c r="AF243" s="83"/>
      <c r="AG243" s="84"/>
      <c r="AH243" s="85"/>
      <c r="AI243" s="85"/>
      <c r="AJ243" s="85">
        <f t="shared" si="6"/>
        <v>0</v>
      </c>
      <c r="AK243" s="85">
        <f t="shared" si="7"/>
        <v>0</v>
      </c>
      <c r="AL243" s="36"/>
    </row>
    <row r="244" spans="1:38" ht="15" hidden="1" customHeight="1" x14ac:dyDescent="0.25">
      <c r="A244" s="71">
        <v>214</v>
      </c>
      <c r="B244" s="71"/>
      <c r="C244" s="72"/>
      <c r="D244" s="70"/>
      <c r="E244" s="30"/>
      <c r="F244" s="30"/>
      <c r="G244" s="73"/>
      <c r="H244" s="74" t="s">
        <v>8</v>
      </c>
      <c r="I244" s="31"/>
      <c r="J244" s="30" t="s">
        <v>9</v>
      </c>
      <c r="K244" s="75">
        <f>'ФОРМУЛЫ!'!E230</f>
        <v>0</v>
      </c>
      <c r="L244" s="75">
        <f>'ФОРМУЛЫ!'!F230</f>
        <v>0</v>
      </c>
      <c r="M244" s="91"/>
      <c r="N244" s="76">
        <f>'ФОРМУЛЫ!'!J230</f>
        <v>0</v>
      </c>
      <c r="O244" s="76">
        <f>'ФОРМУЛЫ!'!K230</f>
        <v>0</v>
      </c>
      <c r="P244" s="77"/>
      <c r="Q244" s="78">
        <f>'ФОРМУЛЫ!'!P230</f>
        <v>0</v>
      </c>
      <c r="R244" s="79">
        <v>0.18</v>
      </c>
      <c r="S244" s="92"/>
      <c r="T244" s="92"/>
      <c r="U244" s="80"/>
      <c r="V244" s="80"/>
      <c r="W244" s="80"/>
      <c r="X244" s="81">
        <v>0</v>
      </c>
      <c r="Y244" s="80"/>
      <c r="Z244" s="80"/>
      <c r="AA244" s="82"/>
      <c r="AB244" s="82"/>
      <c r="AC244" s="83"/>
      <c r="AD244" s="83"/>
      <c r="AE244" s="83"/>
      <c r="AF244" s="83"/>
      <c r="AG244" s="84"/>
      <c r="AH244" s="85"/>
      <c r="AI244" s="85"/>
      <c r="AJ244" s="85">
        <f t="shared" si="6"/>
        <v>0</v>
      </c>
      <c r="AK244" s="85">
        <f t="shared" si="7"/>
        <v>0</v>
      </c>
      <c r="AL244" s="36"/>
    </row>
    <row r="245" spans="1:38" ht="15" hidden="1" customHeight="1" x14ac:dyDescent="0.25">
      <c r="A245" s="71">
        <v>215</v>
      </c>
      <c r="B245" s="71"/>
      <c r="C245" s="72"/>
      <c r="D245" s="70"/>
      <c r="E245" s="30"/>
      <c r="F245" s="30"/>
      <c r="G245" s="73"/>
      <c r="H245" s="74" t="s">
        <v>8</v>
      </c>
      <c r="I245" s="31"/>
      <c r="J245" s="30" t="s">
        <v>9</v>
      </c>
      <c r="K245" s="75">
        <f>'ФОРМУЛЫ!'!E231</f>
        <v>0</v>
      </c>
      <c r="L245" s="75">
        <f>'ФОРМУЛЫ!'!F231</f>
        <v>0</v>
      </c>
      <c r="M245" s="91"/>
      <c r="N245" s="76">
        <f>'ФОРМУЛЫ!'!J231</f>
        <v>0</v>
      </c>
      <c r="O245" s="76">
        <f>'ФОРМУЛЫ!'!K231</f>
        <v>0</v>
      </c>
      <c r="P245" s="77"/>
      <c r="Q245" s="78">
        <f>'ФОРМУЛЫ!'!P231</f>
        <v>0</v>
      </c>
      <c r="R245" s="79">
        <v>0.18</v>
      </c>
      <c r="S245" s="92"/>
      <c r="T245" s="92"/>
      <c r="U245" s="80"/>
      <c r="V245" s="80"/>
      <c r="W245" s="80"/>
      <c r="X245" s="81">
        <v>0</v>
      </c>
      <c r="Y245" s="80"/>
      <c r="Z245" s="80"/>
      <c r="AA245" s="82"/>
      <c r="AB245" s="82"/>
      <c r="AC245" s="83"/>
      <c r="AD245" s="83"/>
      <c r="AE245" s="83"/>
      <c r="AF245" s="83"/>
      <c r="AG245" s="84"/>
      <c r="AH245" s="85"/>
      <c r="AI245" s="85"/>
      <c r="AJ245" s="85">
        <f t="shared" si="6"/>
        <v>0</v>
      </c>
      <c r="AK245" s="85">
        <f t="shared" si="7"/>
        <v>0</v>
      </c>
      <c r="AL245" s="36"/>
    </row>
    <row r="246" spans="1:38" ht="15" hidden="1" customHeight="1" x14ac:dyDescent="0.25">
      <c r="A246" s="71">
        <v>216</v>
      </c>
      <c r="B246" s="71"/>
      <c r="C246" s="72"/>
      <c r="D246" s="70"/>
      <c r="E246" s="30"/>
      <c r="F246" s="30"/>
      <c r="G246" s="73"/>
      <c r="H246" s="74" t="s">
        <v>8</v>
      </c>
      <c r="I246" s="31"/>
      <c r="J246" s="30" t="s">
        <v>9</v>
      </c>
      <c r="K246" s="75">
        <f>'ФОРМУЛЫ!'!E232</f>
        <v>0</v>
      </c>
      <c r="L246" s="75">
        <f>'ФОРМУЛЫ!'!F232</f>
        <v>0</v>
      </c>
      <c r="M246" s="91"/>
      <c r="N246" s="76">
        <f>'ФОРМУЛЫ!'!J232</f>
        <v>0</v>
      </c>
      <c r="O246" s="76">
        <f>'ФОРМУЛЫ!'!K232</f>
        <v>0</v>
      </c>
      <c r="P246" s="77"/>
      <c r="Q246" s="78">
        <f>'ФОРМУЛЫ!'!P232</f>
        <v>0</v>
      </c>
      <c r="R246" s="79">
        <v>0.18</v>
      </c>
      <c r="S246" s="92"/>
      <c r="T246" s="92"/>
      <c r="U246" s="80"/>
      <c r="V246" s="80"/>
      <c r="W246" s="80"/>
      <c r="X246" s="81">
        <v>0</v>
      </c>
      <c r="Y246" s="80"/>
      <c r="Z246" s="80"/>
      <c r="AA246" s="82"/>
      <c r="AB246" s="82"/>
      <c r="AC246" s="83"/>
      <c r="AD246" s="83"/>
      <c r="AE246" s="83"/>
      <c r="AF246" s="83"/>
      <c r="AG246" s="84"/>
      <c r="AH246" s="85"/>
      <c r="AI246" s="85"/>
      <c r="AJ246" s="85">
        <f t="shared" si="6"/>
        <v>0</v>
      </c>
      <c r="AK246" s="85">
        <f t="shared" si="7"/>
        <v>0</v>
      </c>
      <c r="AL246" s="36"/>
    </row>
    <row r="247" spans="1:38" ht="15" hidden="1" customHeight="1" x14ac:dyDescent="0.25">
      <c r="A247" s="71">
        <v>217</v>
      </c>
      <c r="B247" s="71"/>
      <c r="C247" s="72"/>
      <c r="D247" s="70"/>
      <c r="E247" s="30"/>
      <c r="F247" s="30"/>
      <c r="G247" s="73"/>
      <c r="H247" s="74" t="s">
        <v>8</v>
      </c>
      <c r="I247" s="31"/>
      <c r="J247" s="30" t="s">
        <v>9</v>
      </c>
      <c r="K247" s="75">
        <f>'ФОРМУЛЫ!'!E233</f>
        <v>0</v>
      </c>
      <c r="L247" s="75">
        <f>'ФОРМУЛЫ!'!F233</f>
        <v>0</v>
      </c>
      <c r="M247" s="91"/>
      <c r="N247" s="76">
        <f>'ФОРМУЛЫ!'!J233</f>
        <v>0</v>
      </c>
      <c r="O247" s="76">
        <f>'ФОРМУЛЫ!'!K233</f>
        <v>0</v>
      </c>
      <c r="P247" s="77"/>
      <c r="Q247" s="78">
        <f>'ФОРМУЛЫ!'!P233</f>
        <v>0</v>
      </c>
      <c r="R247" s="79">
        <v>0.18</v>
      </c>
      <c r="S247" s="92"/>
      <c r="T247" s="92"/>
      <c r="U247" s="80"/>
      <c r="V247" s="80"/>
      <c r="W247" s="80"/>
      <c r="X247" s="81">
        <v>0</v>
      </c>
      <c r="Y247" s="80"/>
      <c r="Z247" s="80"/>
      <c r="AA247" s="82"/>
      <c r="AB247" s="82"/>
      <c r="AC247" s="83"/>
      <c r="AD247" s="83"/>
      <c r="AE247" s="83"/>
      <c r="AF247" s="83"/>
      <c r="AG247" s="84"/>
      <c r="AH247" s="85"/>
      <c r="AI247" s="85"/>
      <c r="AJ247" s="85">
        <f t="shared" si="6"/>
        <v>0</v>
      </c>
      <c r="AK247" s="85">
        <f t="shared" si="7"/>
        <v>0</v>
      </c>
      <c r="AL247" s="36"/>
    </row>
    <row r="248" spans="1:38" ht="15" hidden="1" customHeight="1" x14ac:dyDescent="0.25">
      <c r="A248" s="71">
        <v>218</v>
      </c>
      <c r="B248" s="71"/>
      <c r="C248" s="72"/>
      <c r="D248" s="70"/>
      <c r="E248" s="30"/>
      <c r="F248" s="30"/>
      <c r="G248" s="73"/>
      <c r="H248" s="74" t="s">
        <v>8</v>
      </c>
      <c r="I248" s="31"/>
      <c r="J248" s="30" t="s">
        <v>9</v>
      </c>
      <c r="K248" s="75">
        <f>'ФОРМУЛЫ!'!E234</f>
        <v>0</v>
      </c>
      <c r="L248" s="75">
        <f>'ФОРМУЛЫ!'!F234</f>
        <v>0</v>
      </c>
      <c r="M248" s="91"/>
      <c r="N248" s="76">
        <f>'ФОРМУЛЫ!'!J234</f>
        <v>0</v>
      </c>
      <c r="O248" s="76">
        <f>'ФОРМУЛЫ!'!K234</f>
        <v>0</v>
      </c>
      <c r="P248" s="77"/>
      <c r="Q248" s="78">
        <f>'ФОРМУЛЫ!'!P234</f>
        <v>0</v>
      </c>
      <c r="R248" s="79">
        <v>0.18</v>
      </c>
      <c r="S248" s="92"/>
      <c r="T248" s="92"/>
      <c r="U248" s="80"/>
      <c r="V248" s="80"/>
      <c r="W248" s="80"/>
      <c r="X248" s="81">
        <v>0</v>
      </c>
      <c r="Y248" s="80"/>
      <c r="Z248" s="80"/>
      <c r="AA248" s="82"/>
      <c r="AB248" s="82"/>
      <c r="AC248" s="83"/>
      <c r="AD248" s="83"/>
      <c r="AE248" s="83"/>
      <c r="AF248" s="83"/>
      <c r="AG248" s="84"/>
      <c r="AH248" s="85"/>
      <c r="AI248" s="85"/>
      <c r="AJ248" s="85">
        <f t="shared" si="6"/>
        <v>0</v>
      </c>
      <c r="AK248" s="85">
        <f t="shared" si="7"/>
        <v>0</v>
      </c>
      <c r="AL248" s="36"/>
    </row>
    <row r="249" spans="1:38" ht="15" hidden="1" customHeight="1" x14ac:dyDescent="0.25">
      <c r="A249" s="71">
        <v>219</v>
      </c>
      <c r="B249" s="71"/>
      <c r="C249" s="72"/>
      <c r="D249" s="70"/>
      <c r="E249" s="30"/>
      <c r="F249" s="30"/>
      <c r="G249" s="73"/>
      <c r="H249" s="74" t="s">
        <v>8</v>
      </c>
      <c r="I249" s="31"/>
      <c r="J249" s="30" t="s">
        <v>9</v>
      </c>
      <c r="K249" s="75">
        <f>'ФОРМУЛЫ!'!E235</f>
        <v>0</v>
      </c>
      <c r="L249" s="75">
        <f>'ФОРМУЛЫ!'!F235</f>
        <v>0</v>
      </c>
      <c r="M249" s="91"/>
      <c r="N249" s="76">
        <f>'ФОРМУЛЫ!'!J235</f>
        <v>0</v>
      </c>
      <c r="O249" s="76">
        <f>'ФОРМУЛЫ!'!K235</f>
        <v>0</v>
      </c>
      <c r="P249" s="77"/>
      <c r="Q249" s="78">
        <f>'ФОРМУЛЫ!'!P235</f>
        <v>0</v>
      </c>
      <c r="R249" s="79">
        <v>0.18</v>
      </c>
      <c r="S249" s="92"/>
      <c r="T249" s="92"/>
      <c r="U249" s="80"/>
      <c r="V249" s="80"/>
      <c r="W249" s="80"/>
      <c r="X249" s="81">
        <v>0</v>
      </c>
      <c r="Y249" s="80"/>
      <c r="Z249" s="80"/>
      <c r="AA249" s="82"/>
      <c r="AB249" s="82"/>
      <c r="AC249" s="83"/>
      <c r="AD249" s="83"/>
      <c r="AE249" s="83"/>
      <c r="AF249" s="83"/>
      <c r="AG249" s="84"/>
      <c r="AH249" s="85"/>
      <c r="AI249" s="85"/>
      <c r="AJ249" s="85">
        <f t="shared" si="6"/>
        <v>0</v>
      </c>
      <c r="AK249" s="85">
        <f t="shared" si="7"/>
        <v>0</v>
      </c>
      <c r="AL249" s="36"/>
    </row>
    <row r="250" spans="1:38" ht="15" hidden="1" customHeight="1" x14ac:dyDescent="0.25">
      <c r="A250" s="71">
        <v>220</v>
      </c>
      <c r="B250" s="71"/>
      <c r="C250" s="72"/>
      <c r="D250" s="70"/>
      <c r="E250" s="30"/>
      <c r="F250" s="30"/>
      <c r="G250" s="73"/>
      <c r="H250" s="74" t="s">
        <v>8</v>
      </c>
      <c r="I250" s="31"/>
      <c r="J250" s="30" t="s">
        <v>9</v>
      </c>
      <c r="K250" s="75">
        <f>'ФОРМУЛЫ!'!E236</f>
        <v>0</v>
      </c>
      <c r="L250" s="75">
        <f>'ФОРМУЛЫ!'!F236</f>
        <v>0</v>
      </c>
      <c r="M250" s="91"/>
      <c r="N250" s="76">
        <f>'ФОРМУЛЫ!'!J236</f>
        <v>0</v>
      </c>
      <c r="O250" s="76">
        <f>'ФОРМУЛЫ!'!K236</f>
        <v>0</v>
      </c>
      <c r="P250" s="77"/>
      <c r="Q250" s="78">
        <f>'ФОРМУЛЫ!'!P236</f>
        <v>0</v>
      </c>
      <c r="R250" s="79">
        <v>0.18</v>
      </c>
      <c r="S250" s="92"/>
      <c r="T250" s="92"/>
      <c r="U250" s="80"/>
      <c r="V250" s="80"/>
      <c r="W250" s="80"/>
      <c r="X250" s="81">
        <v>0</v>
      </c>
      <c r="Y250" s="80"/>
      <c r="Z250" s="80"/>
      <c r="AA250" s="82"/>
      <c r="AB250" s="82"/>
      <c r="AC250" s="83"/>
      <c r="AD250" s="83"/>
      <c r="AE250" s="83"/>
      <c r="AF250" s="83"/>
      <c r="AG250" s="84"/>
      <c r="AH250" s="85"/>
      <c r="AI250" s="85"/>
      <c r="AJ250" s="85">
        <f t="shared" si="6"/>
        <v>0</v>
      </c>
      <c r="AK250" s="85">
        <f t="shared" si="7"/>
        <v>0</v>
      </c>
      <c r="AL250" s="36"/>
    </row>
    <row r="251" spans="1:38" ht="15" hidden="1" customHeight="1" x14ac:dyDescent="0.25">
      <c r="A251" s="71">
        <v>221</v>
      </c>
      <c r="B251" s="71"/>
      <c r="C251" s="72"/>
      <c r="D251" s="70"/>
      <c r="E251" s="30"/>
      <c r="F251" s="30"/>
      <c r="G251" s="73"/>
      <c r="H251" s="74" t="s">
        <v>8</v>
      </c>
      <c r="I251" s="31"/>
      <c r="J251" s="30" t="s">
        <v>9</v>
      </c>
      <c r="K251" s="75">
        <f>'ФОРМУЛЫ!'!E237</f>
        <v>0</v>
      </c>
      <c r="L251" s="75">
        <f>'ФОРМУЛЫ!'!F237</f>
        <v>0</v>
      </c>
      <c r="M251" s="91"/>
      <c r="N251" s="76">
        <f>'ФОРМУЛЫ!'!J237</f>
        <v>0</v>
      </c>
      <c r="O251" s="76">
        <f>'ФОРМУЛЫ!'!K237</f>
        <v>0</v>
      </c>
      <c r="P251" s="77"/>
      <c r="Q251" s="78">
        <f>'ФОРМУЛЫ!'!P237</f>
        <v>0</v>
      </c>
      <c r="R251" s="79">
        <v>0.18</v>
      </c>
      <c r="S251" s="92"/>
      <c r="T251" s="92"/>
      <c r="U251" s="80"/>
      <c r="V251" s="80"/>
      <c r="W251" s="80"/>
      <c r="X251" s="81">
        <v>0</v>
      </c>
      <c r="Y251" s="80"/>
      <c r="Z251" s="80"/>
      <c r="AA251" s="82"/>
      <c r="AB251" s="82"/>
      <c r="AC251" s="83"/>
      <c r="AD251" s="83"/>
      <c r="AE251" s="83"/>
      <c r="AF251" s="83"/>
      <c r="AG251" s="84"/>
      <c r="AH251" s="85"/>
      <c r="AI251" s="85"/>
      <c r="AJ251" s="85">
        <f t="shared" si="6"/>
        <v>0</v>
      </c>
      <c r="AK251" s="85">
        <f t="shared" si="7"/>
        <v>0</v>
      </c>
      <c r="AL251" s="36"/>
    </row>
    <row r="252" spans="1:38" ht="15" hidden="1" customHeight="1" x14ac:dyDescent="0.25">
      <c r="A252" s="71">
        <v>222</v>
      </c>
      <c r="B252" s="71"/>
      <c r="C252" s="72"/>
      <c r="D252" s="70"/>
      <c r="E252" s="30"/>
      <c r="F252" s="30"/>
      <c r="G252" s="73"/>
      <c r="H252" s="74" t="s">
        <v>8</v>
      </c>
      <c r="I252" s="31"/>
      <c r="J252" s="30" t="s">
        <v>9</v>
      </c>
      <c r="K252" s="75">
        <f>'ФОРМУЛЫ!'!E238</f>
        <v>0</v>
      </c>
      <c r="L252" s="75">
        <f>'ФОРМУЛЫ!'!F238</f>
        <v>0</v>
      </c>
      <c r="M252" s="91"/>
      <c r="N252" s="76">
        <f>'ФОРМУЛЫ!'!J238</f>
        <v>0</v>
      </c>
      <c r="O252" s="76">
        <f>'ФОРМУЛЫ!'!K238</f>
        <v>0</v>
      </c>
      <c r="P252" s="77"/>
      <c r="Q252" s="78">
        <f>'ФОРМУЛЫ!'!P238</f>
        <v>0</v>
      </c>
      <c r="R252" s="79">
        <v>0.18</v>
      </c>
      <c r="S252" s="92"/>
      <c r="T252" s="92"/>
      <c r="U252" s="80"/>
      <c r="V252" s="80"/>
      <c r="W252" s="80"/>
      <c r="X252" s="81">
        <v>0</v>
      </c>
      <c r="Y252" s="80"/>
      <c r="Z252" s="80"/>
      <c r="AA252" s="82"/>
      <c r="AB252" s="82"/>
      <c r="AC252" s="83"/>
      <c r="AD252" s="83"/>
      <c r="AE252" s="83"/>
      <c r="AF252" s="83"/>
      <c r="AG252" s="84"/>
      <c r="AH252" s="85"/>
      <c r="AI252" s="85"/>
      <c r="AJ252" s="85">
        <f t="shared" si="6"/>
        <v>0</v>
      </c>
      <c r="AK252" s="85">
        <f t="shared" si="7"/>
        <v>0</v>
      </c>
      <c r="AL252" s="36"/>
    </row>
    <row r="253" spans="1:38" ht="15" hidden="1" customHeight="1" x14ac:dyDescent="0.25">
      <c r="A253" s="71">
        <v>223</v>
      </c>
      <c r="B253" s="71"/>
      <c r="C253" s="72"/>
      <c r="D253" s="70"/>
      <c r="E253" s="30"/>
      <c r="F253" s="30"/>
      <c r="G253" s="73"/>
      <c r="H253" s="74" t="s">
        <v>8</v>
      </c>
      <c r="I253" s="31"/>
      <c r="J253" s="30" t="s">
        <v>9</v>
      </c>
      <c r="K253" s="75">
        <f>'ФОРМУЛЫ!'!E239</f>
        <v>0</v>
      </c>
      <c r="L253" s="75">
        <f>'ФОРМУЛЫ!'!F239</f>
        <v>0</v>
      </c>
      <c r="M253" s="91"/>
      <c r="N253" s="76">
        <f>'ФОРМУЛЫ!'!J239</f>
        <v>0</v>
      </c>
      <c r="O253" s="76">
        <f>'ФОРМУЛЫ!'!K239</f>
        <v>0</v>
      </c>
      <c r="P253" s="77"/>
      <c r="Q253" s="78">
        <f>'ФОРМУЛЫ!'!P239</f>
        <v>0</v>
      </c>
      <c r="R253" s="79">
        <v>0.18</v>
      </c>
      <c r="S253" s="92"/>
      <c r="T253" s="92"/>
      <c r="U253" s="80"/>
      <c r="V253" s="80"/>
      <c r="W253" s="80"/>
      <c r="X253" s="81">
        <v>0</v>
      </c>
      <c r="Y253" s="80"/>
      <c r="Z253" s="80"/>
      <c r="AA253" s="82"/>
      <c r="AB253" s="82"/>
      <c r="AC253" s="83"/>
      <c r="AD253" s="83"/>
      <c r="AE253" s="83"/>
      <c r="AF253" s="83"/>
      <c r="AG253" s="84"/>
      <c r="AH253" s="85"/>
      <c r="AI253" s="85"/>
      <c r="AJ253" s="85">
        <f t="shared" si="6"/>
        <v>0</v>
      </c>
      <c r="AK253" s="85">
        <f t="shared" si="7"/>
        <v>0</v>
      </c>
      <c r="AL253" s="36"/>
    </row>
    <row r="254" spans="1:38" ht="15" hidden="1" customHeight="1" x14ac:dyDescent="0.25">
      <c r="A254" s="71">
        <v>224</v>
      </c>
      <c r="B254" s="71"/>
      <c r="C254" s="72"/>
      <c r="D254" s="70"/>
      <c r="E254" s="30"/>
      <c r="F254" s="30"/>
      <c r="G254" s="73"/>
      <c r="H254" s="74" t="s">
        <v>8</v>
      </c>
      <c r="I254" s="31"/>
      <c r="J254" s="30" t="s">
        <v>9</v>
      </c>
      <c r="K254" s="75">
        <f>'ФОРМУЛЫ!'!E240</f>
        <v>0</v>
      </c>
      <c r="L254" s="75">
        <f>'ФОРМУЛЫ!'!F240</f>
        <v>0</v>
      </c>
      <c r="M254" s="91"/>
      <c r="N254" s="76">
        <f>'ФОРМУЛЫ!'!J240</f>
        <v>0</v>
      </c>
      <c r="O254" s="76">
        <f>'ФОРМУЛЫ!'!K240</f>
        <v>0</v>
      </c>
      <c r="P254" s="77"/>
      <c r="Q254" s="78">
        <f>'ФОРМУЛЫ!'!P240</f>
        <v>0</v>
      </c>
      <c r="R254" s="79">
        <v>0.18</v>
      </c>
      <c r="S254" s="92"/>
      <c r="T254" s="92"/>
      <c r="U254" s="80"/>
      <c r="V254" s="80"/>
      <c r="W254" s="80"/>
      <c r="X254" s="81">
        <v>0</v>
      </c>
      <c r="Y254" s="80"/>
      <c r="Z254" s="80"/>
      <c r="AA254" s="82"/>
      <c r="AB254" s="82"/>
      <c r="AC254" s="83"/>
      <c r="AD254" s="83"/>
      <c r="AE254" s="83"/>
      <c r="AF254" s="83"/>
      <c r="AG254" s="84"/>
      <c r="AH254" s="85"/>
      <c r="AI254" s="85"/>
      <c r="AJ254" s="85">
        <f t="shared" si="6"/>
        <v>0</v>
      </c>
      <c r="AK254" s="85">
        <f t="shared" si="7"/>
        <v>0</v>
      </c>
      <c r="AL254" s="36"/>
    </row>
    <row r="255" spans="1:38" ht="15" hidden="1" customHeight="1" x14ac:dyDescent="0.25">
      <c r="A255" s="71">
        <v>225</v>
      </c>
      <c r="B255" s="71"/>
      <c r="C255" s="72"/>
      <c r="D255" s="70"/>
      <c r="E255" s="30"/>
      <c r="F255" s="30"/>
      <c r="G255" s="73"/>
      <c r="H255" s="74" t="s">
        <v>8</v>
      </c>
      <c r="I255" s="31"/>
      <c r="J255" s="30" t="s">
        <v>9</v>
      </c>
      <c r="K255" s="75">
        <f>'ФОРМУЛЫ!'!E241</f>
        <v>0</v>
      </c>
      <c r="L255" s="75">
        <f>'ФОРМУЛЫ!'!F241</f>
        <v>0</v>
      </c>
      <c r="M255" s="91"/>
      <c r="N255" s="76">
        <f>'ФОРМУЛЫ!'!J241</f>
        <v>0</v>
      </c>
      <c r="O255" s="76">
        <f>'ФОРМУЛЫ!'!K241</f>
        <v>0</v>
      </c>
      <c r="P255" s="77"/>
      <c r="Q255" s="78">
        <f>'ФОРМУЛЫ!'!P241</f>
        <v>0</v>
      </c>
      <c r="R255" s="79">
        <v>0.18</v>
      </c>
      <c r="S255" s="92"/>
      <c r="T255" s="92"/>
      <c r="U255" s="80"/>
      <c r="V255" s="80"/>
      <c r="W255" s="80"/>
      <c r="X255" s="81">
        <v>0</v>
      </c>
      <c r="Y255" s="80"/>
      <c r="Z255" s="80"/>
      <c r="AA255" s="82"/>
      <c r="AB255" s="82"/>
      <c r="AC255" s="83"/>
      <c r="AD255" s="83"/>
      <c r="AE255" s="83"/>
      <c r="AF255" s="83"/>
      <c r="AG255" s="84"/>
      <c r="AH255" s="85"/>
      <c r="AI255" s="85"/>
      <c r="AJ255" s="85">
        <f t="shared" si="6"/>
        <v>0</v>
      </c>
      <c r="AK255" s="85">
        <f t="shared" si="7"/>
        <v>0</v>
      </c>
      <c r="AL255" s="36"/>
    </row>
    <row r="256" spans="1:38" ht="15" hidden="1" customHeight="1" x14ac:dyDescent="0.25">
      <c r="A256" s="71">
        <v>226</v>
      </c>
      <c r="B256" s="71"/>
      <c r="C256" s="72"/>
      <c r="D256" s="70"/>
      <c r="E256" s="30"/>
      <c r="F256" s="30"/>
      <c r="G256" s="73"/>
      <c r="H256" s="74" t="s">
        <v>8</v>
      </c>
      <c r="I256" s="31"/>
      <c r="J256" s="30" t="s">
        <v>9</v>
      </c>
      <c r="K256" s="75">
        <f>'ФОРМУЛЫ!'!E242</f>
        <v>0</v>
      </c>
      <c r="L256" s="75">
        <f>'ФОРМУЛЫ!'!F242</f>
        <v>0</v>
      </c>
      <c r="M256" s="91"/>
      <c r="N256" s="76">
        <f>'ФОРМУЛЫ!'!J242</f>
        <v>0</v>
      </c>
      <c r="O256" s="76">
        <f>'ФОРМУЛЫ!'!K242</f>
        <v>0</v>
      </c>
      <c r="P256" s="77"/>
      <c r="Q256" s="78">
        <f>'ФОРМУЛЫ!'!P242</f>
        <v>0</v>
      </c>
      <c r="R256" s="79">
        <v>0.18</v>
      </c>
      <c r="S256" s="92"/>
      <c r="T256" s="92"/>
      <c r="U256" s="80"/>
      <c r="V256" s="80"/>
      <c r="W256" s="80"/>
      <c r="X256" s="81">
        <v>0</v>
      </c>
      <c r="Y256" s="80"/>
      <c r="Z256" s="80"/>
      <c r="AA256" s="82"/>
      <c r="AB256" s="82"/>
      <c r="AC256" s="83"/>
      <c r="AD256" s="83"/>
      <c r="AE256" s="83"/>
      <c r="AF256" s="83"/>
      <c r="AG256" s="84"/>
      <c r="AH256" s="85"/>
      <c r="AI256" s="85"/>
      <c r="AJ256" s="85">
        <f t="shared" si="6"/>
        <v>0</v>
      </c>
      <c r="AK256" s="85">
        <f t="shared" si="7"/>
        <v>0</v>
      </c>
      <c r="AL256" s="36"/>
    </row>
    <row r="257" spans="1:38" ht="15" hidden="1" customHeight="1" x14ac:dyDescent="0.25">
      <c r="A257" s="71">
        <v>227</v>
      </c>
      <c r="B257" s="71"/>
      <c r="C257" s="72"/>
      <c r="D257" s="70"/>
      <c r="E257" s="30"/>
      <c r="F257" s="30"/>
      <c r="G257" s="73"/>
      <c r="H257" s="74" t="s">
        <v>8</v>
      </c>
      <c r="I257" s="31"/>
      <c r="J257" s="30" t="s">
        <v>9</v>
      </c>
      <c r="K257" s="75">
        <f>'ФОРМУЛЫ!'!E243</f>
        <v>0</v>
      </c>
      <c r="L257" s="75">
        <f>'ФОРМУЛЫ!'!F243</f>
        <v>0</v>
      </c>
      <c r="M257" s="91"/>
      <c r="N257" s="76">
        <f>'ФОРМУЛЫ!'!J243</f>
        <v>0</v>
      </c>
      <c r="O257" s="76">
        <f>'ФОРМУЛЫ!'!K243</f>
        <v>0</v>
      </c>
      <c r="P257" s="77"/>
      <c r="Q257" s="78">
        <f>'ФОРМУЛЫ!'!P243</f>
        <v>0</v>
      </c>
      <c r="R257" s="79">
        <v>0.18</v>
      </c>
      <c r="S257" s="92"/>
      <c r="T257" s="92"/>
      <c r="U257" s="80"/>
      <c r="V257" s="80"/>
      <c r="W257" s="80"/>
      <c r="X257" s="81">
        <v>0</v>
      </c>
      <c r="Y257" s="80"/>
      <c r="Z257" s="80"/>
      <c r="AA257" s="82"/>
      <c r="AB257" s="82"/>
      <c r="AC257" s="83"/>
      <c r="AD257" s="83"/>
      <c r="AE257" s="83"/>
      <c r="AF257" s="83"/>
      <c r="AG257" s="84"/>
      <c r="AH257" s="85"/>
      <c r="AI257" s="85"/>
      <c r="AJ257" s="85">
        <f t="shared" si="6"/>
        <v>0</v>
      </c>
      <c r="AK257" s="85">
        <f t="shared" si="7"/>
        <v>0</v>
      </c>
      <c r="AL257" s="36"/>
    </row>
    <row r="258" spans="1:38" ht="15" hidden="1" customHeight="1" x14ac:dyDescent="0.25">
      <c r="A258" s="71">
        <v>228</v>
      </c>
      <c r="B258" s="71"/>
      <c r="C258" s="72"/>
      <c r="D258" s="70"/>
      <c r="E258" s="30"/>
      <c r="F258" s="30"/>
      <c r="G258" s="73"/>
      <c r="H258" s="74" t="s">
        <v>8</v>
      </c>
      <c r="I258" s="31"/>
      <c r="J258" s="30" t="s">
        <v>9</v>
      </c>
      <c r="K258" s="75">
        <f>'ФОРМУЛЫ!'!E244</f>
        <v>0</v>
      </c>
      <c r="L258" s="75">
        <f>'ФОРМУЛЫ!'!F244</f>
        <v>0</v>
      </c>
      <c r="M258" s="91"/>
      <c r="N258" s="76">
        <f>'ФОРМУЛЫ!'!J244</f>
        <v>0</v>
      </c>
      <c r="O258" s="76">
        <f>'ФОРМУЛЫ!'!K244</f>
        <v>0</v>
      </c>
      <c r="P258" s="77"/>
      <c r="Q258" s="78">
        <f>'ФОРМУЛЫ!'!P244</f>
        <v>0</v>
      </c>
      <c r="R258" s="79">
        <v>0.18</v>
      </c>
      <c r="S258" s="92"/>
      <c r="T258" s="92"/>
      <c r="U258" s="80"/>
      <c r="V258" s="80"/>
      <c r="W258" s="80"/>
      <c r="X258" s="81">
        <v>0</v>
      </c>
      <c r="Y258" s="80"/>
      <c r="Z258" s="80"/>
      <c r="AA258" s="82"/>
      <c r="AB258" s="82"/>
      <c r="AC258" s="83"/>
      <c r="AD258" s="83"/>
      <c r="AE258" s="83"/>
      <c r="AF258" s="83"/>
      <c r="AG258" s="84"/>
      <c r="AH258" s="85"/>
      <c r="AI258" s="85"/>
      <c r="AJ258" s="85">
        <f t="shared" si="6"/>
        <v>0</v>
      </c>
      <c r="AK258" s="85">
        <f t="shared" si="7"/>
        <v>0</v>
      </c>
      <c r="AL258" s="36"/>
    </row>
    <row r="259" spans="1:38" ht="15" hidden="1" customHeight="1" x14ac:dyDescent="0.25">
      <c r="A259" s="71">
        <v>229</v>
      </c>
      <c r="B259" s="71"/>
      <c r="C259" s="72"/>
      <c r="D259" s="70"/>
      <c r="E259" s="30"/>
      <c r="F259" s="30"/>
      <c r="G259" s="73"/>
      <c r="H259" s="74" t="s">
        <v>8</v>
      </c>
      <c r="I259" s="31"/>
      <c r="J259" s="30" t="s">
        <v>9</v>
      </c>
      <c r="K259" s="75">
        <f>'ФОРМУЛЫ!'!E245</f>
        <v>0</v>
      </c>
      <c r="L259" s="75">
        <f>'ФОРМУЛЫ!'!F245</f>
        <v>0</v>
      </c>
      <c r="M259" s="91"/>
      <c r="N259" s="76">
        <f>'ФОРМУЛЫ!'!J245</f>
        <v>0</v>
      </c>
      <c r="O259" s="76">
        <f>'ФОРМУЛЫ!'!K245</f>
        <v>0</v>
      </c>
      <c r="P259" s="77"/>
      <c r="Q259" s="78">
        <f>'ФОРМУЛЫ!'!P245</f>
        <v>0</v>
      </c>
      <c r="R259" s="79">
        <v>0.18</v>
      </c>
      <c r="S259" s="92"/>
      <c r="T259" s="92"/>
      <c r="U259" s="80"/>
      <c r="V259" s="80"/>
      <c r="W259" s="80"/>
      <c r="X259" s="81">
        <v>0</v>
      </c>
      <c r="Y259" s="80"/>
      <c r="Z259" s="80"/>
      <c r="AA259" s="82"/>
      <c r="AB259" s="82"/>
      <c r="AC259" s="83"/>
      <c r="AD259" s="83"/>
      <c r="AE259" s="83"/>
      <c r="AF259" s="83"/>
      <c r="AG259" s="84"/>
      <c r="AH259" s="85"/>
      <c r="AI259" s="85"/>
      <c r="AJ259" s="85">
        <f t="shared" si="6"/>
        <v>0</v>
      </c>
      <c r="AK259" s="85">
        <f t="shared" si="7"/>
        <v>0</v>
      </c>
      <c r="AL259" s="36"/>
    </row>
    <row r="260" spans="1:38" ht="15" hidden="1" customHeight="1" x14ac:dyDescent="0.25">
      <c r="A260" s="71">
        <v>230</v>
      </c>
      <c r="B260" s="71"/>
      <c r="C260" s="72"/>
      <c r="D260" s="70"/>
      <c r="E260" s="30"/>
      <c r="F260" s="30"/>
      <c r="G260" s="73"/>
      <c r="H260" s="74" t="s">
        <v>8</v>
      </c>
      <c r="I260" s="31"/>
      <c r="J260" s="30" t="s">
        <v>9</v>
      </c>
      <c r="K260" s="75">
        <f>'ФОРМУЛЫ!'!E246</f>
        <v>0</v>
      </c>
      <c r="L260" s="75">
        <f>'ФОРМУЛЫ!'!F246</f>
        <v>0</v>
      </c>
      <c r="M260" s="91"/>
      <c r="N260" s="76">
        <f>'ФОРМУЛЫ!'!J246</f>
        <v>0</v>
      </c>
      <c r="O260" s="76">
        <f>'ФОРМУЛЫ!'!K246</f>
        <v>0</v>
      </c>
      <c r="P260" s="77"/>
      <c r="Q260" s="78">
        <f>'ФОРМУЛЫ!'!P246</f>
        <v>0</v>
      </c>
      <c r="R260" s="79">
        <v>0.18</v>
      </c>
      <c r="S260" s="92"/>
      <c r="T260" s="92"/>
      <c r="U260" s="80"/>
      <c r="V260" s="80"/>
      <c r="W260" s="80"/>
      <c r="X260" s="81">
        <v>0</v>
      </c>
      <c r="Y260" s="80"/>
      <c r="Z260" s="80"/>
      <c r="AA260" s="82"/>
      <c r="AB260" s="82"/>
      <c r="AC260" s="83"/>
      <c r="AD260" s="83"/>
      <c r="AE260" s="83"/>
      <c r="AF260" s="83"/>
      <c r="AG260" s="84"/>
      <c r="AH260" s="85"/>
      <c r="AI260" s="85"/>
      <c r="AJ260" s="85">
        <f t="shared" si="6"/>
        <v>0</v>
      </c>
      <c r="AK260" s="85">
        <f t="shared" si="7"/>
        <v>0</v>
      </c>
      <c r="AL260" s="36"/>
    </row>
    <row r="261" spans="1:38" ht="15" hidden="1" customHeight="1" x14ac:dyDescent="0.25">
      <c r="A261" s="71">
        <v>231</v>
      </c>
      <c r="B261" s="71"/>
      <c r="C261" s="72"/>
      <c r="D261" s="70"/>
      <c r="E261" s="30"/>
      <c r="F261" s="30"/>
      <c r="G261" s="73"/>
      <c r="H261" s="74" t="s">
        <v>8</v>
      </c>
      <c r="I261" s="31"/>
      <c r="J261" s="30" t="s">
        <v>9</v>
      </c>
      <c r="K261" s="75">
        <f>'ФОРМУЛЫ!'!E247</f>
        <v>0</v>
      </c>
      <c r="L261" s="75">
        <f>'ФОРМУЛЫ!'!F247</f>
        <v>0</v>
      </c>
      <c r="M261" s="91"/>
      <c r="N261" s="76">
        <f>'ФОРМУЛЫ!'!J247</f>
        <v>0</v>
      </c>
      <c r="O261" s="76">
        <f>'ФОРМУЛЫ!'!K247</f>
        <v>0</v>
      </c>
      <c r="P261" s="77"/>
      <c r="Q261" s="78">
        <f>'ФОРМУЛЫ!'!P247</f>
        <v>0</v>
      </c>
      <c r="R261" s="79">
        <v>0.18</v>
      </c>
      <c r="S261" s="92"/>
      <c r="T261" s="92"/>
      <c r="U261" s="80"/>
      <c r="V261" s="80"/>
      <c r="W261" s="80"/>
      <c r="X261" s="81">
        <v>0</v>
      </c>
      <c r="Y261" s="80"/>
      <c r="Z261" s="80"/>
      <c r="AA261" s="82"/>
      <c r="AB261" s="82"/>
      <c r="AC261" s="83"/>
      <c r="AD261" s="83"/>
      <c r="AE261" s="83"/>
      <c r="AF261" s="83"/>
      <c r="AG261" s="84"/>
      <c r="AH261" s="85"/>
      <c r="AI261" s="85"/>
      <c r="AJ261" s="85">
        <f t="shared" si="6"/>
        <v>0</v>
      </c>
      <c r="AK261" s="85">
        <f t="shared" si="7"/>
        <v>0</v>
      </c>
      <c r="AL261" s="36"/>
    </row>
    <row r="262" spans="1:38" ht="15" hidden="1" customHeight="1" x14ac:dyDescent="0.25">
      <c r="A262" s="71">
        <v>232</v>
      </c>
      <c r="B262" s="71"/>
      <c r="C262" s="72"/>
      <c r="D262" s="70"/>
      <c r="E262" s="30"/>
      <c r="F262" s="30"/>
      <c r="G262" s="73"/>
      <c r="H262" s="74" t="s">
        <v>8</v>
      </c>
      <c r="I262" s="31"/>
      <c r="J262" s="30" t="s">
        <v>9</v>
      </c>
      <c r="K262" s="75">
        <f>'ФОРМУЛЫ!'!E248</f>
        <v>0</v>
      </c>
      <c r="L262" s="75">
        <f>'ФОРМУЛЫ!'!F248</f>
        <v>0</v>
      </c>
      <c r="M262" s="91"/>
      <c r="N262" s="76">
        <f>'ФОРМУЛЫ!'!J248</f>
        <v>0</v>
      </c>
      <c r="O262" s="76">
        <f>'ФОРМУЛЫ!'!K248</f>
        <v>0</v>
      </c>
      <c r="P262" s="77"/>
      <c r="Q262" s="78">
        <f>'ФОРМУЛЫ!'!P248</f>
        <v>0</v>
      </c>
      <c r="R262" s="79">
        <v>0.18</v>
      </c>
      <c r="S262" s="92"/>
      <c r="T262" s="92"/>
      <c r="U262" s="80"/>
      <c r="V262" s="80"/>
      <c r="W262" s="80"/>
      <c r="X262" s="81">
        <v>0</v>
      </c>
      <c r="Y262" s="80"/>
      <c r="Z262" s="80"/>
      <c r="AA262" s="82"/>
      <c r="AB262" s="82"/>
      <c r="AC262" s="83"/>
      <c r="AD262" s="83"/>
      <c r="AE262" s="83"/>
      <c r="AF262" s="83"/>
      <c r="AG262" s="84"/>
      <c r="AH262" s="85"/>
      <c r="AI262" s="85"/>
      <c r="AJ262" s="85">
        <f t="shared" si="6"/>
        <v>0</v>
      </c>
      <c r="AK262" s="85">
        <f t="shared" si="7"/>
        <v>0</v>
      </c>
      <c r="AL262" s="36"/>
    </row>
    <row r="263" spans="1:38" ht="15" hidden="1" customHeight="1" x14ac:dyDescent="0.25">
      <c r="A263" s="71">
        <v>233</v>
      </c>
      <c r="B263" s="71"/>
      <c r="C263" s="72"/>
      <c r="D263" s="70"/>
      <c r="E263" s="30"/>
      <c r="F263" s="30"/>
      <c r="G263" s="73"/>
      <c r="H263" s="74" t="s">
        <v>8</v>
      </c>
      <c r="I263" s="31"/>
      <c r="J263" s="30" t="s">
        <v>9</v>
      </c>
      <c r="K263" s="75">
        <f>'ФОРМУЛЫ!'!E249</f>
        <v>0</v>
      </c>
      <c r="L263" s="75">
        <f>'ФОРМУЛЫ!'!F249</f>
        <v>0</v>
      </c>
      <c r="M263" s="91"/>
      <c r="N263" s="76">
        <f>'ФОРМУЛЫ!'!J249</f>
        <v>0</v>
      </c>
      <c r="O263" s="76">
        <f>'ФОРМУЛЫ!'!K249</f>
        <v>0</v>
      </c>
      <c r="P263" s="77"/>
      <c r="Q263" s="78">
        <f>'ФОРМУЛЫ!'!P249</f>
        <v>0</v>
      </c>
      <c r="R263" s="79">
        <v>0.18</v>
      </c>
      <c r="S263" s="92"/>
      <c r="T263" s="92"/>
      <c r="U263" s="80"/>
      <c r="V263" s="80"/>
      <c r="W263" s="80"/>
      <c r="X263" s="81">
        <v>0</v>
      </c>
      <c r="Y263" s="80"/>
      <c r="Z263" s="80"/>
      <c r="AA263" s="82"/>
      <c r="AB263" s="82"/>
      <c r="AC263" s="83"/>
      <c r="AD263" s="83"/>
      <c r="AE263" s="83"/>
      <c r="AF263" s="83"/>
      <c r="AG263" s="84"/>
      <c r="AH263" s="85"/>
      <c r="AI263" s="85"/>
      <c r="AJ263" s="85">
        <f t="shared" si="6"/>
        <v>0</v>
      </c>
      <c r="AK263" s="85">
        <f t="shared" si="7"/>
        <v>0</v>
      </c>
      <c r="AL263" s="36"/>
    </row>
    <row r="264" spans="1:38" ht="15" hidden="1" customHeight="1" x14ac:dyDescent="0.25">
      <c r="A264" s="71">
        <v>234</v>
      </c>
      <c r="B264" s="71"/>
      <c r="C264" s="72"/>
      <c r="D264" s="70"/>
      <c r="E264" s="30"/>
      <c r="F264" s="30"/>
      <c r="G264" s="73"/>
      <c r="H264" s="74" t="s">
        <v>8</v>
      </c>
      <c r="I264" s="31"/>
      <c r="J264" s="30" t="s">
        <v>9</v>
      </c>
      <c r="K264" s="75">
        <f>'ФОРМУЛЫ!'!E250</f>
        <v>0</v>
      </c>
      <c r="L264" s="75">
        <f>'ФОРМУЛЫ!'!F250</f>
        <v>0</v>
      </c>
      <c r="M264" s="91"/>
      <c r="N264" s="76">
        <f>'ФОРМУЛЫ!'!J250</f>
        <v>0</v>
      </c>
      <c r="O264" s="76">
        <f>'ФОРМУЛЫ!'!K250</f>
        <v>0</v>
      </c>
      <c r="P264" s="77"/>
      <c r="Q264" s="78">
        <f>'ФОРМУЛЫ!'!P250</f>
        <v>0</v>
      </c>
      <c r="R264" s="79">
        <v>0.18</v>
      </c>
      <c r="S264" s="92"/>
      <c r="T264" s="92"/>
      <c r="U264" s="80"/>
      <c r="V264" s="80"/>
      <c r="W264" s="80"/>
      <c r="X264" s="81">
        <v>0</v>
      </c>
      <c r="Y264" s="80"/>
      <c r="Z264" s="80"/>
      <c r="AA264" s="82"/>
      <c r="AB264" s="82"/>
      <c r="AC264" s="83"/>
      <c r="AD264" s="83"/>
      <c r="AE264" s="83"/>
      <c r="AF264" s="83"/>
      <c r="AG264" s="84"/>
      <c r="AH264" s="85"/>
      <c r="AI264" s="85"/>
      <c r="AJ264" s="85">
        <f t="shared" si="6"/>
        <v>0</v>
      </c>
      <c r="AK264" s="85">
        <f t="shared" si="7"/>
        <v>0</v>
      </c>
      <c r="AL264" s="36"/>
    </row>
    <row r="265" spans="1:38" ht="15" hidden="1" customHeight="1" x14ac:dyDescent="0.25">
      <c r="A265" s="71">
        <v>235</v>
      </c>
      <c r="B265" s="71"/>
      <c r="C265" s="72"/>
      <c r="D265" s="70"/>
      <c r="E265" s="30"/>
      <c r="F265" s="30"/>
      <c r="G265" s="73"/>
      <c r="H265" s="74" t="s">
        <v>8</v>
      </c>
      <c r="I265" s="31"/>
      <c r="J265" s="30" t="s">
        <v>9</v>
      </c>
      <c r="K265" s="75">
        <f>'ФОРМУЛЫ!'!E251</f>
        <v>0</v>
      </c>
      <c r="L265" s="75">
        <f>'ФОРМУЛЫ!'!F251</f>
        <v>0</v>
      </c>
      <c r="M265" s="91"/>
      <c r="N265" s="76">
        <f>'ФОРМУЛЫ!'!J251</f>
        <v>0</v>
      </c>
      <c r="O265" s="76">
        <f>'ФОРМУЛЫ!'!K251</f>
        <v>0</v>
      </c>
      <c r="P265" s="77"/>
      <c r="Q265" s="78">
        <f>'ФОРМУЛЫ!'!P251</f>
        <v>0</v>
      </c>
      <c r="R265" s="79">
        <v>0.18</v>
      </c>
      <c r="S265" s="92"/>
      <c r="T265" s="92"/>
      <c r="U265" s="80"/>
      <c r="V265" s="80"/>
      <c r="W265" s="80"/>
      <c r="X265" s="81">
        <v>0</v>
      </c>
      <c r="Y265" s="80"/>
      <c r="Z265" s="80"/>
      <c r="AA265" s="82"/>
      <c r="AB265" s="82"/>
      <c r="AC265" s="83"/>
      <c r="AD265" s="83"/>
      <c r="AE265" s="83"/>
      <c r="AF265" s="83"/>
      <c r="AG265" s="84"/>
      <c r="AH265" s="85"/>
      <c r="AI265" s="85"/>
      <c r="AJ265" s="85">
        <f t="shared" si="6"/>
        <v>0</v>
      </c>
      <c r="AK265" s="85">
        <f t="shared" si="7"/>
        <v>0</v>
      </c>
      <c r="AL265" s="36"/>
    </row>
    <row r="266" spans="1:38" ht="15" hidden="1" customHeight="1" x14ac:dyDescent="0.25">
      <c r="A266" s="71">
        <v>236</v>
      </c>
      <c r="B266" s="71"/>
      <c r="C266" s="72"/>
      <c r="D266" s="70"/>
      <c r="E266" s="30"/>
      <c r="F266" s="30"/>
      <c r="G266" s="73"/>
      <c r="H266" s="74" t="s">
        <v>8</v>
      </c>
      <c r="I266" s="31"/>
      <c r="J266" s="30" t="s">
        <v>9</v>
      </c>
      <c r="K266" s="75">
        <f>'ФОРМУЛЫ!'!E252</f>
        <v>0</v>
      </c>
      <c r="L266" s="75">
        <f>'ФОРМУЛЫ!'!F252</f>
        <v>0</v>
      </c>
      <c r="M266" s="91"/>
      <c r="N266" s="76">
        <f>'ФОРМУЛЫ!'!J252</f>
        <v>0</v>
      </c>
      <c r="O266" s="76">
        <f>'ФОРМУЛЫ!'!K252</f>
        <v>0</v>
      </c>
      <c r="P266" s="77"/>
      <c r="Q266" s="78">
        <f>'ФОРМУЛЫ!'!P252</f>
        <v>0</v>
      </c>
      <c r="R266" s="79">
        <v>0.18</v>
      </c>
      <c r="S266" s="92"/>
      <c r="T266" s="92"/>
      <c r="U266" s="80"/>
      <c r="V266" s="80"/>
      <c r="W266" s="80"/>
      <c r="X266" s="81">
        <v>0</v>
      </c>
      <c r="Y266" s="80"/>
      <c r="Z266" s="80"/>
      <c r="AA266" s="82"/>
      <c r="AB266" s="82"/>
      <c r="AC266" s="83"/>
      <c r="AD266" s="83"/>
      <c r="AE266" s="83"/>
      <c r="AF266" s="83"/>
      <c r="AG266" s="84"/>
      <c r="AH266" s="85"/>
      <c r="AI266" s="85"/>
      <c r="AJ266" s="85">
        <f t="shared" si="6"/>
        <v>0</v>
      </c>
      <c r="AK266" s="85">
        <f t="shared" si="7"/>
        <v>0</v>
      </c>
      <c r="AL266" s="36"/>
    </row>
    <row r="267" spans="1:38" ht="15" hidden="1" customHeight="1" x14ac:dyDescent="0.25">
      <c r="A267" s="71">
        <v>237</v>
      </c>
      <c r="B267" s="71"/>
      <c r="C267" s="72"/>
      <c r="D267" s="70"/>
      <c r="E267" s="30"/>
      <c r="F267" s="30"/>
      <c r="G267" s="73"/>
      <c r="H267" s="74" t="s">
        <v>8</v>
      </c>
      <c r="I267" s="31"/>
      <c r="J267" s="30" t="s">
        <v>9</v>
      </c>
      <c r="K267" s="75">
        <f>'ФОРМУЛЫ!'!E253</f>
        <v>0</v>
      </c>
      <c r="L267" s="75">
        <f>'ФОРМУЛЫ!'!F253</f>
        <v>0</v>
      </c>
      <c r="M267" s="91"/>
      <c r="N267" s="76">
        <f>'ФОРМУЛЫ!'!J253</f>
        <v>0</v>
      </c>
      <c r="O267" s="76">
        <f>'ФОРМУЛЫ!'!K253</f>
        <v>0</v>
      </c>
      <c r="P267" s="77"/>
      <c r="Q267" s="78">
        <f>'ФОРМУЛЫ!'!P253</f>
        <v>0</v>
      </c>
      <c r="R267" s="79">
        <v>0.18</v>
      </c>
      <c r="S267" s="92"/>
      <c r="T267" s="92"/>
      <c r="U267" s="80"/>
      <c r="V267" s="80"/>
      <c r="W267" s="80"/>
      <c r="X267" s="81">
        <v>0</v>
      </c>
      <c r="Y267" s="80"/>
      <c r="Z267" s="80"/>
      <c r="AA267" s="82"/>
      <c r="AB267" s="82"/>
      <c r="AC267" s="83"/>
      <c r="AD267" s="83"/>
      <c r="AE267" s="83"/>
      <c r="AF267" s="83"/>
      <c r="AG267" s="84"/>
      <c r="AH267" s="85"/>
      <c r="AI267" s="85"/>
      <c r="AJ267" s="85">
        <f t="shared" si="6"/>
        <v>0</v>
      </c>
      <c r="AK267" s="85">
        <f t="shared" si="7"/>
        <v>0</v>
      </c>
      <c r="AL267" s="36"/>
    </row>
    <row r="268" spans="1:38" ht="15" hidden="1" customHeight="1" x14ac:dyDescent="0.25">
      <c r="A268" s="71">
        <v>238</v>
      </c>
      <c r="B268" s="71"/>
      <c r="C268" s="72"/>
      <c r="D268" s="70"/>
      <c r="E268" s="30"/>
      <c r="F268" s="30"/>
      <c r="G268" s="73"/>
      <c r="H268" s="74" t="s">
        <v>8</v>
      </c>
      <c r="I268" s="31"/>
      <c r="J268" s="30" t="s">
        <v>9</v>
      </c>
      <c r="K268" s="75">
        <f>'ФОРМУЛЫ!'!E254</f>
        <v>0</v>
      </c>
      <c r="L268" s="75">
        <f>'ФОРМУЛЫ!'!F254</f>
        <v>0</v>
      </c>
      <c r="M268" s="91"/>
      <c r="N268" s="76">
        <f>'ФОРМУЛЫ!'!J254</f>
        <v>0</v>
      </c>
      <c r="O268" s="76">
        <f>'ФОРМУЛЫ!'!K254</f>
        <v>0</v>
      </c>
      <c r="P268" s="77"/>
      <c r="Q268" s="78">
        <f>'ФОРМУЛЫ!'!P254</f>
        <v>0</v>
      </c>
      <c r="R268" s="79">
        <v>0.18</v>
      </c>
      <c r="S268" s="92"/>
      <c r="T268" s="92"/>
      <c r="U268" s="80"/>
      <c r="V268" s="80"/>
      <c r="W268" s="80"/>
      <c r="X268" s="81">
        <v>0</v>
      </c>
      <c r="Y268" s="80"/>
      <c r="Z268" s="80"/>
      <c r="AA268" s="82"/>
      <c r="AB268" s="82"/>
      <c r="AC268" s="83"/>
      <c r="AD268" s="83"/>
      <c r="AE268" s="83"/>
      <c r="AF268" s="83"/>
      <c r="AG268" s="84"/>
      <c r="AH268" s="85"/>
      <c r="AI268" s="85"/>
      <c r="AJ268" s="85">
        <f t="shared" si="6"/>
        <v>0</v>
      </c>
      <c r="AK268" s="85">
        <f t="shared" si="7"/>
        <v>0</v>
      </c>
      <c r="AL268" s="36"/>
    </row>
    <row r="269" spans="1:38" ht="15" hidden="1" customHeight="1" x14ac:dyDescent="0.25">
      <c r="A269" s="71">
        <v>239</v>
      </c>
      <c r="B269" s="71"/>
      <c r="C269" s="72"/>
      <c r="D269" s="70"/>
      <c r="E269" s="30"/>
      <c r="F269" s="30"/>
      <c r="G269" s="73"/>
      <c r="H269" s="74" t="s">
        <v>8</v>
      </c>
      <c r="I269" s="31"/>
      <c r="J269" s="30" t="s">
        <v>9</v>
      </c>
      <c r="K269" s="75">
        <f>'ФОРМУЛЫ!'!E255</f>
        <v>0</v>
      </c>
      <c r="L269" s="75">
        <f>'ФОРМУЛЫ!'!F255</f>
        <v>0</v>
      </c>
      <c r="M269" s="91"/>
      <c r="N269" s="76">
        <f>'ФОРМУЛЫ!'!J255</f>
        <v>0</v>
      </c>
      <c r="O269" s="76">
        <f>'ФОРМУЛЫ!'!K255</f>
        <v>0</v>
      </c>
      <c r="P269" s="77"/>
      <c r="Q269" s="78">
        <f>'ФОРМУЛЫ!'!P255</f>
        <v>0</v>
      </c>
      <c r="R269" s="79">
        <v>0.18</v>
      </c>
      <c r="S269" s="92"/>
      <c r="T269" s="92"/>
      <c r="U269" s="80"/>
      <c r="V269" s="80"/>
      <c r="W269" s="80"/>
      <c r="X269" s="81">
        <v>0</v>
      </c>
      <c r="Y269" s="80"/>
      <c r="Z269" s="80"/>
      <c r="AA269" s="82"/>
      <c r="AB269" s="82"/>
      <c r="AC269" s="83"/>
      <c r="AD269" s="83"/>
      <c r="AE269" s="83"/>
      <c r="AF269" s="83"/>
      <c r="AG269" s="84"/>
      <c r="AH269" s="85"/>
      <c r="AI269" s="85"/>
      <c r="AJ269" s="85">
        <f t="shared" si="6"/>
        <v>0</v>
      </c>
      <c r="AK269" s="85">
        <f t="shared" si="7"/>
        <v>0</v>
      </c>
      <c r="AL269" s="36"/>
    </row>
    <row r="270" spans="1:38" ht="15" hidden="1" customHeight="1" x14ac:dyDescent="0.25">
      <c r="A270" s="71">
        <v>240</v>
      </c>
      <c r="B270" s="71"/>
      <c r="C270" s="72"/>
      <c r="D270" s="70"/>
      <c r="E270" s="30"/>
      <c r="F270" s="30"/>
      <c r="G270" s="73"/>
      <c r="H270" s="74" t="s">
        <v>8</v>
      </c>
      <c r="I270" s="31"/>
      <c r="J270" s="30" t="s">
        <v>9</v>
      </c>
      <c r="K270" s="75">
        <f>'ФОРМУЛЫ!'!E256</f>
        <v>0</v>
      </c>
      <c r="L270" s="75">
        <f>'ФОРМУЛЫ!'!F256</f>
        <v>0</v>
      </c>
      <c r="M270" s="91"/>
      <c r="N270" s="76">
        <f>'ФОРМУЛЫ!'!J256</f>
        <v>0</v>
      </c>
      <c r="O270" s="76">
        <f>'ФОРМУЛЫ!'!K256</f>
        <v>0</v>
      </c>
      <c r="P270" s="77"/>
      <c r="Q270" s="78">
        <f>'ФОРМУЛЫ!'!P256</f>
        <v>0</v>
      </c>
      <c r="R270" s="79">
        <v>0.18</v>
      </c>
      <c r="S270" s="92"/>
      <c r="T270" s="92"/>
      <c r="U270" s="80"/>
      <c r="V270" s="80"/>
      <c r="W270" s="80"/>
      <c r="X270" s="81">
        <v>0</v>
      </c>
      <c r="Y270" s="80"/>
      <c r="Z270" s="80"/>
      <c r="AA270" s="82"/>
      <c r="AB270" s="82"/>
      <c r="AC270" s="83"/>
      <c r="AD270" s="83"/>
      <c r="AE270" s="83"/>
      <c r="AF270" s="83"/>
      <c r="AG270" s="84"/>
      <c r="AH270" s="85"/>
      <c r="AI270" s="85"/>
      <c r="AJ270" s="85">
        <f t="shared" si="6"/>
        <v>0</v>
      </c>
      <c r="AK270" s="85">
        <f t="shared" si="7"/>
        <v>0</v>
      </c>
      <c r="AL270" s="36"/>
    </row>
    <row r="271" spans="1:38" ht="15" hidden="1" customHeight="1" x14ac:dyDescent="0.25">
      <c r="A271" s="71">
        <v>241</v>
      </c>
      <c r="B271" s="71"/>
      <c r="C271" s="72"/>
      <c r="D271" s="70"/>
      <c r="E271" s="30"/>
      <c r="F271" s="30"/>
      <c r="G271" s="73"/>
      <c r="H271" s="74" t="s">
        <v>8</v>
      </c>
      <c r="I271" s="31"/>
      <c r="J271" s="30" t="s">
        <v>9</v>
      </c>
      <c r="K271" s="75">
        <f>'ФОРМУЛЫ!'!E257</f>
        <v>0</v>
      </c>
      <c r="L271" s="75">
        <f>'ФОРМУЛЫ!'!F257</f>
        <v>0</v>
      </c>
      <c r="M271" s="91"/>
      <c r="N271" s="76">
        <f>'ФОРМУЛЫ!'!J257</f>
        <v>0</v>
      </c>
      <c r="O271" s="76">
        <f>'ФОРМУЛЫ!'!K257</f>
        <v>0</v>
      </c>
      <c r="P271" s="77"/>
      <c r="Q271" s="78">
        <f>'ФОРМУЛЫ!'!P257</f>
        <v>0</v>
      </c>
      <c r="R271" s="79">
        <v>0.18</v>
      </c>
      <c r="S271" s="92"/>
      <c r="T271" s="92"/>
      <c r="U271" s="80"/>
      <c r="V271" s="80"/>
      <c r="W271" s="80"/>
      <c r="X271" s="81">
        <v>0</v>
      </c>
      <c r="Y271" s="80"/>
      <c r="Z271" s="80"/>
      <c r="AA271" s="82"/>
      <c r="AB271" s="82"/>
      <c r="AC271" s="83"/>
      <c r="AD271" s="83"/>
      <c r="AE271" s="83"/>
      <c r="AF271" s="83"/>
      <c r="AG271" s="84"/>
      <c r="AH271" s="85"/>
      <c r="AI271" s="85"/>
      <c r="AJ271" s="85">
        <f t="shared" si="6"/>
        <v>0</v>
      </c>
      <c r="AK271" s="85">
        <f t="shared" si="7"/>
        <v>0</v>
      </c>
      <c r="AL271" s="36"/>
    </row>
    <row r="272" spans="1:38" ht="15" hidden="1" customHeight="1" x14ac:dyDescent="0.25">
      <c r="A272" s="71">
        <v>242</v>
      </c>
      <c r="B272" s="71"/>
      <c r="C272" s="72"/>
      <c r="D272" s="70"/>
      <c r="E272" s="30"/>
      <c r="F272" s="30"/>
      <c r="G272" s="73"/>
      <c r="H272" s="74" t="s">
        <v>8</v>
      </c>
      <c r="I272" s="31"/>
      <c r="J272" s="30" t="s">
        <v>9</v>
      </c>
      <c r="K272" s="75">
        <f>'ФОРМУЛЫ!'!E258</f>
        <v>0</v>
      </c>
      <c r="L272" s="75">
        <f>'ФОРМУЛЫ!'!F258</f>
        <v>0</v>
      </c>
      <c r="M272" s="91"/>
      <c r="N272" s="76">
        <f>'ФОРМУЛЫ!'!J258</f>
        <v>0</v>
      </c>
      <c r="O272" s="76">
        <f>'ФОРМУЛЫ!'!K258</f>
        <v>0</v>
      </c>
      <c r="P272" s="77"/>
      <c r="Q272" s="78">
        <f>'ФОРМУЛЫ!'!P258</f>
        <v>0</v>
      </c>
      <c r="R272" s="79">
        <v>0.18</v>
      </c>
      <c r="S272" s="92"/>
      <c r="T272" s="92"/>
      <c r="U272" s="80"/>
      <c r="V272" s="80"/>
      <c r="W272" s="80"/>
      <c r="X272" s="81">
        <v>0</v>
      </c>
      <c r="Y272" s="80"/>
      <c r="Z272" s="80"/>
      <c r="AA272" s="82"/>
      <c r="AB272" s="82"/>
      <c r="AC272" s="83"/>
      <c r="AD272" s="83"/>
      <c r="AE272" s="83"/>
      <c r="AF272" s="83"/>
      <c r="AG272" s="84"/>
      <c r="AH272" s="85"/>
      <c r="AI272" s="85"/>
      <c r="AJ272" s="85">
        <f t="shared" si="6"/>
        <v>0</v>
      </c>
      <c r="AK272" s="85">
        <f t="shared" si="7"/>
        <v>0</v>
      </c>
      <c r="AL272" s="36"/>
    </row>
    <row r="273" spans="1:38" ht="15" hidden="1" customHeight="1" x14ac:dyDescent="0.25">
      <c r="A273" s="71">
        <v>243</v>
      </c>
      <c r="B273" s="71"/>
      <c r="C273" s="72"/>
      <c r="D273" s="70"/>
      <c r="E273" s="30"/>
      <c r="F273" s="30"/>
      <c r="G273" s="73"/>
      <c r="H273" s="74" t="s">
        <v>8</v>
      </c>
      <c r="I273" s="31"/>
      <c r="J273" s="30" t="s">
        <v>9</v>
      </c>
      <c r="K273" s="75">
        <f>'ФОРМУЛЫ!'!E259</f>
        <v>0</v>
      </c>
      <c r="L273" s="75">
        <f>'ФОРМУЛЫ!'!F259</f>
        <v>0</v>
      </c>
      <c r="M273" s="91"/>
      <c r="N273" s="76">
        <f>'ФОРМУЛЫ!'!J259</f>
        <v>0</v>
      </c>
      <c r="O273" s="76">
        <f>'ФОРМУЛЫ!'!K259</f>
        <v>0</v>
      </c>
      <c r="P273" s="77"/>
      <c r="Q273" s="78">
        <f>'ФОРМУЛЫ!'!P259</f>
        <v>0</v>
      </c>
      <c r="R273" s="79">
        <v>0.18</v>
      </c>
      <c r="S273" s="92"/>
      <c r="T273" s="92"/>
      <c r="U273" s="80"/>
      <c r="V273" s="80"/>
      <c r="W273" s="80"/>
      <c r="X273" s="81">
        <v>0</v>
      </c>
      <c r="Y273" s="80"/>
      <c r="Z273" s="80"/>
      <c r="AA273" s="82"/>
      <c r="AB273" s="82"/>
      <c r="AC273" s="83"/>
      <c r="AD273" s="83"/>
      <c r="AE273" s="83"/>
      <c r="AF273" s="83"/>
      <c r="AG273" s="84"/>
      <c r="AH273" s="85"/>
      <c r="AI273" s="85"/>
      <c r="AJ273" s="85">
        <f t="shared" si="6"/>
        <v>0</v>
      </c>
      <c r="AK273" s="85">
        <f t="shared" si="7"/>
        <v>0</v>
      </c>
      <c r="AL273" s="36"/>
    </row>
    <row r="274" spans="1:38" ht="15" hidden="1" customHeight="1" x14ac:dyDescent="0.25">
      <c r="A274" s="71">
        <v>244</v>
      </c>
      <c r="B274" s="71"/>
      <c r="C274" s="72"/>
      <c r="D274" s="70"/>
      <c r="E274" s="30"/>
      <c r="F274" s="30"/>
      <c r="G274" s="73"/>
      <c r="H274" s="74" t="s">
        <v>8</v>
      </c>
      <c r="I274" s="31"/>
      <c r="J274" s="30" t="s">
        <v>9</v>
      </c>
      <c r="K274" s="75">
        <f>'ФОРМУЛЫ!'!E260</f>
        <v>0</v>
      </c>
      <c r="L274" s="75">
        <f>'ФОРМУЛЫ!'!F260</f>
        <v>0</v>
      </c>
      <c r="M274" s="91"/>
      <c r="N274" s="76">
        <f>'ФОРМУЛЫ!'!J260</f>
        <v>0</v>
      </c>
      <c r="O274" s="76">
        <f>'ФОРМУЛЫ!'!K260</f>
        <v>0</v>
      </c>
      <c r="P274" s="77"/>
      <c r="Q274" s="78">
        <f>'ФОРМУЛЫ!'!P260</f>
        <v>0</v>
      </c>
      <c r="R274" s="79">
        <v>0.18</v>
      </c>
      <c r="S274" s="92"/>
      <c r="T274" s="92"/>
      <c r="U274" s="80"/>
      <c r="V274" s="80"/>
      <c r="W274" s="80"/>
      <c r="X274" s="81">
        <v>0</v>
      </c>
      <c r="Y274" s="80"/>
      <c r="Z274" s="80"/>
      <c r="AA274" s="82"/>
      <c r="AB274" s="82"/>
      <c r="AC274" s="83"/>
      <c r="AD274" s="83"/>
      <c r="AE274" s="83"/>
      <c r="AF274" s="83"/>
      <c r="AG274" s="84"/>
      <c r="AH274" s="85"/>
      <c r="AI274" s="85"/>
      <c r="AJ274" s="85">
        <f t="shared" si="6"/>
        <v>0</v>
      </c>
      <c r="AK274" s="85">
        <f t="shared" si="7"/>
        <v>0</v>
      </c>
      <c r="AL274" s="36"/>
    </row>
    <row r="275" spans="1:38" ht="15" hidden="1" customHeight="1" x14ac:dyDescent="0.25">
      <c r="A275" s="71">
        <v>245</v>
      </c>
      <c r="B275" s="71"/>
      <c r="C275" s="72"/>
      <c r="D275" s="70"/>
      <c r="E275" s="30"/>
      <c r="F275" s="30"/>
      <c r="G275" s="73"/>
      <c r="H275" s="74" t="s">
        <v>8</v>
      </c>
      <c r="I275" s="31"/>
      <c r="J275" s="30" t="s">
        <v>9</v>
      </c>
      <c r="K275" s="75">
        <f>'ФОРМУЛЫ!'!E261</f>
        <v>0</v>
      </c>
      <c r="L275" s="75">
        <f>'ФОРМУЛЫ!'!F261</f>
        <v>0</v>
      </c>
      <c r="M275" s="91"/>
      <c r="N275" s="76">
        <f>'ФОРМУЛЫ!'!J261</f>
        <v>0</v>
      </c>
      <c r="O275" s="76">
        <f>'ФОРМУЛЫ!'!K261</f>
        <v>0</v>
      </c>
      <c r="P275" s="77"/>
      <c r="Q275" s="78">
        <f>'ФОРМУЛЫ!'!P261</f>
        <v>0</v>
      </c>
      <c r="R275" s="79">
        <v>0.18</v>
      </c>
      <c r="S275" s="92"/>
      <c r="T275" s="92"/>
      <c r="U275" s="80"/>
      <c r="V275" s="80"/>
      <c r="W275" s="80"/>
      <c r="X275" s="81">
        <v>0</v>
      </c>
      <c r="Y275" s="80"/>
      <c r="Z275" s="80"/>
      <c r="AA275" s="82"/>
      <c r="AB275" s="82"/>
      <c r="AC275" s="83"/>
      <c r="AD275" s="83"/>
      <c r="AE275" s="83"/>
      <c r="AF275" s="83"/>
      <c r="AG275" s="84"/>
      <c r="AH275" s="85"/>
      <c r="AI275" s="85"/>
      <c r="AJ275" s="85">
        <f t="shared" si="6"/>
        <v>0</v>
      </c>
      <c r="AK275" s="85">
        <f t="shared" si="7"/>
        <v>0</v>
      </c>
      <c r="AL275" s="36"/>
    </row>
    <row r="276" spans="1:38" ht="15" hidden="1" customHeight="1" x14ac:dyDescent="0.25">
      <c r="A276" s="71">
        <v>246</v>
      </c>
      <c r="B276" s="71"/>
      <c r="C276" s="72"/>
      <c r="D276" s="70"/>
      <c r="E276" s="30"/>
      <c r="F276" s="30"/>
      <c r="G276" s="73"/>
      <c r="H276" s="74" t="s">
        <v>8</v>
      </c>
      <c r="I276" s="31"/>
      <c r="J276" s="30" t="s">
        <v>9</v>
      </c>
      <c r="K276" s="75">
        <f>'ФОРМУЛЫ!'!E262</f>
        <v>0</v>
      </c>
      <c r="L276" s="75">
        <f>'ФОРМУЛЫ!'!F262</f>
        <v>0</v>
      </c>
      <c r="M276" s="91"/>
      <c r="N276" s="76">
        <f>'ФОРМУЛЫ!'!J262</f>
        <v>0</v>
      </c>
      <c r="O276" s="76">
        <f>'ФОРМУЛЫ!'!K262</f>
        <v>0</v>
      </c>
      <c r="P276" s="77"/>
      <c r="Q276" s="78">
        <f>'ФОРМУЛЫ!'!P262</f>
        <v>0</v>
      </c>
      <c r="R276" s="79">
        <v>0.18</v>
      </c>
      <c r="S276" s="92"/>
      <c r="T276" s="92"/>
      <c r="U276" s="80"/>
      <c r="V276" s="80"/>
      <c r="W276" s="80"/>
      <c r="X276" s="81">
        <v>0</v>
      </c>
      <c r="Y276" s="80"/>
      <c r="Z276" s="80"/>
      <c r="AA276" s="82"/>
      <c r="AB276" s="82"/>
      <c r="AC276" s="83"/>
      <c r="AD276" s="83"/>
      <c r="AE276" s="83"/>
      <c r="AF276" s="83"/>
      <c r="AG276" s="84"/>
      <c r="AH276" s="85"/>
      <c r="AI276" s="85"/>
      <c r="AJ276" s="85">
        <f t="shared" si="6"/>
        <v>0</v>
      </c>
      <c r="AK276" s="85">
        <f t="shared" si="7"/>
        <v>0</v>
      </c>
      <c r="AL276" s="36"/>
    </row>
    <row r="277" spans="1:38" ht="15" hidden="1" customHeight="1" x14ac:dyDescent="0.25">
      <c r="A277" s="71">
        <v>247</v>
      </c>
      <c r="B277" s="71"/>
      <c r="C277" s="72"/>
      <c r="D277" s="70"/>
      <c r="E277" s="30"/>
      <c r="F277" s="30"/>
      <c r="G277" s="73"/>
      <c r="H277" s="74" t="s">
        <v>8</v>
      </c>
      <c r="I277" s="31"/>
      <c r="J277" s="30" t="s">
        <v>9</v>
      </c>
      <c r="K277" s="75">
        <f>'ФОРМУЛЫ!'!E263</f>
        <v>0</v>
      </c>
      <c r="L277" s="75">
        <f>'ФОРМУЛЫ!'!F263</f>
        <v>0</v>
      </c>
      <c r="M277" s="91"/>
      <c r="N277" s="76">
        <f>'ФОРМУЛЫ!'!J263</f>
        <v>0</v>
      </c>
      <c r="O277" s="76">
        <f>'ФОРМУЛЫ!'!K263</f>
        <v>0</v>
      </c>
      <c r="P277" s="77"/>
      <c r="Q277" s="78">
        <f>'ФОРМУЛЫ!'!P263</f>
        <v>0</v>
      </c>
      <c r="R277" s="79">
        <v>0.18</v>
      </c>
      <c r="S277" s="92"/>
      <c r="T277" s="92"/>
      <c r="U277" s="80"/>
      <c r="V277" s="80"/>
      <c r="W277" s="80"/>
      <c r="X277" s="81">
        <v>0</v>
      </c>
      <c r="Y277" s="80"/>
      <c r="Z277" s="80"/>
      <c r="AA277" s="82"/>
      <c r="AB277" s="82"/>
      <c r="AC277" s="83"/>
      <c r="AD277" s="83"/>
      <c r="AE277" s="83"/>
      <c r="AF277" s="83"/>
      <c r="AG277" s="84"/>
      <c r="AH277" s="85"/>
      <c r="AI277" s="85"/>
      <c r="AJ277" s="85">
        <f t="shared" si="6"/>
        <v>0</v>
      </c>
      <c r="AK277" s="85">
        <f t="shared" si="7"/>
        <v>0</v>
      </c>
      <c r="AL277" s="36"/>
    </row>
    <row r="278" spans="1:38" ht="15" hidden="1" customHeight="1" x14ac:dyDescent="0.25">
      <c r="A278" s="71">
        <v>248</v>
      </c>
      <c r="B278" s="71"/>
      <c r="C278" s="72"/>
      <c r="D278" s="70"/>
      <c r="E278" s="30"/>
      <c r="F278" s="30"/>
      <c r="G278" s="73"/>
      <c r="H278" s="74" t="s">
        <v>8</v>
      </c>
      <c r="I278" s="31"/>
      <c r="J278" s="30" t="s">
        <v>9</v>
      </c>
      <c r="K278" s="75">
        <f>'ФОРМУЛЫ!'!E264</f>
        <v>0</v>
      </c>
      <c r="L278" s="75">
        <f>'ФОРМУЛЫ!'!F264</f>
        <v>0</v>
      </c>
      <c r="M278" s="91"/>
      <c r="N278" s="76">
        <f>'ФОРМУЛЫ!'!J264</f>
        <v>0</v>
      </c>
      <c r="O278" s="76">
        <f>'ФОРМУЛЫ!'!K264</f>
        <v>0</v>
      </c>
      <c r="P278" s="77"/>
      <c r="Q278" s="78">
        <f>'ФОРМУЛЫ!'!P264</f>
        <v>0</v>
      </c>
      <c r="R278" s="79">
        <v>0.18</v>
      </c>
      <c r="S278" s="92"/>
      <c r="T278" s="92"/>
      <c r="U278" s="80"/>
      <c r="V278" s="80"/>
      <c r="W278" s="80"/>
      <c r="X278" s="81">
        <v>0</v>
      </c>
      <c r="Y278" s="80"/>
      <c r="Z278" s="80"/>
      <c r="AA278" s="82"/>
      <c r="AB278" s="82"/>
      <c r="AC278" s="83"/>
      <c r="AD278" s="83"/>
      <c r="AE278" s="83"/>
      <c r="AF278" s="83"/>
      <c r="AG278" s="84"/>
      <c r="AH278" s="85"/>
      <c r="AI278" s="85"/>
      <c r="AJ278" s="85">
        <f t="shared" si="6"/>
        <v>0</v>
      </c>
      <c r="AK278" s="85">
        <f t="shared" si="7"/>
        <v>0</v>
      </c>
      <c r="AL278" s="36"/>
    </row>
    <row r="279" spans="1:38" ht="15" hidden="1" customHeight="1" x14ac:dyDescent="0.25">
      <c r="A279" s="71">
        <v>249</v>
      </c>
      <c r="B279" s="71"/>
      <c r="C279" s="72"/>
      <c r="D279" s="70"/>
      <c r="E279" s="30"/>
      <c r="F279" s="30"/>
      <c r="G279" s="73"/>
      <c r="H279" s="74" t="s">
        <v>8</v>
      </c>
      <c r="I279" s="31"/>
      <c r="J279" s="30" t="s">
        <v>9</v>
      </c>
      <c r="K279" s="75">
        <f>'ФОРМУЛЫ!'!E265</f>
        <v>0</v>
      </c>
      <c r="L279" s="75">
        <f>'ФОРМУЛЫ!'!F265</f>
        <v>0</v>
      </c>
      <c r="M279" s="91"/>
      <c r="N279" s="76">
        <f>'ФОРМУЛЫ!'!J265</f>
        <v>0</v>
      </c>
      <c r="O279" s="76">
        <f>'ФОРМУЛЫ!'!K265</f>
        <v>0</v>
      </c>
      <c r="P279" s="77"/>
      <c r="Q279" s="78">
        <f>'ФОРМУЛЫ!'!P265</f>
        <v>0</v>
      </c>
      <c r="R279" s="79">
        <v>0.18</v>
      </c>
      <c r="S279" s="92"/>
      <c r="T279" s="92"/>
      <c r="U279" s="80"/>
      <c r="V279" s="80"/>
      <c r="W279" s="80"/>
      <c r="X279" s="81">
        <v>0</v>
      </c>
      <c r="Y279" s="80"/>
      <c r="Z279" s="80"/>
      <c r="AA279" s="82"/>
      <c r="AB279" s="82"/>
      <c r="AC279" s="83"/>
      <c r="AD279" s="83"/>
      <c r="AE279" s="83"/>
      <c r="AF279" s="83"/>
      <c r="AG279" s="84"/>
      <c r="AH279" s="85"/>
      <c r="AI279" s="85"/>
      <c r="AJ279" s="85">
        <f t="shared" si="6"/>
        <v>0</v>
      </c>
      <c r="AK279" s="85">
        <f t="shared" si="7"/>
        <v>0</v>
      </c>
      <c r="AL279" s="36"/>
    </row>
    <row r="280" spans="1:38" ht="15" hidden="1" customHeight="1" x14ac:dyDescent="0.25">
      <c r="A280" s="71">
        <v>250</v>
      </c>
      <c r="B280" s="71"/>
      <c r="C280" s="72"/>
      <c r="D280" s="70"/>
      <c r="E280" s="30"/>
      <c r="F280" s="30"/>
      <c r="G280" s="73"/>
      <c r="H280" s="74" t="s">
        <v>8</v>
      </c>
      <c r="I280" s="31"/>
      <c r="J280" s="30" t="s">
        <v>9</v>
      </c>
      <c r="K280" s="75">
        <f>'ФОРМУЛЫ!'!E266</f>
        <v>0</v>
      </c>
      <c r="L280" s="75">
        <f>'ФОРМУЛЫ!'!F266</f>
        <v>0</v>
      </c>
      <c r="M280" s="91"/>
      <c r="N280" s="76">
        <f>'ФОРМУЛЫ!'!J266</f>
        <v>0</v>
      </c>
      <c r="O280" s="76">
        <f>'ФОРМУЛЫ!'!K266</f>
        <v>0</v>
      </c>
      <c r="P280" s="77"/>
      <c r="Q280" s="78">
        <f>'ФОРМУЛЫ!'!P266</f>
        <v>0</v>
      </c>
      <c r="R280" s="79">
        <v>0.18</v>
      </c>
      <c r="S280" s="92"/>
      <c r="T280" s="92"/>
      <c r="U280" s="80"/>
      <c r="V280" s="80"/>
      <c r="W280" s="80"/>
      <c r="X280" s="81">
        <v>0</v>
      </c>
      <c r="Y280" s="80"/>
      <c r="Z280" s="80"/>
      <c r="AA280" s="82"/>
      <c r="AB280" s="82"/>
      <c r="AC280" s="83"/>
      <c r="AD280" s="83"/>
      <c r="AE280" s="83"/>
      <c r="AF280" s="83"/>
      <c r="AG280" s="84"/>
      <c r="AH280" s="85"/>
      <c r="AI280" s="85"/>
      <c r="AJ280" s="85">
        <f t="shared" si="6"/>
        <v>0</v>
      </c>
      <c r="AK280" s="85">
        <f t="shared" si="7"/>
        <v>0</v>
      </c>
      <c r="AL280" s="36"/>
    </row>
    <row r="281" spans="1:38" ht="15" hidden="1" customHeight="1" x14ac:dyDescent="0.25">
      <c r="A281" s="71">
        <v>251</v>
      </c>
      <c r="B281" s="71"/>
      <c r="C281" s="72"/>
      <c r="D281" s="70"/>
      <c r="E281" s="30"/>
      <c r="F281" s="30"/>
      <c r="G281" s="73"/>
      <c r="H281" s="74" t="s">
        <v>8</v>
      </c>
      <c r="I281" s="31"/>
      <c r="J281" s="30" t="s">
        <v>9</v>
      </c>
      <c r="K281" s="75">
        <f>'ФОРМУЛЫ!'!E267</f>
        <v>0</v>
      </c>
      <c r="L281" s="75">
        <f>'ФОРМУЛЫ!'!F267</f>
        <v>0</v>
      </c>
      <c r="M281" s="91"/>
      <c r="N281" s="76">
        <f>'ФОРМУЛЫ!'!J267</f>
        <v>0</v>
      </c>
      <c r="O281" s="76">
        <f>'ФОРМУЛЫ!'!K267</f>
        <v>0</v>
      </c>
      <c r="P281" s="77"/>
      <c r="Q281" s="78">
        <f>'ФОРМУЛЫ!'!P267</f>
        <v>0</v>
      </c>
      <c r="R281" s="79">
        <v>0.18</v>
      </c>
      <c r="S281" s="92"/>
      <c r="T281" s="92"/>
      <c r="U281" s="80"/>
      <c r="V281" s="80"/>
      <c r="W281" s="80"/>
      <c r="X281" s="81">
        <v>0</v>
      </c>
      <c r="Y281" s="80"/>
      <c r="Z281" s="80"/>
      <c r="AA281" s="82"/>
      <c r="AB281" s="82"/>
      <c r="AC281" s="83"/>
      <c r="AD281" s="83"/>
      <c r="AE281" s="83"/>
      <c r="AF281" s="83"/>
      <c r="AG281" s="84"/>
      <c r="AH281" s="85"/>
      <c r="AI281" s="85"/>
      <c r="AJ281" s="85">
        <f t="shared" si="6"/>
        <v>0</v>
      </c>
      <c r="AK281" s="85">
        <f t="shared" si="7"/>
        <v>0</v>
      </c>
      <c r="AL281" s="36"/>
    </row>
    <row r="282" spans="1:38" ht="15" hidden="1" customHeight="1" x14ac:dyDescent="0.25">
      <c r="A282" s="71">
        <v>252</v>
      </c>
      <c r="B282" s="71"/>
      <c r="C282" s="72"/>
      <c r="D282" s="70"/>
      <c r="E282" s="30"/>
      <c r="F282" s="30"/>
      <c r="G282" s="73"/>
      <c r="H282" s="74" t="s">
        <v>8</v>
      </c>
      <c r="I282" s="31"/>
      <c r="J282" s="30" t="s">
        <v>9</v>
      </c>
      <c r="K282" s="75">
        <f>'ФОРМУЛЫ!'!E268</f>
        <v>0</v>
      </c>
      <c r="L282" s="75">
        <f>'ФОРМУЛЫ!'!F268</f>
        <v>0</v>
      </c>
      <c r="M282" s="91"/>
      <c r="N282" s="76">
        <f>'ФОРМУЛЫ!'!J268</f>
        <v>0</v>
      </c>
      <c r="O282" s="76">
        <f>'ФОРМУЛЫ!'!K268</f>
        <v>0</v>
      </c>
      <c r="P282" s="77"/>
      <c r="Q282" s="78">
        <f>'ФОРМУЛЫ!'!P268</f>
        <v>0</v>
      </c>
      <c r="R282" s="79">
        <v>0.18</v>
      </c>
      <c r="S282" s="92"/>
      <c r="T282" s="92"/>
      <c r="U282" s="80"/>
      <c r="V282" s="80"/>
      <c r="W282" s="80"/>
      <c r="X282" s="81">
        <v>0</v>
      </c>
      <c r="Y282" s="80"/>
      <c r="Z282" s="80"/>
      <c r="AA282" s="82"/>
      <c r="AB282" s="82"/>
      <c r="AC282" s="83"/>
      <c r="AD282" s="83"/>
      <c r="AE282" s="83"/>
      <c r="AF282" s="83"/>
      <c r="AG282" s="84"/>
      <c r="AH282" s="85"/>
      <c r="AI282" s="85"/>
      <c r="AJ282" s="85">
        <f t="shared" si="6"/>
        <v>0</v>
      </c>
      <c r="AK282" s="85">
        <f t="shared" si="7"/>
        <v>0</v>
      </c>
      <c r="AL282" s="36"/>
    </row>
    <row r="283" spans="1:38" ht="15" hidden="1" customHeight="1" x14ac:dyDescent="0.25">
      <c r="A283" s="71">
        <v>253</v>
      </c>
      <c r="B283" s="71"/>
      <c r="C283" s="72"/>
      <c r="D283" s="70"/>
      <c r="E283" s="30"/>
      <c r="F283" s="30"/>
      <c r="G283" s="73"/>
      <c r="H283" s="74" t="s">
        <v>8</v>
      </c>
      <c r="I283" s="31"/>
      <c r="J283" s="30" t="s">
        <v>9</v>
      </c>
      <c r="K283" s="75">
        <f>'ФОРМУЛЫ!'!E269</f>
        <v>0</v>
      </c>
      <c r="L283" s="75">
        <f>'ФОРМУЛЫ!'!F269</f>
        <v>0</v>
      </c>
      <c r="M283" s="91"/>
      <c r="N283" s="76">
        <f>'ФОРМУЛЫ!'!J269</f>
        <v>0</v>
      </c>
      <c r="O283" s="76">
        <f>'ФОРМУЛЫ!'!K269</f>
        <v>0</v>
      </c>
      <c r="P283" s="77"/>
      <c r="Q283" s="78">
        <f>'ФОРМУЛЫ!'!P269</f>
        <v>0</v>
      </c>
      <c r="R283" s="79">
        <v>0.18</v>
      </c>
      <c r="S283" s="92"/>
      <c r="T283" s="92"/>
      <c r="U283" s="80"/>
      <c r="V283" s="80"/>
      <c r="W283" s="80"/>
      <c r="X283" s="81">
        <v>0</v>
      </c>
      <c r="Y283" s="80"/>
      <c r="Z283" s="80"/>
      <c r="AA283" s="82"/>
      <c r="AB283" s="82"/>
      <c r="AC283" s="83"/>
      <c r="AD283" s="83"/>
      <c r="AE283" s="83"/>
      <c r="AF283" s="83"/>
      <c r="AG283" s="84"/>
      <c r="AH283" s="85"/>
      <c r="AI283" s="85"/>
      <c r="AJ283" s="85">
        <f t="shared" si="6"/>
        <v>0</v>
      </c>
      <c r="AK283" s="85">
        <f t="shared" si="7"/>
        <v>0</v>
      </c>
      <c r="AL283" s="36"/>
    </row>
    <row r="284" spans="1:38" ht="15" hidden="1" customHeight="1" x14ac:dyDescent="0.25">
      <c r="A284" s="71">
        <v>254</v>
      </c>
      <c r="B284" s="71"/>
      <c r="C284" s="72"/>
      <c r="D284" s="70"/>
      <c r="E284" s="30"/>
      <c r="F284" s="30"/>
      <c r="G284" s="73"/>
      <c r="H284" s="74" t="s">
        <v>8</v>
      </c>
      <c r="I284" s="31"/>
      <c r="J284" s="30" t="s">
        <v>9</v>
      </c>
      <c r="K284" s="75">
        <f>'ФОРМУЛЫ!'!E270</f>
        <v>0</v>
      </c>
      <c r="L284" s="75">
        <f>'ФОРМУЛЫ!'!F270</f>
        <v>0</v>
      </c>
      <c r="M284" s="91"/>
      <c r="N284" s="76">
        <f>'ФОРМУЛЫ!'!J270</f>
        <v>0</v>
      </c>
      <c r="O284" s="76">
        <f>'ФОРМУЛЫ!'!K270</f>
        <v>0</v>
      </c>
      <c r="P284" s="77"/>
      <c r="Q284" s="78">
        <f>'ФОРМУЛЫ!'!P270</f>
        <v>0</v>
      </c>
      <c r="R284" s="79">
        <v>0.18</v>
      </c>
      <c r="S284" s="92"/>
      <c r="T284" s="92"/>
      <c r="U284" s="80"/>
      <c r="V284" s="80"/>
      <c r="W284" s="80"/>
      <c r="X284" s="81">
        <v>0</v>
      </c>
      <c r="Y284" s="80"/>
      <c r="Z284" s="80"/>
      <c r="AA284" s="82"/>
      <c r="AB284" s="82"/>
      <c r="AC284" s="83"/>
      <c r="AD284" s="83"/>
      <c r="AE284" s="83"/>
      <c r="AF284" s="83"/>
      <c r="AG284" s="84"/>
      <c r="AH284" s="85"/>
      <c r="AI284" s="85"/>
      <c r="AJ284" s="85">
        <f t="shared" si="6"/>
        <v>0</v>
      </c>
      <c r="AK284" s="85">
        <f t="shared" si="7"/>
        <v>0</v>
      </c>
      <c r="AL284" s="36"/>
    </row>
    <row r="285" spans="1:38" ht="15" hidden="1" customHeight="1" x14ac:dyDescent="0.25">
      <c r="A285" s="71">
        <v>255</v>
      </c>
      <c r="B285" s="71"/>
      <c r="C285" s="72"/>
      <c r="D285" s="70"/>
      <c r="E285" s="30"/>
      <c r="F285" s="30"/>
      <c r="G285" s="73"/>
      <c r="H285" s="74" t="s">
        <v>8</v>
      </c>
      <c r="I285" s="31"/>
      <c r="J285" s="30" t="s">
        <v>9</v>
      </c>
      <c r="K285" s="75">
        <f>'ФОРМУЛЫ!'!E271</f>
        <v>0</v>
      </c>
      <c r="L285" s="75">
        <f>'ФОРМУЛЫ!'!F271</f>
        <v>0</v>
      </c>
      <c r="M285" s="91"/>
      <c r="N285" s="76">
        <f>'ФОРМУЛЫ!'!J271</f>
        <v>0</v>
      </c>
      <c r="O285" s="76">
        <f>'ФОРМУЛЫ!'!K271</f>
        <v>0</v>
      </c>
      <c r="P285" s="77"/>
      <c r="Q285" s="78">
        <f>'ФОРМУЛЫ!'!P271</f>
        <v>0</v>
      </c>
      <c r="R285" s="79">
        <v>0.18</v>
      </c>
      <c r="S285" s="92"/>
      <c r="T285" s="92"/>
      <c r="U285" s="80"/>
      <c r="V285" s="80"/>
      <c r="W285" s="80"/>
      <c r="X285" s="81">
        <v>0</v>
      </c>
      <c r="Y285" s="80"/>
      <c r="Z285" s="80"/>
      <c r="AA285" s="82"/>
      <c r="AB285" s="82"/>
      <c r="AC285" s="83"/>
      <c r="AD285" s="83"/>
      <c r="AE285" s="83"/>
      <c r="AF285" s="83"/>
      <c r="AG285" s="84"/>
      <c r="AH285" s="85"/>
      <c r="AI285" s="85"/>
      <c r="AJ285" s="85">
        <f t="shared" si="6"/>
        <v>0</v>
      </c>
      <c r="AK285" s="85">
        <f t="shared" si="7"/>
        <v>0</v>
      </c>
      <c r="AL285" s="36"/>
    </row>
    <row r="286" spans="1:38" ht="15" hidden="1" customHeight="1" x14ac:dyDescent="0.25">
      <c r="A286" s="71">
        <v>256</v>
      </c>
      <c r="B286" s="71"/>
      <c r="C286" s="72"/>
      <c r="D286" s="70"/>
      <c r="E286" s="30"/>
      <c r="F286" s="30"/>
      <c r="G286" s="73"/>
      <c r="H286" s="74" t="s">
        <v>8</v>
      </c>
      <c r="I286" s="31"/>
      <c r="J286" s="30" t="s">
        <v>9</v>
      </c>
      <c r="K286" s="75">
        <f>'ФОРМУЛЫ!'!E272</f>
        <v>0</v>
      </c>
      <c r="L286" s="75">
        <f>'ФОРМУЛЫ!'!F272</f>
        <v>0</v>
      </c>
      <c r="M286" s="91"/>
      <c r="N286" s="76">
        <f>'ФОРМУЛЫ!'!J272</f>
        <v>0</v>
      </c>
      <c r="O286" s="76">
        <f>'ФОРМУЛЫ!'!K272</f>
        <v>0</v>
      </c>
      <c r="P286" s="77"/>
      <c r="Q286" s="78">
        <f>'ФОРМУЛЫ!'!P272</f>
        <v>0</v>
      </c>
      <c r="R286" s="79">
        <v>0.18</v>
      </c>
      <c r="S286" s="92"/>
      <c r="T286" s="92"/>
      <c r="U286" s="80"/>
      <c r="V286" s="80"/>
      <c r="W286" s="80"/>
      <c r="X286" s="81">
        <v>0</v>
      </c>
      <c r="Y286" s="80"/>
      <c r="Z286" s="80"/>
      <c r="AA286" s="82"/>
      <c r="AB286" s="82"/>
      <c r="AC286" s="83"/>
      <c r="AD286" s="83"/>
      <c r="AE286" s="83"/>
      <c r="AF286" s="83"/>
      <c r="AG286" s="84"/>
      <c r="AH286" s="85"/>
      <c r="AI286" s="85"/>
      <c r="AJ286" s="85">
        <f t="shared" si="6"/>
        <v>0</v>
      </c>
      <c r="AK286" s="85">
        <f t="shared" si="7"/>
        <v>0</v>
      </c>
      <c r="AL286" s="36"/>
    </row>
    <row r="287" spans="1:38" ht="15" hidden="1" customHeight="1" x14ac:dyDescent="0.25">
      <c r="A287" s="71">
        <v>257</v>
      </c>
      <c r="B287" s="71"/>
      <c r="C287" s="72"/>
      <c r="D287" s="70"/>
      <c r="E287" s="30"/>
      <c r="F287" s="30"/>
      <c r="G287" s="73"/>
      <c r="H287" s="74" t="s">
        <v>8</v>
      </c>
      <c r="I287" s="31"/>
      <c r="J287" s="30" t="s">
        <v>9</v>
      </c>
      <c r="K287" s="75">
        <f>'ФОРМУЛЫ!'!E273</f>
        <v>0</v>
      </c>
      <c r="L287" s="75">
        <f>'ФОРМУЛЫ!'!F273</f>
        <v>0</v>
      </c>
      <c r="M287" s="91"/>
      <c r="N287" s="76">
        <f>'ФОРМУЛЫ!'!J273</f>
        <v>0</v>
      </c>
      <c r="O287" s="76">
        <f>'ФОРМУЛЫ!'!K273</f>
        <v>0</v>
      </c>
      <c r="P287" s="77"/>
      <c r="Q287" s="78">
        <f>'ФОРМУЛЫ!'!P273</f>
        <v>0</v>
      </c>
      <c r="R287" s="79">
        <v>0.18</v>
      </c>
      <c r="S287" s="92"/>
      <c r="T287" s="92"/>
      <c r="U287" s="80"/>
      <c r="V287" s="80"/>
      <c r="W287" s="80"/>
      <c r="X287" s="81">
        <v>0</v>
      </c>
      <c r="Y287" s="80"/>
      <c r="Z287" s="80"/>
      <c r="AA287" s="82"/>
      <c r="AB287" s="82"/>
      <c r="AC287" s="83"/>
      <c r="AD287" s="83"/>
      <c r="AE287" s="83"/>
      <c r="AF287" s="83"/>
      <c r="AG287" s="84"/>
      <c r="AH287" s="85"/>
      <c r="AI287" s="85"/>
      <c r="AJ287" s="85">
        <f t="shared" ref="AJ287:AJ350" si="8">ROUND(AH287*E287,2)</f>
        <v>0</v>
      </c>
      <c r="AK287" s="85">
        <f t="shared" ref="AK287:AK350" si="9">ROUND(AI287*E287,2)</f>
        <v>0</v>
      </c>
      <c r="AL287" s="36"/>
    </row>
    <row r="288" spans="1:38" ht="15" hidden="1" customHeight="1" x14ac:dyDescent="0.25">
      <c r="A288" s="71">
        <v>258</v>
      </c>
      <c r="B288" s="71"/>
      <c r="C288" s="72"/>
      <c r="D288" s="70"/>
      <c r="E288" s="30"/>
      <c r="F288" s="30"/>
      <c r="G288" s="73"/>
      <c r="H288" s="74" t="s">
        <v>8</v>
      </c>
      <c r="I288" s="31"/>
      <c r="J288" s="30" t="s">
        <v>9</v>
      </c>
      <c r="K288" s="75">
        <f>'ФОРМУЛЫ!'!E274</f>
        <v>0</v>
      </c>
      <c r="L288" s="75">
        <f>'ФОРМУЛЫ!'!F274</f>
        <v>0</v>
      </c>
      <c r="M288" s="91"/>
      <c r="N288" s="76">
        <f>'ФОРМУЛЫ!'!J274</f>
        <v>0</v>
      </c>
      <c r="O288" s="76">
        <f>'ФОРМУЛЫ!'!K274</f>
        <v>0</v>
      </c>
      <c r="P288" s="77"/>
      <c r="Q288" s="78">
        <f>'ФОРМУЛЫ!'!P274</f>
        <v>0</v>
      </c>
      <c r="R288" s="79">
        <v>0.18</v>
      </c>
      <c r="S288" s="92"/>
      <c r="T288" s="92"/>
      <c r="U288" s="80"/>
      <c r="V288" s="80"/>
      <c r="W288" s="80"/>
      <c r="X288" s="81">
        <v>0</v>
      </c>
      <c r="Y288" s="80"/>
      <c r="Z288" s="80"/>
      <c r="AA288" s="82"/>
      <c r="AB288" s="82"/>
      <c r="AC288" s="83"/>
      <c r="AD288" s="83"/>
      <c r="AE288" s="83"/>
      <c r="AF288" s="83"/>
      <c r="AG288" s="84"/>
      <c r="AH288" s="85"/>
      <c r="AI288" s="85"/>
      <c r="AJ288" s="85">
        <f t="shared" si="8"/>
        <v>0</v>
      </c>
      <c r="AK288" s="85">
        <f t="shared" si="9"/>
        <v>0</v>
      </c>
      <c r="AL288" s="36"/>
    </row>
    <row r="289" spans="1:38" ht="15" hidden="1" customHeight="1" x14ac:dyDescent="0.25">
      <c r="A289" s="71">
        <v>259</v>
      </c>
      <c r="B289" s="71"/>
      <c r="C289" s="72"/>
      <c r="D289" s="70"/>
      <c r="E289" s="30"/>
      <c r="F289" s="30"/>
      <c r="G289" s="73"/>
      <c r="H289" s="74" t="s">
        <v>8</v>
      </c>
      <c r="I289" s="31"/>
      <c r="J289" s="30" t="s">
        <v>9</v>
      </c>
      <c r="K289" s="75">
        <f>'ФОРМУЛЫ!'!E275</f>
        <v>0</v>
      </c>
      <c r="L289" s="75">
        <f>'ФОРМУЛЫ!'!F275</f>
        <v>0</v>
      </c>
      <c r="M289" s="91"/>
      <c r="N289" s="76">
        <f>'ФОРМУЛЫ!'!J275</f>
        <v>0</v>
      </c>
      <c r="O289" s="76">
        <f>'ФОРМУЛЫ!'!K275</f>
        <v>0</v>
      </c>
      <c r="P289" s="77"/>
      <c r="Q289" s="78">
        <f>'ФОРМУЛЫ!'!P275</f>
        <v>0</v>
      </c>
      <c r="R289" s="79">
        <v>0.18</v>
      </c>
      <c r="S289" s="92"/>
      <c r="T289" s="92"/>
      <c r="U289" s="80"/>
      <c r="V289" s="80"/>
      <c r="W289" s="80"/>
      <c r="X289" s="81">
        <v>0</v>
      </c>
      <c r="Y289" s="80"/>
      <c r="Z289" s="80"/>
      <c r="AA289" s="82"/>
      <c r="AB289" s="82"/>
      <c r="AC289" s="83"/>
      <c r="AD289" s="83"/>
      <c r="AE289" s="83"/>
      <c r="AF289" s="83"/>
      <c r="AG289" s="84"/>
      <c r="AH289" s="85"/>
      <c r="AI289" s="85"/>
      <c r="AJ289" s="85">
        <f t="shared" si="8"/>
        <v>0</v>
      </c>
      <c r="AK289" s="85">
        <f t="shared" si="9"/>
        <v>0</v>
      </c>
      <c r="AL289" s="36"/>
    </row>
    <row r="290" spans="1:38" ht="15" hidden="1" customHeight="1" x14ac:dyDescent="0.25">
      <c r="A290" s="71">
        <v>260</v>
      </c>
      <c r="B290" s="71"/>
      <c r="C290" s="72"/>
      <c r="D290" s="70"/>
      <c r="E290" s="30"/>
      <c r="F290" s="30"/>
      <c r="G290" s="73"/>
      <c r="H290" s="74" t="s">
        <v>8</v>
      </c>
      <c r="I290" s="31"/>
      <c r="J290" s="30" t="s">
        <v>9</v>
      </c>
      <c r="K290" s="75">
        <f>'ФОРМУЛЫ!'!E276</f>
        <v>0</v>
      </c>
      <c r="L290" s="75">
        <f>'ФОРМУЛЫ!'!F276</f>
        <v>0</v>
      </c>
      <c r="M290" s="91"/>
      <c r="N290" s="76">
        <f>'ФОРМУЛЫ!'!J276</f>
        <v>0</v>
      </c>
      <c r="O290" s="76">
        <f>'ФОРМУЛЫ!'!K276</f>
        <v>0</v>
      </c>
      <c r="P290" s="77"/>
      <c r="Q290" s="78">
        <f>'ФОРМУЛЫ!'!P276</f>
        <v>0</v>
      </c>
      <c r="R290" s="79">
        <v>0.18</v>
      </c>
      <c r="S290" s="92"/>
      <c r="T290" s="92"/>
      <c r="U290" s="80"/>
      <c r="V290" s="80"/>
      <c r="W290" s="80"/>
      <c r="X290" s="81">
        <v>0</v>
      </c>
      <c r="Y290" s="80"/>
      <c r="Z290" s="80"/>
      <c r="AA290" s="82"/>
      <c r="AB290" s="82"/>
      <c r="AC290" s="83"/>
      <c r="AD290" s="83"/>
      <c r="AE290" s="83"/>
      <c r="AF290" s="83"/>
      <c r="AG290" s="84"/>
      <c r="AH290" s="85"/>
      <c r="AI290" s="85"/>
      <c r="AJ290" s="85">
        <f t="shared" si="8"/>
        <v>0</v>
      </c>
      <c r="AK290" s="85">
        <f t="shared" si="9"/>
        <v>0</v>
      </c>
      <c r="AL290" s="36"/>
    </row>
    <row r="291" spans="1:38" ht="15" hidden="1" customHeight="1" x14ac:dyDescent="0.25">
      <c r="A291" s="71">
        <v>261</v>
      </c>
      <c r="B291" s="71"/>
      <c r="C291" s="72"/>
      <c r="D291" s="70"/>
      <c r="E291" s="30"/>
      <c r="F291" s="30"/>
      <c r="G291" s="73"/>
      <c r="H291" s="74" t="s">
        <v>8</v>
      </c>
      <c r="I291" s="31"/>
      <c r="J291" s="30" t="s">
        <v>9</v>
      </c>
      <c r="K291" s="75">
        <f>'ФОРМУЛЫ!'!E277</f>
        <v>0</v>
      </c>
      <c r="L291" s="75">
        <f>'ФОРМУЛЫ!'!F277</f>
        <v>0</v>
      </c>
      <c r="M291" s="91"/>
      <c r="N291" s="76">
        <f>'ФОРМУЛЫ!'!J277</f>
        <v>0</v>
      </c>
      <c r="O291" s="76">
        <f>'ФОРМУЛЫ!'!K277</f>
        <v>0</v>
      </c>
      <c r="P291" s="77"/>
      <c r="Q291" s="78">
        <f>'ФОРМУЛЫ!'!P277</f>
        <v>0</v>
      </c>
      <c r="R291" s="79">
        <v>0.18</v>
      </c>
      <c r="S291" s="92"/>
      <c r="T291" s="92"/>
      <c r="U291" s="80"/>
      <c r="V291" s="80"/>
      <c r="W291" s="80"/>
      <c r="X291" s="81">
        <v>0</v>
      </c>
      <c r="Y291" s="80"/>
      <c r="Z291" s="80"/>
      <c r="AA291" s="82"/>
      <c r="AB291" s="82"/>
      <c r="AC291" s="83"/>
      <c r="AD291" s="83"/>
      <c r="AE291" s="83"/>
      <c r="AF291" s="83"/>
      <c r="AG291" s="84"/>
      <c r="AH291" s="85"/>
      <c r="AI291" s="85"/>
      <c r="AJ291" s="85">
        <f t="shared" si="8"/>
        <v>0</v>
      </c>
      <c r="AK291" s="85">
        <f t="shared" si="9"/>
        <v>0</v>
      </c>
      <c r="AL291" s="36"/>
    </row>
    <row r="292" spans="1:38" ht="15" hidden="1" customHeight="1" x14ac:dyDescent="0.25">
      <c r="A292" s="71">
        <v>262</v>
      </c>
      <c r="B292" s="71"/>
      <c r="C292" s="72"/>
      <c r="D292" s="70"/>
      <c r="E292" s="30"/>
      <c r="F292" s="30"/>
      <c r="G292" s="73"/>
      <c r="H292" s="74" t="s">
        <v>8</v>
      </c>
      <c r="I292" s="31"/>
      <c r="J292" s="30" t="s">
        <v>9</v>
      </c>
      <c r="K292" s="75">
        <f>'ФОРМУЛЫ!'!E278</f>
        <v>0</v>
      </c>
      <c r="L292" s="75">
        <f>'ФОРМУЛЫ!'!F278</f>
        <v>0</v>
      </c>
      <c r="M292" s="91"/>
      <c r="N292" s="76">
        <f>'ФОРМУЛЫ!'!J278</f>
        <v>0</v>
      </c>
      <c r="O292" s="76">
        <f>'ФОРМУЛЫ!'!K278</f>
        <v>0</v>
      </c>
      <c r="P292" s="77"/>
      <c r="Q292" s="78">
        <f>'ФОРМУЛЫ!'!P278</f>
        <v>0</v>
      </c>
      <c r="R292" s="79">
        <v>0.18</v>
      </c>
      <c r="S292" s="92"/>
      <c r="T292" s="92"/>
      <c r="U292" s="80"/>
      <c r="V292" s="80"/>
      <c r="W292" s="80"/>
      <c r="X292" s="81">
        <v>0</v>
      </c>
      <c r="Y292" s="80"/>
      <c r="Z292" s="80"/>
      <c r="AA292" s="82"/>
      <c r="AB292" s="82"/>
      <c r="AC292" s="83"/>
      <c r="AD292" s="83"/>
      <c r="AE292" s="83"/>
      <c r="AF292" s="83"/>
      <c r="AG292" s="84"/>
      <c r="AH292" s="85"/>
      <c r="AI292" s="85"/>
      <c r="AJ292" s="85">
        <f t="shared" si="8"/>
        <v>0</v>
      </c>
      <c r="AK292" s="85">
        <f t="shared" si="9"/>
        <v>0</v>
      </c>
      <c r="AL292" s="36"/>
    </row>
    <row r="293" spans="1:38" ht="15" hidden="1" customHeight="1" x14ac:dyDescent="0.25">
      <c r="A293" s="71">
        <v>263</v>
      </c>
      <c r="B293" s="71"/>
      <c r="C293" s="72"/>
      <c r="D293" s="70"/>
      <c r="E293" s="30"/>
      <c r="F293" s="30"/>
      <c r="G293" s="73"/>
      <c r="H293" s="74" t="s">
        <v>8</v>
      </c>
      <c r="I293" s="31"/>
      <c r="J293" s="30" t="s">
        <v>9</v>
      </c>
      <c r="K293" s="75">
        <f>'ФОРМУЛЫ!'!E279</f>
        <v>0</v>
      </c>
      <c r="L293" s="75">
        <f>'ФОРМУЛЫ!'!F279</f>
        <v>0</v>
      </c>
      <c r="M293" s="91"/>
      <c r="N293" s="76">
        <f>'ФОРМУЛЫ!'!J279</f>
        <v>0</v>
      </c>
      <c r="O293" s="76">
        <f>'ФОРМУЛЫ!'!K279</f>
        <v>0</v>
      </c>
      <c r="P293" s="77"/>
      <c r="Q293" s="78">
        <f>'ФОРМУЛЫ!'!P279</f>
        <v>0</v>
      </c>
      <c r="R293" s="79">
        <v>0.18</v>
      </c>
      <c r="S293" s="92"/>
      <c r="T293" s="92"/>
      <c r="U293" s="80"/>
      <c r="V293" s="80"/>
      <c r="W293" s="80"/>
      <c r="X293" s="81">
        <v>0</v>
      </c>
      <c r="Y293" s="80"/>
      <c r="Z293" s="80"/>
      <c r="AA293" s="82"/>
      <c r="AB293" s="82"/>
      <c r="AC293" s="83"/>
      <c r="AD293" s="83"/>
      <c r="AE293" s="83"/>
      <c r="AF293" s="83"/>
      <c r="AG293" s="84"/>
      <c r="AH293" s="85"/>
      <c r="AI293" s="85"/>
      <c r="AJ293" s="85">
        <f t="shared" si="8"/>
        <v>0</v>
      </c>
      <c r="AK293" s="85">
        <f t="shared" si="9"/>
        <v>0</v>
      </c>
      <c r="AL293" s="36"/>
    </row>
    <row r="294" spans="1:38" ht="15" hidden="1" customHeight="1" x14ac:dyDescent="0.25">
      <c r="A294" s="71">
        <v>264</v>
      </c>
      <c r="B294" s="71"/>
      <c r="C294" s="72"/>
      <c r="D294" s="70"/>
      <c r="E294" s="30"/>
      <c r="F294" s="30"/>
      <c r="G294" s="73"/>
      <c r="H294" s="74" t="s">
        <v>8</v>
      </c>
      <c r="I294" s="31"/>
      <c r="J294" s="30" t="s">
        <v>9</v>
      </c>
      <c r="K294" s="75">
        <f>'ФОРМУЛЫ!'!E280</f>
        <v>0</v>
      </c>
      <c r="L294" s="75">
        <f>'ФОРМУЛЫ!'!F280</f>
        <v>0</v>
      </c>
      <c r="M294" s="91"/>
      <c r="N294" s="76">
        <f>'ФОРМУЛЫ!'!J280</f>
        <v>0</v>
      </c>
      <c r="O294" s="76">
        <f>'ФОРМУЛЫ!'!K280</f>
        <v>0</v>
      </c>
      <c r="P294" s="77"/>
      <c r="Q294" s="78">
        <f>'ФОРМУЛЫ!'!P280</f>
        <v>0</v>
      </c>
      <c r="R294" s="79">
        <v>0.18</v>
      </c>
      <c r="S294" s="92"/>
      <c r="T294" s="92"/>
      <c r="U294" s="80"/>
      <c r="V294" s="80"/>
      <c r="W294" s="80"/>
      <c r="X294" s="81">
        <v>0</v>
      </c>
      <c r="Y294" s="80"/>
      <c r="Z294" s="80"/>
      <c r="AA294" s="82"/>
      <c r="AB294" s="82"/>
      <c r="AC294" s="83"/>
      <c r="AD294" s="83"/>
      <c r="AE294" s="83"/>
      <c r="AF294" s="83"/>
      <c r="AG294" s="84"/>
      <c r="AH294" s="85"/>
      <c r="AI294" s="85"/>
      <c r="AJ294" s="85">
        <f t="shared" si="8"/>
        <v>0</v>
      </c>
      <c r="AK294" s="85">
        <f t="shared" si="9"/>
        <v>0</v>
      </c>
      <c r="AL294" s="36"/>
    </row>
    <row r="295" spans="1:38" ht="15" hidden="1" customHeight="1" x14ac:dyDescent="0.25">
      <c r="A295" s="71">
        <v>265</v>
      </c>
      <c r="B295" s="71"/>
      <c r="C295" s="72"/>
      <c r="D295" s="70"/>
      <c r="E295" s="30"/>
      <c r="F295" s="30"/>
      <c r="G295" s="73"/>
      <c r="H295" s="74" t="s">
        <v>8</v>
      </c>
      <c r="I295" s="31"/>
      <c r="J295" s="30" t="s">
        <v>9</v>
      </c>
      <c r="K295" s="75">
        <f>'ФОРМУЛЫ!'!E281</f>
        <v>0</v>
      </c>
      <c r="L295" s="75">
        <f>'ФОРМУЛЫ!'!F281</f>
        <v>0</v>
      </c>
      <c r="M295" s="91"/>
      <c r="N295" s="76">
        <f>'ФОРМУЛЫ!'!J281</f>
        <v>0</v>
      </c>
      <c r="O295" s="76">
        <f>'ФОРМУЛЫ!'!K281</f>
        <v>0</v>
      </c>
      <c r="P295" s="77"/>
      <c r="Q295" s="78">
        <f>'ФОРМУЛЫ!'!P281</f>
        <v>0</v>
      </c>
      <c r="R295" s="79">
        <v>0.18</v>
      </c>
      <c r="S295" s="92"/>
      <c r="T295" s="92"/>
      <c r="U295" s="80"/>
      <c r="V295" s="80"/>
      <c r="W295" s="80"/>
      <c r="X295" s="81">
        <v>0</v>
      </c>
      <c r="Y295" s="80"/>
      <c r="Z295" s="80"/>
      <c r="AA295" s="82"/>
      <c r="AB295" s="82"/>
      <c r="AC295" s="83"/>
      <c r="AD295" s="83"/>
      <c r="AE295" s="83"/>
      <c r="AF295" s="83"/>
      <c r="AG295" s="84"/>
      <c r="AH295" s="85"/>
      <c r="AI295" s="85"/>
      <c r="AJ295" s="85">
        <f t="shared" si="8"/>
        <v>0</v>
      </c>
      <c r="AK295" s="85">
        <f t="shared" si="9"/>
        <v>0</v>
      </c>
      <c r="AL295" s="36"/>
    </row>
    <row r="296" spans="1:38" ht="15" hidden="1" customHeight="1" x14ac:dyDescent="0.25">
      <c r="A296" s="71">
        <v>266</v>
      </c>
      <c r="B296" s="71"/>
      <c r="C296" s="72"/>
      <c r="D296" s="70"/>
      <c r="E296" s="30"/>
      <c r="F296" s="30"/>
      <c r="G296" s="73"/>
      <c r="H296" s="74" t="s">
        <v>8</v>
      </c>
      <c r="I296" s="31"/>
      <c r="J296" s="30" t="s">
        <v>9</v>
      </c>
      <c r="K296" s="75">
        <f>'ФОРМУЛЫ!'!E282</f>
        <v>0</v>
      </c>
      <c r="L296" s="75">
        <f>'ФОРМУЛЫ!'!F282</f>
        <v>0</v>
      </c>
      <c r="M296" s="91"/>
      <c r="N296" s="76">
        <f>'ФОРМУЛЫ!'!J282</f>
        <v>0</v>
      </c>
      <c r="O296" s="76">
        <f>'ФОРМУЛЫ!'!K282</f>
        <v>0</v>
      </c>
      <c r="P296" s="77"/>
      <c r="Q296" s="78">
        <f>'ФОРМУЛЫ!'!P282</f>
        <v>0</v>
      </c>
      <c r="R296" s="79">
        <v>0.18</v>
      </c>
      <c r="S296" s="92"/>
      <c r="T296" s="92"/>
      <c r="U296" s="80"/>
      <c r="V296" s="80"/>
      <c r="W296" s="80"/>
      <c r="X296" s="81">
        <v>0</v>
      </c>
      <c r="Y296" s="80"/>
      <c r="Z296" s="80"/>
      <c r="AA296" s="82"/>
      <c r="AB296" s="82"/>
      <c r="AC296" s="83"/>
      <c r="AD296" s="83"/>
      <c r="AE296" s="83"/>
      <c r="AF296" s="83"/>
      <c r="AG296" s="84"/>
      <c r="AH296" s="85"/>
      <c r="AI296" s="85"/>
      <c r="AJ296" s="85">
        <f t="shared" si="8"/>
        <v>0</v>
      </c>
      <c r="AK296" s="85">
        <f t="shared" si="9"/>
        <v>0</v>
      </c>
      <c r="AL296" s="36"/>
    </row>
    <row r="297" spans="1:38" ht="15" hidden="1" customHeight="1" x14ac:dyDescent="0.25">
      <c r="A297" s="71">
        <v>267</v>
      </c>
      <c r="B297" s="71"/>
      <c r="C297" s="72"/>
      <c r="D297" s="70"/>
      <c r="E297" s="30"/>
      <c r="F297" s="30"/>
      <c r="G297" s="73"/>
      <c r="H297" s="74" t="s">
        <v>8</v>
      </c>
      <c r="I297" s="31"/>
      <c r="J297" s="30" t="s">
        <v>9</v>
      </c>
      <c r="K297" s="75">
        <f>'ФОРМУЛЫ!'!E283</f>
        <v>0</v>
      </c>
      <c r="L297" s="75">
        <f>'ФОРМУЛЫ!'!F283</f>
        <v>0</v>
      </c>
      <c r="M297" s="91"/>
      <c r="N297" s="76">
        <f>'ФОРМУЛЫ!'!J283</f>
        <v>0</v>
      </c>
      <c r="O297" s="76">
        <f>'ФОРМУЛЫ!'!K283</f>
        <v>0</v>
      </c>
      <c r="P297" s="77"/>
      <c r="Q297" s="78">
        <f>'ФОРМУЛЫ!'!P283</f>
        <v>0</v>
      </c>
      <c r="R297" s="79">
        <v>0.18</v>
      </c>
      <c r="S297" s="92"/>
      <c r="T297" s="92"/>
      <c r="U297" s="80"/>
      <c r="V297" s="80"/>
      <c r="W297" s="80"/>
      <c r="X297" s="81">
        <v>0</v>
      </c>
      <c r="Y297" s="80"/>
      <c r="Z297" s="80"/>
      <c r="AA297" s="82"/>
      <c r="AB297" s="82"/>
      <c r="AC297" s="83"/>
      <c r="AD297" s="83"/>
      <c r="AE297" s="83"/>
      <c r="AF297" s="83"/>
      <c r="AG297" s="84"/>
      <c r="AH297" s="85"/>
      <c r="AI297" s="85"/>
      <c r="AJ297" s="85">
        <f t="shared" si="8"/>
        <v>0</v>
      </c>
      <c r="AK297" s="85">
        <f t="shared" si="9"/>
        <v>0</v>
      </c>
      <c r="AL297" s="36"/>
    </row>
    <row r="298" spans="1:38" ht="15" hidden="1" customHeight="1" x14ac:dyDescent="0.25">
      <c r="A298" s="71">
        <v>268</v>
      </c>
      <c r="B298" s="71"/>
      <c r="C298" s="72"/>
      <c r="D298" s="70"/>
      <c r="E298" s="30"/>
      <c r="F298" s="30"/>
      <c r="G298" s="73"/>
      <c r="H298" s="74" t="s">
        <v>8</v>
      </c>
      <c r="I298" s="31"/>
      <c r="J298" s="30" t="s">
        <v>9</v>
      </c>
      <c r="K298" s="75">
        <f>'ФОРМУЛЫ!'!E284</f>
        <v>0</v>
      </c>
      <c r="L298" s="75">
        <f>'ФОРМУЛЫ!'!F284</f>
        <v>0</v>
      </c>
      <c r="M298" s="91"/>
      <c r="N298" s="76">
        <f>'ФОРМУЛЫ!'!J284</f>
        <v>0</v>
      </c>
      <c r="O298" s="76">
        <f>'ФОРМУЛЫ!'!K284</f>
        <v>0</v>
      </c>
      <c r="P298" s="77"/>
      <c r="Q298" s="78">
        <f>'ФОРМУЛЫ!'!P284</f>
        <v>0</v>
      </c>
      <c r="R298" s="79">
        <v>0.18</v>
      </c>
      <c r="S298" s="92"/>
      <c r="T298" s="92"/>
      <c r="U298" s="80"/>
      <c r="V298" s="80"/>
      <c r="W298" s="80"/>
      <c r="X298" s="81">
        <v>0</v>
      </c>
      <c r="Y298" s="80"/>
      <c r="Z298" s="80"/>
      <c r="AA298" s="82"/>
      <c r="AB298" s="82"/>
      <c r="AC298" s="83"/>
      <c r="AD298" s="83"/>
      <c r="AE298" s="83"/>
      <c r="AF298" s="83"/>
      <c r="AG298" s="84"/>
      <c r="AH298" s="85"/>
      <c r="AI298" s="85"/>
      <c r="AJ298" s="85">
        <f t="shared" si="8"/>
        <v>0</v>
      </c>
      <c r="AK298" s="85">
        <f t="shared" si="9"/>
        <v>0</v>
      </c>
      <c r="AL298" s="36"/>
    </row>
    <row r="299" spans="1:38" ht="15" hidden="1" customHeight="1" x14ac:dyDescent="0.25">
      <c r="A299" s="71">
        <v>269</v>
      </c>
      <c r="B299" s="71"/>
      <c r="C299" s="72"/>
      <c r="D299" s="70"/>
      <c r="E299" s="30"/>
      <c r="F299" s="30"/>
      <c r="G299" s="73"/>
      <c r="H299" s="74" t="s">
        <v>8</v>
      </c>
      <c r="I299" s="31"/>
      <c r="J299" s="30" t="s">
        <v>9</v>
      </c>
      <c r="K299" s="75">
        <f>'ФОРМУЛЫ!'!E285</f>
        <v>0</v>
      </c>
      <c r="L299" s="75">
        <f>'ФОРМУЛЫ!'!F285</f>
        <v>0</v>
      </c>
      <c r="M299" s="91"/>
      <c r="N299" s="76">
        <f>'ФОРМУЛЫ!'!J285</f>
        <v>0</v>
      </c>
      <c r="O299" s="76">
        <f>'ФОРМУЛЫ!'!K285</f>
        <v>0</v>
      </c>
      <c r="P299" s="77"/>
      <c r="Q299" s="78">
        <f>'ФОРМУЛЫ!'!P285</f>
        <v>0</v>
      </c>
      <c r="R299" s="79">
        <v>0.18</v>
      </c>
      <c r="S299" s="92"/>
      <c r="T299" s="92"/>
      <c r="U299" s="80"/>
      <c r="V299" s="80"/>
      <c r="W299" s="80"/>
      <c r="X299" s="81">
        <v>0</v>
      </c>
      <c r="Y299" s="80"/>
      <c r="Z299" s="80"/>
      <c r="AA299" s="82"/>
      <c r="AB299" s="82"/>
      <c r="AC299" s="83"/>
      <c r="AD299" s="83"/>
      <c r="AE299" s="83"/>
      <c r="AF299" s="83"/>
      <c r="AG299" s="84"/>
      <c r="AH299" s="85"/>
      <c r="AI299" s="85"/>
      <c r="AJ299" s="85">
        <f t="shared" si="8"/>
        <v>0</v>
      </c>
      <c r="AK299" s="85">
        <f t="shared" si="9"/>
        <v>0</v>
      </c>
      <c r="AL299" s="36"/>
    </row>
    <row r="300" spans="1:38" ht="15" hidden="1" customHeight="1" x14ac:dyDescent="0.25">
      <c r="A300" s="71">
        <v>270</v>
      </c>
      <c r="B300" s="71"/>
      <c r="C300" s="72"/>
      <c r="D300" s="70"/>
      <c r="E300" s="30"/>
      <c r="F300" s="30"/>
      <c r="G300" s="73"/>
      <c r="H300" s="74" t="s">
        <v>8</v>
      </c>
      <c r="I300" s="31"/>
      <c r="J300" s="30" t="s">
        <v>9</v>
      </c>
      <c r="K300" s="75">
        <f>'ФОРМУЛЫ!'!E286</f>
        <v>0</v>
      </c>
      <c r="L300" s="75">
        <f>'ФОРМУЛЫ!'!F286</f>
        <v>0</v>
      </c>
      <c r="M300" s="91"/>
      <c r="N300" s="76">
        <f>'ФОРМУЛЫ!'!J286</f>
        <v>0</v>
      </c>
      <c r="O300" s="76">
        <f>'ФОРМУЛЫ!'!K286</f>
        <v>0</v>
      </c>
      <c r="P300" s="77"/>
      <c r="Q300" s="78">
        <f>'ФОРМУЛЫ!'!P286</f>
        <v>0</v>
      </c>
      <c r="R300" s="79">
        <v>0.18</v>
      </c>
      <c r="S300" s="92"/>
      <c r="T300" s="92"/>
      <c r="U300" s="80"/>
      <c r="V300" s="80"/>
      <c r="W300" s="80"/>
      <c r="X300" s="81">
        <v>0</v>
      </c>
      <c r="Y300" s="80"/>
      <c r="Z300" s="80"/>
      <c r="AA300" s="82"/>
      <c r="AB300" s="82"/>
      <c r="AC300" s="83"/>
      <c r="AD300" s="83"/>
      <c r="AE300" s="83"/>
      <c r="AF300" s="83"/>
      <c r="AG300" s="84"/>
      <c r="AH300" s="85"/>
      <c r="AI300" s="85"/>
      <c r="AJ300" s="85">
        <f t="shared" si="8"/>
        <v>0</v>
      </c>
      <c r="AK300" s="85">
        <f t="shared" si="9"/>
        <v>0</v>
      </c>
      <c r="AL300" s="36"/>
    </row>
    <row r="301" spans="1:38" ht="15" hidden="1" customHeight="1" x14ac:dyDescent="0.25">
      <c r="A301" s="71">
        <v>271</v>
      </c>
      <c r="B301" s="71"/>
      <c r="C301" s="72"/>
      <c r="D301" s="70"/>
      <c r="E301" s="30"/>
      <c r="F301" s="30"/>
      <c r="G301" s="73"/>
      <c r="H301" s="74" t="s">
        <v>8</v>
      </c>
      <c r="I301" s="31"/>
      <c r="J301" s="30" t="s">
        <v>9</v>
      </c>
      <c r="K301" s="75">
        <f>'ФОРМУЛЫ!'!E287</f>
        <v>0</v>
      </c>
      <c r="L301" s="75">
        <f>'ФОРМУЛЫ!'!F287</f>
        <v>0</v>
      </c>
      <c r="M301" s="91"/>
      <c r="N301" s="76">
        <f>'ФОРМУЛЫ!'!J287</f>
        <v>0</v>
      </c>
      <c r="O301" s="76">
        <f>'ФОРМУЛЫ!'!K287</f>
        <v>0</v>
      </c>
      <c r="P301" s="77"/>
      <c r="Q301" s="78">
        <f>'ФОРМУЛЫ!'!P287</f>
        <v>0</v>
      </c>
      <c r="R301" s="79">
        <v>0.18</v>
      </c>
      <c r="S301" s="92"/>
      <c r="T301" s="92"/>
      <c r="U301" s="80"/>
      <c r="V301" s="80"/>
      <c r="W301" s="80"/>
      <c r="X301" s="81">
        <v>0</v>
      </c>
      <c r="Y301" s="80"/>
      <c r="Z301" s="80"/>
      <c r="AA301" s="82"/>
      <c r="AB301" s="82"/>
      <c r="AC301" s="83"/>
      <c r="AD301" s="83"/>
      <c r="AE301" s="83"/>
      <c r="AF301" s="83"/>
      <c r="AG301" s="84"/>
      <c r="AH301" s="85"/>
      <c r="AI301" s="85"/>
      <c r="AJ301" s="85">
        <f t="shared" si="8"/>
        <v>0</v>
      </c>
      <c r="AK301" s="85">
        <f t="shared" si="9"/>
        <v>0</v>
      </c>
      <c r="AL301" s="36"/>
    </row>
    <row r="302" spans="1:38" ht="15" hidden="1" customHeight="1" x14ac:dyDescent="0.25">
      <c r="A302" s="71">
        <v>272</v>
      </c>
      <c r="B302" s="71"/>
      <c r="C302" s="72"/>
      <c r="D302" s="70"/>
      <c r="E302" s="30"/>
      <c r="F302" s="30"/>
      <c r="G302" s="73"/>
      <c r="H302" s="74" t="s">
        <v>8</v>
      </c>
      <c r="I302" s="31"/>
      <c r="J302" s="30" t="s">
        <v>9</v>
      </c>
      <c r="K302" s="75">
        <f>'ФОРМУЛЫ!'!E288</f>
        <v>0</v>
      </c>
      <c r="L302" s="75">
        <f>'ФОРМУЛЫ!'!F288</f>
        <v>0</v>
      </c>
      <c r="M302" s="91"/>
      <c r="N302" s="76">
        <f>'ФОРМУЛЫ!'!J288</f>
        <v>0</v>
      </c>
      <c r="O302" s="76">
        <f>'ФОРМУЛЫ!'!K288</f>
        <v>0</v>
      </c>
      <c r="P302" s="77"/>
      <c r="Q302" s="78">
        <f>'ФОРМУЛЫ!'!P288</f>
        <v>0</v>
      </c>
      <c r="R302" s="79">
        <v>0.18</v>
      </c>
      <c r="S302" s="92"/>
      <c r="T302" s="92"/>
      <c r="U302" s="80"/>
      <c r="V302" s="80"/>
      <c r="W302" s="80"/>
      <c r="X302" s="81">
        <v>0</v>
      </c>
      <c r="Y302" s="80"/>
      <c r="Z302" s="80"/>
      <c r="AA302" s="82"/>
      <c r="AB302" s="82"/>
      <c r="AC302" s="83"/>
      <c r="AD302" s="83"/>
      <c r="AE302" s="83"/>
      <c r="AF302" s="83"/>
      <c r="AG302" s="84"/>
      <c r="AH302" s="85"/>
      <c r="AI302" s="85"/>
      <c r="AJ302" s="85">
        <f t="shared" si="8"/>
        <v>0</v>
      </c>
      <c r="AK302" s="85">
        <f t="shared" si="9"/>
        <v>0</v>
      </c>
      <c r="AL302" s="36"/>
    </row>
    <row r="303" spans="1:38" ht="15" hidden="1" customHeight="1" x14ac:dyDescent="0.25">
      <c r="A303" s="71">
        <v>273</v>
      </c>
      <c r="B303" s="71"/>
      <c r="C303" s="72"/>
      <c r="D303" s="70"/>
      <c r="E303" s="30"/>
      <c r="F303" s="30"/>
      <c r="G303" s="73"/>
      <c r="H303" s="74" t="s">
        <v>8</v>
      </c>
      <c r="I303" s="31"/>
      <c r="J303" s="30" t="s">
        <v>9</v>
      </c>
      <c r="K303" s="75">
        <f>'ФОРМУЛЫ!'!E289</f>
        <v>0</v>
      </c>
      <c r="L303" s="75">
        <f>'ФОРМУЛЫ!'!F289</f>
        <v>0</v>
      </c>
      <c r="M303" s="91"/>
      <c r="N303" s="76">
        <f>'ФОРМУЛЫ!'!J289</f>
        <v>0</v>
      </c>
      <c r="O303" s="76">
        <f>'ФОРМУЛЫ!'!K289</f>
        <v>0</v>
      </c>
      <c r="P303" s="77"/>
      <c r="Q303" s="78">
        <f>'ФОРМУЛЫ!'!P289</f>
        <v>0</v>
      </c>
      <c r="R303" s="79">
        <v>0.18</v>
      </c>
      <c r="S303" s="92"/>
      <c r="T303" s="92"/>
      <c r="U303" s="80"/>
      <c r="V303" s="80"/>
      <c r="W303" s="80"/>
      <c r="X303" s="81">
        <v>0</v>
      </c>
      <c r="Y303" s="80"/>
      <c r="Z303" s="80"/>
      <c r="AA303" s="82"/>
      <c r="AB303" s="82"/>
      <c r="AC303" s="83"/>
      <c r="AD303" s="83"/>
      <c r="AE303" s="83"/>
      <c r="AF303" s="83"/>
      <c r="AG303" s="84"/>
      <c r="AH303" s="85"/>
      <c r="AI303" s="85"/>
      <c r="AJ303" s="85">
        <f t="shared" si="8"/>
        <v>0</v>
      </c>
      <c r="AK303" s="85">
        <f t="shared" si="9"/>
        <v>0</v>
      </c>
      <c r="AL303" s="36"/>
    </row>
    <row r="304" spans="1:38" ht="15" hidden="1" customHeight="1" x14ac:dyDescent="0.25">
      <c r="A304" s="71">
        <v>274</v>
      </c>
      <c r="B304" s="71"/>
      <c r="C304" s="72"/>
      <c r="D304" s="70"/>
      <c r="E304" s="30"/>
      <c r="F304" s="30"/>
      <c r="G304" s="73"/>
      <c r="H304" s="74" t="s">
        <v>8</v>
      </c>
      <c r="I304" s="31"/>
      <c r="J304" s="30" t="s">
        <v>9</v>
      </c>
      <c r="K304" s="75">
        <f>'ФОРМУЛЫ!'!E290</f>
        <v>0</v>
      </c>
      <c r="L304" s="75">
        <f>'ФОРМУЛЫ!'!F290</f>
        <v>0</v>
      </c>
      <c r="M304" s="91"/>
      <c r="N304" s="76">
        <f>'ФОРМУЛЫ!'!J290</f>
        <v>0</v>
      </c>
      <c r="O304" s="76">
        <f>'ФОРМУЛЫ!'!K290</f>
        <v>0</v>
      </c>
      <c r="P304" s="77"/>
      <c r="Q304" s="78">
        <f>'ФОРМУЛЫ!'!P290</f>
        <v>0</v>
      </c>
      <c r="R304" s="79">
        <v>0.18</v>
      </c>
      <c r="S304" s="92"/>
      <c r="T304" s="92"/>
      <c r="U304" s="80"/>
      <c r="V304" s="80"/>
      <c r="W304" s="80"/>
      <c r="X304" s="81">
        <v>0</v>
      </c>
      <c r="Y304" s="80"/>
      <c r="Z304" s="80"/>
      <c r="AA304" s="82"/>
      <c r="AB304" s="82"/>
      <c r="AC304" s="83"/>
      <c r="AD304" s="83"/>
      <c r="AE304" s="83"/>
      <c r="AF304" s="83"/>
      <c r="AG304" s="84"/>
      <c r="AH304" s="85"/>
      <c r="AI304" s="85"/>
      <c r="AJ304" s="85">
        <f t="shared" si="8"/>
        <v>0</v>
      </c>
      <c r="AK304" s="85">
        <f t="shared" si="9"/>
        <v>0</v>
      </c>
      <c r="AL304" s="36"/>
    </row>
    <row r="305" spans="1:38" ht="15" hidden="1" customHeight="1" x14ac:dyDescent="0.25">
      <c r="A305" s="71">
        <v>275</v>
      </c>
      <c r="B305" s="71"/>
      <c r="C305" s="72"/>
      <c r="D305" s="70"/>
      <c r="E305" s="30"/>
      <c r="F305" s="30"/>
      <c r="G305" s="73"/>
      <c r="H305" s="74" t="s">
        <v>8</v>
      </c>
      <c r="I305" s="31"/>
      <c r="J305" s="30" t="s">
        <v>9</v>
      </c>
      <c r="K305" s="75">
        <f>'ФОРМУЛЫ!'!E291</f>
        <v>0</v>
      </c>
      <c r="L305" s="75">
        <f>'ФОРМУЛЫ!'!F291</f>
        <v>0</v>
      </c>
      <c r="M305" s="91"/>
      <c r="N305" s="76">
        <f>'ФОРМУЛЫ!'!J291</f>
        <v>0</v>
      </c>
      <c r="O305" s="76">
        <f>'ФОРМУЛЫ!'!K291</f>
        <v>0</v>
      </c>
      <c r="P305" s="77"/>
      <c r="Q305" s="78">
        <f>'ФОРМУЛЫ!'!P291</f>
        <v>0</v>
      </c>
      <c r="R305" s="79">
        <v>0.18</v>
      </c>
      <c r="S305" s="92"/>
      <c r="T305" s="92"/>
      <c r="U305" s="80"/>
      <c r="V305" s="80"/>
      <c r="W305" s="80"/>
      <c r="X305" s="81">
        <v>0</v>
      </c>
      <c r="Y305" s="80"/>
      <c r="Z305" s="80"/>
      <c r="AA305" s="82"/>
      <c r="AB305" s="82"/>
      <c r="AC305" s="83"/>
      <c r="AD305" s="83"/>
      <c r="AE305" s="83"/>
      <c r="AF305" s="83"/>
      <c r="AG305" s="84"/>
      <c r="AH305" s="85"/>
      <c r="AI305" s="85"/>
      <c r="AJ305" s="85">
        <f t="shared" si="8"/>
        <v>0</v>
      </c>
      <c r="AK305" s="85">
        <f t="shared" si="9"/>
        <v>0</v>
      </c>
      <c r="AL305" s="36"/>
    </row>
    <row r="306" spans="1:38" ht="15" hidden="1" customHeight="1" x14ac:dyDescent="0.25">
      <c r="A306" s="71">
        <v>276</v>
      </c>
      <c r="B306" s="71"/>
      <c r="C306" s="72"/>
      <c r="D306" s="70"/>
      <c r="E306" s="30"/>
      <c r="F306" s="30"/>
      <c r="G306" s="73"/>
      <c r="H306" s="74" t="s">
        <v>8</v>
      </c>
      <c r="I306" s="31"/>
      <c r="J306" s="30" t="s">
        <v>9</v>
      </c>
      <c r="K306" s="75">
        <f>'ФОРМУЛЫ!'!E292</f>
        <v>0</v>
      </c>
      <c r="L306" s="75">
        <f>'ФОРМУЛЫ!'!F292</f>
        <v>0</v>
      </c>
      <c r="M306" s="91"/>
      <c r="N306" s="76">
        <f>'ФОРМУЛЫ!'!J292</f>
        <v>0</v>
      </c>
      <c r="O306" s="76">
        <f>'ФОРМУЛЫ!'!K292</f>
        <v>0</v>
      </c>
      <c r="P306" s="77"/>
      <c r="Q306" s="78">
        <f>'ФОРМУЛЫ!'!P292</f>
        <v>0</v>
      </c>
      <c r="R306" s="79">
        <v>0.18</v>
      </c>
      <c r="S306" s="92"/>
      <c r="T306" s="92"/>
      <c r="U306" s="80"/>
      <c r="V306" s="80"/>
      <c r="W306" s="80"/>
      <c r="X306" s="81">
        <v>0</v>
      </c>
      <c r="Y306" s="80"/>
      <c r="Z306" s="80"/>
      <c r="AA306" s="82"/>
      <c r="AB306" s="82"/>
      <c r="AC306" s="83"/>
      <c r="AD306" s="83"/>
      <c r="AE306" s="83"/>
      <c r="AF306" s="83"/>
      <c r="AG306" s="84"/>
      <c r="AH306" s="85"/>
      <c r="AI306" s="85"/>
      <c r="AJ306" s="85">
        <f t="shared" si="8"/>
        <v>0</v>
      </c>
      <c r="AK306" s="85">
        <f t="shared" si="9"/>
        <v>0</v>
      </c>
      <c r="AL306" s="36"/>
    </row>
    <row r="307" spans="1:38" ht="15" hidden="1" customHeight="1" x14ac:dyDescent="0.25">
      <c r="A307" s="71">
        <v>277</v>
      </c>
      <c r="B307" s="71"/>
      <c r="C307" s="72"/>
      <c r="D307" s="70"/>
      <c r="E307" s="30"/>
      <c r="F307" s="30"/>
      <c r="G307" s="73"/>
      <c r="H307" s="74" t="s">
        <v>8</v>
      </c>
      <c r="I307" s="31"/>
      <c r="J307" s="30" t="s">
        <v>9</v>
      </c>
      <c r="K307" s="75">
        <f>'ФОРМУЛЫ!'!E293</f>
        <v>0</v>
      </c>
      <c r="L307" s="75">
        <f>'ФОРМУЛЫ!'!F293</f>
        <v>0</v>
      </c>
      <c r="M307" s="91"/>
      <c r="N307" s="76">
        <f>'ФОРМУЛЫ!'!J293</f>
        <v>0</v>
      </c>
      <c r="O307" s="76">
        <f>'ФОРМУЛЫ!'!K293</f>
        <v>0</v>
      </c>
      <c r="P307" s="77"/>
      <c r="Q307" s="78">
        <f>'ФОРМУЛЫ!'!P293</f>
        <v>0</v>
      </c>
      <c r="R307" s="79">
        <v>0.18</v>
      </c>
      <c r="S307" s="92"/>
      <c r="T307" s="92"/>
      <c r="U307" s="80"/>
      <c r="V307" s="80"/>
      <c r="W307" s="80"/>
      <c r="X307" s="81">
        <v>0</v>
      </c>
      <c r="Y307" s="80"/>
      <c r="Z307" s="80"/>
      <c r="AA307" s="82"/>
      <c r="AB307" s="82"/>
      <c r="AC307" s="83"/>
      <c r="AD307" s="83"/>
      <c r="AE307" s="83"/>
      <c r="AF307" s="83"/>
      <c r="AG307" s="84"/>
      <c r="AH307" s="85"/>
      <c r="AI307" s="85"/>
      <c r="AJ307" s="85">
        <f t="shared" si="8"/>
        <v>0</v>
      </c>
      <c r="AK307" s="85">
        <f t="shared" si="9"/>
        <v>0</v>
      </c>
      <c r="AL307" s="36"/>
    </row>
    <row r="308" spans="1:38" ht="15" hidden="1" customHeight="1" x14ac:dyDescent="0.25">
      <c r="A308" s="71">
        <v>278</v>
      </c>
      <c r="B308" s="71"/>
      <c r="C308" s="72"/>
      <c r="D308" s="70"/>
      <c r="E308" s="30"/>
      <c r="F308" s="30"/>
      <c r="G308" s="73"/>
      <c r="H308" s="74" t="s">
        <v>8</v>
      </c>
      <c r="I308" s="31"/>
      <c r="J308" s="30" t="s">
        <v>9</v>
      </c>
      <c r="K308" s="75">
        <f>'ФОРМУЛЫ!'!E294</f>
        <v>0</v>
      </c>
      <c r="L308" s="75">
        <f>'ФОРМУЛЫ!'!F294</f>
        <v>0</v>
      </c>
      <c r="M308" s="91"/>
      <c r="N308" s="76">
        <f>'ФОРМУЛЫ!'!J294</f>
        <v>0</v>
      </c>
      <c r="O308" s="76">
        <f>'ФОРМУЛЫ!'!K294</f>
        <v>0</v>
      </c>
      <c r="P308" s="77"/>
      <c r="Q308" s="78">
        <f>'ФОРМУЛЫ!'!P294</f>
        <v>0</v>
      </c>
      <c r="R308" s="79">
        <v>0.18</v>
      </c>
      <c r="S308" s="92"/>
      <c r="T308" s="92"/>
      <c r="U308" s="80"/>
      <c r="V308" s="80"/>
      <c r="W308" s="80"/>
      <c r="X308" s="81">
        <v>0</v>
      </c>
      <c r="Y308" s="80"/>
      <c r="Z308" s="80"/>
      <c r="AA308" s="82"/>
      <c r="AB308" s="82"/>
      <c r="AC308" s="83"/>
      <c r="AD308" s="83"/>
      <c r="AE308" s="83"/>
      <c r="AF308" s="83"/>
      <c r="AG308" s="84"/>
      <c r="AH308" s="85"/>
      <c r="AI308" s="85"/>
      <c r="AJ308" s="85">
        <f t="shared" si="8"/>
        <v>0</v>
      </c>
      <c r="AK308" s="85">
        <f t="shared" si="9"/>
        <v>0</v>
      </c>
      <c r="AL308" s="36"/>
    </row>
    <row r="309" spans="1:38" ht="15" hidden="1" customHeight="1" x14ac:dyDescent="0.25">
      <c r="A309" s="71">
        <v>279</v>
      </c>
      <c r="B309" s="71"/>
      <c r="C309" s="72"/>
      <c r="D309" s="70"/>
      <c r="E309" s="30"/>
      <c r="F309" s="30"/>
      <c r="G309" s="73"/>
      <c r="H309" s="74" t="s">
        <v>8</v>
      </c>
      <c r="I309" s="31"/>
      <c r="J309" s="30" t="s">
        <v>9</v>
      </c>
      <c r="K309" s="75">
        <f>'ФОРМУЛЫ!'!E295</f>
        <v>0</v>
      </c>
      <c r="L309" s="75">
        <f>'ФОРМУЛЫ!'!F295</f>
        <v>0</v>
      </c>
      <c r="M309" s="91"/>
      <c r="N309" s="76">
        <f>'ФОРМУЛЫ!'!J295</f>
        <v>0</v>
      </c>
      <c r="O309" s="76">
        <f>'ФОРМУЛЫ!'!K295</f>
        <v>0</v>
      </c>
      <c r="P309" s="77"/>
      <c r="Q309" s="78">
        <f>'ФОРМУЛЫ!'!P295</f>
        <v>0</v>
      </c>
      <c r="R309" s="79">
        <v>0.18</v>
      </c>
      <c r="S309" s="92"/>
      <c r="T309" s="92"/>
      <c r="U309" s="80"/>
      <c r="V309" s="80"/>
      <c r="W309" s="80"/>
      <c r="X309" s="81">
        <v>0</v>
      </c>
      <c r="Y309" s="80"/>
      <c r="Z309" s="80"/>
      <c r="AA309" s="82"/>
      <c r="AB309" s="82"/>
      <c r="AC309" s="83"/>
      <c r="AD309" s="83"/>
      <c r="AE309" s="83"/>
      <c r="AF309" s="83"/>
      <c r="AG309" s="84"/>
      <c r="AH309" s="85"/>
      <c r="AI309" s="85"/>
      <c r="AJ309" s="85">
        <f t="shared" si="8"/>
        <v>0</v>
      </c>
      <c r="AK309" s="85">
        <f t="shared" si="9"/>
        <v>0</v>
      </c>
      <c r="AL309" s="36"/>
    </row>
    <row r="310" spans="1:38" ht="15" hidden="1" customHeight="1" x14ac:dyDescent="0.25">
      <c r="A310" s="71">
        <v>280</v>
      </c>
      <c r="B310" s="71"/>
      <c r="C310" s="72"/>
      <c r="D310" s="70"/>
      <c r="E310" s="30"/>
      <c r="F310" s="30"/>
      <c r="G310" s="73"/>
      <c r="H310" s="74" t="s">
        <v>8</v>
      </c>
      <c r="I310" s="31"/>
      <c r="J310" s="30" t="s">
        <v>9</v>
      </c>
      <c r="K310" s="75">
        <f>'ФОРМУЛЫ!'!E296</f>
        <v>0</v>
      </c>
      <c r="L310" s="75">
        <f>'ФОРМУЛЫ!'!F296</f>
        <v>0</v>
      </c>
      <c r="M310" s="91"/>
      <c r="N310" s="76">
        <f>'ФОРМУЛЫ!'!J296</f>
        <v>0</v>
      </c>
      <c r="O310" s="76">
        <f>'ФОРМУЛЫ!'!K296</f>
        <v>0</v>
      </c>
      <c r="P310" s="77"/>
      <c r="Q310" s="78">
        <f>'ФОРМУЛЫ!'!P296</f>
        <v>0</v>
      </c>
      <c r="R310" s="79">
        <v>0.18</v>
      </c>
      <c r="S310" s="92"/>
      <c r="T310" s="92"/>
      <c r="U310" s="80"/>
      <c r="V310" s="80"/>
      <c r="W310" s="80"/>
      <c r="X310" s="81">
        <v>0</v>
      </c>
      <c r="Y310" s="80"/>
      <c r="Z310" s="80"/>
      <c r="AA310" s="82"/>
      <c r="AB310" s="82"/>
      <c r="AC310" s="83"/>
      <c r="AD310" s="83"/>
      <c r="AE310" s="83"/>
      <c r="AF310" s="83"/>
      <c r="AG310" s="84"/>
      <c r="AH310" s="85"/>
      <c r="AI310" s="85"/>
      <c r="AJ310" s="85">
        <f t="shared" si="8"/>
        <v>0</v>
      </c>
      <c r="AK310" s="85">
        <f t="shared" si="9"/>
        <v>0</v>
      </c>
      <c r="AL310" s="36"/>
    </row>
    <row r="311" spans="1:38" ht="15" hidden="1" customHeight="1" x14ac:dyDescent="0.25">
      <c r="A311" s="71">
        <v>281</v>
      </c>
      <c r="B311" s="71"/>
      <c r="C311" s="72"/>
      <c r="D311" s="70"/>
      <c r="E311" s="30"/>
      <c r="F311" s="30"/>
      <c r="G311" s="73"/>
      <c r="H311" s="74" t="s">
        <v>8</v>
      </c>
      <c r="I311" s="31"/>
      <c r="J311" s="30" t="s">
        <v>9</v>
      </c>
      <c r="K311" s="75">
        <f>'ФОРМУЛЫ!'!E297</f>
        <v>0</v>
      </c>
      <c r="L311" s="75">
        <f>'ФОРМУЛЫ!'!F297</f>
        <v>0</v>
      </c>
      <c r="M311" s="91"/>
      <c r="N311" s="76">
        <f>'ФОРМУЛЫ!'!J297</f>
        <v>0</v>
      </c>
      <c r="O311" s="76">
        <f>'ФОРМУЛЫ!'!K297</f>
        <v>0</v>
      </c>
      <c r="P311" s="77"/>
      <c r="Q311" s="78">
        <f>'ФОРМУЛЫ!'!P297</f>
        <v>0</v>
      </c>
      <c r="R311" s="79">
        <v>0.18</v>
      </c>
      <c r="S311" s="92"/>
      <c r="T311" s="92"/>
      <c r="U311" s="80"/>
      <c r="V311" s="80"/>
      <c r="W311" s="80"/>
      <c r="X311" s="81">
        <v>0</v>
      </c>
      <c r="Y311" s="80"/>
      <c r="Z311" s="80"/>
      <c r="AA311" s="82"/>
      <c r="AB311" s="82"/>
      <c r="AC311" s="83"/>
      <c r="AD311" s="83"/>
      <c r="AE311" s="83"/>
      <c r="AF311" s="83"/>
      <c r="AG311" s="84"/>
      <c r="AH311" s="85"/>
      <c r="AI311" s="85"/>
      <c r="AJ311" s="85">
        <f t="shared" si="8"/>
        <v>0</v>
      </c>
      <c r="AK311" s="85">
        <f t="shared" si="9"/>
        <v>0</v>
      </c>
      <c r="AL311" s="36"/>
    </row>
    <row r="312" spans="1:38" ht="15" hidden="1" customHeight="1" x14ac:dyDescent="0.25">
      <c r="A312" s="71">
        <v>282</v>
      </c>
      <c r="B312" s="71"/>
      <c r="C312" s="72"/>
      <c r="D312" s="70"/>
      <c r="E312" s="30"/>
      <c r="F312" s="30"/>
      <c r="G312" s="73"/>
      <c r="H312" s="74" t="s">
        <v>8</v>
      </c>
      <c r="I312" s="31"/>
      <c r="J312" s="30" t="s">
        <v>9</v>
      </c>
      <c r="K312" s="75">
        <f>'ФОРМУЛЫ!'!E298</f>
        <v>0</v>
      </c>
      <c r="L312" s="75">
        <f>'ФОРМУЛЫ!'!F298</f>
        <v>0</v>
      </c>
      <c r="M312" s="91"/>
      <c r="N312" s="76">
        <f>'ФОРМУЛЫ!'!J298</f>
        <v>0</v>
      </c>
      <c r="O312" s="76">
        <f>'ФОРМУЛЫ!'!K298</f>
        <v>0</v>
      </c>
      <c r="P312" s="77"/>
      <c r="Q312" s="78">
        <f>'ФОРМУЛЫ!'!P298</f>
        <v>0</v>
      </c>
      <c r="R312" s="79">
        <v>0.18</v>
      </c>
      <c r="S312" s="92"/>
      <c r="T312" s="92"/>
      <c r="U312" s="80"/>
      <c r="V312" s="80"/>
      <c r="W312" s="80"/>
      <c r="X312" s="81">
        <v>0</v>
      </c>
      <c r="Y312" s="80"/>
      <c r="Z312" s="80"/>
      <c r="AA312" s="82"/>
      <c r="AB312" s="82"/>
      <c r="AC312" s="83"/>
      <c r="AD312" s="83"/>
      <c r="AE312" s="83"/>
      <c r="AF312" s="83"/>
      <c r="AG312" s="84"/>
      <c r="AH312" s="85"/>
      <c r="AI312" s="85"/>
      <c r="AJ312" s="85">
        <f t="shared" si="8"/>
        <v>0</v>
      </c>
      <c r="AK312" s="85">
        <f t="shared" si="9"/>
        <v>0</v>
      </c>
      <c r="AL312" s="36"/>
    </row>
    <row r="313" spans="1:38" ht="15" hidden="1" customHeight="1" x14ac:dyDescent="0.25">
      <c r="A313" s="71">
        <v>283</v>
      </c>
      <c r="B313" s="71"/>
      <c r="C313" s="72"/>
      <c r="D313" s="70"/>
      <c r="E313" s="30"/>
      <c r="F313" s="30"/>
      <c r="G313" s="73"/>
      <c r="H313" s="74" t="s">
        <v>8</v>
      </c>
      <c r="I313" s="31"/>
      <c r="J313" s="30" t="s">
        <v>9</v>
      </c>
      <c r="K313" s="75">
        <f>'ФОРМУЛЫ!'!E299</f>
        <v>0</v>
      </c>
      <c r="L313" s="75">
        <f>'ФОРМУЛЫ!'!F299</f>
        <v>0</v>
      </c>
      <c r="M313" s="91"/>
      <c r="N313" s="76">
        <f>'ФОРМУЛЫ!'!J299</f>
        <v>0</v>
      </c>
      <c r="O313" s="76">
        <f>'ФОРМУЛЫ!'!K299</f>
        <v>0</v>
      </c>
      <c r="P313" s="77"/>
      <c r="Q313" s="78">
        <f>'ФОРМУЛЫ!'!P299</f>
        <v>0</v>
      </c>
      <c r="R313" s="79">
        <v>0.18</v>
      </c>
      <c r="S313" s="92"/>
      <c r="T313" s="92"/>
      <c r="U313" s="80"/>
      <c r="V313" s="80"/>
      <c r="W313" s="80"/>
      <c r="X313" s="81">
        <v>0</v>
      </c>
      <c r="Y313" s="80"/>
      <c r="Z313" s="80"/>
      <c r="AA313" s="82"/>
      <c r="AB313" s="82"/>
      <c r="AC313" s="83"/>
      <c r="AD313" s="83"/>
      <c r="AE313" s="83"/>
      <c r="AF313" s="83"/>
      <c r="AG313" s="84"/>
      <c r="AH313" s="85"/>
      <c r="AI313" s="85"/>
      <c r="AJ313" s="85">
        <f t="shared" si="8"/>
        <v>0</v>
      </c>
      <c r="AK313" s="85">
        <f t="shared" si="9"/>
        <v>0</v>
      </c>
      <c r="AL313" s="36"/>
    </row>
    <row r="314" spans="1:38" ht="15" hidden="1" customHeight="1" x14ac:dyDescent="0.25">
      <c r="A314" s="71">
        <v>284</v>
      </c>
      <c r="B314" s="71"/>
      <c r="C314" s="72"/>
      <c r="D314" s="70"/>
      <c r="E314" s="30"/>
      <c r="F314" s="30"/>
      <c r="G314" s="73"/>
      <c r="H314" s="74" t="s">
        <v>8</v>
      </c>
      <c r="I314" s="31"/>
      <c r="J314" s="30" t="s">
        <v>9</v>
      </c>
      <c r="K314" s="75">
        <f>'ФОРМУЛЫ!'!E300</f>
        <v>0</v>
      </c>
      <c r="L314" s="75">
        <f>'ФОРМУЛЫ!'!F300</f>
        <v>0</v>
      </c>
      <c r="M314" s="91"/>
      <c r="N314" s="76">
        <f>'ФОРМУЛЫ!'!J300</f>
        <v>0</v>
      </c>
      <c r="O314" s="76">
        <f>'ФОРМУЛЫ!'!K300</f>
        <v>0</v>
      </c>
      <c r="P314" s="77"/>
      <c r="Q314" s="78">
        <f>'ФОРМУЛЫ!'!P300</f>
        <v>0</v>
      </c>
      <c r="R314" s="79">
        <v>0.18</v>
      </c>
      <c r="S314" s="92"/>
      <c r="T314" s="92"/>
      <c r="U314" s="80"/>
      <c r="V314" s="80"/>
      <c r="W314" s="80"/>
      <c r="X314" s="81">
        <v>0</v>
      </c>
      <c r="Y314" s="80"/>
      <c r="Z314" s="80"/>
      <c r="AA314" s="82"/>
      <c r="AB314" s="82"/>
      <c r="AC314" s="83"/>
      <c r="AD314" s="83"/>
      <c r="AE314" s="83"/>
      <c r="AF314" s="83"/>
      <c r="AG314" s="84"/>
      <c r="AH314" s="85"/>
      <c r="AI314" s="85"/>
      <c r="AJ314" s="85">
        <f t="shared" si="8"/>
        <v>0</v>
      </c>
      <c r="AK314" s="85">
        <f t="shared" si="9"/>
        <v>0</v>
      </c>
      <c r="AL314" s="36"/>
    </row>
    <row r="315" spans="1:38" ht="15" hidden="1" customHeight="1" x14ac:dyDescent="0.25">
      <c r="A315" s="71">
        <v>285</v>
      </c>
      <c r="B315" s="71"/>
      <c r="C315" s="72"/>
      <c r="D315" s="70"/>
      <c r="E315" s="30"/>
      <c r="F315" s="30"/>
      <c r="G315" s="73"/>
      <c r="H315" s="74" t="s">
        <v>8</v>
      </c>
      <c r="I315" s="31"/>
      <c r="J315" s="30" t="s">
        <v>9</v>
      </c>
      <c r="K315" s="75">
        <f>'ФОРМУЛЫ!'!E301</f>
        <v>0</v>
      </c>
      <c r="L315" s="75">
        <f>'ФОРМУЛЫ!'!F301</f>
        <v>0</v>
      </c>
      <c r="M315" s="91"/>
      <c r="N315" s="76">
        <f>'ФОРМУЛЫ!'!J301</f>
        <v>0</v>
      </c>
      <c r="O315" s="76">
        <f>'ФОРМУЛЫ!'!K301</f>
        <v>0</v>
      </c>
      <c r="P315" s="77"/>
      <c r="Q315" s="78">
        <f>'ФОРМУЛЫ!'!P301</f>
        <v>0</v>
      </c>
      <c r="R315" s="79">
        <v>0.18</v>
      </c>
      <c r="S315" s="92"/>
      <c r="T315" s="92"/>
      <c r="U315" s="80"/>
      <c r="V315" s="80"/>
      <c r="W315" s="80"/>
      <c r="X315" s="81">
        <v>0</v>
      </c>
      <c r="Y315" s="80"/>
      <c r="Z315" s="80"/>
      <c r="AA315" s="82"/>
      <c r="AB315" s="82"/>
      <c r="AC315" s="83"/>
      <c r="AD315" s="83"/>
      <c r="AE315" s="83"/>
      <c r="AF315" s="83"/>
      <c r="AG315" s="84"/>
      <c r="AH315" s="85"/>
      <c r="AI315" s="85"/>
      <c r="AJ315" s="85">
        <f t="shared" si="8"/>
        <v>0</v>
      </c>
      <c r="AK315" s="85">
        <f t="shared" si="9"/>
        <v>0</v>
      </c>
      <c r="AL315" s="36"/>
    </row>
    <row r="316" spans="1:38" ht="15" hidden="1" customHeight="1" x14ac:dyDescent="0.25">
      <c r="A316" s="71">
        <v>286</v>
      </c>
      <c r="B316" s="71"/>
      <c r="C316" s="72"/>
      <c r="D316" s="70"/>
      <c r="E316" s="30"/>
      <c r="F316" s="30"/>
      <c r="G316" s="73"/>
      <c r="H316" s="74" t="s">
        <v>8</v>
      </c>
      <c r="I316" s="31"/>
      <c r="J316" s="30" t="s">
        <v>9</v>
      </c>
      <c r="K316" s="75">
        <f>'ФОРМУЛЫ!'!E302</f>
        <v>0</v>
      </c>
      <c r="L316" s="75">
        <f>'ФОРМУЛЫ!'!F302</f>
        <v>0</v>
      </c>
      <c r="M316" s="91"/>
      <c r="N316" s="76">
        <f>'ФОРМУЛЫ!'!J302</f>
        <v>0</v>
      </c>
      <c r="O316" s="76">
        <f>'ФОРМУЛЫ!'!K302</f>
        <v>0</v>
      </c>
      <c r="P316" s="77"/>
      <c r="Q316" s="78">
        <f>'ФОРМУЛЫ!'!P302</f>
        <v>0</v>
      </c>
      <c r="R316" s="79">
        <v>0.18</v>
      </c>
      <c r="S316" s="92"/>
      <c r="T316" s="92"/>
      <c r="U316" s="80"/>
      <c r="V316" s="80"/>
      <c r="W316" s="80"/>
      <c r="X316" s="81">
        <v>0</v>
      </c>
      <c r="Y316" s="80"/>
      <c r="Z316" s="80"/>
      <c r="AA316" s="82"/>
      <c r="AB316" s="82"/>
      <c r="AC316" s="83"/>
      <c r="AD316" s="83"/>
      <c r="AE316" s="83"/>
      <c r="AF316" s="83"/>
      <c r="AG316" s="84"/>
      <c r="AH316" s="85"/>
      <c r="AI316" s="85"/>
      <c r="AJ316" s="85">
        <f t="shared" si="8"/>
        <v>0</v>
      </c>
      <c r="AK316" s="85">
        <f t="shared" si="9"/>
        <v>0</v>
      </c>
      <c r="AL316" s="36"/>
    </row>
    <row r="317" spans="1:38" ht="15" hidden="1" customHeight="1" x14ac:dyDescent="0.25">
      <c r="A317" s="71">
        <v>287</v>
      </c>
      <c r="B317" s="71"/>
      <c r="C317" s="72"/>
      <c r="D317" s="70"/>
      <c r="E317" s="30"/>
      <c r="F317" s="30"/>
      <c r="G317" s="73"/>
      <c r="H317" s="74" t="s">
        <v>8</v>
      </c>
      <c r="I317" s="31"/>
      <c r="J317" s="30" t="s">
        <v>9</v>
      </c>
      <c r="K317" s="75">
        <f>'ФОРМУЛЫ!'!E303</f>
        <v>0</v>
      </c>
      <c r="L317" s="75">
        <f>'ФОРМУЛЫ!'!F303</f>
        <v>0</v>
      </c>
      <c r="M317" s="91"/>
      <c r="N317" s="76">
        <f>'ФОРМУЛЫ!'!J303</f>
        <v>0</v>
      </c>
      <c r="O317" s="76">
        <f>'ФОРМУЛЫ!'!K303</f>
        <v>0</v>
      </c>
      <c r="P317" s="77"/>
      <c r="Q317" s="78">
        <f>'ФОРМУЛЫ!'!P303</f>
        <v>0</v>
      </c>
      <c r="R317" s="79">
        <v>0.18</v>
      </c>
      <c r="S317" s="92"/>
      <c r="T317" s="92"/>
      <c r="U317" s="80"/>
      <c r="V317" s="80"/>
      <c r="W317" s="80"/>
      <c r="X317" s="81">
        <v>0</v>
      </c>
      <c r="Y317" s="80"/>
      <c r="Z317" s="80"/>
      <c r="AA317" s="82"/>
      <c r="AB317" s="82"/>
      <c r="AC317" s="83"/>
      <c r="AD317" s="83"/>
      <c r="AE317" s="83"/>
      <c r="AF317" s="83"/>
      <c r="AG317" s="84"/>
      <c r="AH317" s="85"/>
      <c r="AI317" s="85"/>
      <c r="AJ317" s="85">
        <f t="shared" si="8"/>
        <v>0</v>
      </c>
      <c r="AK317" s="85">
        <f t="shared" si="9"/>
        <v>0</v>
      </c>
      <c r="AL317" s="36"/>
    </row>
    <row r="318" spans="1:38" ht="15" hidden="1" customHeight="1" x14ac:dyDescent="0.25">
      <c r="A318" s="71">
        <v>288</v>
      </c>
      <c r="B318" s="71"/>
      <c r="C318" s="72"/>
      <c r="D318" s="70"/>
      <c r="E318" s="30"/>
      <c r="F318" s="30"/>
      <c r="G318" s="73"/>
      <c r="H318" s="74" t="s">
        <v>8</v>
      </c>
      <c r="I318" s="31"/>
      <c r="J318" s="30" t="s">
        <v>9</v>
      </c>
      <c r="K318" s="75">
        <f>'ФОРМУЛЫ!'!E304</f>
        <v>0</v>
      </c>
      <c r="L318" s="75">
        <f>'ФОРМУЛЫ!'!F304</f>
        <v>0</v>
      </c>
      <c r="M318" s="91"/>
      <c r="N318" s="76">
        <f>'ФОРМУЛЫ!'!J304</f>
        <v>0</v>
      </c>
      <c r="O318" s="76">
        <f>'ФОРМУЛЫ!'!K304</f>
        <v>0</v>
      </c>
      <c r="P318" s="77"/>
      <c r="Q318" s="78">
        <f>'ФОРМУЛЫ!'!P304</f>
        <v>0</v>
      </c>
      <c r="R318" s="79">
        <v>0.18</v>
      </c>
      <c r="S318" s="92"/>
      <c r="T318" s="92"/>
      <c r="U318" s="80"/>
      <c r="V318" s="80"/>
      <c r="W318" s="80"/>
      <c r="X318" s="81">
        <v>0</v>
      </c>
      <c r="Y318" s="80"/>
      <c r="Z318" s="80"/>
      <c r="AA318" s="82"/>
      <c r="AB318" s="82"/>
      <c r="AC318" s="83"/>
      <c r="AD318" s="83"/>
      <c r="AE318" s="83"/>
      <c r="AF318" s="83"/>
      <c r="AG318" s="84"/>
      <c r="AH318" s="85"/>
      <c r="AI318" s="85"/>
      <c r="AJ318" s="85">
        <f t="shared" si="8"/>
        <v>0</v>
      </c>
      <c r="AK318" s="85">
        <f t="shared" si="9"/>
        <v>0</v>
      </c>
      <c r="AL318" s="36"/>
    </row>
    <row r="319" spans="1:38" ht="15" hidden="1" customHeight="1" x14ac:dyDescent="0.25">
      <c r="A319" s="71">
        <v>289</v>
      </c>
      <c r="B319" s="71"/>
      <c r="C319" s="72"/>
      <c r="D319" s="70"/>
      <c r="E319" s="30"/>
      <c r="F319" s="30"/>
      <c r="G319" s="73"/>
      <c r="H319" s="74" t="s">
        <v>8</v>
      </c>
      <c r="I319" s="31"/>
      <c r="J319" s="30" t="s">
        <v>9</v>
      </c>
      <c r="K319" s="75">
        <f>'ФОРМУЛЫ!'!E305</f>
        <v>0</v>
      </c>
      <c r="L319" s="75">
        <f>'ФОРМУЛЫ!'!F305</f>
        <v>0</v>
      </c>
      <c r="M319" s="91"/>
      <c r="N319" s="76">
        <f>'ФОРМУЛЫ!'!J305</f>
        <v>0</v>
      </c>
      <c r="O319" s="76">
        <f>'ФОРМУЛЫ!'!K305</f>
        <v>0</v>
      </c>
      <c r="P319" s="77"/>
      <c r="Q319" s="78">
        <f>'ФОРМУЛЫ!'!P305</f>
        <v>0</v>
      </c>
      <c r="R319" s="79">
        <v>0.18</v>
      </c>
      <c r="S319" s="92"/>
      <c r="T319" s="92"/>
      <c r="U319" s="80"/>
      <c r="V319" s="80"/>
      <c r="W319" s="80"/>
      <c r="X319" s="81">
        <v>0</v>
      </c>
      <c r="Y319" s="80"/>
      <c r="Z319" s="80"/>
      <c r="AA319" s="82"/>
      <c r="AB319" s="82"/>
      <c r="AC319" s="83"/>
      <c r="AD319" s="83"/>
      <c r="AE319" s="83"/>
      <c r="AF319" s="83"/>
      <c r="AG319" s="84"/>
      <c r="AH319" s="85"/>
      <c r="AI319" s="85"/>
      <c r="AJ319" s="85">
        <f t="shared" si="8"/>
        <v>0</v>
      </c>
      <c r="AK319" s="85">
        <f t="shared" si="9"/>
        <v>0</v>
      </c>
      <c r="AL319" s="36"/>
    </row>
    <row r="320" spans="1:38" ht="15" hidden="1" customHeight="1" x14ac:dyDescent="0.25">
      <c r="A320" s="71">
        <v>290</v>
      </c>
      <c r="B320" s="71"/>
      <c r="C320" s="72"/>
      <c r="D320" s="70"/>
      <c r="E320" s="30"/>
      <c r="F320" s="30"/>
      <c r="G320" s="73"/>
      <c r="H320" s="74" t="s">
        <v>8</v>
      </c>
      <c r="I320" s="31"/>
      <c r="J320" s="30" t="s">
        <v>9</v>
      </c>
      <c r="K320" s="75">
        <f>'ФОРМУЛЫ!'!E306</f>
        <v>0</v>
      </c>
      <c r="L320" s="75">
        <f>'ФОРМУЛЫ!'!F306</f>
        <v>0</v>
      </c>
      <c r="M320" s="91"/>
      <c r="N320" s="76">
        <f>'ФОРМУЛЫ!'!J306</f>
        <v>0</v>
      </c>
      <c r="O320" s="76">
        <f>'ФОРМУЛЫ!'!K306</f>
        <v>0</v>
      </c>
      <c r="P320" s="77"/>
      <c r="Q320" s="78">
        <f>'ФОРМУЛЫ!'!P306</f>
        <v>0</v>
      </c>
      <c r="R320" s="79">
        <v>0.18</v>
      </c>
      <c r="S320" s="92"/>
      <c r="T320" s="92"/>
      <c r="U320" s="80"/>
      <c r="V320" s="80"/>
      <c r="W320" s="80"/>
      <c r="X320" s="81">
        <v>0</v>
      </c>
      <c r="Y320" s="80"/>
      <c r="Z320" s="80"/>
      <c r="AA320" s="82"/>
      <c r="AB320" s="82"/>
      <c r="AC320" s="83"/>
      <c r="AD320" s="83"/>
      <c r="AE320" s="83"/>
      <c r="AF320" s="83"/>
      <c r="AG320" s="84"/>
      <c r="AH320" s="85"/>
      <c r="AI320" s="85"/>
      <c r="AJ320" s="85">
        <f t="shared" si="8"/>
        <v>0</v>
      </c>
      <c r="AK320" s="85">
        <f t="shared" si="9"/>
        <v>0</v>
      </c>
      <c r="AL320" s="36"/>
    </row>
    <row r="321" spans="1:38" ht="15" hidden="1" customHeight="1" x14ac:dyDescent="0.25">
      <c r="A321" s="71">
        <v>291</v>
      </c>
      <c r="B321" s="71"/>
      <c r="C321" s="72"/>
      <c r="D321" s="70"/>
      <c r="E321" s="30"/>
      <c r="F321" s="30"/>
      <c r="G321" s="73"/>
      <c r="H321" s="74" t="s">
        <v>8</v>
      </c>
      <c r="I321" s="31"/>
      <c r="J321" s="30" t="s">
        <v>9</v>
      </c>
      <c r="K321" s="75">
        <f>'ФОРМУЛЫ!'!E307</f>
        <v>0</v>
      </c>
      <c r="L321" s="75">
        <f>'ФОРМУЛЫ!'!F307</f>
        <v>0</v>
      </c>
      <c r="M321" s="91"/>
      <c r="N321" s="76">
        <f>'ФОРМУЛЫ!'!J307</f>
        <v>0</v>
      </c>
      <c r="O321" s="76">
        <f>'ФОРМУЛЫ!'!K307</f>
        <v>0</v>
      </c>
      <c r="P321" s="77"/>
      <c r="Q321" s="78">
        <f>'ФОРМУЛЫ!'!P307</f>
        <v>0</v>
      </c>
      <c r="R321" s="79">
        <v>0.18</v>
      </c>
      <c r="S321" s="92"/>
      <c r="T321" s="92"/>
      <c r="U321" s="80"/>
      <c r="V321" s="80"/>
      <c r="W321" s="80"/>
      <c r="X321" s="81">
        <v>0</v>
      </c>
      <c r="Y321" s="80"/>
      <c r="Z321" s="80"/>
      <c r="AA321" s="82"/>
      <c r="AB321" s="82"/>
      <c r="AC321" s="83"/>
      <c r="AD321" s="83"/>
      <c r="AE321" s="83"/>
      <c r="AF321" s="83"/>
      <c r="AG321" s="84"/>
      <c r="AH321" s="85"/>
      <c r="AI321" s="85"/>
      <c r="AJ321" s="85">
        <f t="shared" si="8"/>
        <v>0</v>
      </c>
      <c r="AK321" s="85">
        <f t="shared" si="9"/>
        <v>0</v>
      </c>
      <c r="AL321" s="36"/>
    </row>
    <row r="322" spans="1:38" ht="15" hidden="1" customHeight="1" x14ac:dyDescent="0.25">
      <c r="A322" s="71">
        <v>292</v>
      </c>
      <c r="B322" s="71"/>
      <c r="C322" s="72"/>
      <c r="D322" s="70"/>
      <c r="E322" s="30"/>
      <c r="F322" s="30"/>
      <c r="G322" s="73"/>
      <c r="H322" s="74" t="s">
        <v>8</v>
      </c>
      <c r="I322" s="31"/>
      <c r="J322" s="30" t="s">
        <v>9</v>
      </c>
      <c r="K322" s="75">
        <f>'ФОРМУЛЫ!'!E308</f>
        <v>0</v>
      </c>
      <c r="L322" s="75">
        <f>'ФОРМУЛЫ!'!F308</f>
        <v>0</v>
      </c>
      <c r="M322" s="91"/>
      <c r="N322" s="76">
        <f>'ФОРМУЛЫ!'!J308</f>
        <v>0</v>
      </c>
      <c r="O322" s="76">
        <f>'ФОРМУЛЫ!'!K308</f>
        <v>0</v>
      </c>
      <c r="P322" s="77"/>
      <c r="Q322" s="78">
        <f>'ФОРМУЛЫ!'!P308</f>
        <v>0</v>
      </c>
      <c r="R322" s="79">
        <v>0.18</v>
      </c>
      <c r="S322" s="92"/>
      <c r="T322" s="92"/>
      <c r="U322" s="80"/>
      <c r="V322" s="80"/>
      <c r="W322" s="80"/>
      <c r="X322" s="81">
        <v>0</v>
      </c>
      <c r="Y322" s="80"/>
      <c r="Z322" s="80"/>
      <c r="AA322" s="82"/>
      <c r="AB322" s="82"/>
      <c r="AC322" s="83"/>
      <c r="AD322" s="83"/>
      <c r="AE322" s="83"/>
      <c r="AF322" s="83"/>
      <c r="AG322" s="84"/>
      <c r="AH322" s="85"/>
      <c r="AI322" s="85"/>
      <c r="AJ322" s="85">
        <f t="shared" si="8"/>
        <v>0</v>
      </c>
      <c r="AK322" s="85">
        <f t="shared" si="9"/>
        <v>0</v>
      </c>
      <c r="AL322" s="36"/>
    </row>
    <row r="323" spans="1:38" ht="15" hidden="1" customHeight="1" x14ac:dyDescent="0.25">
      <c r="A323" s="71">
        <v>293</v>
      </c>
      <c r="B323" s="71"/>
      <c r="C323" s="72"/>
      <c r="D323" s="70"/>
      <c r="E323" s="30"/>
      <c r="F323" s="30"/>
      <c r="G323" s="73"/>
      <c r="H323" s="74" t="s">
        <v>8</v>
      </c>
      <c r="I323" s="31"/>
      <c r="J323" s="30" t="s">
        <v>9</v>
      </c>
      <c r="K323" s="75">
        <f>'ФОРМУЛЫ!'!E309</f>
        <v>0</v>
      </c>
      <c r="L323" s="75">
        <f>'ФОРМУЛЫ!'!F309</f>
        <v>0</v>
      </c>
      <c r="M323" s="91"/>
      <c r="N323" s="76">
        <f>'ФОРМУЛЫ!'!J309</f>
        <v>0</v>
      </c>
      <c r="O323" s="76">
        <f>'ФОРМУЛЫ!'!K309</f>
        <v>0</v>
      </c>
      <c r="P323" s="77"/>
      <c r="Q323" s="78">
        <f>'ФОРМУЛЫ!'!P309</f>
        <v>0</v>
      </c>
      <c r="R323" s="79">
        <v>0.18</v>
      </c>
      <c r="S323" s="92"/>
      <c r="T323" s="92"/>
      <c r="U323" s="80"/>
      <c r="V323" s="80"/>
      <c r="W323" s="80"/>
      <c r="X323" s="81">
        <v>0</v>
      </c>
      <c r="Y323" s="80"/>
      <c r="Z323" s="80"/>
      <c r="AA323" s="82"/>
      <c r="AB323" s="82"/>
      <c r="AC323" s="83"/>
      <c r="AD323" s="83"/>
      <c r="AE323" s="83"/>
      <c r="AF323" s="83"/>
      <c r="AG323" s="84"/>
      <c r="AH323" s="85"/>
      <c r="AI323" s="85"/>
      <c r="AJ323" s="85">
        <f t="shared" si="8"/>
        <v>0</v>
      </c>
      <c r="AK323" s="85">
        <f t="shared" si="9"/>
        <v>0</v>
      </c>
      <c r="AL323" s="36"/>
    </row>
    <row r="324" spans="1:38" ht="15" hidden="1" customHeight="1" x14ac:dyDescent="0.25">
      <c r="A324" s="71">
        <v>294</v>
      </c>
      <c r="B324" s="71"/>
      <c r="C324" s="72"/>
      <c r="D324" s="70"/>
      <c r="E324" s="30"/>
      <c r="F324" s="30"/>
      <c r="G324" s="73"/>
      <c r="H324" s="74" t="s">
        <v>8</v>
      </c>
      <c r="I324" s="31"/>
      <c r="J324" s="30" t="s">
        <v>9</v>
      </c>
      <c r="K324" s="75">
        <f>'ФОРМУЛЫ!'!E310</f>
        <v>0</v>
      </c>
      <c r="L324" s="75">
        <f>'ФОРМУЛЫ!'!F310</f>
        <v>0</v>
      </c>
      <c r="M324" s="91"/>
      <c r="N324" s="76">
        <f>'ФОРМУЛЫ!'!J310</f>
        <v>0</v>
      </c>
      <c r="O324" s="76">
        <f>'ФОРМУЛЫ!'!K310</f>
        <v>0</v>
      </c>
      <c r="P324" s="77"/>
      <c r="Q324" s="78">
        <f>'ФОРМУЛЫ!'!P310</f>
        <v>0</v>
      </c>
      <c r="R324" s="79">
        <v>0.18</v>
      </c>
      <c r="S324" s="92"/>
      <c r="T324" s="92"/>
      <c r="U324" s="80"/>
      <c r="V324" s="80"/>
      <c r="W324" s="80"/>
      <c r="X324" s="81">
        <v>0</v>
      </c>
      <c r="Y324" s="80"/>
      <c r="Z324" s="80"/>
      <c r="AA324" s="82"/>
      <c r="AB324" s="82"/>
      <c r="AC324" s="83"/>
      <c r="AD324" s="83"/>
      <c r="AE324" s="83"/>
      <c r="AF324" s="83"/>
      <c r="AG324" s="84"/>
      <c r="AH324" s="85"/>
      <c r="AI324" s="85"/>
      <c r="AJ324" s="85">
        <f t="shared" si="8"/>
        <v>0</v>
      </c>
      <c r="AK324" s="85">
        <f t="shared" si="9"/>
        <v>0</v>
      </c>
      <c r="AL324" s="36"/>
    </row>
    <row r="325" spans="1:38" ht="15" hidden="1" customHeight="1" x14ac:dyDescent="0.25">
      <c r="A325" s="71">
        <v>295</v>
      </c>
      <c r="B325" s="71"/>
      <c r="C325" s="72"/>
      <c r="D325" s="70"/>
      <c r="E325" s="30"/>
      <c r="F325" s="30"/>
      <c r="G325" s="73"/>
      <c r="H325" s="74" t="s">
        <v>8</v>
      </c>
      <c r="I325" s="31"/>
      <c r="J325" s="30" t="s">
        <v>9</v>
      </c>
      <c r="K325" s="75">
        <f>'ФОРМУЛЫ!'!E311</f>
        <v>0</v>
      </c>
      <c r="L325" s="75">
        <f>'ФОРМУЛЫ!'!F311</f>
        <v>0</v>
      </c>
      <c r="M325" s="91"/>
      <c r="N325" s="76">
        <f>'ФОРМУЛЫ!'!J311</f>
        <v>0</v>
      </c>
      <c r="O325" s="76">
        <f>'ФОРМУЛЫ!'!K311</f>
        <v>0</v>
      </c>
      <c r="P325" s="77"/>
      <c r="Q325" s="78">
        <f>'ФОРМУЛЫ!'!P311</f>
        <v>0</v>
      </c>
      <c r="R325" s="79">
        <v>0.18</v>
      </c>
      <c r="S325" s="92"/>
      <c r="T325" s="92"/>
      <c r="U325" s="80"/>
      <c r="V325" s="80"/>
      <c r="W325" s="80"/>
      <c r="X325" s="81">
        <v>0</v>
      </c>
      <c r="Y325" s="80"/>
      <c r="Z325" s="80"/>
      <c r="AA325" s="82"/>
      <c r="AB325" s="82"/>
      <c r="AC325" s="83"/>
      <c r="AD325" s="83"/>
      <c r="AE325" s="83"/>
      <c r="AF325" s="83"/>
      <c r="AG325" s="84"/>
      <c r="AH325" s="85"/>
      <c r="AI325" s="85"/>
      <c r="AJ325" s="85">
        <f t="shared" si="8"/>
        <v>0</v>
      </c>
      <c r="AK325" s="85">
        <f t="shared" si="9"/>
        <v>0</v>
      </c>
      <c r="AL325" s="36"/>
    </row>
    <row r="326" spans="1:38" ht="15" hidden="1" customHeight="1" x14ac:dyDescent="0.25">
      <c r="A326" s="71">
        <v>296</v>
      </c>
      <c r="B326" s="71"/>
      <c r="C326" s="72"/>
      <c r="D326" s="70"/>
      <c r="E326" s="30"/>
      <c r="F326" s="30"/>
      <c r="G326" s="73"/>
      <c r="H326" s="74" t="s">
        <v>8</v>
      </c>
      <c r="I326" s="31"/>
      <c r="J326" s="30" t="s">
        <v>9</v>
      </c>
      <c r="K326" s="75">
        <f>'ФОРМУЛЫ!'!E312</f>
        <v>0</v>
      </c>
      <c r="L326" s="75">
        <f>'ФОРМУЛЫ!'!F312</f>
        <v>0</v>
      </c>
      <c r="M326" s="91"/>
      <c r="N326" s="76">
        <f>'ФОРМУЛЫ!'!J312</f>
        <v>0</v>
      </c>
      <c r="O326" s="76">
        <f>'ФОРМУЛЫ!'!K312</f>
        <v>0</v>
      </c>
      <c r="P326" s="77"/>
      <c r="Q326" s="78">
        <f>'ФОРМУЛЫ!'!P312</f>
        <v>0</v>
      </c>
      <c r="R326" s="79">
        <v>0.18</v>
      </c>
      <c r="S326" s="92"/>
      <c r="T326" s="92"/>
      <c r="U326" s="80"/>
      <c r="V326" s="80"/>
      <c r="W326" s="80"/>
      <c r="X326" s="81">
        <v>0</v>
      </c>
      <c r="Y326" s="80"/>
      <c r="Z326" s="80"/>
      <c r="AA326" s="82"/>
      <c r="AB326" s="82"/>
      <c r="AC326" s="83"/>
      <c r="AD326" s="83"/>
      <c r="AE326" s="83"/>
      <c r="AF326" s="83"/>
      <c r="AG326" s="84"/>
      <c r="AH326" s="85"/>
      <c r="AI326" s="85"/>
      <c r="AJ326" s="85">
        <f t="shared" si="8"/>
        <v>0</v>
      </c>
      <c r="AK326" s="85">
        <f t="shared" si="9"/>
        <v>0</v>
      </c>
      <c r="AL326" s="36"/>
    </row>
    <row r="327" spans="1:38" ht="15" hidden="1" customHeight="1" x14ac:dyDescent="0.25">
      <c r="A327" s="71">
        <v>297</v>
      </c>
      <c r="B327" s="71"/>
      <c r="C327" s="72"/>
      <c r="D327" s="70"/>
      <c r="E327" s="30"/>
      <c r="F327" s="30"/>
      <c r="G327" s="73"/>
      <c r="H327" s="74" t="s">
        <v>8</v>
      </c>
      <c r="I327" s="31"/>
      <c r="J327" s="30" t="s">
        <v>9</v>
      </c>
      <c r="K327" s="75">
        <f>'ФОРМУЛЫ!'!E313</f>
        <v>0</v>
      </c>
      <c r="L327" s="75">
        <f>'ФОРМУЛЫ!'!F313</f>
        <v>0</v>
      </c>
      <c r="M327" s="91"/>
      <c r="N327" s="76">
        <f>'ФОРМУЛЫ!'!J313</f>
        <v>0</v>
      </c>
      <c r="O327" s="76">
        <f>'ФОРМУЛЫ!'!K313</f>
        <v>0</v>
      </c>
      <c r="P327" s="77"/>
      <c r="Q327" s="78">
        <f>'ФОРМУЛЫ!'!P313</f>
        <v>0</v>
      </c>
      <c r="R327" s="79">
        <v>0.18</v>
      </c>
      <c r="S327" s="92"/>
      <c r="T327" s="92"/>
      <c r="U327" s="80"/>
      <c r="V327" s="80"/>
      <c r="W327" s="80"/>
      <c r="X327" s="81">
        <v>0</v>
      </c>
      <c r="Y327" s="80"/>
      <c r="Z327" s="80"/>
      <c r="AA327" s="82"/>
      <c r="AB327" s="82"/>
      <c r="AC327" s="83"/>
      <c r="AD327" s="83"/>
      <c r="AE327" s="83"/>
      <c r="AF327" s="83"/>
      <c r="AG327" s="84"/>
      <c r="AH327" s="85"/>
      <c r="AI327" s="85"/>
      <c r="AJ327" s="85">
        <f t="shared" si="8"/>
        <v>0</v>
      </c>
      <c r="AK327" s="85">
        <f t="shared" si="9"/>
        <v>0</v>
      </c>
      <c r="AL327" s="36"/>
    </row>
    <row r="328" spans="1:38" ht="15" hidden="1" customHeight="1" x14ac:dyDescent="0.25">
      <c r="A328" s="71">
        <v>298</v>
      </c>
      <c r="B328" s="71"/>
      <c r="C328" s="72"/>
      <c r="D328" s="70"/>
      <c r="E328" s="30"/>
      <c r="F328" s="30"/>
      <c r="G328" s="73"/>
      <c r="H328" s="74" t="s">
        <v>8</v>
      </c>
      <c r="I328" s="31"/>
      <c r="J328" s="30" t="s">
        <v>9</v>
      </c>
      <c r="K328" s="75">
        <f>'ФОРМУЛЫ!'!E314</f>
        <v>0</v>
      </c>
      <c r="L328" s="75">
        <f>'ФОРМУЛЫ!'!F314</f>
        <v>0</v>
      </c>
      <c r="M328" s="91"/>
      <c r="N328" s="76">
        <f>'ФОРМУЛЫ!'!J314</f>
        <v>0</v>
      </c>
      <c r="O328" s="76">
        <f>'ФОРМУЛЫ!'!K314</f>
        <v>0</v>
      </c>
      <c r="P328" s="77"/>
      <c r="Q328" s="78">
        <f>'ФОРМУЛЫ!'!P314</f>
        <v>0</v>
      </c>
      <c r="R328" s="79">
        <v>0.18</v>
      </c>
      <c r="S328" s="92"/>
      <c r="T328" s="92"/>
      <c r="U328" s="80"/>
      <c r="V328" s="80"/>
      <c r="W328" s="80"/>
      <c r="X328" s="81">
        <v>0</v>
      </c>
      <c r="Y328" s="80"/>
      <c r="Z328" s="80"/>
      <c r="AA328" s="82"/>
      <c r="AB328" s="82"/>
      <c r="AC328" s="83"/>
      <c r="AD328" s="83"/>
      <c r="AE328" s="83"/>
      <c r="AF328" s="83"/>
      <c r="AG328" s="84"/>
      <c r="AH328" s="85"/>
      <c r="AI328" s="85"/>
      <c r="AJ328" s="85">
        <f t="shared" si="8"/>
        <v>0</v>
      </c>
      <c r="AK328" s="85">
        <f t="shared" si="9"/>
        <v>0</v>
      </c>
      <c r="AL328" s="36"/>
    </row>
    <row r="329" spans="1:38" ht="15" hidden="1" customHeight="1" x14ac:dyDescent="0.25">
      <c r="A329" s="71">
        <v>299</v>
      </c>
      <c r="B329" s="71"/>
      <c r="C329" s="72"/>
      <c r="D329" s="70"/>
      <c r="E329" s="30"/>
      <c r="F329" s="30"/>
      <c r="G329" s="73"/>
      <c r="H329" s="74" t="s">
        <v>8</v>
      </c>
      <c r="I329" s="31"/>
      <c r="J329" s="30" t="s">
        <v>9</v>
      </c>
      <c r="K329" s="75">
        <f>'ФОРМУЛЫ!'!E315</f>
        <v>0</v>
      </c>
      <c r="L329" s="75">
        <f>'ФОРМУЛЫ!'!F315</f>
        <v>0</v>
      </c>
      <c r="M329" s="91"/>
      <c r="N329" s="76">
        <f>'ФОРМУЛЫ!'!J315</f>
        <v>0</v>
      </c>
      <c r="O329" s="76">
        <f>'ФОРМУЛЫ!'!K315</f>
        <v>0</v>
      </c>
      <c r="P329" s="77"/>
      <c r="Q329" s="78">
        <f>'ФОРМУЛЫ!'!P315</f>
        <v>0</v>
      </c>
      <c r="R329" s="79">
        <v>0.18</v>
      </c>
      <c r="S329" s="92"/>
      <c r="T329" s="92"/>
      <c r="U329" s="80"/>
      <c r="V329" s="80"/>
      <c r="W329" s="80"/>
      <c r="X329" s="81">
        <v>0</v>
      </c>
      <c r="Y329" s="80"/>
      <c r="Z329" s="80"/>
      <c r="AA329" s="82"/>
      <c r="AB329" s="82"/>
      <c r="AC329" s="83"/>
      <c r="AD329" s="83"/>
      <c r="AE329" s="83"/>
      <c r="AF329" s="83"/>
      <c r="AG329" s="84"/>
      <c r="AH329" s="85"/>
      <c r="AI329" s="85"/>
      <c r="AJ329" s="85">
        <f t="shared" si="8"/>
        <v>0</v>
      </c>
      <c r="AK329" s="85">
        <f t="shared" si="9"/>
        <v>0</v>
      </c>
      <c r="AL329" s="36"/>
    </row>
    <row r="330" spans="1:38" ht="15" hidden="1" customHeight="1" x14ac:dyDescent="0.25">
      <c r="A330" s="71">
        <v>300</v>
      </c>
      <c r="B330" s="71"/>
      <c r="C330" s="72"/>
      <c r="D330" s="70"/>
      <c r="E330" s="30"/>
      <c r="F330" s="30"/>
      <c r="G330" s="73"/>
      <c r="H330" s="74" t="s">
        <v>8</v>
      </c>
      <c r="I330" s="31"/>
      <c r="J330" s="30" t="s">
        <v>9</v>
      </c>
      <c r="K330" s="75">
        <f>'ФОРМУЛЫ!'!E316</f>
        <v>0</v>
      </c>
      <c r="L330" s="75">
        <f>'ФОРМУЛЫ!'!F316</f>
        <v>0</v>
      </c>
      <c r="M330" s="91"/>
      <c r="N330" s="76">
        <f>'ФОРМУЛЫ!'!J316</f>
        <v>0</v>
      </c>
      <c r="O330" s="76">
        <f>'ФОРМУЛЫ!'!K316</f>
        <v>0</v>
      </c>
      <c r="P330" s="77"/>
      <c r="Q330" s="78">
        <f>'ФОРМУЛЫ!'!P316</f>
        <v>0</v>
      </c>
      <c r="R330" s="79">
        <v>0.18</v>
      </c>
      <c r="S330" s="92"/>
      <c r="T330" s="92"/>
      <c r="U330" s="80"/>
      <c r="V330" s="80"/>
      <c r="W330" s="80"/>
      <c r="X330" s="81">
        <v>0</v>
      </c>
      <c r="Y330" s="80"/>
      <c r="Z330" s="80"/>
      <c r="AA330" s="82"/>
      <c r="AB330" s="82"/>
      <c r="AC330" s="83"/>
      <c r="AD330" s="83"/>
      <c r="AE330" s="83"/>
      <c r="AF330" s="83"/>
      <c r="AG330" s="84"/>
      <c r="AH330" s="85"/>
      <c r="AI330" s="85"/>
      <c r="AJ330" s="85">
        <f t="shared" si="8"/>
        <v>0</v>
      </c>
      <c r="AK330" s="85">
        <f t="shared" si="9"/>
        <v>0</v>
      </c>
      <c r="AL330" s="36"/>
    </row>
    <row r="331" spans="1:38" ht="15" hidden="1" customHeight="1" x14ac:dyDescent="0.25">
      <c r="A331" s="71">
        <v>301</v>
      </c>
      <c r="B331" s="71"/>
      <c r="C331" s="72"/>
      <c r="D331" s="70"/>
      <c r="E331" s="30"/>
      <c r="F331" s="30"/>
      <c r="G331" s="73"/>
      <c r="H331" s="74" t="s">
        <v>8</v>
      </c>
      <c r="I331" s="31"/>
      <c r="J331" s="30" t="s">
        <v>9</v>
      </c>
      <c r="K331" s="75">
        <f>'ФОРМУЛЫ!'!E317</f>
        <v>0</v>
      </c>
      <c r="L331" s="75">
        <f>'ФОРМУЛЫ!'!F317</f>
        <v>0</v>
      </c>
      <c r="M331" s="91"/>
      <c r="N331" s="76">
        <f>'ФОРМУЛЫ!'!J317</f>
        <v>0</v>
      </c>
      <c r="O331" s="76">
        <f>'ФОРМУЛЫ!'!K317</f>
        <v>0</v>
      </c>
      <c r="P331" s="77"/>
      <c r="Q331" s="78">
        <f>'ФОРМУЛЫ!'!P317</f>
        <v>0</v>
      </c>
      <c r="R331" s="79">
        <v>0.18</v>
      </c>
      <c r="S331" s="92"/>
      <c r="T331" s="92"/>
      <c r="U331" s="80"/>
      <c r="V331" s="80"/>
      <c r="W331" s="80"/>
      <c r="X331" s="81">
        <v>0</v>
      </c>
      <c r="Y331" s="80"/>
      <c r="Z331" s="80"/>
      <c r="AA331" s="82"/>
      <c r="AB331" s="82"/>
      <c r="AC331" s="83"/>
      <c r="AD331" s="83"/>
      <c r="AE331" s="83"/>
      <c r="AF331" s="83"/>
      <c r="AG331" s="84"/>
      <c r="AH331" s="85"/>
      <c r="AI331" s="85"/>
      <c r="AJ331" s="85">
        <f t="shared" si="8"/>
        <v>0</v>
      </c>
      <c r="AK331" s="85">
        <f t="shared" si="9"/>
        <v>0</v>
      </c>
      <c r="AL331" s="36"/>
    </row>
    <row r="332" spans="1:38" ht="15" hidden="1" customHeight="1" x14ac:dyDescent="0.25">
      <c r="A332" s="71">
        <v>302</v>
      </c>
      <c r="B332" s="71"/>
      <c r="C332" s="72"/>
      <c r="D332" s="70"/>
      <c r="E332" s="30"/>
      <c r="F332" s="30"/>
      <c r="G332" s="73"/>
      <c r="H332" s="74" t="s">
        <v>8</v>
      </c>
      <c r="I332" s="31"/>
      <c r="J332" s="30" t="s">
        <v>9</v>
      </c>
      <c r="K332" s="75">
        <f>'ФОРМУЛЫ!'!E318</f>
        <v>0</v>
      </c>
      <c r="L332" s="75">
        <f>'ФОРМУЛЫ!'!F318</f>
        <v>0</v>
      </c>
      <c r="M332" s="91"/>
      <c r="N332" s="76">
        <f>'ФОРМУЛЫ!'!J318</f>
        <v>0</v>
      </c>
      <c r="O332" s="76">
        <f>'ФОРМУЛЫ!'!K318</f>
        <v>0</v>
      </c>
      <c r="P332" s="77"/>
      <c r="Q332" s="78">
        <f>'ФОРМУЛЫ!'!P318</f>
        <v>0</v>
      </c>
      <c r="R332" s="79">
        <v>0.18</v>
      </c>
      <c r="S332" s="92"/>
      <c r="T332" s="92"/>
      <c r="U332" s="80"/>
      <c r="V332" s="80"/>
      <c r="W332" s="80"/>
      <c r="X332" s="81">
        <v>0</v>
      </c>
      <c r="Y332" s="80"/>
      <c r="Z332" s="80"/>
      <c r="AA332" s="82"/>
      <c r="AB332" s="82"/>
      <c r="AC332" s="83"/>
      <c r="AD332" s="83"/>
      <c r="AE332" s="83"/>
      <c r="AF332" s="83"/>
      <c r="AG332" s="84"/>
      <c r="AH332" s="85"/>
      <c r="AI332" s="85"/>
      <c r="AJ332" s="85">
        <f t="shared" si="8"/>
        <v>0</v>
      </c>
      <c r="AK332" s="85">
        <f t="shared" si="9"/>
        <v>0</v>
      </c>
      <c r="AL332" s="36"/>
    </row>
    <row r="333" spans="1:38" ht="15" hidden="1" customHeight="1" x14ac:dyDescent="0.25">
      <c r="A333" s="71">
        <v>303</v>
      </c>
      <c r="B333" s="71"/>
      <c r="C333" s="72"/>
      <c r="D333" s="70"/>
      <c r="E333" s="30"/>
      <c r="F333" s="30"/>
      <c r="G333" s="73"/>
      <c r="H333" s="74" t="s">
        <v>8</v>
      </c>
      <c r="I333" s="31"/>
      <c r="J333" s="30" t="s">
        <v>9</v>
      </c>
      <c r="K333" s="75">
        <f>'ФОРМУЛЫ!'!E319</f>
        <v>0</v>
      </c>
      <c r="L333" s="75">
        <f>'ФОРМУЛЫ!'!F319</f>
        <v>0</v>
      </c>
      <c r="M333" s="91"/>
      <c r="N333" s="76">
        <f>'ФОРМУЛЫ!'!J319</f>
        <v>0</v>
      </c>
      <c r="O333" s="76">
        <f>'ФОРМУЛЫ!'!K319</f>
        <v>0</v>
      </c>
      <c r="P333" s="77"/>
      <c r="Q333" s="78">
        <f>'ФОРМУЛЫ!'!P319</f>
        <v>0</v>
      </c>
      <c r="R333" s="79">
        <v>0.18</v>
      </c>
      <c r="S333" s="92"/>
      <c r="T333" s="92"/>
      <c r="U333" s="80"/>
      <c r="V333" s="80"/>
      <c r="W333" s="80"/>
      <c r="X333" s="81">
        <v>0</v>
      </c>
      <c r="Y333" s="80"/>
      <c r="Z333" s="80"/>
      <c r="AA333" s="82"/>
      <c r="AB333" s="82"/>
      <c r="AC333" s="83"/>
      <c r="AD333" s="83"/>
      <c r="AE333" s="83"/>
      <c r="AF333" s="83"/>
      <c r="AG333" s="84"/>
      <c r="AH333" s="85"/>
      <c r="AI333" s="85"/>
      <c r="AJ333" s="85">
        <f t="shared" si="8"/>
        <v>0</v>
      </c>
      <c r="AK333" s="85">
        <f t="shared" si="9"/>
        <v>0</v>
      </c>
      <c r="AL333" s="36"/>
    </row>
    <row r="334" spans="1:38" ht="15" hidden="1" customHeight="1" x14ac:dyDescent="0.25">
      <c r="A334" s="71">
        <v>304</v>
      </c>
      <c r="B334" s="71"/>
      <c r="C334" s="72"/>
      <c r="D334" s="70"/>
      <c r="E334" s="30"/>
      <c r="F334" s="30"/>
      <c r="G334" s="73"/>
      <c r="H334" s="74" t="s">
        <v>8</v>
      </c>
      <c r="I334" s="31"/>
      <c r="J334" s="30" t="s">
        <v>9</v>
      </c>
      <c r="K334" s="75">
        <f>'ФОРМУЛЫ!'!E320</f>
        <v>0</v>
      </c>
      <c r="L334" s="75">
        <f>'ФОРМУЛЫ!'!F320</f>
        <v>0</v>
      </c>
      <c r="M334" s="91"/>
      <c r="N334" s="76">
        <f>'ФОРМУЛЫ!'!J320</f>
        <v>0</v>
      </c>
      <c r="O334" s="76">
        <f>'ФОРМУЛЫ!'!K320</f>
        <v>0</v>
      </c>
      <c r="P334" s="77"/>
      <c r="Q334" s="78">
        <f>'ФОРМУЛЫ!'!P320</f>
        <v>0</v>
      </c>
      <c r="R334" s="79">
        <v>0.18</v>
      </c>
      <c r="S334" s="92"/>
      <c r="T334" s="92"/>
      <c r="U334" s="80"/>
      <c r="V334" s="80"/>
      <c r="W334" s="80"/>
      <c r="X334" s="81">
        <v>0</v>
      </c>
      <c r="Y334" s="80"/>
      <c r="Z334" s="80"/>
      <c r="AA334" s="82"/>
      <c r="AB334" s="82"/>
      <c r="AC334" s="83"/>
      <c r="AD334" s="83"/>
      <c r="AE334" s="83"/>
      <c r="AF334" s="83"/>
      <c r="AG334" s="84"/>
      <c r="AH334" s="85"/>
      <c r="AI334" s="85"/>
      <c r="AJ334" s="85">
        <f t="shared" si="8"/>
        <v>0</v>
      </c>
      <c r="AK334" s="85">
        <f t="shared" si="9"/>
        <v>0</v>
      </c>
      <c r="AL334" s="36"/>
    </row>
    <row r="335" spans="1:38" ht="15" hidden="1" customHeight="1" x14ac:dyDescent="0.25">
      <c r="A335" s="71">
        <v>305</v>
      </c>
      <c r="B335" s="71"/>
      <c r="C335" s="72"/>
      <c r="D335" s="70"/>
      <c r="E335" s="30"/>
      <c r="F335" s="30"/>
      <c r="G335" s="73"/>
      <c r="H335" s="74" t="s">
        <v>8</v>
      </c>
      <c r="I335" s="31"/>
      <c r="J335" s="30" t="s">
        <v>9</v>
      </c>
      <c r="K335" s="75">
        <f>'ФОРМУЛЫ!'!E321</f>
        <v>0</v>
      </c>
      <c r="L335" s="75">
        <f>'ФОРМУЛЫ!'!F321</f>
        <v>0</v>
      </c>
      <c r="M335" s="91"/>
      <c r="N335" s="76">
        <f>'ФОРМУЛЫ!'!J321</f>
        <v>0</v>
      </c>
      <c r="O335" s="76">
        <f>'ФОРМУЛЫ!'!K321</f>
        <v>0</v>
      </c>
      <c r="P335" s="77"/>
      <c r="Q335" s="78">
        <f>'ФОРМУЛЫ!'!P321</f>
        <v>0</v>
      </c>
      <c r="R335" s="79">
        <v>0.18</v>
      </c>
      <c r="S335" s="92"/>
      <c r="T335" s="92"/>
      <c r="U335" s="80"/>
      <c r="V335" s="80"/>
      <c r="W335" s="80"/>
      <c r="X335" s="81">
        <v>0</v>
      </c>
      <c r="Y335" s="80"/>
      <c r="Z335" s="80"/>
      <c r="AA335" s="82"/>
      <c r="AB335" s="82"/>
      <c r="AC335" s="83"/>
      <c r="AD335" s="83"/>
      <c r="AE335" s="83"/>
      <c r="AF335" s="83"/>
      <c r="AG335" s="84"/>
      <c r="AH335" s="85"/>
      <c r="AI335" s="85"/>
      <c r="AJ335" s="85">
        <f t="shared" si="8"/>
        <v>0</v>
      </c>
      <c r="AK335" s="85">
        <f t="shared" si="9"/>
        <v>0</v>
      </c>
      <c r="AL335" s="36"/>
    </row>
    <row r="336" spans="1:38" ht="15" hidden="1" customHeight="1" x14ac:dyDescent="0.25">
      <c r="A336" s="71">
        <v>306</v>
      </c>
      <c r="B336" s="71"/>
      <c r="C336" s="72"/>
      <c r="D336" s="70"/>
      <c r="E336" s="30"/>
      <c r="F336" s="30"/>
      <c r="G336" s="73"/>
      <c r="H336" s="74" t="s">
        <v>8</v>
      </c>
      <c r="I336" s="31"/>
      <c r="J336" s="30" t="s">
        <v>9</v>
      </c>
      <c r="K336" s="75">
        <f>'ФОРМУЛЫ!'!E322</f>
        <v>0</v>
      </c>
      <c r="L336" s="75">
        <f>'ФОРМУЛЫ!'!F322</f>
        <v>0</v>
      </c>
      <c r="M336" s="91"/>
      <c r="N336" s="76">
        <f>'ФОРМУЛЫ!'!J322</f>
        <v>0</v>
      </c>
      <c r="O336" s="76">
        <f>'ФОРМУЛЫ!'!K322</f>
        <v>0</v>
      </c>
      <c r="P336" s="77"/>
      <c r="Q336" s="78">
        <f>'ФОРМУЛЫ!'!P322</f>
        <v>0</v>
      </c>
      <c r="R336" s="79">
        <v>0.18</v>
      </c>
      <c r="S336" s="92"/>
      <c r="T336" s="92"/>
      <c r="U336" s="80"/>
      <c r="V336" s="80"/>
      <c r="W336" s="80"/>
      <c r="X336" s="81">
        <v>0</v>
      </c>
      <c r="Y336" s="80"/>
      <c r="Z336" s="80"/>
      <c r="AA336" s="82"/>
      <c r="AB336" s="82"/>
      <c r="AC336" s="83"/>
      <c r="AD336" s="83"/>
      <c r="AE336" s="83"/>
      <c r="AF336" s="83"/>
      <c r="AG336" s="84"/>
      <c r="AH336" s="85"/>
      <c r="AI336" s="85"/>
      <c r="AJ336" s="85">
        <f t="shared" si="8"/>
        <v>0</v>
      </c>
      <c r="AK336" s="85">
        <f t="shared" si="9"/>
        <v>0</v>
      </c>
      <c r="AL336" s="36"/>
    </row>
    <row r="337" spans="1:38" ht="15" hidden="1" customHeight="1" x14ac:dyDescent="0.25">
      <c r="A337" s="71">
        <v>307</v>
      </c>
      <c r="B337" s="71"/>
      <c r="C337" s="72"/>
      <c r="D337" s="70"/>
      <c r="E337" s="30"/>
      <c r="F337" s="30"/>
      <c r="G337" s="73"/>
      <c r="H337" s="74" t="s">
        <v>8</v>
      </c>
      <c r="I337" s="31"/>
      <c r="J337" s="30" t="s">
        <v>9</v>
      </c>
      <c r="K337" s="75">
        <f>'ФОРМУЛЫ!'!E323</f>
        <v>0</v>
      </c>
      <c r="L337" s="75">
        <f>'ФОРМУЛЫ!'!F323</f>
        <v>0</v>
      </c>
      <c r="M337" s="91"/>
      <c r="N337" s="76">
        <f>'ФОРМУЛЫ!'!J323</f>
        <v>0</v>
      </c>
      <c r="O337" s="76">
        <f>'ФОРМУЛЫ!'!K323</f>
        <v>0</v>
      </c>
      <c r="P337" s="77"/>
      <c r="Q337" s="78">
        <f>'ФОРМУЛЫ!'!P323</f>
        <v>0</v>
      </c>
      <c r="R337" s="79">
        <v>0.18</v>
      </c>
      <c r="S337" s="92"/>
      <c r="T337" s="92"/>
      <c r="U337" s="80"/>
      <c r="V337" s="80"/>
      <c r="W337" s="80"/>
      <c r="X337" s="81">
        <v>0</v>
      </c>
      <c r="Y337" s="80"/>
      <c r="Z337" s="80"/>
      <c r="AA337" s="82"/>
      <c r="AB337" s="82"/>
      <c r="AC337" s="83"/>
      <c r="AD337" s="83"/>
      <c r="AE337" s="83"/>
      <c r="AF337" s="83"/>
      <c r="AG337" s="84"/>
      <c r="AH337" s="85"/>
      <c r="AI337" s="85"/>
      <c r="AJ337" s="85">
        <f t="shared" si="8"/>
        <v>0</v>
      </c>
      <c r="AK337" s="85">
        <f t="shared" si="9"/>
        <v>0</v>
      </c>
      <c r="AL337" s="36"/>
    </row>
    <row r="338" spans="1:38" ht="15" hidden="1" customHeight="1" x14ac:dyDescent="0.25">
      <c r="A338" s="71">
        <v>308</v>
      </c>
      <c r="B338" s="71"/>
      <c r="C338" s="72"/>
      <c r="D338" s="70"/>
      <c r="E338" s="30"/>
      <c r="F338" s="30"/>
      <c r="G338" s="73"/>
      <c r="H338" s="74" t="s">
        <v>8</v>
      </c>
      <c r="I338" s="31"/>
      <c r="J338" s="30" t="s">
        <v>9</v>
      </c>
      <c r="K338" s="75">
        <f>'ФОРМУЛЫ!'!E324</f>
        <v>0</v>
      </c>
      <c r="L338" s="75">
        <f>'ФОРМУЛЫ!'!F324</f>
        <v>0</v>
      </c>
      <c r="M338" s="91"/>
      <c r="N338" s="76">
        <f>'ФОРМУЛЫ!'!J324</f>
        <v>0</v>
      </c>
      <c r="O338" s="76">
        <f>'ФОРМУЛЫ!'!K324</f>
        <v>0</v>
      </c>
      <c r="P338" s="77"/>
      <c r="Q338" s="78">
        <f>'ФОРМУЛЫ!'!P324</f>
        <v>0</v>
      </c>
      <c r="R338" s="79">
        <v>0.18</v>
      </c>
      <c r="S338" s="92"/>
      <c r="T338" s="92"/>
      <c r="U338" s="80"/>
      <c r="V338" s="80"/>
      <c r="W338" s="80"/>
      <c r="X338" s="81">
        <v>0</v>
      </c>
      <c r="Y338" s="80"/>
      <c r="Z338" s="80"/>
      <c r="AA338" s="82"/>
      <c r="AB338" s="82"/>
      <c r="AC338" s="83"/>
      <c r="AD338" s="83"/>
      <c r="AE338" s="83"/>
      <c r="AF338" s="83"/>
      <c r="AG338" s="84"/>
      <c r="AH338" s="85"/>
      <c r="AI338" s="85"/>
      <c r="AJ338" s="85">
        <f t="shared" si="8"/>
        <v>0</v>
      </c>
      <c r="AK338" s="85">
        <f t="shared" si="9"/>
        <v>0</v>
      </c>
      <c r="AL338" s="36"/>
    </row>
    <row r="339" spans="1:38" ht="15" hidden="1" customHeight="1" x14ac:dyDescent="0.25">
      <c r="A339" s="71">
        <v>309</v>
      </c>
      <c r="B339" s="71"/>
      <c r="C339" s="72"/>
      <c r="D339" s="70"/>
      <c r="E339" s="30"/>
      <c r="F339" s="30"/>
      <c r="G339" s="73"/>
      <c r="H339" s="74" t="s">
        <v>8</v>
      </c>
      <c r="I339" s="31"/>
      <c r="J339" s="30" t="s">
        <v>9</v>
      </c>
      <c r="K339" s="75">
        <f>'ФОРМУЛЫ!'!E325</f>
        <v>0</v>
      </c>
      <c r="L339" s="75">
        <f>'ФОРМУЛЫ!'!F325</f>
        <v>0</v>
      </c>
      <c r="M339" s="91"/>
      <c r="N339" s="76">
        <f>'ФОРМУЛЫ!'!J325</f>
        <v>0</v>
      </c>
      <c r="O339" s="76">
        <f>'ФОРМУЛЫ!'!K325</f>
        <v>0</v>
      </c>
      <c r="P339" s="77"/>
      <c r="Q339" s="78">
        <f>'ФОРМУЛЫ!'!P325</f>
        <v>0</v>
      </c>
      <c r="R339" s="79">
        <v>0.18</v>
      </c>
      <c r="S339" s="92"/>
      <c r="T339" s="92"/>
      <c r="U339" s="80"/>
      <c r="V339" s="80"/>
      <c r="W339" s="80"/>
      <c r="X339" s="81">
        <v>0</v>
      </c>
      <c r="Y339" s="80"/>
      <c r="Z339" s="80"/>
      <c r="AA339" s="82"/>
      <c r="AB339" s="82"/>
      <c r="AC339" s="83"/>
      <c r="AD339" s="83"/>
      <c r="AE339" s="83"/>
      <c r="AF339" s="83"/>
      <c r="AG339" s="84"/>
      <c r="AH339" s="85"/>
      <c r="AI339" s="85"/>
      <c r="AJ339" s="85">
        <f t="shared" si="8"/>
        <v>0</v>
      </c>
      <c r="AK339" s="85">
        <f t="shared" si="9"/>
        <v>0</v>
      </c>
      <c r="AL339" s="36"/>
    </row>
    <row r="340" spans="1:38" ht="15" hidden="1" customHeight="1" x14ac:dyDescent="0.25">
      <c r="A340" s="71">
        <v>310</v>
      </c>
      <c r="B340" s="71"/>
      <c r="C340" s="72"/>
      <c r="D340" s="70"/>
      <c r="E340" s="30"/>
      <c r="F340" s="30"/>
      <c r="G340" s="73"/>
      <c r="H340" s="74" t="s">
        <v>8</v>
      </c>
      <c r="I340" s="31"/>
      <c r="J340" s="30" t="s">
        <v>9</v>
      </c>
      <c r="K340" s="75">
        <f>'ФОРМУЛЫ!'!E326</f>
        <v>0</v>
      </c>
      <c r="L340" s="75">
        <f>'ФОРМУЛЫ!'!F326</f>
        <v>0</v>
      </c>
      <c r="M340" s="91"/>
      <c r="N340" s="76">
        <f>'ФОРМУЛЫ!'!J326</f>
        <v>0</v>
      </c>
      <c r="O340" s="76">
        <f>'ФОРМУЛЫ!'!K326</f>
        <v>0</v>
      </c>
      <c r="P340" s="77"/>
      <c r="Q340" s="78">
        <f>'ФОРМУЛЫ!'!P326</f>
        <v>0</v>
      </c>
      <c r="R340" s="79">
        <v>0.18</v>
      </c>
      <c r="S340" s="92"/>
      <c r="T340" s="92"/>
      <c r="U340" s="80"/>
      <c r="V340" s="80"/>
      <c r="W340" s="80"/>
      <c r="X340" s="81">
        <v>0</v>
      </c>
      <c r="Y340" s="80"/>
      <c r="Z340" s="80"/>
      <c r="AA340" s="82"/>
      <c r="AB340" s="82"/>
      <c r="AC340" s="83"/>
      <c r="AD340" s="83"/>
      <c r="AE340" s="83"/>
      <c r="AF340" s="83"/>
      <c r="AG340" s="84"/>
      <c r="AH340" s="85"/>
      <c r="AI340" s="85"/>
      <c r="AJ340" s="85">
        <f t="shared" si="8"/>
        <v>0</v>
      </c>
      <c r="AK340" s="85">
        <f t="shared" si="9"/>
        <v>0</v>
      </c>
      <c r="AL340" s="36"/>
    </row>
    <row r="341" spans="1:38" ht="15" hidden="1" customHeight="1" x14ac:dyDescent="0.25">
      <c r="A341" s="71">
        <v>311</v>
      </c>
      <c r="B341" s="71"/>
      <c r="C341" s="72"/>
      <c r="D341" s="70"/>
      <c r="E341" s="30"/>
      <c r="F341" s="30"/>
      <c r="G341" s="73"/>
      <c r="H341" s="74" t="s">
        <v>8</v>
      </c>
      <c r="I341" s="31"/>
      <c r="J341" s="30" t="s">
        <v>9</v>
      </c>
      <c r="K341" s="75">
        <f>'ФОРМУЛЫ!'!E327</f>
        <v>0</v>
      </c>
      <c r="L341" s="75">
        <f>'ФОРМУЛЫ!'!F327</f>
        <v>0</v>
      </c>
      <c r="M341" s="91"/>
      <c r="N341" s="76">
        <f>'ФОРМУЛЫ!'!J327</f>
        <v>0</v>
      </c>
      <c r="O341" s="76">
        <f>'ФОРМУЛЫ!'!K327</f>
        <v>0</v>
      </c>
      <c r="P341" s="77"/>
      <c r="Q341" s="78">
        <f>'ФОРМУЛЫ!'!P327</f>
        <v>0</v>
      </c>
      <c r="R341" s="79">
        <v>0.18</v>
      </c>
      <c r="S341" s="92"/>
      <c r="T341" s="92"/>
      <c r="U341" s="80"/>
      <c r="V341" s="80"/>
      <c r="W341" s="80"/>
      <c r="X341" s="81">
        <v>0</v>
      </c>
      <c r="Y341" s="80"/>
      <c r="Z341" s="80"/>
      <c r="AA341" s="82"/>
      <c r="AB341" s="82"/>
      <c r="AC341" s="83"/>
      <c r="AD341" s="83"/>
      <c r="AE341" s="83"/>
      <c r="AF341" s="83"/>
      <c r="AG341" s="84"/>
      <c r="AH341" s="85"/>
      <c r="AI341" s="85"/>
      <c r="AJ341" s="85">
        <f t="shared" si="8"/>
        <v>0</v>
      </c>
      <c r="AK341" s="85">
        <f t="shared" si="9"/>
        <v>0</v>
      </c>
      <c r="AL341" s="36"/>
    </row>
    <row r="342" spans="1:38" ht="15" hidden="1" customHeight="1" x14ac:dyDescent="0.25">
      <c r="A342" s="71">
        <v>312</v>
      </c>
      <c r="B342" s="71"/>
      <c r="C342" s="72"/>
      <c r="D342" s="70"/>
      <c r="E342" s="30"/>
      <c r="F342" s="30"/>
      <c r="G342" s="73"/>
      <c r="H342" s="74" t="s">
        <v>8</v>
      </c>
      <c r="I342" s="31"/>
      <c r="J342" s="30" t="s">
        <v>9</v>
      </c>
      <c r="K342" s="75">
        <f>'ФОРМУЛЫ!'!E328</f>
        <v>0</v>
      </c>
      <c r="L342" s="75">
        <f>'ФОРМУЛЫ!'!F328</f>
        <v>0</v>
      </c>
      <c r="M342" s="91"/>
      <c r="N342" s="76">
        <f>'ФОРМУЛЫ!'!J328</f>
        <v>0</v>
      </c>
      <c r="O342" s="76">
        <f>'ФОРМУЛЫ!'!K328</f>
        <v>0</v>
      </c>
      <c r="P342" s="77"/>
      <c r="Q342" s="78">
        <f>'ФОРМУЛЫ!'!P328</f>
        <v>0</v>
      </c>
      <c r="R342" s="79">
        <v>0.18</v>
      </c>
      <c r="S342" s="92"/>
      <c r="T342" s="92"/>
      <c r="U342" s="80"/>
      <c r="V342" s="80"/>
      <c r="W342" s="80"/>
      <c r="X342" s="81">
        <v>0</v>
      </c>
      <c r="Y342" s="80"/>
      <c r="Z342" s="80"/>
      <c r="AA342" s="82"/>
      <c r="AB342" s="82"/>
      <c r="AC342" s="83"/>
      <c r="AD342" s="83"/>
      <c r="AE342" s="83"/>
      <c r="AF342" s="83"/>
      <c r="AG342" s="84"/>
      <c r="AH342" s="85"/>
      <c r="AI342" s="85"/>
      <c r="AJ342" s="85">
        <f t="shared" si="8"/>
        <v>0</v>
      </c>
      <c r="AK342" s="85">
        <f t="shared" si="9"/>
        <v>0</v>
      </c>
      <c r="AL342" s="36"/>
    </row>
    <row r="343" spans="1:38" ht="15" hidden="1" customHeight="1" x14ac:dyDescent="0.25">
      <c r="A343" s="71">
        <v>313</v>
      </c>
      <c r="B343" s="71"/>
      <c r="C343" s="72"/>
      <c r="D343" s="70"/>
      <c r="E343" s="30"/>
      <c r="F343" s="30"/>
      <c r="G343" s="73"/>
      <c r="H343" s="74" t="s">
        <v>8</v>
      </c>
      <c r="I343" s="31"/>
      <c r="J343" s="30" t="s">
        <v>9</v>
      </c>
      <c r="K343" s="75">
        <f>'ФОРМУЛЫ!'!E329</f>
        <v>0</v>
      </c>
      <c r="L343" s="75">
        <f>'ФОРМУЛЫ!'!F329</f>
        <v>0</v>
      </c>
      <c r="M343" s="91"/>
      <c r="N343" s="76">
        <f>'ФОРМУЛЫ!'!J329</f>
        <v>0</v>
      </c>
      <c r="O343" s="76">
        <f>'ФОРМУЛЫ!'!K329</f>
        <v>0</v>
      </c>
      <c r="P343" s="77"/>
      <c r="Q343" s="78">
        <f>'ФОРМУЛЫ!'!P329</f>
        <v>0</v>
      </c>
      <c r="R343" s="79">
        <v>0.18</v>
      </c>
      <c r="S343" s="92"/>
      <c r="T343" s="92"/>
      <c r="U343" s="80"/>
      <c r="V343" s="80"/>
      <c r="W343" s="80"/>
      <c r="X343" s="81">
        <v>0</v>
      </c>
      <c r="Y343" s="80"/>
      <c r="Z343" s="80"/>
      <c r="AA343" s="82"/>
      <c r="AB343" s="82"/>
      <c r="AC343" s="83"/>
      <c r="AD343" s="83"/>
      <c r="AE343" s="83"/>
      <c r="AF343" s="83"/>
      <c r="AG343" s="84"/>
      <c r="AH343" s="85"/>
      <c r="AI343" s="85"/>
      <c r="AJ343" s="85">
        <f t="shared" si="8"/>
        <v>0</v>
      </c>
      <c r="AK343" s="85">
        <f t="shared" si="9"/>
        <v>0</v>
      </c>
      <c r="AL343" s="36"/>
    </row>
    <row r="344" spans="1:38" ht="15" hidden="1" customHeight="1" x14ac:dyDescent="0.25">
      <c r="A344" s="71">
        <v>314</v>
      </c>
      <c r="B344" s="71"/>
      <c r="C344" s="72"/>
      <c r="D344" s="70"/>
      <c r="E344" s="30"/>
      <c r="F344" s="30"/>
      <c r="G344" s="73"/>
      <c r="H344" s="74" t="s">
        <v>8</v>
      </c>
      <c r="I344" s="31"/>
      <c r="J344" s="30" t="s">
        <v>9</v>
      </c>
      <c r="K344" s="75">
        <f>'ФОРМУЛЫ!'!E330</f>
        <v>0</v>
      </c>
      <c r="L344" s="75">
        <f>'ФОРМУЛЫ!'!F330</f>
        <v>0</v>
      </c>
      <c r="M344" s="91"/>
      <c r="N344" s="76">
        <f>'ФОРМУЛЫ!'!J330</f>
        <v>0</v>
      </c>
      <c r="O344" s="76">
        <f>'ФОРМУЛЫ!'!K330</f>
        <v>0</v>
      </c>
      <c r="P344" s="77"/>
      <c r="Q344" s="78">
        <f>'ФОРМУЛЫ!'!P330</f>
        <v>0</v>
      </c>
      <c r="R344" s="79">
        <v>0.18</v>
      </c>
      <c r="S344" s="92"/>
      <c r="T344" s="92"/>
      <c r="U344" s="80"/>
      <c r="V344" s="80"/>
      <c r="W344" s="80"/>
      <c r="X344" s="81">
        <v>0</v>
      </c>
      <c r="Y344" s="80"/>
      <c r="Z344" s="80"/>
      <c r="AA344" s="82"/>
      <c r="AB344" s="82"/>
      <c r="AC344" s="83"/>
      <c r="AD344" s="83"/>
      <c r="AE344" s="83"/>
      <c r="AF344" s="83"/>
      <c r="AG344" s="84"/>
      <c r="AH344" s="85"/>
      <c r="AI344" s="85"/>
      <c r="AJ344" s="85">
        <f t="shared" si="8"/>
        <v>0</v>
      </c>
      <c r="AK344" s="85">
        <f t="shared" si="9"/>
        <v>0</v>
      </c>
      <c r="AL344" s="36"/>
    </row>
    <row r="345" spans="1:38" ht="15" hidden="1" customHeight="1" x14ac:dyDescent="0.25">
      <c r="A345" s="71">
        <v>315</v>
      </c>
      <c r="B345" s="71"/>
      <c r="C345" s="72"/>
      <c r="D345" s="70"/>
      <c r="E345" s="30"/>
      <c r="F345" s="30"/>
      <c r="G345" s="73"/>
      <c r="H345" s="74" t="s">
        <v>8</v>
      </c>
      <c r="I345" s="31"/>
      <c r="J345" s="30" t="s">
        <v>9</v>
      </c>
      <c r="K345" s="75">
        <f>'ФОРМУЛЫ!'!E331</f>
        <v>0</v>
      </c>
      <c r="L345" s="75">
        <f>'ФОРМУЛЫ!'!F331</f>
        <v>0</v>
      </c>
      <c r="M345" s="91"/>
      <c r="N345" s="76">
        <f>'ФОРМУЛЫ!'!J331</f>
        <v>0</v>
      </c>
      <c r="O345" s="76">
        <f>'ФОРМУЛЫ!'!K331</f>
        <v>0</v>
      </c>
      <c r="P345" s="77"/>
      <c r="Q345" s="78">
        <f>'ФОРМУЛЫ!'!P331</f>
        <v>0</v>
      </c>
      <c r="R345" s="79">
        <v>0.18</v>
      </c>
      <c r="S345" s="92"/>
      <c r="T345" s="92"/>
      <c r="U345" s="80"/>
      <c r="V345" s="80"/>
      <c r="W345" s="80"/>
      <c r="X345" s="81">
        <v>0</v>
      </c>
      <c r="Y345" s="80"/>
      <c r="Z345" s="80"/>
      <c r="AA345" s="82"/>
      <c r="AB345" s="82"/>
      <c r="AC345" s="83"/>
      <c r="AD345" s="83"/>
      <c r="AE345" s="83"/>
      <c r="AF345" s="83"/>
      <c r="AG345" s="84"/>
      <c r="AH345" s="85"/>
      <c r="AI345" s="85"/>
      <c r="AJ345" s="85">
        <f t="shared" si="8"/>
        <v>0</v>
      </c>
      <c r="AK345" s="85">
        <f t="shared" si="9"/>
        <v>0</v>
      </c>
      <c r="AL345" s="36"/>
    </row>
    <row r="346" spans="1:38" ht="15" hidden="1" customHeight="1" x14ac:dyDescent="0.25">
      <c r="A346" s="71">
        <v>316</v>
      </c>
      <c r="B346" s="71"/>
      <c r="C346" s="72"/>
      <c r="D346" s="70"/>
      <c r="E346" s="30"/>
      <c r="F346" s="30"/>
      <c r="G346" s="73"/>
      <c r="H346" s="74" t="s">
        <v>8</v>
      </c>
      <c r="I346" s="31"/>
      <c r="J346" s="30" t="s">
        <v>9</v>
      </c>
      <c r="K346" s="75">
        <f>'ФОРМУЛЫ!'!E332</f>
        <v>0</v>
      </c>
      <c r="L346" s="75">
        <f>'ФОРМУЛЫ!'!F332</f>
        <v>0</v>
      </c>
      <c r="M346" s="91"/>
      <c r="N346" s="76">
        <f>'ФОРМУЛЫ!'!J332</f>
        <v>0</v>
      </c>
      <c r="O346" s="76">
        <f>'ФОРМУЛЫ!'!K332</f>
        <v>0</v>
      </c>
      <c r="P346" s="77"/>
      <c r="Q346" s="78">
        <f>'ФОРМУЛЫ!'!P332</f>
        <v>0</v>
      </c>
      <c r="R346" s="79">
        <v>0.18</v>
      </c>
      <c r="S346" s="92"/>
      <c r="T346" s="92"/>
      <c r="U346" s="80"/>
      <c r="V346" s="80"/>
      <c r="W346" s="80"/>
      <c r="X346" s="81">
        <v>0</v>
      </c>
      <c r="Y346" s="80"/>
      <c r="Z346" s="80"/>
      <c r="AA346" s="82"/>
      <c r="AB346" s="82"/>
      <c r="AC346" s="83"/>
      <c r="AD346" s="83"/>
      <c r="AE346" s="83"/>
      <c r="AF346" s="83"/>
      <c r="AG346" s="84"/>
      <c r="AH346" s="85"/>
      <c r="AI346" s="85"/>
      <c r="AJ346" s="85">
        <f t="shared" si="8"/>
        <v>0</v>
      </c>
      <c r="AK346" s="85">
        <f t="shared" si="9"/>
        <v>0</v>
      </c>
      <c r="AL346" s="36"/>
    </row>
    <row r="347" spans="1:38" ht="15" hidden="1" customHeight="1" x14ac:dyDescent="0.25">
      <c r="A347" s="71">
        <v>317</v>
      </c>
      <c r="B347" s="71"/>
      <c r="C347" s="72"/>
      <c r="D347" s="70"/>
      <c r="E347" s="30"/>
      <c r="F347" s="30"/>
      <c r="G347" s="73"/>
      <c r="H347" s="74" t="s">
        <v>8</v>
      </c>
      <c r="I347" s="31"/>
      <c r="J347" s="30" t="s">
        <v>9</v>
      </c>
      <c r="K347" s="75">
        <f>'ФОРМУЛЫ!'!E333</f>
        <v>0</v>
      </c>
      <c r="L347" s="75">
        <f>'ФОРМУЛЫ!'!F333</f>
        <v>0</v>
      </c>
      <c r="M347" s="91"/>
      <c r="N347" s="76">
        <f>'ФОРМУЛЫ!'!J333</f>
        <v>0</v>
      </c>
      <c r="O347" s="76">
        <f>'ФОРМУЛЫ!'!K333</f>
        <v>0</v>
      </c>
      <c r="P347" s="77"/>
      <c r="Q347" s="78">
        <f>'ФОРМУЛЫ!'!P333</f>
        <v>0</v>
      </c>
      <c r="R347" s="79">
        <v>0.18</v>
      </c>
      <c r="S347" s="92"/>
      <c r="T347" s="92"/>
      <c r="U347" s="80"/>
      <c r="V347" s="80"/>
      <c r="W347" s="80"/>
      <c r="X347" s="81">
        <v>0</v>
      </c>
      <c r="Y347" s="80"/>
      <c r="Z347" s="80"/>
      <c r="AA347" s="82"/>
      <c r="AB347" s="82"/>
      <c r="AC347" s="83"/>
      <c r="AD347" s="83"/>
      <c r="AE347" s="83"/>
      <c r="AF347" s="83"/>
      <c r="AG347" s="84"/>
      <c r="AH347" s="85"/>
      <c r="AI347" s="85"/>
      <c r="AJ347" s="85">
        <f t="shared" si="8"/>
        <v>0</v>
      </c>
      <c r="AK347" s="85">
        <f t="shared" si="9"/>
        <v>0</v>
      </c>
      <c r="AL347" s="36"/>
    </row>
    <row r="348" spans="1:38" ht="15" hidden="1" customHeight="1" x14ac:dyDescent="0.25">
      <c r="A348" s="71">
        <v>318</v>
      </c>
      <c r="B348" s="71"/>
      <c r="C348" s="72"/>
      <c r="D348" s="70"/>
      <c r="E348" s="30"/>
      <c r="F348" s="30"/>
      <c r="G348" s="73"/>
      <c r="H348" s="74" t="s">
        <v>8</v>
      </c>
      <c r="I348" s="31"/>
      <c r="J348" s="30" t="s">
        <v>9</v>
      </c>
      <c r="K348" s="75">
        <f>'ФОРМУЛЫ!'!E334</f>
        <v>0</v>
      </c>
      <c r="L348" s="75">
        <f>'ФОРМУЛЫ!'!F334</f>
        <v>0</v>
      </c>
      <c r="M348" s="91"/>
      <c r="N348" s="76">
        <f>'ФОРМУЛЫ!'!J334</f>
        <v>0</v>
      </c>
      <c r="O348" s="76">
        <f>'ФОРМУЛЫ!'!K334</f>
        <v>0</v>
      </c>
      <c r="P348" s="77"/>
      <c r="Q348" s="78">
        <f>'ФОРМУЛЫ!'!P334</f>
        <v>0</v>
      </c>
      <c r="R348" s="79">
        <v>0.18</v>
      </c>
      <c r="S348" s="92"/>
      <c r="T348" s="92"/>
      <c r="U348" s="80"/>
      <c r="V348" s="80"/>
      <c r="W348" s="80"/>
      <c r="X348" s="81">
        <v>0</v>
      </c>
      <c r="Y348" s="80"/>
      <c r="Z348" s="80"/>
      <c r="AA348" s="82"/>
      <c r="AB348" s="82"/>
      <c r="AC348" s="83"/>
      <c r="AD348" s="83"/>
      <c r="AE348" s="83"/>
      <c r="AF348" s="83"/>
      <c r="AG348" s="84"/>
      <c r="AH348" s="85"/>
      <c r="AI348" s="85"/>
      <c r="AJ348" s="85">
        <f t="shared" si="8"/>
        <v>0</v>
      </c>
      <c r="AK348" s="85">
        <f t="shared" si="9"/>
        <v>0</v>
      </c>
      <c r="AL348" s="36"/>
    </row>
    <row r="349" spans="1:38" ht="15" hidden="1" customHeight="1" x14ac:dyDescent="0.25">
      <c r="A349" s="71">
        <v>319</v>
      </c>
      <c r="B349" s="71"/>
      <c r="C349" s="72"/>
      <c r="D349" s="70"/>
      <c r="E349" s="30"/>
      <c r="F349" s="30"/>
      <c r="G349" s="73"/>
      <c r="H349" s="74" t="s">
        <v>8</v>
      </c>
      <c r="I349" s="31"/>
      <c r="J349" s="30" t="s">
        <v>9</v>
      </c>
      <c r="K349" s="75">
        <f>'ФОРМУЛЫ!'!E335</f>
        <v>0</v>
      </c>
      <c r="L349" s="75">
        <f>'ФОРМУЛЫ!'!F335</f>
        <v>0</v>
      </c>
      <c r="M349" s="91"/>
      <c r="N349" s="76">
        <f>'ФОРМУЛЫ!'!J335</f>
        <v>0</v>
      </c>
      <c r="O349" s="76">
        <f>'ФОРМУЛЫ!'!K335</f>
        <v>0</v>
      </c>
      <c r="P349" s="77"/>
      <c r="Q349" s="78">
        <f>'ФОРМУЛЫ!'!P335</f>
        <v>0</v>
      </c>
      <c r="R349" s="79">
        <v>0.18</v>
      </c>
      <c r="S349" s="92"/>
      <c r="T349" s="92"/>
      <c r="U349" s="80"/>
      <c r="V349" s="80"/>
      <c r="W349" s="80"/>
      <c r="X349" s="81">
        <v>0</v>
      </c>
      <c r="Y349" s="80"/>
      <c r="Z349" s="80"/>
      <c r="AA349" s="82"/>
      <c r="AB349" s="82"/>
      <c r="AC349" s="83"/>
      <c r="AD349" s="83"/>
      <c r="AE349" s="83"/>
      <c r="AF349" s="83"/>
      <c r="AG349" s="84"/>
      <c r="AH349" s="85"/>
      <c r="AI349" s="85"/>
      <c r="AJ349" s="85">
        <f t="shared" si="8"/>
        <v>0</v>
      </c>
      <c r="AK349" s="85">
        <f t="shared" si="9"/>
        <v>0</v>
      </c>
      <c r="AL349" s="36"/>
    </row>
    <row r="350" spans="1:38" ht="15" hidden="1" customHeight="1" x14ac:dyDescent="0.25">
      <c r="A350" s="71">
        <v>320</v>
      </c>
      <c r="B350" s="71"/>
      <c r="C350" s="72"/>
      <c r="D350" s="70"/>
      <c r="E350" s="30"/>
      <c r="F350" s="30"/>
      <c r="G350" s="73"/>
      <c r="H350" s="74" t="s">
        <v>8</v>
      </c>
      <c r="I350" s="31"/>
      <c r="J350" s="30" t="s">
        <v>9</v>
      </c>
      <c r="K350" s="75">
        <f>'ФОРМУЛЫ!'!E336</f>
        <v>0</v>
      </c>
      <c r="L350" s="75">
        <f>'ФОРМУЛЫ!'!F336</f>
        <v>0</v>
      </c>
      <c r="M350" s="91"/>
      <c r="N350" s="76">
        <f>'ФОРМУЛЫ!'!J336</f>
        <v>0</v>
      </c>
      <c r="O350" s="76">
        <f>'ФОРМУЛЫ!'!K336</f>
        <v>0</v>
      </c>
      <c r="P350" s="77"/>
      <c r="Q350" s="78">
        <f>'ФОРМУЛЫ!'!P336</f>
        <v>0</v>
      </c>
      <c r="R350" s="79">
        <v>0.18</v>
      </c>
      <c r="S350" s="92"/>
      <c r="T350" s="92"/>
      <c r="U350" s="80"/>
      <c r="V350" s="80"/>
      <c r="W350" s="80"/>
      <c r="X350" s="81">
        <v>0</v>
      </c>
      <c r="Y350" s="80"/>
      <c r="Z350" s="80"/>
      <c r="AA350" s="82"/>
      <c r="AB350" s="82"/>
      <c r="AC350" s="83"/>
      <c r="AD350" s="83"/>
      <c r="AE350" s="83"/>
      <c r="AF350" s="83"/>
      <c r="AG350" s="84"/>
      <c r="AH350" s="85"/>
      <c r="AI350" s="85"/>
      <c r="AJ350" s="85">
        <f t="shared" si="8"/>
        <v>0</v>
      </c>
      <c r="AK350" s="85">
        <f t="shared" si="9"/>
        <v>0</v>
      </c>
      <c r="AL350" s="36"/>
    </row>
    <row r="351" spans="1:38" ht="15" hidden="1" customHeight="1" x14ac:dyDescent="0.25">
      <c r="A351" s="71">
        <v>321</v>
      </c>
      <c r="B351" s="71"/>
      <c r="C351" s="72"/>
      <c r="D351" s="70"/>
      <c r="E351" s="30"/>
      <c r="F351" s="30"/>
      <c r="G351" s="73"/>
      <c r="H351" s="74" t="s">
        <v>8</v>
      </c>
      <c r="I351" s="31"/>
      <c r="J351" s="30" t="s">
        <v>9</v>
      </c>
      <c r="K351" s="75">
        <f>'ФОРМУЛЫ!'!E337</f>
        <v>0</v>
      </c>
      <c r="L351" s="75">
        <f>'ФОРМУЛЫ!'!F337</f>
        <v>0</v>
      </c>
      <c r="M351" s="91"/>
      <c r="N351" s="76">
        <f>'ФОРМУЛЫ!'!J337</f>
        <v>0</v>
      </c>
      <c r="O351" s="76">
        <f>'ФОРМУЛЫ!'!K337</f>
        <v>0</v>
      </c>
      <c r="P351" s="77"/>
      <c r="Q351" s="78">
        <f>'ФОРМУЛЫ!'!P337</f>
        <v>0</v>
      </c>
      <c r="R351" s="79">
        <v>0.18</v>
      </c>
      <c r="S351" s="92"/>
      <c r="T351" s="92"/>
      <c r="U351" s="80"/>
      <c r="V351" s="80"/>
      <c r="W351" s="80"/>
      <c r="X351" s="81">
        <v>0</v>
      </c>
      <c r="Y351" s="80"/>
      <c r="Z351" s="80"/>
      <c r="AA351" s="82"/>
      <c r="AB351" s="82"/>
      <c r="AC351" s="83"/>
      <c r="AD351" s="83"/>
      <c r="AE351" s="83"/>
      <c r="AF351" s="83"/>
      <c r="AG351" s="84"/>
      <c r="AH351" s="85"/>
      <c r="AI351" s="85"/>
      <c r="AJ351" s="85">
        <f t="shared" ref="AJ351:AJ414" si="10">ROUND(AH351*E351,2)</f>
        <v>0</v>
      </c>
      <c r="AK351" s="85">
        <f t="shared" ref="AK351:AK414" si="11">ROUND(AI351*E351,2)</f>
        <v>0</v>
      </c>
      <c r="AL351" s="36"/>
    </row>
    <row r="352" spans="1:38" ht="15" hidden="1" customHeight="1" x14ac:dyDescent="0.25">
      <c r="A352" s="71">
        <v>322</v>
      </c>
      <c r="B352" s="71"/>
      <c r="C352" s="72"/>
      <c r="D352" s="70"/>
      <c r="E352" s="30"/>
      <c r="F352" s="30"/>
      <c r="G352" s="73"/>
      <c r="H352" s="74" t="s">
        <v>8</v>
      </c>
      <c r="I352" s="31"/>
      <c r="J352" s="30" t="s">
        <v>9</v>
      </c>
      <c r="K352" s="75">
        <f>'ФОРМУЛЫ!'!E338</f>
        <v>0</v>
      </c>
      <c r="L352" s="75">
        <f>'ФОРМУЛЫ!'!F338</f>
        <v>0</v>
      </c>
      <c r="M352" s="91"/>
      <c r="N352" s="76">
        <f>'ФОРМУЛЫ!'!J338</f>
        <v>0</v>
      </c>
      <c r="O352" s="76">
        <f>'ФОРМУЛЫ!'!K338</f>
        <v>0</v>
      </c>
      <c r="P352" s="77"/>
      <c r="Q352" s="78">
        <f>'ФОРМУЛЫ!'!P338</f>
        <v>0</v>
      </c>
      <c r="R352" s="79">
        <v>0.18</v>
      </c>
      <c r="S352" s="92"/>
      <c r="T352" s="92"/>
      <c r="U352" s="80"/>
      <c r="V352" s="80"/>
      <c r="W352" s="80"/>
      <c r="X352" s="81">
        <v>0</v>
      </c>
      <c r="Y352" s="80"/>
      <c r="Z352" s="80"/>
      <c r="AA352" s="82"/>
      <c r="AB352" s="82"/>
      <c r="AC352" s="83"/>
      <c r="AD352" s="83"/>
      <c r="AE352" s="83"/>
      <c r="AF352" s="83"/>
      <c r="AG352" s="84"/>
      <c r="AH352" s="85"/>
      <c r="AI352" s="85"/>
      <c r="AJ352" s="85">
        <f t="shared" si="10"/>
        <v>0</v>
      </c>
      <c r="AK352" s="85">
        <f t="shared" si="11"/>
        <v>0</v>
      </c>
      <c r="AL352" s="36"/>
    </row>
    <row r="353" spans="1:38" ht="15" hidden="1" customHeight="1" x14ac:dyDescent="0.25">
      <c r="A353" s="71">
        <v>323</v>
      </c>
      <c r="B353" s="71"/>
      <c r="C353" s="72"/>
      <c r="D353" s="70"/>
      <c r="E353" s="30"/>
      <c r="F353" s="30"/>
      <c r="G353" s="73"/>
      <c r="H353" s="74" t="s">
        <v>8</v>
      </c>
      <c r="I353" s="31"/>
      <c r="J353" s="30" t="s">
        <v>9</v>
      </c>
      <c r="K353" s="75">
        <f>'ФОРМУЛЫ!'!E339</f>
        <v>0</v>
      </c>
      <c r="L353" s="75">
        <f>'ФОРМУЛЫ!'!F339</f>
        <v>0</v>
      </c>
      <c r="M353" s="91"/>
      <c r="N353" s="76">
        <f>'ФОРМУЛЫ!'!J339</f>
        <v>0</v>
      </c>
      <c r="O353" s="76">
        <f>'ФОРМУЛЫ!'!K339</f>
        <v>0</v>
      </c>
      <c r="P353" s="77"/>
      <c r="Q353" s="78">
        <f>'ФОРМУЛЫ!'!P339</f>
        <v>0</v>
      </c>
      <c r="R353" s="79">
        <v>0.18</v>
      </c>
      <c r="S353" s="92"/>
      <c r="T353" s="92"/>
      <c r="U353" s="80"/>
      <c r="V353" s="80"/>
      <c r="W353" s="80"/>
      <c r="X353" s="81">
        <v>0</v>
      </c>
      <c r="Y353" s="80"/>
      <c r="Z353" s="80"/>
      <c r="AA353" s="82"/>
      <c r="AB353" s="82"/>
      <c r="AC353" s="83"/>
      <c r="AD353" s="83"/>
      <c r="AE353" s="83"/>
      <c r="AF353" s="83"/>
      <c r="AG353" s="84"/>
      <c r="AH353" s="85"/>
      <c r="AI353" s="85"/>
      <c r="AJ353" s="85">
        <f t="shared" si="10"/>
        <v>0</v>
      </c>
      <c r="AK353" s="85">
        <f t="shared" si="11"/>
        <v>0</v>
      </c>
      <c r="AL353" s="36"/>
    </row>
    <row r="354" spans="1:38" ht="15" hidden="1" customHeight="1" x14ac:dyDescent="0.25">
      <c r="A354" s="71">
        <v>324</v>
      </c>
      <c r="B354" s="71"/>
      <c r="C354" s="72"/>
      <c r="D354" s="70"/>
      <c r="E354" s="30"/>
      <c r="F354" s="30"/>
      <c r="G354" s="73"/>
      <c r="H354" s="74" t="s">
        <v>8</v>
      </c>
      <c r="I354" s="31"/>
      <c r="J354" s="30" t="s">
        <v>9</v>
      </c>
      <c r="K354" s="75">
        <f>'ФОРМУЛЫ!'!E340</f>
        <v>0</v>
      </c>
      <c r="L354" s="75">
        <f>'ФОРМУЛЫ!'!F340</f>
        <v>0</v>
      </c>
      <c r="M354" s="91"/>
      <c r="N354" s="76">
        <f>'ФОРМУЛЫ!'!J340</f>
        <v>0</v>
      </c>
      <c r="O354" s="76">
        <f>'ФОРМУЛЫ!'!K340</f>
        <v>0</v>
      </c>
      <c r="P354" s="77"/>
      <c r="Q354" s="78">
        <f>'ФОРМУЛЫ!'!P340</f>
        <v>0</v>
      </c>
      <c r="R354" s="79">
        <v>0.18</v>
      </c>
      <c r="S354" s="92"/>
      <c r="T354" s="92"/>
      <c r="U354" s="80"/>
      <c r="V354" s="80"/>
      <c r="W354" s="80"/>
      <c r="X354" s="81">
        <v>0</v>
      </c>
      <c r="Y354" s="80"/>
      <c r="Z354" s="80"/>
      <c r="AA354" s="82"/>
      <c r="AB354" s="82"/>
      <c r="AC354" s="83"/>
      <c r="AD354" s="83"/>
      <c r="AE354" s="83"/>
      <c r="AF354" s="83"/>
      <c r="AG354" s="84"/>
      <c r="AH354" s="85"/>
      <c r="AI354" s="85"/>
      <c r="AJ354" s="85">
        <f t="shared" si="10"/>
        <v>0</v>
      </c>
      <c r="AK354" s="85">
        <f t="shared" si="11"/>
        <v>0</v>
      </c>
      <c r="AL354" s="36"/>
    </row>
    <row r="355" spans="1:38" ht="15" hidden="1" customHeight="1" x14ac:dyDescent="0.25">
      <c r="A355" s="71">
        <v>325</v>
      </c>
      <c r="B355" s="71"/>
      <c r="C355" s="72"/>
      <c r="D355" s="70"/>
      <c r="E355" s="30"/>
      <c r="F355" s="30"/>
      <c r="G355" s="73"/>
      <c r="H355" s="74" t="s">
        <v>8</v>
      </c>
      <c r="I355" s="31"/>
      <c r="J355" s="30" t="s">
        <v>9</v>
      </c>
      <c r="K355" s="75">
        <f>'ФОРМУЛЫ!'!E341</f>
        <v>0</v>
      </c>
      <c r="L355" s="75">
        <f>'ФОРМУЛЫ!'!F341</f>
        <v>0</v>
      </c>
      <c r="M355" s="91"/>
      <c r="N355" s="76">
        <f>'ФОРМУЛЫ!'!J341</f>
        <v>0</v>
      </c>
      <c r="O355" s="76">
        <f>'ФОРМУЛЫ!'!K341</f>
        <v>0</v>
      </c>
      <c r="P355" s="77"/>
      <c r="Q355" s="78">
        <f>'ФОРМУЛЫ!'!P341</f>
        <v>0</v>
      </c>
      <c r="R355" s="79">
        <v>0.18</v>
      </c>
      <c r="S355" s="92"/>
      <c r="T355" s="92"/>
      <c r="U355" s="80"/>
      <c r="V355" s="80"/>
      <c r="W355" s="80"/>
      <c r="X355" s="81">
        <v>0</v>
      </c>
      <c r="Y355" s="80"/>
      <c r="Z355" s="80"/>
      <c r="AA355" s="82"/>
      <c r="AB355" s="82"/>
      <c r="AC355" s="83"/>
      <c r="AD355" s="83"/>
      <c r="AE355" s="83"/>
      <c r="AF355" s="83"/>
      <c r="AG355" s="84"/>
      <c r="AH355" s="85"/>
      <c r="AI355" s="85"/>
      <c r="AJ355" s="85">
        <f t="shared" si="10"/>
        <v>0</v>
      </c>
      <c r="AK355" s="85">
        <f t="shared" si="11"/>
        <v>0</v>
      </c>
      <c r="AL355" s="36"/>
    </row>
    <row r="356" spans="1:38" ht="15" hidden="1" customHeight="1" x14ac:dyDescent="0.25">
      <c r="A356" s="71">
        <v>326</v>
      </c>
      <c r="B356" s="71"/>
      <c r="C356" s="72"/>
      <c r="D356" s="70"/>
      <c r="E356" s="30"/>
      <c r="F356" s="30"/>
      <c r="G356" s="73"/>
      <c r="H356" s="74" t="s">
        <v>8</v>
      </c>
      <c r="I356" s="31"/>
      <c r="J356" s="30" t="s">
        <v>9</v>
      </c>
      <c r="K356" s="75">
        <f>'ФОРМУЛЫ!'!E342</f>
        <v>0</v>
      </c>
      <c r="L356" s="75">
        <f>'ФОРМУЛЫ!'!F342</f>
        <v>0</v>
      </c>
      <c r="M356" s="91"/>
      <c r="N356" s="76">
        <f>'ФОРМУЛЫ!'!J342</f>
        <v>0</v>
      </c>
      <c r="O356" s="76">
        <f>'ФОРМУЛЫ!'!K342</f>
        <v>0</v>
      </c>
      <c r="P356" s="77"/>
      <c r="Q356" s="78">
        <f>'ФОРМУЛЫ!'!P342</f>
        <v>0</v>
      </c>
      <c r="R356" s="79">
        <v>0.18</v>
      </c>
      <c r="S356" s="92"/>
      <c r="T356" s="92"/>
      <c r="U356" s="80"/>
      <c r="V356" s="80"/>
      <c r="W356" s="80"/>
      <c r="X356" s="81">
        <v>0</v>
      </c>
      <c r="Y356" s="80"/>
      <c r="Z356" s="80"/>
      <c r="AA356" s="82"/>
      <c r="AB356" s="82"/>
      <c r="AC356" s="83"/>
      <c r="AD356" s="83"/>
      <c r="AE356" s="83"/>
      <c r="AF356" s="83"/>
      <c r="AG356" s="84"/>
      <c r="AH356" s="85"/>
      <c r="AI356" s="85"/>
      <c r="AJ356" s="85">
        <f t="shared" si="10"/>
        <v>0</v>
      </c>
      <c r="AK356" s="85">
        <f t="shared" si="11"/>
        <v>0</v>
      </c>
      <c r="AL356" s="36"/>
    </row>
    <row r="357" spans="1:38" ht="15" hidden="1" customHeight="1" x14ac:dyDescent="0.25">
      <c r="A357" s="71">
        <v>327</v>
      </c>
      <c r="B357" s="71"/>
      <c r="C357" s="72"/>
      <c r="D357" s="70"/>
      <c r="E357" s="30"/>
      <c r="F357" s="30"/>
      <c r="G357" s="73"/>
      <c r="H357" s="74" t="s">
        <v>8</v>
      </c>
      <c r="I357" s="31"/>
      <c r="J357" s="30" t="s">
        <v>9</v>
      </c>
      <c r="K357" s="75">
        <f>'ФОРМУЛЫ!'!E343</f>
        <v>0</v>
      </c>
      <c r="L357" s="75">
        <f>'ФОРМУЛЫ!'!F343</f>
        <v>0</v>
      </c>
      <c r="M357" s="91"/>
      <c r="N357" s="76">
        <f>'ФОРМУЛЫ!'!J343</f>
        <v>0</v>
      </c>
      <c r="O357" s="76">
        <f>'ФОРМУЛЫ!'!K343</f>
        <v>0</v>
      </c>
      <c r="P357" s="77"/>
      <c r="Q357" s="78">
        <f>'ФОРМУЛЫ!'!P343</f>
        <v>0</v>
      </c>
      <c r="R357" s="79">
        <v>0.18</v>
      </c>
      <c r="S357" s="92"/>
      <c r="T357" s="92"/>
      <c r="U357" s="80"/>
      <c r="V357" s="80"/>
      <c r="W357" s="80"/>
      <c r="X357" s="81">
        <v>0</v>
      </c>
      <c r="Y357" s="80"/>
      <c r="Z357" s="80"/>
      <c r="AA357" s="82"/>
      <c r="AB357" s="82"/>
      <c r="AC357" s="83"/>
      <c r="AD357" s="83"/>
      <c r="AE357" s="83"/>
      <c r="AF357" s="83"/>
      <c r="AG357" s="84"/>
      <c r="AH357" s="85"/>
      <c r="AI357" s="85"/>
      <c r="AJ357" s="85">
        <f t="shared" si="10"/>
        <v>0</v>
      </c>
      <c r="AK357" s="85">
        <f t="shared" si="11"/>
        <v>0</v>
      </c>
      <c r="AL357" s="36"/>
    </row>
    <row r="358" spans="1:38" ht="15" hidden="1" customHeight="1" x14ac:dyDescent="0.25">
      <c r="A358" s="71">
        <v>328</v>
      </c>
      <c r="B358" s="71"/>
      <c r="C358" s="72"/>
      <c r="D358" s="70"/>
      <c r="E358" s="30"/>
      <c r="F358" s="30"/>
      <c r="G358" s="73"/>
      <c r="H358" s="74" t="s">
        <v>8</v>
      </c>
      <c r="I358" s="31"/>
      <c r="J358" s="30" t="s">
        <v>9</v>
      </c>
      <c r="K358" s="75">
        <f>'ФОРМУЛЫ!'!E344</f>
        <v>0</v>
      </c>
      <c r="L358" s="75">
        <f>'ФОРМУЛЫ!'!F344</f>
        <v>0</v>
      </c>
      <c r="M358" s="91"/>
      <c r="N358" s="76">
        <f>'ФОРМУЛЫ!'!J344</f>
        <v>0</v>
      </c>
      <c r="O358" s="76">
        <f>'ФОРМУЛЫ!'!K344</f>
        <v>0</v>
      </c>
      <c r="P358" s="77"/>
      <c r="Q358" s="78">
        <f>'ФОРМУЛЫ!'!P344</f>
        <v>0</v>
      </c>
      <c r="R358" s="79">
        <v>0.18</v>
      </c>
      <c r="S358" s="92"/>
      <c r="T358" s="92"/>
      <c r="U358" s="80"/>
      <c r="V358" s="80"/>
      <c r="W358" s="80"/>
      <c r="X358" s="81">
        <v>0</v>
      </c>
      <c r="Y358" s="80"/>
      <c r="Z358" s="80"/>
      <c r="AA358" s="82"/>
      <c r="AB358" s="82"/>
      <c r="AC358" s="83"/>
      <c r="AD358" s="83"/>
      <c r="AE358" s="83"/>
      <c r="AF358" s="83"/>
      <c r="AG358" s="84"/>
      <c r="AH358" s="85"/>
      <c r="AI358" s="85"/>
      <c r="AJ358" s="85">
        <f t="shared" si="10"/>
        <v>0</v>
      </c>
      <c r="AK358" s="85">
        <f t="shared" si="11"/>
        <v>0</v>
      </c>
      <c r="AL358" s="36"/>
    </row>
    <row r="359" spans="1:38" ht="15" hidden="1" customHeight="1" x14ac:dyDescent="0.25">
      <c r="A359" s="71">
        <v>329</v>
      </c>
      <c r="B359" s="71"/>
      <c r="C359" s="72"/>
      <c r="D359" s="70"/>
      <c r="E359" s="30"/>
      <c r="F359" s="30"/>
      <c r="G359" s="73"/>
      <c r="H359" s="74" t="s">
        <v>8</v>
      </c>
      <c r="I359" s="31"/>
      <c r="J359" s="30" t="s">
        <v>9</v>
      </c>
      <c r="K359" s="75">
        <f>'ФОРМУЛЫ!'!E345</f>
        <v>0</v>
      </c>
      <c r="L359" s="75">
        <f>'ФОРМУЛЫ!'!F345</f>
        <v>0</v>
      </c>
      <c r="M359" s="91"/>
      <c r="N359" s="76">
        <f>'ФОРМУЛЫ!'!J345</f>
        <v>0</v>
      </c>
      <c r="O359" s="76">
        <f>'ФОРМУЛЫ!'!K345</f>
        <v>0</v>
      </c>
      <c r="P359" s="77"/>
      <c r="Q359" s="78">
        <f>'ФОРМУЛЫ!'!P345</f>
        <v>0</v>
      </c>
      <c r="R359" s="79">
        <v>0.18</v>
      </c>
      <c r="S359" s="92"/>
      <c r="T359" s="92"/>
      <c r="U359" s="80"/>
      <c r="V359" s="80"/>
      <c r="W359" s="80"/>
      <c r="X359" s="81">
        <v>0</v>
      </c>
      <c r="Y359" s="80"/>
      <c r="Z359" s="80"/>
      <c r="AA359" s="82"/>
      <c r="AB359" s="82"/>
      <c r="AC359" s="83"/>
      <c r="AD359" s="83"/>
      <c r="AE359" s="83"/>
      <c r="AF359" s="83"/>
      <c r="AG359" s="84"/>
      <c r="AH359" s="85"/>
      <c r="AI359" s="85"/>
      <c r="AJ359" s="85">
        <f t="shared" si="10"/>
        <v>0</v>
      </c>
      <c r="AK359" s="85">
        <f t="shared" si="11"/>
        <v>0</v>
      </c>
      <c r="AL359" s="36"/>
    </row>
    <row r="360" spans="1:38" ht="15" hidden="1" customHeight="1" x14ac:dyDescent="0.25">
      <c r="A360" s="71">
        <v>330</v>
      </c>
      <c r="B360" s="71"/>
      <c r="C360" s="72"/>
      <c r="D360" s="70"/>
      <c r="E360" s="30"/>
      <c r="F360" s="30"/>
      <c r="G360" s="73"/>
      <c r="H360" s="74" t="s">
        <v>8</v>
      </c>
      <c r="I360" s="31"/>
      <c r="J360" s="30" t="s">
        <v>9</v>
      </c>
      <c r="K360" s="75">
        <f>'ФОРМУЛЫ!'!E346</f>
        <v>0</v>
      </c>
      <c r="L360" s="75">
        <f>'ФОРМУЛЫ!'!F346</f>
        <v>0</v>
      </c>
      <c r="M360" s="91"/>
      <c r="N360" s="76">
        <f>'ФОРМУЛЫ!'!J346</f>
        <v>0</v>
      </c>
      <c r="O360" s="76">
        <f>'ФОРМУЛЫ!'!K346</f>
        <v>0</v>
      </c>
      <c r="P360" s="77"/>
      <c r="Q360" s="78">
        <f>'ФОРМУЛЫ!'!P346</f>
        <v>0</v>
      </c>
      <c r="R360" s="79">
        <v>0.18</v>
      </c>
      <c r="S360" s="92"/>
      <c r="T360" s="92"/>
      <c r="U360" s="80"/>
      <c r="V360" s="80"/>
      <c r="W360" s="80"/>
      <c r="X360" s="81">
        <v>0</v>
      </c>
      <c r="Y360" s="80"/>
      <c r="Z360" s="80"/>
      <c r="AA360" s="82"/>
      <c r="AB360" s="82"/>
      <c r="AC360" s="83"/>
      <c r="AD360" s="83"/>
      <c r="AE360" s="83"/>
      <c r="AF360" s="83"/>
      <c r="AG360" s="84"/>
      <c r="AH360" s="85"/>
      <c r="AI360" s="85"/>
      <c r="AJ360" s="85">
        <f t="shared" si="10"/>
        <v>0</v>
      </c>
      <c r="AK360" s="85">
        <f t="shared" si="11"/>
        <v>0</v>
      </c>
      <c r="AL360" s="36"/>
    </row>
    <row r="361" spans="1:38" ht="15" hidden="1" customHeight="1" x14ac:dyDescent="0.25">
      <c r="A361" s="71">
        <v>331</v>
      </c>
      <c r="B361" s="71"/>
      <c r="C361" s="72"/>
      <c r="D361" s="70"/>
      <c r="E361" s="30"/>
      <c r="F361" s="30"/>
      <c r="G361" s="73"/>
      <c r="H361" s="74" t="s">
        <v>8</v>
      </c>
      <c r="I361" s="31"/>
      <c r="J361" s="30" t="s">
        <v>9</v>
      </c>
      <c r="K361" s="75">
        <f>'ФОРМУЛЫ!'!E347</f>
        <v>0</v>
      </c>
      <c r="L361" s="75">
        <f>'ФОРМУЛЫ!'!F347</f>
        <v>0</v>
      </c>
      <c r="M361" s="91"/>
      <c r="N361" s="76">
        <f>'ФОРМУЛЫ!'!J347</f>
        <v>0</v>
      </c>
      <c r="O361" s="76">
        <f>'ФОРМУЛЫ!'!K347</f>
        <v>0</v>
      </c>
      <c r="P361" s="77"/>
      <c r="Q361" s="78">
        <f>'ФОРМУЛЫ!'!P347</f>
        <v>0</v>
      </c>
      <c r="R361" s="79">
        <v>0.18</v>
      </c>
      <c r="S361" s="92"/>
      <c r="T361" s="92"/>
      <c r="U361" s="80"/>
      <c r="V361" s="80"/>
      <c r="W361" s="80"/>
      <c r="X361" s="81">
        <v>0</v>
      </c>
      <c r="Y361" s="80"/>
      <c r="Z361" s="80"/>
      <c r="AA361" s="82"/>
      <c r="AB361" s="82"/>
      <c r="AC361" s="83"/>
      <c r="AD361" s="83"/>
      <c r="AE361" s="83"/>
      <c r="AF361" s="83"/>
      <c r="AG361" s="84"/>
      <c r="AH361" s="85"/>
      <c r="AI361" s="85"/>
      <c r="AJ361" s="85">
        <f t="shared" si="10"/>
        <v>0</v>
      </c>
      <c r="AK361" s="85">
        <f t="shared" si="11"/>
        <v>0</v>
      </c>
      <c r="AL361" s="36"/>
    </row>
    <row r="362" spans="1:38" ht="15" hidden="1" customHeight="1" x14ac:dyDescent="0.25">
      <c r="A362" s="71">
        <v>332</v>
      </c>
      <c r="B362" s="71"/>
      <c r="C362" s="72"/>
      <c r="D362" s="70"/>
      <c r="E362" s="30"/>
      <c r="F362" s="30"/>
      <c r="G362" s="73"/>
      <c r="H362" s="74" t="s">
        <v>8</v>
      </c>
      <c r="I362" s="31"/>
      <c r="J362" s="30" t="s">
        <v>9</v>
      </c>
      <c r="K362" s="75">
        <f>'ФОРМУЛЫ!'!E348</f>
        <v>0</v>
      </c>
      <c r="L362" s="75">
        <f>'ФОРМУЛЫ!'!F348</f>
        <v>0</v>
      </c>
      <c r="M362" s="91"/>
      <c r="N362" s="76">
        <f>'ФОРМУЛЫ!'!J348</f>
        <v>0</v>
      </c>
      <c r="O362" s="76">
        <f>'ФОРМУЛЫ!'!K348</f>
        <v>0</v>
      </c>
      <c r="P362" s="77"/>
      <c r="Q362" s="78">
        <f>'ФОРМУЛЫ!'!P348</f>
        <v>0</v>
      </c>
      <c r="R362" s="79">
        <v>0.18</v>
      </c>
      <c r="S362" s="92"/>
      <c r="T362" s="92"/>
      <c r="U362" s="80"/>
      <c r="V362" s="80"/>
      <c r="W362" s="80"/>
      <c r="X362" s="81">
        <v>0</v>
      </c>
      <c r="Y362" s="80"/>
      <c r="Z362" s="80"/>
      <c r="AA362" s="82"/>
      <c r="AB362" s="82"/>
      <c r="AC362" s="83"/>
      <c r="AD362" s="83"/>
      <c r="AE362" s="83"/>
      <c r="AF362" s="83"/>
      <c r="AG362" s="84"/>
      <c r="AH362" s="85"/>
      <c r="AI362" s="85"/>
      <c r="AJ362" s="85">
        <f t="shared" si="10"/>
        <v>0</v>
      </c>
      <c r="AK362" s="85">
        <f t="shared" si="11"/>
        <v>0</v>
      </c>
      <c r="AL362" s="36"/>
    </row>
    <row r="363" spans="1:38" ht="15" hidden="1" customHeight="1" x14ac:dyDescent="0.25">
      <c r="A363" s="71">
        <v>333</v>
      </c>
      <c r="B363" s="71"/>
      <c r="C363" s="72"/>
      <c r="D363" s="70"/>
      <c r="E363" s="30"/>
      <c r="F363" s="30"/>
      <c r="G363" s="73"/>
      <c r="H363" s="74" t="s">
        <v>8</v>
      </c>
      <c r="I363" s="31"/>
      <c r="J363" s="30" t="s">
        <v>9</v>
      </c>
      <c r="K363" s="75">
        <f>'ФОРМУЛЫ!'!E349</f>
        <v>0</v>
      </c>
      <c r="L363" s="75">
        <f>'ФОРМУЛЫ!'!F349</f>
        <v>0</v>
      </c>
      <c r="M363" s="91"/>
      <c r="N363" s="76">
        <f>'ФОРМУЛЫ!'!J349</f>
        <v>0</v>
      </c>
      <c r="O363" s="76">
        <f>'ФОРМУЛЫ!'!K349</f>
        <v>0</v>
      </c>
      <c r="P363" s="77"/>
      <c r="Q363" s="78">
        <f>'ФОРМУЛЫ!'!P349</f>
        <v>0</v>
      </c>
      <c r="R363" s="79">
        <v>0.18</v>
      </c>
      <c r="S363" s="92"/>
      <c r="T363" s="92"/>
      <c r="U363" s="80"/>
      <c r="V363" s="80"/>
      <c r="W363" s="80"/>
      <c r="X363" s="81">
        <v>0</v>
      </c>
      <c r="Y363" s="80"/>
      <c r="Z363" s="80"/>
      <c r="AA363" s="82"/>
      <c r="AB363" s="82"/>
      <c r="AC363" s="83"/>
      <c r="AD363" s="83"/>
      <c r="AE363" s="83"/>
      <c r="AF363" s="83"/>
      <c r="AG363" s="84"/>
      <c r="AH363" s="85"/>
      <c r="AI363" s="85"/>
      <c r="AJ363" s="85">
        <f t="shared" si="10"/>
        <v>0</v>
      </c>
      <c r="AK363" s="85">
        <f t="shared" si="11"/>
        <v>0</v>
      </c>
      <c r="AL363" s="36"/>
    </row>
    <row r="364" spans="1:38" ht="15" hidden="1" customHeight="1" x14ac:dyDescent="0.25">
      <c r="A364" s="71">
        <v>334</v>
      </c>
      <c r="B364" s="71"/>
      <c r="C364" s="72"/>
      <c r="D364" s="70"/>
      <c r="E364" s="30"/>
      <c r="F364" s="30"/>
      <c r="G364" s="73"/>
      <c r="H364" s="74" t="s">
        <v>8</v>
      </c>
      <c r="I364" s="31"/>
      <c r="J364" s="30" t="s">
        <v>9</v>
      </c>
      <c r="K364" s="75">
        <f>'ФОРМУЛЫ!'!E350</f>
        <v>0</v>
      </c>
      <c r="L364" s="75">
        <f>'ФОРМУЛЫ!'!F350</f>
        <v>0</v>
      </c>
      <c r="M364" s="91"/>
      <c r="N364" s="76">
        <f>'ФОРМУЛЫ!'!J350</f>
        <v>0</v>
      </c>
      <c r="O364" s="76">
        <f>'ФОРМУЛЫ!'!K350</f>
        <v>0</v>
      </c>
      <c r="P364" s="77"/>
      <c r="Q364" s="78">
        <f>'ФОРМУЛЫ!'!P350</f>
        <v>0</v>
      </c>
      <c r="R364" s="79">
        <v>0.18</v>
      </c>
      <c r="S364" s="92"/>
      <c r="T364" s="92"/>
      <c r="U364" s="80"/>
      <c r="V364" s="80"/>
      <c r="W364" s="80"/>
      <c r="X364" s="81">
        <v>0</v>
      </c>
      <c r="Y364" s="80"/>
      <c r="Z364" s="80"/>
      <c r="AA364" s="82"/>
      <c r="AB364" s="82"/>
      <c r="AC364" s="83"/>
      <c r="AD364" s="83"/>
      <c r="AE364" s="83"/>
      <c r="AF364" s="83"/>
      <c r="AG364" s="84"/>
      <c r="AH364" s="85"/>
      <c r="AI364" s="85"/>
      <c r="AJ364" s="85">
        <f t="shared" si="10"/>
        <v>0</v>
      </c>
      <c r="AK364" s="85">
        <f t="shared" si="11"/>
        <v>0</v>
      </c>
      <c r="AL364" s="36"/>
    </row>
    <row r="365" spans="1:38" ht="15" hidden="1" customHeight="1" x14ac:dyDescent="0.25">
      <c r="A365" s="71">
        <v>335</v>
      </c>
      <c r="B365" s="71"/>
      <c r="C365" s="72"/>
      <c r="D365" s="70"/>
      <c r="E365" s="30"/>
      <c r="F365" s="30"/>
      <c r="G365" s="73"/>
      <c r="H365" s="74" t="s">
        <v>8</v>
      </c>
      <c r="I365" s="31"/>
      <c r="J365" s="30" t="s">
        <v>9</v>
      </c>
      <c r="K365" s="75">
        <f>'ФОРМУЛЫ!'!E351</f>
        <v>0</v>
      </c>
      <c r="L365" s="75">
        <f>'ФОРМУЛЫ!'!F351</f>
        <v>0</v>
      </c>
      <c r="M365" s="91"/>
      <c r="N365" s="76">
        <f>'ФОРМУЛЫ!'!J351</f>
        <v>0</v>
      </c>
      <c r="O365" s="76">
        <f>'ФОРМУЛЫ!'!K351</f>
        <v>0</v>
      </c>
      <c r="P365" s="77"/>
      <c r="Q365" s="78">
        <f>'ФОРМУЛЫ!'!P351</f>
        <v>0</v>
      </c>
      <c r="R365" s="79">
        <v>0.18</v>
      </c>
      <c r="S365" s="92"/>
      <c r="T365" s="92"/>
      <c r="U365" s="80"/>
      <c r="V365" s="80"/>
      <c r="W365" s="80"/>
      <c r="X365" s="81">
        <v>0</v>
      </c>
      <c r="Y365" s="80"/>
      <c r="Z365" s="80"/>
      <c r="AA365" s="82"/>
      <c r="AB365" s="82"/>
      <c r="AC365" s="83"/>
      <c r="AD365" s="83"/>
      <c r="AE365" s="83"/>
      <c r="AF365" s="83"/>
      <c r="AG365" s="84"/>
      <c r="AH365" s="85"/>
      <c r="AI365" s="85"/>
      <c r="AJ365" s="85">
        <f t="shared" si="10"/>
        <v>0</v>
      </c>
      <c r="AK365" s="85">
        <f t="shared" si="11"/>
        <v>0</v>
      </c>
      <c r="AL365" s="36"/>
    </row>
    <row r="366" spans="1:38" ht="15" hidden="1" customHeight="1" x14ac:dyDescent="0.25">
      <c r="A366" s="71">
        <v>336</v>
      </c>
      <c r="B366" s="71"/>
      <c r="C366" s="72"/>
      <c r="D366" s="70"/>
      <c r="E366" s="30"/>
      <c r="F366" s="30"/>
      <c r="G366" s="73"/>
      <c r="H366" s="74" t="s">
        <v>8</v>
      </c>
      <c r="I366" s="31"/>
      <c r="J366" s="30" t="s">
        <v>9</v>
      </c>
      <c r="K366" s="75">
        <f>'ФОРМУЛЫ!'!E352</f>
        <v>0</v>
      </c>
      <c r="L366" s="75">
        <f>'ФОРМУЛЫ!'!F352</f>
        <v>0</v>
      </c>
      <c r="M366" s="91"/>
      <c r="N366" s="76">
        <f>'ФОРМУЛЫ!'!J352</f>
        <v>0</v>
      </c>
      <c r="O366" s="76">
        <f>'ФОРМУЛЫ!'!K352</f>
        <v>0</v>
      </c>
      <c r="P366" s="77"/>
      <c r="Q366" s="78">
        <f>'ФОРМУЛЫ!'!P352</f>
        <v>0</v>
      </c>
      <c r="R366" s="79">
        <v>0.18</v>
      </c>
      <c r="S366" s="92"/>
      <c r="T366" s="92"/>
      <c r="U366" s="80"/>
      <c r="V366" s="80"/>
      <c r="W366" s="80"/>
      <c r="X366" s="81">
        <v>0</v>
      </c>
      <c r="Y366" s="80"/>
      <c r="Z366" s="80"/>
      <c r="AA366" s="82"/>
      <c r="AB366" s="82"/>
      <c r="AC366" s="83"/>
      <c r="AD366" s="83"/>
      <c r="AE366" s="83"/>
      <c r="AF366" s="83"/>
      <c r="AG366" s="84"/>
      <c r="AH366" s="85"/>
      <c r="AI366" s="85"/>
      <c r="AJ366" s="85">
        <f t="shared" si="10"/>
        <v>0</v>
      </c>
      <c r="AK366" s="85">
        <f t="shared" si="11"/>
        <v>0</v>
      </c>
      <c r="AL366" s="36"/>
    </row>
    <row r="367" spans="1:38" ht="15" hidden="1" customHeight="1" x14ac:dyDescent="0.25">
      <c r="A367" s="71">
        <v>337</v>
      </c>
      <c r="B367" s="71"/>
      <c r="C367" s="72"/>
      <c r="D367" s="70"/>
      <c r="E367" s="30"/>
      <c r="F367" s="30"/>
      <c r="G367" s="73"/>
      <c r="H367" s="74" t="s">
        <v>8</v>
      </c>
      <c r="I367" s="31"/>
      <c r="J367" s="30" t="s">
        <v>9</v>
      </c>
      <c r="K367" s="75">
        <f>'ФОРМУЛЫ!'!E353</f>
        <v>0</v>
      </c>
      <c r="L367" s="75">
        <f>'ФОРМУЛЫ!'!F353</f>
        <v>0</v>
      </c>
      <c r="M367" s="91"/>
      <c r="N367" s="76">
        <f>'ФОРМУЛЫ!'!J353</f>
        <v>0</v>
      </c>
      <c r="O367" s="76">
        <f>'ФОРМУЛЫ!'!K353</f>
        <v>0</v>
      </c>
      <c r="P367" s="77"/>
      <c r="Q367" s="78">
        <f>'ФОРМУЛЫ!'!P353</f>
        <v>0</v>
      </c>
      <c r="R367" s="79">
        <v>0.18</v>
      </c>
      <c r="S367" s="92"/>
      <c r="T367" s="92"/>
      <c r="U367" s="80"/>
      <c r="V367" s="80"/>
      <c r="W367" s="80"/>
      <c r="X367" s="81">
        <v>0</v>
      </c>
      <c r="Y367" s="80"/>
      <c r="Z367" s="80"/>
      <c r="AA367" s="82"/>
      <c r="AB367" s="82"/>
      <c r="AC367" s="83"/>
      <c r="AD367" s="83"/>
      <c r="AE367" s="83"/>
      <c r="AF367" s="83"/>
      <c r="AG367" s="84"/>
      <c r="AH367" s="85"/>
      <c r="AI367" s="85"/>
      <c r="AJ367" s="85">
        <f t="shared" si="10"/>
        <v>0</v>
      </c>
      <c r="AK367" s="85">
        <f t="shared" si="11"/>
        <v>0</v>
      </c>
      <c r="AL367" s="36"/>
    </row>
    <row r="368" spans="1:38" ht="15" hidden="1" customHeight="1" x14ac:dyDescent="0.25">
      <c r="A368" s="71">
        <v>338</v>
      </c>
      <c r="B368" s="71"/>
      <c r="C368" s="72"/>
      <c r="D368" s="70"/>
      <c r="E368" s="30"/>
      <c r="F368" s="30"/>
      <c r="G368" s="73"/>
      <c r="H368" s="74" t="s">
        <v>8</v>
      </c>
      <c r="I368" s="31"/>
      <c r="J368" s="30" t="s">
        <v>9</v>
      </c>
      <c r="K368" s="75">
        <f>'ФОРМУЛЫ!'!E354</f>
        <v>0</v>
      </c>
      <c r="L368" s="75">
        <f>'ФОРМУЛЫ!'!F354</f>
        <v>0</v>
      </c>
      <c r="M368" s="91"/>
      <c r="N368" s="76">
        <f>'ФОРМУЛЫ!'!J354</f>
        <v>0</v>
      </c>
      <c r="O368" s="76">
        <f>'ФОРМУЛЫ!'!K354</f>
        <v>0</v>
      </c>
      <c r="P368" s="77"/>
      <c r="Q368" s="78">
        <f>'ФОРМУЛЫ!'!P354</f>
        <v>0</v>
      </c>
      <c r="R368" s="79">
        <v>0.18</v>
      </c>
      <c r="S368" s="92"/>
      <c r="T368" s="92"/>
      <c r="U368" s="80"/>
      <c r="V368" s="80"/>
      <c r="W368" s="80"/>
      <c r="X368" s="81">
        <v>0</v>
      </c>
      <c r="Y368" s="80"/>
      <c r="Z368" s="80"/>
      <c r="AA368" s="82"/>
      <c r="AB368" s="82"/>
      <c r="AC368" s="83"/>
      <c r="AD368" s="83"/>
      <c r="AE368" s="83"/>
      <c r="AF368" s="83"/>
      <c r="AG368" s="84"/>
      <c r="AH368" s="85"/>
      <c r="AI368" s="85"/>
      <c r="AJ368" s="85">
        <f t="shared" si="10"/>
        <v>0</v>
      </c>
      <c r="AK368" s="85">
        <f t="shared" si="11"/>
        <v>0</v>
      </c>
      <c r="AL368" s="36"/>
    </row>
    <row r="369" spans="1:38" ht="15" hidden="1" customHeight="1" x14ac:dyDescent="0.25">
      <c r="A369" s="71">
        <v>339</v>
      </c>
      <c r="B369" s="71"/>
      <c r="C369" s="72"/>
      <c r="D369" s="70"/>
      <c r="E369" s="30"/>
      <c r="F369" s="30"/>
      <c r="G369" s="73"/>
      <c r="H369" s="74" t="s">
        <v>8</v>
      </c>
      <c r="I369" s="31"/>
      <c r="J369" s="30" t="s">
        <v>9</v>
      </c>
      <c r="K369" s="75">
        <f>'ФОРМУЛЫ!'!E355</f>
        <v>0</v>
      </c>
      <c r="L369" s="75">
        <f>'ФОРМУЛЫ!'!F355</f>
        <v>0</v>
      </c>
      <c r="M369" s="91"/>
      <c r="N369" s="76">
        <f>'ФОРМУЛЫ!'!J355</f>
        <v>0</v>
      </c>
      <c r="O369" s="76">
        <f>'ФОРМУЛЫ!'!K355</f>
        <v>0</v>
      </c>
      <c r="P369" s="77"/>
      <c r="Q369" s="78">
        <f>'ФОРМУЛЫ!'!P355</f>
        <v>0</v>
      </c>
      <c r="R369" s="79">
        <v>0.18</v>
      </c>
      <c r="S369" s="92"/>
      <c r="T369" s="92"/>
      <c r="U369" s="80"/>
      <c r="V369" s="80"/>
      <c r="W369" s="80"/>
      <c r="X369" s="81">
        <v>0</v>
      </c>
      <c r="Y369" s="80"/>
      <c r="Z369" s="80"/>
      <c r="AA369" s="82"/>
      <c r="AB369" s="82"/>
      <c r="AC369" s="83"/>
      <c r="AD369" s="83"/>
      <c r="AE369" s="83"/>
      <c r="AF369" s="83"/>
      <c r="AG369" s="84"/>
      <c r="AH369" s="85"/>
      <c r="AI369" s="85"/>
      <c r="AJ369" s="85">
        <f t="shared" si="10"/>
        <v>0</v>
      </c>
      <c r="AK369" s="85">
        <f t="shared" si="11"/>
        <v>0</v>
      </c>
      <c r="AL369" s="36"/>
    </row>
    <row r="370" spans="1:38" ht="15" hidden="1" customHeight="1" x14ac:dyDescent="0.25">
      <c r="A370" s="71">
        <v>340</v>
      </c>
      <c r="B370" s="71"/>
      <c r="C370" s="72"/>
      <c r="D370" s="70"/>
      <c r="E370" s="30"/>
      <c r="F370" s="30"/>
      <c r="G370" s="73"/>
      <c r="H370" s="74" t="s">
        <v>8</v>
      </c>
      <c r="I370" s="31"/>
      <c r="J370" s="30" t="s">
        <v>9</v>
      </c>
      <c r="K370" s="75">
        <f>'ФОРМУЛЫ!'!E356</f>
        <v>0</v>
      </c>
      <c r="L370" s="75">
        <f>'ФОРМУЛЫ!'!F356</f>
        <v>0</v>
      </c>
      <c r="M370" s="91"/>
      <c r="N370" s="76">
        <f>'ФОРМУЛЫ!'!J356</f>
        <v>0</v>
      </c>
      <c r="O370" s="76">
        <f>'ФОРМУЛЫ!'!K356</f>
        <v>0</v>
      </c>
      <c r="P370" s="77"/>
      <c r="Q370" s="78">
        <f>'ФОРМУЛЫ!'!P356</f>
        <v>0</v>
      </c>
      <c r="R370" s="79">
        <v>0.18</v>
      </c>
      <c r="S370" s="92"/>
      <c r="T370" s="92"/>
      <c r="U370" s="80"/>
      <c r="V370" s="80"/>
      <c r="W370" s="80"/>
      <c r="X370" s="81">
        <v>0</v>
      </c>
      <c r="Y370" s="80"/>
      <c r="Z370" s="80"/>
      <c r="AA370" s="82"/>
      <c r="AB370" s="82"/>
      <c r="AC370" s="83"/>
      <c r="AD370" s="83"/>
      <c r="AE370" s="83"/>
      <c r="AF370" s="83"/>
      <c r="AG370" s="84"/>
      <c r="AH370" s="85"/>
      <c r="AI370" s="85"/>
      <c r="AJ370" s="85">
        <f t="shared" si="10"/>
        <v>0</v>
      </c>
      <c r="AK370" s="85">
        <f t="shared" si="11"/>
        <v>0</v>
      </c>
      <c r="AL370" s="36"/>
    </row>
    <row r="371" spans="1:38" ht="15" hidden="1" customHeight="1" x14ac:dyDescent="0.25">
      <c r="A371" s="71">
        <v>341</v>
      </c>
      <c r="B371" s="71"/>
      <c r="C371" s="72"/>
      <c r="D371" s="70"/>
      <c r="E371" s="30"/>
      <c r="F371" s="30"/>
      <c r="G371" s="73"/>
      <c r="H371" s="74" t="s">
        <v>8</v>
      </c>
      <c r="I371" s="31"/>
      <c r="J371" s="30" t="s">
        <v>9</v>
      </c>
      <c r="K371" s="75">
        <f>'ФОРМУЛЫ!'!E357</f>
        <v>0</v>
      </c>
      <c r="L371" s="75">
        <f>'ФОРМУЛЫ!'!F357</f>
        <v>0</v>
      </c>
      <c r="M371" s="91"/>
      <c r="N371" s="76">
        <f>'ФОРМУЛЫ!'!J357</f>
        <v>0</v>
      </c>
      <c r="O371" s="76">
        <f>'ФОРМУЛЫ!'!K357</f>
        <v>0</v>
      </c>
      <c r="P371" s="77"/>
      <c r="Q371" s="78">
        <f>'ФОРМУЛЫ!'!P357</f>
        <v>0</v>
      </c>
      <c r="R371" s="79">
        <v>0.18</v>
      </c>
      <c r="S371" s="92"/>
      <c r="T371" s="92"/>
      <c r="U371" s="80"/>
      <c r="V371" s="80"/>
      <c r="W371" s="80"/>
      <c r="X371" s="81">
        <v>0</v>
      </c>
      <c r="Y371" s="80"/>
      <c r="Z371" s="80"/>
      <c r="AA371" s="82"/>
      <c r="AB371" s="82"/>
      <c r="AC371" s="83"/>
      <c r="AD371" s="83"/>
      <c r="AE371" s="83"/>
      <c r="AF371" s="83"/>
      <c r="AG371" s="84"/>
      <c r="AH371" s="85"/>
      <c r="AI371" s="85"/>
      <c r="AJ371" s="85">
        <f t="shared" si="10"/>
        <v>0</v>
      </c>
      <c r="AK371" s="85">
        <f t="shared" si="11"/>
        <v>0</v>
      </c>
      <c r="AL371" s="36"/>
    </row>
    <row r="372" spans="1:38" ht="15" hidden="1" customHeight="1" x14ac:dyDescent="0.25">
      <c r="A372" s="71">
        <v>342</v>
      </c>
      <c r="B372" s="71"/>
      <c r="C372" s="72"/>
      <c r="D372" s="70"/>
      <c r="E372" s="30"/>
      <c r="F372" s="30"/>
      <c r="G372" s="73"/>
      <c r="H372" s="74" t="s">
        <v>8</v>
      </c>
      <c r="I372" s="31"/>
      <c r="J372" s="30" t="s">
        <v>9</v>
      </c>
      <c r="K372" s="75">
        <f>'ФОРМУЛЫ!'!E358</f>
        <v>0</v>
      </c>
      <c r="L372" s="75">
        <f>'ФОРМУЛЫ!'!F358</f>
        <v>0</v>
      </c>
      <c r="M372" s="91"/>
      <c r="N372" s="76">
        <f>'ФОРМУЛЫ!'!J358</f>
        <v>0</v>
      </c>
      <c r="O372" s="76">
        <f>'ФОРМУЛЫ!'!K358</f>
        <v>0</v>
      </c>
      <c r="P372" s="77"/>
      <c r="Q372" s="78">
        <f>'ФОРМУЛЫ!'!P358</f>
        <v>0</v>
      </c>
      <c r="R372" s="79">
        <v>0.18</v>
      </c>
      <c r="S372" s="92"/>
      <c r="T372" s="92"/>
      <c r="U372" s="80"/>
      <c r="V372" s="80"/>
      <c r="W372" s="80"/>
      <c r="X372" s="81">
        <v>0</v>
      </c>
      <c r="Y372" s="80"/>
      <c r="Z372" s="80"/>
      <c r="AA372" s="82"/>
      <c r="AB372" s="82"/>
      <c r="AC372" s="83"/>
      <c r="AD372" s="83"/>
      <c r="AE372" s="83"/>
      <c r="AF372" s="83"/>
      <c r="AG372" s="84"/>
      <c r="AH372" s="85"/>
      <c r="AI372" s="85"/>
      <c r="AJ372" s="85">
        <f t="shared" si="10"/>
        <v>0</v>
      </c>
      <c r="AK372" s="85">
        <f t="shared" si="11"/>
        <v>0</v>
      </c>
      <c r="AL372" s="36"/>
    </row>
    <row r="373" spans="1:38" ht="15" hidden="1" customHeight="1" x14ac:dyDescent="0.25">
      <c r="A373" s="71">
        <v>343</v>
      </c>
      <c r="B373" s="71"/>
      <c r="C373" s="72"/>
      <c r="D373" s="70"/>
      <c r="E373" s="30"/>
      <c r="F373" s="30"/>
      <c r="G373" s="73"/>
      <c r="H373" s="74" t="s">
        <v>8</v>
      </c>
      <c r="I373" s="31"/>
      <c r="J373" s="30" t="s">
        <v>9</v>
      </c>
      <c r="K373" s="75">
        <f>'ФОРМУЛЫ!'!E359</f>
        <v>0</v>
      </c>
      <c r="L373" s="75">
        <f>'ФОРМУЛЫ!'!F359</f>
        <v>0</v>
      </c>
      <c r="M373" s="91"/>
      <c r="N373" s="76">
        <f>'ФОРМУЛЫ!'!J359</f>
        <v>0</v>
      </c>
      <c r="O373" s="76">
        <f>'ФОРМУЛЫ!'!K359</f>
        <v>0</v>
      </c>
      <c r="P373" s="77"/>
      <c r="Q373" s="78">
        <f>'ФОРМУЛЫ!'!P359</f>
        <v>0</v>
      </c>
      <c r="R373" s="79">
        <v>0.18</v>
      </c>
      <c r="S373" s="92"/>
      <c r="T373" s="92"/>
      <c r="U373" s="80"/>
      <c r="V373" s="80"/>
      <c r="W373" s="80"/>
      <c r="X373" s="81">
        <v>0</v>
      </c>
      <c r="Y373" s="80"/>
      <c r="Z373" s="80"/>
      <c r="AA373" s="82"/>
      <c r="AB373" s="82"/>
      <c r="AC373" s="83"/>
      <c r="AD373" s="83"/>
      <c r="AE373" s="83"/>
      <c r="AF373" s="83"/>
      <c r="AG373" s="84"/>
      <c r="AH373" s="85"/>
      <c r="AI373" s="85"/>
      <c r="AJ373" s="85">
        <f t="shared" si="10"/>
        <v>0</v>
      </c>
      <c r="AK373" s="85">
        <f t="shared" si="11"/>
        <v>0</v>
      </c>
      <c r="AL373" s="36"/>
    </row>
    <row r="374" spans="1:38" ht="15" hidden="1" customHeight="1" x14ac:dyDescent="0.25">
      <c r="A374" s="71">
        <v>344</v>
      </c>
      <c r="B374" s="71"/>
      <c r="C374" s="72"/>
      <c r="D374" s="70"/>
      <c r="E374" s="30"/>
      <c r="F374" s="30"/>
      <c r="G374" s="73"/>
      <c r="H374" s="74" t="s">
        <v>8</v>
      </c>
      <c r="I374" s="31"/>
      <c r="J374" s="30" t="s">
        <v>9</v>
      </c>
      <c r="K374" s="75">
        <f>'ФОРМУЛЫ!'!E360</f>
        <v>0</v>
      </c>
      <c r="L374" s="75">
        <f>'ФОРМУЛЫ!'!F360</f>
        <v>0</v>
      </c>
      <c r="M374" s="91"/>
      <c r="N374" s="76">
        <f>'ФОРМУЛЫ!'!J360</f>
        <v>0</v>
      </c>
      <c r="O374" s="76">
        <f>'ФОРМУЛЫ!'!K360</f>
        <v>0</v>
      </c>
      <c r="P374" s="77"/>
      <c r="Q374" s="78">
        <f>'ФОРМУЛЫ!'!P360</f>
        <v>0</v>
      </c>
      <c r="R374" s="79">
        <v>0.18</v>
      </c>
      <c r="S374" s="92"/>
      <c r="T374" s="92"/>
      <c r="U374" s="80"/>
      <c r="V374" s="80"/>
      <c r="W374" s="80"/>
      <c r="X374" s="81">
        <v>0</v>
      </c>
      <c r="Y374" s="80"/>
      <c r="Z374" s="80"/>
      <c r="AA374" s="82"/>
      <c r="AB374" s="82"/>
      <c r="AC374" s="83"/>
      <c r="AD374" s="83"/>
      <c r="AE374" s="83"/>
      <c r="AF374" s="83"/>
      <c r="AG374" s="84"/>
      <c r="AH374" s="85"/>
      <c r="AI374" s="85"/>
      <c r="AJ374" s="85">
        <f t="shared" si="10"/>
        <v>0</v>
      </c>
      <c r="AK374" s="85">
        <f t="shared" si="11"/>
        <v>0</v>
      </c>
      <c r="AL374" s="36"/>
    </row>
    <row r="375" spans="1:38" ht="15" hidden="1" customHeight="1" x14ac:dyDescent="0.25">
      <c r="A375" s="71">
        <v>345</v>
      </c>
      <c r="B375" s="71"/>
      <c r="C375" s="72"/>
      <c r="D375" s="70"/>
      <c r="E375" s="30"/>
      <c r="F375" s="30"/>
      <c r="G375" s="73"/>
      <c r="H375" s="74" t="s">
        <v>8</v>
      </c>
      <c r="I375" s="31"/>
      <c r="J375" s="30" t="s">
        <v>9</v>
      </c>
      <c r="K375" s="75">
        <f>'ФОРМУЛЫ!'!E361</f>
        <v>0</v>
      </c>
      <c r="L375" s="75">
        <f>'ФОРМУЛЫ!'!F361</f>
        <v>0</v>
      </c>
      <c r="M375" s="91"/>
      <c r="N375" s="76">
        <f>'ФОРМУЛЫ!'!J361</f>
        <v>0</v>
      </c>
      <c r="O375" s="76">
        <f>'ФОРМУЛЫ!'!K361</f>
        <v>0</v>
      </c>
      <c r="P375" s="77"/>
      <c r="Q375" s="78">
        <f>'ФОРМУЛЫ!'!P361</f>
        <v>0</v>
      </c>
      <c r="R375" s="79">
        <v>0.18</v>
      </c>
      <c r="S375" s="92"/>
      <c r="T375" s="92"/>
      <c r="U375" s="80"/>
      <c r="V375" s="80"/>
      <c r="W375" s="80"/>
      <c r="X375" s="81">
        <v>0</v>
      </c>
      <c r="Y375" s="80"/>
      <c r="Z375" s="80"/>
      <c r="AA375" s="82"/>
      <c r="AB375" s="82"/>
      <c r="AC375" s="83"/>
      <c r="AD375" s="83"/>
      <c r="AE375" s="83"/>
      <c r="AF375" s="83"/>
      <c r="AG375" s="84"/>
      <c r="AH375" s="85"/>
      <c r="AI375" s="85"/>
      <c r="AJ375" s="85">
        <f t="shared" si="10"/>
        <v>0</v>
      </c>
      <c r="AK375" s="85">
        <f t="shared" si="11"/>
        <v>0</v>
      </c>
      <c r="AL375" s="36"/>
    </row>
    <row r="376" spans="1:38" ht="15" hidden="1" customHeight="1" x14ac:dyDescent="0.25">
      <c r="A376" s="71">
        <v>346</v>
      </c>
      <c r="B376" s="71"/>
      <c r="C376" s="72"/>
      <c r="D376" s="70"/>
      <c r="E376" s="30"/>
      <c r="F376" s="30"/>
      <c r="G376" s="73"/>
      <c r="H376" s="74" t="s">
        <v>8</v>
      </c>
      <c r="I376" s="31"/>
      <c r="J376" s="30" t="s">
        <v>9</v>
      </c>
      <c r="K376" s="75">
        <f>'ФОРМУЛЫ!'!E362</f>
        <v>0</v>
      </c>
      <c r="L376" s="75">
        <f>'ФОРМУЛЫ!'!F362</f>
        <v>0</v>
      </c>
      <c r="M376" s="91"/>
      <c r="N376" s="76">
        <f>'ФОРМУЛЫ!'!J362</f>
        <v>0</v>
      </c>
      <c r="O376" s="76">
        <f>'ФОРМУЛЫ!'!K362</f>
        <v>0</v>
      </c>
      <c r="P376" s="77"/>
      <c r="Q376" s="78">
        <f>'ФОРМУЛЫ!'!P362</f>
        <v>0</v>
      </c>
      <c r="R376" s="79">
        <v>0.18</v>
      </c>
      <c r="S376" s="92"/>
      <c r="T376" s="92"/>
      <c r="U376" s="80"/>
      <c r="V376" s="80"/>
      <c r="W376" s="80"/>
      <c r="X376" s="81">
        <v>0</v>
      </c>
      <c r="Y376" s="80"/>
      <c r="Z376" s="80"/>
      <c r="AA376" s="82"/>
      <c r="AB376" s="82"/>
      <c r="AC376" s="83"/>
      <c r="AD376" s="83"/>
      <c r="AE376" s="83"/>
      <c r="AF376" s="83"/>
      <c r="AG376" s="84"/>
      <c r="AH376" s="85"/>
      <c r="AI376" s="85"/>
      <c r="AJ376" s="85">
        <f t="shared" si="10"/>
        <v>0</v>
      </c>
      <c r="AK376" s="85">
        <f t="shared" si="11"/>
        <v>0</v>
      </c>
      <c r="AL376" s="36"/>
    </row>
    <row r="377" spans="1:38" ht="15" hidden="1" customHeight="1" x14ac:dyDescent="0.25">
      <c r="A377" s="71">
        <v>347</v>
      </c>
      <c r="B377" s="71"/>
      <c r="C377" s="72"/>
      <c r="D377" s="70"/>
      <c r="E377" s="30"/>
      <c r="F377" s="30"/>
      <c r="G377" s="73"/>
      <c r="H377" s="74" t="s">
        <v>8</v>
      </c>
      <c r="I377" s="31"/>
      <c r="J377" s="30" t="s">
        <v>9</v>
      </c>
      <c r="K377" s="75">
        <f>'ФОРМУЛЫ!'!E363</f>
        <v>0</v>
      </c>
      <c r="L377" s="75">
        <f>'ФОРМУЛЫ!'!F363</f>
        <v>0</v>
      </c>
      <c r="M377" s="91"/>
      <c r="N377" s="76">
        <f>'ФОРМУЛЫ!'!J363</f>
        <v>0</v>
      </c>
      <c r="O377" s="76">
        <f>'ФОРМУЛЫ!'!K363</f>
        <v>0</v>
      </c>
      <c r="P377" s="77"/>
      <c r="Q377" s="78">
        <f>'ФОРМУЛЫ!'!P363</f>
        <v>0</v>
      </c>
      <c r="R377" s="79">
        <v>0.18</v>
      </c>
      <c r="S377" s="92"/>
      <c r="T377" s="92"/>
      <c r="U377" s="80"/>
      <c r="V377" s="80"/>
      <c r="W377" s="80"/>
      <c r="X377" s="81">
        <v>0</v>
      </c>
      <c r="Y377" s="80"/>
      <c r="Z377" s="80"/>
      <c r="AA377" s="82"/>
      <c r="AB377" s="82"/>
      <c r="AC377" s="83"/>
      <c r="AD377" s="83"/>
      <c r="AE377" s="83"/>
      <c r="AF377" s="83"/>
      <c r="AG377" s="84"/>
      <c r="AH377" s="85"/>
      <c r="AI377" s="85"/>
      <c r="AJ377" s="85">
        <f t="shared" si="10"/>
        <v>0</v>
      </c>
      <c r="AK377" s="85">
        <f t="shared" si="11"/>
        <v>0</v>
      </c>
      <c r="AL377" s="36"/>
    </row>
    <row r="378" spans="1:38" ht="15" hidden="1" customHeight="1" x14ac:dyDescent="0.25">
      <c r="A378" s="71">
        <v>348</v>
      </c>
      <c r="B378" s="71"/>
      <c r="C378" s="72"/>
      <c r="D378" s="70"/>
      <c r="E378" s="30"/>
      <c r="F378" s="30"/>
      <c r="G378" s="73"/>
      <c r="H378" s="74" t="s">
        <v>8</v>
      </c>
      <c r="I378" s="31"/>
      <c r="J378" s="30" t="s">
        <v>9</v>
      </c>
      <c r="K378" s="75">
        <f>'ФОРМУЛЫ!'!E364</f>
        <v>0</v>
      </c>
      <c r="L378" s="75">
        <f>'ФОРМУЛЫ!'!F364</f>
        <v>0</v>
      </c>
      <c r="M378" s="91"/>
      <c r="N378" s="76">
        <f>'ФОРМУЛЫ!'!J364</f>
        <v>0</v>
      </c>
      <c r="O378" s="76">
        <f>'ФОРМУЛЫ!'!K364</f>
        <v>0</v>
      </c>
      <c r="P378" s="77"/>
      <c r="Q378" s="78">
        <f>'ФОРМУЛЫ!'!P364</f>
        <v>0</v>
      </c>
      <c r="R378" s="79">
        <v>0.18</v>
      </c>
      <c r="S378" s="92"/>
      <c r="T378" s="92"/>
      <c r="U378" s="80"/>
      <c r="V378" s="80"/>
      <c r="W378" s="80"/>
      <c r="X378" s="81">
        <v>0</v>
      </c>
      <c r="Y378" s="80"/>
      <c r="Z378" s="80"/>
      <c r="AA378" s="82"/>
      <c r="AB378" s="82"/>
      <c r="AC378" s="83"/>
      <c r="AD378" s="83"/>
      <c r="AE378" s="83"/>
      <c r="AF378" s="83"/>
      <c r="AG378" s="84"/>
      <c r="AH378" s="85"/>
      <c r="AI378" s="85"/>
      <c r="AJ378" s="85">
        <f t="shared" si="10"/>
        <v>0</v>
      </c>
      <c r="AK378" s="85">
        <f t="shared" si="11"/>
        <v>0</v>
      </c>
      <c r="AL378" s="36"/>
    </row>
    <row r="379" spans="1:38" ht="15" hidden="1" customHeight="1" x14ac:dyDescent="0.25">
      <c r="A379" s="71">
        <v>349</v>
      </c>
      <c r="B379" s="71"/>
      <c r="C379" s="72"/>
      <c r="D379" s="70"/>
      <c r="E379" s="30"/>
      <c r="F379" s="30"/>
      <c r="G379" s="73"/>
      <c r="H379" s="74" t="s">
        <v>8</v>
      </c>
      <c r="I379" s="31"/>
      <c r="J379" s="30" t="s">
        <v>9</v>
      </c>
      <c r="K379" s="75">
        <f>'ФОРМУЛЫ!'!E365</f>
        <v>0</v>
      </c>
      <c r="L379" s="75">
        <f>'ФОРМУЛЫ!'!F365</f>
        <v>0</v>
      </c>
      <c r="M379" s="91"/>
      <c r="N379" s="76">
        <f>'ФОРМУЛЫ!'!J365</f>
        <v>0</v>
      </c>
      <c r="O379" s="76">
        <f>'ФОРМУЛЫ!'!K365</f>
        <v>0</v>
      </c>
      <c r="P379" s="77"/>
      <c r="Q379" s="78">
        <f>'ФОРМУЛЫ!'!P365</f>
        <v>0</v>
      </c>
      <c r="R379" s="79">
        <v>0.18</v>
      </c>
      <c r="S379" s="92"/>
      <c r="T379" s="92"/>
      <c r="U379" s="80"/>
      <c r="V379" s="80"/>
      <c r="W379" s="80"/>
      <c r="X379" s="81">
        <v>0</v>
      </c>
      <c r="Y379" s="80"/>
      <c r="Z379" s="80"/>
      <c r="AA379" s="82"/>
      <c r="AB379" s="82"/>
      <c r="AC379" s="83"/>
      <c r="AD379" s="83"/>
      <c r="AE379" s="83"/>
      <c r="AF379" s="83"/>
      <c r="AG379" s="84"/>
      <c r="AH379" s="85"/>
      <c r="AI379" s="85"/>
      <c r="AJ379" s="85">
        <f t="shared" si="10"/>
        <v>0</v>
      </c>
      <c r="AK379" s="85">
        <f t="shared" si="11"/>
        <v>0</v>
      </c>
      <c r="AL379" s="36"/>
    </row>
    <row r="380" spans="1:38" ht="15" hidden="1" customHeight="1" x14ac:dyDescent="0.25">
      <c r="A380" s="71">
        <v>350</v>
      </c>
      <c r="B380" s="71"/>
      <c r="C380" s="72"/>
      <c r="D380" s="70"/>
      <c r="E380" s="30"/>
      <c r="F380" s="30"/>
      <c r="G380" s="73"/>
      <c r="H380" s="74" t="s">
        <v>8</v>
      </c>
      <c r="I380" s="31"/>
      <c r="J380" s="30" t="s">
        <v>9</v>
      </c>
      <c r="K380" s="75">
        <f>'ФОРМУЛЫ!'!E366</f>
        <v>0</v>
      </c>
      <c r="L380" s="75">
        <f>'ФОРМУЛЫ!'!F366</f>
        <v>0</v>
      </c>
      <c r="M380" s="91"/>
      <c r="N380" s="76">
        <f>'ФОРМУЛЫ!'!J366</f>
        <v>0</v>
      </c>
      <c r="O380" s="76">
        <f>'ФОРМУЛЫ!'!K366</f>
        <v>0</v>
      </c>
      <c r="P380" s="77"/>
      <c r="Q380" s="78">
        <f>'ФОРМУЛЫ!'!P366</f>
        <v>0</v>
      </c>
      <c r="R380" s="79">
        <v>0.18</v>
      </c>
      <c r="S380" s="92"/>
      <c r="T380" s="92"/>
      <c r="U380" s="80"/>
      <c r="V380" s="80"/>
      <c r="W380" s="80"/>
      <c r="X380" s="81">
        <v>0</v>
      </c>
      <c r="Y380" s="80"/>
      <c r="Z380" s="80"/>
      <c r="AA380" s="82"/>
      <c r="AB380" s="82"/>
      <c r="AC380" s="83"/>
      <c r="AD380" s="83"/>
      <c r="AE380" s="83"/>
      <c r="AF380" s="83"/>
      <c r="AG380" s="84"/>
      <c r="AH380" s="85"/>
      <c r="AI380" s="85"/>
      <c r="AJ380" s="85">
        <f t="shared" si="10"/>
        <v>0</v>
      </c>
      <c r="AK380" s="85">
        <f t="shared" si="11"/>
        <v>0</v>
      </c>
      <c r="AL380" s="36"/>
    </row>
    <row r="381" spans="1:38" ht="15" hidden="1" customHeight="1" x14ac:dyDescent="0.25">
      <c r="A381" s="71">
        <v>351</v>
      </c>
      <c r="B381" s="71"/>
      <c r="C381" s="72"/>
      <c r="D381" s="70"/>
      <c r="E381" s="30"/>
      <c r="F381" s="30"/>
      <c r="G381" s="73"/>
      <c r="H381" s="74" t="s">
        <v>8</v>
      </c>
      <c r="I381" s="31"/>
      <c r="J381" s="30" t="s">
        <v>9</v>
      </c>
      <c r="K381" s="75">
        <f>'ФОРМУЛЫ!'!E367</f>
        <v>0</v>
      </c>
      <c r="L381" s="75">
        <f>'ФОРМУЛЫ!'!F367</f>
        <v>0</v>
      </c>
      <c r="M381" s="91"/>
      <c r="N381" s="76">
        <f>'ФОРМУЛЫ!'!J367</f>
        <v>0</v>
      </c>
      <c r="O381" s="76">
        <f>'ФОРМУЛЫ!'!K367</f>
        <v>0</v>
      </c>
      <c r="P381" s="77"/>
      <c r="Q381" s="78">
        <f>'ФОРМУЛЫ!'!P367</f>
        <v>0</v>
      </c>
      <c r="R381" s="79">
        <v>0.18</v>
      </c>
      <c r="S381" s="92"/>
      <c r="T381" s="92"/>
      <c r="U381" s="80"/>
      <c r="V381" s="80"/>
      <c r="W381" s="80"/>
      <c r="X381" s="81">
        <v>0</v>
      </c>
      <c r="Y381" s="80"/>
      <c r="Z381" s="80"/>
      <c r="AA381" s="82"/>
      <c r="AB381" s="82"/>
      <c r="AC381" s="83"/>
      <c r="AD381" s="83"/>
      <c r="AE381" s="83"/>
      <c r="AF381" s="83"/>
      <c r="AG381" s="84"/>
      <c r="AH381" s="85"/>
      <c r="AI381" s="85"/>
      <c r="AJ381" s="85">
        <f t="shared" si="10"/>
        <v>0</v>
      </c>
      <c r="AK381" s="85">
        <f t="shared" si="11"/>
        <v>0</v>
      </c>
      <c r="AL381" s="36"/>
    </row>
    <row r="382" spans="1:38" ht="15" hidden="1" customHeight="1" x14ac:dyDescent="0.25">
      <c r="A382" s="71">
        <v>352</v>
      </c>
      <c r="B382" s="71"/>
      <c r="C382" s="72"/>
      <c r="D382" s="70"/>
      <c r="E382" s="30"/>
      <c r="F382" s="30"/>
      <c r="G382" s="73"/>
      <c r="H382" s="74" t="s">
        <v>8</v>
      </c>
      <c r="I382" s="31"/>
      <c r="J382" s="30" t="s">
        <v>9</v>
      </c>
      <c r="K382" s="75">
        <f>'ФОРМУЛЫ!'!E368</f>
        <v>0</v>
      </c>
      <c r="L382" s="75">
        <f>'ФОРМУЛЫ!'!F368</f>
        <v>0</v>
      </c>
      <c r="M382" s="91"/>
      <c r="N382" s="76">
        <f>'ФОРМУЛЫ!'!J368</f>
        <v>0</v>
      </c>
      <c r="O382" s="76">
        <f>'ФОРМУЛЫ!'!K368</f>
        <v>0</v>
      </c>
      <c r="P382" s="77"/>
      <c r="Q382" s="78">
        <f>'ФОРМУЛЫ!'!P368</f>
        <v>0</v>
      </c>
      <c r="R382" s="79">
        <v>0.18</v>
      </c>
      <c r="S382" s="92"/>
      <c r="T382" s="92"/>
      <c r="U382" s="80"/>
      <c r="V382" s="80"/>
      <c r="W382" s="80"/>
      <c r="X382" s="81">
        <v>0</v>
      </c>
      <c r="Y382" s="80"/>
      <c r="Z382" s="80"/>
      <c r="AA382" s="82"/>
      <c r="AB382" s="82"/>
      <c r="AC382" s="83"/>
      <c r="AD382" s="83"/>
      <c r="AE382" s="83"/>
      <c r="AF382" s="83"/>
      <c r="AG382" s="84"/>
      <c r="AH382" s="85"/>
      <c r="AI382" s="85"/>
      <c r="AJ382" s="85">
        <f t="shared" si="10"/>
        <v>0</v>
      </c>
      <c r="AK382" s="85">
        <f t="shared" si="11"/>
        <v>0</v>
      </c>
      <c r="AL382" s="36"/>
    </row>
    <row r="383" spans="1:38" ht="15" hidden="1" customHeight="1" x14ac:dyDescent="0.25">
      <c r="A383" s="71">
        <v>353</v>
      </c>
      <c r="B383" s="71"/>
      <c r="C383" s="72"/>
      <c r="D383" s="70"/>
      <c r="E383" s="30"/>
      <c r="F383" s="30"/>
      <c r="G383" s="73"/>
      <c r="H383" s="74" t="s">
        <v>8</v>
      </c>
      <c r="I383" s="31"/>
      <c r="J383" s="30" t="s">
        <v>9</v>
      </c>
      <c r="K383" s="75">
        <f>'ФОРМУЛЫ!'!E369</f>
        <v>0</v>
      </c>
      <c r="L383" s="75">
        <f>'ФОРМУЛЫ!'!F369</f>
        <v>0</v>
      </c>
      <c r="M383" s="91"/>
      <c r="N383" s="76">
        <f>'ФОРМУЛЫ!'!J369</f>
        <v>0</v>
      </c>
      <c r="O383" s="76">
        <f>'ФОРМУЛЫ!'!K369</f>
        <v>0</v>
      </c>
      <c r="P383" s="77"/>
      <c r="Q383" s="78">
        <f>'ФОРМУЛЫ!'!P369</f>
        <v>0</v>
      </c>
      <c r="R383" s="79">
        <v>0.18</v>
      </c>
      <c r="S383" s="92"/>
      <c r="T383" s="92"/>
      <c r="U383" s="80"/>
      <c r="V383" s="80"/>
      <c r="W383" s="80"/>
      <c r="X383" s="81">
        <v>0</v>
      </c>
      <c r="Y383" s="80"/>
      <c r="Z383" s="80"/>
      <c r="AA383" s="82"/>
      <c r="AB383" s="82"/>
      <c r="AC383" s="83"/>
      <c r="AD383" s="83"/>
      <c r="AE383" s="83"/>
      <c r="AF383" s="83"/>
      <c r="AG383" s="84"/>
      <c r="AH383" s="85"/>
      <c r="AI383" s="85"/>
      <c r="AJ383" s="85">
        <f t="shared" si="10"/>
        <v>0</v>
      </c>
      <c r="AK383" s="85">
        <f t="shared" si="11"/>
        <v>0</v>
      </c>
      <c r="AL383" s="36"/>
    </row>
    <row r="384" spans="1:38" ht="15" hidden="1" customHeight="1" x14ac:dyDescent="0.25">
      <c r="A384" s="71">
        <v>354</v>
      </c>
      <c r="B384" s="71"/>
      <c r="C384" s="72"/>
      <c r="D384" s="70"/>
      <c r="E384" s="30"/>
      <c r="F384" s="30"/>
      <c r="G384" s="73"/>
      <c r="H384" s="74" t="s">
        <v>8</v>
      </c>
      <c r="I384" s="31"/>
      <c r="J384" s="30" t="s">
        <v>9</v>
      </c>
      <c r="K384" s="75">
        <f>'ФОРМУЛЫ!'!E370</f>
        <v>0</v>
      </c>
      <c r="L384" s="75">
        <f>'ФОРМУЛЫ!'!F370</f>
        <v>0</v>
      </c>
      <c r="M384" s="91"/>
      <c r="N384" s="76">
        <f>'ФОРМУЛЫ!'!J370</f>
        <v>0</v>
      </c>
      <c r="O384" s="76">
        <f>'ФОРМУЛЫ!'!K370</f>
        <v>0</v>
      </c>
      <c r="P384" s="77"/>
      <c r="Q384" s="78">
        <f>'ФОРМУЛЫ!'!P370</f>
        <v>0</v>
      </c>
      <c r="R384" s="79">
        <v>0.18</v>
      </c>
      <c r="S384" s="92"/>
      <c r="T384" s="92"/>
      <c r="U384" s="80"/>
      <c r="V384" s="80"/>
      <c r="W384" s="80"/>
      <c r="X384" s="81">
        <v>0</v>
      </c>
      <c r="Y384" s="80"/>
      <c r="Z384" s="80"/>
      <c r="AA384" s="82"/>
      <c r="AB384" s="82"/>
      <c r="AC384" s="83"/>
      <c r="AD384" s="83"/>
      <c r="AE384" s="83"/>
      <c r="AF384" s="83"/>
      <c r="AG384" s="84"/>
      <c r="AH384" s="85"/>
      <c r="AI384" s="85"/>
      <c r="AJ384" s="85">
        <f t="shared" si="10"/>
        <v>0</v>
      </c>
      <c r="AK384" s="85">
        <f t="shared" si="11"/>
        <v>0</v>
      </c>
      <c r="AL384" s="36"/>
    </row>
    <row r="385" spans="1:41" ht="15" hidden="1" customHeight="1" x14ac:dyDescent="0.25">
      <c r="A385" s="71">
        <v>355</v>
      </c>
      <c r="B385" s="71"/>
      <c r="C385" s="72"/>
      <c r="D385" s="70"/>
      <c r="E385" s="30"/>
      <c r="F385" s="30"/>
      <c r="G385" s="73"/>
      <c r="H385" s="74" t="s">
        <v>8</v>
      </c>
      <c r="I385" s="31"/>
      <c r="J385" s="30" t="s">
        <v>9</v>
      </c>
      <c r="K385" s="75">
        <f>'ФОРМУЛЫ!'!E371</f>
        <v>0</v>
      </c>
      <c r="L385" s="75">
        <f>'ФОРМУЛЫ!'!F371</f>
        <v>0</v>
      </c>
      <c r="M385" s="91"/>
      <c r="N385" s="76">
        <f>'ФОРМУЛЫ!'!J371</f>
        <v>0</v>
      </c>
      <c r="O385" s="76">
        <f>'ФОРМУЛЫ!'!K371</f>
        <v>0</v>
      </c>
      <c r="P385" s="77"/>
      <c r="Q385" s="78">
        <f>'ФОРМУЛЫ!'!P371</f>
        <v>0</v>
      </c>
      <c r="R385" s="79">
        <v>0.18</v>
      </c>
      <c r="S385" s="92"/>
      <c r="T385" s="92"/>
      <c r="U385" s="80"/>
      <c r="V385" s="80"/>
      <c r="W385" s="80"/>
      <c r="X385" s="81">
        <v>0</v>
      </c>
      <c r="Y385" s="80"/>
      <c r="Z385" s="80"/>
      <c r="AA385" s="82"/>
      <c r="AB385" s="82"/>
      <c r="AC385" s="83"/>
      <c r="AD385" s="83"/>
      <c r="AE385" s="83"/>
      <c r="AF385" s="83"/>
      <c r="AG385" s="84"/>
      <c r="AH385" s="85"/>
      <c r="AI385" s="85"/>
      <c r="AJ385" s="85">
        <f t="shared" si="10"/>
        <v>0</v>
      </c>
      <c r="AK385" s="85">
        <f t="shared" si="11"/>
        <v>0</v>
      </c>
      <c r="AL385" s="36"/>
    </row>
    <row r="386" spans="1:41" ht="15" hidden="1" customHeight="1" x14ac:dyDescent="0.25">
      <c r="A386" s="71">
        <v>356</v>
      </c>
      <c r="B386" s="71"/>
      <c r="C386" s="72"/>
      <c r="D386" s="70"/>
      <c r="E386" s="30"/>
      <c r="F386" s="30"/>
      <c r="G386" s="73"/>
      <c r="H386" s="74" t="s">
        <v>8</v>
      </c>
      <c r="I386" s="31"/>
      <c r="J386" s="30" t="s">
        <v>9</v>
      </c>
      <c r="K386" s="75">
        <f>'ФОРМУЛЫ!'!E372</f>
        <v>0</v>
      </c>
      <c r="L386" s="75">
        <f>'ФОРМУЛЫ!'!F372</f>
        <v>0</v>
      </c>
      <c r="M386" s="91"/>
      <c r="N386" s="76">
        <f>'ФОРМУЛЫ!'!J372</f>
        <v>0</v>
      </c>
      <c r="O386" s="76">
        <f>'ФОРМУЛЫ!'!K372</f>
        <v>0</v>
      </c>
      <c r="P386" s="77"/>
      <c r="Q386" s="78">
        <f>'ФОРМУЛЫ!'!P372</f>
        <v>0</v>
      </c>
      <c r="R386" s="79">
        <v>0.18</v>
      </c>
      <c r="S386" s="92"/>
      <c r="T386" s="92"/>
      <c r="U386" s="80"/>
      <c r="V386" s="80"/>
      <c r="W386" s="80"/>
      <c r="X386" s="81">
        <v>0</v>
      </c>
      <c r="Y386" s="80"/>
      <c r="Z386" s="80"/>
      <c r="AA386" s="82"/>
      <c r="AB386" s="82"/>
      <c r="AC386" s="83"/>
      <c r="AD386" s="83"/>
      <c r="AE386" s="83"/>
      <c r="AF386" s="83"/>
      <c r="AG386" s="84"/>
      <c r="AH386" s="85"/>
      <c r="AI386" s="85"/>
      <c r="AJ386" s="85">
        <f t="shared" si="10"/>
        <v>0</v>
      </c>
      <c r="AK386" s="85">
        <f t="shared" si="11"/>
        <v>0</v>
      </c>
      <c r="AL386" s="36"/>
    </row>
    <row r="387" spans="1:41" ht="15" hidden="1" customHeight="1" x14ac:dyDescent="0.25">
      <c r="A387" s="71">
        <v>357</v>
      </c>
      <c r="B387" s="71"/>
      <c r="C387" s="72"/>
      <c r="D387" s="70"/>
      <c r="E387" s="30"/>
      <c r="F387" s="30"/>
      <c r="G387" s="73"/>
      <c r="H387" s="74" t="s">
        <v>8</v>
      </c>
      <c r="I387" s="31"/>
      <c r="J387" s="30" t="s">
        <v>9</v>
      </c>
      <c r="K387" s="75">
        <f>'ФОРМУЛЫ!'!E373</f>
        <v>0</v>
      </c>
      <c r="L387" s="75">
        <f>'ФОРМУЛЫ!'!F373</f>
        <v>0</v>
      </c>
      <c r="M387" s="91"/>
      <c r="N387" s="76">
        <f>'ФОРМУЛЫ!'!J373</f>
        <v>0</v>
      </c>
      <c r="O387" s="76">
        <f>'ФОРМУЛЫ!'!K373</f>
        <v>0</v>
      </c>
      <c r="P387" s="77"/>
      <c r="Q387" s="78">
        <f>'ФОРМУЛЫ!'!P373</f>
        <v>0</v>
      </c>
      <c r="R387" s="79">
        <v>0.18</v>
      </c>
      <c r="S387" s="92"/>
      <c r="T387" s="92"/>
      <c r="U387" s="80"/>
      <c r="V387" s="80"/>
      <c r="W387" s="80"/>
      <c r="X387" s="81">
        <v>0</v>
      </c>
      <c r="Y387" s="80"/>
      <c r="Z387" s="80"/>
      <c r="AA387" s="82"/>
      <c r="AB387" s="82"/>
      <c r="AC387" s="83"/>
      <c r="AD387" s="83"/>
      <c r="AE387" s="83"/>
      <c r="AF387" s="83"/>
      <c r="AG387" s="84"/>
      <c r="AH387" s="85"/>
      <c r="AI387" s="85"/>
      <c r="AJ387" s="85">
        <f t="shared" si="10"/>
        <v>0</v>
      </c>
      <c r="AK387" s="85">
        <f t="shared" si="11"/>
        <v>0</v>
      </c>
      <c r="AL387" s="36"/>
    </row>
    <row r="388" spans="1:41" ht="15" hidden="1" customHeight="1" x14ac:dyDescent="0.25">
      <c r="A388" s="71">
        <v>358</v>
      </c>
      <c r="B388" s="71"/>
      <c r="C388" s="72"/>
      <c r="D388" s="70"/>
      <c r="E388" s="30"/>
      <c r="F388" s="30"/>
      <c r="G388" s="73"/>
      <c r="H388" s="74" t="s">
        <v>8</v>
      </c>
      <c r="I388" s="31"/>
      <c r="J388" s="30" t="s">
        <v>9</v>
      </c>
      <c r="K388" s="75">
        <f>'ФОРМУЛЫ!'!E374</f>
        <v>0</v>
      </c>
      <c r="L388" s="75">
        <f>'ФОРМУЛЫ!'!F374</f>
        <v>0</v>
      </c>
      <c r="M388" s="91"/>
      <c r="N388" s="76">
        <f>'ФОРМУЛЫ!'!J374</f>
        <v>0</v>
      </c>
      <c r="O388" s="76">
        <f>'ФОРМУЛЫ!'!K374</f>
        <v>0</v>
      </c>
      <c r="P388" s="77"/>
      <c r="Q388" s="78">
        <f>'ФОРМУЛЫ!'!P374</f>
        <v>0</v>
      </c>
      <c r="R388" s="79">
        <v>0.18</v>
      </c>
      <c r="S388" s="92"/>
      <c r="T388" s="92"/>
      <c r="U388" s="80"/>
      <c r="V388" s="80"/>
      <c r="W388" s="80"/>
      <c r="X388" s="81">
        <v>0</v>
      </c>
      <c r="Y388" s="80"/>
      <c r="Z388" s="80"/>
      <c r="AA388" s="82"/>
      <c r="AB388" s="82"/>
      <c r="AC388" s="83"/>
      <c r="AD388" s="83"/>
      <c r="AE388" s="83"/>
      <c r="AF388" s="83"/>
      <c r="AG388" s="84"/>
      <c r="AH388" s="85"/>
      <c r="AI388" s="85"/>
      <c r="AJ388" s="85">
        <f t="shared" si="10"/>
        <v>0</v>
      </c>
      <c r="AK388" s="85">
        <f t="shared" si="11"/>
        <v>0</v>
      </c>
      <c r="AL388" s="36"/>
    </row>
    <row r="389" spans="1:41" ht="15" hidden="1" customHeight="1" x14ac:dyDescent="0.25">
      <c r="A389" s="71">
        <v>359</v>
      </c>
      <c r="B389" s="71"/>
      <c r="C389" s="72"/>
      <c r="D389" s="70"/>
      <c r="E389" s="30"/>
      <c r="F389" s="30"/>
      <c r="G389" s="73"/>
      <c r="H389" s="74" t="s">
        <v>8</v>
      </c>
      <c r="I389" s="31"/>
      <c r="J389" s="30" t="s">
        <v>9</v>
      </c>
      <c r="K389" s="75">
        <f>'ФОРМУЛЫ!'!E375</f>
        <v>0</v>
      </c>
      <c r="L389" s="75">
        <f>'ФОРМУЛЫ!'!F375</f>
        <v>0</v>
      </c>
      <c r="M389" s="91"/>
      <c r="N389" s="76">
        <f>'ФОРМУЛЫ!'!J375</f>
        <v>0</v>
      </c>
      <c r="O389" s="76">
        <f>'ФОРМУЛЫ!'!K375</f>
        <v>0</v>
      </c>
      <c r="P389" s="77"/>
      <c r="Q389" s="78">
        <f>'ФОРМУЛЫ!'!P375</f>
        <v>0</v>
      </c>
      <c r="R389" s="79">
        <v>0.18</v>
      </c>
      <c r="S389" s="92"/>
      <c r="T389" s="92"/>
      <c r="U389" s="80"/>
      <c r="V389" s="80"/>
      <c r="W389" s="80"/>
      <c r="X389" s="81">
        <v>0</v>
      </c>
      <c r="Y389" s="80"/>
      <c r="Z389" s="80"/>
      <c r="AA389" s="82"/>
      <c r="AB389" s="82"/>
      <c r="AC389" s="83"/>
      <c r="AD389" s="83"/>
      <c r="AE389" s="83"/>
      <c r="AF389" s="83"/>
      <c r="AG389" s="84"/>
      <c r="AH389" s="85"/>
      <c r="AI389" s="85"/>
      <c r="AJ389" s="85">
        <f t="shared" si="10"/>
        <v>0</v>
      </c>
      <c r="AK389" s="85">
        <f t="shared" si="11"/>
        <v>0</v>
      </c>
      <c r="AL389" s="36"/>
    </row>
    <row r="390" spans="1:41" ht="15" hidden="1" customHeight="1" x14ac:dyDescent="0.25">
      <c r="A390" s="71">
        <v>360</v>
      </c>
      <c r="B390" s="71"/>
      <c r="C390" s="72"/>
      <c r="D390" s="70"/>
      <c r="E390" s="30"/>
      <c r="F390" s="30"/>
      <c r="G390" s="73"/>
      <c r="H390" s="74" t="s">
        <v>8</v>
      </c>
      <c r="I390" s="32"/>
      <c r="J390" s="30" t="s">
        <v>9</v>
      </c>
      <c r="K390" s="75">
        <f>'ФОРМУЛЫ!'!E376</f>
        <v>0</v>
      </c>
      <c r="L390" s="75">
        <f>'ФОРМУЛЫ!'!F376</f>
        <v>0</v>
      </c>
      <c r="M390" s="91"/>
      <c r="N390" s="76">
        <f>'ФОРМУЛЫ!'!J376</f>
        <v>0</v>
      </c>
      <c r="O390" s="76">
        <f>'ФОРМУЛЫ!'!K376</f>
        <v>0</v>
      </c>
      <c r="P390" s="77"/>
      <c r="Q390" s="78">
        <f>'ФОРМУЛЫ!'!P376</f>
        <v>0</v>
      </c>
      <c r="R390" s="79">
        <v>0.18</v>
      </c>
      <c r="S390" s="93"/>
      <c r="T390" s="93"/>
      <c r="U390" s="80"/>
      <c r="V390" s="80"/>
      <c r="W390" s="80"/>
      <c r="X390" s="81">
        <v>0</v>
      </c>
      <c r="Y390" s="80"/>
      <c r="Z390" s="80"/>
      <c r="AA390" s="82"/>
      <c r="AB390" s="82"/>
      <c r="AC390" s="83"/>
      <c r="AD390" s="83"/>
      <c r="AE390" s="83"/>
      <c r="AF390" s="83"/>
      <c r="AG390" s="84"/>
      <c r="AH390" s="85"/>
      <c r="AI390" s="85"/>
      <c r="AJ390" s="85">
        <f t="shared" si="10"/>
        <v>0</v>
      </c>
      <c r="AK390" s="85">
        <f t="shared" si="11"/>
        <v>0</v>
      </c>
      <c r="AL390" s="36"/>
    </row>
    <row r="391" spans="1:41" ht="15" hidden="1" customHeight="1" x14ac:dyDescent="0.25">
      <c r="A391" s="71">
        <v>361</v>
      </c>
      <c r="B391" s="71"/>
      <c r="C391" s="72"/>
      <c r="D391" s="70"/>
      <c r="E391" s="30"/>
      <c r="F391" s="30"/>
      <c r="G391" s="73"/>
      <c r="H391" s="74" t="s">
        <v>8</v>
      </c>
      <c r="I391" s="31"/>
      <c r="J391" s="30" t="s">
        <v>9</v>
      </c>
      <c r="K391" s="75">
        <f>'ФОРМУЛЫ!'!E377</f>
        <v>0</v>
      </c>
      <c r="L391" s="75">
        <f>'ФОРМУЛЫ!'!F377</f>
        <v>0</v>
      </c>
      <c r="M391" s="91"/>
      <c r="N391" s="76">
        <f>'ФОРМУЛЫ!'!J377</f>
        <v>0</v>
      </c>
      <c r="O391" s="76">
        <f>'ФОРМУЛЫ!'!K377</f>
        <v>0</v>
      </c>
      <c r="P391" s="77"/>
      <c r="Q391" s="78">
        <f>'ФОРМУЛЫ!'!P377</f>
        <v>0</v>
      </c>
      <c r="R391" s="79">
        <v>0.18</v>
      </c>
      <c r="S391" s="80"/>
      <c r="T391" s="80"/>
      <c r="U391" s="80"/>
      <c r="V391" s="80"/>
      <c r="W391" s="80"/>
      <c r="X391" s="81">
        <v>0</v>
      </c>
      <c r="Y391" s="80"/>
      <c r="Z391" s="80"/>
      <c r="AA391" s="82"/>
      <c r="AB391" s="82"/>
      <c r="AC391" s="83"/>
      <c r="AD391" s="83"/>
      <c r="AE391" s="83"/>
      <c r="AF391" s="83"/>
      <c r="AG391" s="84"/>
      <c r="AH391" s="85"/>
      <c r="AI391" s="85"/>
      <c r="AJ391" s="85">
        <f t="shared" si="10"/>
        <v>0</v>
      </c>
      <c r="AK391" s="85">
        <f t="shared" si="11"/>
        <v>0</v>
      </c>
      <c r="AL391" s="36"/>
      <c r="AO391" s="94"/>
    </row>
    <row r="392" spans="1:41" ht="15" hidden="1" customHeight="1" x14ac:dyDescent="0.25">
      <c r="A392" s="71">
        <v>362</v>
      </c>
      <c r="B392" s="71"/>
      <c r="C392" s="72"/>
      <c r="D392" s="70"/>
      <c r="E392" s="30"/>
      <c r="F392" s="30"/>
      <c r="G392" s="73"/>
      <c r="H392" s="74" t="s">
        <v>8</v>
      </c>
      <c r="I392" s="31"/>
      <c r="J392" s="30" t="s">
        <v>9</v>
      </c>
      <c r="K392" s="75">
        <f>'ФОРМУЛЫ!'!E378</f>
        <v>0</v>
      </c>
      <c r="L392" s="75">
        <f>'ФОРМУЛЫ!'!F378</f>
        <v>0</v>
      </c>
      <c r="M392" s="91"/>
      <c r="N392" s="76">
        <f>'ФОРМУЛЫ!'!J378</f>
        <v>0</v>
      </c>
      <c r="O392" s="76">
        <f>'ФОРМУЛЫ!'!K378</f>
        <v>0</v>
      </c>
      <c r="P392" s="77"/>
      <c r="Q392" s="78">
        <f>'ФОРМУЛЫ!'!P378</f>
        <v>0</v>
      </c>
      <c r="R392" s="79">
        <v>0.18</v>
      </c>
      <c r="S392" s="80"/>
      <c r="T392" s="80"/>
      <c r="U392" s="80"/>
      <c r="V392" s="80"/>
      <c r="W392" s="80"/>
      <c r="X392" s="81">
        <v>0</v>
      </c>
      <c r="Y392" s="80"/>
      <c r="Z392" s="80"/>
      <c r="AA392" s="82"/>
      <c r="AB392" s="82"/>
      <c r="AC392" s="83"/>
      <c r="AD392" s="83"/>
      <c r="AE392" s="83"/>
      <c r="AF392" s="83"/>
      <c r="AG392" s="84"/>
      <c r="AH392" s="85"/>
      <c r="AI392" s="85"/>
      <c r="AJ392" s="85">
        <f t="shared" si="10"/>
        <v>0</v>
      </c>
      <c r="AK392" s="85">
        <f t="shared" si="11"/>
        <v>0</v>
      </c>
      <c r="AL392" s="36"/>
    </row>
    <row r="393" spans="1:41" ht="15" hidden="1" customHeight="1" x14ac:dyDescent="0.25">
      <c r="A393" s="71">
        <v>363</v>
      </c>
      <c r="B393" s="71"/>
      <c r="C393" s="72"/>
      <c r="D393" s="70"/>
      <c r="E393" s="30"/>
      <c r="F393" s="30"/>
      <c r="G393" s="73"/>
      <c r="H393" s="74" t="s">
        <v>8</v>
      </c>
      <c r="I393" s="31"/>
      <c r="J393" s="30" t="s">
        <v>9</v>
      </c>
      <c r="K393" s="75">
        <f>'ФОРМУЛЫ!'!E379</f>
        <v>0</v>
      </c>
      <c r="L393" s="75">
        <f>'ФОРМУЛЫ!'!F379</f>
        <v>0</v>
      </c>
      <c r="M393" s="91"/>
      <c r="N393" s="76">
        <f>'ФОРМУЛЫ!'!J379</f>
        <v>0</v>
      </c>
      <c r="O393" s="76">
        <f>'ФОРМУЛЫ!'!K379</f>
        <v>0</v>
      </c>
      <c r="P393" s="77"/>
      <c r="Q393" s="78">
        <f>'ФОРМУЛЫ!'!P379</f>
        <v>0</v>
      </c>
      <c r="R393" s="79">
        <v>0.18</v>
      </c>
      <c r="S393" s="80"/>
      <c r="T393" s="80"/>
      <c r="U393" s="80"/>
      <c r="V393" s="80"/>
      <c r="W393" s="80"/>
      <c r="X393" s="81">
        <v>0</v>
      </c>
      <c r="Y393" s="80"/>
      <c r="Z393" s="80"/>
      <c r="AA393" s="82"/>
      <c r="AB393" s="82"/>
      <c r="AC393" s="83"/>
      <c r="AD393" s="83"/>
      <c r="AE393" s="83"/>
      <c r="AF393" s="83"/>
      <c r="AG393" s="84"/>
      <c r="AH393" s="85"/>
      <c r="AI393" s="85"/>
      <c r="AJ393" s="85">
        <f t="shared" si="10"/>
        <v>0</v>
      </c>
      <c r="AK393" s="85">
        <f t="shared" si="11"/>
        <v>0</v>
      </c>
      <c r="AL393" s="36"/>
    </row>
    <row r="394" spans="1:41" ht="15" hidden="1" customHeight="1" x14ac:dyDescent="0.25">
      <c r="A394" s="71">
        <v>364</v>
      </c>
      <c r="B394" s="71"/>
      <c r="C394" s="72"/>
      <c r="D394" s="70"/>
      <c r="E394" s="30"/>
      <c r="F394" s="30"/>
      <c r="G394" s="73"/>
      <c r="H394" s="74" t="s">
        <v>8</v>
      </c>
      <c r="I394" s="31"/>
      <c r="J394" s="30" t="s">
        <v>9</v>
      </c>
      <c r="K394" s="75">
        <f>'ФОРМУЛЫ!'!E380</f>
        <v>0</v>
      </c>
      <c r="L394" s="75">
        <f>'ФОРМУЛЫ!'!F380</f>
        <v>0</v>
      </c>
      <c r="M394" s="91"/>
      <c r="N394" s="76">
        <f>'ФОРМУЛЫ!'!J380</f>
        <v>0</v>
      </c>
      <c r="O394" s="76">
        <f>'ФОРМУЛЫ!'!K380</f>
        <v>0</v>
      </c>
      <c r="P394" s="77"/>
      <c r="Q394" s="78">
        <f>'ФОРМУЛЫ!'!P380</f>
        <v>0</v>
      </c>
      <c r="R394" s="79">
        <v>0.18</v>
      </c>
      <c r="S394" s="80"/>
      <c r="T394" s="80"/>
      <c r="U394" s="80"/>
      <c r="V394" s="80"/>
      <c r="W394" s="80"/>
      <c r="X394" s="81">
        <v>0</v>
      </c>
      <c r="Y394" s="80"/>
      <c r="Z394" s="80"/>
      <c r="AA394" s="82"/>
      <c r="AB394" s="82"/>
      <c r="AC394" s="83"/>
      <c r="AD394" s="83"/>
      <c r="AE394" s="83"/>
      <c r="AF394" s="83"/>
      <c r="AG394" s="84"/>
      <c r="AH394" s="85"/>
      <c r="AI394" s="85"/>
      <c r="AJ394" s="85">
        <f t="shared" si="10"/>
        <v>0</v>
      </c>
      <c r="AK394" s="85">
        <f t="shared" si="11"/>
        <v>0</v>
      </c>
      <c r="AL394" s="36"/>
    </row>
    <row r="395" spans="1:41" ht="15" hidden="1" customHeight="1" x14ac:dyDescent="0.25">
      <c r="A395" s="71">
        <v>365</v>
      </c>
      <c r="B395" s="71"/>
      <c r="C395" s="72"/>
      <c r="D395" s="70"/>
      <c r="E395" s="30"/>
      <c r="F395" s="30"/>
      <c r="G395" s="73"/>
      <c r="H395" s="74" t="s">
        <v>8</v>
      </c>
      <c r="I395" s="31"/>
      <c r="J395" s="30" t="s">
        <v>9</v>
      </c>
      <c r="K395" s="75">
        <f>'ФОРМУЛЫ!'!E381</f>
        <v>0</v>
      </c>
      <c r="L395" s="75">
        <f>'ФОРМУЛЫ!'!F381</f>
        <v>0</v>
      </c>
      <c r="M395" s="91"/>
      <c r="N395" s="76">
        <f>'ФОРМУЛЫ!'!J381</f>
        <v>0</v>
      </c>
      <c r="O395" s="76">
        <f>'ФОРМУЛЫ!'!K381</f>
        <v>0</v>
      </c>
      <c r="P395" s="77"/>
      <c r="Q395" s="78">
        <f>'ФОРМУЛЫ!'!P381</f>
        <v>0</v>
      </c>
      <c r="R395" s="79">
        <v>0.18</v>
      </c>
      <c r="S395" s="80"/>
      <c r="T395" s="80"/>
      <c r="U395" s="80"/>
      <c r="V395" s="80"/>
      <c r="W395" s="80"/>
      <c r="X395" s="81">
        <v>0</v>
      </c>
      <c r="Y395" s="80"/>
      <c r="Z395" s="80"/>
      <c r="AA395" s="82"/>
      <c r="AB395" s="82"/>
      <c r="AC395" s="83"/>
      <c r="AD395" s="83"/>
      <c r="AE395" s="83"/>
      <c r="AF395" s="83"/>
      <c r="AG395" s="84"/>
      <c r="AH395" s="85"/>
      <c r="AI395" s="85"/>
      <c r="AJ395" s="85">
        <f t="shared" si="10"/>
        <v>0</v>
      </c>
      <c r="AK395" s="85">
        <f t="shared" si="11"/>
        <v>0</v>
      </c>
      <c r="AL395" s="36"/>
    </row>
    <row r="396" spans="1:41" ht="15" hidden="1" customHeight="1" x14ac:dyDescent="0.25">
      <c r="A396" s="71">
        <v>366</v>
      </c>
      <c r="B396" s="71"/>
      <c r="C396" s="72"/>
      <c r="D396" s="70"/>
      <c r="E396" s="30"/>
      <c r="F396" s="30"/>
      <c r="G396" s="73"/>
      <c r="H396" s="74" t="s">
        <v>8</v>
      </c>
      <c r="I396" s="31"/>
      <c r="J396" s="30" t="s">
        <v>9</v>
      </c>
      <c r="K396" s="75">
        <f>'ФОРМУЛЫ!'!E382</f>
        <v>0</v>
      </c>
      <c r="L396" s="75">
        <f>'ФОРМУЛЫ!'!F382</f>
        <v>0</v>
      </c>
      <c r="M396" s="91"/>
      <c r="N396" s="76">
        <f>'ФОРМУЛЫ!'!J382</f>
        <v>0</v>
      </c>
      <c r="O396" s="76">
        <f>'ФОРМУЛЫ!'!K382</f>
        <v>0</v>
      </c>
      <c r="P396" s="77"/>
      <c r="Q396" s="78">
        <f>'ФОРМУЛЫ!'!P382</f>
        <v>0</v>
      </c>
      <c r="R396" s="79">
        <v>0.18</v>
      </c>
      <c r="S396" s="80"/>
      <c r="T396" s="80"/>
      <c r="U396" s="80"/>
      <c r="V396" s="80"/>
      <c r="W396" s="80"/>
      <c r="X396" s="81">
        <v>0</v>
      </c>
      <c r="Y396" s="80"/>
      <c r="Z396" s="80"/>
      <c r="AA396" s="82"/>
      <c r="AB396" s="82"/>
      <c r="AC396" s="83"/>
      <c r="AD396" s="83"/>
      <c r="AE396" s="83"/>
      <c r="AF396" s="83"/>
      <c r="AG396" s="84"/>
      <c r="AH396" s="85"/>
      <c r="AI396" s="85"/>
      <c r="AJ396" s="85">
        <f t="shared" si="10"/>
        <v>0</v>
      </c>
      <c r="AK396" s="85">
        <f t="shared" si="11"/>
        <v>0</v>
      </c>
      <c r="AL396" s="36"/>
    </row>
    <row r="397" spans="1:41" ht="15" hidden="1" customHeight="1" x14ac:dyDescent="0.25">
      <c r="A397" s="71">
        <v>367</v>
      </c>
      <c r="B397" s="71"/>
      <c r="C397" s="72"/>
      <c r="D397" s="70"/>
      <c r="E397" s="30"/>
      <c r="F397" s="30"/>
      <c r="G397" s="73"/>
      <c r="H397" s="74" t="s">
        <v>8</v>
      </c>
      <c r="I397" s="31"/>
      <c r="J397" s="30" t="s">
        <v>9</v>
      </c>
      <c r="K397" s="75">
        <f>'ФОРМУЛЫ!'!E383</f>
        <v>0</v>
      </c>
      <c r="L397" s="75">
        <f>'ФОРМУЛЫ!'!F383</f>
        <v>0</v>
      </c>
      <c r="M397" s="91"/>
      <c r="N397" s="76">
        <f>'ФОРМУЛЫ!'!J383</f>
        <v>0</v>
      </c>
      <c r="O397" s="76">
        <f>'ФОРМУЛЫ!'!K383</f>
        <v>0</v>
      </c>
      <c r="P397" s="77"/>
      <c r="Q397" s="78">
        <f>'ФОРМУЛЫ!'!P383</f>
        <v>0</v>
      </c>
      <c r="R397" s="79">
        <v>0.18</v>
      </c>
      <c r="S397" s="80"/>
      <c r="T397" s="80"/>
      <c r="U397" s="80"/>
      <c r="V397" s="80"/>
      <c r="W397" s="80"/>
      <c r="X397" s="81">
        <v>0</v>
      </c>
      <c r="Y397" s="80"/>
      <c r="Z397" s="80"/>
      <c r="AA397" s="82"/>
      <c r="AB397" s="82"/>
      <c r="AC397" s="83"/>
      <c r="AD397" s="83"/>
      <c r="AE397" s="83"/>
      <c r="AF397" s="83"/>
      <c r="AG397" s="84"/>
      <c r="AH397" s="85"/>
      <c r="AI397" s="85"/>
      <c r="AJ397" s="85">
        <f t="shared" si="10"/>
        <v>0</v>
      </c>
      <c r="AK397" s="85">
        <f t="shared" si="11"/>
        <v>0</v>
      </c>
      <c r="AL397" s="36"/>
    </row>
    <row r="398" spans="1:41" ht="15" hidden="1" customHeight="1" x14ac:dyDescent="0.25">
      <c r="A398" s="71">
        <v>368</v>
      </c>
      <c r="B398" s="71"/>
      <c r="C398" s="72"/>
      <c r="D398" s="70"/>
      <c r="E398" s="30"/>
      <c r="F398" s="30"/>
      <c r="G398" s="73"/>
      <c r="H398" s="74" t="s">
        <v>8</v>
      </c>
      <c r="I398" s="31"/>
      <c r="J398" s="30" t="s">
        <v>9</v>
      </c>
      <c r="K398" s="75">
        <f>'ФОРМУЛЫ!'!E384</f>
        <v>0</v>
      </c>
      <c r="L398" s="75">
        <f>'ФОРМУЛЫ!'!F384</f>
        <v>0</v>
      </c>
      <c r="M398" s="91"/>
      <c r="N398" s="76">
        <f>'ФОРМУЛЫ!'!J384</f>
        <v>0</v>
      </c>
      <c r="O398" s="76">
        <f>'ФОРМУЛЫ!'!K384</f>
        <v>0</v>
      </c>
      <c r="P398" s="77"/>
      <c r="Q398" s="78">
        <f>'ФОРМУЛЫ!'!P384</f>
        <v>0</v>
      </c>
      <c r="R398" s="79">
        <v>0.18</v>
      </c>
      <c r="S398" s="80"/>
      <c r="T398" s="80"/>
      <c r="U398" s="80"/>
      <c r="V398" s="80"/>
      <c r="W398" s="80"/>
      <c r="X398" s="81">
        <v>0</v>
      </c>
      <c r="Y398" s="80"/>
      <c r="Z398" s="80"/>
      <c r="AA398" s="82"/>
      <c r="AB398" s="82"/>
      <c r="AC398" s="83"/>
      <c r="AD398" s="83"/>
      <c r="AE398" s="83"/>
      <c r="AF398" s="83"/>
      <c r="AG398" s="84"/>
      <c r="AH398" s="85"/>
      <c r="AI398" s="85"/>
      <c r="AJ398" s="85">
        <f t="shared" si="10"/>
        <v>0</v>
      </c>
      <c r="AK398" s="85">
        <f t="shared" si="11"/>
        <v>0</v>
      </c>
      <c r="AL398" s="36"/>
    </row>
    <row r="399" spans="1:41" ht="15" hidden="1" customHeight="1" x14ac:dyDescent="0.25">
      <c r="A399" s="71">
        <v>369</v>
      </c>
      <c r="B399" s="71"/>
      <c r="C399" s="72"/>
      <c r="D399" s="70"/>
      <c r="E399" s="30"/>
      <c r="F399" s="30"/>
      <c r="G399" s="73"/>
      <c r="H399" s="74" t="s">
        <v>8</v>
      </c>
      <c r="I399" s="31"/>
      <c r="J399" s="30" t="s">
        <v>9</v>
      </c>
      <c r="K399" s="75">
        <f>'ФОРМУЛЫ!'!E385</f>
        <v>0</v>
      </c>
      <c r="L399" s="75">
        <f>'ФОРМУЛЫ!'!F385</f>
        <v>0</v>
      </c>
      <c r="M399" s="91"/>
      <c r="N399" s="76">
        <f>'ФОРМУЛЫ!'!J385</f>
        <v>0</v>
      </c>
      <c r="O399" s="76">
        <f>'ФОРМУЛЫ!'!K385</f>
        <v>0</v>
      </c>
      <c r="P399" s="77"/>
      <c r="Q399" s="78">
        <f>'ФОРМУЛЫ!'!P385</f>
        <v>0</v>
      </c>
      <c r="R399" s="79">
        <v>0.18</v>
      </c>
      <c r="S399" s="80"/>
      <c r="T399" s="80"/>
      <c r="U399" s="80"/>
      <c r="V399" s="80"/>
      <c r="W399" s="80"/>
      <c r="X399" s="81">
        <v>0</v>
      </c>
      <c r="Y399" s="80"/>
      <c r="Z399" s="80"/>
      <c r="AA399" s="82"/>
      <c r="AB399" s="82"/>
      <c r="AC399" s="83"/>
      <c r="AD399" s="83"/>
      <c r="AE399" s="83"/>
      <c r="AF399" s="83"/>
      <c r="AG399" s="84"/>
      <c r="AH399" s="85"/>
      <c r="AI399" s="85"/>
      <c r="AJ399" s="85">
        <f t="shared" si="10"/>
        <v>0</v>
      </c>
      <c r="AK399" s="85">
        <f t="shared" si="11"/>
        <v>0</v>
      </c>
      <c r="AL399" s="36"/>
    </row>
    <row r="400" spans="1:41" ht="15" hidden="1" customHeight="1" x14ac:dyDescent="0.25">
      <c r="A400" s="71">
        <v>370</v>
      </c>
      <c r="B400" s="71"/>
      <c r="C400" s="72"/>
      <c r="D400" s="70"/>
      <c r="E400" s="30"/>
      <c r="F400" s="30"/>
      <c r="G400" s="73"/>
      <c r="H400" s="74" t="s">
        <v>8</v>
      </c>
      <c r="I400" s="31"/>
      <c r="J400" s="30" t="s">
        <v>9</v>
      </c>
      <c r="K400" s="75">
        <f>'ФОРМУЛЫ!'!E386</f>
        <v>0</v>
      </c>
      <c r="L400" s="75">
        <f>'ФОРМУЛЫ!'!F386</f>
        <v>0</v>
      </c>
      <c r="M400" s="91"/>
      <c r="N400" s="76">
        <f>'ФОРМУЛЫ!'!J386</f>
        <v>0</v>
      </c>
      <c r="O400" s="76">
        <f>'ФОРМУЛЫ!'!K386</f>
        <v>0</v>
      </c>
      <c r="P400" s="77"/>
      <c r="Q400" s="78">
        <f>'ФОРМУЛЫ!'!P386</f>
        <v>0</v>
      </c>
      <c r="R400" s="79">
        <v>0.18</v>
      </c>
      <c r="S400" s="80"/>
      <c r="T400" s="80"/>
      <c r="U400" s="80"/>
      <c r="V400" s="80"/>
      <c r="W400" s="80"/>
      <c r="X400" s="81">
        <v>0</v>
      </c>
      <c r="Y400" s="80"/>
      <c r="Z400" s="80"/>
      <c r="AA400" s="82"/>
      <c r="AB400" s="82"/>
      <c r="AC400" s="83"/>
      <c r="AD400" s="83"/>
      <c r="AE400" s="83"/>
      <c r="AF400" s="83"/>
      <c r="AG400" s="84"/>
      <c r="AH400" s="85"/>
      <c r="AI400" s="85"/>
      <c r="AJ400" s="85">
        <f t="shared" si="10"/>
        <v>0</v>
      </c>
      <c r="AK400" s="85">
        <f t="shared" si="11"/>
        <v>0</v>
      </c>
      <c r="AL400" s="36"/>
    </row>
    <row r="401" spans="1:38" ht="15" hidden="1" customHeight="1" x14ac:dyDescent="0.25">
      <c r="A401" s="71">
        <v>371</v>
      </c>
      <c r="B401" s="71"/>
      <c r="C401" s="72"/>
      <c r="D401" s="70"/>
      <c r="E401" s="30"/>
      <c r="F401" s="30"/>
      <c r="G401" s="73"/>
      <c r="H401" s="74" t="s">
        <v>8</v>
      </c>
      <c r="I401" s="31"/>
      <c r="J401" s="30" t="s">
        <v>9</v>
      </c>
      <c r="K401" s="75">
        <f>'ФОРМУЛЫ!'!E387</f>
        <v>0</v>
      </c>
      <c r="L401" s="75">
        <f>'ФОРМУЛЫ!'!F387</f>
        <v>0</v>
      </c>
      <c r="M401" s="91"/>
      <c r="N401" s="76">
        <f>'ФОРМУЛЫ!'!J387</f>
        <v>0</v>
      </c>
      <c r="O401" s="76">
        <f>'ФОРМУЛЫ!'!K387</f>
        <v>0</v>
      </c>
      <c r="P401" s="77"/>
      <c r="Q401" s="78">
        <f>'ФОРМУЛЫ!'!P387</f>
        <v>0</v>
      </c>
      <c r="R401" s="79">
        <v>0.18</v>
      </c>
      <c r="S401" s="80"/>
      <c r="T401" s="80"/>
      <c r="U401" s="80"/>
      <c r="V401" s="80"/>
      <c r="W401" s="80"/>
      <c r="X401" s="81">
        <v>0</v>
      </c>
      <c r="Y401" s="80"/>
      <c r="Z401" s="80"/>
      <c r="AA401" s="82"/>
      <c r="AB401" s="82"/>
      <c r="AC401" s="83"/>
      <c r="AD401" s="83"/>
      <c r="AE401" s="83"/>
      <c r="AF401" s="83"/>
      <c r="AG401" s="84"/>
      <c r="AH401" s="85"/>
      <c r="AI401" s="85"/>
      <c r="AJ401" s="85">
        <f t="shared" si="10"/>
        <v>0</v>
      </c>
      <c r="AK401" s="85">
        <f t="shared" si="11"/>
        <v>0</v>
      </c>
      <c r="AL401" s="36"/>
    </row>
    <row r="402" spans="1:38" ht="15" hidden="1" customHeight="1" x14ac:dyDescent="0.25">
      <c r="A402" s="71">
        <v>372</v>
      </c>
      <c r="B402" s="71"/>
      <c r="C402" s="72"/>
      <c r="D402" s="70"/>
      <c r="E402" s="30"/>
      <c r="F402" s="30"/>
      <c r="G402" s="73"/>
      <c r="H402" s="74" t="s">
        <v>8</v>
      </c>
      <c r="I402" s="31"/>
      <c r="J402" s="30" t="s">
        <v>9</v>
      </c>
      <c r="K402" s="75">
        <f>'ФОРМУЛЫ!'!E388</f>
        <v>0</v>
      </c>
      <c r="L402" s="75">
        <f>'ФОРМУЛЫ!'!F388</f>
        <v>0</v>
      </c>
      <c r="M402" s="91"/>
      <c r="N402" s="76">
        <f>'ФОРМУЛЫ!'!J388</f>
        <v>0</v>
      </c>
      <c r="O402" s="76">
        <f>'ФОРМУЛЫ!'!K388</f>
        <v>0</v>
      </c>
      <c r="P402" s="77"/>
      <c r="Q402" s="78">
        <f>'ФОРМУЛЫ!'!P388</f>
        <v>0</v>
      </c>
      <c r="R402" s="79">
        <v>0.18</v>
      </c>
      <c r="S402" s="80"/>
      <c r="T402" s="80"/>
      <c r="U402" s="80"/>
      <c r="V402" s="80"/>
      <c r="W402" s="80"/>
      <c r="X402" s="81">
        <v>0</v>
      </c>
      <c r="Y402" s="80"/>
      <c r="Z402" s="80"/>
      <c r="AA402" s="82"/>
      <c r="AB402" s="82"/>
      <c r="AC402" s="83"/>
      <c r="AD402" s="83"/>
      <c r="AE402" s="83"/>
      <c r="AF402" s="83"/>
      <c r="AG402" s="84"/>
      <c r="AH402" s="85"/>
      <c r="AI402" s="85"/>
      <c r="AJ402" s="85">
        <f t="shared" si="10"/>
        <v>0</v>
      </c>
      <c r="AK402" s="85">
        <f t="shared" si="11"/>
        <v>0</v>
      </c>
      <c r="AL402" s="36"/>
    </row>
    <row r="403" spans="1:38" ht="15" hidden="1" customHeight="1" x14ac:dyDescent="0.25">
      <c r="A403" s="71">
        <v>373</v>
      </c>
      <c r="B403" s="71"/>
      <c r="C403" s="72"/>
      <c r="D403" s="70"/>
      <c r="E403" s="30"/>
      <c r="F403" s="30"/>
      <c r="G403" s="73"/>
      <c r="H403" s="74" t="s">
        <v>8</v>
      </c>
      <c r="I403" s="31"/>
      <c r="J403" s="30" t="s">
        <v>9</v>
      </c>
      <c r="K403" s="75">
        <f>'ФОРМУЛЫ!'!E389</f>
        <v>0</v>
      </c>
      <c r="L403" s="75">
        <f>'ФОРМУЛЫ!'!F389</f>
        <v>0</v>
      </c>
      <c r="M403" s="91"/>
      <c r="N403" s="76">
        <f>'ФОРМУЛЫ!'!J389</f>
        <v>0</v>
      </c>
      <c r="O403" s="76">
        <f>'ФОРМУЛЫ!'!K389</f>
        <v>0</v>
      </c>
      <c r="P403" s="77"/>
      <c r="Q403" s="78">
        <f>'ФОРМУЛЫ!'!P389</f>
        <v>0</v>
      </c>
      <c r="R403" s="79">
        <v>0.18</v>
      </c>
      <c r="S403" s="80"/>
      <c r="T403" s="80"/>
      <c r="U403" s="80"/>
      <c r="V403" s="80"/>
      <c r="W403" s="80"/>
      <c r="X403" s="81">
        <v>0</v>
      </c>
      <c r="Y403" s="80"/>
      <c r="Z403" s="80"/>
      <c r="AA403" s="82"/>
      <c r="AB403" s="82"/>
      <c r="AC403" s="83"/>
      <c r="AD403" s="83"/>
      <c r="AE403" s="83"/>
      <c r="AF403" s="83"/>
      <c r="AG403" s="84"/>
      <c r="AH403" s="85"/>
      <c r="AI403" s="85"/>
      <c r="AJ403" s="85">
        <f t="shared" si="10"/>
        <v>0</v>
      </c>
      <c r="AK403" s="85">
        <f t="shared" si="11"/>
        <v>0</v>
      </c>
      <c r="AL403" s="36"/>
    </row>
    <row r="404" spans="1:38" ht="15" hidden="1" customHeight="1" x14ac:dyDescent="0.25">
      <c r="A404" s="71">
        <v>374</v>
      </c>
      <c r="B404" s="71"/>
      <c r="C404" s="72"/>
      <c r="D404" s="70"/>
      <c r="E404" s="30"/>
      <c r="F404" s="30"/>
      <c r="G404" s="73"/>
      <c r="H404" s="74" t="s">
        <v>8</v>
      </c>
      <c r="I404" s="31"/>
      <c r="J404" s="30" t="s">
        <v>9</v>
      </c>
      <c r="K404" s="75">
        <f>'ФОРМУЛЫ!'!E390</f>
        <v>0</v>
      </c>
      <c r="L404" s="75">
        <f>'ФОРМУЛЫ!'!F390</f>
        <v>0</v>
      </c>
      <c r="M404" s="91"/>
      <c r="N404" s="76">
        <f>'ФОРМУЛЫ!'!J390</f>
        <v>0</v>
      </c>
      <c r="O404" s="76">
        <f>'ФОРМУЛЫ!'!K390</f>
        <v>0</v>
      </c>
      <c r="P404" s="77"/>
      <c r="Q404" s="78">
        <f>'ФОРМУЛЫ!'!P390</f>
        <v>0</v>
      </c>
      <c r="R404" s="79">
        <v>0.18</v>
      </c>
      <c r="S404" s="80"/>
      <c r="T404" s="80"/>
      <c r="U404" s="80"/>
      <c r="V404" s="80"/>
      <c r="W404" s="80"/>
      <c r="X404" s="81">
        <v>0</v>
      </c>
      <c r="Y404" s="80"/>
      <c r="Z404" s="80"/>
      <c r="AA404" s="82"/>
      <c r="AB404" s="82"/>
      <c r="AC404" s="83"/>
      <c r="AD404" s="83"/>
      <c r="AE404" s="83"/>
      <c r="AF404" s="83"/>
      <c r="AG404" s="84"/>
      <c r="AH404" s="85"/>
      <c r="AI404" s="85"/>
      <c r="AJ404" s="85">
        <f t="shared" si="10"/>
        <v>0</v>
      </c>
      <c r="AK404" s="85">
        <f t="shared" si="11"/>
        <v>0</v>
      </c>
      <c r="AL404" s="36"/>
    </row>
    <row r="405" spans="1:38" ht="15" hidden="1" customHeight="1" x14ac:dyDescent="0.25">
      <c r="A405" s="71">
        <v>375</v>
      </c>
      <c r="B405" s="71"/>
      <c r="C405" s="72"/>
      <c r="D405" s="70"/>
      <c r="E405" s="30"/>
      <c r="F405" s="30"/>
      <c r="G405" s="73"/>
      <c r="H405" s="74" t="s">
        <v>8</v>
      </c>
      <c r="I405" s="31"/>
      <c r="J405" s="30" t="s">
        <v>9</v>
      </c>
      <c r="K405" s="75">
        <f>'ФОРМУЛЫ!'!E391</f>
        <v>0</v>
      </c>
      <c r="L405" s="75">
        <f>'ФОРМУЛЫ!'!F391</f>
        <v>0</v>
      </c>
      <c r="M405" s="91"/>
      <c r="N405" s="76">
        <f>'ФОРМУЛЫ!'!J391</f>
        <v>0</v>
      </c>
      <c r="O405" s="76">
        <f>'ФОРМУЛЫ!'!K391</f>
        <v>0</v>
      </c>
      <c r="P405" s="77"/>
      <c r="Q405" s="78">
        <f>'ФОРМУЛЫ!'!P391</f>
        <v>0</v>
      </c>
      <c r="R405" s="79">
        <v>0.18</v>
      </c>
      <c r="S405" s="80"/>
      <c r="T405" s="80"/>
      <c r="U405" s="80"/>
      <c r="V405" s="80"/>
      <c r="W405" s="80"/>
      <c r="X405" s="81">
        <v>0</v>
      </c>
      <c r="Y405" s="80"/>
      <c r="Z405" s="80"/>
      <c r="AA405" s="82"/>
      <c r="AB405" s="82"/>
      <c r="AC405" s="83"/>
      <c r="AD405" s="83"/>
      <c r="AE405" s="83"/>
      <c r="AF405" s="83"/>
      <c r="AG405" s="84"/>
      <c r="AH405" s="85"/>
      <c r="AI405" s="85"/>
      <c r="AJ405" s="85">
        <f t="shared" si="10"/>
        <v>0</v>
      </c>
      <c r="AK405" s="85">
        <f t="shared" si="11"/>
        <v>0</v>
      </c>
      <c r="AL405" s="36"/>
    </row>
    <row r="406" spans="1:38" ht="15" hidden="1" customHeight="1" x14ac:dyDescent="0.25">
      <c r="A406" s="71">
        <v>376</v>
      </c>
      <c r="B406" s="71"/>
      <c r="C406" s="72"/>
      <c r="D406" s="70"/>
      <c r="E406" s="30"/>
      <c r="F406" s="30"/>
      <c r="G406" s="73"/>
      <c r="H406" s="74" t="s">
        <v>8</v>
      </c>
      <c r="I406" s="31"/>
      <c r="J406" s="30" t="s">
        <v>9</v>
      </c>
      <c r="K406" s="75">
        <f>'ФОРМУЛЫ!'!E392</f>
        <v>0</v>
      </c>
      <c r="L406" s="75">
        <f>'ФОРМУЛЫ!'!F392</f>
        <v>0</v>
      </c>
      <c r="M406" s="91"/>
      <c r="N406" s="76">
        <f>'ФОРМУЛЫ!'!J392</f>
        <v>0</v>
      </c>
      <c r="O406" s="76">
        <f>'ФОРМУЛЫ!'!K392</f>
        <v>0</v>
      </c>
      <c r="P406" s="77"/>
      <c r="Q406" s="78">
        <f>'ФОРМУЛЫ!'!P392</f>
        <v>0</v>
      </c>
      <c r="R406" s="79">
        <v>0.18</v>
      </c>
      <c r="S406" s="80"/>
      <c r="T406" s="80"/>
      <c r="U406" s="80"/>
      <c r="V406" s="80"/>
      <c r="W406" s="80"/>
      <c r="X406" s="81">
        <v>0</v>
      </c>
      <c r="Y406" s="80"/>
      <c r="Z406" s="80"/>
      <c r="AA406" s="82"/>
      <c r="AB406" s="82"/>
      <c r="AC406" s="83"/>
      <c r="AD406" s="83"/>
      <c r="AE406" s="83"/>
      <c r="AF406" s="83"/>
      <c r="AG406" s="84"/>
      <c r="AH406" s="85"/>
      <c r="AI406" s="85"/>
      <c r="AJ406" s="85">
        <f t="shared" si="10"/>
        <v>0</v>
      </c>
      <c r="AK406" s="85">
        <f t="shared" si="11"/>
        <v>0</v>
      </c>
      <c r="AL406" s="36"/>
    </row>
    <row r="407" spans="1:38" ht="15" hidden="1" customHeight="1" x14ac:dyDescent="0.25">
      <c r="A407" s="71">
        <v>377</v>
      </c>
      <c r="B407" s="71"/>
      <c r="C407" s="72"/>
      <c r="D407" s="70"/>
      <c r="E407" s="30"/>
      <c r="F407" s="30"/>
      <c r="G407" s="73"/>
      <c r="H407" s="74" t="s">
        <v>8</v>
      </c>
      <c r="I407" s="31"/>
      <c r="J407" s="30" t="s">
        <v>9</v>
      </c>
      <c r="K407" s="75">
        <f>'ФОРМУЛЫ!'!E393</f>
        <v>0</v>
      </c>
      <c r="L407" s="75">
        <f>'ФОРМУЛЫ!'!F393</f>
        <v>0</v>
      </c>
      <c r="M407" s="91"/>
      <c r="N407" s="76">
        <f>'ФОРМУЛЫ!'!J393</f>
        <v>0</v>
      </c>
      <c r="O407" s="76">
        <f>'ФОРМУЛЫ!'!K393</f>
        <v>0</v>
      </c>
      <c r="P407" s="77"/>
      <c r="Q407" s="78">
        <f>'ФОРМУЛЫ!'!P393</f>
        <v>0</v>
      </c>
      <c r="R407" s="79">
        <v>0.18</v>
      </c>
      <c r="S407" s="80"/>
      <c r="T407" s="80"/>
      <c r="U407" s="80"/>
      <c r="V407" s="80"/>
      <c r="W407" s="80"/>
      <c r="X407" s="81">
        <v>0</v>
      </c>
      <c r="Y407" s="80"/>
      <c r="Z407" s="80"/>
      <c r="AA407" s="82"/>
      <c r="AB407" s="82"/>
      <c r="AC407" s="83"/>
      <c r="AD407" s="83"/>
      <c r="AE407" s="83"/>
      <c r="AF407" s="83"/>
      <c r="AG407" s="84"/>
      <c r="AH407" s="85"/>
      <c r="AI407" s="85"/>
      <c r="AJ407" s="85">
        <f t="shared" si="10"/>
        <v>0</v>
      </c>
      <c r="AK407" s="85">
        <f t="shared" si="11"/>
        <v>0</v>
      </c>
      <c r="AL407" s="36"/>
    </row>
    <row r="408" spans="1:38" ht="15" hidden="1" customHeight="1" x14ac:dyDescent="0.25">
      <c r="A408" s="71">
        <v>378</v>
      </c>
      <c r="B408" s="71"/>
      <c r="C408" s="72"/>
      <c r="D408" s="70"/>
      <c r="E408" s="30"/>
      <c r="F408" s="30"/>
      <c r="G408" s="73"/>
      <c r="H408" s="74" t="s">
        <v>8</v>
      </c>
      <c r="I408" s="31"/>
      <c r="J408" s="30" t="s">
        <v>9</v>
      </c>
      <c r="K408" s="75">
        <f>'ФОРМУЛЫ!'!E394</f>
        <v>0</v>
      </c>
      <c r="L408" s="75">
        <f>'ФОРМУЛЫ!'!F394</f>
        <v>0</v>
      </c>
      <c r="M408" s="91"/>
      <c r="N408" s="76">
        <f>'ФОРМУЛЫ!'!J394</f>
        <v>0</v>
      </c>
      <c r="O408" s="76">
        <f>'ФОРМУЛЫ!'!K394</f>
        <v>0</v>
      </c>
      <c r="P408" s="77"/>
      <c r="Q408" s="78">
        <f>'ФОРМУЛЫ!'!P394</f>
        <v>0</v>
      </c>
      <c r="R408" s="79">
        <v>0.18</v>
      </c>
      <c r="S408" s="80"/>
      <c r="T408" s="80"/>
      <c r="U408" s="80"/>
      <c r="V408" s="80"/>
      <c r="W408" s="80"/>
      <c r="X408" s="81">
        <v>0</v>
      </c>
      <c r="Y408" s="80"/>
      <c r="Z408" s="80"/>
      <c r="AA408" s="82"/>
      <c r="AB408" s="82"/>
      <c r="AC408" s="83"/>
      <c r="AD408" s="83"/>
      <c r="AE408" s="83"/>
      <c r="AF408" s="83"/>
      <c r="AG408" s="84"/>
      <c r="AH408" s="85"/>
      <c r="AI408" s="85"/>
      <c r="AJ408" s="85">
        <f t="shared" si="10"/>
        <v>0</v>
      </c>
      <c r="AK408" s="85">
        <f t="shared" si="11"/>
        <v>0</v>
      </c>
      <c r="AL408" s="36"/>
    </row>
    <row r="409" spans="1:38" ht="15" hidden="1" customHeight="1" x14ac:dyDescent="0.25">
      <c r="A409" s="71">
        <v>379</v>
      </c>
      <c r="B409" s="71"/>
      <c r="C409" s="72"/>
      <c r="D409" s="70"/>
      <c r="E409" s="30"/>
      <c r="F409" s="30"/>
      <c r="G409" s="73"/>
      <c r="H409" s="74" t="s">
        <v>8</v>
      </c>
      <c r="I409" s="31"/>
      <c r="J409" s="30" t="s">
        <v>9</v>
      </c>
      <c r="K409" s="75">
        <f>'ФОРМУЛЫ!'!E395</f>
        <v>0</v>
      </c>
      <c r="L409" s="75">
        <f>'ФОРМУЛЫ!'!F395</f>
        <v>0</v>
      </c>
      <c r="M409" s="91"/>
      <c r="N409" s="76">
        <f>'ФОРМУЛЫ!'!J395</f>
        <v>0</v>
      </c>
      <c r="O409" s="76">
        <f>'ФОРМУЛЫ!'!K395</f>
        <v>0</v>
      </c>
      <c r="P409" s="77"/>
      <c r="Q409" s="78">
        <f>'ФОРМУЛЫ!'!P395</f>
        <v>0</v>
      </c>
      <c r="R409" s="79">
        <v>0.18</v>
      </c>
      <c r="S409" s="80"/>
      <c r="T409" s="80"/>
      <c r="U409" s="80"/>
      <c r="V409" s="80"/>
      <c r="W409" s="80"/>
      <c r="X409" s="81">
        <v>0</v>
      </c>
      <c r="Y409" s="80"/>
      <c r="Z409" s="80"/>
      <c r="AA409" s="82"/>
      <c r="AB409" s="82"/>
      <c r="AC409" s="83"/>
      <c r="AD409" s="83"/>
      <c r="AE409" s="83"/>
      <c r="AF409" s="83"/>
      <c r="AG409" s="84"/>
      <c r="AH409" s="85"/>
      <c r="AI409" s="85"/>
      <c r="AJ409" s="85">
        <f t="shared" si="10"/>
        <v>0</v>
      </c>
      <c r="AK409" s="85">
        <f t="shared" si="11"/>
        <v>0</v>
      </c>
      <c r="AL409" s="36"/>
    </row>
    <row r="410" spans="1:38" ht="15" hidden="1" customHeight="1" x14ac:dyDescent="0.25">
      <c r="A410" s="71">
        <v>380</v>
      </c>
      <c r="B410" s="71"/>
      <c r="C410" s="72"/>
      <c r="D410" s="70"/>
      <c r="E410" s="30"/>
      <c r="F410" s="30"/>
      <c r="G410" s="73"/>
      <c r="H410" s="74" t="s">
        <v>8</v>
      </c>
      <c r="I410" s="31"/>
      <c r="J410" s="30" t="s">
        <v>9</v>
      </c>
      <c r="K410" s="75">
        <f>'ФОРМУЛЫ!'!E396</f>
        <v>0</v>
      </c>
      <c r="L410" s="75">
        <f>'ФОРМУЛЫ!'!F396</f>
        <v>0</v>
      </c>
      <c r="M410" s="91"/>
      <c r="N410" s="76">
        <f>'ФОРМУЛЫ!'!J396</f>
        <v>0</v>
      </c>
      <c r="O410" s="76">
        <f>'ФОРМУЛЫ!'!K396</f>
        <v>0</v>
      </c>
      <c r="P410" s="77"/>
      <c r="Q410" s="78">
        <f>'ФОРМУЛЫ!'!P396</f>
        <v>0</v>
      </c>
      <c r="R410" s="79">
        <v>0.18</v>
      </c>
      <c r="S410" s="80"/>
      <c r="T410" s="80"/>
      <c r="U410" s="80"/>
      <c r="V410" s="80"/>
      <c r="W410" s="80"/>
      <c r="X410" s="81">
        <v>0</v>
      </c>
      <c r="Y410" s="80"/>
      <c r="Z410" s="80"/>
      <c r="AA410" s="82"/>
      <c r="AB410" s="82"/>
      <c r="AC410" s="83"/>
      <c r="AD410" s="83"/>
      <c r="AE410" s="83"/>
      <c r="AF410" s="83"/>
      <c r="AG410" s="84"/>
      <c r="AH410" s="85"/>
      <c r="AI410" s="85"/>
      <c r="AJ410" s="85">
        <f t="shared" si="10"/>
        <v>0</v>
      </c>
      <c r="AK410" s="85">
        <f t="shared" si="11"/>
        <v>0</v>
      </c>
      <c r="AL410" s="36"/>
    </row>
    <row r="411" spans="1:38" ht="15" hidden="1" customHeight="1" x14ac:dyDescent="0.25">
      <c r="A411" s="71">
        <v>381</v>
      </c>
      <c r="B411" s="71"/>
      <c r="C411" s="72"/>
      <c r="D411" s="70"/>
      <c r="E411" s="30"/>
      <c r="F411" s="30"/>
      <c r="G411" s="73"/>
      <c r="H411" s="74" t="s">
        <v>8</v>
      </c>
      <c r="I411" s="31"/>
      <c r="J411" s="30" t="s">
        <v>9</v>
      </c>
      <c r="K411" s="75">
        <f>'ФОРМУЛЫ!'!E397</f>
        <v>0</v>
      </c>
      <c r="L411" s="75">
        <f>'ФОРМУЛЫ!'!F397</f>
        <v>0</v>
      </c>
      <c r="M411" s="91"/>
      <c r="N411" s="76">
        <f>'ФОРМУЛЫ!'!J397</f>
        <v>0</v>
      </c>
      <c r="O411" s="76">
        <f>'ФОРМУЛЫ!'!K397</f>
        <v>0</v>
      </c>
      <c r="P411" s="77"/>
      <c r="Q411" s="78">
        <f>'ФОРМУЛЫ!'!P397</f>
        <v>0</v>
      </c>
      <c r="R411" s="79">
        <v>0.18</v>
      </c>
      <c r="S411" s="80"/>
      <c r="T411" s="80"/>
      <c r="U411" s="80"/>
      <c r="V411" s="80"/>
      <c r="W411" s="80"/>
      <c r="X411" s="81">
        <v>0</v>
      </c>
      <c r="Y411" s="80"/>
      <c r="Z411" s="80"/>
      <c r="AA411" s="82"/>
      <c r="AB411" s="82"/>
      <c r="AC411" s="83"/>
      <c r="AD411" s="83"/>
      <c r="AE411" s="83"/>
      <c r="AF411" s="83"/>
      <c r="AG411" s="84"/>
      <c r="AH411" s="85"/>
      <c r="AI411" s="85"/>
      <c r="AJ411" s="85">
        <f t="shared" si="10"/>
        <v>0</v>
      </c>
      <c r="AK411" s="85">
        <f t="shared" si="11"/>
        <v>0</v>
      </c>
      <c r="AL411" s="36"/>
    </row>
    <row r="412" spans="1:38" ht="15" hidden="1" customHeight="1" x14ac:dyDescent="0.25">
      <c r="A412" s="71">
        <v>382</v>
      </c>
      <c r="B412" s="71"/>
      <c r="C412" s="72"/>
      <c r="D412" s="70"/>
      <c r="E412" s="30"/>
      <c r="F412" s="30"/>
      <c r="G412" s="73"/>
      <c r="H412" s="74" t="s">
        <v>8</v>
      </c>
      <c r="I412" s="31"/>
      <c r="J412" s="30" t="s">
        <v>9</v>
      </c>
      <c r="K412" s="75">
        <f>'ФОРМУЛЫ!'!E398</f>
        <v>0</v>
      </c>
      <c r="L412" s="75">
        <f>'ФОРМУЛЫ!'!F398</f>
        <v>0</v>
      </c>
      <c r="M412" s="91"/>
      <c r="N412" s="76">
        <f>'ФОРМУЛЫ!'!J398</f>
        <v>0</v>
      </c>
      <c r="O412" s="76">
        <f>'ФОРМУЛЫ!'!K398</f>
        <v>0</v>
      </c>
      <c r="P412" s="77"/>
      <c r="Q412" s="78">
        <f>'ФОРМУЛЫ!'!P398</f>
        <v>0</v>
      </c>
      <c r="R412" s="79">
        <v>0.18</v>
      </c>
      <c r="S412" s="80"/>
      <c r="T412" s="80"/>
      <c r="U412" s="80"/>
      <c r="V412" s="80"/>
      <c r="W412" s="80"/>
      <c r="X412" s="81">
        <v>0</v>
      </c>
      <c r="Y412" s="80"/>
      <c r="Z412" s="80"/>
      <c r="AA412" s="82"/>
      <c r="AB412" s="82"/>
      <c r="AC412" s="83"/>
      <c r="AD412" s="83"/>
      <c r="AE412" s="83"/>
      <c r="AF412" s="83"/>
      <c r="AG412" s="84"/>
      <c r="AH412" s="85"/>
      <c r="AI412" s="85"/>
      <c r="AJ412" s="85">
        <f t="shared" si="10"/>
        <v>0</v>
      </c>
      <c r="AK412" s="85">
        <f t="shared" si="11"/>
        <v>0</v>
      </c>
      <c r="AL412" s="36"/>
    </row>
    <row r="413" spans="1:38" ht="15" hidden="1" customHeight="1" x14ac:dyDescent="0.25">
      <c r="A413" s="71">
        <v>383</v>
      </c>
      <c r="B413" s="71"/>
      <c r="C413" s="72"/>
      <c r="D413" s="70"/>
      <c r="E413" s="30"/>
      <c r="F413" s="30"/>
      <c r="G413" s="73"/>
      <c r="H413" s="74" t="s">
        <v>8</v>
      </c>
      <c r="I413" s="31"/>
      <c r="J413" s="30" t="s">
        <v>9</v>
      </c>
      <c r="K413" s="75">
        <f>'ФОРМУЛЫ!'!E399</f>
        <v>0</v>
      </c>
      <c r="L413" s="75">
        <f>'ФОРМУЛЫ!'!F399</f>
        <v>0</v>
      </c>
      <c r="M413" s="91"/>
      <c r="N413" s="76">
        <f>'ФОРМУЛЫ!'!J399</f>
        <v>0</v>
      </c>
      <c r="O413" s="76">
        <f>'ФОРМУЛЫ!'!K399</f>
        <v>0</v>
      </c>
      <c r="P413" s="77"/>
      <c r="Q413" s="78">
        <f>'ФОРМУЛЫ!'!P399</f>
        <v>0</v>
      </c>
      <c r="R413" s="79">
        <v>0.18</v>
      </c>
      <c r="S413" s="80"/>
      <c r="T413" s="80"/>
      <c r="U413" s="80"/>
      <c r="V413" s="80"/>
      <c r="W413" s="80"/>
      <c r="X413" s="81">
        <v>0</v>
      </c>
      <c r="Y413" s="80"/>
      <c r="Z413" s="80"/>
      <c r="AA413" s="82"/>
      <c r="AB413" s="82"/>
      <c r="AC413" s="83"/>
      <c r="AD413" s="83"/>
      <c r="AE413" s="83"/>
      <c r="AF413" s="83"/>
      <c r="AG413" s="84"/>
      <c r="AH413" s="85"/>
      <c r="AI413" s="85"/>
      <c r="AJ413" s="85">
        <f t="shared" si="10"/>
        <v>0</v>
      </c>
      <c r="AK413" s="85">
        <f t="shared" si="11"/>
        <v>0</v>
      </c>
      <c r="AL413" s="36"/>
    </row>
    <row r="414" spans="1:38" ht="15" hidden="1" customHeight="1" x14ac:dyDescent="0.25">
      <c r="A414" s="71">
        <v>384</v>
      </c>
      <c r="B414" s="71"/>
      <c r="C414" s="72"/>
      <c r="D414" s="70"/>
      <c r="E414" s="30"/>
      <c r="F414" s="30"/>
      <c r="G414" s="73"/>
      <c r="H414" s="74" t="s">
        <v>8</v>
      </c>
      <c r="I414" s="31"/>
      <c r="J414" s="30" t="s">
        <v>9</v>
      </c>
      <c r="K414" s="75">
        <f>'ФОРМУЛЫ!'!E400</f>
        <v>0</v>
      </c>
      <c r="L414" s="75">
        <f>'ФОРМУЛЫ!'!F400</f>
        <v>0</v>
      </c>
      <c r="M414" s="91"/>
      <c r="N414" s="76">
        <f>'ФОРМУЛЫ!'!J400</f>
        <v>0</v>
      </c>
      <c r="O414" s="76">
        <f>'ФОРМУЛЫ!'!K400</f>
        <v>0</v>
      </c>
      <c r="P414" s="77"/>
      <c r="Q414" s="78">
        <f>'ФОРМУЛЫ!'!P400</f>
        <v>0</v>
      </c>
      <c r="R414" s="79">
        <v>0.18</v>
      </c>
      <c r="S414" s="80"/>
      <c r="T414" s="80"/>
      <c r="U414" s="80"/>
      <c r="V414" s="80"/>
      <c r="W414" s="80"/>
      <c r="X414" s="81">
        <v>0</v>
      </c>
      <c r="Y414" s="80"/>
      <c r="Z414" s="80"/>
      <c r="AA414" s="82"/>
      <c r="AB414" s="82"/>
      <c r="AC414" s="83"/>
      <c r="AD414" s="83"/>
      <c r="AE414" s="83"/>
      <c r="AF414" s="83"/>
      <c r="AG414" s="84"/>
      <c r="AH414" s="85"/>
      <c r="AI414" s="85"/>
      <c r="AJ414" s="85">
        <f t="shared" si="10"/>
        <v>0</v>
      </c>
      <c r="AK414" s="85">
        <f t="shared" si="11"/>
        <v>0</v>
      </c>
      <c r="AL414" s="36"/>
    </row>
    <row r="415" spans="1:38" ht="15" hidden="1" customHeight="1" x14ac:dyDescent="0.25">
      <c r="A415" s="71">
        <v>385</v>
      </c>
      <c r="B415" s="71"/>
      <c r="C415" s="72"/>
      <c r="D415" s="86"/>
      <c r="E415" s="30"/>
      <c r="F415" s="30"/>
      <c r="G415" s="73"/>
      <c r="H415" s="74" t="s">
        <v>8</v>
      </c>
      <c r="I415" s="31"/>
      <c r="J415" s="30" t="s">
        <v>9</v>
      </c>
      <c r="K415" s="75">
        <f>'ФОРМУЛЫ!'!E401</f>
        <v>0</v>
      </c>
      <c r="L415" s="75">
        <f>'ФОРМУЛЫ!'!F401</f>
        <v>0</v>
      </c>
      <c r="M415" s="91"/>
      <c r="N415" s="76">
        <f>'ФОРМУЛЫ!'!J401</f>
        <v>0</v>
      </c>
      <c r="O415" s="76">
        <f>'ФОРМУЛЫ!'!K401</f>
        <v>0</v>
      </c>
      <c r="P415" s="77"/>
      <c r="Q415" s="78">
        <f>'ФОРМУЛЫ!'!P401</f>
        <v>0</v>
      </c>
      <c r="R415" s="79">
        <v>0.18</v>
      </c>
      <c r="S415" s="80"/>
      <c r="T415" s="80"/>
      <c r="U415" s="80"/>
      <c r="V415" s="80"/>
      <c r="W415" s="80"/>
      <c r="X415" s="81">
        <v>0</v>
      </c>
      <c r="Y415" s="80"/>
      <c r="Z415" s="80"/>
      <c r="AA415" s="82"/>
      <c r="AB415" s="82"/>
      <c r="AC415" s="83"/>
      <c r="AD415" s="83"/>
      <c r="AE415" s="83"/>
      <c r="AF415" s="83"/>
      <c r="AG415" s="84"/>
      <c r="AH415" s="85"/>
      <c r="AI415" s="85"/>
      <c r="AJ415" s="85">
        <f t="shared" ref="AJ415:AJ478" si="12">ROUND(AH415*E415,2)</f>
        <v>0</v>
      </c>
      <c r="AK415" s="85">
        <f t="shared" ref="AK415:AK478" si="13">ROUND(AI415*E415,2)</f>
        <v>0</v>
      </c>
      <c r="AL415" s="36"/>
    </row>
    <row r="416" spans="1:38" ht="15" hidden="1" customHeight="1" x14ac:dyDescent="0.25">
      <c r="A416" s="71">
        <v>386</v>
      </c>
      <c r="B416" s="71"/>
      <c r="C416" s="72"/>
      <c r="D416" s="70"/>
      <c r="E416" s="30"/>
      <c r="F416" s="30"/>
      <c r="G416" s="73"/>
      <c r="H416" s="74" t="s">
        <v>8</v>
      </c>
      <c r="I416" s="31"/>
      <c r="J416" s="30" t="s">
        <v>9</v>
      </c>
      <c r="K416" s="75">
        <f>'ФОРМУЛЫ!'!E402</f>
        <v>0</v>
      </c>
      <c r="L416" s="75">
        <f>'ФОРМУЛЫ!'!F402</f>
        <v>0</v>
      </c>
      <c r="M416" s="91"/>
      <c r="N416" s="76">
        <f>'ФОРМУЛЫ!'!J402</f>
        <v>0</v>
      </c>
      <c r="O416" s="76">
        <f>'ФОРМУЛЫ!'!K402</f>
        <v>0</v>
      </c>
      <c r="P416" s="77"/>
      <c r="Q416" s="78">
        <f>'ФОРМУЛЫ!'!P402</f>
        <v>0</v>
      </c>
      <c r="R416" s="79">
        <v>0.18</v>
      </c>
      <c r="S416" s="80"/>
      <c r="T416" s="80"/>
      <c r="U416" s="80"/>
      <c r="V416" s="80"/>
      <c r="W416" s="80"/>
      <c r="X416" s="81">
        <v>0</v>
      </c>
      <c r="Y416" s="80"/>
      <c r="Z416" s="80"/>
      <c r="AA416" s="82"/>
      <c r="AB416" s="82"/>
      <c r="AC416" s="83"/>
      <c r="AD416" s="83"/>
      <c r="AE416" s="83"/>
      <c r="AF416" s="83"/>
      <c r="AG416" s="84"/>
      <c r="AH416" s="85"/>
      <c r="AI416" s="85"/>
      <c r="AJ416" s="85">
        <f t="shared" si="12"/>
        <v>0</v>
      </c>
      <c r="AK416" s="85">
        <f t="shared" si="13"/>
        <v>0</v>
      </c>
      <c r="AL416" s="36"/>
    </row>
    <row r="417" spans="1:38" ht="15" hidden="1" customHeight="1" x14ac:dyDescent="0.25">
      <c r="A417" s="71">
        <v>387</v>
      </c>
      <c r="B417" s="71"/>
      <c r="C417" s="72"/>
      <c r="D417" s="70"/>
      <c r="E417" s="30"/>
      <c r="F417" s="30"/>
      <c r="G417" s="73"/>
      <c r="H417" s="74" t="s">
        <v>8</v>
      </c>
      <c r="I417" s="31"/>
      <c r="J417" s="30" t="s">
        <v>9</v>
      </c>
      <c r="K417" s="75">
        <f>'ФОРМУЛЫ!'!E403</f>
        <v>0</v>
      </c>
      <c r="L417" s="75">
        <f>'ФОРМУЛЫ!'!F403</f>
        <v>0</v>
      </c>
      <c r="M417" s="91"/>
      <c r="N417" s="76">
        <f>'ФОРМУЛЫ!'!J403</f>
        <v>0</v>
      </c>
      <c r="O417" s="76">
        <f>'ФОРМУЛЫ!'!K403</f>
        <v>0</v>
      </c>
      <c r="P417" s="77"/>
      <c r="Q417" s="78">
        <f>'ФОРМУЛЫ!'!P403</f>
        <v>0</v>
      </c>
      <c r="R417" s="79">
        <v>0.18</v>
      </c>
      <c r="S417" s="80"/>
      <c r="T417" s="80"/>
      <c r="U417" s="80"/>
      <c r="V417" s="80"/>
      <c r="W417" s="80"/>
      <c r="X417" s="81">
        <v>0</v>
      </c>
      <c r="Y417" s="80"/>
      <c r="Z417" s="80"/>
      <c r="AA417" s="82"/>
      <c r="AB417" s="82"/>
      <c r="AC417" s="83"/>
      <c r="AD417" s="83"/>
      <c r="AE417" s="83"/>
      <c r="AF417" s="83"/>
      <c r="AG417" s="84"/>
      <c r="AH417" s="85"/>
      <c r="AI417" s="85"/>
      <c r="AJ417" s="85">
        <f t="shared" si="12"/>
        <v>0</v>
      </c>
      <c r="AK417" s="85">
        <f t="shared" si="13"/>
        <v>0</v>
      </c>
      <c r="AL417" s="36"/>
    </row>
    <row r="418" spans="1:38" ht="15" hidden="1" customHeight="1" x14ac:dyDescent="0.25">
      <c r="A418" s="71">
        <v>388</v>
      </c>
      <c r="B418" s="71"/>
      <c r="C418" s="72"/>
      <c r="D418" s="70"/>
      <c r="E418" s="30"/>
      <c r="F418" s="30"/>
      <c r="G418" s="73"/>
      <c r="H418" s="74" t="s">
        <v>8</v>
      </c>
      <c r="I418" s="31"/>
      <c r="J418" s="30" t="s">
        <v>9</v>
      </c>
      <c r="K418" s="75">
        <f>'ФОРМУЛЫ!'!E404</f>
        <v>0</v>
      </c>
      <c r="L418" s="75">
        <f>'ФОРМУЛЫ!'!F404</f>
        <v>0</v>
      </c>
      <c r="M418" s="91"/>
      <c r="N418" s="76">
        <f>'ФОРМУЛЫ!'!J404</f>
        <v>0</v>
      </c>
      <c r="O418" s="76">
        <f>'ФОРМУЛЫ!'!K404</f>
        <v>0</v>
      </c>
      <c r="P418" s="77"/>
      <c r="Q418" s="78">
        <f>'ФОРМУЛЫ!'!P404</f>
        <v>0</v>
      </c>
      <c r="R418" s="79">
        <v>0.18</v>
      </c>
      <c r="S418" s="80"/>
      <c r="T418" s="80"/>
      <c r="U418" s="80"/>
      <c r="V418" s="80"/>
      <c r="W418" s="80"/>
      <c r="X418" s="81">
        <v>0</v>
      </c>
      <c r="Y418" s="80"/>
      <c r="Z418" s="80"/>
      <c r="AA418" s="82"/>
      <c r="AB418" s="82"/>
      <c r="AC418" s="83"/>
      <c r="AD418" s="83"/>
      <c r="AE418" s="83"/>
      <c r="AF418" s="83"/>
      <c r="AG418" s="84"/>
      <c r="AH418" s="85"/>
      <c r="AI418" s="85"/>
      <c r="AJ418" s="85">
        <f t="shared" si="12"/>
        <v>0</v>
      </c>
      <c r="AK418" s="85">
        <f t="shared" si="13"/>
        <v>0</v>
      </c>
      <c r="AL418" s="36"/>
    </row>
    <row r="419" spans="1:38" ht="15" hidden="1" customHeight="1" x14ac:dyDescent="0.25">
      <c r="A419" s="71">
        <v>389</v>
      </c>
      <c r="B419" s="71"/>
      <c r="C419" s="72"/>
      <c r="D419" s="70"/>
      <c r="E419" s="30"/>
      <c r="F419" s="30"/>
      <c r="G419" s="73"/>
      <c r="H419" s="74" t="s">
        <v>8</v>
      </c>
      <c r="I419" s="31"/>
      <c r="J419" s="30" t="s">
        <v>9</v>
      </c>
      <c r="K419" s="75">
        <f>'ФОРМУЛЫ!'!E405</f>
        <v>0</v>
      </c>
      <c r="L419" s="75">
        <f>'ФОРМУЛЫ!'!F405</f>
        <v>0</v>
      </c>
      <c r="M419" s="91"/>
      <c r="N419" s="76">
        <f>'ФОРМУЛЫ!'!J405</f>
        <v>0</v>
      </c>
      <c r="O419" s="76">
        <f>'ФОРМУЛЫ!'!K405</f>
        <v>0</v>
      </c>
      <c r="P419" s="77"/>
      <c r="Q419" s="78">
        <f>'ФОРМУЛЫ!'!P405</f>
        <v>0</v>
      </c>
      <c r="R419" s="79">
        <v>0.18</v>
      </c>
      <c r="S419" s="80"/>
      <c r="T419" s="80"/>
      <c r="U419" s="80"/>
      <c r="V419" s="80"/>
      <c r="W419" s="80"/>
      <c r="X419" s="81">
        <v>0</v>
      </c>
      <c r="Y419" s="80"/>
      <c r="Z419" s="80"/>
      <c r="AA419" s="82"/>
      <c r="AB419" s="82"/>
      <c r="AC419" s="83"/>
      <c r="AD419" s="83"/>
      <c r="AE419" s="83"/>
      <c r="AF419" s="83"/>
      <c r="AG419" s="84"/>
      <c r="AH419" s="85"/>
      <c r="AI419" s="85"/>
      <c r="AJ419" s="85">
        <f t="shared" si="12"/>
        <v>0</v>
      </c>
      <c r="AK419" s="85">
        <f t="shared" si="13"/>
        <v>0</v>
      </c>
      <c r="AL419" s="36"/>
    </row>
    <row r="420" spans="1:38" ht="15" hidden="1" customHeight="1" x14ac:dyDescent="0.25">
      <c r="A420" s="71">
        <v>390</v>
      </c>
      <c r="B420" s="71"/>
      <c r="C420" s="72"/>
      <c r="D420" s="70"/>
      <c r="E420" s="30"/>
      <c r="F420" s="30"/>
      <c r="G420" s="73"/>
      <c r="H420" s="74" t="s">
        <v>8</v>
      </c>
      <c r="I420" s="31"/>
      <c r="J420" s="30" t="s">
        <v>9</v>
      </c>
      <c r="K420" s="75">
        <f>'ФОРМУЛЫ!'!E406</f>
        <v>0</v>
      </c>
      <c r="L420" s="75">
        <f>'ФОРМУЛЫ!'!F406</f>
        <v>0</v>
      </c>
      <c r="M420" s="91"/>
      <c r="N420" s="76">
        <f>'ФОРМУЛЫ!'!J406</f>
        <v>0</v>
      </c>
      <c r="O420" s="76">
        <f>'ФОРМУЛЫ!'!K406</f>
        <v>0</v>
      </c>
      <c r="P420" s="77"/>
      <c r="Q420" s="78">
        <f>'ФОРМУЛЫ!'!P406</f>
        <v>0</v>
      </c>
      <c r="R420" s="79">
        <v>0.18</v>
      </c>
      <c r="S420" s="80"/>
      <c r="T420" s="80"/>
      <c r="U420" s="80"/>
      <c r="V420" s="80"/>
      <c r="W420" s="80"/>
      <c r="X420" s="81">
        <v>0</v>
      </c>
      <c r="Y420" s="80"/>
      <c r="Z420" s="80"/>
      <c r="AA420" s="82"/>
      <c r="AB420" s="82"/>
      <c r="AC420" s="83"/>
      <c r="AD420" s="83"/>
      <c r="AE420" s="83"/>
      <c r="AF420" s="83"/>
      <c r="AG420" s="84"/>
      <c r="AH420" s="85"/>
      <c r="AI420" s="85"/>
      <c r="AJ420" s="85">
        <f t="shared" si="12"/>
        <v>0</v>
      </c>
      <c r="AK420" s="85">
        <f t="shared" si="13"/>
        <v>0</v>
      </c>
      <c r="AL420" s="36"/>
    </row>
    <row r="421" spans="1:38" ht="15" hidden="1" customHeight="1" x14ac:dyDescent="0.25">
      <c r="A421" s="71">
        <v>391</v>
      </c>
      <c r="B421" s="71"/>
      <c r="C421" s="72"/>
      <c r="D421" s="70"/>
      <c r="E421" s="30"/>
      <c r="F421" s="30"/>
      <c r="G421" s="73"/>
      <c r="H421" s="74" t="s">
        <v>8</v>
      </c>
      <c r="I421" s="31"/>
      <c r="J421" s="30" t="s">
        <v>9</v>
      </c>
      <c r="K421" s="75">
        <f>'ФОРМУЛЫ!'!E407</f>
        <v>0</v>
      </c>
      <c r="L421" s="75">
        <f>'ФОРМУЛЫ!'!F407</f>
        <v>0</v>
      </c>
      <c r="M421" s="91"/>
      <c r="N421" s="76">
        <f>'ФОРМУЛЫ!'!J407</f>
        <v>0</v>
      </c>
      <c r="O421" s="76">
        <f>'ФОРМУЛЫ!'!K407</f>
        <v>0</v>
      </c>
      <c r="P421" s="77"/>
      <c r="Q421" s="78">
        <f>'ФОРМУЛЫ!'!P407</f>
        <v>0</v>
      </c>
      <c r="R421" s="79">
        <v>0.18</v>
      </c>
      <c r="S421" s="80"/>
      <c r="T421" s="80"/>
      <c r="U421" s="80"/>
      <c r="V421" s="80"/>
      <c r="W421" s="80"/>
      <c r="X421" s="81">
        <v>0</v>
      </c>
      <c r="Y421" s="80"/>
      <c r="Z421" s="80"/>
      <c r="AA421" s="82"/>
      <c r="AB421" s="82"/>
      <c r="AC421" s="83"/>
      <c r="AD421" s="83"/>
      <c r="AE421" s="83"/>
      <c r="AF421" s="83"/>
      <c r="AG421" s="84"/>
      <c r="AH421" s="85"/>
      <c r="AI421" s="85"/>
      <c r="AJ421" s="85">
        <f t="shared" si="12"/>
        <v>0</v>
      </c>
      <c r="AK421" s="85">
        <f t="shared" si="13"/>
        <v>0</v>
      </c>
      <c r="AL421" s="36"/>
    </row>
    <row r="422" spans="1:38" ht="15" hidden="1" customHeight="1" x14ac:dyDescent="0.25">
      <c r="A422" s="71">
        <v>392</v>
      </c>
      <c r="B422" s="71"/>
      <c r="C422" s="72"/>
      <c r="D422" s="70"/>
      <c r="E422" s="30"/>
      <c r="F422" s="30"/>
      <c r="G422" s="73"/>
      <c r="H422" s="74" t="s">
        <v>8</v>
      </c>
      <c r="I422" s="31"/>
      <c r="J422" s="30" t="s">
        <v>9</v>
      </c>
      <c r="K422" s="75">
        <f>'ФОРМУЛЫ!'!E408</f>
        <v>0</v>
      </c>
      <c r="L422" s="75">
        <f>'ФОРМУЛЫ!'!F408</f>
        <v>0</v>
      </c>
      <c r="M422" s="91"/>
      <c r="N422" s="76">
        <f>'ФОРМУЛЫ!'!J408</f>
        <v>0</v>
      </c>
      <c r="O422" s="76">
        <f>'ФОРМУЛЫ!'!K408</f>
        <v>0</v>
      </c>
      <c r="P422" s="77"/>
      <c r="Q422" s="78">
        <f>'ФОРМУЛЫ!'!P408</f>
        <v>0</v>
      </c>
      <c r="R422" s="79">
        <v>0.18</v>
      </c>
      <c r="S422" s="80"/>
      <c r="T422" s="80"/>
      <c r="U422" s="80"/>
      <c r="V422" s="80"/>
      <c r="W422" s="80"/>
      <c r="X422" s="81">
        <v>0</v>
      </c>
      <c r="Y422" s="80"/>
      <c r="Z422" s="80"/>
      <c r="AA422" s="82"/>
      <c r="AB422" s="82"/>
      <c r="AC422" s="83"/>
      <c r="AD422" s="83"/>
      <c r="AE422" s="83"/>
      <c r="AF422" s="83"/>
      <c r="AG422" s="84"/>
      <c r="AH422" s="85"/>
      <c r="AI422" s="85"/>
      <c r="AJ422" s="85">
        <f t="shared" si="12"/>
        <v>0</v>
      </c>
      <c r="AK422" s="85">
        <f t="shared" si="13"/>
        <v>0</v>
      </c>
      <c r="AL422" s="36"/>
    </row>
    <row r="423" spans="1:38" ht="15" hidden="1" customHeight="1" x14ac:dyDescent="0.25">
      <c r="A423" s="71">
        <v>393</v>
      </c>
      <c r="B423" s="71"/>
      <c r="C423" s="72"/>
      <c r="D423" s="70"/>
      <c r="E423" s="30"/>
      <c r="F423" s="30"/>
      <c r="G423" s="73"/>
      <c r="H423" s="74" t="s">
        <v>8</v>
      </c>
      <c r="I423" s="31"/>
      <c r="J423" s="30" t="s">
        <v>9</v>
      </c>
      <c r="K423" s="75">
        <f>'ФОРМУЛЫ!'!E409</f>
        <v>0</v>
      </c>
      <c r="L423" s="75">
        <f>'ФОРМУЛЫ!'!F409</f>
        <v>0</v>
      </c>
      <c r="M423" s="91"/>
      <c r="N423" s="76">
        <f>'ФОРМУЛЫ!'!J409</f>
        <v>0</v>
      </c>
      <c r="O423" s="76">
        <f>'ФОРМУЛЫ!'!K409</f>
        <v>0</v>
      </c>
      <c r="P423" s="77"/>
      <c r="Q423" s="78">
        <f>'ФОРМУЛЫ!'!P409</f>
        <v>0</v>
      </c>
      <c r="R423" s="79">
        <v>0.18</v>
      </c>
      <c r="S423" s="80"/>
      <c r="T423" s="80"/>
      <c r="U423" s="80"/>
      <c r="V423" s="80"/>
      <c r="W423" s="80"/>
      <c r="X423" s="81">
        <v>0</v>
      </c>
      <c r="Y423" s="80"/>
      <c r="Z423" s="80"/>
      <c r="AA423" s="82"/>
      <c r="AB423" s="82"/>
      <c r="AC423" s="83"/>
      <c r="AD423" s="83"/>
      <c r="AE423" s="83"/>
      <c r="AF423" s="83"/>
      <c r="AG423" s="84"/>
      <c r="AH423" s="85"/>
      <c r="AI423" s="85"/>
      <c r="AJ423" s="85">
        <f t="shared" si="12"/>
        <v>0</v>
      </c>
      <c r="AK423" s="85">
        <f t="shared" si="13"/>
        <v>0</v>
      </c>
      <c r="AL423" s="36"/>
    </row>
    <row r="424" spans="1:38" ht="15" hidden="1" customHeight="1" x14ac:dyDescent="0.25">
      <c r="A424" s="71">
        <v>394</v>
      </c>
      <c r="B424" s="71"/>
      <c r="C424" s="72"/>
      <c r="D424" s="87"/>
      <c r="E424" s="30"/>
      <c r="F424" s="30"/>
      <c r="G424" s="73"/>
      <c r="H424" s="74" t="s">
        <v>8</v>
      </c>
      <c r="I424" s="31"/>
      <c r="J424" s="30" t="s">
        <v>9</v>
      </c>
      <c r="K424" s="75">
        <f>'ФОРМУЛЫ!'!E410</f>
        <v>0</v>
      </c>
      <c r="L424" s="75">
        <f>'ФОРМУЛЫ!'!F410</f>
        <v>0</v>
      </c>
      <c r="M424" s="91"/>
      <c r="N424" s="76">
        <f>'ФОРМУЛЫ!'!J410</f>
        <v>0</v>
      </c>
      <c r="O424" s="76">
        <f>'ФОРМУЛЫ!'!K410</f>
        <v>0</v>
      </c>
      <c r="P424" s="77"/>
      <c r="Q424" s="78">
        <f>'ФОРМУЛЫ!'!P410</f>
        <v>0</v>
      </c>
      <c r="R424" s="79">
        <v>0.18</v>
      </c>
      <c r="S424" s="80"/>
      <c r="T424" s="80"/>
      <c r="U424" s="80"/>
      <c r="V424" s="80"/>
      <c r="W424" s="80"/>
      <c r="X424" s="81">
        <v>0</v>
      </c>
      <c r="Y424" s="80"/>
      <c r="Z424" s="80"/>
      <c r="AA424" s="82"/>
      <c r="AB424" s="82"/>
      <c r="AC424" s="83"/>
      <c r="AD424" s="83"/>
      <c r="AE424" s="83"/>
      <c r="AF424" s="83"/>
      <c r="AG424" s="84"/>
      <c r="AH424" s="85"/>
      <c r="AI424" s="85"/>
      <c r="AJ424" s="85">
        <f t="shared" si="12"/>
        <v>0</v>
      </c>
      <c r="AK424" s="85">
        <f t="shared" si="13"/>
        <v>0</v>
      </c>
      <c r="AL424" s="36"/>
    </row>
    <row r="425" spans="1:38" ht="15" hidden="1" customHeight="1" x14ac:dyDescent="0.25">
      <c r="A425" s="71">
        <v>395</v>
      </c>
      <c r="B425" s="71"/>
      <c r="C425" s="72"/>
      <c r="D425" s="70"/>
      <c r="E425" s="30"/>
      <c r="F425" s="30"/>
      <c r="G425" s="73"/>
      <c r="H425" s="74" t="s">
        <v>8</v>
      </c>
      <c r="I425" s="31"/>
      <c r="J425" s="30" t="s">
        <v>9</v>
      </c>
      <c r="K425" s="75">
        <f>'ФОРМУЛЫ!'!E411</f>
        <v>0</v>
      </c>
      <c r="L425" s="75">
        <f>'ФОРМУЛЫ!'!F411</f>
        <v>0</v>
      </c>
      <c r="M425" s="91"/>
      <c r="N425" s="76">
        <f>'ФОРМУЛЫ!'!J411</f>
        <v>0</v>
      </c>
      <c r="O425" s="76">
        <f>'ФОРМУЛЫ!'!K411</f>
        <v>0</v>
      </c>
      <c r="P425" s="77"/>
      <c r="Q425" s="78">
        <f>'ФОРМУЛЫ!'!P411</f>
        <v>0</v>
      </c>
      <c r="R425" s="79">
        <v>0.18</v>
      </c>
      <c r="S425" s="80"/>
      <c r="T425" s="80"/>
      <c r="U425" s="80"/>
      <c r="V425" s="80"/>
      <c r="W425" s="80"/>
      <c r="X425" s="81">
        <v>0</v>
      </c>
      <c r="Y425" s="80"/>
      <c r="Z425" s="80"/>
      <c r="AA425" s="82"/>
      <c r="AB425" s="82"/>
      <c r="AC425" s="83"/>
      <c r="AD425" s="83"/>
      <c r="AE425" s="83"/>
      <c r="AF425" s="83"/>
      <c r="AG425" s="84"/>
      <c r="AH425" s="85"/>
      <c r="AI425" s="85"/>
      <c r="AJ425" s="85">
        <f t="shared" si="12"/>
        <v>0</v>
      </c>
      <c r="AK425" s="85">
        <f t="shared" si="13"/>
        <v>0</v>
      </c>
      <c r="AL425" s="36"/>
    </row>
    <row r="426" spans="1:38" ht="15" hidden="1" customHeight="1" x14ac:dyDescent="0.25">
      <c r="A426" s="71">
        <v>396</v>
      </c>
      <c r="B426" s="71"/>
      <c r="C426" s="72"/>
      <c r="D426" s="70"/>
      <c r="E426" s="30"/>
      <c r="F426" s="30"/>
      <c r="G426" s="73"/>
      <c r="H426" s="74" t="s">
        <v>8</v>
      </c>
      <c r="I426" s="31"/>
      <c r="J426" s="30" t="s">
        <v>9</v>
      </c>
      <c r="K426" s="75">
        <f>'ФОРМУЛЫ!'!E412</f>
        <v>0</v>
      </c>
      <c r="L426" s="75">
        <f>'ФОРМУЛЫ!'!F412</f>
        <v>0</v>
      </c>
      <c r="M426" s="91"/>
      <c r="N426" s="76">
        <f>'ФОРМУЛЫ!'!J412</f>
        <v>0</v>
      </c>
      <c r="O426" s="76">
        <f>'ФОРМУЛЫ!'!K412</f>
        <v>0</v>
      </c>
      <c r="P426" s="77"/>
      <c r="Q426" s="78">
        <f>'ФОРМУЛЫ!'!P412</f>
        <v>0</v>
      </c>
      <c r="R426" s="79">
        <v>0.18</v>
      </c>
      <c r="S426" s="80"/>
      <c r="T426" s="80"/>
      <c r="U426" s="80"/>
      <c r="V426" s="80"/>
      <c r="W426" s="80"/>
      <c r="X426" s="81">
        <v>0</v>
      </c>
      <c r="Y426" s="80"/>
      <c r="Z426" s="80"/>
      <c r="AA426" s="82"/>
      <c r="AB426" s="82"/>
      <c r="AC426" s="83"/>
      <c r="AD426" s="83"/>
      <c r="AE426" s="83"/>
      <c r="AF426" s="83"/>
      <c r="AG426" s="84"/>
      <c r="AH426" s="85"/>
      <c r="AI426" s="85"/>
      <c r="AJ426" s="85">
        <f t="shared" si="12"/>
        <v>0</v>
      </c>
      <c r="AK426" s="85">
        <f t="shared" si="13"/>
        <v>0</v>
      </c>
      <c r="AL426" s="36"/>
    </row>
    <row r="427" spans="1:38" ht="15" hidden="1" customHeight="1" x14ac:dyDescent="0.25">
      <c r="A427" s="71">
        <v>397</v>
      </c>
      <c r="B427" s="71"/>
      <c r="C427" s="72"/>
      <c r="D427" s="70"/>
      <c r="E427" s="30"/>
      <c r="F427" s="30"/>
      <c r="G427" s="73"/>
      <c r="H427" s="74" t="s">
        <v>8</v>
      </c>
      <c r="I427" s="31"/>
      <c r="J427" s="30" t="s">
        <v>9</v>
      </c>
      <c r="K427" s="75">
        <f>'ФОРМУЛЫ!'!E413</f>
        <v>0</v>
      </c>
      <c r="L427" s="75">
        <f>'ФОРМУЛЫ!'!F413</f>
        <v>0</v>
      </c>
      <c r="M427" s="91"/>
      <c r="N427" s="76">
        <f>'ФОРМУЛЫ!'!J413</f>
        <v>0</v>
      </c>
      <c r="O427" s="76">
        <f>'ФОРМУЛЫ!'!K413</f>
        <v>0</v>
      </c>
      <c r="P427" s="77"/>
      <c r="Q427" s="78">
        <f>'ФОРМУЛЫ!'!P413</f>
        <v>0</v>
      </c>
      <c r="R427" s="79">
        <v>0.18</v>
      </c>
      <c r="S427" s="80"/>
      <c r="T427" s="80"/>
      <c r="U427" s="80"/>
      <c r="V427" s="80"/>
      <c r="W427" s="80"/>
      <c r="X427" s="81">
        <v>0</v>
      </c>
      <c r="Y427" s="80"/>
      <c r="Z427" s="80"/>
      <c r="AA427" s="82"/>
      <c r="AB427" s="82"/>
      <c r="AC427" s="83"/>
      <c r="AD427" s="83"/>
      <c r="AE427" s="83"/>
      <c r="AF427" s="83"/>
      <c r="AG427" s="84"/>
      <c r="AH427" s="85"/>
      <c r="AI427" s="85"/>
      <c r="AJ427" s="85">
        <f t="shared" si="12"/>
        <v>0</v>
      </c>
      <c r="AK427" s="85">
        <f t="shared" si="13"/>
        <v>0</v>
      </c>
      <c r="AL427" s="36"/>
    </row>
    <row r="428" spans="1:38" ht="15" hidden="1" customHeight="1" x14ac:dyDescent="0.25">
      <c r="A428" s="71">
        <v>398</v>
      </c>
      <c r="B428" s="71"/>
      <c r="C428" s="72"/>
      <c r="D428" s="70"/>
      <c r="E428" s="30"/>
      <c r="F428" s="30"/>
      <c r="G428" s="73"/>
      <c r="H428" s="74" t="s">
        <v>8</v>
      </c>
      <c r="I428" s="31"/>
      <c r="J428" s="30" t="s">
        <v>9</v>
      </c>
      <c r="K428" s="75">
        <f>'ФОРМУЛЫ!'!E414</f>
        <v>0</v>
      </c>
      <c r="L428" s="75">
        <f>'ФОРМУЛЫ!'!F414</f>
        <v>0</v>
      </c>
      <c r="M428" s="91"/>
      <c r="N428" s="76">
        <f>'ФОРМУЛЫ!'!J414</f>
        <v>0</v>
      </c>
      <c r="O428" s="76">
        <f>'ФОРМУЛЫ!'!K414</f>
        <v>0</v>
      </c>
      <c r="P428" s="77"/>
      <c r="Q428" s="78">
        <f>'ФОРМУЛЫ!'!P414</f>
        <v>0</v>
      </c>
      <c r="R428" s="79">
        <v>0.18</v>
      </c>
      <c r="S428" s="80"/>
      <c r="T428" s="80"/>
      <c r="U428" s="80"/>
      <c r="V428" s="80"/>
      <c r="W428" s="80"/>
      <c r="X428" s="81">
        <v>0</v>
      </c>
      <c r="Y428" s="80"/>
      <c r="Z428" s="80"/>
      <c r="AA428" s="82"/>
      <c r="AB428" s="82"/>
      <c r="AC428" s="83"/>
      <c r="AD428" s="83"/>
      <c r="AE428" s="83"/>
      <c r="AF428" s="83"/>
      <c r="AG428" s="84"/>
      <c r="AH428" s="85"/>
      <c r="AI428" s="85"/>
      <c r="AJ428" s="85">
        <f t="shared" si="12"/>
        <v>0</v>
      </c>
      <c r="AK428" s="85">
        <f t="shared" si="13"/>
        <v>0</v>
      </c>
      <c r="AL428" s="36"/>
    </row>
    <row r="429" spans="1:38" ht="15" hidden="1" customHeight="1" x14ac:dyDescent="0.25">
      <c r="A429" s="71">
        <v>399</v>
      </c>
      <c r="B429" s="71"/>
      <c r="C429" s="72"/>
      <c r="D429" s="70"/>
      <c r="E429" s="30"/>
      <c r="F429" s="30"/>
      <c r="G429" s="73"/>
      <c r="H429" s="74" t="s">
        <v>8</v>
      </c>
      <c r="I429" s="31"/>
      <c r="J429" s="30" t="s">
        <v>9</v>
      </c>
      <c r="K429" s="75">
        <f>'ФОРМУЛЫ!'!E415</f>
        <v>0</v>
      </c>
      <c r="L429" s="75">
        <f>'ФОРМУЛЫ!'!F415</f>
        <v>0</v>
      </c>
      <c r="M429" s="91"/>
      <c r="N429" s="76">
        <f>'ФОРМУЛЫ!'!J415</f>
        <v>0</v>
      </c>
      <c r="O429" s="76">
        <f>'ФОРМУЛЫ!'!K415</f>
        <v>0</v>
      </c>
      <c r="P429" s="77"/>
      <c r="Q429" s="78">
        <f>'ФОРМУЛЫ!'!P415</f>
        <v>0</v>
      </c>
      <c r="R429" s="79">
        <v>0.18</v>
      </c>
      <c r="S429" s="80"/>
      <c r="T429" s="80"/>
      <c r="U429" s="80"/>
      <c r="V429" s="80"/>
      <c r="W429" s="80"/>
      <c r="X429" s="81">
        <v>0</v>
      </c>
      <c r="Y429" s="80"/>
      <c r="Z429" s="80"/>
      <c r="AA429" s="82"/>
      <c r="AB429" s="82"/>
      <c r="AC429" s="83"/>
      <c r="AD429" s="83"/>
      <c r="AE429" s="83"/>
      <c r="AF429" s="83"/>
      <c r="AG429" s="84"/>
      <c r="AH429" s="85"/>
      <c r="AI429" s="85"/>
      <c r="AJ429" s="85">
        <f t="shared" si="12"/>
        <v>0</v>
      </c>
      <c r="AK429" s="85">
        <f t="shared" si="13"/>
        <v>0</v>
      </c>
      <c r="AL429" s="36"/>
    </row>
    <row r="430" spans="1:38" ht="15" hidden="1" customHeight="1" x14ac:dyDescent="0.25">
      <c r="A430" s="71">
        <v>400</v>
      </c>
      <c r="B430" s="71"/>
      <c r="C430" s="72"/>
      <c r="D430" s="70"/>
      <c r="E430" s="30"/>
      <c r="F430" s="30"/>
      <c r="G430" s="73"/>
      <c r="H430" s="74" t="s">
        <v>8</v>
      </c>
      <c r="I430" s="31"/>
      <c r="J430" s="30" t="s">
        <v>9</v>
      </c>
      <c r="K430" s="75">
        <f>'ФОРМУЛЫ!'!E416</f>
        <v>0</v>
      </c>
      <c r="L430" s="75">
        <f>'ФОРМУЛЫ!'!F416</f>
        <v>0</v>
      </c>
      <c r="M430" s="91"/>
      <c r="N430" s="76">
        <f>'ФОРМУЛЫ!'!J416</f>
        <v>0</v>
      </c>
      <c r="O430" s="76">
        <f>'ФОРМУЛЫ!'!K416</f>
        <v>0</v>
      </c>
      <c r="P430" s="77"/>
      <c r="Q430" s="78">
        <f>'ФОРМУЛЫ!'!P416</f>
        <v>0</v>
      </c>
      <c r="R430" s="79">
        <v>0.18</v>
      </c>
      <c r="S430" s="80"/>
      <c r="T430" s="80"/>
      <c r="U430" s="80"/>
      <c r="V430" s="80"/>
      <c r="W430" s="80"/>
      <c r="X430" s="81">
        <v>0</v>
      </c>
      <c r="Y430" s="80"/>
      <c r="Z430" s="80"/>
      <c r="AA430" s="82"/>
      <c r="AB430" s="82"/>
      <c r="AC430" s="83"/>
      <c r="AD430" s="83"/>
      <c r="AE430" s="83"/>
      <c r="AF430" s="83"/>
      <c r="AG430" s="84"/>
      <c r="AH430" s="85"/>
      <c r="AI430" s="85"/>
      <c r="AJ430" s="85">
        <f t="shared" si="12"/>
        <v>0</v>
      </c>
      <c r="AK430" s="85">
        <f t="shared" si="13"/>
        <v>0</v>
      </c>
      <c r="AL430" s="36"/>
    </row>
    <row r="431" spans="1:38" ht="15" hidden="1" customHeight="1" x14ac:dyDescent="0.25">
      <c r="A431" s="71">
        <v>401</v>
      </c>
      <c r="B431" s="71"/>
      <c r="C431" s="72"/>
      <c r="D431" s="70"/>
      <c r="E431" s="30"/>
      <c r="F431" s="30"/>
      <c r="G431" s="73"/>
      <c r="H431" s="74" t="s">
        <v>8</v>
      </c>
      <c r="I431" s="31"/>
      <c r="J431" s="30" t="s">
        <v>9</v>
      </c>
      <c r="K431" s="75">
        <f>'ФОРМУЛЫ!'!E417</f>
        <v>0</v>
      </c>
      <c r="L431" s="75">
        <f>'ФОРМУЛЫ!'!F417</f>
        <v>0</v>
      </c>
      <c r="M431" s="91"/>
      <c r="N431" s="76">
        <f>'ФОРМУЛЫ!'!J417</f>
        <v>0</v>
      </c>
      <c r="O431" s="76">
        <f>'ФОРМУЛЫ!'!K417</f>
        <v>0</v>
      </c>
      <c r="P431" s="77"/>
      <c r="Q431" s="78">
        <f>'ФОРМУЛЫ!'!P417</f>
        <v>0</v>
      </c>
      <c r="R431" s="79">
        <v>0.18</v>
      </c>
      <c r="S431" s="80"/>
      <c r="T431" s="80"/>
      <c r="U431" s="80"/>
      <c r="V431" s="80"/>
      <c r="W431" s="80"/>
      <c r="X431" s="81">
        <v>0</v>
      </c>
      <c r="Y431" s="80"/>
      <c r="Z431" s="80"/>
      <c r="AA431" s="82"/>
      <c r="AB431" s="82"/>
      <c r="AC431" s="83"/>
      <c r="AD431" s="83"/>
      <c r="AE431" s="83"/>
      <c r="AF431" s="83"/>
      <c r="AG431" s="84"/>
      <c r="AH431" s="85"/>
      <c r="AI431" s="85"/>
      <c r="AJ431" s="85">
        <f t="shared" si="12"/>
        <v>0</v>
      </c>
      <c r="AK431" s="85">
        <f t="shared" si="13"/>
        <v>0</v>
      </c>
      <c r="AL431" s="36"/>
    </row>
    <row r="432" spans="1:38" ht="15" hidden="1" customHeight="1" x14ac:dyDescent="0.25">
      <c r="A432" s="71">
        <v>402</v>
      </c>
      <c r="B432" s="71"/>
      <c r="C432" s="72"/>
      <c r="D432" s="70"/>
      <c r="E432" s="30"/>
      <c r="F432" s="30"/>
      <c r="G432" s="73"/>
      <c r="H432" s="74" t="s">
        <v>8</v>
      </c>
      <c r="I432" s="31"/>
      <c r="J432" s="30" t="s">
        <v>9</v>
      </c>
      <c r="K432" s="75">
        <f>'ФОРМУЛЫ!'!E418</f>
        <v>0</v>
      </c>
      <c r="L432" s="75">
        <f>'ФОРМУЛЫ!'!F418</f>
        <v>0</v>
      </c>
      <c r="M432" s="91"/>
      <c r="N432" s="76">
        <f>'ФОРМУЛЫ!'!J418</f>
        <v>0</v>
      </c>
      <c r="O432" s="76">
        <f>'ФОРМУЛЫ!'!K418</f>
        <v>0</v>
      </c>
      <c r="P432" s="77"/>
      <c r="Q432" s="78">
        <f>'ФОРМУЛЫ!'!P418</f>
        <v>0</v>
      </c>
      <c r="R432" s="79">
        <v>0.18</v>
      </c>
      <c r="S432" s="80"/>
      <c r="T432" s="80"/>
      <c r="U432" s="80"/>
      <c r="V432" s="80"/>
      <c r="W432" s="80"/>
      <c r="X432" s="81">
        <v>0</v>
      </c>
      <c r="Y432" s="80"/>
      <c r="Z432" s="80"/>
      <c r="AA432" s="82"/>
      <c r="AB432" s="82"/>
      <c r="AC432" s="83"/>
      <c r="AD432" s="83"/>
      <c r="AE432" s="83"/>
      <c r="AF432" s="83"/>
      <c r="AG432" s="84"/>
      <c r="AH432" s="85"/>
      <c r="AI432" s="85"/>
      <c r="AJ432" s="85">
        <f t="shared" si="12"/>
        <v>0</v>
      </c>
      <c r="AK432" s="85">
        <f t="shared" si="13"/>
        <v>0</v>
      </c>
      <c r="AL432" s="36"/>
    </row>
    <row r="433" spans="1:38" ht="15" hidden="1" customHeight="1" x14ac:dyDescent="0.25">
      <c r="A433" s="71">
        <v>403</v>
      </c>
      <c r="B433" s="71"/>
      <c r="C433" s="72"/>
      <c r="D433" s="88"/>
      <c r="E433" s="30"/>
      <c r="F433" s="30"/>
      <c r="G433" s="73"/>
      <c r="H433" s="74" t="s">
        <v>8</v>
      </c>
      <c r="I433" s="31"/>
      <c r="J433" s="30" t="s">
        <v>9</v>
      </c>
      <c r="K433" s="75">
        <f>'ФОРМУЛЫ!'!E419</f>
        <v>0</v>
      </c>
      <c r="L433" s="75">
        <f>'ФОРМУЛЫ!'!F419</f>
        <v>0</v>
      </c>
      <c r="M433" s="91"/>
      <c r="N433" s="76">
        <f>'ФОРМУЛЫ!'!J419</f>
        <v>0</v>
      </c>
      <c r="O433" s="76">
        <f>'ФОРМУЛЫ!'!K419</f>
        <v>0</v>
      </c>
      <c r="P433" s="77"/>
      <c r="Q433" s="78">
        <f>'ФОРМУЛЫ!'!P419</f>
        <v>0</v>
      </c>
      <c r="R433" s="79">
        <v>0.18</v>
      </c>
      <c r="S433" s="80"/>
      <c r="T433" s="80"/>
      <c r="U433" s="80"/>
      <c r="V433" s="80"/>
      <c r="W433" s="80"/>
      <c r="X433" s="81">
        <v>0</v>
      </c>
      <c r="Y433" s="80"/>
      <c r="Z433" s="80"/>
      <c r="AA433" s="82"/>
      <c r="AB433" s="82"/>
      <c r="AC433" s="83"/>
      <c r="AD433" s="83"/>
      <c r="AE433" s="83"/>
      <c r="AF433" s="83"/>
      <c r="AG433" s="84"/>
      <c r="AH433" s="85"/>
      <c r="AI433" s="85"/>
      <c r="AJ433" s="85">
        <f t="shared" si="12"/>
        <v>0</v>
      </c>
      <c r="AK433" s="85">
        <f t="shared" si="13"/>
        <v>0</v>
      </c>
      <c r="AL433" s="36"/>
    </row>
    <row r="434" spans="1:38" ht="15" hidden="1" customHeight="1" x14ac:dyDescent="0.25">
      <c r="A434" s="71">
        <v>404</v>
      </c>
      <c r="B434" s="71"/>
      <c r="C434" s="72"/>
      <c r="D434" s="70"/>
      <c r="E434" s="30"/>
      <c r="F434" s="30"/>
      <c r="G434" s="73"/>
      <c r="H434" s="74" t="s">
        <v>8</v>
      </c>
      <c r="I434" s="31"/>
      <c r="J434" s="30" t="s">
        <v>9</v>
      </c>
      <c r="K434" s="75">
        <f>'ФОРМУЛЫ!'!E420</f>
        <v>0</v>
      </c>
      <c r="L434" s="75">
        <f>'ФОРМУЛЫ!'!F420</f>
        <v>0</v>
      </c>
      <c r="M434" s="91"/>
      <c r="N434" s="76">
        <f>'ФОРМУЛЫ!'!J420</f>
        <v>0</v>
      </c>
      <c r="O434" s="76">
        <f>'ФОРМУЛЫ!'!K420</f>
        <v>0</v>
      </c>
      <c r="P434" s="77"/>
      <c r="Q434" s="78">
        <f>'ФОРМУЛЫ!'!P420</f>
        <v>0</v>
      </c>
      <c r="R434" s="79">
        <v>0.18</v>
      </c>
      <c r="S434" s="80"/>
      <c r="T434" s="80"/>
      <c r="U434" s="80"/>
      <c r="V434" s="80"/>
      <c r="W434" s="80"/>
      <c r="X434" s="81">
        <v>0</v>
      </c>
      <c r="Y434" s="80"/>
      <c r="Z434" s="80"/>
      <c r="AA434" s="82"/>
      <c r="AB434" s="82"/>
      <c r="AC434" s="83"/>
      <c r="AD434" s="83"/>
      <c r="AE434" s="83"/>
      <c r="AF434" s="83"/>
      <c r="AG434" s="84"/>
      <c r="AH434" s="85"/>
      <c r="AI434" s="85"/>
      <c r="AJ434" s="85">
        <f t="shared" si="12"/>
        <v>0</v>
      </c>
      <c r="AK434" s="85">
        <f t="shared" si="13"/>
        <v>0</v>
      </c>
      <c r="AL434" s="36"/>
    </row>
    <row r="435" spans="1:38" ht="15" hidden="1" customHeight="1" x14ac:dyDescent="0.25">
      <c r="A435" s="71">
        <v>405</v>
      </c>
      <c r="B435" s="71"/>
      <c r="C435" s="72"/>
      <c r="D435" s="70"/>
      <c r="E435" s="30"/>
      <c r="F435" s="30"/>
      <c r="G435" s="73"/>
      <c r="H435" s="74" t="s">
        <v>8</v>
      </c>
      <c r="I435" s="31"/>
      <c r="J435" s="30" t="s">
        <v>9</v>
      </c>
      <c r="K435" s="75">
        <f>'ФОРМУЛЫ!'!E421</f>
        <v>0</v>
      </c>
      <c r="L435" s="75">
        <f>'ФОРМУЛЫ!'!F421</f>
        <v>0</v>
      </c>
      <c r="M435" s="91"/>
      <c r="N435" s="76">
        <f>'ФОРМУЛЫ!'!J421</f>
        <v>0</v>
      </c>
      <c r="O435" s="76">
        <f>'ФОРМУЛЫ!'!K421</f>
        <v>0</v>
      </c>
      <c r="P435" s="77"/>
      <c r="Q435" s="78">
        <f>'ФОРМУЛЫ!'!P421</f>
        <v>0</v>
      </c>
      <c r="R435" s="79">
        <v>0.18</v>
      </c>
      <c r="S435" s="80"/>
      <c r="T435" s="80"/>
      <c r="U435" s="80"/>
      <c r="V435" s="80"/>
      <c r="W435" s="80"/>
      <c r="X435" s="81">
        <v>0</v>
      </c>
      <c r="Y435" s="80"/>
      <c r="Z435" s="80"/>
      <c r="AA435" s="82"/>
      <c r="AB435" s="82"/>
      <c r="AC435" s="83"/>
      <c r="AD435" s="83"/>
      <c r="AE435" s="83"/>
      <c r="AF435" s="83"/>
      <c r="AG435" s="84"/>
      <c r="AH435" s="85"/>
      <c r="AI435" s="85"/>
      <c r="AJ435" s="85">
        <f t="shared" si="12"/>
        <v>0</v>
      </c>
      <c r="AK435" s="85">
        <f t="shared" si="13"/>
        <v>0</v>
      </c>
      <c r="AL435" s="36"/>
    </row>
    <row r="436" spans="1:38" ht="15" hidden="1" customHeight="1" x14ac:dyDescent="0.25">
      <c r="A436" s="71">
        <v>406</v>
      </c>
      <c r="B436" s="71"/>
      <c r="C436" s="72"/>
      <c r="D436" s="88"/>
      <c r="E436" s="30"/>
      <c r="F436" s="30"/>
      <c r="G436" s="73"/>
      <c r="H436" s="74" t="s">
        <v>8</v>
      </c>
      <c r="I436" s="31"/>
      <c r="J436" s="30" t="s">
        <v>9</v>
      </c>
      <c r="K436" s="75">
        <f>'ФОРМУЛЫ!'!E422</f>
        <v>0</v>
      </c>
      <c r="L436" s="75">
        <f>'ФОРМУЛЫ!'!F422</f>
        <v>0</v>
      </c>
      <c r="M436" s="91"/>
      <c r="N436" s="76">
        <f>'ФОРМУЛЫ!'!J422</f>
        <v>0</v>
      </c>
      <c r="O436" s="76">
        <f>'ФОРМУЛЫ!'!K422</f>
        <v>0</v>
      </c>
      <c r="P436" s="77"/>
      <c r="Q436" s="78">
        <f>'ФОРМУЛЫ!'!P422</f>
        <v>0</v>
      </c>
      <c r="R436" s="79">
        <v>0.18</v>
      </c>
      <c r="S436" s="80"/>
      <c r="T436" s="80"/>
      <c r="U436" s="80"/>
      <c r="V436" s="80"/>
      <c r="W436" s="80"/>
      <c r="X436" s="81">
        <v>0</v>
      </c>
      <c r="Y436" s="80"/>
      <c r="Z436" s="80"/>
      <c r="AA436" s="82"/>
      <c r="AB436" s="82"/>
      <c r="AC436" s="83"/>
      <c r="AD436" s="83"/>
      <c r="AE436" s="83"/>
      <c r="AF436" s="83"/>
      <c r="AG436" s="84"/>
      <c r="AH436" s="85"/>
      <c r="AI436" s="85"/>
      <c r="AJ436" s="85">
        <f t="shared" si="12"/>
        <v>0</v>
      </c>
      <c r="AK436" s="85">
        <f t="shared" si="13"/>
        <v>0</v>
      </c>
      <c r="AL436" s="36"/>
    </row>
    <row r="437" spans="1:38" ht="15" hidden="1" customHeight="1" x14ac:dyDescent="0.25">
      <c r="A437" s="71">
        <v>407</v>
      </c>
      <c r="B437" s="71"/>
      <c r="C437" s="72"/>
      <c r="D437" s="70"/>
      <c r="E437" s="30"/>
      <c r="F437" s="30"/>
      <c r="G437" s="73"/>
      <c r="H437" s="74" t="s">
        <v>8</v>
      </c>
      <c r="I437" s="31"/>
      <c r="J437" s="30" t="s">
        <v>9</v>
      </c>
      <c r="K437" s="75">
        <f>'ФОРМУЛЫ!'!E423</f>
        <v>0</v>
      </c>
      <c r="L437" s="75">
        <f>'ФОРМУЛЫ!'!F423</f>
        <v>0</v>
      </c>
      <c r="M437" s="91"/>
      <c r="N437" s="76">
        <f>'ФОРМУЛЫ!'!J423</f>
        <v>0</v>
      </c>
      <c r="O437" s="76">
        <f>'ФОРМУЛЫ!'!K423</f>
        <v>0</v>
      </c>
      <c r="P437" s="77"/>
      <c r="Q437" s="78">
        <f>'ФОРМУЛЫ!'!P423</f>
        <v>0</v>
      </c>
      <c r="R437" s="79">
        <v>0.18</v>
      </c>
      <c r="S437" s="80"/>
      <c r="T437" s="80"/>
      <c r="U437" s="80"/>
      <c r="V437" s="80"/>
      <c r="W437" s="80"/>
      <c r="X437" s="81">
        <v>0</v>
      </c>
      <c r="Y437" s="80"/>
      <c r="Z437" s="80"/>
      <c r="AA437" s="82"/>
      <c r="AB437" s="82"/>
      <c r="AC437" s="83"/>
      <c r="AD437" s="83"/>
      <c r="AE437" s="83"/>
      <c r="AF437" s="83"/>
      <c r="AG437" s="84"/>
      <c r="AH437" s="85"/>
      <c r="AI437" s="85"/>
      <c r="AJ437" s="85">
        <f t="shared" si="12"/>
        <v>0</v>
      </c>
      <c r="AK437" s="85">
        <f t="shared" si="13"/>
        <v>0</v>
      </c>
      <c r="AL437" s="36"/>
    </row>
    <row r="438" spans="1:38" ht="15" hidden="1" customHeight="1" x14ac:dyDescent="0.25">
      <c r="A438" s="71">
        <v>408</v>
      </c>
      <c r="B438" s="71"/>
      <c r="C438" s="72"/>
      <c r="D438" s="70"/>
      <c r="E438" s="30"/>
      <c r="F438" s="30"/>
      <c r="G438" s="73"/>
      <c r="H438" s="74" t="s">
        <v>8</v>
      </c>
      <c r="I438" s="31"/>
      <c r="J438" s="30" t="s">
        <v>9</v>
      </c>
      <c r="K438" s="75">
        <f>'ФОРМУЛЫ!'!E424</f>
        <v>0</v>
      </c>
      <c r="L438" s="75">
        <f>'ФОРМУЛЫ!'!F424</f>
        <v>0</v>
      </c>
      <c r="M438" s="91"/>
      <c r="N438" s="76">
        <f>'ФОРМУЛЫ!'!J424</f>
        <v>0</v>
      </c>
      <c r="O438" s="76">
        <f>'ФОРМУЛЫ!'!K424</f>
        <v>0</v>
      </c>
      <c r="P438" s="77"/>
      <c r="Q438" s="78">
        <f>'ФОРМУЛЫ!'!P424</f>
        <v>0</v>
      </c>
      <c r="R438" s="79">
        <v>0.18</v>
      </c>
      <c r="S438" s="80"/>
      <c r="T438" s="80"/>
      <c r="U438" s="80"/>
      <c r="V438" s="80"/>
      <c r="W438" s="80"/>
      <c r="X438" s="81">
        <v>0</v>
      </c>
      <c r="Y438" s="80"/>
      <c r="Z438" s="80"/>
      <c r="AA438" s="82"/>
      <c r="AB438" s="82"/>
      <c r="AC438" s="83"/>
      <c r="AD438" s="83"/>
      <c r="AE438" s="83"/>
      <c r="AF438" s="83"/>
      <c r="AG438" s="84"/>
      <c r="AH438" s="85"/>
      <c r="AI438" s="85"/>
      <c r="AJ438" s="85">
        <f t="shared" si="12"/>
        <v>0</v>
      </c>
      <c r="AK438" s="85">
        <f t="shared" si="13"/>
        <v>0</v>
      </c>
      <c r="AL438" s="36"/>
    </row>
    <row r="439" spans="1:38" ht="15" hidden="1" customHeight="1" x14ac:dyDescent="0.25">
      <c r="A439" s="71">
        <v>409</v>
      </c>
      <c r="B439" s="71"/>
      <c r="C439" s="72"/>
      <c r="D439" s="70"/>
      <c r="E439" s="30"/>
      <c r="F439" s="30"/>
      <c r="G439" s="73"/>
      <c r="H439" s="74" t="s">
        <v>8</v>
      </c>
      <c r="I439" s="31"/>
      <c r="J439" s="30" t="s">
        <v>9</v>
      </c>
      <c r="K439" s="75">
        <f>'ФОРМУЛЫ!'!E425</f>
        <v>0</v>
      </c>
      <c r="L439" s="75">
        <f>'ФОРМУЛЫ!'!F425</f>
        <v>0</v>
      </c>
      <c r="M439" s="91"/>
      <c r="N439" s="76">
        <f>'ФОРМУЛЫ!'!J425</f>
        <v>0</v>
      </c>
      <c r="O439" s="76">
        <f>'ФОРМУЛЫ!'!K425</f>
        <v>0</v>
      </c>
      <c r="P439" s="77"/>
      <c r="Q439" s="78">
        <f>'ФОРМУЛЫ!'!P425</f>
        <v>0</v>
      </c>
      <c r="R439" s="79">
        <v>0.18</v>
      </c>
      <c r="S439" s="80"/>
      <c r="T439" s="80"/>
      <c r="U439" s="80"/>
      <c r="V439" s="80"/>
      <c r="W439" s="80"/>
      <c r="X439" s="81">
        <v>0</v>
      </c>
      <c r="Y439" s="80"/>
      <c r="Z439" s="80"/>
      <c r="AA439" s="82"/>
      <c r="AB439" s="82"/>
      <c r="AC439" s="83"/>
      <c r="AD439" s="83"/>
      <c r="AE439" s="83"/>
      <c r="AF439" s="83"/>
      <c r="AG439" s="84"/>
      <c r="AH439" s="85"/>
      <c r="AI439" s="85"/>
      <c r="AJ439" s="85">
        <f t="shared" si="12"/>
        <v>0</v>
      </c>
      <c r="AK439" s="85">
        <f t="shared" si="13"/>
        <v>0</v>
      </c>
      <c r="AL439" s="36"/>
    </row>
    <row r="440" spans="1:38" ht="15" hidden="1" customHeight="1" x14ac:dyDescent="0.25">
      <c r="A440" s="71">
        <v>410</v>
      </c>
      <c r="B440" s="71"/>
      <c r="C440" s="72"/>
      <c r="D440" s="70"/>
      <c r="E440" s="30"/>
      <c r="F440" s="30"/>
      <c r="G440" s="73"/>
      <c r="H440" s="74" t="s">
        <v>8</v>
      </c>
      <c r="I440" s="31"/>
      <c r="J440" s="30" t="s">
        <v>9</v>
      </c>
      <c r="K440" s="75">
        <f>'ФОРМУЛЫ!'!E426</f>
        <v>0</v>
      </c>
      <c r="L440" s="75">
        <f>'ФОРМУЛЫ!'!F426</f>
        <v>0</v>
      </c>
      <c r="M440" s="91"/>
      <c r="N440" s="76">
        <f>'ФОРМУЛЫ!'!J426</f>
        <v>0</v>
      </c>
      <c r="O440" s="76">
        <f>'ФОРМУЛЫ!'!K426</f>
        <v>0</v>
      </c>
      <c r="P440" s="77"/>
      <c r="Q440" s="78">
        <f>'ФОРМУЛЫ!'!P426</f>
        <v>0</v>
      </c>
      <c r="R440" s="79">
        <v>0.18</v>
      </c>
      <c r="S440" s="80"/>
      <c r="T440" s="80"/>
      <c r="U440" s="80"/>
      <c r="V440" s="80"/>
      <c r="W440" s="80"/>
      <c r="X440" s="81">
        <v>0</v>
      </c>
      <c r="Y440" s="80"/>
      <c r="Z440" s="80"/>
      <c r="AA440" s="82"/>
      <c r="AB440" s="82"/>
      <c r="AC440" s="83"/>
      <c r="AD440" s="83"/>
      <c r="AE440" s="83"/>
      <c r="AF440" s="83"/>
      <c r="AG440" s="84"/>
      <c r="AH440" s="85"/>
      <c r="AI440" s="85"/>
      <c r="AJ440" s="85">
        <f t="shared" si="12"/>
        <v>0</v>
      </c>
      <c r="AK440" s="85">
        <f t="shared" si="13"/>
        <v>0</v>
      </c>
      <c r="AL440" s="36"/>
    </row>
    <row r="441" spans="1:38" ht="15" hidden="1" customHeight="1" x14ac:dyDescent="0.25">
      <c r="A441" s="71">
        <v>411</v>
      </c>
      <c r="B441" s="71"/>
      <c r="C441" s="72"/>
      <c r="D441" s="70"/>
      <c r="E441" s="30"/>
      <c r="F441" s="30"/>
      <c r="G441" s="73"/>
      <c r="H441" s="74" t="s">
        <v>8</v>
      </c>
      <c r="I441" s="31"/>
      <c r="J441" s="30" t="s">
        <v>9</v>
      </c>
      <c r="K441" s="75">
        <f>'ФОРМУЛЫ!'!E427</f>
        <v>0</v>
      </c>
      <c r="L441" s="75">
        <f>'ФОРМУЛЫ!'!F427</f>
        <v>0</v>
      </c>
      <c r="M441" s="91"/>
      <c r="N441" s="76">
        <f>'ФОРМУЛЫ!'!J427</f>
        <v>0</v>
      </c>
      <c r="O441" s="76">
        <f>'ФОРМУЛЫ!'!K427</f>
        <v>0</v>
      </c>
      <c r="P441" s="77"/>
      <c r="Q441" s="78">
        <f>'ФОРМУЛЫ!'!P427</f>
        <v>0</v>
      </c>
      <c r="R441" s="79">
        <v>0.18</v>
      </c>
      <c r="S441" s="80"/>
      <c r="T441" s="80"/>
      <c r="U441" s="80"/>
      <c r="V441" s="80"/>
      <c r="W441" s="80"/>
      <c r="X441" s="81">
        <v>0</v>
      </c>
      <c r="Y441" s="80"/>
      <c r="Z441" s="80"/>
      <c r="AA441" s="82"/>
      <c r="AB441" s="82"/>
      <c r="AC441" s="83"/>
      <c r="AD441" s="83"/>
      <c r="AE441" s="83"/>
      <c r="AF441" s="83"/>
      <c r="AG441" s="84"/>
      <c r="AH441" s="85"/>
      <c r="AI441" s="85"/>
      <c r="AJ441" s="85">
        <f t="shared" si="12"/>
        <v>0</v>
      </c>
      <c r="AK441" s="85">
        <f t="shared" si="13"/>
        <v>0</v>
      </c>
      <c r="AL441" s="36"/>
    </row>
    <row r="442" spans="1:38" ht="15" hidden="1" customHeight="1" x14ac:dyDescent="0.25">
      <c r="A442" s="71">
        <v>412</v>
      </c>
      <c r="B442" s="71"/>
      <c r="C442" s="72"/>
      <c r="D442" s="70"/>
      <c r="E442" s="30"/>
      <c r="F442" s="30"/>
      <c r="G442" s="73"/>
      <c r="H442" s="74" t="s">
        <v>8</v>
      </c>
      <c r="I442" s="31"/>
      <c r="J442" s="30" t="s">
        <v>9</v>
      </c>
      <c r="K442" s="75">
        <f>'ФОРМУЛЫ!'!E428</f>
        <v>0</v>
      </c>
      <c r="L442" s="75">
        <f>'ФОРМУЛЫ!'!F428</f>
        <v>0</v>
      </c>
      <c r="M442" s="91"/>
      <c r="N442" s="76">
        <f>'ФОРМУЛЫ!'!J428</f>
        <v>0</v>
      </c>
      <c r="O442" s="76">
        <f>'ФОРМУЛЫ!'!K428</f>
        <v>0</v>
      </c>
      <c r="P442" s="77"/>
      <c r="Q442" s="78">
        <f>'ФОРМУЛЫ!'!P428</f>
        <v>0</v>
      </c>
      <c r="R442" s="79">
        <v>0.18</v>
      </c>
      <c r="S442" s="80"/>
      <c r="T442" s="80"/>
      <c r="U442" s="80"/>
      <c r="V442" s="80"/>
      <c r="W442" s="80"/>
      <c r="X442" s="81">
        <v>0</v>
      </c>
      <c r="Y442" s="80"/>
      <c r="Z442" s="80"/>
      <c r="AA442" s="82"/>
      <c r="AB442" s="82"/>
      <c r="AC442" s="83"/>
      <c r="AD442" s="83"/>
      <c r="AE442" s="83"/>
      <c r="AF442" s="83"/>
      <c r="AG442" s="84"/>
      <c r="AH442" s="85"/>
      <c r="AI442" s="85"/>
      <c r="AJ442" s="85">
        <f t="shared" si="12"/>
        <v>0</v>
      </c>
      <c r="AK442" s="85">
        <f t="shared" si="13"/>
        <v>0</v>
      </c>
      <c r="AL442" s="36"/>
    </row>
    <row r="443" spans="1:38" ht="15" hidden="1" customHeight="1" x14ac:dyDescent="0.25">
      <c r="A443" s="71">
        <v>413</v>
      </c>
      <c r="B443" s="71"/>
      <c r="C443" s="72"/>
      <c r="D443" s="70"/>
      <c r="E443" s="30"/>
      <c r="F443" s="30"/>
      <c r="G443" s="73"/>
      <c r="H443" s="74" t="s">
        <v>8</v>
      </c>
      <c r="I443" s="31"/>
      <c r="J443" s="30" t="s">
        <v>9</v>
      </c>
      <c r="K443" s="75">
        <f>'ФОРМУЛЫ!'!E429</f>
        <v>0</v>
      </c>
      <c r="L443" s="75">
        <f>'ФОРМУЛЫ!'!F429</f>
        <v>0</v>
      </c>
      <c r="M443" s="91"/>
      <c r="N443" s="76">
        <f>'ФОРМУЛЫ!'!J429</f>
        <v>0</v>
      </c>
      <c r="O443" s="76">
        <f>'ФОРМУЛЫ!'!K429</f>
        <v>0</v>
      </c>
      <c r="P443" s="77"/>
      <c r="Q443" s="78">
        <f>'ФОРМУЛЫ!'!P429</f>
        <v>0</v>
      </c>
      <c r="R443" s="79">
        <v>0.18</v>
      </c>
      <c r="S443" s="80"/>
      <c r="T443" s="80"/>
      <c r="U443" s="80"/>
      <c r="V443" s="80"/>
      <c r="W443" s="80"/>
      <c r="X443" s="81">
        <v>0</v>
      </c>
      <c r="Y443" s="80"/>
      <c r="Z443" s="80"/>
      <c r="AA443" s="82"/>
      <c r="AB443" s="82"/>
      <c r="AC443" s="83"/>
      <c r="AD443" s="83"/>
      <c r="AE443" s="83"/>
      <c r="AF443" s="83"/>
      <c r="AG443" s="84"/>
      <c r="AH443" s="85"/>
      <c r="AI443" s="85"/>
      <c r="AJ443" s="85">
        <f t="shared" si="12"/>
        <v>0</v>
      </c>
      <c r="AK443" s="85">
        <f t="shared" si="13"/>
        <v>0</v>
      </c>
      <c r="AL443" s="36"/>
    </row>
    <row r="444" spans="1:38" ht="15" hidden="1" customHeight="1" x14ac:dyDescent="0.25">
      <c r="A444" s="71">
        <v>414</v>
      </c>
      <c r="B444" s="71"/>
      <c r="C444" s="72"/>
      <c r="D444" s="70"/>
      <c r="E444" s="30"/>
      <c r="F444" s="30"/>
      <c r="G444" s="73"/>
      <c r="H444" s="74" t="s">
        <v>8</v>
      </c>
      <c r="I444" s="31"/>
      <c r="J444" s="30" t="s">
        <v>9</v>
      </c>
      <c r="K444" s="75">
        <f>'ФОРМУЛЫ!'!E430</f>
        <v>0</v>
      </c>
      <c r="L444" s="75">
        <f>'ФОРМУЛЫ!'!F430</f>
        <v>0</v>
      </c>
      <c r="M444" s="91"/>
      <c r="N444" s="76">
        <f>'ФОРМУЛЫ!'!J430</f>
        <v>0</v>
      </c>
      <c r="O444" s="76">
        <f>'ФОРМУЛЫ!'!K430</f>
        <v>0</v>
      </c>
      <c r="P444" s="77"/>
      <c r="Q444" s="78">
        <f>'ФОРМУЛЫ!'!P430</f>
        <v>0</v>
      </c>
      <c r="R444" s="79">
        <v>0.18</v>
      </c>
      <c r="S444" s="80"/>
      <c r="T444" s="80"/>
      <c r="U444" s="80"/>
      <c r="V444" s="80"/>
      <c r="W444" s="80"/>
      <c r="X444" s="81">
        <v>0</v>
      </c>
      <c r="Y444" s="80"/>
      <c r="Z444" s="80"/>
      <c r="AA444" s="82"/>
      <c r="AB444" s="82"/>
      <c r="AC444" s="83"/>
      <c r="AD444" s="83"/>
      <c r="AE444" s="83"/>
      <c r="AF444" s="83"/>
      <c r="AG444" s="84"/>
      <c r="AH444" s="85"/>
      <c r="AI444" s="85"/>
      <c r="AJ444" s="85">
        <f t="shared" si="12"/>
        <v>0</v>
      </c>
      <c r="AK444" s="85">
        <f t="shared" si="13"/>
        <v>0</v>
      </c>
      <c r="AL444" s="36"/>
    </row>
    <row r="445" spans="1:38" ht="15" hidden="1" customHeight="1" x14ac:dyDescent="0.25">
      <c r="A445" s="71">
        <v>415</v>
      </c>
      <c r="B445" s="71"/>
      <c r="C445" s="72"/>
      <c r="D445" s="88"/>
      <c r="E445" s="30"/>
      <c r="F445" s="30"/>
      <c r="G445" s="73"/>
      <c r="H445" s="74" t="s">
        <v>8</v>
      </c>
      <c r="I445" s="31"/>
      <c r="J445" s="30" t="s">
        <v>9</v>
      </c>
      <c r="K445" s="75">
        <f>'ФОРМУЛЫ!'!E431</f>
        <v>0</v>
      </c>
      <c r="L445" s="75">
        <f>'ФОРМУЛЫ!'!F431</f>
        <v>0</v>
      </c>
      <c r="M445" s="91"/>
      <c r="N445" s="76">
        <f>'ФОРМУЛЫ!'!J431</f>
        <v>0</v>
      </c>
      <c r="O445" s="76">
        <f>'ФОРМУЛЫ!'!K431</f>
        <v>0</v>
      </c>
      <c r="P445" s="77"/>
      <c r="Q445" s="78">
        <f>'ФОРМУЛЫ!'!P431</f>
        <v>0</v>
      </c>
      <c r="R445" s="79">
        <v>0.18</v>
      </c>
      <c r="S445" s="80"/>
      <c r="T445" s="80"/>
      <c r="U445" s="80"/>
      <c r="V445" s="80"/>
      <c r="W445" s="80"/>
      <c r="X445" s="81">
        <v>0</v>
      </c>
      <c r="Y445" s="80"/>
      <c r="Z445" s="80"/>
      <c r="AA445" s="82"/>
      <c r="AB445" s="82"/>
      <c r="AC445" s="83"/>
      <c r="AD445" s="83"/>
      <c r="AE445" s="83"/>
      <c r="AF445" s="83"/>
      <c r="AG445" s="84"/>
      <c r="AH445" s="85"/>
      <c r="AI445" s="85"/>
      <c r="AJ445" s="85">
        <f t="shared" si="12"/>
        <v>0</v>
      </c>
      <c r="AK445" s="85">
        <f t="shared" si="13"/>
        <v>0</v>
      </c>
      <c r="AL445" s="36"/>
    </row>
    <row r="446" spans="1:38" ht="15" hidden="1" customHeight="1" x14ac:dyDescent="0.25">
      <c r="A446" s="71">
        <v>416</v>
      </c>
      <c r="B446" s="71"/>
      <c r="C446" s="72"/>
      <c r="D446" s="70"/>
      <c r="E446" s="30"/>
      <c r="F446" s="30"/>
      <c r="G446" s="73"/>
      <c r="H446" s="74" t="s">
        <v>8</v>
      </c>
      <c r="I446" s="31"/>
      <c r="J446" s="30" t="s">
        <v>9</v>
      </c>
      <c r="K446" s="75">
        <f>'ФОРМУЛЫ!'!E432</f>
        <v>0</v>
      </c>
      <c r="L446" s="75">
        <f>'ФОРМУЛЫ!'!F432</f>
        <v>0</v>
      </c>
      <c r="M446" s="91"/>
      <c r="N446" s="76">
        <f>'ФОРМУЛЫ!'!J432</f>
        <v>0</v>
      </c>
      <c r="O446" s="76">
        <f>'ФОРМУЛЫ!'!K432</f>
        <v>0</v>
      </c>
      <c r="P446" s="77"/>
      <c r="Q446" s="78">
        <f>'ФОРМУЛЫ!'!P432</f>
        <v>0</v>
      </c>
      <c r="R446" s="79">
        <v>0.18</v>
      </c>
      <c r="S446" s="80"/>
      <c r="T446" s="80"/>
      <c r="U446" s="80"/>
      <c r="V446" s="80"/>
      <c r="W446" s="89"/>
      <c r="X446" s="81">
        <v>0</v>
      </c>
      <c r="Y446" s="89"/>
      <c r="Z446" s="89"/>
      <c r="AA446" s="90"/>
      <c r="AB446" s="90"/>
      <c r="AC446" s="83"/>
      <c r="AD446" s="83"/>
      <c r="AE446" s="83"/>
      <c r="AF446" s="83"/>
      <c r="AG446" s="84"/>
      <c r="AH446" s="85"/>
      <c r="AI446" s="85"/>
      <c r="AJ446" s="85">
        <f t="shared" si="12"/>
        <v>0</v>
      </c>
      <c r="AK446" s="85">
        <f t="shared" si="13"/>
        <v>0</v>
      </c>
      <c r="AL446" s="41"/>
    </row>
    <row r="447" spans="1:38" ht="15" hidden="1" customHeight="1" x14ac:dyDescent="0.25">
      <c r="A447" s="71">
        <v>417</v>
      </c>
      <c r="B447" s="71"/>
      <c r="C447" s="72"/>
      <c r="D447" s="70"/>
      <c r="E447" s="30"/>
      <c r="F447" s="30"/>
      <c r="G447" s="73"/>
      <c r="H447" s="74" t="s">
        <v>8</v>
      </c>
      <c r="I447" s="31"/>
      <c r="J447" s="30" t="s">
        <v>9</v>
      </c>
      <c r="K447" s="75">
        <f>'ФОРМУЛЫ!'!E433</f>
        <v>0</v>
      </c>
      <c r="L447" s="75">
        <f>'ФОРМУЛЫ!'!F433</f>
        <v>0</v>
      </c>
      <c r="M447" s="91"/>
      <c r="N447" s="76">
        <f>'ФОРМУЛЫ!'!J433</f>
        <v>0</v>
      </c>
      <c r="O447" s="76">
        <f>'ФОРМУЛЫ!'!K433</f>
        <v>0</v>
      </c>
      <c r="P447" s="77"/>
      <c r="Q447" s="78">
        <f>'ФОРМУЛЫ!'!P433</f>
        <v>0</v>
      </c>
      <c r="R447" s="79">
        <v>0.18</v>
      </c>
      <c r="S447" s="80"/>
      <c r="T447" s="80"/>
      <c r="U447" s="80"/>
      <c r="V447" s="80"/>
      <c r="W447" s="80"/>
      <c r="X447" s="81">
        <v>0</v>
      </c>
      <c r="Y447" s="80"/>
      <c r="Z447" s="80"/>
      <c r="AA447" s="82"/>
      <c r="AB447" s="82"/>
      <c r="AC447" s="83"/>
      <c r="AD447" s="83"/>
      <c r="AE447" s="83"/>
      <c r="AF447" s="83"/>
      <c r="AG447" s="84"/>
      <c r="AH447" s="85"/>
      <c r="AI447" s="85"/>
      <c r="AJ447" s="85">
        <f t="shared" si="12"/>
        <v>0</v>
      </c>
      <c r="AK447" s="85">
        <f t="shared" si="13"/>
        <v>0</v>
      </c>
      <c r="AL447" s="36"/>
    </row>
    <row r="448" spans="1:38" ht="15" hidden="1" customHeight="1" x14ac:dyDescent="0.25">
      <c r="A448" s="71">
        <v>418</v>
      </c>
      <c r="B448" s="71"/>
      <c r="C448" s="72"/>
      <c r="D448" s="70"/>
      <c r="E448" s="30"/>
      <c r="F448" s="30"/>
      <c r="G448" s="73"/>
      <c r="H448" s="74" t="s">
        <v>8</v>
      </c>
      <c r="I448" s="31"/>
      <c r="J448" s="30" t="s">
        <v>9</v>
      </c>
      <c r="K448" s="75">
        <f>'ФОРМУЛЫ!'!E434</f>
        <v>0</v>
      </c>
      <c r="L448" s="75">
        <f>'ФОРМУЛЫ!'!F434</f>
        <v>0</v>
      </c>
      <c r="M448" s="91"/>
      <c r="N448" s="76">
        <f>'ФОРМУЛЫ!'!J434</f>
        <v>0</v>
      </c>
      <c r="O448" s="76">
        <f>'ФОРМУЛЫ!'!K434</f>
        <v>0</v>
      </c>
      <c r="P448" s="77"/>
      <c r="Q448" s="78">
        <f>'ФОРМУЛЫ!'!P434</f>
        <v>0</v>
      </c>
      <c r="R448" s="79">
        <v>0.18</v>
      </c>
      <c r="S448" s="80"/>
      <c r="T448" s="80"/>
      <c r="U448" s="80"/>
      <c r="V448" s="80"/>
      <c r="W448" s="80"/>
      <c r="X448" s="81">
        <v>0</v>
      </c>
      <c r="Y448" s="80"/>
      <c r="Z448" s="80"/>
      <c r="AA448" s="82"/>
      <c r="AB448" s="82"/>
      <c r="AC448" s="83"/>
      <c r="AD448" s="83"/>
      <c r="AE448" s="83"/>
      <c r="AF448" s="83"/>
      <c r="AG448" s="84"/>
      <c r="AH448" s="85"/>
      <c r="AI448" s="85"/>
      <c r="AJ448" s="85">
        <f t="shared" si="12"/>
        <v>0</v>
      </c>
      <c r="AK448" s="85">
        <f t="shared" si="13"/>
        <v>0</v>
      </c>
      <c r="AL448" s="36"/>
    </row>
    <row r="449" spans="1:38" ht="15" hidden="1" customHeight="1" x14ac:dyDescent="0.25">
      <c r="A449" s="71">
        <v>419</v>
      </c>
      <c r="B449" s="71"/>
      <c r="C449" s="72"/>
      <c r="D449" s="70"/>
      <c r="E449" s="30"/>
      <c r="F449" s="30"/>
      <c r="G449" s="73"/>
      <c r="H449" s="74" t="s">
        <v>8</v>
      </c>
      <c r="I449" s="31"/>
      <c r="J449" s="30" t="s">
        <v>9</v>
      </c>
      <c r="K449" s="75">
        <f>'ФОРМУЛЫ!'!E435</f>
        <v>0</v>
      </c>
      <c r="L449" s="75">
        <f>'ФОРМУЛЫ!'!F435</f>
        <v>0</v>
      </c>
      <c r="M449" s="91"/>
      <c r="N449" s="76">
        <f>'ФОРМУЛЫ!'!J435</f>
        <v>0</v>
      </c>
      <c r="O449" s="76">
        <f>'ФОРМУЛЫ!'!K435</f>
        <v>0</v>
      </c>
      <c r="P449" s="77"/>
      <c r="Q449" s="78">
        <f>'ФОРМУЛЫ!'!P435</f>
        <v>0</v>
      </c>
      <c r="R449" s="79">
        <v>0.18</v>
      </c>
      <c r="S449" s="80"/>
      <c r="T449" s="80"/>
      <c r="U449" s="80"/>
      <c r="V449" s="80"/>
      <c r="W449" s="80"/>
      <c r="X449" s="81">
        <v>0</v>
      </c>
      <c r="Y449" s="80"/>
      <c r="Z449" s="80"/>
      <c r="AA449" s="82"/>
      <c r="AB449" s="82"/>
      <c r="AC449" s="83"/>
      <c r="AD449" s="83"/>
      <c r="AE449" s="83"/>
      <c r="AF449" s="83"/>
      <c r="AG449" s="84"/>
      <c r="AH449" s="85"/>
      <c r="AI449" s="85"/>
      <c r="AJ449" s="85">
        <f t="shared" si="12"/>
        <v>0</v>
      </c>
      <c r="AK449" s="85">
        <f t="shared" si="13"/>
        <v>0</v>
      </c>
      <c r="AL449" s="36"/>
    </row>
    <row r="450" spans="1:38" ht="15" hidden="1" customHeight="1" x14ac:dyDescent="0.25">
      <c r="A450" s="71">
        <v>420</v>
      </c>
      <c r="B450" s="71"/>
      <c r="C450" s="72"/>
      <c r="D450" s="70"/>
      <c r="E450" s="30"/>
      <c r="F450" s="30"/>
      <c r="G450" s="73"/>
      <c r="H450" s="74" t="s">
        <v>8</v>
      </c>
      <c r="I450" s="31"/>
      <c r="J450" s="30" t="s">
        <v>9</v>
      </c>
      <c r="K450" s="75">
        <f>'ФОРМУЛЫ!'!E436</f>
        <v>0</v>
      </c>
      <c r="L450" s="75">
        <f>'ФОРМУЛЫ!'!F436</f>
        <v>0</v>
      </c>
      <c r="M450" s="91"/>
      <c r="N450" s="76">
        <f>'ФОРМУЛЫ!'!J436</f>
        <v>0</v>
      </c>
      <c r="O450" s="76">
        <f>'ФОРМУЛЫ!'!K436</f>
        <v>0</v>
      </c>
      <c r="P450" s="77"/>
      <c r="Q450" s="78">
        <f>'ФОРМУЛЫ!'!P436</f>
        <v>0</v>
      </c>
      <c r="R450" s="79">
        <v>0.18</v>
      </c>
      <c r="S450" s="80"/>
      <c r="T450" s="80"/>
      <c r="U450" s="80"/>
      <c r="V450" s="80"/>
      <c r="W450" s="80"/>
      <c r="X450" s="81">
        <v>0</v>
      </c>
      <c r="Y450" s="80"/>
      <c r="Z450" s="80"/>
      <c r="AA450" s="82"/>
      <c r="AB450" s="82"/>
      <c r="AC450" s="83"/>
      <c r="AD450" s="83"/>
      <c r="AE450" s="83"/>
      <c r="AF450" s="83"/>
      <c r="AG450" s="84"/>
      <c r="AH450" s="85"/>
      <c r="AI450" s="85"/>
      <c r="AJ450" s="85">
        <f t="shared" si="12"/>
        <v>0</v>
      </c>
      <c r="AK450" s="85">
        <f t="shared" si="13"/>
        <v>0</v>
      </c>
      <c r="AL450" s="36"/>
    </row>
    <row r="451" spans="1:38" ht="15" hidden="1" customHeight="1" x14ac:dyDescent="0.25">
      <c r="A451" s="71">
        <v>421</v>
      </c>
      <c r="B451" s="71"/>
      <c r="C451" s="72"/>
      <c r="D451" s="70"/>
      <c r="E451" s="30"/>
      <c r="F451" s="30"/>
      <c r="G451" s="73"/>
      <c r="H451" s="74" t="s">
        <v>8</v>
      </c>
      <c r="I451" s="31"/>
      <c r="J451" s="30" t="s">
        <v>9</v>
      </c>
      <c r="K451" s="75">
        <f>'ФОРМУЛЫ!'!E437</f>
        <v>0</v>
      </c>
      <c r="L451" s="75">
        <f>'ФОРМУЛЫ!'!F437</f>
        <v>0</v>
      </c>
      <c r="M451" s="91"/>
      <c r="N451" s="76">
        <f>'ФОРМУЛЫ!'!J437</f>
        <v>0</v>
      </c>
      <c r="O451" s="76">
        <f>'ФОРМУЛЫ!'!K437</f>
        <v>0</v>
      </c>
      <c r="P451" s="77"/>
      <c r="Q451" s="78">
        <f>'ФОРМУЛЫ!'!P437</f>
        <v>0</v>
      </c>
      <c r="R451" s="79">
        <v>0.18</v>
      </c>
      <c r="S451" s="80"/>
      <c r="T451" s="80"/>
      <c r="U451" s="80"/>
      <c r="V451" s="80"/>
      <c r="W451" s="80"/>
      <c r="X451" s="81">
        <v>0</v>
      </c>
      <c r="Y451" s="80"/>
      <c r="Z451" s="80"/>
      <c r="AA451" s="82"/>
      <c r="AB451" s="82"/>
      <c r="AC451" s="83"/>
      <c r="AD451" s="83"/>
      <c r="AE451" s="83"/>
      <c r="AF451" s="83"/>
      <c r="AG451" s="84"/>
      <c r="AH451" s="85"/>
      <c r="AI451" s="85"/>
      <c r="AJ451" s="85">
        <f t="shared" si="12"/>
        <v>0</v>
      </c>
      <c r="AK451" s="85">
        <f t="shared" si="13"/>
        <v>0</v>
      </c>
      <c r="AL451" s="36"/>
    </row>
    <row r="452" spans="1:38" ht="15" hidden="1" customHeight="1" x14ac:dyDescent="0.25">
      <c r="A452" s="71">
        <v>422</v>
      </c>
      <c r="B452" s="71"/>
      <c r="C452" s="72"/>
      <c r="D452" s="70"/>
      <c r="E452" s="30"/>
      <c r="F452" s="30"/>
      <c r="G452" s="73"/>
      <c r="H452" s="74" t="s">
        <v>8</v>
      </c>
      <c r="I452" s="31"/>
      <c r="J452" s="30" t="s">
        <v>9</v>
      </c>
      <c r="K452" s="75">
        <f>'ФОРМУЛЫ!'!E438</f>
        <v>0</v>
      </c>
      <c r="L452" s="75">
        <f>'ФОРМУЛЫ!'!F438</f>
        <v>0</v>
      </c>
      <c r="M452" s="91"/>
      <c r="N452" s="76">
        <f>'ФОРМУЛЫ!'!J438</f>
        <v>0</v>
      </c>
      <c r="O452" s="76">
        <f>'ФОРМУЛЫ!'!K438</f>
        <v>0</v>
      </c>
      <c r="P452" s="77"/>
      <c r="Q452" s="78">
        <f>'ФОРМУЛЫ!'!P438</f>
        <v>0</v>
      </c>
      <c r="R452" s="79">
        <v>0.18</v>
      </c>
      <c r="S452" s="80"/>
      <c r="T452" s="80"/>
      <c r="U452" s="80"/>
      <c r="V452" s="80"/>
      <c r="W452" s="80"/>
      <c r="X452" s="81">
        <v>0</v>
      </c>
      <c r="Y452" s="80"/>
      <c r="Z452" s="80"/>
      <c r="AA452" s="82"/>
      <c r="AB452" s="82"/>
      <c r="AC452" s="83"/>
      <c r="AD452" s="83"/>
      <c r="AE452" s="83"/>
      <c r="AF452" s="83"/>
      <c r="AG452" s="84"/>
      <c r="AH452" s="85"/>
      <c r="AI452" s="85"/>
      <c r="AJ452" s="85">
        <f t="shared" si="12"/>
        <v>0</v>
      </c>
      <c r="AK452" s="85">
        <f t="shared" si="13"/>
        <v>0</v>
      </c>
      <c r="AL452" s="36"/>
    </row>
    <row r="453" spans="1:38" ht="15" hidden="1" customHeight="1" x14ac:dyDescent="0.25">
      <c r="A453" s="71">
        <v>423</v>
      </c>
      <c r="B453" s="71"/>
      <c r="C453" s="72"/>
      <c r="D453" s="70"/>
      <c r="E453" s="30"/>
      <c r="F453" s="30"/>
      <c r="G453" s="73"/>
      <c r="H453" s="74" t="s">
        <v>8</v>
      </c>
      <c r="I453" s="31"/>
      <c r="J453" s="30" t="s">
        <v>9</v>
      </c>
      <c r="K453" s="75">
        <f>'ФОРМУЛЫ!'!E439</f>
        <v>0</v>
      </c>
      <c r="L453" s="75">
        <f>'ФОРМУЛЫ!'!F439</f>
        <v>0</v>
      </c>
      <c r="M453" s="91"/>
      <c r="N453" s="76">
        <f>'ФОРМУЛЫ!'!J439</f>
        <v>0</v>
      </c>
      <c r="O453" s="76">
        <f>'ФОРМУЛЫ!'!K439</f>
        <v>0</v>
      </c>
      <c r="P453" s="77"/>
      <c r="Q453" s="78">
        <f>'ФОРМУЛЫ!'!P439</f>
        <v>0</v>
      </c>
      <c r="R453" s="79">
        <v>0.18</v>
      </c>
      <c r="S453" s="80"/>
      <c r="T453" s="80"/>
      <c r="U453" s="80"/>
      <c r="V453" s="80"/>
      <c r="W453" s="80"/>
      <c r="X453" s="81">
        <v>0</v>
      </c>
      <c r="Y453" s="80"/>
      <c r="Z453" s="80"/>
      <c r="AA453" s="82"/>
      <c r="AB453" s="82"/>
      <c r="AC453" s="83"/>
      <c r="AD453" s="83"/>
      <c r="AE453" s="83"/>
      <c r="AF453" s="83"/>
      <c r="AG453" s="84"/>
      <c r="AH453" s="85"/>
      <c r="AI453" s="85"/>
      <c r="AJ453" s="85">
        <f t="shared" si="12"/>
        <v>0</v>
      </c>
      <c r="AK453" s="85">
        <f t="shared" si="13"/>
        <v>0</v>
      </c>
      <c r="AL453" s="36"/>
    </row>
    <row r="454" spans="1:38" ht="15" hidden="1" customHeight="1" x14ac:dyDescent="0.25">
      <c r="A454" s="71">
        <v>424</v>
      </c>
      <c r="B454" s="71"/>
      <c r="C454" s="72"/>
      <c r="D454" s="70"/>
      <c r="E454" s="30"/>
      <c r="F454" s="30"/>
      <c r="G454" s="73"/>
      <c r="H454" s="74" t="s">
        <v>8</v>
      </c>
      <c r="I454" s="31"/>
      <c r="J454" s="30" t="s">
        <v>9</v>
      </c>
      <c r="K454" s="75">
        <f>'ФОРМУЛЫ!'!E440</f>
        <v>0</v>
      </c>
      <c r="L454" s="75">
        <f>'ФОРМУЛЫ!'!F440</f>
        <v>0</v>
      </c>
      <c r="M454" s="91"/>
      <c r="N454" s="76">
        <f>'ФОРМУЛЫ!'!J440</f>
        <v>0</v>
      </c>
      <c r="O454" s="76">
        <f>'ФОРМУЛЫ!'!K440</f>
        <v>0</v>
      </c>
      <c r="P454" s="77"/>
      <c r="Q454" s="78">
        <f>'ФОРМУЛЫ!'!P440</f>
        <v>0</v>
      </c>
      <c r="R454" s="79">
        <v>0.18</v>
      </c>
      <c r="S454" s="80"/>
      <c r="T454" s="80"/>
      <c r="U454" s="80"/>
      <c r="V454" s="80"/>
      <c r="W454" s="80"/>
      <c r="X454" s="81">
        <v>0</v>
      </c>
      <c r="Y454" s="80"/>
      <c r="Z454" s="80"/>
      <c r="AA454" s="82"/>
      <c r="AB454" s="82"/>
      <c r="AC454" s="83"/>
      <c r="AD454" s="83"/>
      <c r="AE454" s="83"/>
      <c r="AF454" s="83"/>
      <c r="AG454" s="84"/>
      <c r="AH454" s="85"/>
      <c r="AI454" s="85"/>
      <c r="AJ454" s="85">
        <f t="shared" si="12"/>
        <v>0</v>
      </c>
      <c r="AK454" s="85">
        <f t="shared" si="13"/>
        <v>0</v>
      </c>
      <c r="AL454" s="36"/>
    </row>
    <row r="455" spans="1:38" ht="15" hidden="1" customHeight="1" x14ac:dyDescent="0.25">
      <c r="A455" s="71">
        <v>425</v>
      </c>
      <c r="B455" s="71"/>
      <c r="C455" s="72"/>
      <c r="D455" s="70"/>
      <c r="E455" s="30"/>
      <c r="F455" s="30"/>
      <c r="G455" s="73"/>
      <c r="H455" s="74" t="s">
        <v>8</v>
      </c>
      <c r="I455" s="31"/>
      <c r="J455" s="30" t="s">
        <v>9</v>
      </c>
      <c r="K455" s="75">
        <f>'ФОРМУЛЫ!'!E441</f>
        <v>0</v>
      </c>
      <c r="L455" s="75">
        <f>'ФОРМУЛЫ!'!F441</f>
        <v>0</v>
      </c>
      <c r="M455" s="91"/>
      <c r="N455" s="76">
        <f>'ФОРМУЛЫ!'!J441</f>
        <v>0</v>
      </c>
      <c r="O455" s="76">
        <f>'ФОРМУЛЫ!'!K441</f>
        <v>0</v>
      </c>
      <c r="P455" s="77"/>
      <c r="Q455" s="78">
        <f>'ФОРМУЛЫ!'!P441</f>
        <v>0</v>
      </c>
      <c r="R455" s="79">
        <v>0.18</v>
      </c>
      <c r="S455" s="80"/>
      <c r="T455" s="80"/>
      <c r="U455" s="80"/>
      <c r="V455" s="80"/>
      <c r="W455" s="80"/>
      <c r="X455" s="81">
        <v>0</v>
      </c>
      <c r="Y455" s="80"/>
      <c r="Z455" s="80"/>
      <c r="AA455" s="82"/>
      <c r="AB455" s="82"/>
      <c r="AC455" s="83"/>
      <c r="AD455" s="83"/>
      <c r="AE455" s="83"/>
      <c r="AF455" s="83"/>
      <c r="AG455" s="84"/>
      <c r="AH455" s="85"/>
      <c r="AI455" s="85"/>
      <c r="AJ455" s="85">
        <f t="shared" si="12"/>
        <v>0</v>
      </c>
      <c r="AK455" s="85">
        <f t="shared" si="13"/>
        <v>0</v>
      </c>
      <c r="AL455" s="36"/>
    </row>
    <row r="456" spans="1:38" ht="15" hidden="1" customHeight="1" x14ac:dyDescent="0.25">
      <c r="A456" s="71">
        <v>426</v>
      </c>
      <c r="B456" s="71"/>
      <c r="C456" s="72"/>
      <c r="D456" s="70"/>
      <c r="E456" s="30"/>
      <c r="F456" s="30"/>
      <c r="G456" s="73"/>
      <c r="H456" s="74" t="s">
        <v>8</v>
      </c>
      <c r="I456" s="31"/>
      <c r="J456" s="30" t="s">
        <v>9</v>
      </c>
      <c r="K456" s="75">
        <f>'ФОРМУЛЫ!'!E442</f>
        <v>0</v>
      </c>
      <c r="L456" s="75">
        <f>'ФОРМУЛЫ!'!F442</f>
        <v>0</v>
      </c>
      <c r="M456" s="91"/>
      <c r="N456" s="76">
        <f>'ФОРМУЛЫ!'!J442</f>
        <v>0</v>
      </c>
      <c r="O456" s="76">
        <f>'ФОРМУЛЫ!'!K442</f>
        <v>0</v>
      </c>
      <c r="P456" s="77"/>
      <c r="Q456" s="78">
        <f>'ФОРМУЛЫ!'!P442</f>
        <v>0</v>
      </c>
      <c r="R456" s="79">
        <v>0.18</v>
      </c>
      <c r="S456" s="80"/>
      <c r="T456" s="80"/>
      <c r="U456" s="80"/>
      <c r="V456" s="80"/>
      <c r="W456" s="89"/>
      <c r="X456" s="81">
        <v>0</v>
      </c>
      <c r="Y456" s="89"/>
      <c r="Z456" s="89"/>
      <c r="AA456" s="90"/>
      <c r="AB456" s="90"/>
      <c r="AC456" s="83"/>
      <c r="AD456" s="83"/>
      <c r="AE456" s="83"/>
      <c r="AF456" s="83"/>
      <c r="AG456" s="84"/>
      <c r="AH456" s="85"/>
      <c r="AI456" s="85"/>
      <c r="AJ456" s="85">
        <f t="shared" si="12"/>
        <v>0</v>
      </c>
      <c r="AK456" s="85">
        <f t="shared" si="13"/>
        <v>0</v>
      </c>
      <c r="AL456" s="41"/>
    </row>
    <row r="457" spans="1:38" ht="15" hidden="1" customHeight="1" x14ac:dyDescent="0.25">
      <c r="A457" s="71">
        <v>427</v>
      </c>
      <c r="B457" s="71"/>
      <c r="C457" s="72"/>
      <c r="D457" s="70"/>
      <c r="E457" s="30"/>
      <c r="F457" s="30"/>
      <c r="G457" s="73"/>
      <c r="H457" s="74" t="s">
        <v>8</v>
      </c>
      <c r="I457" s="31"/>
      <c r="J457" s="30" t="s">
        <v>9</v>
      </c>
      <c r="K457" s="75">
        <f>'ФОРМУЛЫ!'!E443</f>
        <v>0</v>
      </c>
      <c r="L457" s="75">
        <f>'ФОРМУЛЫ!'!F443</f>
        <v>0</v>
      </c>
      <c r="M457" s="91"/>
      <c r="N457" s="76">
        <f>'ФОРМУЛЫ!'!J443</f>
        <v>0</v>
      </c>
      <c r="O457" s="76">
        <f>'ФОРМУЛЫ!'!K443</f>
        <v>0</v>
      </c>
      <c r="P457" s="77"/>
      <c r="Q457" s="78">
        <f>'ФОРМУЛЫ!'!P443</f>
        <v>0</v>
      </c>
      <c r="R457" s="79">
        <v>0.18</v>
      </c>
      <c r="S457" s="80"/>
      <c r="T457" s="80"/>
      <c r="U457" s="80"/>
      <c r="V457" s="80"/>
      <c r="W457" s="80"/>
      <c r="X457" s="81">
        <v>0</v>
      </c>
      <c r="Y457" s="80"/>
      <c r="Z457" s="80"/>
      <c r="AA457" s="82"/>
      <c r="AB457" s="82"/>
      <c r="AC457" s="83"/>
      <c r="AD457" s="83"/>
      <c r="AE457" s="83"/>
      <c r="AF457" s="83"/>
      <c r="AG457" s="84"/>
      <c r="AH457" s="85"/>
      <c r="AI457" s="85"/>
      <c r="AJ457" s="85">
        <f t="shared" si="12"/>
        <v>0</v>
      </c>
      <c r="AK457" s="85">
        <f t="shared" si="13"/>
        <v>0</v>
      </c>
      <c r="AL457" s="36"/>
    </row>
    <row r="458" spans="1:38" ht="15" hidden="1" customHeight="1" x14ac:dyDescent="0.25">
      <c r="A458" s="71">
        <v>428</v>
      </c>
      <c r="B458" s="71"/>
      <c r="C458" s="72"/>
      <c r="D458" s="70"/>
      <c r="E458" s="30"/>
      <c r="F458" s="30"/>
      <c r="G458" s="73"/>
      <c r="H458" s="74" t="s">
        <v>8</v>
      </c>
      <c r="I458" s="31"/>
      <c r="J458" s="30" t="s">
        <v>9</v>
      </c>
      <c r="K458" s="75">
        <f>'ФОРМУЛЫ!'!E444</f>
        <v>0</v>
      </c>
      <c r="L458" s="75">
        <f>'ФОРМУЛЫ!'!F444</f>
        <v>0</v>
      </c>
      <c r="M458" s="91"/>
      <c r="N458" s="76">
        <f>'ФОРМУЛЫ!'!J444</f>
        <v>0</v>
      </c>
      <c r="O458" s="76">
        <f>'ФОРМУЛЫ!'!K444</f>
        <v>0</v>
      </c>
      <c r="P458" s="77"/>
      <c r="Q458" s="78">
        <f>'ФОРМУЛЫ!'!P444</f>
        <v>0</v>
      </c>
      <c r="R458" s="79">
        <v>0.18</v>
      </c>
      <c r="S458" s="92"/>
      <c r="T458" s="92"/>
      <c r="U458" s="80"/>
      <c r="V458" s="80"/>
      <c r="W458" s="80"/>
      <c r="X458" s="81">
        <v>0</v>
      </c>
      <c r="Y458" s="80"/>
      <c r="Z458" s="80"/>
      <c r="AA458" s="82"/>
      <c r="AB458" s="82"/>
      <c r="AC458" s="83"/>
      <c r="AD458" s="83"/>
      <c r="AE458" s="83"/>
      <c r="AF458" s="83"/>
      <c r="AG458" s="84"/>
      <c r="AH458" s="85"/>
      <c r="AI458" s="85"/>
      <c r="AJ458" s="85">
        <f t="shared" si="12"/>
        <v>0</v>
      </c>
      <c r="AK458" s="85">
        <f t="shared" si="13"/>
        <v>0</v>
      </c>
      <c r="AL458" s="36"/>
    </row>
    <row r="459" spans="1:38" ht="15" hidden="1" customHeight="1" x14ac:dyDescent="0.25">
      <c r="A459" s="71">
        <v>429</v>
      </c>
      <c r="B459" s="71"/>
      <c r="C459" s="72"/>
      <c r="D459" s="70"/>
      <c r="E459" s="30"/>
      <c r="F459" s="30"/>
      <c r="G459" s="73"/>
      <c r="H459" s="74" t="s">
        <v>8</v>
      </c>
      <c r="I459" s="31"/>
      <c r="J459" s="30" t="s">
        <v>9</v>
      </c>
      <c r="K459" s="75">
        <f>'ФОРМУЛЫ!'!E445</f>
        <v>0</v>
      </c>
      <c r="L459" s="75">
        <f>'ФОРМУЛЫ!'!F445</f>
        <v>0</v>
      </c>
      <c r="M459" s="91"/>
      <c r="N459" s="76">
        <f>'ФОРМУЛЫ!'!J445</f>
        <v>0</v>
      </c>
      <c r="O459" s="76">
        <f>'ФОРМУЛЫ!'!K445</f>
        <v>0</v>
      </c>
      <c r="P459" s="77"/>
      <c r="Q459" s="78">
        <f>'ФОРМУЛЫ!'!P445</f>
        <v>0</v>
      </c>
      <c r="R459" s="79">
        <v>0.18</v>
      </c>
      <c r="S459" s="92"/>
      <c r="T459" s="92"/>
      <c r="U459" s="80"/>
      <c r="V459" s="80"/>
      <c r="W459" s="80"/>
      <c r="X459" s="81">
        <v>0</v>
      </c>
      <c r="Y459" s="80"/>
      <c r="Z459" s="80"/>
      <c r="AA459" s="82"/>
      <c r="AB459" s="82"/>
      <c r="AC459" s="83"/>
      <c r="AD459" s="83"/>
      <c r="AE459" s="83"/>
      <c r="AF459" s="83"/>
      <c r="AG459" s="84"/>
      <c r="AH459" s="85"/>
      <c r="AI459" s="85"/>
      <c r="AJ459" s="85">
        <f t="shared" si="12"/>
        <v>0</v>
      </c>
      <c r="AK459" s="85">
        <f t="shared" si="13"/>
        <v>0</v>
      </c>
      <c r="AL459" s="36"/>
    </row>
    <row r="460" spans="1:38" ht="15" hidden="1" customHeight="1" x14ac:dyDescent="0.25">
      <c r="A460" s="71">
        <v>430</v>
      </c>
      <c r="B460" s="71"/>
      <c r="C460" s="72"/>
      <c r="D460" s="70"/>
      <c r="E460" s="30"/>
      <c r="F460" s="30"/>
      <c r="G460" s="73"/>
      <c r="H460" s="74" t="s">
        <v>8</v>
      </c>
      <c r="I460" s="31"/>
      <c r="J460" s="30" t="s">
        <v>9</v>
      </c>
      <c r="K460" s="75">
        <f>'ФОРМУЛЫ!'!E446</f>
        <v>0</v>
      </c>
      <c r="L460" s="75">
        <f>'ФОРМУЛЫ!'!F446</f>
        <v>0</v>
      </c>
      <c r="M460" s="91"/>
      <c r="N460" s="76">
        <f>'ФОРМУЛЫ!'!J446</f>
        <v>0</v>
      </c>
      <c r="O460" s="76">
        <f>'ФОРМУЛЫ!'!K446</f>
        <v>0</v>
      </c>
      <c r="P460" s="77"/>
      <c r="Q460" s="78">
        <f>'ФОРМУЛЫ!'!P446</f>
        <v>0</v>
      </c>
      <c r="R460" s="79">
        <v>0.18</v>
      </c>
      <c r="S460" s="92"/>
      <c r="T460" s="92"/>
      <c r="U460" s="80"/>
      <c r="V460" s="80"/>
      <c r="W460" s="80"/>
      <c r="X460" s="81">
        <v>0</v>
      </c>
      <c r="Y460" s="80"/>
      <c r="Z460" s="80"/>
      <c r="AA460" s="82"/>
      <c r="AB460" s="82"/>
      <c r="AC460" s="83"/>
      <c r="AD460" s="83"/>
      <c r="AE460" s="83"/>
      <c r="AF460" s="83"/>
      <c r="AG460" s="84"/>
      <c r="AH460" s="85"/>
      <c r="AI460" s="85"/>
      <c r="AJ460" s="85">
        <f t="shared" si="12"/>
        <v>0</v>
      </c>
      <c r="AK460" s="85">
        <f t="shared" si="13"/>
        <v>0</v>
      </c>
      <c r="AL460" s="36"/>
    </row>
    <row r="461" spans="1:38" ht="15" hidden="1" customHeight="1" x14ac:dyDescent="0.25">
      <c r="A461" s="71">
        <v>431</v>
      </c>
      <c r="B461" s="71"/>
      <c r="C461" s="72"/>
      <c r="D461" s="70"/>
      <c r="E461" s="30"/>
      <c r="F461" s="30"/>
      <c r="G461" s="73"/>
      <c r="H461" s="74" t="s">
        <v>8</v>
      </c>
      <c r="I461" s="31"/>
      <c r="J461" s="30" t="s">
        <v>9</v>
      </c>
      <c r="K461" s="75">
        <f>'ФОРМУЛЫ!'!E447</f>
        <v>0</v>
      </c>
      <c r="L461" s="75">
        <f>'ФОРМУЛЫ!'!F447</f>
        <v>0</v>
      </c>
      <c r="M461" s="91"/>
      <c r="N461" s="76">
        <f>'ФОРМУЛЫ!'!J447</f>
        <v>0</v>
      </c>
      <c r="O461" s="76">
        <f>'ФОРМУЛЫ!'!K447</f>
        <v>0</v>
      </c>
      <c r="P461" s="77"/>
      <c r="Q461" s="78">
        <f>'ФОРМУЛЫ!'!P447</f>
        <v>0</v>
      </c>
      <c r="R461" s="79">
        <v>0.18</v>
      </c>
      <c r="S461" s="92"/>
      <c r="T461" s="92"/>
      <c r="U461" s="80"/>
      <c r="V461" s="80"/>
      <c r="W461" s="80"/>
      <c r="X461" s="81">
        <v>0</v>
      </c>
      <c r="Y461" s="80"/>
      <c r="Z461" s="80"/>
      <c r="AA461" s="82"/>
      <c r="AB461" s="82"/>
      <c r="AC461" s="83"/>
      <c r="AD461" s="83"/>
      <c r="AE461" s="83"/>
      <c r="AF461" s="83"/>
      <c r="AG461" s="84"/>
      <c r="AH461" s="85"/>
      <c r="AI461" s="85"/>
      <c r="AJ461" s="85">
        <f t="shared" si="12"/>
        <v>0</v>
      </c>
      <c r="AK461" s="85">
        <f t="shared" si="13"/>
        <v>0</v>
      </c>
      <c r="AL461" s="36"/>
    </row>
    <row r="462" spans="1:38" ht="15" hidden="1" customHeight="1" x14ac:dyDescent="0.25">
      <c r="A462" s="71">
        <v>432</v>
      </c>
      <c r="B462" s="71"/>
      <c r="C462" s="72"/>
      <c r="D462" s="70"/>
      <c r="E462" s="30"/>
      <c r="F462" s="30"/>
      <c r="G462" s="73"/>
      <c r="H462" s="74" t="s">
        <v>8</v>
      </c>
      <c r="I462" s="31"/>
      <c r="J462" s="30" t="s">
        <v>9</v>
      </c>
      <c r="K462" s="75">
        <f>'ФОРМУЛЫ!'!E448</f>
        <v>0</v>
      </c>
      <c r="L462" s="75">
        <f>'ФОРМУЛЫ!'!F448</f>
        <v>0</v>
      </c>
      <c r="M462" s="91"/>
      <c r="N462" s="76">
        <f>'ФОРМУЛЫ!'!J448</f>
        <v>0</v>
      </c>
      <c r="O462" s="76">
        <f>'ФОРМУЛЫ!'!K448</f>
        <v>0</v>
      </c>
      <c r="P462" s="77"/>
      <c r="Q462" s="78">
        <f>'ФОРМУЛЫ!'!P448</f>
        <v>0</v>
      </c>
      <c r="R462" s="79">
        <v>0.18</v>
      </c>
      <c r="S462" s="92"/>
      <c r="T462" s="92"/>
      <c r="U462" s="80"/>
      <c r="V462" s="80"/>
      <c r="W462" s="80"/>
      <c r="X462" s="81">
        <v>0</v>
      </c>
      <c r="Y462" s="80"/>
      <c r="Z462" s="80"/>
      <c r="AA462" s="82"/>
      <c r="AB462" s="82"/>
      <c r="AC462" s="83"/>
      <c r="AD462" s="83"/>
      <c r="AE462" s="83"/>
      <c r="AF462" s="83"/>
      <c r="AG462" s="84"/>
      <c r="AH462" s="85"/>
      <c r="AI462" s="85"/>
      <c r="AJ462" s="85">
        <f t="shared" si="12"/>
        <v>0</v>
      </c>
      <c r="AK462" s="85">
        <f t="shared" si="13"/>
        <v>0</v>
      </c>
      <c r="AL462" s="36"/>
    </row>
    <row r="463" spans="1:38" ht="15" hidden="1" customHeight="1" x14ac:dyDescent="0.25">
      <c r="A463" s="71">
        <v>433</v>
      </c>
      <c r="B463" s="71"/>
      <c r="C463" s="72"/>
      <c r="D463" s="70"/>
      <c r="E463" s="30"/>
      <c r="F463" s="30"/>
      <c r="G463" s="73"/>
      <c r="H463" s="74" t="s">
        <v>8</v>
      </c>
      <c r="I463" s="31"/>
      <c r="J463" s="30" t="s">
        <v>9</v>
      </c>
      <c r="K463" s="75">
        <f>'ФОРМУЛЫ!'!E449</f>
        <v>0</v>
      </c>
      <c r="L463" s="75">
        <f>'ФОРМУЛЫ!'!F449</f>
        <v>0</v>
      </c>
      <c r="M463" s="91"/>
      <c r="N463" s="76">
        <f>'ФОРМУЛЫ!'!J449</f>
        <v>0</v>
      </c>
      <c r="O463" s="76">
        <f>'ФОРМУЛЫ!'!K449</f>
        <v>0</v>
      </c>
      <c r="P463" s="77"/>
      <c r="Q463" s="78">
        <f>'ФОРМУЛЫ!'!P449</f>
        <v>0</v>
      </c>
      <c r="R463" s="79">
        <v>0.18</v>
      </c>
      <c r="S463" s="92"/>
      <c r="T463" s="92"/>
      <c r="U463" s="80"/>
      <c r="V463" s="80"/>
      <c r="W463" s="80"/>
      <c r="X463" s="81">
        <v>0</v>
      </c>
      <c r="Y463" s="80"/>
      <c r="Z463" s="80"/>
      <c r="AA463" s="82"/>
      <c r="AB463" s="82"/>
      <c r="AC463" s="83"/>
      <c r="AD463" s="83"/>
      <c r="AE463" s="83"/>
      <c r="AF463" s="83"/>
      <c r="AG463" s="84"/>
      <c r="AH463" s="85"/>
      <c r="AI463" s="85"/>
      <c r="AJ463" s="85">
        <f t="shared" si="12"/>
        <v>0</v>
      </c>
      <c r="AK463" s="85">
        <f t="shared" si="13"/>
        <v>0</v>
      </c>
      <c r="AL463" s="36"/>
    </row>
    <row r="464" spans="1:38" ht="15" hidden="1" customHeight="1" x14ac:dyDescent="0.25">
      <c r="A464" s="71">
        <v>434</v>
      </c>
      <c r="B464" s="71"/>
      <c r="C464" s="72"/>
      <c r="D464" s="70"/>
      <c r="E464" s="30"/>
      <c r="F464" s="30"/>
      <c r="G464" s="73"/>
      <c r="H464" s="74" t="s">
        <v>8</v>
      </c>
      <c r="I464" s="31"/>
      <c r="J464" s="30" t="s">
        <v>9</v>
      </c>
      <c r="K464" s="75">
        <f>'ФОРМУЛЫ!'!E450</f>
        <v>0</v>
      </c>
      <c r="L464" s="75">
        <f>'ФОРМУЛЫ!'!F450</f>
        <v>0</v>
      </c>
      <c r="M464" s="91"/>
      <c r="N464" s="76">
        <f>'ФОРМУЛЫ!'!J450</f>
        <v>0</v>
      </c>
      <c r="O464" s="76">
        <f>'ФОРМУЛЫ!'!K450</f>
        <v>0</v>
      </c>
      <c r="P464" s="77"/>
      <c r="Q464" s="78">
        <f>'ФОРМУЛЫ!'!P450</f>
        <v>0</v>
      </c>
      <c r="R464" s="79">
        <v>0.18</v>
      </c>
      <c r="S464" s="92"/>
      <c r="T464" s="92"/>
      <c r="U464" s="80"/>
      <c r="V464" s="80"/>
      <c r="W464" s="80"/>
      <c r="X464" s="81">
        <v>0</v>
      </c>
      <c r="Y464" s="80"/>
      <c r="Z464" s="80"/>
      <c r="AA464" s="82"/>
      <c r="AB464" s="82"/>
      <c r="AC464" s="83"/>
      <c r="AD464" s="83"/>
      <c r="AE464" s="83"/>
      <c r="AF464" s="83"/>
      <c r="AG464" s="84"/>
      <c r="AH464" s="85"/>
      <c r="AI464" s="85"/>
      <c r="AJ464" s="85">
        <f t="shared" si="12"/>
        <v>0</v>
      </c>
      <c r="AK464" s="85">
        <f t="shared" si="13"/>
        <v>0</v>
      </c>
      <c r="AL464" s="36"/>
    </row>
    <row r="465" spans="1:38" ht="15" hidden="1" customHeight="1" x14ac:dyDescent="0.25">
      <c r="A465" s="71">
        <v>435</v>
      </c>
      <c r="B465" s="71"/>
      <c r="C465" s="72"/>
      <c r="D465" s="70"/>
      <c r="E465" s="30"/>
      <c r="F465" s="30"/>
      <c r="G465" s="73"/>
      <c r="H465" s="74" t="s">
        <v>8</v>
      </c>
      <c r="I465" s="31"/>
      <c r="J465" s="30" t="s">
        <v>9</v>
      </c>
      <c r="K465" s="75">
        <f>'ФОРМУЛЫ!'!E451</f>
        <v>0</v>
      </c>
      <c r="L465" s="75">
        <f>'ФОРМУЛЫ!'!F451</f>
        <v>0</v>
      </c>
      <c r="M465" s="91"/>
      <c r="N465" s="76">
        <f>'ФОРМУЛЫ!'!J451</f>
        <v>0</v>
      </c>
      <c r="O465" s="76">
        <f>'ФОРМУЛЫ!'!K451</f>
        <v>0</v>
      </c>
      <c r="P465" s="77"/>
      <c r="Q465" s="78">
        <f>'ФОРМУЛЫ!'!P451</f>
        <v>0</v>
      </c>
      <c r="R465" s="79">
        <v>0.18</v>
      </c>
      <c r="S465" s="92"/>
      <c r="T465" s="92"/>
      <c r="U465" s="80"/>
      <c r="V465" s="80"/>
      <c r="W465" s="80"/>
      <c r="X465" s="81">
        <v>0</v>
      </c>
      <c r="Y465" s="80"/>
      <c r="Z465" s="80"/>
      <c r="AA465" s="82"/>
      <c r="AB465" s="82"/>
      <c r="AC465" s="83"/>
      <c r="AD465" s="83"/>
      <c r="AE465" s="83"/>
      <c r="AF465" s="83"/>
      <c r="AG465" s="84"/>
      <c r="AH465" s="85"/>
      <c r="AI465" s="85"/>
      <c r="AJ465" s="85">
        <f t="shared" si="12"/>
        <v>0</v>
      </c>
      <c r="AK465" s="85">
        <f t="shared" si="13"/>
        <v>0</v>
      </c>
      <c r="AL465" s="36"/>
    </row>
    <row r="466" spans="1:38" ht="15" hidden="1" customHeight="1" x14ac:dyDescent="0.25">
      <c r="A466" s="71">
        <v>436</v>
      </c>
      <c r="B466" s="71"/>
      <c r="C466" s="72"/>
      <c r="D466" s="70"/>
      <c r="E466" s="30"/>
      <c r="F466" s="30"/>
      <c r="G466" s="73"/>
      <c r="H466" s="74" t="s">
        <v>8</v>
      </c>
      <c r="I466" s="31"/>
      <c r="J466" s="30" t="s">
        <v>9</v>
      </c>
      <c r="K466" s="75">
        <f>'ФОРМУЛЫ!'!E452</f>
        <v>0</v>
      </c>
      <c r="L466" s="75">
        <f>'ФОРМУЛЫ!'!F452</f>
        <v>0</v>
      </c>
      <c r="M466" s="91"/>
      <c r="N466" s="76">
        <f>'ФОРМУЛЫ!'!J452</f>
        <v>0</v>
      </c>
      <c r="O466" s="76">
        <f>'ФОРМУЛЫ!'!K452</f>
        <v>0</v>
      </c>
      <c r="P466" s="77"/>
      <c r="Q466" s="78">
        <f>'ФОРМУЛЫ!'!P452</f>
        <v>0</v>
      </c>
      <c r="R466" s="79">
        <v>0.18</v>
      </c>
      <c r="S466" s="92"/>
      <c r="T466" s="92"/>
      <c r="U466" s="80"/>
      <c r="V466" s="80"/>
      <c r="W466" s="80"/>
      <c r="X466" s="81">
        <v>0</v>
      </c>
      <c r="Y466" s="80"/>
      <c r="Z466" s="80"/>
      <c r="AA466" s="82"/>
      <c r="AB466" s="82"/>
      <c r="AC466" s="83"/>
      <c r="AD466" s="83"/>
      <c r="AE466" s="83"/>
      <c r="AF466" s="83"/>
      <c r="AG466" s="84"/>
      <c r="AH466" s="85"/>
      <c r="AI466" s="85"/>
      <c r="AJ466" s="85">
        <f t="shared" si="12"/>
        <v>0</v>
      </c>
      <c r="AK466" s="85">
        <f t="shared" si="13"/>
        <v>0</v>
      </c>
      <c r="AL466" s="36"/>
    </row>
    <row r="467" spans="1:38" ht="15" hidden="1" customHeight="1" x14ac:dyDescent="0.25">
      <c r="A467" s="71">
        <v>437</v>
      </c>
      <c r="B467" s="71"/>
      <c r="C467" s="72"/>
      <c r="D467" s="70"/>
      <c r="E467" s="30"/>
      <c r="F467" s="30"/>
      <c r="G467" s="73"/>
      <c r="H467" s="74" t="s">
        <v>8</v>
      </c>
      <c r="I467" s="31"/>
      <c r="J467" s="30" t="s">
        <v>9</v>
      </c>
      <c r="K467" s="75">
        <f>'ФОРМУЛЫ!'!E453</f>
        <v>0</v>
      </c>
      <c r="L467" s="75">
        <f>'ФОРМУЛЫ!'!F453</f>
        <v>0</v>
      </c>
      <c r="M467" s="91"/>
      <c r="N467" s="76">
        <f>'ФОРМУЛЫ!'!J453</f>
        <v>0</v>
      </c>
      <c r="O467" s="76">
        <f>'ФОРМУЛЫ!'!K453</f>
        <v>0</v>
      </c>
      <c r="P467" s="77"/>
      <c r="Q467" s="78">
        <f>'ФОРМУЛЫ!'!P453</f>
        <v>0</v>
      </c>
      <c r="R467" s="79">
        <v>0.18</v>
      </c>
      <c r="S467" s="92"/>
      <c r="T467" s="92"/>
      <c r="U467" s="80"/>
      <c r="V467" s="80"/>
      <c r="W467" s="80"/>
      <c r="X467" s="81">
        <v>0</v>
      </c>
      <c r="Y467" s="80"/>
      <c r="Z467" s="80"/>
      <c r="AA467" s="82"/>
      <c r="AB467" s="82"/>
      <c r="AC467" s="83"/>
      <c r="AD467" s="83"/>
      <c r="AE467" s="83"/>
      <c r="AF467" s="83"/>
      <c r="AG467" s="84"/>
      <c r="AH467" s="85"/>
      <c r="AI467" s="85"/>
      <c r="AJ467" s="85">
        <f t="shared" si="12"/>
        <v>0</v>
      </c>
      <c r="AK467" s="85">
        <f t="shared" si="13"/>
        <v>0</v>
      </c>
      <c r="AL467" s="36"/>
    </row>
    <row r="468" spans="1:38" ht="15" hidden="1" customHeight="1" x14ac:dyDescent="0.25">
      <c r="A468" s="71">
        <v>438</v>
      </c>
      <c r="B468" s="71"/>
      <c r="C468" s="72"/>
      <c r="D468" s="70"/>
      <c r="E468" s="30"/>
      <c r="F468" s="30"/>
      <c r="G468" s="73"/>
      <c r="H468" s="74" t="s">
        <v>8</v>
      </c>
      <c r="I468" s="31"/>
      <c r="J468" s="30" t="s">
        <v>9</v>
      </c>
      <c r="K468" s="75">
        <f>'ФОРМУЛЫ!'!E454</f>
        <v>0</v>
      </c>
      <c r="L468" s="75">
        <f>'ФОРМУЛЫ!'!F454</f>
        <v>0</v>
      </c>
      <c r="M468" s="91"/>
      <c r="N468" s="76">
        <f>'ФОРМУЛЫ!'!J454</f>
        <v>0</v>
      </c>
      <c r="O468" s="76">
        <f>'ФОРМУЛЫ!'!K454</f>
        <v>0</v>
      </c>
      <c r="P468" s="77"/>
      <c r="Q468" s="78">
        <f>'ФОРМУЛЫ!'!P454</f>
        <v>0</v>
      </c>
      <c r="R468" s="79">
        <v>0.18</v>
      </c>
      <c r="S468" s="92"/>
      <c r="T468" s="92"/>
      <c r="U468" s="80"/>
      <c r="V468" s="80"/>
      <c r="W468" s="80"/>
      <c r="X468" s="81">
        <v>0</v>
      </c>
      <c r="Y468" s="80"/>
      <c r="Z468" s="80"/>
      <c r="AA468" s="82"/>
      <c r="AB468" s="82"/>
      <c r="AC468" s="83"/>
      <c r="AD468" s="83"/>
      <c r="AE468" s="83"/>
      <c r="AF468" s="83"/>
      <c r="AG468" s="84"/>
      <c r="AH468" s="85"/>
      <c r="AI468" s="85"/>
      <c r="AJ468" s="85">
        <f t="shared" si="12"/>
        <v>0</v>
      </c>
      <c r="AK468" s="85">
        <f t="shared" si="13"/>
        <v>0</v>
      </c>
      <c r="AL468" s="36"/>
    </row>
    <row r="469" spans="1:38" ht="15" hidden="1" customHeight="1" x14ac:dyDescent="0.25">
      <c r="A469" s="71">
        <v>439</v>
      </c>
      <c r="B469" s="71"/>
      <c r="C469" s="72"/>
      <c r="D469" s="70"/>
      <c r="E469" s="30"/>
      <c r="F469" s="30"/>
      <c r="G469" s="73"/>
      <c r="H469" s="74" t="s">
        <v>8</v>
      </c>
      <c r="I469" s="31"/>
      <c r="J469" s="30" t="s">
        <v>9</v>
      </c>
      <c r="K469" s="75">
        <f>'ФОРМУЛЫ!'!E455</f>
        <v>0</v>
      </c>
      <c r="L469" s="75">
        <f>'ФОРМУЛЫ!'!F455</f>
        <v>0</v>
      </c>
      <c r="M469" s="91"/>
      <c r="N469" s="76">
        <f>'ФОРМУЛЫ!'!J455</f>
        <v>0</v>
      </c>
      <c r="O469" s="76">
        <f>'ФОРМУЛЫ!'!K455</f>
        <v>0</v>
      </c>
      <c r="P469" s="77"/>
      <c r="Q469" s="78">
        <f>'ФОРМУЛЫ!'!P455</f>
        <v>0</v>
      </c>
      <c r="R469" s="79">
        <v>0.18</v>
      </c>
      <c r="S469" s="92"/>
      <c r="T469" s="92"/>
      <c r="U469" s="80"/>
      <c r="V469" s="80"/>
      <c r="W469" s="80"/>
      <c r="X469" s="81">
        <v>0</v>
      </c>
      <c r="Y469" s="80"/>
      <c r="Z469" s="80"/>
      <c r="AA469" s="82"/>
      <c r="AB469" s="82"/>
      <c r="AC469" s="83"/>
      <c r="AD469" s="83"/>
      <c r="AE469" s="83"/>
      <c r="AF469" s="83"/>
      <c r="AG469" s="84"/>
      <c r="AH469" s="85"/>
      <c r="AI469" s="85"/>
      <c r="AJ469" s="85">
        <f t="shared" si="12"/>
        <v>0</v>
      </c>
      <c r="AK469" s="85">
        <f t="shared" si="13"/>
        <v>0</v>
      </c>
      <c r="AL469" s="36"/>
    </row>
    <row r="470" spans="1:38" ht="15" hidden="1" customHeight="1" x14ac:dyDescent="0.25">
      <c r="A470" s="71">
        <v>440</v>
      </c>
      <c r="B470" s="71"/>
      <c r="C470" s="72"/>
      <c r="D470" s="70"/>
      <c r="E470" s="30"/>
      <c r="F470" s="30"/>
      <c r="G470" s="73"/>
      <c r="H470" s="74" t="s">
        <v>8</v>
      </c>
      <c r="I470" s="31"/>
      <c r="J470" s="30" t="s">
        <v>9</v>
      </c>
      <c r="K470" s="75">
        <f>'ФОРМУЛЫ!'!E456</f>
        <v>0</v>
      </c>
      <c r="L470" s="75">
        <f>'ФОРМУЛЫ!'!F456</f>
        <v>0</v>
      </c>
      <c r="M470" s="91"/>
      <c r="N470" s="76">
        <f>'ФОРМУЛЫ!'!J456</f>
        <v>0</v>
      </c>
      <c r="O470" s="76">
        <f>'ФОРМУЛЫ!'!K456</f>
        <v>0</v>
      </c>
      <c r="P470" s="77"/>
      <c r="Q470" s="78">
        <f>'ФОРМУЛЫ!'!P456</f>
        <v>0</v>
      </c>
      <c r="R470" s="79">
        <v>0.18</v>
      </c>
      <c r="S470" s="92"/>
      <c r="T470" s="92"/>
      <c r="U470" s="80"/>
      <c r="V470" s="80"/>
      <c r="W470" s="80"/>
      <c r="X470" s="81">
        <v>0</v>
      </c>
      <c r="Y470" s="80"/>
      <c r="Z470" s="80"/>
      <c r="AA470" s="82"/>
      <c r="AB470" s="82"/>
      <c r="AC470" s="83"/>
      <c r="AD470" s="83"/>
      <c r="AE470" s="83"/>
      <c r="AF470" s="83"/>
      <c r="AG470" s="84"/>
      <c r="AH470" s="85"/>
      <c r="AI470" s="85"/>
      <c r="AJ470" s="85">
        <f t="shared" si="12"/>
        <v>0</v>
      </c>
      <c r="AK470" s="85">
        <f t="shared" si="13"/>
        <v>0</v>
      </c>
      <c r="AL470" s="36"/>
    </row>
    <row r="471" spans="1:38" ht="15" hidden="1" customHeight="1" x14ac:dyDescent="0.25">
      <c r="A471" s="71">
        <v>441</v>
      </c>
      <c r="B471" s="71"/>
      <c r="C471" s="72"/>
      <c r="D471" s="70"/>
      <c r="E471" s="30"/>
      <c r="F471" s="30"/>
      <c r="G471" s="73"/>
      <c r="H471" s="74" t="s">
        <v>8</v>
      </c>
      <c r="I471" s="31"/>
      <c r="J471" s="30" t="s">
        <v>9</v>
      </c>
      <c r="K471" s="75">
        <f>'ФОРМУЛЫ!'!E457</f>
        <v>0</v>
      </c>
      <c r="L471" s="75">
        <f>'ФОРМУЛЫ!'!F457</f>
        <v>0</v>
      </c>
      <c r="M471" s="91"/>
      <c r="N471" s="76">
        <f>'ФОРМУЛЫ!'!J457</f>
        <v>0</v>
      </c>
      <c r="O471" s="76">
        <f>'ФОРМУЛЫ!'!K457</f>
        <v>0</v>
      </c>
      <c r="P471" s="77"/>
      <c r="Q471" s="78">
        <f>'ФОРМУЛЫ!'!P457</f>
        <v>0</v>
      </c>
      <c r="R471" s="79">
        <v>0.18</v>
      </c>
      <c r="S471" s="92"/>
      <c r="T471" s="92"/>
      <c r="U471" s="80"/>
      <c r="V471" s="80"/>
      <c r="W471" s="80"/>
      <c r="X471" s="81">
        <v>0</v>
      </c>
      <c r="Y471" s="80"/>
      <c r="Z471" s="80"/>
      <c r="AA471" s="82"/>
      <c r="AB471" s="82"/>
      <c r="AC471" s="83"/>
      <c r="AD471" s="83"/>
      <c r="AE471" s="83"/>
      <c r="AF471" s="83"/>
      <c r="AG471" s="84"/>
      <c r="AH471" s="85"/>
      <c r="AI471" s="85"/>
      <c r="AJ471" s="85">
        <f t="shared" si="12"/>
        <v>0</v>
      </c>
      <c r="AK471" s="85">
        <f t="shared" si="13"/>
        <v>0</v>
      </c>
      <c r="AL471" s="36"/>
    </row>
    <row r="472" spans="1:38" ht="15" hidden="1" customHeight="1" x14ac:dyDescent="0.25">
      <c r="A472" s="71">
        <v>442</v>
      </c>
      <c r="B472" s="71"/>
      <c r="C472" s="72"/>
      <c r="D472" s="70"/>
      <c r="E472" s="30"/>
      <c r="F472" s="30"/>
      <c r="G472" s="73"/>
      <c r="H472" s="74" t="s">
        <v>8</v>
      </c>
      <c r="I472" s="31"/>
      <c r="J472" s="30" t="s">
        <v>9</v>
      </c>
      <c r="K472" s="75">
        <f>'ФОРМУЛЫ!'!E458</f>
        <v>0</v>
      </c>
      <c r="L472" s="75">
        <f>'ФОРМУЛЫ!'!F458</f>
        <v>0</v>
      </c>
      <c r="M472" s="91"/>
      <c r="N472" s="76">
        <f>'ФОРМУЛЫ!'!J458</f>
        <v>0</v>
      </c>
      <c r="O472" s="76">
        <f>'ФОРМУЛЫ!'!K458</f>
        <v>0</v>
      </c>
      <c r="P472" s="77"/>
      <c r="Q472" s="78">
        <f>'ФОРМУЛЫ!'!P458</f>
        <v>0</v>
      </c>
      <c r="R472" s="79">
        <v>0.18</v>
      </c>
      <c r="S472" s="92"/>
      <c r="T472" s="92"/>
      <c r="U472" s="80"/>
      <c r="V472" s="80"/>
      <c r="W472" s="80"/>
      <c r="X472" s="81">
        <v>0</v>
      </c>
      <c r="Y472" s="80"/>
      <c r="Z472" s="80"/>
      <c r="AA472" s="82"/>
      <c r="AB472" s="82"/>
      <c r="AC472" s="83"/>
      <c r="AD472" s="83"/>
      <c r="AE472" s="83"/>
      <c r="AF472" s="83"/>
      <c r="AG472" s="84"/>
      <c r="AH472" s="85"/>
      <c r="AI472" s="85"/>
      <c r="AJ472" s="85">
        <f t="shared" si="12"/>
        <v>0</v>
      </c>
      <c r="AK472" s="85">
        <f t="shared" si="13"/>
        <v>0</v>
      </c>
      <c r="AL472" s="36"/>
    </row>
    <row r="473" spans="1:38" ht="15" hidden="1" customHeight="1" x14ac:dyDescent="0.25">
      <c r="A473" s="71">
        <v>443</v>
      </c>
      <c r="B473" s="71"/>
      <c r="C473" s="72"/>
      <c r="D473" s="70"/>
      <c r="E473" s="30"/>
      <c r="F473" s="30"/>
      <c r="G473" s="73"/>
      <c r="H473" s="74" t="s">
        <v>8</v>
      </c>
      <c r="I473" s="31"/>
      <c r="J473" s="30" t="s">
        <v>9</v>
      </c>
      <c r="K473" s="75">
        <f>'ФОРМУЛЫ!'!E459</f>
        <v>0</v>
      </c>
      <c r="L473" s="75">
        <f>'ФОРМУЛЫ!'!F459</f>
        <v>0</v>
      </c>
      <c r="M473" s="91"/>
      <c r="N473" s="76">
        <f>'ФОРМУЛЫ!'!J459</f>
        <v>0</v>
      </c>
      <c r="O473" s="76">
        <f>'ФОРМУЛЫ!'!K459</f>
        <v>0</v>
      </c>
      <c r="P473" s="77"/>
      <c r="Q473" s="78">
        <f>'ФОРМУЛЫ!'!P459</f>
        <v>0</v>
      </c>
      <c r="R473" s="79">
        <v>0.18</v>
      </c>
      <c r="S473" s="92"/>
      <c r="T473" s="92"/>
      <c r="U473" s="80"/>
      <c r="V473" s="80"/>
      <c r="W473" s="80"/>
      <c r="X473" s="81">
        <v>0</v>
      </c>
      <c r="Y473" s="80"/>
      <c r="Z473" s="80"/>
      <c r="AA473" s="82"/>
      <c r="AB473" s="82"/>
      <c r="AC473" s="83"/>
      <c r="AD473" s="83"/>
      <c r="AE473" s="83"/>
      <c r="AF473" s="83"/>
      <c r="AG473" s="84"/>
      <c r="AH473" s="85"/>
      <c r="AI473" s="85"/>
      <c r="AJ473" s="85">
        <f t="shared" si="12"/>
        <v>0</v>
      </c>
      <c r="AK473" s="85">
        <f t="shared" si="13"/>
        <v>0</v>
      </c>
      <c r="AL473" s="36"/>
    </row>
    <row r="474" spans="1:38" ht="15" hidden="1" customHeight="1" x14ac:dyDescent="0.25">
      <c r="A474" s="71">
        <v>444</v>
      </c>
      <c r="B474" s="71"/>
      <c r="C474" s="72"/>
      <c r="D474" s="70"/>
      <c r="E474" s="30"/>
      <c r="F474" s="30"/>
      <c r="G474" s="73"/>
      <c r="H474" s="74" t="s">
        <v>8</v>
      </c>
      <c r="I474" s="31"/>
      <c r="J474" s="30" t="s">
        <v>9</v>
      </c>
      <c r="K474" s="75">
        <f>'ФОРМУЛЫ!'!E460</f>
        <v>0</v>
      </c>
      <c r="L474" s="75">
        <f>'ФОРМУЛЫ!'!F460</f>
        <v>0</v>
      </c>
      <c r="M474" s="91"/>
      <c r="N474" s="76">
        <f>'ФОРМУЛЫ!'!J460</f>
        <v>0</v>
      </c>
      <c r="O474" s="76">
        <f>'ФОРМУЛЫ!'!K460</f>
        <v>0</v>
      </c>
      <c r="P474" s="77"/>
      <c r="Q474" s="78">
        <f>'ФОРМУЛЫ!'!P460</f>
        <v>0</v>
      </c>
      <c r="R474" s="79">
        <v>0.18</v>
      </c>
      <c r="S474" s="92"/>
      <c r="T474" s="92"/>
      <c r="U474" s="80"/>
      <c r="V474" s="80"/>
      <c r="W474" s="80"/>
      <c r="X474" s="81">
        <v>0</v>
      </c>
      <c r="Y474" s="80"/>
      <c r="Z474" s="80"/>
      <c r="AA474" s="82"/>
      <c r="AB474" s="82"/>
      <c r="AC474" s="83"/>
      <c r="AD474" s="83"/>
      <c r="AE474" s="83"/>
      <c r="AF474" s="83"/>
      <c r="AG474" s="84"/>
      <c r="AH474" s="85"/>
      <c r="AI474" s="85"/>
      <c r="AJ474" s="85">
        <f t="shared" si="12"/>
        <v>0</v>
      </c>
      <c r="AK474" s="85">
        <f t="shared" si="13"/>
        <v>0</v>
      </c>
      <c r="AL474" s="36"/>
    </row>
    <row r="475" spans="1:38" ht="15" hidden="1" customHeight="1" x14ac:dyDescent="0.25">
      <c r="A475" s="71">
        <v>445</v>
      </c>
      <c r="B475" s="71"/>
      <c r="C475" s="72"/>
      <c r="D475" s="70"/>
      <c r="E475" s="30"/>
      <c r="F475" s="30"/>
      <c r="G475" s="73"/>
      <c r="H475" s="74" t="s">
        <v>8</v>
      </c>
      <c r="I475" s="31"/>
      <c r="J475" s="30" t="s">
        <v>9</v>
      </c>
      <c r="K475" s="75">
        <f>'ФОРМУЛЫ!'!E461</f>
        <v>0</v>
      </c>
      <c r="L475" s="75">
        <f>'ФОРМУЛЫ!'!F461</f>
        <v>0</v>
      </c>
      <c r="M475" s="91"/>
      <c r="N475" s="76">
        <f>'ФОРМУЛЫ!'!J461</f>
        <v>0</v>
      </c>
      <c r="O475" s="76">
        <f>'ФОРМУЛЫ!'!K461</f>
        <v>0</v>
      </c>
      <c r="P475" s="77"/>
      <c r="Q475" s="78">
        <f>'ФОРМУЛЫ!'!P461</f>
        <v>0</v>
      </c>
      <c r="R475" s="79">
        <v>0.18</v>
      </c>
      <c r="S475" s="92"/>
      <c r="T475" s="92"/>
      <c r="U475" s="80"/>
      <c r="V475" s="80"/>
      <c r="W475" s="80"/>
      <c r="X475" s="81">
        <v>0</v>
      </c>
      <c r="Y475" s="80"/>
      <c r="Z475" s="80"/>
      <c r="AA475" s="82"/>
      <c r="AB475" s="82"/>
      <c r="AC475" s="83"/>
      <c r="AD475" s="83"/>
      <c r="AE475" s="83"/>
      <c r="AF475" s="83"/>
      <c r="AG475" s="84"/>
      <c r="AH475" s="85"/>
      <c r="AI475" s="85"/>
      <c r="AJ475" s="85">
        <f t="shared" si="12"/>
        <v>0</v>
      </c>
      <c r="AK475" s="85">
        <f t="shared" si="13"/>
        <v>0</v>
      </c>
      <c r="AL475" s="36"/>
    </row>
    <row r="476" spans="1:38" ht="15" hidden="1" customHeight="1" x14ac:dyDescent="0.25">
      <c r="A476" s="71">
        <v>446</v>
      </c>
      <c r="B476" s="71"/>
      <c r="C476" s="72"/>
      <c r="D476" s="70"/>
      <c r="E476" s="30"/>
      <c r="F476" s="30"/>
      <c r="G476" s="73"/>
      <c r="H476" s="74" t="s">
        <v>8</v>
      </c>
      <c r="I476" s="31"/>
      <c r="J476" s="30" t="s">
        <v>9</v>
      </c>
      <c r="K476" s="75">
        <f>'ФОРМУЛЫ!'!E462</f>
        <v>0</v>
      </c>
      <c r="L476" s="75">
        <f>'ФОРМУЛЫ!'!F462</f>
        <v>0</v>
      </c>
      <c r="M476" s="91"/>
      <c r="N476" s="76">
        <f>'ФОРМУЛЫ!'!J462</f>
        <v>0</v>
      </c>
      <c r="O476" s="76">
        <f>'ФОРМУЛЫ!'!K462</f>
        <v>0</v>
      </c>
      <c r="P476" s="77"/>
      <c r="Q476" s="78">
        <f>'ФОРМУЛЫ!'!P462</f>
        <v>0</v>
      </c>
      <c r="R476" s="79">
        <v>0.18</v>
      </c>
      <c r="S476" s="92"/>
      <c r="T476" s="92"/>
      <c r="U476" s="80"/>
      <c r="V476" s="80"/>
      <c r="W476" s="80"/>
      <c r="X476" s="81">
        <v>0</v>
      </c>
      <c r="Y476" s="80"/>
      <c r="Z476" s="80"/>
      <c r="AA476" s="82"/>
      <c r="AB476" s="82"/>
      <c r="AC476" s="83"/>
      <c r="AD476" s="83"/>
      <c r="AE476" s="83"/>
      <c r="AF476" s="83"/>
      <c r="AG476" s="84"/>
      <c r="AH476" s="85"/>
      <c r="AI476" s="85"/>
      <c r="AJ476" s="85">
        <f t="shared" si="12"/>
        <v>0</v>
      </c>
      <c r="AK476" s="85">
        <f t="shared" si="13"/>
        <v>0</v>
      </c>
      <c r="AL476" s="36"/>
    </row>
    <row r="477" spans="1:38" ht="15" hidden="1" customHeight="1" x14ac:dyDescent="0.25">
      <c r="A477" s="71">
        <v>447</v>
      </c>
      <c r="B477" s="71"/>
      <c r="C477" s="72"/>
      <c r="D477" s="70"/>
      <c r="E477" s="30"/>
      <c r="F477" s="30"/>
      <c r="G477" s="73"/>
      <c r="H477" s="74" t="s">
        <v>8</v>
      </c>
      <c r="I477" s="31"/>
      <c r="J477" s="30" t="s">
        <v>9</v>
      </c>
      <c r="K477" s="75">
        <f>'ФОРМУЛЫ!'!E463</f>
        <v>0</v>
      </c>
      <c r="L477" s="75">
        <f>'ФОРМУЛЫ!'!F463</f>
        <v>0</v>
      </c>
      <c r="M477" s="91"/>
      <c r="N477" s="76">
        <f>'ФОРМУЛЫ!'!J463</f>
        <v>0</v>
      </c>
      <c r="O477" s="76">
        <f>'ФОРМУЛЫ!'!K463</f>
        <v>0</v>
      </c>
      <c r="P477" s="77"/>
      <c r="Q477" s="78">
        <f>'ФОРМУЛЫ!'!P463</f>
        <v>0</v>
      </c>
      <c r="R477" s="79">
        <v>0.18</v>
      </c>
      <c r="S477" s="92"/>
      <c r="T477" s="92"/>
      <c r="U477" s="80"/>
      <c r="V477" s="80"/>
      <c r="W477" s="80"/>
      <c r="X477" s="81">
        <v>0</v>
      </c>
      <c r="Y477" s="80"/>
      <c r="Z477" s="80"/>
      <c r="AA477" s="82"/>
      <c r="AB477" s="82"/>
      <c r="AC477" s="83"/>
      <c r="AD477" s="83"/>
      <c r="AE477" s="83"/>
      <c r="AF477" s="83"/>
      <c r="AG477" s="84"/>
      <c r="AH477" s="85"/>
      <c r="AI477" s="85"/>
      <c r="AJ477" s="85">
        <f t="shared" si="12"/>
        <v>0</v>
      </c>
      <c r="AK477" s="85">
        <f t="shared" si="13"/>
        <v>0</v>
      </c>
      <c r="AL477" s="36"/>
    </row>
    <row r="478" spans="1:38" ht="15" hidden="1" customHeight="1" x14ac:dyDescent="0.25">
      <c r="A478" s="71">
        <v>448</v>
      </c>
      <c r="B478" s="71"/>
      <c r="C478" s="72"/>
      <c r="D478" s="70"/>
      <c r="E478" s="30"/>
      <c r="F478" s="30"/>
      <c r="G478" s="73"/>
      <c r="H478" s="74" t="s">
        <v>8</v>
      </c>
      <c r="I478" s="31"/>
      <c r="J478" s="30" t="s">
        <v>9</v>
      </c>
      <c r="K478" s="75">
        <f>'ФОРМУЛЫ!'!E464</f>
        <v>0</v>
      </c>
      <c r="L478" s="75">
        <f>'ФОРМУЛЫ!'!F464</f>
        <v>0</v>
      </c>
      <c r="M478" s="91"/>
      <c r="N478" s="76">
        <f>'ФОРМУЛЫ!'!J464</f>
        <v>0</v>
      </c>
      <c r="O478" s="76">
        <f>'ФОРМУЛЫ!'!K464</f>
        <v>0</v>
      </c>
      <c r="P478" s="77"/>
      <c r="Q478" s="78">
        <f>'ФОРМУЛЫ!'!P464</f>
        <v>0</v>
      </c>
      <c r="R478" s="79">
        <v>0.18</v>
      </c>
      <c r="S478" s="92"/>
      <c r="T478" s="92"/>
      <c r="U478" s="80"/>
      <c r="V478" s="80"/>
      <c r="W478" s="80"/>
      <c r="X478" s="81">
        <v>0</v>
      </c>
      <c r="Y478" s="80"/>
      <c r="Z478" s="80"/>
      <c r="AA478" s="82"/>
      <c r="AB478" s="82"/>
      <c r="AC478" s="83"/>
      <c r="AD478" s="83"/>
      <c r="AE478" s="83"/>
      <c r="AF478" s="83"/>
      <c r="AG478" s="84"/>
      <c r="AH478" s="85"/>
      <c r="AI478" s="85"/>
      <c r="AJ478" s="85">
        <f t="shared" si="12"/>
        <v>0</v>
      </c>
      <c r="AK478" s="85">
        <f t="shared" si="13"/>
        <v>0</v>
      </c>
      <c r="AL478" s="36"/>
    </row>
    <row r="479" spans="1:38" ht="15" hidden="1" customHeight="1" x14ac:dyDescent="0.25">
      <c r="A479" s="71">
        <v>449</v>
      </c>
      <c r="B479" s="71"/>
      <c r="C479" s="72"/>
      <c r="D479" s="70"/>
      <c r="E479" s="30"/>
      <c r="F479" s="30"/>
      <c r="G479" s="73"/>
      <c r="H479" s="74" t="s">
        <v>8</v>
      </c>
      <c r="I479" s="31"/>
      <c r="J479" s="30" t="s">
        <v>9</v>
      </c>
      <c r="K479" s="75">
        <f>'ФОРМУЛЫ!'!E465</f>
        <v>0</v>
      </c>
      <c r="L479" s="75">
        <f>'ФОРМУЛЫ!'!F465</f>
        <v>0</v>
      </c>
      <c r="M479" s="91"/>
      <c r="N479" s="76">
        <f>'ФОРМУЛЫ!'!J465</f>
        <v>0</v>
      </c>
      <c r="O479" s="76">
        <f>'ФОРМУЛЫ!'!K465</f>
        <v>0</v>
      </c>
      <c r="P479" s="77"/>
      <c r="Q479" s="78">
        <f>'ФОРМУЛЫ!'!P465</f>
        <v>0</v>
      </c>
      <c r="R479" s="79">
        <v>0.18</v>
      </c>
      <c r="S479" s="92"/>
      <c r="T479" s="92"/>
      <c r="U479" s="80"/>
      <c r="V479" s="80"/>
      <c r="W479" s="80"/>
      <c r="X479" s="81">
        <v>0</v>
      </c>
      <c r="Y479" s="80"/>
      <c r="Z479" s="80"/>
      <c r="AA479" s="82"/>
      <c r="AB479" s="82"/>
      <c r="AC479" s="83"/>
      <c r="AD479" s="83"/>
      <c r="AE479" s="83"/>
      <c r="AF479" s="83"/>
      <c r="AG479" s="84"/>
      <c r="AH479" s="85"/>
      <c r="AI479" s="85"/>
      <c r="AJ479" s="85">
        <f t="shared" ref="AJ479:AJ542" si="14">ROUND(AH479*E479,2)</f>
        <v>0</v>
      </c>
      <c r="AK479" s="85">
        <f t="shared" ref="AK479:AK542" si="15">ROUND(AI479*E479,2)</f>
        <v>0</v>
      </c>
      <c r="AL479" s="36"/>
    </row>
    <row r="480" spans="1:38" ht="15" hidden="1" customHeight="1" x14ac:dyDescent="0.25">
      <c r="A480" s="71">
        <v>450</v>
      </c>
      <c r="B480" s="71"/>
      <c r="C480" s="72"/>
      <c r="D480" s="70"/>
      <c r="E480" s="30"/>
      <c r="F480" s="30"/>
      <c r="G480" s="73"/>
      <c r="H480" s="74" t="s">
        <v>8</v>
      </c>
      <c r="I480" s="31"/>
      <c r="J480" s="30" t="s">
        <v>9</v>
      </c>
      <c r="K480" s="75">
        <f>'ФОРМУЛЫ!'!E466</f>
        <v>0</v>
      </c>
      <c r="L480" s="75">
        <f>'ФОРМУЛЫ!'!F466</f>
        <v>0</v>
      </c>
      <c r="M480" s="91"/>
      <c r="N480" s="76">
        <f>'ФОРМУЛЫ!'!J466</f>
        <v>0</v>
      </c>
      <c r="O480" s="76">
        <f>'ФОРМУЛЫ!'!K466</f>
        <v>0</v>
      </c>
      <c r="P480" s="77"/>
      <c r="Q480" s="78">
        <f>'ФОРМУЛЫ!'!P466</f>
        <v>0</v>
      </c>
      <c r="R480" s="79">
        <v>0.18</v>
      </c>
      <c r="S480" s="92"/>
      <c r="T480" s="92"/>
      <c r="U480" s="80"/>
      <c r="V480" s="80"/>
      <c r="W480" s="80"/>
      <c r="X480" s="81">
        <v>0</v>
      </c>
      <c r="Y480" s="80"/>
      <c r="Z480" s="80"/>
      <c r="AA480" s="82"/>
      <c r="AB480" s="82"/>
      <c r="AC480" s="83"/>
      <c r="AD480" s="83"/>
      <c r="AE480" s="83"/>
      <c r="AF480" s="83"/>
      <c r="AG480" s="84"/>
      <c r="AH480" s="85"/>
      <c r="AI480" s="85"/>
      <c r="AJ480" s="85">
        <f t="shared" si="14"/>
        <v>0</v>
      </c>
      <c r="AK480" s="85">
        <f t="shared" si="15"/>
        <v>0</v>
      </c>
      <c r="AL480" s="36"/>
    </row>
    <row r="481" spans="1:38" ht="15" hidden="1" customHeight="1" x14ac:dyDescent="0.25">
      <c r="A481" s="71">
        <v>451</v>
      </c>
      <c r="B481" s="71"/>
      <c r="C481" s="72"/>
      <c r="D481" s="70"/>
      <c r="E481" s="30"/>
      <c r="F481" s="30"/>
      <c r="G481" s="73"/>
      <c r="H481" s="74" t="s">
        <v>8</v>
      </c>
      <c r="I481" s="31"/>
      <c r="J481" s="30" t="s">
        <v>9</v>
      </c>
      <c r="K481" s="75">
        <f>'ФОРМУЛЫ!'!E467</f>
        <v>0</v>
      </c>
      <c r="L481" s="75">
        <f>'ФОРМУЛЫ!'!F467</f>
        <v>0</v>
      </c>
      <c r="M481" s="91"/>
      <c r="N481" s="76">
        <f>'ФОРМУЛЫ!'!J467</f>
        <v>0</v>
      </c>
      <c r="O481" s="76">
        <f>'ФОРМУЛЫ!'!K467</f>
        <v>0</v>
      </c>
      <c r="P481" s="77"/>
      <c r="Q481" s="78">
        <f>'ФОРМУЛЫ!'!P467</f>
        <v>0</v>
      </c>
      <c r="R481" s="79">
        <v>0.18</v>
      </c>
      <c r="S481" s="92"/>
      <c r="T481" s="92"/>
      <c r="U481" s="80"/>
      <c r="V481" s="80"/>
      <c r="W481" s="80"/>
      <c r="X481" s="81">
        <v>0</v>
      </c>
      <c r="Y481" s="80"/>
      <c r="Z481" s="80"/>
      <c r="AA481" s="82"/>
      <c r="AB481" s="82"/>
      <c r="AC481" s="83"/>
      <c r="AD481" s="83"/>
      <c r="AE481" s="83"/>
      <c r="AF481" s="83"/>
      <c r="AG481" s="84"/>
      <c r="AH481" s="85"/>
      <c r="AI481" s="85"/>
      <c r="AJ481" s="85">
        <f t="shared" si="14"/>
        <v>0</v>
      </c>
      <c r="AK481" s="85">
        <f t="shared" si="15"/>
        <v>0</v>
      </c>
      <c r="AL481" s="36"/>
    </row>
    <row r="482" spans="1:38" ht="15" hidden="1" customHeight="1" x14ac:dyDescent="0.25">
      <c r="A482" s="71">
        <v>452</v>
      </c>
      <c r="B482" s="71"/>
      <c r="C482" s="72"/>
      <c r="D482" s="70"/>
      <c r="E482" s="30"/>
      <c r="F482" s="30"/>
      <c r="G482" s="73"/>
      <c r="H482" s="74" t="s">
        <v>8</v>
      </c>
      <c r="I482" s="31"/>
      <c r="J482" s="30" t="s">
        <v>9</v>
      </c>
      <c r="K482" s="75">
        <f>'ФОРМУЛЫ!'!E468</f>
        <v>0</v>
      </c>
      <c r="L482" s="75">
        <f>'ФОРМУЛЫ!'!F468</f>
        <v>0</v>
      </c>
      <c r="M482" s="91"/>
      <c r="N482" s="76">
        <f>'ФОРМУЛЫ!'!J468</f>
        <v>0</v>
      </c>
      <c r="O482" s="76">
        <f>'ФОРМУЛЫ!'!K468</f>
        <v>0</v>
      </c>
      <c r="P482" s="77"/>
      <c r="Q482" s="78">
        <f>'ФОРМУЛЫ!'!P468</f>
        <v>0</v>
      </c>
      <c r="R482" s="79">
        <v>0.18</v>
      </c>
      <c r="S482" s="92"/>
      <c r="T482" s="92"/>
      <c r="U482" s="80"/>
      <c r="V482" s="80"/>
      <c r="W482" s="80"/>
      <c r="X482" s="81">
        <v>0</v>
      </c>
      <c r="Y482" s="80"/>
      <c r="Z482" s="80"/>
      <c r="AA482" s="82"/>
      <c r="AB482" s="82"/>
      <c r="AC482" s="83"/>
      <c r="AD482" s="83"/>
      <c r="AE482" s="83"/>
      <c r="AF482" s="83"/>
      <c r="AG482" s="84"/>
      <c r="AH482" s="85"/>
      <c r="AI482" s="85"/>
      <c r="AJ482" s="85">
        <f t="shared" si="14"/>
        <v>0</v>
      </c>
      <c r="AK482" s="85">
        <f t="shared" si="15"/>
        <v>0</v>
      </c>
      <c r="AL482" s="36"/>
    </row>
    <row r="483" spans="1:38" ht="15" hidden="1" customHeight="1" x14ac:dyDescent="0.25">
      <c r="A483" s="71">
        <v>453</v>
      </c>
      <c r="B483" s="71"/>
      <c r="C483" s="72"/>
      <c r="D483" s="70"/>
      <c r="E483" s="30"/>
      <c r="F483" s="30"/>
      <c r="G483" s="73"/>
      <c r="H483" s="74" t="s">
        <v>8</v>
      </c>
      <c r="I483" s="31"/>
      <c r="J483" s="30" t="s">
        <v>9</v>
      </c>
      <c r="K483" s="75">
        <f>'ФОРМУЛЫ!'!E469</f>
        <v>0</v>
      </c>
      <c r="L483" s="75">
        <f>'ФОРМУЛЫ!'!F469</f>
        <v>0</v>
      </c>
      <c r="M483" s="91"/>
      <c r="N483" s="76">
        <f>'ФОРМУЛЫ!'!J469</f>
        <v>0</v>
      </c>
      <c r="O483" s="76">
        <f>'ФОРМУЛЫ!'!K469</f>
        <v>0</v>
      </c>
      <c r="P483" s="77"/>
      <c r="Q483" s="78">
        <f>'ФОРМУЛЫ!'!P469</f>
        <v>0</v>
      </c>
      <c r="R483" s="79">
        <v>0.18</v>
      </c>
      <c r="S483" s="92"/>
      <c r="T483" s="92"/>
      <c r="U483" s="80"/>
      <c r="V483" s="80"/>
      <c r="W483" s="80"/>
      <c r="X483" s="81">
        <v>0</v>
      </c>
      <c r="Y483" s="80"/>
      <c r="Z483" s="80"/>
      <c r="AA483" s="82"/>
      <c r="AB483" s="82"/>
      <c r="AC483" s="83"/>
      <c r="AD483" s="83"/>
      <c r="AE483" s="83"/>
      <c r="AF483" s="83"/>
      <c r="AG483" s="84"/>
      <c r="AH483" s="85"/>
      <c r="AI483" s="85"/>
      <c r="AJ483" s="85">
        <f t="shared" si="14"/>
        <v>0</v>
      </c>
      <c r="AK483" s="85">
        <f t="shared" si="15"/>
        <v>0</v>
      </c>
      <c r="AL483" s="36"/>
    </row>
    <row r="484" spans="1:38" ht="15" hidden="1" customHeight="1" x14ac:dyDescent="0.25">
      <c r="A484" s="71">
        <v>454</v>
      </c>
      <c r="B484" s="71"/>
      <c r="C484" s="72"/>
      <c r="D484" s="70"/>
      <c r="E484" s="30"/>
      <c r="F484" s="30"/>
      <c r="G484" s="73"/>
      <c r="H484" s="74" t="s">
        <v>8</v>
      </c>
      <c r="I484" s="31"/>
      <c r="J484" s="30" t="s">
        <v>9</v>
      </c>
      <c r="K484" s="75">
        <f>'ФОРМУЛЫ!'!E470</f>
        <v>0</v>
      </c>
      <c r="L484" s="75">
        <f>'ФОРМУЛЫ!'!F470</f>
        <v>0</v>
      </c>
      <c r="M484" s="91"/>
      <c r="N484" s="76">
        <f>'ФОРМУЛЫ!'!J470</f>
        <v>0</v>
      </c>
      <c r="O484" s="76">
        <f>'ФОРМУЛЫ!'!K470</f>
        <v>0</v>
      </c>
      <c r="P484" s="77"/>
      <c r="Q484" s="78">
        <f>'ФОРМУЛЫ!'!P470</f>
        <v>0</v>
      </c>
      <c r="R484" s="79">
        <v>0.18</v>
      </c>
      <c r="S484" s="92"/>
      <c r="T484" s="92"/>
      <c r="U484" s="80"/>
      <c r="V484" s="80"/>
      <c r="W484" s="80"/>
      <c r="X484" s="81">
        <v>0</v>
      </c>
      <c r="Y484" s="80"/>
      <c r="Z484" s="80"/>
      <c r="AA484" s="82"/>
      <c r="AB484" s="82"/>
      <c r="AC484" s="83"/>
      <c r="AD484" s="83"/>
      <c r="AE484" s="83"/>
      <c r="AF484" s="83"/>
      <c r="AG484" s="84"/>
      <c r="AH484" s="85"/>
      <c r="AI484" s="85"/>
      <c r="AJ484" s="85">
        <f t="shared" si="14"/>
        <v>0</v>
      </c>
      <c r="AK484" s="85">
        <f t="shared" si="15"/>
        <v>0</v>
      </c>
      <c r="AL484" s="36"/>
    </row>
    <row r="485" spans="1:38" ht="15" hidden="1" customHeight="1" x14ac:dyDescent="0.25">
      <c r="A485" s="71">
        <v>455</v>
      </c>
      <c r="B485" s="71"/>
      <c r="C485" s="72"/>
      <c r="D485" s="70"/>
      <c r="E485" s="30"/>
      <c r="F485" s="30"/>
      <c r="G485" s="73"/>
      <c r="H485" s="74" t="s">
        <v>8</v>
      </c>
      <c r="I485" s="31"/>
      <c r="J485" s="30" t="s">
        <v>9</v>
      </c>
      <c r="K485" s="75">
        <f>'ФОРМУЛЫ!'!E471</f>
        <v>0</v>
      </c>
      <c r="L485" s="75">
        <f>'ФОРМУЛЫ!'!F471</f>
        <v>0</v>
      </c>
      <c r="M485" s="91"/>
      <c r="N485" s="76">
        <f>'ФОРМУЛЫ!'!J471</f>
        <v>0</v>
      </c>
      <c r="O485" s="76">
        <f>'ФОРМУЛЫ!'!K471</f>
        <v>0</v>
      </c>
      <c r="P485" s="77"/>
      <c r="Q485" s="78">
        <f>'ФОРМУЛЫ!'!P471</f>
        <v>0</v>
      </c>
      <c r="R485" s="79">
        <v>0.18</v>
      </c>
      <c r="S485" s="92"/>
      <c r="T485" s="92"/>
      <c r="U485" s="80"/>
      <c r="V485" s="80"/>
      <c r="W485" s="80"/>
      <c r="X485" s="81">
        <v>0</v>
      </c>
      <c r="Y485" s="80"/>
      <c r="Z485" s="80"/>
      <c r="AA485" s="82"/>
      <c r="AB485" s="82"/>
      <c r="AC485" s="83"/>
      <c r="AD485" s="83"/>
      <c r="AE485" s="83"/>
      <c r="AF485" s="83"/>
      <c r="AG485" s="84"/>
      <c r="AH485" s="85"/>
      <c r="AI485" s="85"/>
      <c r="AJ485" s="85">
        <f t="shared" si="14"/>
        <v>0</v>
      </c>
      <c r="AK485" s="85">
        <f t="shared" si="15"/>
        <v>0</v>
      </c>
      <c r="AL485" s="36"/>
    </row>
    <row r="486" spans="1:38" ht="15" hidden="1" customHeight="1" x14ac:dyDescent="0.25">
      <c r="A486" s="71">
        <v>456</v>
      </c>
      <c r="B486" s="71"/>
      <c r="C486" s="72"/>
      <c r="D486" s="70"/>
      <c r="E486" s="30"/>
      <c r="F486" s="30"/>
      <c r="G486" s="73"/>
      <c r="H486" s="74" t="s">
        <v>8</v>
      </c>
      <c r="I486" s="31"/>
      <c r="J486" s="30" t="s">
        <v>9</v>
      </c>
      <c r="K486" s="75">
        <f>'ФОРМУЛЫ!'!E472</f>
        <v>0</v>
      </c>
      <c r="L486" s="75">
        <f>'ФОРМУЛЫ!'!F472</f>
        <v>0</v>
      </c>
      <c r="M486" s="91"/>
      <c r="N486" s="76">
        <f>'ФОРМУЛЫ!'!J472</f>
        <v>0</v>
      </c>
      <c r="O486" s="76">
        <f>'ФОРМУЛЫ!'!K472</f>
        <v>0</v>
      </c>
      <c r="P486" s="77"/>
      <c r="Q486" s="78">
        <f>'ФОРМУЛЫ!'!P472</f>
        <v>0</v>
      </c>
      <c r="R486" s="79">
        <v>0.18</v>
      </c>
      <c r="S486" s="92"/>
      <c r="T486" s="92"/>
      <c r="U486" s="80"/>
      <c r="V486" s="80"/>
      <c r="W486" s="80"/>
      <c r="X486" s="81">
        <v>0</v>
      </c>
      <c r="Y486" s="80"/>
      <c r="Z486" s="80"/>
      <c r="AA486" s="82"/>
      <c r="AB486" s="82"/>
      <c r="AC486" s="83"/>
      <c r="AD486" s="83"/>
      <c r="AE486" s="83"/>
      <c r="AF486" s="83"/>
      <c r="AG486" s="84"/>
      <c r="AH486" s="85"/>
      <c r="AI486" s="85"/>
      <c r="AJ486" s="85">
        <f t="shared" si="14"/>
        <v>0</v>
      </c>
      <c r="AK486" s="85">
        <f t="shared" si="15"/>
        <v>0</v>
      </c>
      <c r="AL486" s="36"/>
    </row>
    <row r="487" spans="1:38" ht="15" hidden="1" customHeight="1" x14ac:dyDescent="0.25">
      <c r="A487" s="71">
        <v>457</v>
      </c>
      <c r="B487" s="71"/>
      <c r="C487" s="72"/>
      <c r="D487" s="70"/>
      <c r="E487" s="30"/>
      <c r="F487" s="30"/>
      <c r="G487" s="73"/>
      <c r="H487" s="74" t="s">
        <v>8</v>
      </c>
      <c r="I487" s="31"/>
      <c r="J487" s="30" t="s">
        <v>9</v>
      </c>
      <c r="K487" s="75">
        <f>'ФОРМУЛЫ!'!E473</f>
        <v>0</v>
      </c>
      <c r="L487" s="75">
        <f>'ФОРМУЛЫ!'!F473</f>
        <v>0</v>
      </c>
      <c r="M487" s="91"/>
      <c r="N487" s="76">
        <f>'ФОРМУЛЫ!'!J473</f>
        <v>0</v>
      </c>
      <c r="O487" s="76">
        <f>'ФОРМУЛЫ!'!K473</f>
        <v>0</v>
      </c>
      <c r="P487" s="77"/>
      <c r="Q487" s="78">
        <f>'ФОРМУЛЫ!'!P473</f>
        <v>0</v>
      </c>
      <c r="R487" s="79">
        <v>0.18</v>
      </c>
      <c r="S487" s="92"/>
      <c r="T487" s="92"/>
      <c r="U487" s="80"/>
      <c r="V487" s="80"/>
      <c r="W487" s="80"/>
      <c r="X487" s="81">
        <v>0</v>
      </c>
      <c r="Y487" s="80"/>
      <c r="Z487" s="80"/>
      <c r="AA487" s="82"/>
      <c r="AB487" s="82"/>
      <c r="AC487" s="83"/>
      <c r="AD487" s="83"/>
      <c r="AE487" s="83"/>
      <c r="AF487" s="83"/>
      <c r="AG487" s="84"/>
      <c r="AH487" s="85"/>
      <c r="AI487" s="85"/>
      <c r="AJ487" s="85">
        <f t="shared" si="14"/>
        <v>0</v>
      </c>
      <c r="AK487" s="85">
        <f t="shared" si="15"/>
        <v>0</v>
      </c>
      <c r="AL487" s="36"/>
    </row>
    <row r="488" spans="1:38" ht="15" hidden="1" customHeight="1" x14ac:dyDescent="0.25">
      <c r="A488" s="71">
        <v>458</v>
      </c>
      <c r="B488" s="71"/>
      <c r="C488" s="72"/>
      <c r="D488" s="70"/>
      <c r="E488" s="30"/>
      <c r="F488" s="30"/>
      <c r="G488" s="73"/>
      <c r="H488" s="74" t="s">
        <v>8</v>
      </c>
      <c r="I488" s="31"/>
      <c r="J488" s="30" t="s">
        <v>9</v>
      </c>
      <c r="K488" s="75">
        <f>'ФОРМУЛЫ!'!E474</f>
        <v>0</v>
      </c>
      <c r="L488" s="75">
        <f>'ФОРМУЛЫ!'!F474</f>
        <v>0</v>
      </c>
      <c r="M488" s="91"/>
      <c r="N488" s="76">
        <f>'ФОРМУЛЫ!'!J474</f>
        <v>0</v>
      </c>
      <c r="O488" s="76">
        <f>'ФОРМУЛЫ!'!K474</f>
        <v>0</v>
      </c>
      <c r="P488" s="77"/>
      <c r="Q488" s="78">
        <f>'ФОРМУЛЫ!'!P474</f>
        <v>0</v>
      </c>
      <c r="R488" s="79">
        <v>0.18</v>
      </c>
      <c r="S488" s="92"/>
      <c r="T488" s="92"/>
      <c r="U488" s="80"/>
      <c r="V488" s="80"/>
      <c r="W488" s="80"/>
      <c r="X488" s="81">
        <v>0</v>
      </c>
      <c r="Y488" s="80"/>
      <c r="Z488" s="80"/>
      <c r="AA488" s="82"/>
      <c r="AB488" s="82"/>
      <c r="AC488" s="83"/>
      <c r="AD488" s="83"/>
      <c r="AE488" s="83"/>
      <c r="AF488" s="83"/>
      <c r="AG488" s="84"/>
      <c r="AH488" s="85"/>
      <c r="AI488" s="85"/>
      <c r="AJ488" s="85">
        <f t="shared" si="14"/>
        <v>0</v>
      </c>
      <c r="AK488" s="85">
        <f t="shared" si="15"/>
        <v>0</v>
      </c>
      <c r="AL488" s="36"/>
    </row>
    <row r="489" spans="1:38" ht="15" hidden="1" customHeight="1" x14ac:dyDescent="0.25">
      <c r="A489" s="71">
        <v>459</v>
      </c>
      <c r="B489" s="71"/>
      <c r="C489" s="72"/>
      <c r="D489" s="70"/>
      <c r="E489" s="30"/>
      <c r="F489" s="30"/>
      <c r="G489" s="73"/>
      <c r="H489" s="74" t="s">
        <v>8</v>
      </c>
      <c r="I489" s="31"/>
      <c r="J489" s="30" t="s">
        <v>9</v>
      </c>
      <c r="K489" s="75">
        <f>'ФОРМУЛЫ!'!E475</f>
        <v>0</v>
      </c>
      <c r="L489" s="75">
        <f>'ФОРМУЛЫ!'!F475</f>
        <v>0</v>
      </c>
      <c r="M489" s="91"/>
      <c r="N489" s="76">
        <f>'ФОРМУЛЫ!'!J475</f>
        <v>0</v>
      </c>
      <c r="O489" s="76">
        <f>'ФОРМУЛЫ!'!K475</f>
        <v>0</v>
      </c>
      <c r="P489" s="77"/>
      <c r="Q489" s="78">
        <f>'ФОРМУЛЫ!'!P475</f>
        <v>0</v>
      </c>
      <c r="R489" s="79">
        <v>0.18</v>
      </c>
      <c r="S489" s="92"/>
      <c r="T489" s="92"/>
      <c r="U489" s="80"/>
      <c r="V489" s="80"/>
      <c r="W489" s="80"/>
      <c r="X489" s="81">
        <v>0</v>
      </c>
      <c r="Y489" s="80"/>
      <c r="Z489" s="80"/>
      <c r="AA489" s="82"/>
      <c r="AB489" s="82"/>
      <c r="AC489" s="83"/>
      <c r="AD489" s="83"/>
      <c r="AE489" s="83"/>
      <c r="AF489" s="83"/>
      <c r="AG489" s="84"/>
      <c r="AH489" s="85"/>
      <c r="AI489" s="85"/>
      <c r="AJ489" s="85">
        <f t="shared" si="14"/>
        <v>0</v>
      </c>
      <c r="AK489" s="85">
        <f t="shared" si="15"/>
        <v>0</v>
      </c>
      <c r="AL489" s="36"/>
    </row>
    <row r="490" spans="1:38" ht="15" hidden="1" customHeight="1" x14ac:dyDescent="0.25">
      <c r="A490" s="71">
        <v>460</v>
      </c>
      <c r="B490" s="71"/>
      <c r="C490" s="72"/>
      <c r="D490" s="70"/>
      <c r="E490" s="30"/>
      <c r="F490" s="30"/>
      <c r="G490" s="73"/>
      <c r="H490" s="74" t="s">
        <v>8</v>
      </c>
      <c r="I490" s="31"/>
      <c r="J490" s="30" t="s">
        <v>9</v>
      </c>
      <c r="K490" s="75">
        <f>'ФОРМУЛЫ!'!E476</f>
        <v>0</v>
      </c>
      <c r="L490" s="75">
        <f>'ФОРМУЛЫ!'!F476</f>
        <v>0</v>
      </c>
      <c r="M490" s="91"/>
      <c r="N490" s="76">
        <f>'ФОРМУЛЫ!'!J476</f>
        <v>0</v>
      </c>
      <c r="O490" s="76">
        <f>'ФОРМУЛЫ!'!K476</f>
        <v>0</v>
      </c>
      <c r="P490" s="77"/>
      <c r="Q490" s="78">
        <f>'ФОРМУЛЫ!'!P476</f>
        <v>0</v>
      </c>
      <c r="R490" s="79">
        <v>0.18</v>
      </c>
      <c r="S490" s="92"/>
      <c r="T490" s="92"/>
      <c r="U490" s="80"/>
      <c r="V490" s="80"/>
      <c r="W490" s="80"/>
      <c r="X490" s="81">
        <v>0</v>
      </c>
      <c r="Y490" s="80"/>
      <c r="Z490" s="80"/>
      <c r="AA490" s="82"/>
      <c r="AB490" s="82"/>
      <c r="AC490" s="83"/>
      <c r="AD490" s="83"/>
      <c r="AE490" s="83"/>
      <c r="AF490" s="83"/>
      <c r="AG490" s="84"/>
      <c r="AH490" s="85"/>
      <c r="AI490" s="85"/>
      <c r="AJ490" s="85">
        <f t="shared" si="14"/>
        <v>0</v>
      </c>
      <c r="AK490" s="85">
        <f t="shared" si="15"/>
        <v>0</v>
      </c>
      <c r="AL490" s="36"/>
    </row>
    <row r="491" spans="1:38" ht="15" hidden="1" customHeight="1" x14ac:dyDescent="0.25">
      <c r="A491" s="71">
        <v>461</v>
      </c>
      <c r="B491" s="71"/>
      <c r="C491" s="72"/>
      <c r="D491" s="70"/>
      <c r="E491" s="30"/>
      <c r="F491" s="30"/>
      <c r="G491" s="73"/>
      <c r="H491" s="74" t="s">
        <v>8</v>
      </c>
      <c r="I491" s="31"/>
      <c r="J491" s="30" t="s">
        <v>9</v>
      </c>
      <c r="K491" s="75">
        <f>'ФОРМУЛЫ!'!E477</f>
        <v>0</v>
      </c>
      <c r="L491" s="75">
        <f>'ФОРМУЛЫ!'!F477</f>
        <v>0</v>
      </c>
      <c r="M491" s="91"/>
      <c r="N491" s="76">
        <f>'ФОРМУЛЫ!'!J477</f>
        <v>0</v>
      </c>
      <c r="O491" s="76">
        <f>'ФОРМУЛЫ!'!K477</f>
        <v>0</v>
      </c>
      <c r="P491" s="77"/>
      <c r="Q491" s="78">
        <f>'ФОРМУЛЫ!'!P477</f>
        <v>0</v>
      </c>
      <c r="R491" s="79">
        <v>0.18</v>
      </c>
      <c r="S491" s="92"/>
      <c r="T491" s="92"/>
      <c r="U491" s="80"/>
      <c r="V491" s="80"/>
      <c r="W491" s="80"/>
      <c r="X491" s="81">
        <v>0</v>
      </c>
      <c r="Y491" s="80"/>
      <c r="Z491" s="80"/>
      <c r="AA491" s="82"/>
      <c r="AB491" s="82"/>
      <c r="AC491" s="83"/>
      <c r="AD491" s="83"/>
      <c r="AE491" s="83"/>
      <c r="AF491" s="83"/>
      <c r="AG491" s="84"/>
      <c r="AH491" s="85"/>
      <c r="AI491" s="85"/>
      <c r="AJ491" s="85">
        <f t="shared" si="14"/>
        <v>0</v>
      </c>
      <c r="AK491" s="85">
        <f t="shared" si="15"/>
        <v>0</v>
      </c>
      <c r="AL491" s="36"/>
    </row>
    <row r="492" spans="1:38" ht="15" hidden="1" customHeight="1" x14ac:dyDescent="0.25">
      <c r="A492" s="71">
        <v>462</v>
      </c>
      <c r="B492" s="71"/>
      <c r="C492" s="72"/>
      <c r="D492" s="70"/>
      <c r="E492" s="30"/>
      <c r="F492" s="30"/>
      <c r="G492" s="73"/>
      <c r="H492" s="74" t="s">
        <v>8</v>
      </c>
      <c r="I492" s="31"/>
      <c r="J492" s="30" t="s">
        <v>9</v>
      </c>
      <c r="K492" s="75">
        <f>'ФОРМУЛЫ!'!E478</f>
        <v>0</v>
      </c>
      <c r="L492" s="75">
        <f>'ФОРМУЛЫ!'!F478</f>
        <v>0</v>
      </c>
      <c r="M492" s="91"/>
      <c r="N492" s="76">
        <f>'ФОРМУЛЫ!'!J478</f>
        <v>0</v>
      </c>
      <c r="O492" s="76">
        <f>'ФОРМУЛЫ!'!K478</f>
        <v>0</v>
      </c>
      <c r="P492" s="77"/>
      <c r="Q492" s="78">
        <f>'ФОРМУЛЫ!'!P478</f>
        <v>0</v>
      </c>
      <c r="R492" s="79">
        <v>0.18</v>
      </c>
      <c r="S492" s="92"/>
      <c r="T492" s="92"/>
      <c r="U492" s="80"/>
      <c r="V492" s="80"/>
      <c r="W492" s="80"/>
      <c r="X492" s="81">
        <v>0</v>
      </c>
      <c r="Y492" s="80"/>
      <c r="Z492" s="80"/>
      <c r="AA492" s="82"/>
      <c r="AB492" s="82"/>
      <c r="AC492" s="83"/>
      <c r="AD492" s="83"/>
      <c r="AE492" s="83"/>
      <c r="AF492" s="83"/>
      <c r="AG492" s="84"/>
      <c r="AH492" s="85"/>
      <c r="AI492" s="85"/>
      <c r="AJ492" s="85">
        <f t="shared" si="14"/>
        <v>0</v>
      </c>
      <c r="AK492" s="85">
        <f t="shared" si="15"/>
        <v>0</v>
      </c>
      <c r="AL492" s="36"/>
    </row>
    <row r="493" spans="1:38" ht="15" hidden="1" customHeight="1" x14ac:dyDescent="0.25">
      <c r="A493" s="71">
        <v>463</v>
      </c>
      <c r="B493" s="71"/>
      <c r="C493" s="72"/>
      <c r="D493" s="70"/>
      <c r="E493" s="30"/>
      <c r="F493" s="30"/>
      <c r="G493" s="73"/>
      <c r="H493" s="74" t="s">
        <v>8</v>
      </c>
      <c r="I493" s="31"/>
      <c r="J493" s="30" t="s">
        <v>9</v>
      </c>
      <c r="K493" s="75">
        <f>'ФОРМУЛЫ!'!E479</f>
        <v>0</v>
      </c>
      <c r="L493" s="75">
        <f>'ФОРМУЛЫ!'!F479</f>
        <v>0</v>
      </c>
      <c r="M493" s="91"/>
      <c r="N493" s="76">
        <f>'ФОРМУЛЫ!'!J479</f>
        <v>0</v>
      </c>
      <c r="O493" s="76">
        <f>'ФОРМУЛЫ!'!K479</f>
        <v>0</v>
      </c>
      <c r="P493" s="77"/>
      <c r="Q493" s="78">
        <f>'ФОРМУЛЫ!'!P479</f>
        <v>0</v>
      </c>
      <c r="R493" s="79">
        <v>0.18</v>
      </c>
      <c r="S493" s="92"/>
      <c r="T493" s="92"/>
      <c r="U493" s="80"/>
      <c r="V493" s="80"/>
      <c r="W493" s="80"/>
      <c r="X493" s="81">
        <v>0</v>
      </c>
      <c r="Y493" s="80"/>
      <c r="Z493" s="80"/>
      <c r="AA493" s="82"/>
      <c r="AB493" s="82"/>
      <c r="AC493" s="83"/>
      <c r="AD493" s="83"/>
      <c r="AE493" s="83"/>
      <c r="AF493" s="83"/>
      <c r="AG493" s="84"/>
      <c r="AH493" s="85"/>
      <c r="AI493" s="85"/>
      <c r="AJ493" s="85">
        <f t="shared" si="14"/>
        <v>0</v>
      </c>
      <c r="AK493" s="85">
        <f t="shared" si="15"/>
        <v>0</v>
      </c>
      <c r="AL493" s="36"/>
    </row>
    <row r="494" spans="1:38" ht="15" hidden="1" customHeight="1" x14ac:dyDescent="0.25">
      <c r="A494" s="71">
        <v>464</v>
      </c>
      <c r="B494" s="71"/>
      <c r="C494" s="72"/>
      <c r="D494" s="70"/>
      <c r="E494" s="30"/>
      <c r="F494" s="30"/>
      <c r="G494" s="73"/>
      <c r="H494" s="74" t="s">
        <v>8</v>
      </c>
      <c r="I494" s="31"/>
      <c r="J494" s="30" t="s">
        <v>9</v>
      </c>
      <c r="K494" s="75">
        <f>'ФОРМУЛЫ!'!E480</f>
        <v>0</v>
      </c>
      <c r="L494" s="75">
        <f>'ФОРМУЛЫ!'!F480</f>
        <v>0</v>
      </c>
      <c r="M494" s="91"/>
      <c r="N494" s="76">
        <f>'ФОРМУЛЫ!'!J480</f>
        <v>0</v>
      </c>
      <c r="O494" s="76">
        <f>'ФОРМУЛЫ!'!K480</f>
        <v>0</v>
      </c>
      <c r="P494" s="77"/>
      <c r="Q494" s="78">
        <f>'ФОРМУЛЫ!'!P480</f>
        <v>0</v>
      </c>
      <c r="R494" s="79">
        <v>0.18</v>
      </c>
      <c r="S494" s="92"/>
      <c r="T494" s="92"/>
      <c r="U494" s="80"/>
      <c r="V494" s="80"/>
      <c r="W494" s="80"/>
      <c r="X494" s="81">
        <v>0</v>
      </c>
      <c r="Y494" s="80"/>
      <c r="Z494" s="80"/>
      <c r="AA494" s="82"/>
      <c r="AB494" s="82"/>
      <c r="AC494" s="83"/>
      <c r="AD494" s="83"/>
      <c r="AE494" s="83"/>
      <c r="AF494" s="83"/>
      <c r="AG494" s="84"/>
      <c r="AH494" s="85"/>
      <c r="AI494" s="85"/>
      <c r="AJ494" s="85">
        <f t="shared" si="14"/>
        <v>0</v>
      </c>
      <c r="AK494" s="85">
        <f t="shared" si="15"/>
        <v>0</v>
      </c>
      <c r="AL494" s="36"/>
    </row>
    <row r="495" spans="1:38" ht="15" hidden="1" customHeight="1" x14ac:dyDescent="0.25">
      <c r="A495" s="71">
        <v>465</v>
      </c>
      <c r="B495" s="71"/>
      <c r="C495" s="72"/>
      <c r="D495" s="70"/>
      <c r="E495" s="30"/>
      <c r="F495" s="30"/>
      <c r="G495" s="73"/>
      <c r="H495" s="74" t="s">
        <v>8</v>
      </c>
      <c r="I495" s="31"/>
      <c r="J495" s="30" t="s">
        <v>9</v>
      </c>
      <c r="K495" s="75">
        <f>'ФОРМУЛЫ!'!E481</f>
        <v>0</v>
      </c>
      <c r="L495" s="75">
        <f>'ФОРМУЛЫ!'!F481</f>
        <v>0</v>
      </c>
      <c r="M495" s="91"/>
      <c r="N495" s="76">
        <f>'ФОРМУЛЫ!'!J481</f>
        <v>0</v>
      </c>
      <c r="O495" s="76">
        <f>'ФОРМУЛЫ!'!K481</f>
        <v>0</v>
      </c>
      <c r="P495" s="77"/>
      <c r="Q495" s="78">
        <f>'ФОРМУЛЫ!'!P481</f>
        <v>0</v>
      </c>
      <c r="R495" s="79">
        <v>0.18</v>
      </c>
      <c r="S495" s="92"/>
      <c r="T495" s="92"/>
      <c r="U495" s="80"/>
      <c r="V495" s="80"/>
      <c r="W495" s="80"/>
      <c r="X495" s="81">
        <v>0</v>
      </c>
      <c r="Y495" s="80"/>
      <c r="Z495" s="80"/>
      <c r="AA495" s="82"/>
      <c r="AB495" s="82"/>
      <c r="AC495" s="83"/>
      <c r="AD495" s="83"/>
      <c r="AE495" s="83"/>
      <c r="AF495" s="83"/>
      <c r="AG495" s="84"/>
      <c r="AH495" s="85"/>
      <c r="AI495" s="85"/>
      <c r="AJ495" s="85">
        <f t="shared" si="14"/>
        <v>0</v>
      </c>
      <c r="AK495" s="85">
        <f t="shared" si="15"/>
        <v>0</v>
      </c>
      <c r="AL495" s="36"/>
    </row>
    <row r="496" spans="1:38" ht="15" hidden="1" customHeight="1" x14ac:dyDescent="0.25">
      <c r="A496" s="71">
        <v>466</v>
      </c>
      <c r="B496" s="71"/>
      <c r="C496" s="72"/>
      <c r="D496" s="70"/>
      <c r="E496" s="30"/>
      <c r="F496" s="30"/>
      <c r="G496" s="73"/>
      <c r="H496" s="74" t="s">
        <v>8</v>
      </c>
      <c r="I496" s="31"/>
      <c r="J496" s="30" t="s">
        <v>9</v>
      </c>
      <c r="K496" s="75">
        <f>'ФОРМУЛЫ!'!E482</f>
        <v>0</v>
      </c>
      <c r="L496" s="75">
        <f>'ФОРМУЛЫ!'!F482</f>
        <v>0</v>
      </c>
      <c r="M496" s="91"/>
      <c r="N496" s="76">
        <f>'ФОРМУЛЫ!'!J482</f>
        <v>0</v>
      </c>
      <c r="O496" s="76">
        <f>'ФОРМУЛЫ!'!K482</f>
        <v>0</v>
      </c>
      <c r="P496" s="77"/>
      <c r="Q496" s="78">
        <f>'ФОРМУЛЫ!'!P482</f>
        <v>0</v>
      </c>
      <c r="R496" s="79">
        <v>0.18</v>
      </c>
      <c r="S496" s="92"/>
      <c r="T496" s="92"/>
      <c r="U496" s="80"/>
      <c r="V496" s="80"/>
      <c r="W496" s="80"/>
      <c r="X496" s="81">
        <v>0</v>
      </c>
      <c r="Y496" s="80"/>
      <c r="Z496" s="80"/>
      <c r="AA496" s="82"/>
      <c r="AB496" s="82"/>
      <c r="AC496" s="83"/>
      <c r="AD496" s="83"/>
      <c r="AE496" s="83"/>
      <c r="AF496" s="83"/>
      <c r="AG496" s="84"/>
      <c r="AH496" s="85"/>
      <c r="AI496" s="85"/>
      <c r="AJ496" s="85">
        <f t="shared" si="14"/>
        <v>0</v>
      </c>
      <c r="AK496" s="85">
        <f t="shared" si="15"/>
        <v>0</v>
      </c>
      <c r="AL496" s="36"/>
    </row>
    <row r="497" spans="1:38" ht="15" hidden="1" customHeight="1" x14ac:dyDescent="0.25">
      <c r="A497" s="71">
        <v>467</v>
      </c>
      <c r="B497" s="71"/>
      <c r="C497" s="72"/>
      <c r="D497" s="70"/>
      <c r="E497" s="30"/>
      <c r="F497" s="30"/>
      <c r="G497" s="73"/>
      <c r="H497" s="74" t="s">
        <v>8</v>
      </c>
      <c r="I497" s="31"/>
      <c r="J497" s="30" t="s">
        <v>9</v>
      </c>
      <c r="K497" s="75">
        <f>'ФОРМУЛЫ!'!E483</f>
        <v>0</v>
      </c>
      <c r="L497" s="75">
        <f>'ФОРМУЛЫ!'!F483</f>
        <v>0</v>
      </c>
      <c r="M497" s="91"/>
      <c r="N497" s="76">
        <f>'ФОРМУЛЫ!'!J483</f>
        <v>0</v>
      </c>
      <c r="O497" s="76">
        <f>'ФОРМУЛЫ!'!K483</f>
        <v>0</v>
      </c>
      <c r="P497" s="77"/>
      <c r="Q497" s="78">
        <f>'ФОРМУЛЫ!'!P483</f>
        <v>0</v>
      </c>
      <c r="R497" s="79">
        <v>0.18</v>
      </c>
      <c r="S497" s="92"/>
      <c r="T497" s="92"/>
      <c r="U497" s="80"/>
      <c r="V497" s="80"/>
      <c r="W497" s="80"/>
      <c r="X497" s="81">
        <v>0</v>
      </c>
      <c r="Y497" s="80"/>
      <c r="Z497" s="80"/>
      <c r="AA497" s="82"/>
      <c r="AB497" s="82"/>
      <c r="AC497" s="83"/>
      <c r="AD497" s="83"/>
      <c r="AE497" s="83"/>
      <c r="AF497" s="83"/>
      <c r="AG497" s="84"/>
      <c r="AH497" s="85"/>
      <c r="AI497" s="85"/>
      <c r="AJ497" s="85">
        <f t="shared" si="14"/>
        <v>0</v>
      </c>
      <c r="AK497" s="85">
        <f t="shared" si="15"/>
        <v>0</v>
      </c>
      <c r="AL497" s="36"/>
    </row>
    <row r="498" spans="1:38" ht="15" hidden="1" customHeight="1" x14ac:dyDescent="0.25">
      <c r="A498" s="71">
        <v>468</v>
      </c>
      <c r="B498" s="71"/>
      <c r="C498" s="72"/>
      <c r="D498" s="70"/>
      <c r="E498" s="30"/>
      <c r="F498" s="30"/>
      <c r="G498" s="73"/>
      <c r="H498" s="74" t="s">
        <v>8</v>
      </c>
      <c r="I498" s="31"/>
      <c r="J498" s="30" t="s">
        <v>9</v>
      </c>
      <c r="K498" s="75">
        <f>'ФОРМУЛЫ!'!E484</f>
        <v>0</v>
      </c>
      <c r="L498" s="75">
        <f>'ФОРМУЛЫ!'!F484</f>
        <v>0</v>
      </c>
      <c r="M498" s="91"/>
      <c r="N498" s="76">
        <f>'ФОРМУЛЫ!'!J484</f>
        <v>0</v>
      </c>
      <c r="O498" s="76">
        <f>'ФОРМУЛЫ!'!K484</f>
        <v>0</v>
      </c>
      <c r="P498" s="77"/>
      <c r="Q498" s="78">
        <f>'ФОРМУЛЫ!'!P484</f>
        <v>0</v>
      </c>
      <c r="R498" s="79">
        <v>0.18</v>
      </c>
      <c r="S498" s="92"/>
      <c r="T498" s="92"/>
      <c r="U498" s="80"/>
      <c r="V498" s="80"/>
      <c r="W498" s="80"/>
      <c r="X498" s="81">
        <v>0</v>
      </c>
      <c r="Y498" s="80"/>
      <c r="Z498" s="80"/>
      <c r="AA498" s="82"/>
      <c r="AB498" s="82"/>
      <c r="AC498" s="83"/>
      <c r="AD498" s="83"/>
      <c r="AE498" s="83"/>
      <c r="AF498" s="83"/>
      <c r="AG498" s="84"/>
      <c r="AH498" s="85"/>
      <c r="AI498" s="85"/>
      <c r="AJ498" s="85">
        <f t="shared" si="14"/>
        <v>0</v>
      </c>
      <c r="AK498" s="85">
        <f t="shared" si="15"/>
        <v>0</v>
      </c>
      <c r="AL498" s="36"/>
    </row>
    <row r="499" spans="1:38" ht="15" hidden="1" customHeight="1" x14ac:dyDescent="0.25">
      <c r="A499" s="71">
        <v>469</v>
      </c>
      <c r="B499" s="71"/>
      <c r="C499" s="72"/>
      <c r="D499" s="70"/>
      <c r="E499" s="30"/>
      <c r="F499" s="30"/>
      <c r="G499" s="73"/>
      <c r="H499" s="74" t="s">
        <v>8</v>
      </c>
      <c r="I499" s="31"/>
      <c r="J499" s="30" t="s">
        <v>9</v>
      </c>
      <c r="K499" s="75">
        <f>'ФОРМУЛЫ!'!E485</f>
        <v>0</v>
      </c>
      <c r="L499" s="75">
        <f>'ФОРМУЛЫ!'!F485</f>
        <v>0</v>
      </c>
      <c r="M499" s="91"/>
      <c r="N499" s="76">
        <f>'ФОРМУЛЫ!'!J485</f>
        <v>0</v>
      </c>
      <c r="O499" s="76">
        <f>'ФОРМУЛЫ!'!K485</f>
        <v>0</v>
      </c>
      <c r="P499" s="77"/>
      <c r="Q499" s="78">
        <f>'ФОРМУЛЫ!'!P485</f>
        <v>0</v>
      </c>
      <c r="R499" s="79">
        <v>0.18</v>
      </c>
      <c r="S499" s="92"/>
      <c r="T499" s="92"/>
      <c r="U499" s="80"/>
      <c r="V499" s="80"/>
      <c r="W499" s="80"/>
      <c r="X499" s="81">
        <v>0</v>
      </c>
      <c r="Y499" s="80"/>
      <c r="Z499" s="80"/>
      <c r="AA499" s="82"/>
      <c r="AB499" s="82"/>
      <c r="AC499" s="83"/>
      <c r="AD499" s="83"/>
      <c r="AE499" s="83"/>
      <c r="AF499" s="83"/>
      <c r="AG499" s="84"/>
      <c r="AH499" s="85"/>
      <c r="AI499" s="85"/>
      <c r="AJ499" s="85">
        <f t="shared" si="14"/>
        <v>0</v>
      </c>
      <c r="AK499" s="85">
        <f t="shared" si="15"/>
        <v>0</v>
      </c>
      <c r="AL499" s="36"/>
    </row>
    <row r="500" spans="1:38" ht="15" hidden="1" customHeight="1" x14ac:dyDescent="0.25">
      <c r="A500" s="71">
        <v>470</v>
      </c>
      <c r="B500" s="71"/>
      <c r="C500" s="72"/>
      <c r="D500" s="70"/>
      <c r="E500" s="30"/>
      <c r="F500" s="30"/>
      <c r="G500" s="73"/>
      <c r="H500" s="74" t="s">
        <v>8</v>
      </c>
      <c r="I500" s="31"/>
      <c r="J500" s="30" t="s">
        <v>9</v>
      </c>
      <c r="K500" s="75">
        <f>'ФОРМУЛЫ!'!E486</f>
        <v>0</v>
      </c>
      <c r="L500" s="75">
        <f>'ФОРМУЛЫ!'!F486</f>
        <v>0</v>
      </c>
      <c r="M500" s="91"/>
      <c r="N500" s="76">
        <f>'ФОРМУЛЫ!'!J486</f>
        <v>0</v>
      </c>
      <c r="O500" s="76">
        <f>'ФОРМУЛЫ!'!K486</f>
        <v>0</v>
      </c>
      <c r="P500" s="77"/>
      <c r="Q500" s="78">
        <f>'ФОРМУЛЫ!'!P486</f>
        <v>0</v>
      </c>
      <c r="R500" s="79">
        <v>0.18</v>
      </c>
      <c r="S500" s="92"/>
      <c r="T500" s="92"/>
      <c r="U500" s="80"/>
      <c r="V500" s="80"/>
      <c r="W500" s="80"/>
      <c r="X500" s="81">
        <v>0</v>
      </c>
      <c r="Y500" s="80"/>
      <c r="Z500" s="80"/>
      <c r="AA500" s="82"/>
      <c r="AB500" s="82"/>
      <c r="AC500" s="83"/>
      <c r="AD500" s="83"/>
      <c r="AE500" s="83"/>
      <c r="AF500" s="83"/>
      <c r="AG500" s="84"/>
      <c r="AH500" s="85"/>
      <c r="AI500" s="85"/>
      <c r="AJ500" s="85">
        <f t="shared" si="14"/>
        <v>0</v>
      </c>
      <c r="AK500" s="85">
        <f t="shared" si="15"/>
        <v>0</v>
      </c>
      <c r="AL500" s="36"/>
    </row>
    <row r="501" spans="1:38" ht="15" hidden="1" customHeight="1" x14ac:dyDescent="0.25">
      <c r="A501" s="71">
        <v>471</v>
      </c>
      <c r="B501" s="71"/>
      <c r="C501" s="72"/>
      <c r="D501" s="70"/>
      <c r="E501" s="30"/>
      <c r="F501" s="30"/>
      <c r="G501" s="73"/>
      <c r="H501" s="74" t="s">
        <v>8</v>
      </c>
      <c r="I501" s="31"/>
      <c r="J501" s="30" t="s">
        <v>9</v>
      </c>
      <c r="K501" s="75">
        <f>'ФОРМУЛЫ!'!E487</f>
        <v>0</v>
      </c>
      <c r="L501" s="75">
        <f>'ФОРМУЛЫ!'!F487</f>
        <v>0</v>
      </c>
      <c r="M501" s="91"/>
      <c r="N501" s="76">
        <f>'ФОРМУЛЫ!'!J487</f>
        <v>0</v>
      </c>
      <c r="O501" s="76">
        <f>'ФОРМУЛЫ!'!K487</f>
        <v>0</v>
      </c>
      <c r="P501" s="77"/>
      <c r="Q501" s="78">
        <f>'ФОРМУЛЫ!'!P487</f>
        <v>0</v>
      </c>
      <c r="R501" s="79">
        <v>0.18</v>
      </c>
      <c r="S501" s="92"/>
      <c r="T501" s="92"/>
      <c r="U501" s="80"/>
      <c r="V501" s="80"/>
      <c r="W501" s="80"/>
      <c r="X501" s="81">
        <v>0</v>
      </c>
      <c r="Y501" s="80"/>
      <c r="Z501" s="80"/>
      <c r="AA501" s="82"/>
      <c r="AB501" s="82"/>
      <c r="AC501" s="83"/>
      <c r="AD501" s="83"/>
      <c r="AE501" s="83"/>
      <c r="AF501" s="83"/>
      <c r="AG501" s="84"/>
      <c r="AH501" s="85"/>
      <c r="AI501" s="85"/>
      <c r="AJ501" s="85">
        <f t="shared" si="14"/>
        <v>0</v>
      </c>
      <c r="AK501" s="85">
        <f t="shared" si="15"/>
        <v>0</v>
      </c>
      <c r="AL501" s="36"/>
    </row>
    <row r="502" spans="1:38" ht="15" hidden="1" customHeight="1" x14ac:dyDescent="0.25">
      <c r="A502" s="71">
        <v>472</v>
      </c>
      <c r="B502" s="71"/>
      <c r="C502" s="72"/>
      <c r="D502" s="70"/>
      <c r="E502" s="30"/>
      <c r="F502" s="30"/>
      <c r="G502" s="73"/>
      <c r="H502" s="74" t="s">
        <v>8</v>
      </c>
      <c r="I502" s="31"/>
      <c r="J502" s="30" t="s">
        <v>9</v>
      </c>
      <c r="K502" s="75">
        <f>'ФОРМУЛЫ!'!E488</f>
        <v>0</v>
      </c>
      <c r="L502" s="75">
        <f>'ФОРМУЛЫ!'!F488</f>
        <v>0</v>
      </c>
      <c r="M502" s="91"/>
      <c r="N502" s="76">
        <f>'ФОРМУЛЫ!'!J488</f>
        <v>0</v>
      </c>
      <c r="O502" s="76">
        <f>'ФОРМУЛЫ!'!K488</f>
        <v>0</v>
      </c>
      <c r="P502" s="77"/>
      <c r="Q502" s="78">
        <f>'ФОРМУЛЫ!'!P488</f>
        <v>0</v>
      </c>
      <c r="R502" s="79">
        <v>0.18</v>
      </c>
      <c r="S502" s="92"/>
      <c r="T502" s="92"/>
      <c r="U502" s="80"/>
      <c r="V502" s="80"/>
      <c r="W502" s="80"/>
      <c r="X502" s="81">
        <v>0</v>
      </c>
      <c r="Y502" s="80"/>
      <c r="Z502" s="80"/>
      <c r="AA502" s="82"/>
      <c r="AB502" s="82"/>
      <c r="AC502" s="83"/>
      <c r="AD502" s="83"/>
      <c r="AE502" s="83"/>
      <c r="AF502" s="83"/>
      <c r="AG502" s="84"/>
      <c r="AH502" s="85"/>
      <c r="AI502" s="85"/>
      <c r="AJ502" s="85">
        <f t="shared" si="14"/>
        <v>0</v>
      </c>
      <c r="AK502" s="85">
        <f t="shared" si="15"/>
        <v>0</v>
      </c>
      <c r="AL502" s="36"/>
    </row>
    <row r="503" spans="1:38" ht="15" hidden="1" customHeight="1" x14ac:dyDescent="0.25">
      <c r="A503" s="71">
        <v>473</v>
      </c>
      <c r="B503" s="71"/>
      <c r="C503" s="72"/>
      <c r="D503" s="70"/>
      <c r="E503" s="30"/>
      <c r="F503" s="30"/>
      <c r="G503" s="73"/>
      <c r="H503" s="74" t="s">
        <v>8</v>
      </c>
      <c r="I503" s="31"/>
      <c r="J503" s="30" t="s">
        <v>9</v>
      </c>
      <c r="K503" s="75">
        <f>'ФОРМУЛЫ!'!E489</f>
        <v>0</v>
      </c>
      <c r="L503" s="75">
        <f>'ФОРМУЛЫ!'!F489</f>
        <v>0</v>
      </c>
      <c r="M503" s="91"/>
      <c r="N503" s="76">
        <f>'ФОРМУЛЫ!'!J489</f>
        <v>0</v>
      </c>
      <c r="O503" s="76">
        <f>'ФОРМУЛЫ!'!K489</f>
        <v>0</v>
      </c>
      <c r="P503" s="77"/>
      <c r="Q503" s="78">
        <f>'ФОРМУЛЫ!'!P489</f>
        <v>0</v>
      </c>
      <c r="R503" s="79">
        <v>0.18</v>
      </c>
      <c r="S503" s="92"/>
      <c r="T503" s="92"/>
      <c r="U503" s="80"/>
      <c r="V503" s="80"/>
      <c r="W503" s="80"/>
      <c r="X503" s="81">
        <v>0</v>
      </c>
      <c r="Y503" s="80"/>
      <c r="Z503" s="80"/>
      <c r="AA503" s="82"/>
      <c r="AB503" s="82"/>
      <c r="AC503" s="83"/>
      <c r="AD503" s="83"/>
      <c r="AE503" s="83"/>
      <c r="AF503" s="83"/>
      <c r="AG503" s="84"/>
      <c r="AH503" s="85"/>
      <c r="AI503" s="85"/>
      <c r="AJ503" s="85">
        <f t="shared" si="14"/>
        <v>0</v>
      </c>
      <c r="AK503" s="85">
        <f t="shared" si="15"/>
        <v>0</v>
      </c>
      <c r="AL503" s="36"/>
    </row>
    <row r="504" spans="1:38" ht="15" hidden="1" customHeight="1" x14ac:dyDescent="0.25">
      <c r="A504" s="71">
        <v>474</v>
      </c>
      <c r="B504" s="71"/>
      <c r="C504" s="72"/>
      <c r="D504" s="70"/>
      <c r="E504" s="30"/>
      <c r="F504" s="30"/>
      <c r="G504" s="73"/>
      <c r="H504" s="74" t="s">
        <v>8</v>
      </c>
      <c r="I504" s="31"/>
      <c r="J504" s="30" t="s">
        <v>9</v>
      </c>
      <c r="K504" s="75">
        <f>'ФОРМУЛЫ!'!E490</f>
        <v>0</v>
      </c>
      <c r="L504" s="75">
        <f>'ФОРМУЛЫ!'!F490</f>
        <v>0</v>
      </c>
      <c r="M504" s="91"/>
      <c r="N504" s="76">
        <f>'ФОРМУЛЫ!'!J490</f>
        <v>0</v>
      </c>
      <c r="O504" s="76">
        <f>'ФОРМУЛЫ!'!K490</f>
        <v>0</v>
      </c>
      <c r="P504" s="77"/>
      <c r="Q504" s="78">
        <f>'ФОРМУЛЫ!'!P490</f>
        <v>0</v>
      </c>
      <c r="R504" s="79">
        <v>0.18</v>
      </c>
      <c r="S504" s="92"/>
      <c r="T504" s="92"/>
      <c r="U504" s="80"/>
      <c r="V504" s="80"/>
      <c r="W504" s="80"/>
      <c r="X504" s="81">
        <v>0</v>
      </c>
      <c r="Y504" s="80"/>
      <c r="Z504" s="80"/>
      <c r="AA504" s="82"/>
      <c r="AB504" s="82"/>
      <c r="AC504" s="83"/>
      <c r="AD504" s="83"/>
      <c r="AE504" s="83"/>
      <c r="AF504" s="83"/>
      <c r="AG504" s="84"/>
      <c r="AH504" s="85"/>
      <c r="AI504" s="85"/>
      <c r="AJ504" s="85">
        <f t="shared" si="14"/>
        <v>0</v>
      </c>
      <c r="AK504" s="85">
        <f t="shared" si="15"/>
        <v>0</v>
      </c>
      <c r="AL504" s="36"/>
    </row>
    <row r="505" spans="1:38" ht="15" hidden="1" customHeight="1" x14ac:dyDescent="0.25">
      <c r="A505" s="71">
        <v>475</v>
      </c>
      <c r="B505" s="71"/>
      <c r="C505" s="72"/>
      <c r="D505" s="70"/>
      <c r="E505" s="30"/>
      <c r="F505" s="30"/>
      <c r="G505" s="73"/>
      <c r="H505" s="74" t="s">
        <v>8</v>
      </c>
      <c r="I505" s="31"/>
      <c r="J505" s="30" t="s">
        <v>9</v>
      </c>
      <c r="K505" s="75">
        <f>'ФОРМУЛЫ!'!E491</f>
        <v>0</v>
      </c>
      <c r="L505" s="75">
        <f>'ФОРМУЛЫ!'!F491</f>
        <v>0</v>
      </c>
      <c r="M505" s="91"/>
      <c r="N505" s="76">
        <f>'ФОРМУЛЫ!'!J491</f>
        <v>0</v>
      </c>
      <c r="O505" s="76">
        <f>'ФОРМУЛЫ!'!K491</f>
        <v>0</v>
      </c>
      <c r="P505" s="77"/>
      <c r="Q505" s="78">
        <f>'ФОРМУЛЫ!'!P491</f>
        <v>0</v>
      </c>
      <c r="R505" s="79">
        <v>0.18</v>
      </c>
      <c r="S505" s="92"/>
      <c r="T505" s="92"/>
      <c r="U505" s="80"/>
      <c r="V505" s="80"/>
      <c r="W505" s="80"/>
      <c r="X505" s="81">
        <v>0</v>
      </c>
      <c r="Y505" s="80"/>
      <c r="Z505" s="80"/>
      <c r="AA505" s="82"/>
      <c r="AB505" s="82"/>
      <c r="AC505" s="83"/>
      <c r="AD505" s="83"/>
      <c r="AE505" s="83"/>
      <c r="AF505" s="83"/>
      <c r="AG505" s="84"/>
      <c r="AH505" s="85"/>
      <c r="AI505" s="85"/>
      <c r="AJ505" s="85">
        <f t="shared" si="14"/>
        <v>0</v>
      </c>
      <c r="AK505" s="85">
        <f t="shared" si="15"/>
        <v>0</v>
      </c>
      <c r="AL505" s="36"/>
    </row>
    <row r="506" spans="1:38" ht="15" hidden="1" customHeight="1" x14ac:dyDescent="0.25">
      <c r="A506" s="71">
        <v>476</v>
      </c>
      <c r="B506" s="71"/>
      <c r="C506" s="72"/>
      <c r="D506" s="70"/>
      <c r="E506" s="30"/>
      <c r="F506" s="30"/>
      <c r="G506" s="73"/>
      <c r="H506" s="74" t="s">
        <v>8</v>
      </c>
      <c r="I506" s="31"/>
      <c r="J506" s="30" t="s">
        <v>9</v>
      </c>
      <c r="K506" s="75">
        <f>'ФОРМУЛЫ!'!E492</f>
        <v>0</v>
      </c>
      <c r="L506" s="75">
        <f>'ФОРМУЛЫ!'!F492</f>
        <v>0</v>
      </c>
      <c r="M506" s="91"/>
      <c r="N506" s="76">
        <f>'ФОРМУЛЫ!'!J492</f>
        <v>0</v>
      </c>
      <c r="O506" s="76">
        <f>'ФОРМУЛЫ!'!K492</f>
        <v>0</v>
      </c>
      <c r="P506" s="77"/>
      <c r="Q506" s="78">
        <f>'ФОРМУЛЫ!'!P492</f>
        <v>0</v>
      </c>
      <c r="R506" s="79">
        <v>0.18</v>
      </c>
      <c r="S506" s="92"/>
      <c r="T506" s="92"/>
      <c r="U506" s="80"/>
      <c r="V506" s="80"/>
      <c r="W506" s="80"/>
      <c r="X506" s="81">
        <v>0</v>
      </c>
      <c r="Y506" s="80"/>
      <c r="Z506" s="80"/>
      <c r="AA506" s="82"/>
      <c r="AB506" s="82"/>
      <c r="AC506" s="83"/>
      <c r="AD506" s="83"/>
      <c r="AE506" s="83"/>
      <c r="AF506" s="83"/>
      <c r="AG506" s="84"/>
      <c r="AH506" s="85"/>
      <c r="AI506" s="85"/>
      <c r="AJ506" s="85">
        <f t="shared" si="14"/>
        <v>0</v>
      </c>
      <c r="AK506" s="85">
        <f t="shared" si="15"/>
        <v>0</v>
      </c>
      <c r="AL506" s="36"/>
    </row>
    <row r="507" spans="1:38" ht="15" hidden="1" customHeight="1" x14ac:dyDescent="0.25">
      <c r="A507" s="71">
        <v>477</v>
      </c>
      <c r="B507" s="71"/>
      <c r="C507" s="72"/>
      <c r="D507" s="70"/>
      <c r="E507" s="30"/>
      <c r="F507" s="30"/>
      <c r="G507" s="73"/>
      <c r="H507" s="74" t="s">
        <v>8</v>
      </c>
      <c r="I507" s="31"/>
      <c r="J507" s="30" t="s">
        <v>9</v>
      </c>
      <c r="K507" s="75">
        <f>'ФОРМУЛЫ!'!E493</f>
        <v>0</v>
      </c>
      <c r="L507" s="75">
        <f>'ФОРМУЛЫ!'!F493</f>
        <v>0</v>
      </c>
      <c r="M507" s="91"/>
      <c r="N507" s="76">
        <f>'ФОРМУЛЫ!'!J493</f>
        <v>0</v>
      </c>
      <c r="O507" s="76">
        <f>'ФОРМУЛЫ!'!K493</f>
        <v>0</v>
      </c>
      <c r="P507" s="77"/>
      <c r="Q507" s="78">
        <f>'ФОРМУЛЫ!'!P493</f>
        <v>0</v>
      </c>
      <c r="R507" s="79">
        <v>0.18</v>
      </c>
      <c r="S507" s="92"/>
      <c r="T507" s="92"/>
      <c r="U507" s="80"/>
      <c r="V507" s="80"/>
      <c r="W507" s="80"/>
      <c r="X507" s="81">
        <v>0</v>
      </c>
      <c r="Y507" s="80"/>
      <c r="Z507" s="80"/>
      <c r="AA507" s="82"/>
      <c r="AB507" s="82"/>
      <c r="AC507" s="83"/>
      <c r="AD507" s="83"/>
      <c r="AE507" s="83"/>
      <c r="AF507" s="83"/>
      <c r="AG507" s="84"/>
      <c r="AH507" s="85"/>
      <c r="AI507" s="85"/>
      <c r="AJ507" s="85">
        <f t="shared" si="14"/>
        <v>0</v>
      </c>
      <c r="AK507" s="85">
        <f t="shared" si="15"/>
        <v>0</v>
      </c>
      <c r="AL507" s="36"/>
    </row>
    <row r="508" spans="1:38" ht="15" hidden="1" customHeight="1" x14ac:dyDescent="0.25">
      <c r="A508" s="71">
        <v>478</v>
      </c>
      <c r="B508" s="71"/>
      <c r="C508" s="72"/>
      <c r="D508" s="70"/>
      <c r="E508" s="30"/>
      <c r="F508" s="30"/>
      <c r="G508" s="73"/>
      <c r="H508" s="74" t="s">
        <v>8</v>
      </c>
      <c r="I508" s="31"/>
      <c r="J508" s="30" t="s">
        <v>9</v>
      </c>
      <c r="K508" s="75">
        <f>'ФОРМУЛЫ!'!E494</f>
        <v>0</v>
      </c>
      <c r="L508" s="75">
        <f>'ФОРМУЛЫ!'!F494</f>
        <v>0</v>
      </c>
      <c r="M508" s="91"/>
      <c r="N508" s="76">
        <f>'ФОРМУЛЫ!'!J494</f>
        <v>0</v>
      </c>
      <c r="O508" s="76">
        <f>'ФОРМУЛЫ!'!K494</f>
        <v>0</v>
      </c>
      <c r="P508" s="77"/>
      <c r="Q508" s="78">
        <f>'ФОРМУЛЫ!'!P494</f>
        <v>0</v>
      </c>
      <c r="R508" s="79">
        <v>0.18</v>
      </c>
      <c r="S508" s="92"/>
      <c r="T508" s="92"/>
      <c r="U508" s="80"/>
      <c r="V508" s="80"/>
      <c r="W508" s="80"/>
      <c r="X508" s="81">
        <v>0</v>
      </c>
      <c r="Y508" s="80"/>
      <c r="Z508" s="80"/>
      <c r="AA508" s="82"/>
      <c r="AB508" s="82"/>
      <c r="AC508" s="83"/>
      <c r="AD508" s="83"/>
      <c r="AE508" s="83"/>
      <c r="AF508" s="83"/>
      <c r="AG508" s="84"/>
      <c r="AH508" s="85"/>
      <c r="AI508" s="85"/>
      <c r="AJ508" s="85">
        <f t="shared" si="14"/>
        <v>0</v>
      </c>
      <c r="AK508" s="85">
        <f t="shared" si="15"/>
        <v>0</v>
      </c>
      <c r="AL508" s="36"/>
    </row>
    <row r="509" spans="1:38" ht="15" hidden="1" customHeight="1" x14ac:dyDescent="0.25">
      <c r="A509" s="71">
        <v>479</v>
      </c>
      <c r="B509" s="71"/>
      <c r="C509" s="72"/>
      <c r="D509" s="70"/>
      <c r="E509" s="30"/>
      <c r="F509" s="30"/>
      <c r="G509" s="73"/>
      <c r="H509" s="74" t="s">
        <v>8</v>
      </c>
      <c r="I509" s="31"/>
      <c r="J509" s="30" t="s">
        <v>9</v>
      </c>
      <c r="K509" s="75">
        <f>'ФОРМУЛЫ!'!E495</f>
        <v>0</v>
      </c>
      <c r="L509" s="75">
        <f>'ФОРМУЛЫ!'!F495</f>
        <v>0</v>
      </c>
      <c r="M509" s="91"/>
      <c r="N509" s="76">
        <f>'ФОРМУЛЫ!'!J495</f>
        <v>0</v>
      </c>
      <c r="O509" s="76">
        <f>'ФОРМУЛЫ!'!K495</f>
        <v>0</v>
      </c>
      <c r="P509" s="77"/>
      <c r="Q509" s="78">
        <f>'ФОРМУЛЫ!'!P495</f>
        <v>0</v>
      </c>
      <c r="R509" s="79">
        <v>0.18</v>
      </c>
      <c r="S509" s="92"/>
      <c r="T509" s="92"/>
      <c r="U509" s="80"/>
      <c r="V509" s="80"/>
      <c r="W509" s="80"/>
      <c r="X509" s="81">
        <v>0</v>
      </c>
      <c r="Y509" s="80"/>
      <c r="Z509" s="80"/>
      <c r="AA509" s="82"/>
      <c r="AB509" s="82"/>
      <c r="AC509" s="83"/>
      <c r="AD509" s="83"/>
      <c r="AE509" s="83"/>
      <c r="AF509" s="83"/>
      <c r="AG509" s="84"/>
      <c r="AH509" s="85"/>
      <c r="AI509" s="85"/>
      <c r="AJ509" s="85">
        <f t="shared" si="14"/>
        <v>0</v>
      </c>
      <c r="AK509" s="85">
        <f t="shared" si="15"/>
        <v>0</v>
      </c>
      <c r="AL509" s="36"/>
    </row>
    <row r="510" spans="1:38" ht="15" hidden="1" customHeight="1" x14ac:dyDescent="0.25">
      <c r="A510" s="71">
        <v>480</v>
      </c>
      <c r="B510" s="71"/>
      <c r="C510" s="72"/>
      <c r="D510" s="70"/>
      <c r="E510" s="30"/>
      <c r="F510" s="30"/>
      <c r="G510" s="73"/>
      <c r="H510" s="74" t="s">
        <v>8</v>
      </c>
      <c r="I510" s="31"/>
      <c r="J510" s="30" t="s">
        <v>9</v>
      </c>
      <c r="K510" s="75">
        <f>'ФОРМУЛЫ!'!E496</f>
        <v>0</v>
      </c>
      <c r="L510" s="75">
        <f>'ФОРМУЛЫ!'!F496</f>
        <v>0</v>
      </c>
      <c r="M510" s="91"/>
      <c r="N510" s="76">
        <f>'ФОРМУЛЫ!'!J496</f>
        <v>0</v>
      </c>
      <c r="O510" s="76">
        <f>'ФОРМУЛЫ!'!K496</f>
        <v>0</v>
      </c>
      <c r="P510" s="77"/>
      <c r="Q510" s="78">
        <f>'ФОРМУЛЫ!'!P496</f>
        <v>0</v>
      </c>
      <c r="R510" s="79">
        <v>0.18</v>
      </c>
      <c r="S510" s="92"/>
      <c r="T510" s="92"/>
      <c r="U510" s="80"/>
      <c r="V510" s="80"/>
      <c r="W510" s="80"/>
      <c r="X510" s="81">
        <v>0</v>
      </c>
      <c r="Y510" s="80"/>
      <c r="Z510" s="80"/>
      <c r="AA510" s="82"/>
      <c r="AB510" s="82"/>
      <c r="AC510" s="83"/>
      <c r="AD510" s="83"/>
      <c r="AE510" s="83"/>
      <c r="AF510" s="83"/>
      <c r="AG510" s="84"/>
      <c r="AH510" s="85"/>
      <c r="AI510" s="85"/>
      <c r="AJ510" s="85">
        <f t="shared" si="14"/>
        <v>0</v>
      </c>
      <c r="AK510" s="85">
        <f t="shared" si="15"/>
        <v>0</v>
      </c>
      <c r="AL510" s="36"/>
    </row>
    <row r="511" spans="1:38" ht="15" hidden="1" customHeight="1" x14ac:dyDescent="0.25">
      <c r="A511" s="71">
        <v>481</v>
      </c>
      <c r="B511" s="71"/>
      <c r="C511" s="72"/>
      <c r="D511" s="70"/>
      <c r="E511" s="30"/>
      <c r="F511" s="30"/>
      <c r="G511" s="73"/>
      <c r="H511" s="74" t="s">
        <v>8</v>
      </c>
      <c r="I511" s="31"/>
      <c r="J511" s="30" t="s">
        <v>9</v>
      </c>
      <c r="K511" s="75">
        <f>'ФОРМУЛЫ!'!E497</f>
        <v>0</v>
      </c>
      <c r="L511" s="75">
        <f>'ФОРМУЛЫ!'!F497</f>
        <v>0</v>
      </c>
      <c r="M511" s="91"/>
      <c r="N511" s="76">
        <f>'ФОРМУЛЫ!'!J497</f>
        <v>0</v>
      </c>
      <c r="O511" s="76">
        <f>'ФОРМУЛЫ!'!K497</f>
        <v>0</v>
      </c>
      <c r="P511" s="77"/>
      <c r="Q511" s="78">
        <f>'ФОРМУЛЫ!'!P497</f>
        <v>0</v>
      </c>
      <c r="R511" s="79">
        <v>0.18</v>
      </c>
      <c r="S511" s="92"/>
      <c r="T511" s="92"/>
      <c r="U511" s="80"/>
      <c r="V511" s="80"/>
      <c r="W511" s="80"/>
      <c r="X511" s="81">
        <v>0</v>
      </c>
      <c r="Y511" s="80"/>
      <c r="Z511" s="80"/>
      <c r="AA511" s="82"/>
      <c r="AB511" s="82"/>
      <c r="AC511" s="83"/>
      <c r="AD511" s="83"/>
      <c r="AE511" s="83"/>
      <c r="AF511" s="83"/>
      <c r="AG511" s="84"/>
      <c r="AH511" s="85"/>
      <c r="AI511" s="85"/>
      <c r="AJ511" s="85">
        <f t="shared" si="14"/>
        <v>0</v>
      </c>
      <c r="AK511" s="85">
        <f t="shared" si="15"/>
        <v>0</v>
      </c>
      <c r="AL511" s="36"/>
    </row>
    <row r="512" spans="1:38" ht="15" hidden="1" customHeight="1" x14ac:dyDescent="0.25">
      <c r="A512" s="71">
        <v>482</v>
      </c>
      <c r="B512" s="71"/>
      <c r="C512" s="72"/>
      <c r="D512" s="70"/>
      <c r="E512" s="30"/>
      <c r="F512" s="30"/>
      <c r="G512" s="73"/>
      <c r="H512" s="74" t="s">
        <v>8</v>
      </c>
      <c r="I512" s="31"/>
      <c r="J512" s="30" t="s">
        <v>9</v>
      </c>
      <c r="K512" s="75">
        <f>'ФОРМУЛЫ!'!E498</f>
        <v>0</v>
      </c>
      <c r="L512" s="75">
        <f>'ФОРМУЛЫ!'!F498</f>
        <v>0</v>
      </c>
      <c r="M512" s="91"/>
      <c r="N512" s="76">
        <f>'ФОРМУЛЫ!'!J498</f>
        <v>0</v>
      </c>
      <c r="O512" s="76">
        <f>'ФОРМУЛЫ!'!K498</f>
        <v>0</v>
      </c>
      <c r="P512" s="77"/>
      <c r="Q512" s="78">
        <f>'ФОРМУЛЫ!'!P498</f>
        <v>0</v>
      </c>
      <c r="R512" s="79">
        <v>0.18</v>
      </c>
      <c r="S512" s="92"/>
      <c r="T512" s="92"/>
      <c r="U512" s="80"/>
      <c r="V512" s="80"/>
      <c r="W512" s="80"/>
      <c r="X512" s="81">
        <v>0</v>
      </c>
      <c r="Y512" s="80"/>
      <c r="Z512" s="80"/>
      <c r="AA512" s="82"/>
      <c r="AB512" s="82"/>
      <c r="AC512" s="83"/>
      <c r="AD512" s="83"/>
      <c r="AE512" s="83"/>
      <c r="AF512" s="83"/>
      <c r="AG512" s="84"/>
      <c r="AH512" s="85"/>
      <c r="AI512" s="85"/>
      <c r="AJ512" s="85">
        <f t="shared" si="14"/>
        <v>0</v>
      </c>
      <c r="AK512" s="85">
        <f t="shared" si="15"/>
        <v>0</v>
      </c>
      <c r="AL512" s="36"/>
    </row>
    <row r="513" spans="1:38" ht="15" hidden="1" customHeight="1" x14ac:dyDescent="0.25">
      <c r="A513" s="71">
        <v>483</v>
      </c>
      <c r="B513" s="71"/>
      <c r="C513" s="72"/>
      <c r="D513" s="70"/>
      <c r="E513" s="30"/>
      <c r="F513" s="30"/>
      <c r="G513" s="73"/>
      <c r="H513" s="74" t="s">
        <v>8</v>
      </c>
      <c r="I513" s="31"/>
      <c r="J513" s="30" t="s">
        <v>9</v>
      </c>
      <c r="K513" s="75">
        <f>'ФОРМУЛЫ!'!E499</f>
        <v>0</v>
      </c>
      <c r="L513" s="75">
        <f>'ФОРМУЛЫ!'!F499</f>
        <v>0</v>
      </c>
      <c r="M513" s="91"/>
      <c r="N513" s="76">
        <f>'ФОРМУЛЫ!'!J499</f>
        <v>0</v>
      </c>
      <c r="O513" s="76">
        <f>'ФОРМУЛЫ!'!K499</f>
        <v>0</v>
      </c>
      <c r="P513" s="77"/>
      <c r="Q513" s="78">
        <f>'ФОРМУЛЫ!'!P499</f>
        <v>0</v>
      </c>
      <c r="R513" s="79">
        <v>0.18</v>
      </c>
      <c r="S513" s="92"/>
      <c r="T513" s="92"/>
      <c r="U513" s="80"/>
      <c r="V513" s="80"/>
      <c r="W513" s="80"/>
      <c r="X513" s="81">
        <v>0</v>
      </c>
      <c r="Y513" s="80"/>
      <c r="Z513" s="80"/>
      <c r="AA513" s="82"/>
      <c r="AB513" s="82"/>
      <c r="AC513" s="83"/>
      <c r="AD513" s="83"/>
      <c r="AE513" s="83"/>
      <c r="AF513" s="83"/>
      <c r="AG513" s="84"/>
      <c r="AH513" s="85"/>
      <c r="AI513" s="85"/>
      <c r="AJ513" s="85">
        <f t="shared" si="14"/>
        <v>0</v>
      </c>
      <c r="AK513" s="85">
        <f t="shared" si="15"/>
        <v>0</v>
      </c>
      <c r="AL513" s="36"/>
    </row>
    <row r="514" spans="1:38" ht="15" hidden="1" customHeight="1" x14ac:dyDescent="0.25">
      <c r="A514" s="71">
        <v>484</v>
      </c>
      <c r="B514" s="71"/>
      <c r="C514" s="72"/>
      <c r="D514" s="70"/>
      <c r="E514" s="30"/>
      <c r="F514" s="30"/>
      <c r="G514" s="73"/>
      <c r="H514" s="74" t="s">
        <v>8</v>
      </c>
      <c r="I514" s="31"/>
      <c r="J514" s="30" t="s">
        <v>9</v>
      </c>
      <c r="K514" s="75">
        <f>'ФОРМУЛЫ!'!E500</f>
        <v>0</v>
      </c>
      <c r="L514" s="75">
        <f>'ФОРМУЛЫ!'!F500</f>
        <v>0</v>
      </c>
      <c r="M514" s="91"/>
      <c r="N514" s="76">
        <f>'ФОРМУЛЫ!'!J500</f>
        <v>0</v>
      </c>
      <c r="O514" s="76">
        <f>'ФОРМУЛЫ!'!K500</f>
        <v>0</v>
      </c>
      <c r="P514" s="77"/>
      <c r="Q514" s="78">
        <f>'ФОРМУЛЫ!'!P500</f>
        <v>0</v>
      </c>
      <c r="R514" s="79">
        <v>0.18</v>
      </c>
      <c r="S514" s="92"/>
      <c r="T514" s="92"/>
      <c r="U514" s="80"/>
      <c r="V514" s="80"/>
      <c r="W514" s="80"/>
      <c r="X514" s="81">
        <v>0</v>
      </c>
      <c r="Y514" s="80"/>
      <c r="Z514" s="80"/>
      <c r="AA514" s="82"/>
      <c r="AB514" s="82"/>
      <c r="AC514" s="83"/>
      <c r="AD514" s="83"/>
      <c r="AE514" s="83"/>
      <c r="AF514" s="83"/>
      <c r="AG514" s="84"/>
      <c r="AH514" s="85"/>
      <c r="AI514" s="85"/>
      <c r="AJ514" s="85">
        <f t="shared" si="14"/>
        <v>0</v>
      </c>
      <c r="AK514" s="85">
        <f t="shared" si="15"/>
        <v>0</v>
      </c>
      <c r="AL514" s="36"/>
    </row>
    <row r="515" spans="1:38" ht="15" hidden="1" customHeight="1" x14ac:dyDescent="0.25">
      <c r="A515" s="71">
        <v>485</v>
      </c>
      <c r="B515" s="71"/>
      <c r="C515" s="72"/>
      <c r="D515" s="70"/>
      <c r="E515" s="30"/>
      <c r="F515" s="30"/>
      <c r="G515" s="73"/>
      <c r="H515" s="74" t="s">
        <v>8</v>
      </c>
      <c r="I515" s="31"/>
      <c r="J515" s="30" t="s">
        <v>9</v>
      </c>
      <c r="K515" s="75">
        <f>'ФОРМУЛЫ!'!E501</f>
        <v>0</v>
      </c>
      <c r="L515" s="75">
        <f>'ФОРМУЛЫ!'!F501</f>
        <v>0</v>
      </c>
      <c r="M515" s="91"/>
      <c r="N515" s="76">
        <f>'ФОРМУЛЫ!'!J501</f>
        <v>0</v>
      </c>
      <c r="O515" s="76">
        <f>'ФОРМУЛЫ!'!K501</f>
        <v>0</v>
      </c>
      <c r="P515" s="77"/>
      <c r="Q515" s="78">
        <f>'ФОРМУЛЫ!'!P501</f>
        <v>0</v>
      </c>
      <c r="R515" s="79">
        <v>0.18</v>
      </c>
      <c r="S515" s="92"/>
      <c r="T515" s="92"/>
      <c r="U515" s="80"/>
      <c r="V515" s="80"/>
      <c r="W515" s="80"/>
      <c r="X515" s="81">
        <v>0</v>
      </c>
      <c r="Y515" s="80"/>
      <c r="Z515" s="80"/>
      <c r="AA515" s="82"/>
      <c r="AB515" s="82"/>
      <c r="AC515" s="83"/>
      <c r="AD515" s="83"/>
      <c r="AE515" s="83"/>
      <c r="AF515" s="83"/>
      <c r="AG515" s="84"/>
      <c r="AH515" s="85"/>
      <c r="AI515" s="85"/>
      <c r="AJ515" s="85">
        <f t="shared" si="14"/>
        <v>0</v>
      </c>
      <c r="AK515" s="85">
        <f t="shared" si="15"/>
        <v>0</v>
      </c>
      <c r="AL515" s="36"/>
    </row>
    <row r="516" spans="1:38" ht="15" hidden="1" customHeight="1" x14ac:dyDescent="0.25">
      <c r="A516" s="71">
        <v>486</v>
      </c>
      <c r="B516" s="71"/>
      <c r="C516" s="72"/>
      <c r="D516" s="70"/>
      <c r="E516" s="30"/>
      <c r="F516" s="30"/>
      <c r="G516" s="73"/>
      <c r="H516" s="74" t="s">
        <v>8</v>
      </c>
      <c r="I516" s="31"/>
      <c r="J516" s="30" t="s">
        <v>9</v>
      </c>
      <c r="K516" s="75">
        <f>'ФОРМУЛЫ!'!E502</f>
        <v>0</v>
      </c>
      <c r="L516" s="75">
        <f>'ФОРМУЛЫ!'!F502</f>
        <v>0</v>
      </c>
      <c r="M516" s="91"/>
      <c r="N516" s="76">
        <f>'ФОРМУЛЫ!'!J502</f>
        <v>0</v>
      </c>
      <c r="O516" s="76">
        <f>'ФОРМУЛЫ!'!K502</f>
        <v>0</v>
      </c>
      <c r="P516" s="77"/>
      <c r="Q516" s="78">
        <f>'ФОРМУЛЫ!'!P502</f>
        <v>0</v>
      </c>
      <c r="R516" s="79">
        <v>0.18</v>
      </c>
      <c r="S516" s="92"/>
      <c r="T516" s="92"/>
      <c r="U516" s="80"/>
      <c r="V516" s="80"/>
      <c r="W516" s="80"/>
      <c r="X516" s="81">
        <v>0</v>
      </c>
      <c r="Y516" s="80"/>
      <c r="Z516" s="80"/>
      <c r="AA516" s="82"/>
      <c r="AB516" s="82"/>
      <c r="AC516" s="83"/>
      <c r="AD516" s="83"/>
      <c r="AE516" s="83"/>
      <c r="AF516" s="83"/>
      <c r="AG516" s="84"/>
      <c r="AH516" s="85"/>
      <c r="AI516" s="85"/>
      <c r="AJ516" s="85">
        <f t="shared" si="14"/>
        <v>0</v>
      </c>
      <c r="AK516" s="85">
        <f t="shared" si="15"/>
        <v>0</v>
      </c>
      <c r="AL516" s="36"/>
    </row>
    <row r="517" spans="1:38" ht="15" hidden="1" customHeight="1" x14ac:dyDescent="0.25">
      <c r="A517" s="71">
        <v>487</v>
      </c>
      <c r="B517" s="71"/>
      <c r="C517" s="72"/>
      <c r="D517" s="70"/>
      <c r="E517" s="30"/>
      <c r="F517" s="30"/>
      <c r="G517" s="73"/>
      <c r="H517" s="74" t="s">
        <v>8</v>
      </c>
      <c r="I517" s="31"/>
      <c r="J517" s="30" t="s">
        <v>9</v>
      </c>
      <c r="K517" s="75">
        <f>'ФОРМУЛЫ!'!E503</f>
        <v>0</v>
      </c>
      <c r="L517" s="75">
        <f>'ФОРМУЛЫ!'!F503</f>
        <v>0</v>
      </c>
      <c r="M517" s="91"/>
      <c r="N517" s="76">
        <f>'ФОРМУЛЫ!'!J503</f>
        <v>0</v>
      </c>
      <c r="O517" s="76">
        <f>'ФОРМУЛЫ!'!K503</f>
        <v>0</v>
      </c>
      <c r="P517" s="77"/>
      <c r="Q517" s="78">
        <f>'ФОРМУЛЫ!'!P503</f>
        <v>0</v>
      </c>
      <c r="R517" s="79">
        <v>0.18</v>
      </c>
      <c r="S517" s="92"/>
      <c r="T517" s="92"/>
      <c r="U517" s="80"/>
      <c r="V517" s="80"/>
      <c r="W517" s="80"/>
      <c r="X517" s="81">
        <v>0</v>
      </c>
      <c r="Y517" s="80"/>
      <c r="Z517" s="80"/>
      <c r="AA517" s="82"/>
      <c r="AB517" s="82"/>
      <c r="AC517" s="83"/>
      <c r="AD517" s="83"/>
      <c r="AE517" s="83"/>
      <c r="AF517" s="83"/>
      <c r="AG517" s="84"/>
      <c r="AH517" s="85"/>
      <c r="AI517" s="85"/>
      <c r="AJ517" s="85">
        <f t="shared" si="14"/>
        <v>0</v>
      </c>
      <c r="AK517" s="85">
        <f t="shared" si="15"/>
        <v>0</v>
      </c>
      <c r="AL517" s="36"/>
    </row>
    <row r="518" spans="1:38" ht="15" hidden="1" customHeight="1" x14ac:dyDescent="0.25">
      <c r="A518" s="71">
        <v>488</v>
      </c>
      <c r="B518" s="71"/>
      <c r="C518" s="72"/>
      <c r="D518" s="70"/>
      <c r="E518" s="30"/>
      <c r="F518" s="30"/>
      <c r="G518" s="73"/>
      <c r="H518" s="74" t="s">
        <v>8</v>
      </c>
      <c r="I518" s="31"/>
      <c r="J518" s="30" t="s">
        <v>9</v>
      </c>
      <c r="K518" s="75">
        <f>'ФОРМУЛЫ!'!E504</f>
        <v>0</v>
      </c>
      <c r="L518" s="75">
        <f>'ФОРМУЛЫ!'!F504</f>
        <v>0</v>
      </c>
      <c r="M518" s="91"/>
      <c r="N518" s="76">
        <f>'ФОРМУЛЫ!'!J504</f>
        <v>0</v>
      </c>
      <c r="O518" s="76">
        <f>'ФОРМУЛЫ!'!K504</f>
        <v>0</v>
      </c>
      <c r="P518" s="77"/>
      <c r="Q518" s="78">
        <f>'ФОРМУЛЫ!'!P504</f>
        <v>0</v>
      </c>
      <c r="R518" s="79">
        <v>0.18</v>
      </c>
      <c r="S518" s="92"/>
      <c r="T518" s="92"/>
      <c r="U518" s="80"/>
      <c r="V518" s="80"/>
      <c r="W518" s="80"/>
      <c r="X518" s="81">
        <v>0</v>
      </c>
      <c r="Y518" s="80"/>
      <c r="Z518" s="80"/>
      <c r="AA518" s="82"/>
      <c r="AB518" s="82"/>
      <c r="AC518" s="83"/>
      <c r="AD518" s="83"/>
      <c r="AE518" s="83"/>
      <c r="AF518" s="83"/>
      <c r="AG518" s="84"/>
      <c r="AH518" s="85"/>
      <c r="AI518" s="85"/>
      <c r="AJ518" s="85">
        <f t="shared" si="14"/>
        <v>0</v>
      </c>
      <c r="AK518" s="85">
        <f t="shared" si="15"/>
        <v>0</v>
      </c>
      <c r="AL518" s="36"/>
    </row>
    <row r="519" spans="1:38" ht="15" hidden="1" customHeight="1" x14ac:dyDescent="0.25">
      <c r="A519" s="71">
        <v>489</v>
      </c>
      <c r="B519" s="71"/>
      <c r="C519" s="72"/>
      <c r="D519" s="70"/>
      <c r="E519" s="30"/>
      <c r="F519" s="30"/>
      <c r="G519" s="73"/>
      <c r="H519" s="74" t="s">
        <v>8</v>
      </c>
      <c r="I519" s="31"/>
      <c r="J519" s="30" t="s">
        <v>9</v>
      </c>
      <c r="K519" s="75">
        <f>'ФОРМУЛЫ!'!E505</f>
        <v>0</v>
      </c>
      <c r="L519" s="75">
        <f>'ФОРМУЛЫ!'!F505</f>
        <v>0</v>
      </c>
      <c r="M519" s="91"/>
      <c r="N519" s="76">
        <f>'ФОРМУЛЫ!'!J505</f>
        <v>0</v>
      </c>
      <c r="O519" s="76">
        <f>'ФОРМУЛЫ!'!K505</f>
        <v>0</v>
      </c>
      <c r="P519" s="77"/>
      <c r="Q519" s="78">
        <f>'ФОРМУЛЫ!'!P505</f>
        <v>0</v>
      </c>
      <c r="R519" s="79">
        <v>0.18</v>
      </c>
      <c r="S519" s="92"/>
      <c r="T519" s="92"/>
      <c r="U519" s="80"/>
      <c r="V519" s="80"/>
      <c r="W519" s="80"/>
      <c r="X519" s="81">
        <v>0</v>
      </c>
      <c r="Y519" s="80"/>
      <c r="Z519" s="80"/>
      <c r="AA519" s="82"/>
      <c r="AB519" s="82"/>
      <c r="AC519" s="83"/>
      <c r="AD519" s="83"/>
      <c r="AE519" s="83"/>
      <c r="AF519" s="83"/>
      <c r="AG519" s="84"/>
      <c r="AH519" s="85"/>
      <c r="AI519" s="85"/>
      <c r="AJ519" s="85">
        <f t="shared" si="14"/>
        <v>0</v>
      </c>
      <c r="AK519" s="85">
        <f t="shared" si="15"/>
        <v>0</v>
      </c>
      <c r="AL519" s="36"/>
    </row>
    <row r="520" spans="1:38" ht="15" hidden="1" customHeight="1" x14ac:dyDescent="0.25">
      <c r="A520" s="71">
        <v>490</v>
      </c>
      <c r="B520" s="71"/>
      <c r="C520" s="72"/>
      <c r="D520" s="70"/>
      <c r="E520" s="30"/>
      <c r="F520" s="30"/>
      <c r="G520" s="73"/>
      <c r="H520" s="74" t="s">
        <v>8</v>
      </c>
      <c r="I520" s="31"/>
      <c r="J520" s="30" t="s">
        <v>9</v>
      </c>
      <c r="K520" s="75">
        <f>'ФОРМУЛЫ!'!E506</f>
        <v>0</v>
      </c>
      <c r="L520" s="75">
        <f>'ФОРМУЛЫ!'!F506</f>
        <v>0</v>
      </c>
      <c r="M520" s="91"/>
      <c r="N520" s="76">
        <f>'ФОРМУЛЫ!'!J506</f>
        <v>0</v>
      </c>
      <c r="O520" s="76">
        <f>'ФОРМУЛЫ!'!K506</f>
        <v>0</v>
      </c>
      <c r="P520" s="77"/>
      <c r="Q520" s="78">
        <f>'ФОРМУЛЫ!'!P506</f>
        <v>0</v>
      </c>
      <c r="R520" s="79">
        <v>0.18</v>
      </c>
      <c r="S520" s="92"/>
      <c r="T520" s="92"/>
      <c r="U520" s="80"/>
      <c r="V520" s="80"/>
      <c r="W520" s="80"/>
      <c r="X520" s="81">
        <v>0</v>
      </c>
      <c r="Y520" s="80"/>
      <c r="Z520" s="80"/>
      <c r="AA520" s="82"/>
      <c r="AB520" s="82"/>
      <c r="AC520" s="83"/>
      <c r="AD520" s="83"/>
      <c r="AE520" s="83"/>
      <c r="AF520" s="83"/>
      <c r="AG520" s="84"/>
      <c r="AH520" s="85"/>
      <c r="AI520" s="85"/>
      <c r="AJ520" s="85">
        <f t="shared" si="14"/>
        <v>0</v>
      </c>
      <c r="AK520" s="85">
        <f t="shared" si="15"/>
        <v>0</v>
      </c>
      <c r="AL520" s="36"/>
    </row>
    <row r="521" spans="1:38" ht="15" hidden="1" customHeight="1" x14ac:dyDescent="0.25">
      <c r="A521" s="71">
        <v>491</v>
      </c>
      <c r="B521" s="71"/>
      <c r="C521" s="72"/>
      <c r="D521" s="70"/>
      <c r="E521" s="30"/>
      <c r="F521" s="30"/>
      <c r="G521" s="73"/>
      <c r="H521" s="74" t="s">
        <v>8</v>
      </c>
      <c r="I521" s="31"/>
      <c r="J521" s="30" t="s">
        <v>9</v>
      </c>
      <c r="K521" s="75">
        <f>'ФОРМУЛЫ!'!E507</f>
        <v>0</v>
      </c>
      <c r="L521" s="75">
        <f>'ФОРМУЛЫ!'!F507</f>
        <v>0</v>
      </c>
      <c r="M521" s="91"/>
      <c r="N521" s="76">
        <f>'ФОРМУЛЫ!'!J507</f>
        <v>0</v>
      </c>
      <c r="O521" s="76">
        <f>'ФОРМУЛЫ!'!K507</f>
        <v>0</v>
      </c>
      <c r="P521" s="77"/>
      <c r="Q521" s="78">
        <f>'ФОРМУЛЫ!'!P507</f>
        <v>0</v>
      </c>
      <c r="R521" s="79">
        <v>0.18</v>
      </c>
      <c r="S521" s="92"/>
      <c r="T521" s="92"/>
      <c r="U521" s="80"/>
      <c r="V521" s="80"/>
      <c r="W521" s="80"/>
      <c r="X521" s="81">
        <v>0</v>
      </c>
      <c r="Y521" s="80"/>
      <c r="Z521" s="80"/>
      <c r="AA521" s="82"/>
      <c r="AB521" s="82"/>
      <c r="AC521" s="83"/>
      <c r="AD521" s="83"/>
      <c r="AE521" s="83"/>
      <c r="AF521" s="83"/>
      <c r="AG521" s="84"/>
      <c r="AH521" s="85"/>
      <c r="AI521" s="85"/>
      <c r="AJ521" s="85">
        <f t="shared" si="14"/>
        <v>0</v>
      </c>
      <c r="AK521" s="85">
        <f t="shared" si="15"/>
        <v>0</v>
      </c>
      <c r="AL521" s="36"/>
    </row>
    <row r="522" spans="1:38" ht="15" hidden="1" customHeight="1" x14ac:dyDescent="0.25">
      <c r="A522" s="71">
        <v>492</v>
      </c>
      <c r="B522" s="71"/>
      <c r="C522" s="72"/>
      <c r="D522" s="70"/>
      <c r="E522" s="30"/>
      <c r="F522" s="30"/>
      <c r="G522" s="73"/>
      <c r="H522" s="74" t="s">
        <v>8</v>
      </c>
      <c r="I522" s="31"/>
      <c r="J522" s="30" t="s">
        <v>9</v>
      </c>
      <c r="K522" s="75">
        <f>'ФОРМУЛЫ!'!E508</f>
        <v>0</v>
      </c>
      <c r="L522" s="75">
        <f>'ФОРМУЛЫ!'!F508</f>
        <v>0</v>
      </c>
      <c r="M522" s="91"/>
      <c r="N522" s="76">
        <f>'ФОРМУЛЫ!'!J508</f>
        <v>0</v>
      </c>
      <c r="O522" s="76">
        <f>'ФОРМУЛЫ!'!K508</f>
        <v>0</v>
      </c>
      <c r="P522" s="77"/>
      <c r="Q522" s="78">
        <f>'ФОРМУЛЫ!'!P508</f>
        <v>0</v>
      </c>
      <c r="R522" s="79">
        <v>0.18</v>
      </c>
      <c r="S522" s="92"/>
      <c r="T522" s="92"/>
      <c r="U522" s="80"/>
      <c r="V522" s="80"/>
      <c r="W522" s="80"/>
      <c r="X522" s="81">
        <v>0</v>
      </c>
      <c r="Y522" s="80"/>
      <c r="Z522" s="80"/>
      <c r="AA522" s="82"/>
      <c r="AB522" s="82"/>
      <c r="AC522" s="83"/>
      <c r="AD522" s="83"/>
      <c r="AE522" s="83"/>
      <c r="AF522" s="83"/>
      <c r="AG522" s="84"/>
      <c r="AH522" s="85"/>
      <c r="AI522" s="85"/>
      <c r="AJ522" s="85">
        <f t="shared" si="14"/>
        <v>0</v>
      </c>
      <c r="AK522" s="85">
        <f t="shared" si="15"/>
        <v>0</v>
      </c>
      <c r="AL522" s="36"/>
    </row>
    <row r="523" spans="1:38" ht="15" hidden="1" customHeight="1" x14ac:dyDescent="0.25">
      <c r="A523" s="71">
        <v>493</v>
      </c>
      <c r="B523" s="71"/>
      <c r="C523" s="72"/>
      <c r="D523" s="70"/>
      <c r="E523" s="30"/>
      <c r="F523" s="30"/>
      <c r="G523" s="73"/>
      <c r="H523" s="74" t="s">
        <v>8</v>
      </c>
      <c r="I523" s="31"/>
      <c r="J523" s="30" t="s">
        <v>9</v>
      </c>
      <c r="K523" s="75">
        <f>'ФОРМУЛЫ!'!E509</f>
        <v>0</v>
      </c>
      <c r="L523" s="75">
        <f>'ФОРМУЛЫ!'!F509</f>
        <v>0</v>
      </c>
      <c r="M523" s="91"/>
      <c r="N523" s="76">
        <f>'ФОРМУЛЫ!'!J509</f>
        <v>0</v>
      </c>
      <c r="O523" s="76">
        <f>'ФОРМУЛЫ!'!K509</f>
        <v>0</v>
      </c>
      <c r="P523" s="77"/>
      <c r="Q523" s="78">
        <f>'ФОРМУЛЫ!'!P509</f>
        <v>0</v>
      </c>
      <c r="R523" s="79">
        <v>0.18</v>
      </c>
      <c r="S523" s="92"/>
      <c r="T523" s="92"/>
      <c r="U523" s="80"/>
      <c r="V523" s="80"/>
      <c r="W523" s="80"/>
      <c r="X523" s="81">
        <v>0</v>
      </c>
      <c r="Y523" s="80"/>
      <c r="Z523" s="80"/>
      <c r="AA523" s="82"/>
      <c r="AB523" s="82"/>
      <c r="AC523" s="83"/>
      <c r="AD523" s="83"/>
      <c r="AE523" s="83"/>
      <c r="AF523" s="83"/>
      <c r="AG523" s="84"/>
      <c r="AH523" s="85"/>
      <c r="AI523" s="85"/>
      <c r="AJ523" s="85">
        <f t="shared" si="14"/>
        <v>0</v>
      </c>
      <c r="AK523" s="85">
        <f t="shared" si="15"/>
        <v>0</v>
      </c>
      <c r="AL523" s="36"/>
    </row>
    <row r="524" spans="1:38" ht="15" hidden="1" customHeight="1" x14ac:dyDescent="0.25">
      <c r="A524" s="71">
        <v>494</v>
      </c>
      <c r="B524" s="71"/>
      <c r="C524" s="72"/>
      <c r="D524" s="70"/>
      <c r="E524" s="30"/>
      <c r="F524" s="30"/>
      <c r="G524" s="73"/>
      <c r="H524" s="74" t="s">
        <v>8</v>
      </c>
      <c r="I524" s="31"/>
      <c r="J524" s="30" t="s">
        <v>9</v>
      </c>
      <c r="K524" s="75">
        <f>'ФОРМУЛЫ!'!E510</f>
        <v>0</v>
      </c>
      <c r="L524" s="75">
        <f>'ФОРМУЛЫ!'!F510</f>
        <v>0</v>
      </c>
      <c r="M524" s="91"/>
      <c r="N524" s="76">
        <f>'ФОРМУЛЫ!'!J510</f>
        <v>0</v>
      </c>
      <c r="O524" s="76">
        <f>'ФОРМУЛЫ!'!K510</f>
        <v>0</v>
      </c>
      <c r="P524" s="77"/>
      <c r="Q524" s="78">
        <f>'ФОРМУЛЫ!'!P510</f>
        <v>0</v>
      </c>
      <c r="R524" s="79">
        <v>0.18</v>
      </c>
      <c r="S524" s="92"/>
      <c r="T524" s="92"/>
      <c r="U524" s="80"/>
      <c r="V524" s="80"/>
      <c r="W524" s="80"/>
      <c r="X524" s="81">
        <v>0</v>
      </c>
      <c r="Y524" s="80"/>
      <c r="Z524" s="80"/>
      <c r="AA524" s="82"/>
      <c r="AB524" s="82"/>
      <c r="AC524" s="83"/>
      <c r="AD524" s="83"/>
      <c r="AE524" s="83"/>
      <c r="AF524" s="83"/>
      <c r="AG524" s="84"/>
      <c r="AH524" s="85"/>
      <c r="AI524" s="85"/>
      <c r="AJ524" s="85">
        <f t="shared" si="14"/>
        <v>0</v>
      </c>
      <c r="AK524" s="85">
        <f t="shared" si="15"/>
        <v>0</v>
      </c>
      <c r="AL524" s="36"/>
    </row>
    <row r="525" spans="1:38" ht="15" hidden="1" customHeight="1" x14ac:dyDescent="0.25">
      <c r="A525" s="71">
        <v>495</v>
      </c>
      <c r="B525" s="71"/>
      <c r="C525" s="72"/>
      <c r="D525" s="70"/>
      <c r="E525" s="30"/>
      <c r="F525" s="30"/>
      <c r="G525" s="73"/>
      <c r="H525" s="74" t="s">
        <v>8</v>
      </c>
      <c r="I525" s="31"/>
      <c r="J525" s="30" t="s">
        <v>9</v>
      </c>
      <c r="K525" s="75">
        <f>'ФОРМУЛЫ!'!E511</f>
        <v>0</v>
      </c>
      <c r="L525" s="75">
        <f>'ФОРМУЛЫ!'!F511</f>
        <v>0</v>
      </c>
      <c r="M525" s="91"/>
      <c r="N525" s="76">
        <f>'ФОРМУЛЫ!'!J511</f>
        <v>0</v>
      </c>
      <c r="O525" s="76">
        <f>'ФОРМУЛЫ!'!K511</f>
        <v>0</v>
      </c>
      <c r="P525" s="77"/>
      <c r="Q525" s="78">
        <f>'ФОРМУЛЫ!'!P511</f>
        <v>0</v>
      </c>
      <c r="R525" s="79">
        <v>0.18</v>
      </c>
      <c r="S525" s="92"/>
      <c r="T525" s="92"/>
      <c r="U525" s="80"/>
      <c r="V525" s="80"/>
      <c r="W525" s="80"/>
      <c r="X525" s="81">
        <v>0</v>
      </c>
      <c r="Y525" s="80"/>
      <c r="Z525" s="80"/>
      <c r="AA525" s="82"/>
      <c r="AB525" s="82"/>
      <c r="AC525" s="83"/>
      <c r="AD525" s="83"/>
      <c r="AE525" s="83"/>
      <c r="AF525" s="83"/>
      <c r="AG525" s="84"/>
      <c r="AH525" s="85"/>
      <c r="AI525" s="85"/>
      <c r="AJ525" s="85">
        <f t="shared" si="14"/>
        <v>0</v>
      </c>
      <c r="AK525" s="85">
        <f t="shared" si="15"/>
        <v>0</v>
      </c>
      <c r="AL525" s="36"/>
    </row>
    <row r="526" spans="1:38" ht="15" hidden="1" customHeight="1" x14ac:dyDescent="0.25">
      <c r="A526" s="71">
        <v>496</v>
      </c>
      <c r="B526" s="71"/>
      <c r="C526" s="72"/>
      <c r="D526" s="70"/>
      <c r="E526" s="30"/>
      <c r="F526" s="30"/>
      <c r="G526" s="73"/>
      <c r="H526" s="74" t="s">
        <v>8</v>
      </c>
      <c r="I526" s="31"/>
      <c r="J526" s="30" t="s">
        <v>9</v>
      </c>
      <c r="K526" s="75">
        <f>'ФОРМУЛЫ!'!E512</f>
        <v>0</v>
      </c>
      <c r="L526" s="75">
        <f>'ФОРМУЛЫ!'!F512</f>
        <v>0</v>
      </c>
      <c r="M526" s="91"/>
      <c r="N526" s="76">
        <f>'ФОРМУЛЫ!'!J512</f>
        <v>0</v>
      </c>
      <c r="O526" s="76">
        <f>'ФОРМУЛЫ!'!K512</f>
        <v>0</v>
      </c>
      <c r="P526" s="77"/>
      <c r="Q526" s="78">
        <f>'ФОРМУЛЫ!'!P512</f>
        <v>0</v>
      </c>
      <c r="R526" s="79">
        <v>0.18</v>
      </c>
      <c r="S526" s="92"/>
      <c r="T526" s="92"/>
      <c r="U526" s="80"/>
      <c r="V526" s="80"/>
      <c r="W526" s="80"/>
      <c r="X526" s="81">
        <v>0</v>
      </c>
      <c r="Y526" s="80"/>
      <c r="Z526" s="80"/>
      <c r="AA526" s="82"/>
      <c r="AB526" s="82"/>
      <c r="AC526" s="83"/>
      <c r="AD526" s="83"/>
      <c r="AE526" s="83"/>
      <c r="AF526" s="83"/>
      <c r="AG526" s="84"/>
      <c r="AH526" s="85"/>
      <c r="AI526" s="85"/>
      <c r="AJ526" s="85">
        <f t="shared" si="14"/>
        <v>0</v>
      </c>
      <c r="AK526" s="85">
        <f t="shared" si="15"/>
        <v>0</v>
      </c>
      <c r="AL526" s="36"/>
    </row>
    <row r="527" spans="1:38" ht="15" hidden="1" customHeight="1" x14ac:dyDescent="0.25">
      <c r="A527" s="71">
        <v>497</v>
      </c>
      <c r="B527" s="71"/>
      <c r="C527" s="72"/>
      <c r="D527" s="70"/>
      <c r="E527" s="30"/>
      <c r="F527" s="30"/>
      <c r="G527" s="73"/>
      <c r="H527" s="74" t="s">
        <v>8</v>
      </c>
      <c r="I527" s="31"/>
      <c r="J527" s="30" t="s">
        <v>9</v>
      </c>
      <c r="K527" s="75">
        <f>'ФОРМУЛЫ!'!E513</f>
        <v>0</v>
      </c>
      <c r="L527" s="75">
        <f>'ФОРМУЛЫ!'!F513</f>
        <v>0</v>
      </c>
      <c r="M527" s="91"/>
      <c r="N527" s="76">
        <f>'ФОРМУЛЫ!'!J513</f>
        <v>0</v>
      </c>
      <c r="O527" s="76">
        <f>'ФОРМУЛЫ!'!K513</f>
        <v>0</v>
      </c>
      <c r="P527" s="77"/>
      <c r="Q527" s="78">
        <f>'ФОРМУЛЫ!'!P513</f>
        <v>0</v>
      </c>
      <c r="R527" s="79">
        <v>0.18</v>
      </c>
      <c r="S527" s="92"/>
      <c r="T527" s="92"/>
      <c r="U527" s="80"/>
      <c r="V527" s="80"/>
      <c r="W527" s="80"/>
      <c r="X527" s="81">
        <v>0</v>
      </c>
      <c r="Y527" s="80"/>
      <c r="Z527" s="80"/>
      <c r="AA527" s="82"/>
      <c r="AB527" s="82"/>
      <c r="AC527" s="83"/>
      <c r="AD527" s="83"/>
      <c r="AE527" s="83"/>
      <c r="AF527" s="83"/>
      <c r="AG527" s="84"/>
      <c r="AH527" s="85"/>
      <c r="AI527" s="85"/>
      <c r="AJ527" s="85">
        <f t="shared" si="14"/>
        <v>0</v>
      </c>
      <c r="AK527" s="85">
        <f t="shared" si="15"/>
        <v>0</v>
      </c>
      <c r="AL527" s="36"/>
    </row>
    <row r="528" spans="1:38" ht="15" hidden="1" customHeight="1" x14ac:dyDescent="0.25">
      <c r="A528" s="71">
        <v>498</v>
      </c>
      <c r="B528" s="71"/>
      <c r="C528" s="72"/>
      <c r="D528" s="70"/>
      <c r="E528" s="30"/>
      <c r="F528" s="30"/>
      <c r="G528" s="73"/>
      <c r="H528" s="74" t="s">
        <v>8</v>
      </c>
      <c r="I528" s="31"/>
      <c r="J528" s="30" t="s">
        <v>9</v>
      </c>
      <c r="K528" s="75">
        <f>'ФОРМУЛЫ!'!E514</f>
        <v>0</v>
      </c>
      <c r="L528" s="75">
        <f>'ФОРМУЛЫ!'!F514</f>
        <v>0</v>
      </c>
      <c r="M528" s="91"/>
      <c r="N528" s="76">
        <f>'ФОРМУЛЫ!'!J514</f>
        <v>0</v>
      </c>
      <c r="O528" s="76">
        <f>'ФОРМУЛЫ!'!K514</f>
        <v>0</v>
      </c>
      <c r="P528" s="77"/>
      <c r="Q528" s="78">
        <f>'ФОРМУЛЫ!'!P514</f>
        <v>0</v>
      </c>
      <c r="R528" s="79">
        <v>0.18</v>
      </c>
      <c r="S528" s="92"/>
      <c r="T528" s="92"/>
      <c r="U528" s="80"/>
      <c r="V528" s="80"/>
      <c r="W528" s="80"/>
      <c r="X528" s="81">
        <v>0</v>
      </c>
      <c r="Y528" s="80"/>
      <c r="Z528" s="80"/>
      <c r="AA528" s="82"/>
      <c r="AB528" s="82"/>
      <c r="AC528" s="83"/>
      <c r="AD528" s="83"/>
      <c r="AE528" s="83"/>
      <c r="AF528" s="83"/>
      <c r="AG528" s="84"/>
      <c r="AH528" s="85"/>
      <c r="AI528" s="85"/>
      <c r="AJ528" s="85">
        <f t="shared" si="14"/>
        <v>0</v>
      </c>
      <c r="AK528" s="85">
        <f t="shared" si="15"/>
        <v>0</v>
      </c>
      <c r="AL528" s="36"/>
    </row>
    <row r="529" spans="1:41" ht="15" hidden="1" customHeight="1" x14ac:dyDescent="0.25">
      <c r="A529" s="71">
        <v>499</v>
      </c>
      <c r="B529" s="71"/>
      <c r="C529" s="72"/>
      <c r="D529" s="70"/>
      <c r="E529" s="30"/>
      <c r="F529" s="30"/>
      <c r="G529" s="73"/>
      <c r="H529" s="74" t="s">
        <v>8</v>
      </c>
      <c r="I529" s="31"/>
      <c r="J529" s="30" t="s">
        <v>9</v>
      </c>
      <c r="K529" s="75">
        <f>'ФОРМУЛЫ!'!E515</f>
        <v>0</v>
      </c>
      <c r="L529" s="75">
        <f>'ФОРМУЛЫ!'!F515</f>
        <v>0</v>
      </c>
      <c r="M529" s="91"/>
      <c r="N529" s="76">
        <f>'ФОРМУЛЫ!'!J515</f>
        <v>0</v>
      </c>
      <c r="O529" s="76">
        <f>'ФОРМУЛЫ!'!K515</f>
        <v>0</v>
      </c>
      <c r="P529" s="77"/>
      <c r="Q529" s="78">
        <f>'ФОРМУЛЫ!'!P515</f>
        <v>0</v>
      </c>
      <c r="R529" s="79">
        <v>0.18</v>
      </c>
      <c r="S529" s="92"/>
      <c r="T529" s="92"/>
      <c r="U529" s="80"/>
      <c r="V529" s="80"/>
      <c r="W529" s="80"/>
      <c r="X529" s="81">
        <v>0</v>
      </c>
      <c r="Y529" s="80"/>
      <c r="Z529" s="80"/>
      <c r="AA529" s="82"/>
      <c r="AB529" s="82"/>
      <c r="AC529" s="83"/>
      <c r="AD529" s="83"/>
      <c r="AE529" s="83"/>
      <c r="AF529" s="83"/>
      <c r="AG529" s="84"/>
      <c r="AH529" s="85"/>
      <c r="AI529" s="85"/>
      <c r="AJ529" s="85">
        <f t="shared" si="14"/>
        <v>0</v>
      </c>
      <c r="AK529" s="85">
        <f t="shared" si="15"/>
        <v>0</v>
      </c>
      <c r="AL529" s="36"/>
    </row>
    <row r="530" spans="1:41" ht="15" hidden="1" customHeight="1" x14ac:dyDescent="0.25">
      <c r="A530" s="71">
        <v>500</v>
      </c>
      <c r="B530" s="71"/>
      <c r="C530" s="72"/>
      <c r="D530" s="95"/>
      <c r="E530" s="33"/>
      <c r="F530" s="33"/>
      <c r="G530" s="96"/>
      <c r="H530" s="74" t="s">
        <v>8</v>
      </c>
      <c r="I530" s="32"/>
      <c r="J530" s="30" t="s">
        <v>9</v>
      </c>
      <c r="K530" s="75">
        <f>'ФОРМУЛЫ!'!E516</f>
        <v>0</v>
      </c>
      <c r="L530" s="75">
        <f>'ФОРМУЛЫ!'!F516</f>
        <v>0</v>
      </c>
      <c r="M530" s="91"/>
      <c r="N530" s="76">
        <f>'ФОРМУЛЫ!'!J516</f>
        <v>0</v>
      </c>
      <c r="O530" s="76">
        <f>'ФОРМУЛЫ!'!K516</f>
        <v>0</v>
      </c>
      <c r="P530" s="77"/>
      <c r="Q530" s="78">
        <f>'ФОРМУЛЫ!'!P516</f>
        <v>0</v>
      </c>
      <c r="R530" s="79">
        <v>0.18</v>
      </c>
      <c r="S530" s="92"/>
      <c r="T530" s="92"/>
      <c r="U530" s="80"/>
      <c r="V530" s="80"/>
      <c r="W530" s="80"/>
      <c r="X530" s="81">
        <v>0</v>
      </c>
      <c r="Y530" s="80"/>
      <c r="Z530" s="80"/>
      <c r="AA530" s="82"/>
      <c r="AB530" s="82"/>
      <c r="AC530" s="83"/>
      <c r="AD530" s="83"/>
      <c r="AE530" s="83"/>
      <c r="AF530" s="83"/>
      <c r="AG530" s="84"/>
      <c r="AH530" s="85"/>
      <c r="AI530" s="85"/>
      <c r="AJ530" s="85">
        <f t="shared" si="14"/>
        <v>0</v>
      </c>
      <c r="AK530" s="85">
        <f t="shared" si="15"/>
        <v>0</v>
      </c>
      <c r="AL530" s="36"/>
    </row>
    <row r="531" spans="1:41" ht="15" hidden="1" customHeight="1" x14ac:dyDescent="0.25">
      <c r="A531" s="71">
        <v>501</v>
      </c>
      <c r="B531" s="71"/>
      <c r="C531" s="72"/>
      <c r="D531" s="70"/>
      <c r="E531" s="30"/>
      <c r="F531" s="30"/>
      <c r="G531" s="73"/>
      <c r="H531" s="74" t="s">
        <v>8</v>
      </c>
      <c r="I531" s="31"/>
      <c r="J531" s="30" t="s">
        <v>9</v>
      </c>
      <c r="K531" s="75">
        <f>'ФОРМУЛЫ!'!E517</f>
        <v>0</v>
      </c>
      <c r="L531" s="75">
        <f>'ФОРМУЛЫ!'!F517</f>
        <v>0</v>
      </c>
      <c r="M531" s="73"/>
      <c r="N531" s="76">
        <f>'ФОРМУЛЫ!'!J517</f>
        <v>0</v>
      </c>
      <c r="O531" s="76">
        <f>'ФОРМУЛЫ!'!K517</f>
        <v>0</v>
      </c>
      <c r="P531" s="77"/>
      <c r="Q531" s="78">
        <f>'ФОРМУЛЫ!'!P517</f>
        <v>0</v>
      </c>
      <c r="R531" s="79">
        <v>0.18</v>
      </c>
      <c r="S531" s="80"/>
      <c r="T531" s="80"/>
      <c r="U531" s="80"/>
      <c r="V531" s="80"/>
      <c r="W531" s="80"/>
      <c r="X531" s="81">
        <v>0</v>
      </c>
      <c r="Y531" s="80"/>
      <c r="Z531" s="80"/>
      <c r="AA531" s="82"/>
      <c r="AB531" s="82"/>
      <c r="AC531" s="83"/>
      <c r="AD531" s="83"/>
      <c r="AE531" s="83"/>
      <c r="AF531" s="83"/>
      <c r="AG531" s="84"/>
      <c r="AH531" s="85"/>
      <c r="AI531" s="85"/>
      <c r="AJ531" s="85">
        <f t="shared" si="14"/>
        <v>0</v>
      </c>
      <c r="AK531" s="85">
        <f t="shared" si="15"/>
        <v>0</v>
      </c>
      <c r="AL531" s="36"/>
      <c r="AO531" s="94"/>
    </row>
    <row r="532" spans="1:41" ht="15" hidden="1" customHeight="1" x14ac:dyDescent="0.25">
      <c r="A532" s="71">
        <v>502</v>
      </c>
      <c r="B532" s="71"/>
      <c r="C532" s="72"/>
      <c r="D532" s="70"/>
      <c r="E532" s="30"/>
      <c r="F532" s="30"/>
      <c r="G532" s="73"/>
      <c r="H532" s="74" t="s">
        <v>8</v>
      </c>
      <c r="I532" s="31"/>
      <c r="J532" s="30" t="s">
        <v>9</v>
      </c>
      <c r="K532" s="75">
        <f>'ФОРМУЛЫ!'!E518</f>
        <v>0</v>
      </c>
      <c r="L532" s="75">
        <f>'ФОРМУЛЫ!'!F518</f>
        <v>0</v>
      </c>
      <c r="M532" s="73"/>
      <c r="N532" s="76">
        <f>'ФОРМУЛЫ!'!J518</f>
        <v>0</v>
      </c>
      <c r="O532" s="76">
        <f>'ФОРМУЛЫ!'!K518</f>
        <v>0</v>
      </c>
      <c r="P532" s="77"/>
      <c r="Q532" s="78">
        <f>'ФОРМУЛЫ!'!P518</f>
        <v>0</v>
      </c>
      <c r="R532" s="79">
        <v>0.18</v>
      </c>
      <c r="S532" s="80"/>
      <c r="T532" s="80"/>
      <c r="U532" s="80"/>
      <c r="V532" s="80"/>
      <c r="W532" s="80"/>
      <c r="X532" s="81">
        <v>0</v>
      </c>
      <c r="Y532" s="80"/>
      <c r="Z532" s="80"/>
      <c r="AA532" s="82"/>
      <c r="AB532" s="82"/>
      <c r="AC532" s="83"/>
      <c r="AD532" s="83"/>
      <c r="AE532" s="83"/>
      <c r="AF532" s="83"/>
      <c r="AG532" s="84"/>
      <c r="AH532" s="85"/>
      <c r="AI532" s="85"/>
      <c r="AJ532" s="85">
        <f t="shared" si="14"/>
        <v>0</v>
      </c>
      <c r="AK532" s="85">
        <f t="shared" si="15"/>
        <v>0</v>
      </c>
      <c r="AL532" s="36"/>
    </row>
    <row r="533" spans="1:41" ht="15" hidden="1" customHeight="1" x14ac:dyDescent="0.25">
      <c r="A533" s="71">
        <v>503</v>
      </c>
      <c r="B533" s="71"/>
      <c r="C533" s="72"/>
      <c r="D533" s="70"/>
      <c r="E533" s="30"/>
      <c r="F533" s="30"/>
      <c r="G533" s="73"/>
      <c r="H533" s="74" t="s">
        <v>8</v>
      </c>
      <c r="I533" s="31"/>
      <c r="J533" s="30" t="s">
        <v>9</v>
      </c>
      <c r="K533" s="75">
        <f>'ФОРМУЛЫ!'!E519</f>
        <v>0</v>
      </c>
      <c r="L533" s="75">
        <f>'ФОРМУЛЫ!'!F519</f>
        <v>0</v>
      </c>
      <c r="M533" s="73"/>
      <c r="N533" s="76">
        <f>'ФОРМУЛЫ!'!J519</f>
        <v>0</v>
      </c>
      <c r="O533" s="76">
        <f>'ФОРМУЛЫ!'!K519</f>
        <v>0</v>
      </c>
      <c r="P533" s="77"/>
      <c r="Q533" s="78">
        <f>'ФОРМУЛЫ!'!P519</f>
        <v>0</v>
      </c>
      <c r="R533" s="79">
        <v>0.18</v>
      </c>
      <c r="S533" s="80"/>
      <c r="T533" s="80"/>
      <c r="U533" s="80"/>
      <c r="V533" s="80"/>
      <c r="W533" s="80"/>
      <c r="X533" s="81">
        <v>0</v>
      </c>
      <c r="Y533" s="80"/>
      <c r="Z533" s="80"/>
      <c r="AA533" s="82"/>
      <c r="AB533" s="82"/>
      <c r="AC533" s="83"/>
      <c r="AD533" s="83"/>
      <c r="AE533" s="83"/>
      <c r="AF533" s="83"/>
      <c r="AG533" s="84"/>
      <c r="AH533" s="85"/>
      <c r="AI533" s="85"/>
      <c r="AJ533" s="85">
        <f t="shared" si="14"/>
        <v>0</v>
      </c>
      <c r="AK533" s="85">
        <f t="shared" si="15"/>
        <v>0</v>
      </c>
      <c r="AL533" s="36"/>
    </row>
    <row r="534" spans="1:41" ht="15" hidden="1" customHeight="1" x14ac:dyDescent="0.25">
      <c r="A534" s="71">
        <v>504</v>
      </c>
      <c r="B534" s="71"/>
      <c r="C534" s="72"/>
      <c r="D534" s="70"/>
      <c r="E534" s="30"/>
      <c r="F534" s="30"/>
      <c r="G534" s="73"/>
      <c r="H534" s="74" t="s">
        <v>8</v>
      </c>
      <c r="I534" s="31"/>
      <c r="J534" s="30" t="s">
        <v>9</v>
      </c>
      <c r="K534" s="75">
        <f>'ФОРМУЛЫ!'!E520</f>
        <v>0</v>
      </c>
      <c r="L534" s="75">
        <f>'ФОРМУЛЫ!'!F520</f>
        <v>0</v>
      </c>
      <c r="M534" s="73"/>
      <c r="N534" s="76">
        <f>'ФОРМУЛЫ!'!J520</f>
        <v>0</v>
      </c>
      <c r="O534" s="76">
        <f>'ФОРМУЛЫ!'!K520</f>
        <v>0</v>
      </c>
      <c r="P534" s="77"/>
      <c r="Q534" s="78">
        <f>'ФОРМУЛЫ!'!P520</f>
        <v>0</v>
      </c>
      <c r="R534" s="79">
        <v>0.18</v>
      </c>
      <c r="S534" s="80"/>
      <c r="T534" s="80"/>
      <c r="U534" s="80"/>
      <c r="V534" s="80"/>
      <c r="W534" s="80"/>
      <c r="X534" s="81">
        <v>0</v>
      </c>
      <c r="Y534" s="80"/>
      <c r="Z534" s="80"/>
      <c r="AA534" s="82"/>
      <c r="AB534" s="82"/>
      <c r="AC534" s="83"/>
      <c r="AD534" s="83"/>
      <c r="AE534" s="83"/>
      <c r="AF534" s="83"/>
      <c r="AG534" s="84"/>
      <c r="AH534" s="85"/>
      <c r="AI534" s="85"/>
      <c r="AJ534" s="85">
        <f t="shared" si="14"/>
        <v>0</v>
      </c>
      <c r="AK534" s="85">
        <f t="shared" si="15"/>
        <v>0</v>
      </c>
      <c r="AL534" s="36"/>
    </row>
    <row r="535" spans="1:41" ht="15" hidden="1" customHeight="1" x14ac:dyDescent="0.25">
      <c r="A535" s="71">
        <v>505</v>
      </c>
      <c r="B535" s="71"/>
      <c r="C535" s="72"/>
      <c r="D535" s="70"/>
      <c r="E535" s="30"/>
      <c r="F535" s="30"/>
      <c r="G535" s="73"/>
      <c r="H535" s="74" t="s">
        <v>8</v>
      </c>
      <c r="I535" s="31"/>
      <c r="J535" s="30" t="s">
        <v>9</v>
      </c>
      <c r="K535" s="75">
        <f>'ФОРМУЛЫ!'!E521</f>
        <v>0</v>
      </c>
      <c r="L535" s="75">
        <f>'ФОРМУЛЫ!'!F521</f>
        <v>0</v>
      </c>
      <c r="M535" s="73"/>
      <c r="N535" s="76">
        <f>'ФОРМУЛЫ!'!J521</f>
        <v>0</v>
      </c>
      <c r="O535" s="76">
        <f>'ФОРМУЛЫ!'!K521</f>
        <v>0</v>
      </c>
      <c r="P535" s="77"/>
      <c r="Q535" s="78">
        <f>'ФОРМУЛЫ!'!P521</f>
        <v>0</v>
      </c>
      <c r="R535" s="79">
        <v>0.18</v>
      </c>
      <c r="S535" s="80"/>
      <c r="T535" s="80"/>
      <c r="U535" s="80"/>
      <c r="V535" s="80"/>
      <c r="W535" s="80"/>
      <c r="X535" s="81">
        <v>0</v>
      </c>
      <c r="Y535" s="80"/>
      <c r="Z535" s="80"/>
      <c r="AA535" s="82"/>
      <c r="AB535" s="82"/>
      <c r="AC535" s="83"/>
      <c r="AD535" s="83"/>
      <c r="AE535" s="83"/>
      <c r="AF535" s="83"/>
      <c r="AG535" s="84"/>
      <c r="AH535" s="85"/>
      <c r="AI535" s="85"/>
      <c r="AJ535" s="85">
        <f t="shared" si="14"/>
        <v>0</v>
      </c>
      <c r="AK535" s="85">
        <f t="shared" si="15"/>
        <v>0</v>
      </c>
      <c r="AL535" s="36"/>
    </row>
    <row r="536" spans="1:41" ht="15" hidden="1" customHeight="1" x14ac:dyDescent="0.25">
      <c r="A536" s="71">
        <v>506</v>
      </c>
      <c r="B536" s="71"/>
      <c r="C536" s="72"/>
      <c r="D536" s="70"/>
      <c r="E536" s="30"/>
      <c r="F536" s="30"/>
      <c r="G536" s="73"/>
      <c r="H536" s="74" t="s">
        <v>8</v>
      </c>
      <c r="I536" s="31"/>
      <c r="J536" s="30" t="s">
        <v>9</v>
      </c>
      <c r="K536" s="75">
        <f>'ФОРМУЛЫ!'!E522</f>
        <v>0</v>
      </c>
      <c r="L536" s="75">
        <f>'ФОРМУЛЫ!'!F522</f>
        <v>0</v>
      </c>
      <c r="M536" s="73"/>
      <c r="N536" s="76">
        <f>'ФОРМУЛЫ!'!J522</f>
        <v>0</v>
      </c>
      <c r="O536" s="76">
        <f>'ФОРМУЛЫ!'!K522</f>
        <v>0</v>
      </c>
      <c r="P536" s="77"/>
      <c r="Q536" s="78">
        <f>'ФОРМУЛЫ!'!P522</f>
        <v>0</v>
      </c>
      <c r="R536" s="79">
        <v>0.18</v>
      </c>
      <c r="S536" s="80"/>
      <c r="T536" s="80"/>
      <c r="U536" s="80"/>
      <c r="V536" s="80"/>
      <c r="W536" s="80"/>
      <c r="X536" s="81">
        <v>0</v>
      </c>
      <c r="Y536" s="80"/>
      <c r="Z536" s="80"/>
      <c r="AA536" s="82"/>
      <c r="AB536" s="82"/>
      <c r="AC536" s="83"/>
      <c r="AD536" s="83"/>
      <c r="AE536" s="83"/>
      <c r="AF536" s="83"/>
      <c r="AG536" s="84"/>
      <c r="AH536" s="85"/>
      <c r="AI536" s="85"/>
      <c r="AJ536" s="85">
        <f t="shared" si="14"/>
        <v>0</v>
      </c>
      <c r="AK536" s="85">
        <f t="shared" si="15"/>
        <v>0</v>
      </c>
      <c r="AL536" s="36"/>
    </row>
    <row r="537" spans="1:41" ht="15" hidden="1" customHeight="1" x14ac:dyDescent="0.25">
      <c r="A537" s="71">
        <v>507</v>
      </c>
      <c r="B537" s="71"/>
      <c r="C537" s="72"/>
      <c r="D537" s="70"/>
      <c r="E537" s="30"/>
      <c r="F537" s="30"/>
      <c r="G537" s="73"/>
      <c r="H537" s="74" t="s">
        <v>8</v>
      </c>
      <c r="I537" s="31"/>
      <c r="J537" s="30" t="s">
        <v>9</v>
      </c>
      <c r="K537" s="75">
        <f>'ФОРМУЛЫ!'!E523</f>
        <v>0</v>
      </c>
      <c r="L537" s="75">
        <f>'ФОРМУЛЫ!'!F523</f>
        <v>0</v>
      </c>
      <c r="M537" s="73"/>
      <c r="N537" s="76">
        <f>'ФОРМУЛЫ!'!J523</f>
        <v>0</v>
      </c>
      <c r="O537" s="76">
        <f>'ФОРМУЛЫ!'!K523</f>
        <v>0</v>
      </c>
      <c r="P537" s="77"/>
      <c r="Q537" s="78">
        <f>'ФОРМУЛЫ!'!P523</f>
        <v>0</v>
      </c>
      <c r="R537" s="79">
        <v>0.18</v>
      </c>
      <c r="S537" s="80"/>
      <c r="T537" s="80"/>
      <c r="U537" s="80"/>
      <c r="V537" s="80"/>
      <c r="W537" s="80"/>
      <c r="X537" s="81">
        <v>0</v>
      </c>
      <c r="Y537" s="80"/>
      <c r="Z537" s="80"/>
      <c r="AA537" s="82"/>
      <c r="AB537" s="82"/>
      <c r="AC537" s="83"/>
      <c r="AD537" s="83"/>
      <c r="AE537" s="83"/>
      <c r="AF537" s="83"/>
      <c r="AG537" s="84"/>
      <c r="AH537" s="85"/>
      <c r="AI537" s="85"/>
      <c r="AJ537" s="85">
        <f t="shared" si="14"/>
        <v>0</v>
      </c>
      <c r="AK537" s="85">
        <f t="shared" si="15"/>
        <v>0</v>
      </c>
      <c r="AL537" s="36"/>
    </row>
    <row r="538" spans="1:41" ht="15" hidden="1" customHeight="1" x14ac:dyDescent="0.25">
      <c r="A538" s="71">
        <v>508</v>
      </c>
      <c r="B538" s="71"/>
      <c r="C538" s="72"/>
      <c r="D538" s="70"/>
      <c r="E538" s="30"/>
      <c r="F538" s="30"/>
      <c r="G538" s="73"/>
      <c r="H538" s="74" t="s">
        <v>8</v>
      </c>
      <c r="I538" s="31"/>
      <c r="J538" s="30" t="s">
        <v>9</v>
      </c>
      <c r="K538" s="75">
        <f>'ФОРМУЛЫ!'!E524</f>
        <v>0</v>
      </c>
      <c r="L538" s="75">
        <f>'ФОРМУЛЫ!'!F524</f>
        <v>0</v>
      </c>
      <c r="M538" s="73"/>
      <c r="N538" s="76">
        <f>'ФОРМУЛЫ!'!J524</f>
        <v>0</v>
      </c>
      <c r="O538" s="76">
        <f>'ФОРМУЛЫ!'!K524</f>
        <v>0</v>
      </c>
      <c r="P538" s="77"/>
      <c r="Q538" s="78">
        <f>'ФОРМУЛЫ!'!P524</f>
        <v>0</v>
      </c>
      <c r="R538" s="79">
        <v>0.18</v>
      </c>
      <c r="S538" s="80"/>
      <c r="T538" s="80"/>
      <c r="U538" s="80"/>
      <c r="V538" s="80"/>
      <c r="W538" s="80"/>
      <c r="X538" s="81">
        <v>0</v>
      </c>
      <c r="Y538" s="80"/>
      <c r="Z538" s="80"/>
      <c r="AA538" s="82"/>
      <c r="AB538" s="82"/>
      <c r="AC538" s="83"/>
      <c r="AD538" s="83"/>
      <c r="AE538" s="83"/>
      <c r="AF538" s="83"/>
      <c r="AG538" s="84"/>
      <c r="AH538" s="85"/>
      <c r="AI538" s="85"/>
      <c r="AJ538" s="85">
        <f t="shared" si="14"/>
        <v>0</v>
      </c>
      <c r="AK538" s="85">
        <f t="shared" si="15"/>
        <v>0</v>
      </c>
      <c r="AL538" s="36"/>
    </row>
    <row r="539" spans="1:41" ht="15" hidden="1" customHeight="1" x14ac:dyDescent="0.25">
      <c r="A539" s="71">
        <v>509</v>
      </c>
      <c r="B539" s="71"/>
      <c r="C539" s="72"/>
      <c r="D539" s="70"/>
      <c r="E539" s="30"/>
      <c r="F539" s="30"/>
      <c r="G539" s="73"/>
      <c r="H539" s="74" t="s">
        <v>8</v>
      </c>
      <c r="I539" s="31"/>
      <c r="J539" s="30" t="s">
        <v>9</v>
      </c>
      <c r="K539" s="75">
        <f>'ФОРМУЛЫ!'!E525</f>
        <v>0</v>
      </c>
      <c r="L539" s="75">
        <f>'ФОРМУЛЫ!'!F525</f>
        <v>0</v>
      </c>
      <c r="M539" s="73"/>
      <c r="N539" s="76">
        <f>'ФОРМУЛЫ!'!J525</f>
        <v>0</v>
      </c>
      <c r="O539" s="76">
        <f>'ФОРМУЛЫ!'!K525</f>
        <v>0</v>
      </c>
      <c r="P539" s="77"/>
      <c r="Q539" s="78">
        <f>'ФОРМУЛЫ!'!P525</f>
        <v>0</v>
      </c>
      <c r="R539" s="79">
        <v>0.18</v>
      </c>
      <c r="S539" s="80"/>
      <c r="T539" s="80"/>
      <c r="U539" s="80"/>
      <c r="V539" s="80"/>
      <c r="W539" s="80"/>
      <c r="X539" s="81">
        <v>0</v>
      </c>
      <c r="Y539" s="80"/>
      <c r="Z539" s="80"/>
      <c r="AA539" s="82"/>
      <c r="AB539" s="82"/>
      <c r="AC539" s="83"/>
      <c r="AD539" s="83"/>
      <c r="AE539" s="83"/>
      <c r="AF539" s="83"/>
      <c r="AG539" s="84"/>
      <c r="AH539" s="85"/>
      <c r="AI539" s="85"/>
      <c r="AJ539" s="85">
        <f t="shared" si="14"/>
        <v>0</v>
      </c>
      <c r="AK539" s="85">
        <f t="shared" si="15"/>
        <v>0</v>
      </c>
      <c r="AL539" s="36"/>
    </row>
    <row r="540" spans="1:41" ht="15" hidden="1" customHeight="1" x14ac:dyDescent="0.25">
      <c r="A540" s="71">
        <v>510</v>
      </c>
      <c r="B540" s="71"/>
      <c r="C540" s="72"/>
      <c r="D540" s="70"/>
      <c r="E540" s="30"/>
      <c r="F540" s="30"/>
      <c r="G540" s="73"/>
      <c r="H540" s="74" t="s">
        <v>8</v>
      </c>
      <c r="I540" s="31"/>
      <c r="J540" s="30" t="s">
        <v>9</v>
      </c>
      <c r="K540" s="75">
        <f>'ФОРМУЛЫ!'!E526</f>
        <v>0</v>
      </c>
      <c r="L540" s="75">
        <f>'ФОРМУЛЫ!'!F526</f>
        <v>0</v>
      </c>
      <c r="M540" s="73"/>
      <c r="N540" s="76">
        <f>'ФОРМУЛЫ!'!J526</f>
        <v>0</v>
      </c>
      <c r="O540" s="76">
        <f>'ФОРМУЛЫ!'!K526</f>
        <v>0</v>
      </c>
      <c r="P540" s="77"/>
      <c r="Q540" s="78">
        <f>'ФОРМУЛЫ!'!P526</f>
        <v>0</v>
      </c>
      <c r="R540" s="79">
        <v>0.18</v>
      </c>
      <c r="S540" s="80"/>
      <c r="T540" s="80"/>
      <c r="U540" s="80"/>
      <c r="V540" s="80"/>
      <c r="W540" s="80"/>
      <c r="X540" s="81">
        <v>0</v>
      </c>
      <c r="Y540" s="80"/>
      <c r="Z540" s="80"/>
      <c r="AA540" s="82"/>
      <c r="AB540" s="82"/>
      <c r="AC540" s="83"/>
      <c r="AD540" s="83"/>
      <c r="AE540" s="83"/>
      <c r="AF540" s="83"/>
      <c r="AG540" s="84"/>
      <c r="AH540" s="85"/>
      <c r="AI540" s="85"/>
      <c r="AJ540" s="85">
        <f t="shared" si="14"/>
        <v>0</v>
      </c>
      <c r="AK540" s="85">
        <f t="shared" si="15"/>
        <v>0</v>
      </c>
      <c r="AL540" s="36"/>
    </row>
    <row r="541" spans="1:41" ht="15" hidden="1" customHeight="1" x14ac:dyDescent="0.25">
      <c r="A541" s="71">
        <v>511</v>
      </c>
      <c r="B541" s="71"/>
      <c r="C541" s="72"/>
      <c r="D541" s="70"/>
      <c r="E541" s="30"/>
      <c r="F541" s="30"/>
      <c r="G541" s="73"/>
      <c r="H541" s="74" t="s">
        <v>8</v>
      </c>
      <c r="I541" s="31"/>
      <c r="J541" s="30" t="s">
        <v>9</v>
      </c>
      <c r="K541" s="75">
        <f>'ФОРМУЛЫ!'!E527</f>
        <v>0</v>
      </c>
      <c r="L541" s="75">
        <f>'ФОРМУЛЫ!'!F527</f>
        <v>0</v>
      </c>
      <c r="M541" s="73"/>
      <c r="N541" s="76">
        <f>'ФОРМУЛЫ!'!J527</f>
        <v>0</v>
      </c>
      <c r="O541" s="76">
        <f>'ФОРМУЛЫ!'!K527</f>
        <v>0</v>
      </c>
      <c r="P541" s="77"/>
      <c r="Q541" s="78">
        <f>'ФОРМУЛЫ!'!P527</f>
        <v>0</v>
      </c>
      <c r="R541" s="79">
        <v>0.18</v>
      </c>
      <c r="S541" s="80"/>
      <c r="T541" s="80"/>
      <c r="U541" s="80"/>
      <c r="V541" s="80"/>
      <c r="W541" s="80"/>
      <c r="X541" s="81">
        <v>0</v>
      </c>
      <c r="Y541" s="80"/>
      <c r="Z541" s="80"/>
      <c r="AA541" s="82"/>
      <c r="AB541" s="82"/>
      <c r="AC541" s="83"/>
      <c r="AD541" s="83"/>
      <c r="AE541" s="83"/>
      <c r="AF541" s="83"/>
      <c r="AG541" s="84"/>
      <c r="AH541" s="85"/>
      <c r="AI541" s="85"/>
      <c r="AJ541" s="85">
        <f t="shared" si="14"/>
        <v>0</v>
      </c>
      <c r="AK541" s="85">
        <f t="shared" si="15"/>
        <v>0</v>
      </c>
      <c r="AL541" s="36"/>
    </row>
    <row r="542" spans="1:41" ht="15" hidden="1" customHeight="1" x14ac:dyDescent="0.25">
      <c r="A542" s="71">
        <v>512</v>
      </c>
      <c r="B542" s="71"/>
      <c r="C542" s="72"/>
      <c r="D542" s="70"/>
      <c r="E542" s="30"/>
      <c r="F542" s="30"/>
      <c r="G542" s="73"/>
      <c r="H542" s="74" t="s">
        <v>8</v>
      </c>
      <c r="I542" s="31"/>
      <c r="J542" s="30" t="s">
        <v>9</v>
      </c>
      <c r="K542" s="75">
        <f>'ФОРМУЛЫ!'!E528</f>
        <v>0</v>
      </c>
      <c r="L542" s="75">
        <f>'ФОРМУЛЫ!'!F528</f>
        <v>0</v>
      </c>
      <c r="M542" s="73"/>
      <c r="N542" s="76">
        <f>'ФОРМУЛЫ!'!J528</f>
        <v>0</v>
      </c>
      <c r="O542" s="76">
        <f>'ФОРМУЛЫ!'!K528</f>
        <v>0</v>
      </c>
      <c r="P542" s="77"/>
      <c r="Q542" s="78">
        <f>'ФОРМУЛЫ!'!P528</f>
        <v>0</v>
      </c>
      <c r="R542" s="79">
        <v>0.18</v>
      </c>
      <c r="S542" s="80"/>
      <c r="T542" s="80"/>
      <c r="U542" s="80"/>
      <c r="V542" s="80"/>
      <c r="W542" s="80"/>
      <c r="X542" s="81">
        <v>0</v>
      </c>
      <c r="Y542" s="80"/>
      <c r="Z542" s="80"/>
      <c r="AA542" s="82"/>
      <c r="AB542" s="82"/>
      <c r="AC542" s="83"/>
      <c r="AD542" s="83"/>
      <c r="AE542" s="83"/>
      <c r="AF542" s="83"/>
      <c r="AG542" s="84"/>
      <c r="AH542" s="85"/>
      <c r="AI542" s="85"/>
      <c r="AJ542" s="85">
        <f t="shared" si="14"/>
        <v>0</v>
      </c>
      <c r="AK542" s="85">
        <f t="shared" si="15"/>
        <v>0</v>
      </c>
      <c r="AL542" s="36"/>
    </row>
    <row r="543" spans="1:41" ht="15" hidden="1" customHeight="1" x14ac:dyDescent="0.25">
      <c r="A543" s="71">
        <v>513</v>
      </c>
      <c r="B543" s="71"/>
      <c r="C543" s="72"/>
      <c r="D543" s="70"/>
      <c r="E543" s="30"/>
      <c r="F543" s="30"/>
      <c r="G543" s="73"/>
      <c r="H543" s="74" t="s">
        <v>8</v>
      </c>
      <c r="I543" s="31"/>
      <c r="J543" s="30" t="s">
        <v>9</v>
      </c>
      <c r="K543" s="75">
        <f>'ФОРМУЛЫ!'!E529</f>
        <v>0</v>
      </c>
      <c r="L543" s="75">
        <f>'ФОРМУЛЫ!'!F529</f>
        <v>0</v>
      </c>
      <c r="M543" s="73"/>
      <c r="N543" s="76">
        <f>'ФОРМУЛЫ!'!J529</f>
        <v>0</v>
      </c>
      <c r="O543" s="76">
        <f>'ФОРМУЛЫ!'!K529</f>
        <v>0</v>
      </c>
      <c r="P543" s="77"/>
      <c r="Q543" s="78">
        <f>'ФОРМУЛЫ!'!P529</f>
        <v>0</v>
      </c>
      <c r="R543" s="79">
        <v>0.18</v>
      </c>
      <c r="S543" s="80"/>
      <c r="T543" s="80"/>
      <c r="U543" s="80"/>
      <c r="V543" s="80"/>
      <c r="W543" s="80"/>
      <c r="X543" s="81">
        <v>0</v>
      </c>
      <c r="Y543" s="80"/>
      <c r="Z543" s="80"/>
      <c r="AA543" s="82"/>
      <c r="AB543" s="82"/>
      <c r="AC543" s="83"/>
      <c r="AD543" s="83"/>
      <c r="AE543" s="83"/>
      <c r="AF543" s="83"/>
      <c r="AG543" s="84"/>
      <c r="AH543" s="85"/>
      <c r="AI543" s="85"/>
      <c r="AJ543" s="85">
        <f t="shared" ref="AJ543:AJ606" si="16">ROUND(AH543*E543,2)</f>
        <v>0</v>
      </c>
      <c r="AK543" s="85">
        <f t="shared" ref="AK543:AK606" si="17">ROUND(AI543*E543,2)</f>
        <v>0</v>
      </c>
      <c r="AL543" s="36"/>
    </row>
    <row r="544" spans="1:41" ht="15" hidden="1" customHeight="1" x14ac:dyDescent="0.25">
      <c r="A544" s="71">
        <v>514</v>
      </c>
      <c r="B544" s="71"/>
      <c r="C544" s="72"/>
      <c r="D544" s="70"/>
      <c r="E544" s="30"/>
      <c r="F544" s="30"/>
      <c r="G544" s="73"/>
      <c r="H544" s="74" t="s">
        <v>8</v>
      </c>
      <c r="I544" s="31"/>
      <c r="J544" s="30" t="s">
        <v>9</v>
      </c>
      <c r="K544" s="75">
        <f>'ФОРМУЛЫ!'!E530</f>
        <v>0</v>
      </c>
      <c r="L544" s="75">
        <f>'ФОРМУЛЫ!'!F530</f>
        <v>0</v>
      </c>
      <c r="M544" s="73"/>
      <c r="N544" s="76">
        <f>'ФОРМУЛЫ!'!J530</f>
        <v>0</v>
      </c>
      <c r="O544" s="76">
        <f>'ФОРМУЛЫ!'!K530</f>
        <v>0</v>
      </c>
      <c r="P544" s="77"/>
      <c r="Q544" s="78">
        <f>'ФОРМУЛЫ!'!P530</f>
        <v>0</v>
      </c>
      <c r="R544" s="79">
        <v>0.18</v>
      </c>
      <c r="S544" s="80"/>
      <c r="T544" s="80"/>
      <c r="U544" s="80"/>
      <c r="V544" s="80"/>
      <c r="W544" s="80"/>
      <c r="X544" s="81">
        <v>0</v>
      </c>
      <c r="Y544" s="80"/>
      <c r="Z544" s="80"/>
      <c r="AA544" s="82"/>
      <c r="AB544" s="82"/>
      <c r="AC544" s="83"/>
      <c r="AD544" s="83"/>
      <c r="AE544" s="83"/>
      <c r="AF544" s="83"/>
      <c r="AG544" s="84"/>
      <c r="AH544" s="85"/>
      <c r="AI544" s="85"/>
      <c r="AJ544" s="85">
        <f t="shared" si="16"/>
        <v>0</v>
      </c>
      <c r="AK544" s="85">
        <f t="shared" si="17"/>
        <v>0</v>
      </c>
      <c r="AL544" s="36"/>
    </row>
    <row r="545" spans="1:38" ht="15" hidden="1" customHeight="1" x14ac:dyDescent="0.25">
      <c r="A545" s="71">
        <v>515</v>
      </c>
      <c r="B545" s="71"/>
      <c r="C545" s="72"/>
      <c r="D545" s="70"/>
      <c r="E545" s="30"/>
      <c r="F545" s="30"/>
      <c r="G545" s="73"/>
      <c r="H545" s="74" t="s">
        <v>8</v>
      </c>
      <c r="I545" s="31"/>
      <c r="J545" s="30" t="s">
        <v>9</v>
      </c>
      <c r="K545" s="75">
        <f>'ФОРМУЛЫ!'!E531</f>
        <v>0</v>
      </c>
      <c r="L545" s="75">
        <f>'ФОРМУЛЫ!'!F531</f>
        <v>0</v>
      </c>
      <c r="M545" s="73"/>
      <c r="N545" s="76">
        <f>'ФОРМУЛЫ!'!J531</f>
        <v>0</v>
      </c>
      <c r="O545" s="76">
        <f>'ФОРМУЛЫ!'!K531</f>
        <v>0</v>
      </c>
      <c r="P545" s="77"/>
      <c r="Q545" s="78">
        <f>'ФОРМУЛЫ!'!P531</f>
        <v>0</v>
      </c>
      <c r="R545" s="79">
        <v>0.18</v>
      </c>
      <c r="S545" s="80"/>
      <c r="T545" s="80"/>
      <c r="U545" s="80"/>
      <c r="V545" s="80"/>
      <c r="W545" s="80"/>
      <c r="X545" s="81">
        <v>0</v>
      </c>
      <c r="Y545" s="80"/>
      <c r="Z545" s="80"/>
      <c r="AA545" s="82"/>
      <c r="AB545" s="82"/>
      <c r="AC545" s="83"/>
      <c r="AD545" s="83"/>
      <c r="AE545" s="83"/>
      <c r="AF545" s="83"/>
      <c r="AG545" s="84"/>
      <c r="AH545" s="85"/>
      <c r="AI545" s="85"/>
      <c r="AJ545" s="85">
        <f t="shared" si="16"/>
        <v>0</v>
      </c>
      <c r="AK545" s="85">
        <f t="shared" si="17"/>
        <v>0</v>
      </c>
      <c r="AL545" s="36"/>
    </row>
    <row r="546" spans="1:38" ht="15" hidden="1" customHeight="1" x14ac:dyDescent="0.25">
      <c r="A546" s="71">
        <v>516</v>
      </c>
      <c r="B546" s="71"/>
      <c r="C546" s="72"/>
      <c r="D546" s="70"/>
      <c r="E546" s="30"/>
      <c r="F546" s="30"/>
      <c r="G546" s="73"/>
      <c r="H546" s="74" t="s">
        <v>8</v>
      </c>
      <c r="I546" s="31"/>
      <c r="J546" s="30" t="s">
        <v>9</v>
      </c>
      <c r="K546" s="75">
        <f>'ФОРМУЛЫ!'!E532</f>
        <v>0</v>
      </c>
      <c r="L546" s="75">
        <f>'ФОРМУЛЫ!'!F532</f>
        <v>0</v>
      </c>
      <c r="M546" s="73"/>
      <c r="N546" s="76">
        <f>'ФОРМУЛЫ!'!J532</f>
        <v>0</v>
      </c>
      <c r="O546" s="76">
        <f>'ФОРМУЛЫ!'!K532</f>
        <v>0</v>
      </c>
      <c r="P546" s="77"/>
      <c r="Q546" s="78">
        <f>'ФОРМУЛЫ!'!P532</f>
        <v>0</v>
      </c>
      <c r="R546" s="79">
        <v>0.18</v>
      </c>
      <c r="S546" s="80"/>
      <c r="T546" s="80"/>
      <c r="U546" s="80"/>
      <c r="V546" s="80"/>
      <c r="W546" s="80"/>
      <c r="X546" s="81">
        <v>0</v>
      </c>
      <c r="Y546" s="80"/>
      <c r="Z546" s="80"/>
      <c r="AA546" s="82"/>
      <c r="AB546" s="82"/>
      <c r="AC546" s="83"/>
      <c r="AD546" s="83"/>
      <c r="AE546" s="83"/>
      <c r="AF546" s="83"/>
      <c r="AG546" s="84"/>
      <c r="AH546" s="85"/>
      <c r="AI546" s="85"/>
      <c r="AJ546" s="85">
        <f t="shared" si="16"/>
        <v>0</v>
      </c>
      <c r="AK546" s="85">
        <f t="shared" si="17"/>
        <v>0</v>
      </c>
      <c r="AL546" s="36"/>
    </row>
    <row r="547" spans="1:38" ht="15" hidden="1" customHeight="1" x14ac:dyDescent="0.25">
      <c r="A547" s="71">
        <v>517</v>
      </c>
      <c r="B547" s="71"/>
      <c r="C547" s="72"/>
      <c r="D547" s="70"/>
      <c r="E547" s="30"/>
      <c r="F547" s="30"/>
      <c r="G547" s="73"/>
      <c r="H547" s="74" t="s">
        <v>8</v>
      </c>
      <c r="I547" s="31"/>
      <c r="J547" s="30" t="s">
        <v>9</v>
      </c>
      <c r="K547" s="75">
        <f>'ФОРМУЛЫ!'!E533</f>
        <v>0</v>
      </c>
      <c r="L547" s="75">
        <f>'ФОРМУЛЫ!'!F533</f>
        <v>0</v>
      </c>
      <c r="M547" s="73"/>
      <c r="N547" s="76">
        <f>'ФОРМУЛЫ!'!J533</f>
        <v>0</v>
      </c>
      <c r="O547" s="76">
        <f>'ФОРМУЛЫ!'!K533</f>
        <v>0</v>
      </c>
      <c r="P547" s="77"/>
      <c r="Q547" s="78">
        <f>'ФОРМУЛЫ!'!P533</f>
        <v>0</v>
      </c>
      <c r="R547" s="79">
        <v>0.18</v>
      </c>
      <c r="S547" s="80"/>
      <c r="T547" s="80"/>
      <c r="U547" s="80"/>
      <c r="V547" s="80"/>
      <c r="W547" s="80"/>
      <c r="X547" s="81">
        <v>0</v>
      </c>
      <c r="Y547" s="80"/>
      <c r="Z547" s="80"/>
      <c r="AA547" s="82"/>
      <c r="AB547" s="82"/>
      <c r="AC547" s="83"/>
      <c r="AD547" s="83"/>
      <c r="AE547" s="83"/>
      <c r="AF547" s="83"/>
      <c r="AG547" s="84"/>
      <c r="AH547" s="85"/>
      <c r="AI547" s="85"/>
      <c r="AJ547" s="85">
        <f t="shared" si="16"/>
        <v>0</v>
      </c>
      <c r="AK547" s="85">
        <f t="shared" si="17"/>
        <v>0</v>
      </c>
      <c r="AL547" s="36"/>
    </row>
    <row r="548" spans="1:38" ht="15" hidden="1" customHeight="1" x14ac:dyDescent="0.25">
      <c r="A548" s="71">
        <v>518</v>
      </c>
      <c r="B548" s="71"/>
      <c r="C548" s="72"/>
      <c r="D548" s="70"/>
      <c r="E548" s="30"/>
      <c r="F548" s="30"/>
      <c r="G548" s="73"/>
      <c r="H548" s="74" t="s">
        <v>8</v>
      </c>
      <c r="I548" s="31"/>
      <c r="J548" s="30" t="s">
        <v>9</v>
      </c>
      <c r="K548" s="75">
        <f>'ФОРМУЛЫ!'!E534</f>
        <v>0</v>
      </c>
      <c r="L548" s="75">
        <f>'ФОРМУЛЫ!'!F534</f>
        <v>0</v>
      </c>
      <c r="M548" s="73"/>
      <c r="N548" s="76">
        <f>'ФОРМУЛЫ!'!J534</f>
        <v>0</v>
      </c>
      <c r="O548" s="76">
        <f>'ФОРМУЛЫ!'!K534</f>
        <v>0</v>
      </c>
      <c r="P548" s="77"/>
      <c r="Q548" s="78">
        <f>'ФОРМУЛЫ!'!P534</f>
        <v>0</v>
      </c>
      <c r="R548" s="79">
        <v>0.18</v>
      </c>
      <c r="S548" s="80"/>
      <c r="T548" s="80"/>
      <c r="U548" s="80"/>
      <c r="V548" s="80"/>
      <c r="W548" s="80"/>
      <c r="X548" s="81">
        <v>0</v>
      </c>
      <c r="Y548" s="80"/>
      <c r="Z548" s="80"/>
      <c r="AA548" s="82"/>
      <c r="AB548" s="82"/>
      <c r="AC548" s="83"/>
      <c r="AD548" s="83"/>
      <c r="AE548" s="83"/>
      <c r="AF548" s="83"/>
      <c r="AG548" s="84"/>
      <c r="AH548" s="85"/>
      <c r="AI548" s="85"/>
      <c r="AJ548" s="85">
        <f t="shared" si="16"/>
        <v>0</v>
      </c>
      <c r="AK548" s="85">
        <f t="shared" si="17"/>
        <v>0</v>
      </c>
      <c r="AL548" s="36"/>
    </row>
    <row r="549" spans="1:38" ht="15" hidden="1" customHeight="1" x14ac:dyDescent="0.25">
      <c r="A549" s="71">
        <v>519</v>
      </c>
      <c r="B549" s="71"/>
      <c r="C549" s="72"/>
      <c r="D549" s="70"/>
      <c r="E549" s="30"/>
      <c r="F549" s="30"/>
      <c r="G549" s="73"/>
      <c r="H549" s="74" t="s">
        <v>8</v>
      </c>
      <c r="I549" s="31"/>
      <c r="J549" s="30" t="s">
        <v>9</v>
      </c>
      <c r="K549" s="75">
        <f>'ФОРМУЛЫ!'!E535</f>
        <v>0</v>
      </c>
      <c r="L549" s="75">
        <f>'ФОРМУЛЫ!'!F535</f>
        <v>0</v>
      </c>
      <c r="M549" s="73"/>
      <c r="N549" s="76">
        <f>'ФОРМУЛЫ!'!J535</f>
        <v>0</v>
      </c>
      <c r="O549" s="76">
        <f>'ФОРМУЛЫ!'!K535</f>
        <v>0</v>
      </c>
      <c r="P549" s="77"/>
      <c r="Q549" s="78">
        <f>'ФОРМУЛЫ!'!P535</f>
        <v>0</v>
      </c>
      <c r="R549" s="79">
        <v>0.18</v>
      </c>
      <c r="S549" s="80"/>
      <c r="T549" s="80"/>
      <c r="U549" s="80"/>
      <c r="V549" s="80"/>
      <c r="W549" s="80"/>
      <c r="X549" s="81">
        <v>0</v>
      </c>
      <c r="Y549" s="80"/>
      <c r="Z549" s="80"/>
      <c r="AA549" s="82"/>
      <c r="AB549" s="82"/>
      <c r="AC549" s="83"/>
      <c r="AD549" s="83"/>
      <c r="AE549" s="83"/>
      <c r="AF549" s="83"/>
      <c r="AG549" s="84"/>
      <c r="AH549" s="85"/>
      <c r="AI549" s="85"/>
      <c r="AJ549" s="85">
        <f t="shared" si="16"/>
        <v>0</v>
      </c>
      <c r="AK549" s="85">
        <f t="shared" si="17"/>
        <v>0</v>
      </c>
      <c r="AL549" s="36"/>
    </row>
    <row r="550" spans="1:38" ht="15" hidden="1" customHeight="1" x14ac:dyDescent="0.25">
      <c r="A550" s="71">
        <v>520</v>
      </c>
      <c r="B550" s="71"/>
      <c r="C550" s="72"/>
      <c r="D550" s="70"/>
      <c r="E550" s="30"/>
      <c r="F550" s="30"/>
      <c r="G550" s="73"/>
      <c r="H550" s="74" t="s">
        <v>8</v>
      </c>
      <c r="I550" s="31"/>
      <c r="J550" s="30" t="s">
        <v>9</v>
      </c>
      <c r="K550" s="75">
        <f>'ФОРМУЛЫ!'!E536</f>
        <v>0</v>
      </c>
      <c r="L550" s="75">
        <f>'ФОРМУЛЫ!'!F536</f>
        <v>0</v>
      </c>
      <c r="M550" s="73"/>
      <c r="N550" s="76">
        <f>'ФОРМУЛЫ!'!J536</f>
        <v>0</v>
      </c>
      <c r="O550" s="76">
        <f>'ФОРМУЛЫ!'!K536</f>
        <v>0</v>
      </c>
      <c r="P550" s="77"/>
      <c r="Q550" s="78">
        <f>'ФОРМУЛЫ!'!P536</f>
        <v>0</v>
      </c>
      <c r="R550" s="79">
        <v>0.18</v>
      </c>
      <c r="S550" s="80"/>
      <c r="T550" s="80"/>
      <c r="U550" s="80"/>
      <c r="V550" s="80"/>
      <c r="W550" s="80"/>
      <c r="X550" s="81">
        <v>0</v>
      </c>
      <c r="Y550" s="80"/>
      <c r="Z550" s="80"/>
      <c r="AA550" s="82"/>
      <c r="AB550" s="82"/>
      <c r="AC550" s="83"/>
      <c r="AD550" s="83"/>
      <c r="AE550" s="83"/>
      <c r="AF550" s="83"/>
      <c r="AG550" s="84"/>
      <c r="AH550" s="85"/>
      <c r="AI550" s="85"/>
      <c r="AJ550" s="85">
        <f t="shared" si="16"/>
        <v>0</v>
      </c>
      <c r="AK550" s="85">
        <f t="shared" si="17"/>
        <v>0</v>
      </c>
      <c r="AL550" s="36"/>
    </row>
    <row r="551" spans="1:38" ht="15" hidden="1" customHeight="1" x14ac:dyDescent="0.25">
      <c r="A551" s="71">
        <v>521</v>
      </c>
      <c r="B551" s="71"/>
      <c r="C551" s="72"/>
      <c r="D551" s="70"/>
      <c r="E551" s="30"/>
      <c r="F551" s="30"/>
      <c r="G551" s="73"/>
      <c r="H551" s="74" t="s">
        <v>8</v>
      </c>
      <c r="I551" s="31"/>
      <c r="J551" s="30" t="s">
        <v>9</v>
      </c>
      <c r="K551" s="75">
        <f>'ФОРМУЛЫ!'!E537</f>
        <v>0</v>
      </c>
      <c r="L551" s="75">
        <f>'ФОРМУЛЫ!'!F537</f>
        <v>0</v>
      </c>
      <c r="M551" s="73"/>
      <c r="N551" s="76">
        <f>'ФОРМУЛЫ!'!J537</f>
        <v>0</v>
      </c>
      <c r="O551" s="76">
        <f>'ФОРМУЛЫ!'!K537</f>
        <v>0</v>
      </c>
      <c r="P551" s="77"/>
      <c r="Q551" s="78">
        <f>'ФОРМУЛЫ!'!P537</f>
        <v>0</v>
      </c>
      <c r="R551" s="79">
        <v>0.18</v>
      </c>
      <c r="S551" s="80"/>
      <c r="T551" s="80"/>
      <c r="U551" s="80"/>
      <c r="V551" s="80"/>
      <c r="W551" s="80"/>
      <c r="X551" s="81">
        <v>0</v>
      </c>
      <c r="Y551" s="80"/>
      <c r="Z551" s="80"/>
      <c r="AA551" s="82"/>
      <c r="AB551" s="82"/>
      <c r="AC551" s="83"/>
      <c r="AD551" s="83"/>
      <c r="AE551" s="83"/>
      <c r="AF551" s="83"/>
      <c r="AG551" s="84"/>
      <c r="AH551" s="85"/>
      <c r="AI551" s="85"/>
      <c r="AJ551" s="85">
        <f t="shared" si="16"/>
        <v>0</v>
      </c>
      <c r="AK551" s="85">
        <f t="shared" si="17"/>
        <v>0</v>
      </c>
      <c r="AL551" s="36"/>
    </row>
    <row r="552" spans="1:38" ht="15" hidden="1" customHeight="1" x14ac:dyDescent="0.25">
      <c r="A552" s="71">
        <v>522</v>
      </c>
      <c r="B552" s="71"/>
      <c r="C552" s="72"/>
      <c r="D552" s="70"/>
      <c r="E552" s="30"/>
      <c r="F552" s="30"/>
      <c r="G552" s="73"/>
      <c r="H552" s="74" t="s">
        <v>8</v>
      </c>
      <c r="I552" s="31"/>
      <c r="J552" s="30" t="s">
        <v>9</v>
      </c>
      <c r="K552" s="75">
        <f>'ФОРМУЛЫ!'!E538</f>
        <v>0</v>
      </c>
      <c r="L552" s="75">
        <f>'ФОРМУЛЫ!'!F538</f>
        <v>0</v>
      </c>
      <c r="M552" s="73"/>
      <c r="N552" s="76">
        <f>'ФОРМУЛЫ!'!J538</f>
        <v>0</v>
      </c>
      <c r="O552" s="76">
        <f>'ФОРМУЛЫ!'!K538</f>
        <v>0</v>
      </c>
      <c r="P552" s="77"/>
      <c r="Q552" s="78">
        <f>'ФОРМУЛЫ!'!P538</f>
        <v>0</v>
      </c>
      <c r="R552" s="79">
        <v>0.18</v>
      </c>
      <c r="S552" s="80"/>
      <c r="T552" s="80"/>
      <c r="U552" s="80"/>
      <c r="V552" s="80"/>
      <c r="W552" s="80"/>
      <c r="X552" s="81">
        <v>0</v>
      </c>
      <c r="Y552" s="80"/>
      <c r="Z552" s="80"/>
      <c r="AA552" s="82"/>
      <c r="AB552" s="82"/>
      <c r="AC552" s="83"/>
      <c r="AD552" s="83"/>
      <c r="AE552" s="83"/>
      <c r="AF552" s="83"/>
      <c r="AG552" s="84"/>
      <c r="AH552" s="85"/>
      <c r="AI552" s="85"/>
      <c r="AJ552" s="85">
        <f t="shared" si="16"/>
        <v>0</v>
      </c>
      <c r="AK552" s="85">
        <f t="shared" si="17"/>
        <v>0</v>
      </c>
      <c r="AL552" s="36"/>
    </row>
    <row r="553" spans="1:38" ht="15" hidden="1" customHeight="1" x14ac:dyDescent="0.25">
      <c r="A553" s="71">
        <v>523</v>
      </c>
      <c r="B553" s="71"/>
      <c r="C553" s="72"/>
      <c r="D553" s="70"/>
      <c r="E553" s="30"/>
      <c r="F553" s="30"/>
      <c r="G553" s="73"/>
      <c r="H553" s="74" t="s">
        <v>8</v>
      </c>
      <c r="I553" s="31"/>
      <c r="J553" s="30" t="s">
        <v>9</v>
      </c>
      <c r="K553" s="75">
        <f>'ФОРМУЛЫ!'!E539</f>
        <v>0</v>
      </c>
      <c r="L553" s="75">
        <f>'ФОРМУЛЫ!'!F539</f>
        <v>0</v>
      </c>
      <c r="M553" s="73"/>
      <c r="N553" s="76">
        <f>'ФОРМУЛЫ!'!J539</f>
        <v>0</v>
      </c>
      <c r="O553" s="76">
        <f>'ФОРМУЛЫ!'!K539</f>
        <v>0</v>
      </c>
      <c r="P553" s="77"/>
      <c r="Q553" s="78">
        <f>'ФОРМУЛЫ!'!P539</f>
        <v>0</v>
      </c>
      <c r="R553" s="79">
        <v>0.18</v>
      </c>
      <c r="S553" s="80"/>
      <c r="T553" s="80"/>
      <c r="U553" s="80"/>
      <c r="V553" s="80"/>
      <c r="W553" s="80"/>
      <c r="X553" s="81">
        <v>0</v>
      </c>
      <c r="Y553" s="80"/>
      <c r="Z553" s="80"/>
      <c r="AA553" s="82"/>
      <c r="AB553" s="82"/>
      <c r="AC553" s="83"/>
      <c r="AD553" s="83"/>
      <c r="AE553" s="83"/>
      <c r="AF553" s="83"/>
      <c r="AG553" s="84"/>
      <c r="AH553" s="85"/>
      <c r="AI553" s="85"/>
      <c r="AJ553" s="85">
        <f t="shared" si="16"/>
        <v>0</v>
      </c>
      <c r="AK553" s="85">
        <f t="shared" si="17"/>
        <v>0</v>
      </c>
      <c r="AL553" s="36"/>
    </row>
    <row r="554" spans="1:38" ht="15" hidden="1" customHeight="1" x14ac:dyDescent="0.25">
      <c r="A554" s="71">
        <v>524</v>
      </c>
      <c r="B554" s="71"/>
      <c r="C554" s="72"/>
      <c r="D554" s="70"/>
      <c r="E554" s="30"/>
      <c r="F554" s="30"/>
      <c r="G554" s="73"/>
      <c r="H554" s="74" t="s">
        <v>8</v>
      </c>
      <c r="I554" s="31"/>
      <c r="J554" s="30" t="s">
        <v>9</v>
      </c>
      <c r="K554" s="75">
        <f>'ФОРМУЛЫ!'!E540</f>
        <v>0</v>
      </c>
      <c r="L554" s="75">
        <f>'ФОРМУЛЫ!'!F540</f>
        <v>0</v>
      </c>
      <c r="M554" s="73"/>
      <c r="N554" s="76">
        <f>'ФОРМУЛЫ!'!J540</f>
        <v>0</v>
      </c>
      <c r="O554" s="76">
        <f>'ФОРМУЛЫ!'!K540</f>
        <v>0</v>
      </c>
      <c r="P554" s="77"/>
      <c r="Q554" s="78">
        <f>'ФОРМУЛЫ!'!P540</f>
        <v>0</v>
      </c>
      <c r="R554" s="79">
        <v>0.18</v>
      </c>
      <c r="S554" s="80"/>
      <c r="T554" s="80"/>
      <c r="U554" s="80"/>
      <c r="V554" s="80"/>
      <c r="W554" s="80"/>
      <c r="X554" s="81">
        <v>0</v>
      </c>
      <c r="Y554" s="80"/>
      <c r="Z554" s="80"/>
      <c r="AA554" s="82"/>
      <c r="AB554" s="82"/>
      <c r="AC554" s="83"/>
      <c r="AD554" s="83"/>
      <c r="AE554" s="83"/>
      <c r="AF554" s="83"/>
      <c r="AG554" s="84"/>
      <c r="AH554" s="85"/>
      <c r="AI554" s="85"/>
      <c r="AJ554" s="85">
        <f t="shared" si="16"/>
        <v>0</v>
      </c>
      <c r="AK554" s="85">
        <f t="shared" si="17"/>
        <v>0</v>
      </c>
      <c r="AL554" s="36"/>
    </row>
    <row r="555" spans="1:38" ht="15" hidden="1" customHeight="1" x14ac:dyDescent="0.25">
      <c r="A555" s="71">
        <v>525</v>
      </c>
      <c r="B555" s="71"/>
      <c r="C555" s="72"/>
      <c r="D555" s="86"/>
      <c r="E555" s="30"/>
      <c r="F555" s="30"/>
      <c r="G555" s="73"/>
      <c r="H555" s="74" t="s">
        <v>8</v>
      </c>
      <c r="I555" s="31"/>
      <c r="J555" s="30" t="s">
        <v>9</v>
      </c>
      <c r="K555" s="75">
        <f>'ФОРМУЛЫ!'!E541</f>
        <v>0</v>
      </c>
      <c r="L555" s="75">
        <f>'ФОРМУЛЫ!'!F541</f>
        <v>0</v>
      </c>
      <c r="M555" s="73"/>
      <c r="N555" s="76">
        <f>'ФОРМУЛЫ!'!J541</f>
        <v>0</v>
      </c>
      <c r="O555" s="76">
        <f>'ФОРМУЛЫ!'!K541</f>
        <v>0</v>
      </c>
      <c r="P555" s="77"/>
      <c r="Q555" s="78">
        <f>'ФОРМУЛЫ!'!P541</f>
        <v>0</v>
      </c>
      <c r="R555" s="79">
        <v>0.18</v>
      </c>
      <c r="S555" s="80"/>
      <c r="T555" s="80"/>
      <c r="U555" s="80"/>
      <c r="V555" s="80"/>
      <c r="W555" s="80"/>
      <c r="X555" s="81">
        <v>0</v>
      </c>
      <c r="Y555" s="80"/>
      <c r="Z555" s="80"/>
      <c r="AA555" s="82"/>
      <c r="AB555" s="82"/>
      <c r="AC555" s="83"/>
      <c r="AD555" s="83"/>
      <c r="AE555" s="83"/>
      <c r="AF555" s="83"/>
      <c r="AG555" s="84"/>
      <c r="AH555" s="85"/>
      <c r="AI555" s="85"/>
      <c r="AJ555" s="85">
        <f t="shared" si="16"/>
        <v>0</v>
      </c>
      <c r="AK555" s="85">
        <f t="shared" si="17"/>
        <v>0</v>
      </c>
      <c r="AL555" s="36"/>
    </row>
    <row r="556" spans="1:38" ht="15" hidden="1" customHeight="1" x14ac:dyDescent="0.25">
      <c r="A556" s="71">
        <v>526</v>
      </c>
      <c r="B556" s="71"/>
      <c r="C556" s="72"/>
      <c r="D556" s="70"/>
      <c r="E556" s="30"/>
      <c r="F556" s="30"/>
      <c r="G556" s="73"/>
      <c r="H556" s="74" t="s">
        <v>8</v>
      </c>
      <c r="I556" s="31"/>
      <c r="J556" s="30" t="s">
        <v>9</v>
      </c>
      <c r="K556" s="75">
        <f>'ФОРМУЛЫ!'!E542</f>
        <v>0</v>
      </c>
      <c r="L556" s="75">
        <f>'ФОРМУЛЫ!'!F542</f>
        <v>0</v>
      </c>
      <c r="M556" s="73"/>
      <c r="N556" s="76">
        <f>'ФОРМУЛЫ!'!J542</f>
        <v>0</v>
      </c>
      <c r="O556" s="76">
        <f>'ФОРМУЛЫ!'!K542</f>
        <v>0</v>
      </c>
      <c r="P556" s="77"/>
      <c r="Q556" s="78">
        <f>'ФОРМУЛЫ!'!P542</f>
        <v>0</v>
      </c>
      <c r="R556" s="79">
        <v>0.18</v>
      </c>
      <c r="S556" s="80"/>
      <c r="T556" s="80"/>
      <c r="U556" s="80"/>
      <c r="V556" s="80"/>
      <c r="W556" s="80"/>
      <c r="X556" s="81">
        <v>0</v>
      </c>
      <c r="Y556" s="80"/>
      <c r="Z556" s="80"/>
      <c r="AA556" s="82"/>
      <c r="AB556" s="82"/>
      <c r="AC556" s="83"/>
      <c r="AD556" s="83"/>
      <c r="AE556" s="83"/>
      <c r="AF556" s="83"/>
      <c r="AG556" s="84"/>
      <c r="AH556" s="85"/>
      <c r="AI556" s="85"/>
      <c r="AJ556" s="85">
        <f t="shared" si="16"/>
        <v>0</v>
      </c>
      <c r="AK556" s="85">
        <f t="shared" si="17"/>
        <v>0</v>
      </c>
      <c r="AL556" s="36"/>
    </row>
    <row r="557" spans="1:38" ht="15" hidden="1" customHeight="1" x14ac:dyDescent="0.25">
      <c r="A557" s="71">
        <v>527</v>
      </c>
      <c r="B557" s="71"/>
      <c r="C557" s="72"/>
      <c r="D557" s="70"/>
      <c r="E557" s="30"/>
      <c r="F557" s="30"/>
      <c r="G557" s="73"/>
      <c r="H557" s="74" t="s">
        <v>8</v>
      </c>
      <c r="I557" s="31"/>
      <c r="J557" s="30" t="s">
        <v>9</v>
      </c>
      <c r="K557" s="75">
        <f>'ФОРМУЛЫ!'!E543</f>
        <v>0</v>
      </c>
      <c r="L557" s="75">
        <f>'ФОРМУЛЫ!'!F543</f>
        <v>0</v>
      </c>
      <c r="M557" s="73"/>
      <c r="N557" s="76">
        <f>'ФОРМУЛЫ!'!J543</f>
        <v>0</v>
      </c>
      <c r="O557" s="76">
        <f>'ФОРМУЛЫ!'!K543</f>
        <v>0</v>
      </c>
      <c r="P557" s="77"/>
      <c r="Q557" s="78">
        <f>'ФОРМУЛЫ!'!P543</f>
        <v>0</v>
      </c>
      <c r="R557" s="79">
        <v>0.18</v>
      </c>
      <c r="S557" s="80"/>
      <c r="T557" s="80"/>
      <c r="U557" s="80"/>
      <c r="V557" s="80"/>
      <c r="W557" s="80"/>
      <c r="X557" s="81">
        <v>0</v>
      </c>
      <c r="Y557" s="80"/>
      <c r="Z557" s="80"/>
      <c r="AA557" s="82"/>
      <c r="AB557" s="82"/>
      <c r="AC557" s="83"/>
      <c r="AD557" s="83"/>
      <c r="AE557" s="83"/>
      <c r="AF557" s="83"/>
      <c r="AG557" s="84"/>
      <c r="AH557" s="85"/>
      <c r="AI557" s="85"/>
      <c r="AJ557" s="85">
        <f t="shared" si="16"/>
        <v>0</v>
      </c>
      <c r="AK557" s="85">
        <f t="shared" si="17"/>
        <v>0</v>
      </c>
      <c r="AL557" s="36"/>
    </row>
    <row r="558" spans="1:38" ht="15" hidden="1" customHeight="1" x14ac:dyDescent="0.25">
      <c r="A558" s="71">
        <v>528</v>
      </c>
      <c r="B558" s="71"/>
      <c r="C558" s="72"/>
      <c r="D558" s="70"/>
      <c r="E558" s="30"/>
      <c r="F558" s="30"/>
      <c r="G558" s="73"/>
      <c r="H558" s="74" t="s">
        <v>8</v>
      </c>
      <c r="I558" s="31"/>
      <c r="J558" s="30" t="s">
        <v>9</v>
      </c>
      <c r="K558" s="75">
        <f>'ФОРМУЛЫ!'!E544</f>
        <v>0</v>
      </c>
      <c r="L558" s="75">
        <f>'ФОРМУЛЫ!'!F544</f>
        <v>0</v>
      </c>
      <c r="M558" s="73"/>
      <c r="N558" s="76">
        <f>'ФОРМУЛЫ!'!J544</f>
        <v>0</v>
      </c>
      <c r="O558" s="76">
        <f>'ФОРМУЛЫ!'!K544</f>
        <v>0</v>
      </c>
      <c r="P558" s="77"/>
      <c r="Q558" s="78">
        <f>'ФОРМУЛЫ!'!P544</f>
        <v>0</v>
      </c>
      <c r="R558" s="79">
        <v>0.18</v>
      </c>
      <c r="S558" s="80"/>
      <c r="T558" s="80"/>
      <c r="U558" s="80"/>
      <c r="V558" s="80"/>
      <c r="W558" s="80"/>
      <c r="X558" s="81">
        <v>0</v>
      </c>
      <c r="Y558" s="80"/>
      <c r="Z558" s="80"/>
      <c r="AA558" s="82"/>
      <c r="AB558" s="82"/>
      <c r="AC558" s="83"/>
      <c r="AD558" s="83"/>
      <c r="AE558" s="83"/>
      <c r="AF558" s="83"/>
      <c r="AG558" s="84"/>
      <c r="AH558" s="85"/>
      <c r="AI558" s="85"/>
      <c r="AJ558" s="85">
        <f t="shared" si="16"/>
        <v>0</v>
      </c>
      <c r="AK558" s="85">
        <f t="shared" si="17"/>
        <v>0</v>
      </c>
      <c r="AL558" s="36"/>
    </row>
    <row r="559" spans="1:38" ht="15" hidden="1" customHeight="1" x14ac:dyDescent="0.25">
      <c r="A559" s="71">
        <v>529</v>
      </c>
      <c r="B559" s="71"/>
      <c r="C559" s="72"/>
      <c r="D559" s="70"/>
      <c r="E559" s="30"/>
      <c r="F559" s="30"/>
      <c r="G559" s="73"/>
      <c r="H559" s="74" t="s">
        <v>8</v>
      </c>
      <c r="I559" s="31"/>
      <c r="J559" s="30" t="s">
        <v>9</v>
      </c>
      <c r="K559" s="75">
        <f>'ФОРМУЛЫ!'!E545</f>
        <v>0</v>
      </c>
      <c r="L559" s="75">
        <f>'ФОРМУЛЫ!'!F545</f>
        <v>0</v>
      </c>
      <c r="M559" s="73"/>
      <c r="N559" s="76">
        <f>'ФОРМУЛЫ!'!J545</f>
        <v>0</v>
      </c>
      <c r="O559" s="76">
        <f>'ФОРМУЛЫ!'!K545</f>
        <v>0</v>
      </c>
      <c r="P559" s="77"/>
      <c r="Q559" s="78">
        <f>'ФОРМУЛЫ!'!P545</f>
        <v>0</v>
      </c>
      <c r="R559" s="79">
        <v>0.18</v>
      </c>
      <c r="S559" s="80"/>
      <c r="T559" s="80"/>
      <c r="U559" s="80"/>
      <c r="V559" s="80"/>
      <c r="W559" s="80"/>
      <c r="X559" s="81">
        <v>0</v>
      </c>
      <c r="Y559" s="80"/>
      <c r="Z559" s="80"/>
      <c r="AA559" s="82"/>
      <c r="AB559" s="82"/>
      <c r="AC559" s="83"/>
      <c r="AD559" s="83"/>
      <c r="AE559" s="83"/>
      <c r="AF559" s="83"/>
      <c r="AG559" s="84"/>
      <c r="AH559" s="85"/>
      <c r="AI559" s="85"/>
      <c r="AJ559" s="85">
        <f t="shared" si="16"/>
        <v>0</v>
      </c>
      <c r="AK559" s="85">
        <f t="shared" si="17"/>
        <v>0</v>
      </c>
      <c r="AL559" s="36"/>
    </row>
    <row r="560" spans="1:38" ht="15" hidden="1" customHeight="1" x14ac:dyDescent="0.25">
      <c r="A560" s="71">
        <v>530</v>
      </c>
      <c r="B560" s="71"/>
      <c r="C560" s="72"/>
      <c r="D560" s="70"/>
      <c r="E560" s="30"/>
      <c r="F560" s="30"/>
      <c r="G560" s="73"/>
      <c r="H560" s="74" t="s">
        <v>8</v>
      </c>
      <c r="I560" s="31"/>
      <c r="J560" s="30" t="s">
        <v>9</v>
      </c>
      <c r="K560" s="75">
        <f>'ФОРМУЛЫ!'!E546</f>
        <v>0</v>
      </c>
      <c r="L560" s="75">
        <f>'ФОРМУЛЫ!'!F546</f>
        <v>0</v>
      </c>
      <c r="M560" s="73"/>
      <c r="N560" s="76">
        <f>'ФОРМУЛЫ!'!J546</f>
        <v>0</v>
      </c>
      <c r="O560" s="76">
        <f>'ФОРМУЛЫ!'!K546</f>
        <v>0</v>
      </c>
      <c r="P560" s="77"/>
      <c r="Q560" s="78">
        <f>'ФОРМУЛЫ!'!P546</f>
        <v>0</v>
      </c>
      <c r="R560" s="79">
        <v>0.18</v>
      </c>
      <c r="S560" s="80"/>
      <c r="T560" s="80"/>
      <c r="U560" s="80"/>
      <c r="V560" s="80"/>
      <c r="W560" s="80"/>
      <c r="X560" s="81">
        <v>0</v>
      </c>
      <c r="Y560" s="80"/>
      <c r="Z560" s="80"/>
      <c r="AA560" s="82"/>
      <c r="AB560" s="82"/>
      <c r="AC560" s="83"/>
      <c r="AD560" s="83"/>
      <c r="AE560" s="83"/>
      <c r="AF560" s="83"/>
      <c r="AG560" s="84"/>
      <c r="AH560" s="85"/>
      <c r="AI560" s="85"/>
      <c r="AJ560" s="85">
        <f t="shared" si="16"/>
        <v>0</v>
      </c>
      <c r="AK560" s="85">
        <f t="shared" si="17"/>
        <v>0</v>
      </c>
      <c r="AL560" s="36"/>
    </row>
    <row r="561" spans="1:38" ht="15" hidden="1" customHeight="1" x14ac:dyDescent="0.25">
      <c r="A561" s="71">
        <v>531</v>
      </c>
      <c r="B561" s="71"/>
      <c r="C561" s="72"/>
      <c r="D561" s="70"/>
      <c r="E561" s="30"/>
      <c r="F561" s="30"/>
      <c r="G561" s="73"/>
      <c r="H561" s="74" t="s">
        <v>8</v>
      </c>
      <c r="I561" s="31"/>
      <c r="J561" s="30" t="s">
        <v>9</v>
      </c>
      <c r="K561" s="75">
        <f>'ФОРМУЛЫ!'!E547</f>
        <v>0</v>
      </c>
      <c r="L561" s="75">
        <f>'ФОРМУЛЫ!'!F547</f>
        <v>0</v>
      </c>
      <c r="M561" s="73"/>
      <c r="N561" s="76">
        <f>'ФОРМУЛЫ!'!J547</f>
        <v>0</v>
      </c>
      <c r="O561" s="76">
        <f>'ФОРМУЛЫ!'!K547</f>
        <v>0</v>
      </c>
      <c r="P561" s="77"/>
      <c r="Q561" s="78">
        <f>'ФОРМУЛЫ!'!P547</f>
        <v>0</v>
      </c>
      <c r="R561" s="79">
        <v>0.18</v>
      </c>
      <c r="S561" s="80"/>
      <c r="T561" s="80"/>
      <c r="U561" s="80"/>
      <c r="V561" s="80"/>
      <c r="W561" s="80"/>
      <c r="X561" s="81">
        <v>0</v>
      </c>
      <c r="Y561" s="80"/>
      <c r="Z561" s="80"/>
      <c r="AA561" s="82"/>
      <c r="AB561" s="82"/>
      <c r="AC561" s="83"/>
      <c r="AD561" s="83"/>
      <c r="AE561" s="83"/>
      <c r="AF561" s="83"/>
      <c r="AG561" s="84"/>
      <c r="AH561" s="85"/>
      <c r="AI561" s="85"/>
      <c r="AJ561" s="85">
        <f t="shared" si="16"/>
        <v>0</v>
      </c>
      <c r="AK561" s="85">
        <f t="shared" si="17"/>
        <v>0</v>
      </c>
      <c r="AL561" s="36"/>
    </row>
    <row r="562" spans="1:38" ht="15" hidden="1" customHeight="1" x14ac:dyDescent="0.25">
      <c r="A562" s="71">
        <v>532</v>
      </c>
      <c r="B562" s="71"/>
      <c r="C562" s="72"/>
      <c r="D562" s="70"/>
      <c r="E562" s="30"/>
      <c r="F562" s="30"/>
      <c r="G562" s="73"/>
      <c r="H562" s="74" t="s">
        <v>8</v>
      </c>
      <c r="I562" s="31"/>
      <c r="J562" s="30" t="s">
        <v>9</v>
      </c>
      <c r="K562" s="75">
        <f>'ФОРМУЛЫ!'!E548</f>
        <v>0</v>
      </c>
      <c r="L562" s="75">
        <f>'ФОРМУЛЫ!'!F548</f>
        <v>0</v>
      </c>
      <c r="M562" s="73"/>
      <c r="N562" s="76">
        <f>'ФОРМУЛЫ!'!J548</f>
        <v>0</v>
      </c>
      <c r="O562" s="76">
        <f>'ФОРМУЛЫ!'!K548</f>
        <v>0</v>
      </c>
      <c r="P562" s="77"/>
      <c r="Q562" s="78">
        <f>'ФОРМУЛЫ!'!P548</f>
        <v>0</v>
      </c>
      <c r="R562" s="79">
        <v>0.18</v>
      </c>
      <c r="S562" s="80"/>
      <c r="T562" s="80"/>
      <c r="U562" s="80"/>
      <c r="V562" s="80"/>
      <c r="W562" s="80"/>
      <c r="X562" s="81">
        <v>0</v>
      </c>
      <c r="Y562" s="80"/>
      <c r="Z562" s="80"/>
      <c r="AA562" s="82"/>
      <c r="AB562" s="82"/>
      <c r="AC562" s="83"/>
      <c r="AD562" s="83"/>
      <c r="AE562" s="83"/>
      <c r="AF562" s="83"/>
      <c r="AG562" s="84"/>
      <c r="AH562" s="85"/>
      <c r="AI562" s="85"/>
      <c r="AJ562" s="85">
        <f t="shared" si="16"/>
        <v>0</v>
      </c>
      <c r="AK562" s="85">
        <f t="shared" si="17"/>
        <v>0</v>
      </c>
      <c r="AL562" s="36"/>
    </row>
    <row r="563" spans="1:38" ht="15" hidden="1" customHeight="1" x14ac:dyDescent="0.25">
      <c r="A563" s="71">
        <v>533</v>
      </c>
      <c r="B563" s="71"/>
      <c r="C563" s="72"/>
      <c r="D563" s="70"/>
      <c r="E563" s="30"/>
      <c r="F563" s="30"/>
      <c r="G563" s="73"/>
      <c r="H563" s="74" t="s">
        <v>8</v>
      </c>
      <c r="I563" s="31"/>
      <c r="J563" s="30" t="s">
        <v>9</v>
      </c>
      <c r="K563" s="75">
        <f>'ФОРМУЛЫ!'!E549</f>
        <v>0</v>
      </c>
      <c r="L563" s="75">
        <f>'ФОРМУЛЫ!'!F549</f>
        <v>0</v>
      </c>
      <c r="M563" s="73"/>
      <c r="N563" s="76">
        <f>'ФОРМУЛЫ!'!J549</f>
        <v>0</v>
      </c>
      <c r="O563" s="76">
        <f>'ФОРМУЛЫ!'!K549</f>
        <v>0</v>
      </c>
      <c r="P563" s="77"/>
      <c r="Q563" s="78">
        <f>'ФОРМУЛЫ!'!P549</f>
        <v>0</v>
      </c>
      <c r="R563" s="79">
        <v>0.18</v>
      </c>
      <c r="S563" s="80"/>
      <c r="T563" s="80"/>
      <c r="U563" s="80"/>
      <c r="V563" s="80"/>
      <c r="W563" s="80"/>
      <c r="X563" s="81">
        <v>0</v>
      </c>
      <c r="Y563" s="80"/>
      <c r="Z563" s="80"/>
      <c r="AA563" s="82"/>
      <c r="AB563" s="82"/>
      <c r="AC563" s="83"/>
      <c r="AD563" s="83"/>
      <c r="AE563" s="83"/>
      <c r="AF563" s="83"/>
      <c r="AG563" s="84"/>
      <c r="AH563" s="85"/>
      <c r="AI563" s="85"/>
      <c r="AJ563" s="85">
        <f t="shared" si="16"/>
        <v>0</v>
      </c>
      <c r="AK563" s="85">
        <f t="shared" si="17"/>
        <v>0</v>
      </c>
      <c r="AL563" s="36"/>
    </row>
    <row r="564" spans="1:38" ht="15" hidden="1" customHeight="1" x14ac:dyDescent="0.25">
      <c r="A564" s="71">
        <v>534</v>
      </c>
      <c r="B564" s="71"/>
      <c r="C564" s="72"/>
      <c r="D564" s="87"/>
      <c r="E564" s="30"/>
      <c r="F564" s="30"/>
      <c r="G564" s="73"/>
      <c r="H564" s="74" t="s">
        <v>8</v>
      </c>
      <c r="I564" s="31"/>
      <c r="J564" s="30" t="s">
        <v>9</v>
      </c>
      <c r="K564" s="75">
        <f>'ФОРМУЛЫ!'!E550</f>
        <v>0</v>
      </c>
      <c r="L564" s="75">
        <f>'ФОРМУЛЫ!'!F550</f>
        <v>0</v>
      </c>
      <c r="M564" s="73"/>
      <c r="N564" s="76">
        <f>'ФОРМУЛЫ!'!J550</f>
        <v>0</v>
      </c>
      <c r="O564" s="76">
        <f>'ФОРМУЛЫ!'!K550</f>
        <v>0</v>
      </c>
      <c r="P564" s="77"/>
      <c r="Q564" s="78">
        <f>'ФОРМУЛЫ!'!P550</f>
        <v>0</v>
      </c>
      <c r="R564" s="79">
        <v>0.18</v>
      </c>
      <c r="S564" s="80"/>
      <c r="T564" s="80"/>
      <c r="U564" s="80"/>
      <c r="V564" s="80"/>
      <c r="W564" s="80"/>
      <c r="X564" s="81">
        <v>0</v>
      </c>
      <c r="Y564" s="80"/>
      <c r="Z564" s="80"/>
      <c r="AA564" s="82"/>
      <c r="AB564" s="82"/>
      <c r="AC564" s="83"/>
      <c r="AD564" s="83"/>
      <c r="AE564" s="83"/>
      <c r="AF564" s="83"/>
      <c r="AG564" s="84"/>
      <c r="AH564" s="85"/>
      <c r="AI564" s="85"/>
      <c r="AJ564" s="85">
        <f t="shared" si="16"/>
        <v>0</v>
      </c>
      <c r="AK564" s="85">
        <f t="shared" si="17"/>
        <v>0</v>
      </c>
      <c r="AL564" s="36"/>
    </row>
    <row r="565" spans="1:38" ht="15" hidden="1" customHeight="1" x14ac:dyDescent="0.25">
      <c r="A565" s="71">
        <v>535</v>
      </c>
      <c r="B565" s="71"/>
      <c r="C565" s="72"/>
      <c r="D565" s="70"/>
      <c r="E565" s="30"/>
      <c r="F565" s="30"/>
      <c r="G565" s="73"/>
      <c r="H565" s="74" t="s">
        <v>8</v>
      </c>
      <c r="I565" s="31"/>
      <c r="J565" s="30" t="s">
        <v>9</v>
      </c>
      <c r="K565" s="75">
        <f>'ФОРМУЛЫ!'!E551</f>
        <v>0</v>
      </c>
      <c r="L565" s="75">
        <f>'ФОРМУЛЫ!'!F551</f>
        <v>0</v>
      </c>
      <c r="M565" s="73"/>
      <c r="N565" s="76">
        <f>'ФОРМУЛЫ!'!J551</f>
        <v>0</v>
      </c>
      <c r="O565" s="76">
        <f>'ФОРМУЛЫ!'!K551</f>
        <v>0</v>
      </c>
      <c r="P565" s="77"/>
      <c r="Q565" s="78">
        <f>'ФОРМУЛЫ!'!P551</f>
        <v>0</v>
      </c>
      <c r="R565" s="79">
        <v>0.18</v>
      </c>
      <c r="S565" s="80"/>
      <c r="T565" s="80"/>
      <c r="U565" s="80"/>
      <c r="V565" s="80"/>
      <c r="W565" s="80"/>
      <c r="X565" s="81">
        <v>0</v>
      </c>
      <c r="Y565" s="80"/>
      <c r="Z565" s="80"/>
      <c r="AA565" s="82"/>
      <c r="AB565" s="82"/>
      <c r="AC565" s="83"/>
      <c r="AD565" s="83"/>
      <c r="AE565" s="83"/>
      <c r="AF565" s="83"/>
      <c r="AG565" s="84"/>
      <c r="AH565" s="85"/>
      <c r="AI565" s="85"/>
      <c r="AJ565" s="85">
        <f t="shared" si="16"/>
        <v>0</v>
      </c>
      <c r="AK565" s="85">
        <f t="shared" si="17"/>
        <v>0</v>
      </c>
      <c r="AL565" s="36"/>
    </row>
    <row r="566" spans="1:38" ht="15" hidden="1" customHeight="1" x14ac:dyDescent="0.25">
      <c r="A566" s="71">
        <v>536</v>
      </c>
      <c r="B566" s="71"/>
      <c r="C566" s="72"/>
      <c r="D566" s="70"/>
      <c r="E566" s="30"/>
      <c r="F566" s="30"/>
      <c r="G566" s="73"/>
      <c r="H566" s="74" t="s">
        <v>8</v>
      </c>
      <c r="I566" s="31"/>
      <c r="J566" s="30" t="s">
        <v>9</v>
      </c>
      <c r="K566" s="75">
        <f>'ФОРМУЛЫ!'!E552</f>
        <v>0</v>
      </c>
      <c r="L566" s="75">
        <f>'ФОРМУЛЫ!'!F552</f>
        <v>0</v>
      </c>
      <c r="M566" s="73"/>
      <c r="N566" s="76">
        <f>'ФОРМУЛЫ!'!J552</f>
        <v>0</v>
      </c>
      <c r="O566" s="76">
        <f>'ФОРМУЛЫ!'!K552</f>
        <v>0</v>
      </c>
      <c r="P566" s="77"/>
      <c r="Q566" s="78">
        <f>'ФОРМУЛЫ!'!P552</f>
        <v>0</v>
      </c>
      <c r="R566" s="79">
        <v>0.18</v>
      </c>
      <c r="S566" s="80"/>
      <c r="T566" s="80"/>
      <c r="U566" s="80"/>
      <c r="V566" s="80"/>
      <c r="W566" s="80"/>
      <c r="X566" s="81">
        <v>0</v>
      </c>
      <c r="Y566" s="80"/>
      <c r="Z566" s="80"/>
      <c r="AA566" s="82"/>
      <c r="AB566" s="82"/>
      <c r="AC566" s="83"/>
      <c r="AD566" s="83"/>
      <c r="AE566" s="83"/>
      <c r="AF566" s="83"/>
      <c r="AG566" s="84"/>
      <c r="AH566" s="85"/>
      <c r="AI566" s="85"/>
      <c r="AJ566" s="85">
        <f t="shared" si="16"/>
        <v>0</v>
      </c>
      <c r="AK566" s="85">
        <f t="shared" si="17"/>
        <v>0</v>
      </c>
      <c r="AL566" s="36"/>
    </row>
    <row r="567" spans="1:38" ht="15" hidden="1" customHeight="1" x14ac:dyDescent="0.25">
      <c r="A567" s="71">
        <v>537</v>
      </c>
      <c r="B567" s="71"/>
      <c r="C567" s="72"/>
      <c r="D567" s="70"/>
      <c r="E567" s="30"/>
      <c r="F567" s="30"/>
      <c r="G567" s="73"/>
      <c r="H567" s="74" t="s">
        <v>8</v>
      </c>
      <c r="I567" s="31"/>
      <c r="J567" s="30" t="s">
        <v>9</v>
      </c>
      <c r="K567" s="75">
        <f>'ФОРМУЛЫ!'!E553</f>
        <v>0</v>
      </c>
      <c r="L567" s="75">
        <f>'ФОРМУЛЫ!'!F553</f>
        <v>0</v>
      </c>
      <c r="M567" s="73"/>
      <c r="N567" s="76">
        <f>'ФОРМУЛЫ!'!J553</f>
        <v>0</v>
      </c>
      <c r="O567" s="76">
        <f>'ФОРМУЛЫ!'!K553</f>
        <v>0</v>
      </c>
      <c r="P567" s="77"/>
      <c r="Q567" s="78">
        <f>'ФОРМУЛЫ!'!P553</f>
        <v>0</v>
      </c>
      <c r="R567" s="79">
        <v>0.18</v>
      </c>
      <c r="S567" s="80"/>
      <c r="T567" s="80"/>
      <c r="U567" s="80"/>
      <c r="V567" s="80"/>
      <c r="W567" s="80"/>
      <c r="X567" s="81">
        <v>0</v>
      </c>
      <c r="Y567" s="80"/>
      <c r="Z567" s="80"/>
      <c r="AA567" s="82"/>
      <c r="AB567" s="82"/>
      <c r="AC567" s="83"/>
      <c r="AD567" s="83"/>
      <c r="AE567" s="83"/>
      <c r="AF567" s="83"/>
      <c r="AG567" s="84"/>
      <c r="AH567" s="85"/>
      <c r="AI567" s="85"/>
      <c r="AJ567" s="85">
        <f t="shared" si="16"/>
        <v>0</v>
      </c>
      <c r="AK567" s="85">
        <f t="shared" si="17"/>
        <v>0</v>
      </c>
      <c r="AL567" s="36"/>
    </row>
    <row r="568" spans="1:38" ht="15" hidden="1" customHeight="1" x14ac:dyDescent="0.25">
      <c r="A568" s="71">
        <v>538</v>
      </c>
      <c r="B568" s="71"/>
      <c r="C568" s="72"/>
      <c r="D568" s="70"/>
      <c r="E568" s="30"/>
      <c r="F568" s="30"/>
      <c r="G568" s="73"/>
      <c r="H568" s="74" t="s">
        <v>8</v>
      </c>
      <c r="I568" s="31"/>
      <c r="J568" s="30" t="s">
        <v>9</v>
      </c>
      <c r="K568" s="75">
        <f>'ФОРМУЛЫ!'!E554</f>
        <v>0</v>
      </c>
      <c r="L568" s="75">
        <f>'ФОРМУЛЫ!'!F554</f>
        <v>0</v>
      </c>
      <c r="M568" s="73"/>
      <c r="N568" s="76">
        <f>'ФОРМУЛЫ!'!J554</f>
        <v>0</v>
      </c>
      <c r="O568" s="76">
        <f>'ФОРМУЛЫ!'!K554</f>
        <v>0</v>
      </c>
      <c r="P568" s="77"/>
      <c r="Q568" s="78">
        <f>'ФОРМУЛЫ!'!P554</f>
        <v>0</v>
      </c>
      <c r="R568" s="79">
        <v>0.18</v>
      </c>
      <c r="S568" s="80"/>
      <c r="T568" s="80"/>
      <c r="U568" s="80"/>
      <c r="V568" s="80"/>
      <c r="W568" s="80"/>
      <c r="X568" s="81">
        <v>0</v>
      </c>
      <c r="Y568" s="80"/>
      <c r="Z568" s="80"/>
      <c r="AA568" s="82"/>
      <c r="AB568" s="82"/>
      <c r="AC568" s="83"/>
      <c r="AD568" s="83"/>
      <c r="AE568" s="83"/>
      <c r="AF568" s="83"/>
      <c r="AG568" s="84"/>
      <c r="AH568" s="85"/>
      <c r="AI568" s="85"/>
      <c r="AJ568" s="85">
        <f t="shared" si="16"/>
        <v>0</v>
      </c>
      <c r="AK568" s="85">
        <f t="shared" si="17"/>
        <v>0</v>
      </c>
      <c r="AL568" s="36"/>
    </row>
    <row r="569" spans="1:38" ht="15" hidden="1" customHeight="1" x14ac:dyDescent="0.25">
      <c r="A569" s="71">
        <v>539</v>
      </c>
      <c r="B569" s="71"/>
      <c r="C569" s="72"/>
      <c r="D569" s="70"/>
      <c r="E569" s="30"/>
      <c r="F569" s="30"/>
      <c r="G569" s="73"/>
      <c r="H569" s="74" t="s">
        <v>8</v>
      </c>
      <c r="I569" s="31"/>
      <c r="J569" s="30" t="s">
        <v>9</v>
      </c>
      <c r="K569" s="75">
        <f>'ФОРМУЛЫ!'!E555</f>
        <v>0</v>
      </c>
      <c r="L569" s="75">
        <f>'ФОРМУЛЫ!'!F555</f>
        <v>0</v>
      </c>
      <c r="M569" s="73"/>
      <c r="N569" s="76">
        <f>'ФОРМУЛЫ!'!J555</f>
        <v>0</v>
      </c>
      <c r="O569" s="76">
        <f>'ФОРМУЛЫ!'!K555</f>
        <v>0</v>
      </c>
      <c r="P569" s="77"/>
      <c r="Q569" s="78">
        <f>'ФОРМУЛЫ!'!P555</f>
        <v>0</v>
      </c>
      <c r="R569" s="79">
        <v>0.18</v>
      </c>
      <c r="S569" s="80"/>
      <c r="T569" s="80"/>
      <c r="U569" s="80"/>
      <c r="V569" s="80"/>
      <c r="W569" s="80"/>
      <c r="X569" s="81">
        <v>0</v>
      </c>
      <c r="Y569" s="80"/>
      <c r="Z569" s="80"/>
      <c r="AA569" s="82"/>
      <c r="AB569" s="82"/>
      <c r="AC569" s="83"/>
      <c r="AD569" s="83"/>
      <c r="AE569" s="83"/>
      <c r="AF569" s="83"/>
      <c r="AG569" s="84"/>
      <c r="AH569" s="85"/>
      <c r="AI569" s="85"/>
      <c r="AJ569" s="85">
        <f t="shared" si="16"/>
        <v>0</v>
      </c>
      <c r="AK569" s="85">
        <f t="shared" si="17"/>
        <v>0</v>
      </c>
      <c r="AL569" s="36"/>
    </row>
    <row r="570" spans="1:38" ht="15" hidden="1" customHeight="1" x14ac:dyDescent="0.25">
      <c r="A570" s="71">
        <v>540</v>
      </c>
      <c r="B570" s="71"/>
      <c r="C570" s="72"/>
      <c r="D570" s="70"/>
      <c r="E570" s="30"/>
      <c r="F570" s="30"/>
      <c r="G570" s="73"/>
      <c r="H570" s="74" t="s">
        <v>8</v>
      </c>
      <c r="I570" s="31"/>
      <c r="J570" s="30" t="s">
        <v>9</v>
      </c>
      <c r="K570" s="75">
        <f>'ФОРМУЛЫ!'!E556</f>
        <v>0</v>
      </c>
      <c r="L570" s="75">
        <f>'ФОРМУЛЫ!'!F556</f>
        <v>0</v>
      </c>
      <c r="M570" s="73"/>
      <c r="N570" s="76">
        <f>'ФОРМУЛЫ!'!J556</f>
        <v>0</v>
      </c>
      <c r="O570" s="76">
        <f>'ФОРМУЛЫ!'!K556</f>
        <v>0</v>
      </c>
      <c r="P570" s="77"/>
      <c r="Q570" s="78">
        <f>'ФОРМУЛЫ!'!P556</f>
        <v>0</v>
      </c>
      <c r="R570" s="79">
        <v>0.18</v>
      </c>
      <c r="S570" s="80"/>
      <c r="T570" s="80"/>
      <c r="U570" s="80"/>
      <c r="V570" s="80"/>
      <c r="W570" s="80"/>
      <c r="X570" s="81">
        <v>0</v>
      </c>
      <c r="Y570" s="80"/>
      <c r="Z570" s="80"/>
      <c r="AA570" s="82"/>
      <c r="AB570" s="82"/>
      <c r="AC570" s="83"/>
      <c r="AD570" s="83"/>
      <c r="AE570" s="83"/>
      <c r="AF570" s="83"/>
      <c r="AG570" s="84"/>
      <c r="AH570" s="85"/>
      <c r="AI570" s="85"/>
      <c r="AJ570" s="85">
        <f t="shared" si="16"/>
        <v>0</v>
      </c>
      <c r="AK570" s="85">
        <f t="shared" si="17"/>
        <v>0</v>
      </c>
      <c r="AL570" s="36"/>
    </row>
    <row r="571" spans="1:38" ht="15" hidden="1" customHeight="1" x14ac:dyDescent="0.25">
      <c r="A571" s="71">
        <v>541</v>
      </c>
      <c r="B571" s="71"/>
      <c r="C571" s="72"/>
      <c r="D571" s="70"/>
      <c r="E571" s="30"/>
      <c r="F571" s="30"/>
      <c r="G571" s="73"/>
      <c r="H571" s="74" t="s">
        <v>8</v>
      </c>
      <c r="I571" s="31"/>
      <c r="J571" s="30" t="s">
        <v>9</v>
      </c>
      <c r="K571" s="75">
        <f>'ФОРМУЛЫ!'!E557</f>
        <v>0</v>
      </c>
      <c r="L571" s="75">
        <f>'ФОРМУЛЫ!'!F557</f>
        <v>0</v>
      </c>
      <c r="M571" s="73"/>
      <c r="N571" s="76">
        <f>'ФОРМУЛЫ!'!J557</f>
        <v>0</v>
      </c>
      <c r="O571" s="76">
        <f>'ФОРМУЛЫ!'!K557</f>
        <v>0</v>
      </c>
      <c r="P571" s="77"/>
      <c r="Q571" s="78">
        <f>'ФОРМУЛЫ!'!P557</f>
        <v>0</v>
      </c>
      <c r="R571" s="79">
        <v>0.18</v>
      </c>
      <c r="S571" s="80"/>
      <c r="T571" s="80"/>
      <c r="U571" s="80"/>
      <c r="V571" s="80"/>
      <c r="W571" s="80"/>
      <c r="X571" s="81">
        <v>0</v>
      </c>
      <c r="Y571" s="80"/>
      <c r="Z571" s="80"/>
      <c r="AA571" s="82"/>
      <c r="AB571" s="82"/>
      <c r="AC571" s="83"/>
      <c r="AD571" s="83"/>
      <c r="AE571" s="83"/>
      <c r="AF571" s="83"/>
      <c r="AG571" s="84"/>
      <c r="AH571" s="85"/>
      <c r="AI571" s="85"/>
      <c r="AJ571" s="85">
        <f t="shared" si="16"/>
        <v>0</v>
      </c>
      <c r="AK571" s="85">
        <f t="shared" si="17"/>
        <v>0</v>
      </c>
      <c r="AL571" s="36"/>
    </row>
    <row r="572" spans="1:38" ht="15" hidden="1" customHeight="1" x14ac:dyDescent="0.25">
      <c r="A572" s="71">
        <v>542</v>
      </c>
      <c r="B572" s="71"/>
      <c r="C572" s="72"/>
      <c r="D572" s="70"/>
      <c r="E572" s="30"/>
      <c r="F572" s="30"/>
      <c r="G572" s="73"/>
      <c r="H572" s="74" t="s">
        <v>8</v>
      </c>
      <c r="I572" s="31"/>
      <c r="J572" s="30" t="s">
        <v>9</v>
      </c>
      <c r="K572" s="75">
        <f>'ФОРМУЛЫ!'!E558</f>
        <v>0</v>
      </c>
      <c r="L572" s="75">
        <f>'ФОРМУЛЫ!'!F558</f>
        <v>0</v>
      </c>
      <c r="M572" s="73"/>
      <c r="N572" s="76">
        <f>'ФОРМУЛЫ!'!J558</f>
        <v>0</v>
      </c>
      <c r="O572" s="76">
        <f>'ФОРМУЛЫ!'!K558</f>
        <v>0</v>
      </c>
      <c r="P572" s="77"/>
      <c r="Q572" s="78">
        <f>'ФОРМУЛЫ!'!P558</f>
        <v>0</v>
      </c>
      <c r="R572" s="79">
        <v>0.18</v>
      </c>
      <c r="S572" s="80"/>
      <c r="T572" s="80"/>
      <c r="U572" s="80"/>
      <c r="V572" s="80"/>
      <c r="W572" s="80"/>
      <c r="X572" s="81">
        <v>0</v>
      </c>
      <c r="Y572" s="80"/>
      <c r="Z572" s="80"/>
      <c r="AA572" s="82"/>
      <c r="AB572" s="82"/>
      <c r="AC572" s="83"/>
      <c r="AD572" s="83"/>
      <c r="AE572" s="83"/>
      <c r="AF572" s="83"/>
      <c r="AG572" s="84"/>
      <c r="AH572" s="85"/>
      <c r="AI572" s="85"/>
      <c r="AJ572" s="85">
        <f t="shared" si="16"/>
        <v>0</v>
      </c>
      <c r="AK572" s="85">
        <f t="shared" si="17"/>
        <v>0</v>
      </c>
      <c r="AL572" s="36"/>
    </row>
    <row r="573" spans="1:38" ht="15" hidden="1" customHeight="1" x14ac:dyDescent="0.25">
      <c r="A573" s="71">
        <v>543</v>
      </c>
      <c r="B573" s="71"/>
      <c r="C573" s="72"/>
      <c r="D573" s="88"/>
      <c r="E573" s="30"/>
      <c r="F573" s="30"/>
      <c r="G573" s="73"/>
      <c r="H573" s="74" t="s">
        <v>8</v>
      </c>
      <c r="I573" s="31"/>
      <c r="J573" s="30" t="s">
        <v>9</v>
      </c>
      <c r="K573" s="75">
        <f>'ФОРМУЛЫ!'!E559</f>
        <v>0</v>
      </c>
      <c r="L573" s="75">
        <f>'ФОРМУЛЫ!'!F559</f>
        <v>0</v>
      </c>
      <c r="M573" s="73"/>
      <c r="N573" s="76">
        <f>'ФОРМУЛЫ!'!J559</f>
        <v>0</v>
      </c>
      <c r="O573" s="76">
        <f>'ФОРМУЛЫ!'!K559</f>
        <v>0</v>
      </c>
      <c r="P573" s="77"/>
      <c r="Q573" s="78">
        <f>'ФОРМУЛЫ!'!P559</f>
        <v>0</v>
      </c>
      <c r="R573" s="79">
        <v>0.18</v>
      </c>
      <c r="S573" s="80"/>
      <c r="T573" s="80"/>
      <c r="U573" s="80"/>
      <c r="V573" s="80"/>
      <c r="W573" s="80"/>
      <c r="X573" s="81">
        <v>0</v>
      </c>
      <c r="Y573" s="80"/>
      <c r="Z573" s="80"/>
      <c r="AA573" s="82"/>
      <c r="AB573" s="82"/>
      <c r="AC573" s="83"/>
      <c r="AD573" s="83"/>
      <c r="AE573" s="83"/>
      <c r="AF573" s="83"/>
      <c r="AG573" s="84"/>
      <c r="AH573" s="85"/>
      <c r="AI573" s="85"/>
      <c r="AJ573" s="85">
        <f t="shared" si="16"/>
        <v>0</v>
      </c>
      <c r="AK573" s="85">
        <f t="shared" si="17"/>
        <v>0</v>
      </c>
      <c r="AL573" s="36"/>
    </row>
    <row r="574" spans="1:38" ht="15" hidden="1" customHeight="1" x14ac:dyDescent="0.25">
      <c r="A574" s="71">
        <v>544</v>
      </c>
      <c r="B574" s="71"/>
      <c r="C574" s="72"/>
      <c r="D574" s="70"/>
      <c r="E574" s="30"/>
      <c r="F574" s="30"/>
      <c r="G574" s="73"/>
      <c r="H574" s="74" t="s">
        <v>8</v>
      </c>
      <c r="I574" s="31"/>
      <c r="J574" s="30" t="s">
        <v>9</v>
      </c>
      <c r="K574" s="75">
        <f>'ФОРМУЛЫ!'!E560</f>
        <v>0</v>
      </c>
      <c r="L574" s="75">
        <f>'ФОРМУЛЫ!'!F560</f>
        <v>0</v>
      </c>
      <c r="M574" s="73"/>
      <c r="N574" s="76">
        <f>'ФОРМУЛЫ!'!J560</f>
        <v>0</v>
      </c>
      <c r="O574" s="76">
        <f>'ФОРМУЛЫ!'!K560</f>
        <v>0</v>
      </c>
      <c r="P574" s="77"/>
      <c r="Q574" s="78">
        <f>'ФОРМУЛЫ!'!P560</f>
        <v>0</v>
      </c>
      <c r="R574" s="79">
        <v>0.18</v>
      </c>
      <c r="S574" s="80"/>
      <c r="T574" s="80"/>
      <c r="U574" s="80"/>
      <c r="V574" s="80"/>
      <c r="W574" s="80"/>
      <c r="X574" s="81">
        <v>0</v>
      </c>
      <c r="Y574" s="80"/>
      <c r="Z574" s="80"/>
      <c r="AA574" s="82"/>
      <c r="AB574" s="82"/>
      <c r="AC574" s="83"/>
      <c r="AD574" s="83"/>
      <c r="AE574" s="83"/>
      <c r="AF574" s="83"/>
      <c r="AG574" s="84"/>
      <c r="AH574" s="85"/>
      <c r="AI574" s="85"/>
      <c r="AJ574" s="85">
        <f t="shared" si="16"/>
        <v>0</v>
      </c>
      <c r="AK574" s="85">
        <f t="shared" si="17"/>
        <v>0</v>
      </c>
      <c r="AL574" s="36"/>
    </row>
    <row r="575" spans="1:38" ht="15" hidden="1" customHeight="1" x14ac:dyDescent="0.25">
      <c r="A575" s="71">
        <v>545</v>
      </c>
      <c r="B575" s="71"/>
      <c r="C575" s="72"/>
      <c r="D575" s="70"/>
      <c r="E575" s="30"/>
      <c r="F575" s="30"/>
      <c r="G575" s="73"/>
      <c r="H575" s="74" t="s">
        <v>8</v>
      </c>
      <c r="I575" s="31"/>
      <c r="J575" s="30" t="s">
        <v>9</v>
      </c>
      <c r="K575" s="75">
        <f>'ФОРМУЛЫ!'!E561</f>
        <v>0</v>
      </c>
      <c r="L575" s="75">
        <f>'ФОРМУЛЫ!'!F561</f>
        <v>0</v>
      </c>
      <c r="M575" s="73"/>
      <c r="N575" s="76">
        <f>'ФОРМУЛЫ!'!J561</f>
        <v>0</v>
      </c>
      <c r="O575" s="76">
        <f>'ФОРМУЛЫ!'!K561</f>
        <v>0</v>
      </c>
      <c r="P575" s="77"/>
      <c r="Q575" s="78">
        <f>'ФОРМУЛЫ!'!P561</f>
        <v>0</v>
      </c>
      <c r="R575" s="79">
        <v>0.18</v>
      </c>
      <c r="S575" s="80"/>
      <c r="T575" s="80"/>
      <c r="U575" s="80"/>
      <c r="V575" s="80"/>
      <c r="W575" s="80"/>
      <c r="X575" s="81">
        <v>0</v>
      </c>
      <c r="Y575" s="80"/>
      <c r="Z575" s="80"/>
      <c r="AA575" s="82"/>
      <c r="AB575" s="82"/>
      <c r="AC575" s="83"/>
      <c r="AD575" s="83"/>
      <c r="AE575" s="83"/>
      <c r="AF575" s="83"/>
      <c r="AG575" s="84"/>
      <c r="AH575" s="85"/>
      <c r="AI575" s="85"/>
      <c r="AJ575" s="85">
        <f t="shared" si="16"/>
        <v>0</v>
      </c>
      <c r="AK575" s="85">
        <f t="shared" si="17"/>
        <v>0</v>
      </c>
      <c r="AL575" s="36"/>
    </row>
    <row r="576" spans="1:38" ht="15" hidden="1" customHeight="1" x14ac:dyDescent="0.25">
      <c r="A576" s="71">
        <v>546</v>
      </c>
      <c r="B576" s="71"/>
      <c r="C576" s="72"/>
      <c r="D576" s="88"/>
      <c r="E576" s="30"/>
      <c r="F576" s="30"/>
      <c r="G576" s="73"/>
      <c r="H576" s="74" t="s">
        <v>8</v>
      </c>
      <c r="I576" s="31"/>
      <c r="J576" s="30" t="s">
        <v>9</v>
      </c>
      <c r="K576" s="75">
        <f>'ФОРМУЛЫ!'!E562</f>
        <v>0</v>
      </c>
      <c r="L576" s="75">
        <f>'ФОРМУЛЫ!'!F562</f>
        <v>0</v>
      </c>
      <c r="M576" s="73"/>
      <c r="N576" s="76">
        <f>'ФОРМУЛЫ!'!J562</f>
        <v>0</v>
      </c>
      <c r="O576" s="76">
        <f>'ФОРМУЛЫ!'!K562</f>
        <v>0</v>
      </c>
      <c r="P576" s="77"/>
      <c r="Q576" s="78">
        <f>'ФОРМУЛЫ!'!P562</f>
        <v>0</v>
      </c>
      <c r="R576" s="79">
        <v>0.18</v>
      </c>
      <c r="S576" s="80"/>
      <c r="T576" s="80"/>
      <c r="U576" s="80"/>
      <c r="V576" s="80"/>
      <c r="W576" s="80"/>
      <c r="X576" s="81">
        <v>0</v>
      </c>
      <c r="Y576" s="80"/>
      <c r="Z576" s="80"/>
      <c r="AA576" s="82"/>
      <c r="AB576" s="82"/>
      <c r="AC576" s="83"/>
      <c r="AD576" s="83"/>
      <c r="AE576" s="83"/>
      <c r="AF576" s="83"/>
      <c r="AG576" s="84"/>
      <c r="AH576" s="85"/>
      <c r="AI576" s="85"/>
      <c r="AJ576" s="85">
        <f t="shared" si="16"/>
        <v>0</v>
      </c>
      <c r="AK576" s="85">
        <f t="shared" si="17"/>
        <v>0</v>
      </c>
      <c r="AL576" s="36"/>
    </row>
    <row r="577" spans="1:38" ht="15" hidden="1" customHeight="1" x14ac:dyDescent="0.25">
      <c r="A577" s="71">
        <v>547</v>
      </c>
      <c r="B577" s="71"/>
      <c r="C577" s="72"/>
      <c r="D577" s="70"/>
      <c r="E577" s="30"/>
      <c r="F577" s="30"/>
      <c r="G577" s="73"/>
      <c r="H577" s="74" t="s">
        <v>8</v>
      </c>
      <c r="I577" s="31"/>
      <c r="J577" s="30" t="s">
        <v>9</v>
      </c>
      <c r="K577" s="75">
        <f>'ФОРМУЛЫ!'!E563</f>
        <v>0</v>
      </c>
      <c r="L577" s="75">
        <f>'ФОРМУЛЫ!'!F563</f>
        <v>0</v>
      </c>
      <c r="M577" s="73"/>
      <c r="N577" s="76">
        <f>'ФОРМУЛЫ!'!J563</f>
        <v>0</v>
      </c>
      <c r="O577" s="76">
        <f>'ФОРМУЛЫ!'!K563</f>
        <v>0</v>
      </c>
      <c r="P577" s="77"/>
      <c r="Q577" s="78">
        <f>'ФОРМУЛЫ!'!P563</f>
        <v>0</v>
      </c>
      <c r="R577" s="79">
        <v>0.18</v>
      </c>
      <c r="S577" s="80"/>
      <c r="T577" s="80"/>
      <c r="U577" s="80"/>
      <c r="V577" s="80"/>
      <c r="W577" s="80"/>
      <c r="X577" s="81">
        <v>0</v>
      </c>
      <c r="Y577" s="80"/>
      <c r="Z577" s="80"/>
      <c r="AA577" s="82"/>
      <c r="AB577" s="82"/>
      <c r="AC577" s="83"/>
      <c r="AD577" s="83"/>
      <c r="AE577" s="83"/>
      <c r="AF577" s="83"/>
      <c r="AG577" s="84"/>
      <c r="AH577" s="85"/>
      <c r="AI577" s="85"/>
      <c r="AJ577" s="85">
        <f t="shared" si="16"/>
        <v>0</v>
      </c>
      <c r="AK577" s="85">
        <f t="shared" si="17"/>
        <v>0</v>
      </c>
      <c r="AL577" s="36"/>
    </row>
    <row r="578" spans="1:38" ht="15" hidden="1" customHeight="1" x14ac:dyDescent="0.25">
      <c r="A578" s="71">
        <v>548</v>
      </c>
      <c r="B578" s="71"/>
      <c r="C578" s="72"/>
      <c r="D578" s="70"/>
      <c r="E578" s="30"/>
      <c r="F578" s="30"/>
      <c r="G578" s="73"/>
      <c r="H578" s="74" t="s">
        <v>8</v>
      </c>
      <c r="I578" s="31"/>
      <c r="J578" s="30" t="s">
        <v>9</v>
      </c>
      <c r="K578" s="75">
        <f>'ФОРМУЛЫ!'!E564</f>
        <v>0</v>
      </c>
      <c r="L578" s="75">
        <f>'ФОРМУЛЫ!'!F564</f>
        <v>0</v>
      </c>
      <c r="M578" s="73"/>
      <c r="N578" s="76">
        <f>'ФОРМУЛЫ!'!J564</f>
        <v>0</v>
      </c>
      <c r="O578" s="76">
        <f>'ФОРМУЛЫ!'!K564</f>
        <v>0</v>
      </c>
      <c r="P578" s="77"/>
      <c r="Q578" s="78">
        <f>'ФОРМУЛЫ!'!P564</f>
        <v>0</v>
      </c>
      <c r="R578" s="79">
        <v>0.18</v>
      </c>
      <c r="S578" s="80"/>
      <c r="T578" s="80"/>
      <c r="U578" s="80"/>
      <c r="V578" s="80"/>
      <c r="W578" s="80"/>
      <c r="X578" s="81">
        <v>0</v>
      </c>
      <c r="Y578" s="80"/>
      <c r="Z578" s="80"/>
      <c r="AA578" s="82"/>
      <c r="AB578" s="82"/>
      <c r="AC578" s="83"/>
      <c r="AD578" s="83"/>
      <c r="AE578" s="83"/>
      <c r="AF578" s="83"/>
      <c r="AG578" s="84"/>
      <c r="AH578" s="85"/>
      <c r="AI578" s="85"/>
      <c r="AJ578" s="85">
        <f t="shared" si="16"/>
        <v>0</v>
      </c>
      <c r="AK578" s="85">
        <f t="shared" si="17"/>
        <v>0</v>
      </c>
      <c r="AL578" s="36"/>
    </row>
    <row r="579" spans="1:38" ht="15" hidden="1" customHeight="1" x14ac:dyDescent="0.25">
      <c r="A579" s="71">
        <v>549</v>
      </c>
      <c r="B579" s="71"/>
      <c r="C579" s="72"/>
      <c r="D579" s="70"/>
      <c r="E579" s="30"/>
      <c r="F579" s="30"/>
      <c r="G579" s="73"/>
      <c r="H579" s="74" t="s">
        <v>8</v>
      </c>
      <c r="I579" s="31"/>
      <c r="J579" s="30" t="s">
        <v>9</v>
      </c>
      <c r="K579" s="75">
        <f>'ФОРМУЛЫ!'!E565</f>
        <v>0</v>
      </c>
      <c r="L579" s="75">
        <f>'ФОРМУЛЫ!'!F565</f>
        <v>0</v>
      </c>
      <c r="M579" s="73"/>
      <c r="N579" s="76">
        <f>'ФОРМУЛЫ!'!J565</f>
        <v>0</v>
      </c>
      <c r="O579" s="76">
        <f>'ФОРМУЛЫ!'!K565</f>
        <v>0</v>
      </c>
      <c r="P579" s="77"/>
      <c r="Q579" s="78">
        <f>'ФОРМУЛЫ!'!P565</f>
        <v>0</v>
      </c>
      <c r="R579" s="79">
        <v>0.18</v>
      </c>
      <c r="S579" s="80"/>
      <c r="T579" s="80"/>
      <c r="U579" s="80"/>
      <c r="V579" s="80"/>
      <c r="W579" s="80"/>
      <c r="X579" s="81">
        <v>0</v>
      </c>
      <c r="Y579" s="80"/>
      <c r="Z579" s="80"/>
      <c r="AA579" s="82"/>
      <c r="AB579" s="82"/>
      <c r="AC579" s="83"/>
      <c r="AD579" s="83"/>
      <c r="AE579" s="83"/>
      <c r="AF579" s="83"/>
      <c r="AG579" s="84"/>
      <c r="AH579" s="85"/>
      <c r="AI579" s="85"/>
      <c r="AJ579" s="85">
        <f t="shared" si="16"/>
        <v>0</v>
      </c>
      <c r="AK579" s="85">
        <f t="shared" si="17"/>
        <v>0</v>
      </c>
      <c r="AL579" s="36"/>
    </row>
    <row r="580" spans="1:38" ht="15" hidden="1" customHeight="1" x14ac:dyDescent="0.25">
      <c r="A580" s="71">
        <v>550</v>
      </c>
      <c r="B580" s="71"/>
      <c r="C580" s="72"/>
      <c r="D580" s="70"/>
      <c r="E580" s="30"/>
      <c r="F580" s="30"/>
      <c r="G580" s="73"/>
      <c r="H580" s="74" t="s">
        <v>8</v>
      </c>
      <c r="I580" s="31"/>
      <c r="J580" s="30" t="s">
        <v>9</v>
      </c>
      <c r="K580" s="75">
        <f>'ФОРМУЛЫ!'!E566</f>
        <v>0</v>
      </c>
      <c r="L580" s="75">
        <f>'ФОРМУЛЫ!'!F566</f>
        <v>0</v>
      </c>
      <c r="M580" s="73"/>
      <c r="N580" s="76">
        <f>'ФОРМУЛЫ!'!J566</f>
        <v>0</v>
      </c>
      <c r="O580" s="76">
        <f>'ФОРМУЛЫ!'!K566</f>
        <v>0</v>
      </c>
      <c r="P580" s="77"/>
      <c r="Q580" s="78">
        <f>'ФОРМУЛЫ!'!P566</f>
        <v>0</v>
      </c>
      <c r="R580" s="79">
        <v>0.18</v>
      </c>
      <c r="S580" s="80"/>
      <c r="T580" s="80"/>
      <c r="U580" s="80"/>
      <c r="V580" s="80"/>
      <c r="W580" s="80"/>
      <c r="X580" s="81">
        <v>0</v>
      </c>
      <c r="Y580" s="80"/>
      <c r="Z580" s="80"/>
      <c r="AA580" s="82"/>
      <c r="AB580" s="82"/>
      <c r="AC580" s="83"/>
      <c r="AD580" s="83"/>
      <c r="AE580" s="83"/>
      <c r="AF580" s="83"/>
      <c r="AG580" s="84"/>
      <c r="AH580" s="85"/>
      <c r="AI580" s="85"/>
      <c r="AJ580" s="85">
        <f t="shared" si="16"/>
        <v>0</v>
      </c>
      <c r="AK580" s="85">
        <f t="shared" si="17"/>
        <v>0</v>
      </c>
      <c r="AL580" s="36"/>
    </row>
    <row r="581" spans="1:38" ht="15" hidden="1" customHeight="1" x14ac:dyDescent="0.25">
      <c r="A581" s="71">
        <v>551</v>
      </c>
      <c r="B581" s="71"/>
      <c r="C581" s="72"/>
      <c r="D581" s="70"/>
      <c r="E581" s="30"/>
      <c r="F581" s="30"/>
      <c r="G581" s="73"/>
      <c r="H581" s="74" t="s">
        <v>8</v>
      </c>
      <c r="I581" s="31"/>
      <c r="J581" s="30" t="s">
        <v>9</v>
      </c>
      <c r="K581" s="75">
        <f>'ФОРМУЛЫ!'!E567</f>
        <v>0</v>
      </c>
      <c r="L581" s="75">
        <f>'ФОРМУЛЫ!'!F567</f>
        <v>0</v>
      </c>
      <c r="M581" s="73"/>
      <c r="N581" s="76">
        <f>'ФОРМУЛЫ!'!J567</f>
        <v>0</v>
      </c>
      <c r="O581" s="76">
        <f>'ФОРМУЛЫ!'!K567</f>
        <v>0</v>
      </c>
      <c r="P581" s="77"/>
      <c r="Q581" s="78">
        <f>'ФОРМУЛЫ!'!P567</f>
        <v>0</v>
      </c>
      <c r="R581" s="79">
        <v>0.18</v>
      </c>
      <c r="S581" s="80"/>
      <c r="T581" s="80"/>
      <c r="U581" s="80"/>
      <c r="V581" s="80"/>
      <c r="W581" s="80"/>
      <c r="X581" s="81">
        <v>0</v>
      </c>
      <c r="Y581" s="80"/>
      <c r="Z581" s="80"/>
      <c r="AA581" s="82"/>
      <c r="AB581" s="82"/>
      <c r="AC581" s="83"/>
      <c r="AD581" s="83"/>
      <c r="AE581" s="83"/>
      <c r="AF581" s="83"/>
      <c r="AG581" s="84"/>
      <c r="AH581" s="85"/>
      <c r="AI581" s="85"/>
      <c r="AJ581" s="85">
        <f t="shared" si="16"/>
        <v>0</v>
      </c>
      <c r="AK581" s="85">
        <f t="shared" si="17"/>
        <v>0</v>
      </c>
      <c r="AL581" s="36"/>
    </row>
    <row r="582" spans="1:38" ht="15" hidden="1" customHeight="1" x14ac:dyDescent="0.25">
      <c r="A582" s="71">
        <v>552</v>
      </c>
      <c r="B582" s="71"/>
      <c r="C582" s="72"/>
      <c r="D582" s="70"/>
      <c r="E582" s="30"/>
      <c r="F582" s="30"/>
      <c r="G582" s="73"/>
      <c r="H582" s="74" t="s">
        <v>8</v>
      </c>
      <c r="I582" s="31"/>
      <c r="J582" s="30" t="s">
        <v>9</v>
      </c>
      <c r="K582" s="75">
        <f>'ФОРМУЛЫ!'!E568</f>
        <v>0</v>
      </c>
      <c r="L582" s="75">
        <f>'ФОРМУЛЫ!'!F568</f>
        <v>0</v>
      </c>
      <c r="M582" s="73"/>
      <c r="N582" s="76">
        <f>'ФОРМУЛЫ!'!J568</f>
        <v>0</v>
      </c>
      <c r="O582" s="76">
        <f>'ФОРМУЛЫ!'!K568</f>
        <v>0</v>
      </c>
      <c r="P582" s="77"/>
      <c r="Q582" s="78">
        <f>'ФОРМУЛЫ!'!P568</f>
        <v>0</v>
      </c>
      <c r="R582" s="79">
        <v>0.18</v>
      </c>
      <c r="S582" s="80"/>
      <c r="T582" s="80"/>
      <c r="U582" s="80"/>
      <c r="V582" s="80"/>
      <c r="W582" s="80"/>
      <c r="X582" s="81">
        <v>0</v>
      </c>
      <c r="Y582" s="80"/>
      <c r="Z582" s="80"/>
      <c r="AA582" s="82"/>
      <c r="AB582" s="82"/>
      <c r="AC582" s="83"/>
      <c r="AD582" s="83"/>
      <c r="AE582" s="83"/>
      <c r="AF582" s="83"/>
      <c r="AG582" s="84"/>
      <c r="AH582" s="85"/>
      <c r="AI582" s="85"/>
      <c r="AJ582" s="85">
        <f t="shared" si="16"/>
        <v>0</v>
      </c>
      <c r="AK582" s="85">
        <f t="shared" si="17"/>
        <v>0</v>
      </c>
      <c r="AL582" s="36"/>
    </row>
    <row r="583" spans="1:38" ht="15" hidden="1" customHeight="1" x14ac:dyDescent="0.25">
      <c r="A583" s="71">
        <v>553</v>
      </c>
      <c r="B583" s="71"/>
      <c r="C583" s="72"/>
      <c r="D583" s="70"/>
      <c r="E583" s="30"/>
      <c r="F583" s="30"/>
      <c r="G583" s="73"/>
      <c r="H583" s="74" t="s">
        <v>8</v>
      </c>
      <c r="I583" s="31"/>
      <c r="J583" s="30" t="s">
        <v>9</v>
      </c>
      <c r="K583" s="75">
        <f>'ФОРМУЛЫ!'!E569</f>
        <v>0</v>
      </c>
      <c r="L583" s="75">
        <f>'ФОРМУЛЫ!'!F569</f>
        <v>0</v>
      </c>
      <c r="M583" s="73"/>
      <c r="N583" s="76">
        <f>'ФОРМУЛЫ!'!J569</f>
        <v>0</v>
      </c>
      <c r="O583" s="76">
        <f>'ФОРМУЛЫ!'!K569</f>
        <v>0</v>
      </c>
      <c r="P583" s="77"/>
      <c r="Q583" s="78">
        <f>'ФОРМУЛЫ!'!P569</f>
        <v>0</v>
      </c>
      <c r="R583" s="79">
        <v>0.18</v>
      </c>
      <c r="S583" s="80"/>
      <c r="T583" s="80"/>
      <c r="U583" s="80"/>
      <c r="V583" s="80"/>
      <c r="W583" s="80"/>
      <c r="X583" s="81">
        <v>0</v>
      </c>
      <c r="Y583" s="80"/>
      <c r="Z583" s="80"/>
      <c r="AA583" s="82"/>
      <c r="AB583" s="82"/>
      <c r="AC583" s="83"/>
      <c r="AD583" s="83"/>
      <c r="AE583" s="83"/>
      <c r="AF583" s="83"/>
      <c r="AG583" s="84"/>
      <c r="AH583" s="85"/>
      <c r="AI583" s="85"/>
      <c r="AJ583" s="85">
        <f t="shared" si="16"/>
        <v>0</v>
      </c>
      <c r="AK583" s="85">
        <f t="shared" si="17"/>
        <v>0</v>
      </c>
      <c r="AL583" s="36"/>
    </row>
    <row r="584" spans="1:38" ht="15" hidden="1" customHeight="1" x14ac:dyDescent="0.25">
      <c r="A584" s="71">
        <v>554</v>
      </c>
      <c r="B584" s="71"/>
      <c r="C584" s="72"/>
      <c r="D584" s="70"/>
      <c r="E584" s="30"/>
      <c r="F584" s="30"/>
      <c r="G584" s="73"/>
      <c r="H584" s="74" t="s">
        <v>8</v>
      </c>
      <c r="I584" s="31"/>
      <c r="J584" s="30" t="s">
        <v>9</v>
      </c>
      <c r="K584" s="75">
        <f>'ФОРМУЛЫ!'!E570</f>
        <v>0</v>
      </c>
      <c r="L584" s="75">
        <f>'ФОРМУЛЫ!'!F570</f>
        <v>0</v>
      </c>
      <c r="M584" s="73"/>
      <c r="N584" s="76">
        <f>'ФОРМУЛЫ!'!J570</f>
        <v>0</v>
      </c>
      <c r="O584" s="76">
        <f>'ФОРМУЛЫ!'!K570</f>
        <v>0</v>
      </c>
      <c r="P584" s="77"/>
      <c r="Q584" s="78">
        <f>'ФОРМУЛЫ!'!P570</f>
        <v>0</v>
      </c>
      <c r="R584" s="79">
        <v>0.18</v>
      </c>
      <c r="S584" s="80"/>
      <c r="T584" s="80"/>
      <c r="U584" s="80"/>
      <c r="V584" s="80"/>
      <c r="W584" s="80"/>
      <c r="X584" s="81">
        <v>0</v>
      </c>
      <c r="Y584" s="80"/>
      <c r="Z584" s="80"/>
      <c r="AA584" s="82"/>
      <c r="AB584" s="82"/>
      <c r="AC584" s="83"/>
      <c r="AD584" s="83"/>
      <c r="AE584" s="83"/>
      <c r="AF584" s="83"/>
      <c r="AG584" s="84"/>
      <c r="AH584" s="85"/>
      <c r="AI584" s="85"/>
      <c r="AJ584" s="85">
        <f t="shared" si="16"/>
        <v>0</v>
      </c>
      <c r="AK584" s="85">
        <f t="shared" si="17"/>
        <v>0</v>
      </c>
      <c r="AL584" s="36"/>
    </row>
    <row r="585" spans="1:38" ht="15" hidden="1" customHeight="1" x14ac:dyDescent="0.25">
      <c r="A585" s="71">
        <v>555</v>
      </c>
      <c r="B585" s="71"/>
      <c r="C585" s="72"/>
      <c r="D585" s="88"/>
      <c r="E585" s="30"/>
      <c r="F585" s="30"/>
      <c r="G585" s="73"/>
      <c r="H585" s="74" t="s">
        <v>8</v>
      </c>
      <c r="I585" s="31"/>
      <c r="J585" s="30" t="s">
        <v>9</v>
      </c>
      <c r="K585" s="75">
        <f>'ФОРМУЛЫ!'!E571</f>
        <v>0</v>
      </c>
      <c r="L585" s="75">
        <f>'ФОРМУЛЫ!'!F571</f>
        <v>0</v>
      </c>
      <c r="M585" s="73"/>
      <c r="N585" s="76">
        <f>'ФОРМУЛЫ!'!J571</f>
        <v>0</v>
      </c>
      <c r="O585" s="76">
        <f>'ФОРМУЛЫ!'!K571</f>
        <v>0</v>
      </c>
      <c r="P585" s="77"/>
      <c r="Q585" s="78">
        <f>'ФОРМУЛЫ!'!P571</f>
        <v>0</v>
      </c>
      <c r="R585" s="79">
        <v>0.18</v>
      </c>
      <c r="S585" s="80"/>
      <c r="T585" s="80"/>
      <c r="U585" s="80"/>
      <c r="V585" s="80"/>
      <c r="W585" s="80"/>
      <c r="X585" s="81">
        <v>0</v>
      </c>
      <c r="Y585" s="80"/>
      <c r="Z585" s="80"/>
      <c r="AA585" s="82"/>
      <c r="AB585" s="82"/>
      <c r="AC585" s="83"/>
      <c r="AD585" s="83"/>
      <c r="AE585" s="83"/>
      <c r="AF585" s="83"/>
      <c r="AG585" s="84"/>
      <c r="AH585" s="85"/>
      <c r="AI585" s="85"/>
      <c r="AJ585" s="85">
        <f t="shared" si="16"/>
        <v>0</v>
      </c>
      <c r="AK585" s="85">
        <f t="shared" si="17"/>
        <v>0</v>
      </c>
      <c r="AL585" s="36"/>
    </row>
    <row r="586" spans="1:38" ht="15" hidden="1" customHeight="1" x14ac:dyDescent="0.25">
      <c r="A586" s="71">
        <v>556</v>
      </c>
      <c r="B586" s="71"/>
      <c r="C586" s="72"/>
      <c r="D586" s="70"/>
      <c r="E586" s="30"/>
      <c r="F586" s="30"/>
      <c r="G586" s="73"/>
      <c r="H586" s="74" t="s">
        <v>8</v>
      </c>
      <c r="I586" s="31"/>
      <c r="J586" s="30" t="s">
        <v>9</v>
      </c>
      <c r="K586" s="75">
        <f>'ФОРМУЛЫ!'!E572</f>
        <v>0</v>
      </c>
      <c r="L586" s="75">
        <f>'ФОРМУЛЫ!'!F572</f>
        <v>0</v>
      </c>
      <c r="M586" s="73"/>
      <c r="N586" s="76">
        <f>'ФОРМУЛЫ!'!J572</f>
        <v>0</v>
      </c>
      <c r="O586" s="76">
        <f>'ФОРМУЛЫ!'!K572</f>
        <v>0</v>
      </c>
      <c r="P586" s="77"/>
      <c r="Q586" s="78">
        <f>'ФОРМУЛЫ!'!P572</f>
        <v>0</v>
      </c>
      <c r="R586" s="79">
        <v>0.18</v>
      </c>
      <c r="S586" s="80"/>
      <c r="T586" s="80"/>
      <c r="U586" s="80"/>
      <c r="V586" s="80"/>
      <c r="W586" s="89"/>
      <c r="X586" s="81">
        <v>0</v>
      </c>
      <c r="Y586" s="89"/>
      <c r="Z586" s="89"/>
      <c r="AA586" s="90"/>
      <c r="AB586" s="90"/>
      <c r="AC586" s="83"/>
      <c r="AD586" s="83"/>
      <c r="AE586" s="83"/>
      <c r="AF586" s="83"/>
      <c r="AG586" s="84"/>
      <c r="AH586" s="85"/>
      <c r="AI586" s="85"/>
      <c r="AJ586" s="85">
        <f t="shared" si="16"/>
        <v>0</v>
      </c>
      <c r="AK586" s="85">
        <f t="shared" si="17"/>
        <v>0</v>
      </c>
      <c r="AL586" s="41"/>
    </row>
    <row r="587" spans="1:38" ht="15" hidden="1" customHeight="1" x14ac:dyDescent="0.25">
      <c r="A587" s="71">
        <v>557</v>
      </c>
      <c r="B587" s="71"/>
      <c r="C587" s="72"/>
      <c r="D587" s="70"/>
      <c r="E587" s="30"/>
      <c r="F587" s="30"/>
      <c r="G587" s="73"/>
      <c r="H587" s="74" t="s">
        <v>8</v>
      </c>
      <c r="I587" s="31"/>
      <c r="J587" s="30" t="s">
        <v>9</v>
      </c>
      <c r="K587" s="75">
        <f>'ФОРМУЛЫ!'!E573</f>
        <v>0</v>
      </c>
      <c r="L587" s="75">
        <f>'ФОРМУЛЫ!'!F573</f>
        <v>0</v>
      </c>
      <c r="M587" s="73"/>
      <c r="N587" s="76">
        <f>'ФОРМУЛЫ!'!J573</f>
        <v>0</v>
      </c>
      <c r="O587" s="76">
        <f>'ФОРМУЛЫ!'!K573</f>
        <v>0</v>
      </c>
      <c r="P587" s="77"/>
      <c r="Q587" s="78">
        <f>'ФОРМУЛЫ!'!P573</f>
        <v>0</v>
      </c>
      <c r="R587" s="79">
        <v>0.18</v>
      </c>
      <c r="S587" s="80"/>
      <c r="T587" s="80"/>
      <c r="U587" s="80"/>
      <c r="V587" s="80"/>
      <c r="W587" s="80"/>
      <c r="X587" s="81">
        <v>0</v>
      </c>
      <c r="Y587" s="80"/>
      <c r="Z587" s="80"/>
      <c r="AA587" s="82"/>
      <c r="AB587" s="82"/>
      <c r="AC587" s="83"/>
      <c r="AD587" s="83"/>
      <c r="AE587" s="83"/>
      <c r="AF587" s="83"/>
      <c r="AG587" s="84"/>
      <c r="AH587" s="85"/>
      <c r="AI587" s="85"/>
      <c r="AJ587" s="85">
        <f t="shared" si="16"/>
        <v>0</v>
      </c>
      <c r="AK587" s="85">
        <f t="shared" si="17"/>
        <v>0</v>
      </c>
      <c r="AL587" s="36"/>
    </row>
    <row r="588" spans="1:38" ht="15" hidden="1" customHeight="1" x14ac:dyDescent="0.25">
      <c r="A588" s="71">
        <v>558</v>
      </c>
      <c r="B588" s="71"/>
      <c r="C588" s="72"/>
      <c r="D588" s="70"/>
      <c r="E588" s="30"/>
      <c r="F588" s="30"/>
      <c r="G588" s="73"/>
      <c r="H588" s="74" t="s">
        <v>8</v>
      </c>
      <c r="I588" s="31"/>
      <c r="J588" s="30" t="s">
        <v>9</v>
      </c>
      <c r="K588" s="75">
        <f>'ФОРМУЛЫ!'!E574</f>
        <v>0</v>
      </c>
      <c r="L588" s="75">
        <f>'ФОРМУЛЫ!'!F574</f>
        <v>0</v>
      </c>
      <c r="M588" s="73"/>
      <c r="N588" s="76">
        <f>'ФОРМУЛЫ!'!J574</f>
        <v>0</v>
      </c>
      <c r="O588" s="76">
        <f>'ФОРМУЛЫ!'!K574</f>
        <v>0</v>
      </c>
      <c r="P588" s="77"/>
      <c r="Q588" s="78">
        <f>'ФОРМУЛЫ!'!P574</f>
        <v>0</v>
      </c>
      <c r="R588" s="79">
        <v>0.18</v>
      </c>
      <c r="S588" s="80"/>
      <c r="T588" s="80"/>
      <c r="U588" s="80"/>
      <c r="V588" s="80"/>
      <c r="W588" s="80"/>
      <c r="X588" s="81">
        <v>0</v>
      </c>
      <c r="Y588" s="80"/>
      <c r="Z588" s="80"/>
      <c r="AA588" s="82"/>
      <c r="AB588" s="82"/>
      <c r="AC588" s="83"/>
      <c r="AD588" s="83"/>
      <c r="AE588" s="83"/>
      <c r="AF588" s="83"/>
      <c r="AG588" s="84"/>
      <c r="AH588" s="85"/>
      <c r="AI588" s="85"/>
      <c r="AJ588" s="85">
        <f t="shared" si="16"/>
        <v>0</v>
      </c>
      <c r="AK588" s="85">
        <f t="shared" si="17"/>
        <v>0</v>
      </c>
      <c r="AL588" s="36"/>
    </row>
    <row r="589" spans="1:38" ht="15" hidden="1" customHeight="1" x14ac:dyDescent="0.25">
      <c r="A589" s="71">
        <v>559</v>
      </c>
      <c r="B589" s="71"/>
      <c r="C589" s="72"/>
      <c r="D589" s="70"/>
      <c r="E589" s="30"/>
      <c r="F589" s="30"/>
      <c r="G589" s="73"/>
      <c r="H589" s="74" t="s">
        <v>8</v>
      </c>
      <c r="I589" s="31"/>
      <c r="J589" s="30" t="s">
        <v>9</v>
      </c>
      <c r="K589" s="75">
        <f>'ФОРМУЛЫ!'!E575</f>
        <v>0</v>
      </c>
      <c r="L589" s="75">
        <f>'ФОРМУЛЫ!'!F575</f>
        <v>0</v>
      </c>
      <c r="M589" s="73"/>
      <c r="N589" s="76">
        <f>'ФОРМУЛЫ!'!J575</f>
        <v>0</v>
      </c>
      <c r="O589" s="76">
        <f>'ФОРМУЛЫ!'!K575</f>
        <v>0</v>
      </c>
      <c r="P589" s="77"/>
      <c r="Q589" s="78">
        <f>'ФОРМУЛЫ!'!P575</f>
        <v>0</v>
      </c>
      <c r="R589" s="79">
        <v>0.18</v>
      </c>
      <c r="S589" s="80"/>
      <c r="T589" s="80"/>
      <c r="U589" s="80"/>
      <c r="V589" s="80"/>
      <c r="W589" s="80"/>
      <c r="X589" s="81">
        <v>0</v>
      </c>
      <c r="Y589" s="80"/>
      <c r="Z589" s="80"/>
      <c r="AA589" s="82"/>
      <c r="AB589" s="82"/>
      <c r="AC589" s="83"/>
      <c r="AD589" s="83"/>
      <c r="AE589" s="83"/>
      <c r="AF589" s="83"/>
      <c r="AG589" s="84"/>
      <c r="AH589" s="85"/>
      <c r="AI589" s="85"/>
      <c r="AJ589" s="85">
        <f t="shared" si="16"/>
        <v>0</v>
      </c>
      <c r="AK589" s="85">
        <f t="shared" si="17"/>
        <v>0</v>
      </c>
      <c r="AL589" s="36"/>
    </row>
    <row r="590" spans="1:38" ht="15" hidden="1" customHeight="1" x14ac:dyDescent="0.25">
      <c r="A590" s="71">
        <v>560</v>
      </c>
      <c r="B590" s="71"/>
      <c r="C590" s="72"/>
      <c r="D590" s="70"/>
      <c r="E590" s="30"/>
      <c r="F590" s="30"/>
      <c r="G590" s="73"/>
      <c r="H590" s="74" t="s">
        <v>8</v>
      </c>
      <c r="I590" s="31"/>
      <c r="J590" s="30" t="s">
        <v>9</v>
      </c>
      <c r="K590" s="75">
        <f>'ФОРМУЛЫ!'!E576</f>
        <v>0</v>
      </c>
      <c r="L590" s="75">
        <f>'ФОРМУЛЫ!'!F576</f>
        <v>0</v>
      </c>
      <c r="M590" s="73"/>
      <c r="N590" s="76">
        <f>'ФОРМУЛЫ!'!J576</f>
        <v>0</v>
      </c>
      <c r="O590" s="76">
        <f>'ФОРМУЛЫ!'!K576</f>
        <v>0</v>
      </c>
      <c r="P590" s="77"/>
      <c r="Q590" s="78">
        <f>'ФОРМУЛЫ!'!P576</f>
        <v>0</v>
      </c>
      <c r="R590" s="79">
        <v>0.18</v>
      </c>
      <c r="S590" s="80"/>
      <c r="T590" s="80"/>
      <c r="U590" s="80"/>
      <c r="V590" s="80"/>
      <c r="W590" s="80"/>
      <c r="X590" s="81">
        <v>0</v>
      </c>
      <c r="Y590" s="80"/>
      <c r="Z590" s="80"/>
      <c r="AA590" s="82"/>
      <c r="AB590" s="82"/>
      <c r="AC590" s="83"/>
      <c r="AD590" s="83"/>
      <c r="AE590" s="83"/>
      <c r="AF590" s="83"/>
      <c r="AG590" s="84"/>
      <c r="AH590" s="85"/>
      <c r="AI590" s="85"/>
      <c r="AJ590" s="85">
        <f t="shared" si="16"/>
        <v>0</v>
      </c>
      <c r="AK590" s="85">
        <f t="shared" si="17"/>
        <v>0</v>
      </c>
      <c r="AL590" s="36"/>
    </row>
    <row r="591" spans="1:38" ht="15" hidden="1" customHeight="1" x14ac:dyDescent="0.25">
      <c r="A591" s="71">
        <v>561</v>
      </c>
      <c r="B591" s="71"/>
      <c r="C591" s="72"/>
      <c r="D591" s="70"/>
      <c r="E591" s="30"/>
      <c r="F591" s="30"/>
      <c r="G591" s="73"/>
      <c r="H591" s="74" t="s">
        <v>8</v>
      </c>
      <c r="I591" s="31"/>
      <c r="J591" s="30" t="s">
        <v>9</v>
      </c>
      <c r="K591" s="75">
        <f>'ФОРМУЛЫ!'!E577</f>
        <v>0</v>
      </c>
      <c r="L591" s="75">
        <f>'ФОРМУЛЫ!'!F577</f>
        <v>0</v>
      </c>
      <c r="M591" s="73"/>
      <c r="N591" s="76">
        <f>'ФОРМУЛЫ!'!J577</f>
        <v>0</v>
      </c>
      <c r="O591" s="76">
        <f>'ФОРМУЛЫ!'!K577</f>
        <v>0</v>
      </c>
      <c r="P591" s="77"/>
      <c r="Q591" s="78">
        <f>'ФОРМУЛЫ!'!P577</f>
        <v>0</v>
      </c>
      <c r="R591" s="79">
        <v>0.18</v>
      </c>
      <c r="S591" s="80"/>
      <c r="T591" s="80"/>
      <c r="U591" s="80"/>
      <c r="V591" s="80"/>
      <c r="W591" s="80"/>
      <c r="X591" s="81">
        <v>0</v>
      </c>
      <c r="Y591" s="80"/>
      <c r="Z591" s="80"/>
      <c r="AA591" s="82"/>
      <c r="AB591" s="82"/>
      <c r="AC591" s="83"/>
      <c r="AD591" s="83"/>
      <c r="AE591" s="83"/>
      <c r="AF591" s="83"/>
      <c r="AG591" s="84"/>
      <c r="AH591" s="85"/>
      <c r="AI591" s="85"/>
      <c r="AJ591" s="85">
        <f t="shared" si="16"/>
        <v>0</v>
      </c>
      <c r="AK591" s="85">
        <f t="shared" si="17"/>
        <v>0</v>
      </c>
      <c r="AL591" s="36"/>
    </row>
    <row r="592" spans="1:38" ht="15" hidden="1" customHeight="1" x14ac:dyDescent="0.25">
      <c r="A592" s="71">
        <v>562</v>
      </c>
      <c r="B592" s="71"/>
      <c r="C592" s="72"/>
      <c r="D592" s="70"/>
      <c r="E592" s="30"/>
      <c r="F592" s="30"/>
      <c r="G592" s="73"/>
      <c r="H592" s="74" t="s">
        <v>8</v>
      </c>
      <c r="I592" s="31"/>
      <c r="J592" s="30" t="s">
        <v>9</v>
      </c>
      <c r="K592" s="75">
        <f>'ФОРМУЛЫ!'!E578</f>
        <v>0</v>
      </c>
      <c r="L592" s="75">
        <f>'ФОРМУЛЫ!'!F578</f>
        <v>0</v>
      </c>
      <c r="M592" s="73"/>
      <c r="N592" s="76">
        <f>'ФОРМУЛЫ!'!J578</f>
        <v>0</v>
      </c>
      <c r="O592" s="76">
        <f>'ФОРМУЛЫ!'!K578</f>
        <v>0</v>
      </c>
      <c r="P592" s="77"/>
      <c r="Q592" s="78">
        <f>'ФОРМУЛЫ!'!P578</f>
        <v>0</v>
      </c>
      <c r="R592" s="79">
        <v>0.18</v>
      </c>
      <c r="S592" s="80"/>
      <c r="T592" s="80"/>
      <c r="U592" s="80"/>
      <c r="V592" s="80"/>
      <c r="W592" s="80"/>
      <c r="X592" s="81">
        <v>0</v>
      </c>
      <c r="Y592" s="80"/>
      <c r="Z592" s="80"/>
      <c r="AA592" s="82"/>
      <c r="AB592" s="82"/>
      <c r="AC592" s="83"/>
      <c r="AD592" s="83"/>
      <c r="AE592" s="83"/>
      <c r="AF592" s="83"/>
      <c r="AG592" s="84"/>
      <c r="AH592" s="85"/>
      <c r="AI592" s="85"/>
      <c r="AJ592" s="85">
        <f t="shared" si="16"/>
        <v>0</v>
      </c>
      <c r="AK592" s="85">
        <f t="shared" si="17"/>
        <v>0</v>
      </c>
      <c r="AL592" s="36"/>
    </row>
    <row r="593" spans="1:38" ht="15" hidden="1" customHeight="1" x14ac:dyDescent="0.25">
      <c r="A593" s="71">
        <v>563</v>
      </c>
      <c r="B593" s="71"/>
      <c r="C593" s="72"/>
      <c r="D593" s="70"/>
      <c r="E593" s="30"/>
      <c r="F593" s="30"/>
      <c r="G593" s="73"/>
      <c r="H593" s="74" t="s">
        <v>8</v>
      </c>
      <c r="I593" s="31"/>
      <c r="J593" s="30" t="s">
        <v>9</v>
      </c>
      <c r="K593" s="75">
        <f>'ФОРМУЛЫ!'!E579</f>
        <v>0</v>
      </c>
      <c r="L593" s="75">
        <f>'ФОРМУЛЫ!'!F579</f>
        <v>0</v>
      </c>
      <c r="M593" s="73"/>
      <c r="N593" s="76">
        <f>'ФОРМУЛЫ!'!J579</f>
        <v>0</v>
      </c>
      <c r="O593" s="76">
        <f>'ФОРМУЛЫ!'!K579</f>
        <v>0</v>
      </c>
      <c r="P593" s="77"/>
      <c r="Q593" s="78">
        <f>'ФОРМУЛЫ!'!P579</f>
        <v>0</v>
      </c>
      <c r="R593" s="79">
        <v>0.18</v>
      </c>
      <c r="S593" s="80"/>
      <c r="T593" s="80"/>
      <c r="U593" s="80"/>
      <c r="V593" s="80"/>
      <c r="W593" s="80"/>
      <c r="X593" s="81">
        <v>0</v>
      </c>
      <c r="Y593" s="80"/>
      <c r="Z593" s="80"/>
      <c r="AA593" s="82"/>
      <c r="AB593" s="82"/>
      <c r="AC593" s="83"/>
      <c r="AD593" s="83"/>
      <c r="AE593" s="83"/>
      <c r="AF593" s="83"/>
      <c r="AG593" s="84"/>
      <c r="AH593" s="85"/>
      <c r="AI593" s="85"/>
      <c r="AJ593" s="85">
        <f t="shared" si="16"/>
        <v>0</v>
      </c>
      <c r="AK593" s="85">
        <f t="shared" si="17"/>
        <v>0</v>
      </c>
      <c r="AL593" s="36"/>
    </row>
    <row r="594" spans="1:38" ht="15" hidden="1" customHeight="1" x14ac:dyDescent="0.25">
      <c r="A594" s="71">
        <v>564</v>
      </c>
      <c r="B594" s="71"/>
      <c r="C594" s="72"/>
      <c r="D594" s="70"/>
      <c r="E594" s="30"/>
      <c r="F594" s="30"/>
      <c r="G594" s="73"/>
      <c r="H594" s="74" t="s">
        <v>8</v>
      </c>
      <c r="I594" s="31"/>
      <c r="J594" s="30" t="s">
        <v>9</v>
      </c>
      <c r="K594" s="75">
        <f>'ФОРМУЛЫ!'!E580</f>
        <v>0</v>
      </c>
      <c r="L594" s="75">
        <f>'ФОРМУЛЫ!'!F580</f>
        <v>0</v>
      </c>
      <c r="M594" s="73"/>
      <c r="N594" s="76">
        <f>'ФОРМУЛЫ!'!J580</f>
        <v>0</v>
      </c>
      <c r="O594" s="76">
        <f>'ФОРМУЛЫ!'!K580</f>
        <v>0</v>
      </c>
      <c r="P594" s="77"/>
      <c r="Q594" s="78">
        <f>'ФОРМУЛЫ!'!P580</f>
        <v>0</v>
      </c>
      <c r="R594" s="79">
        <v>0.18</v>
      </c>
      <c r="S594" s="80"/>
      <c r="T594" s="80"/>
      <c r="U594" s="80"/>
      <c r="V594" s="80"/>
      <c r="W594" s="80"/>
      <c r="X594" s="81">
        <v>0</v>
      </c>
      <c r="Y594" s="80"/>
      <c r="Z594" s="80"/>
      <c r="AA594" s="82"/>
      <c r="AB594" s="82"/>
      <c r="AC594" s="83"/>
      <c r="AD594" s="83"/>
      <c r="AE594" s="83"/>
      <c r="AF594" s="83"/>
      <c r="AG594" s="84"/>
      <c r="AH594" s="85"/>
      <c r="AI594" s="85"/>
      <c r="AJ594" s="85">
        <f t="shared" si="16"/>
        <v>0</v>
      </c>
      <c r="AK594" s="85">
        <f t="shared" si="17"/>
        <v>0</v>
      </c>
      <c r="AL594" s="36"/>
    </row>
    <row r="595" spans="1:38" ht="15" hidden="1" customHeight="1" x14ac:dyDescent="0.25">
      <c r="A595" s="71">
        <v>565</v>
      </c>
      <c r="B595" s="71"/>
      <c r="C595" s="72"/>
      <c r="D595" s="70"/>
      <c r="E595" s="30"/>
      <c r="F595" s="30"/>
      <c r="G595" s="73"/>
      <c r="H595" s="74" t="s">
        <v>8</v>
      </c>
      <c r="I595" s="31"/>
      <c r="J595" s="30" t="s">
        <v>9</v>
      </c>
      <c r="K595" s="75">
        <f>'ФОРМУЛЫ!'!E581</f>
        <v>0</v>
      </c>
      <c r="L595" s="75">
        <f>'ФОРМУЛЫ!'!F581</f>
        <v>0</v>
      </c>
      <c r="M595" s="73"/>
      <c r="N595" s="76">
        <f>'ФОРМУЛЫ!'!J581</f>
        <v>0</v>
      </c>
      <c r="O595" s="76">
        <f>'ФОРМУЛЫ!'!K581</f>
        <v>0</v>
      </c>
      <c r="P595" s="77"/>
      <c r="Q595" s="78">
        <f>'ФОРМУЛЫ!'!P581</f>
        <v>0</v>
      </c>
      <c r="R595" s="79">
        <v>0.18</v>
      </c>
      <c r="S595" s="80"/>
      <c r="T595" s="80"/>
      <c r="U595" s="80"/>
      <c r="V595" s="80"/>
      <c r="W595" s="80"/>
      <c r="X595" s="81">
        <v>0</v>
      </c>
      <c r="Y595" s="80"/>
      <c r="Z595" s="80"/>
      <c r="AA595" s="82"/>
      <c r="AB595" s="82"/>
      <c r="AC595" s="83"/>
      <c r="AD595" s="83"/>
      <c r="AE595" s="83"/>
      <c r="AF595" s="83"/>
      <c r="AG595" s="84"/>
      <c r="AH595" s="85"/>
      <c r="AI595" s="85"/>
      <c r="AJ595" s="85">
        <f t="shared" si="16"/>
        <v>0</v>
      </c>
      <c r="AK595" s="85">
        <f t="shared" si="17"/>
        <v>0</v>
      </c>
      <c r="AL595" s="36"/>
    </row>
    <row r="596" spans="1:38" ht="15" hidden="1" customHeight="1" x14ac:dyDescent="0.25">
      <c r="A596" s="71">
        <v>566</v>
      </c>
      <c r="B596" s="71"/>
      <c r="C596" s="72"/>
      <c r="D596" s="70"/>
      <c r="E596" s="30"/>
      <c r="F596" s="30"/>
      <c r="G596" s="73"/>
      <c r="H596" s="74" t="s">
        <v>8</v>
      </c>
      <c r="I596" s="31"/>
      <c r="J596" s="30" t="s">
        <v>9</v>
      </c>
      <c r="K596" s="75">
        <f>'ФОРМУЛЫ!'!E582</f>
        <v>0</v>
      </c>
      <c r="L596" s="75">
        <f>'ФОРМУЛЫ!'!F582</f>
        <v>0</v>
      </c>
      <c r="M596" s="73"/>
      <c r="N596" s="76">
        <f>'ФОРМУЛЫ!'!J582</f>
        <v>0</v>
      </c>
      <c r="O596" s="76">
        <f>'ФОРМУЛЫ!'!K582</f>
        <v>0</v>
      </c>
      <c r="P596" s="77"/>
      <c r="Q596" s="78">
        <f>'ФОРМУЛЫ!'!P582</f>
        <v>0</v>
      </c>
      <c r="R596" s="79">
        <v>0.18</v>
      </c>
      <c r="S596" s="80"/>
      <c r="T596" s="80"/>
      <c r="U596" s="80"/>
      <c r="V596" s="80"/>
      <c r="W596" s="89"/>
      <c r="X596" s="81">
        <v>0</v>
      </c>
      <c r="Y596" s="89"/>
      <c r="Z596" s="89"/>
      <c r="AA596" s="90"/>
      <c r="AB596" s="90"/>
      <c r="AC596" s="83"/>
      <c r="AD596" s="83"/>
      <c r="AE596" s="83"/>
      <c r="AF596" s="83"/>
      <c r="AG596" s="84"/>
      <c r="AH596" s="85"/>
      <c r="AI596" s="85"/>
      <c r="AJ596" s="85">
        <f t="shared" si="16"/>
        <v>0</v>
      </c>
      <c r="AK596" s="85">
        <f t="shared" si="17"/>
        <v>0</v>
      </c>
      <c r="AL596" s="41"/>
    </row>
    <row r="597" spans="1:38" ht="15" hidden="1" customHeight="1" x14ac:dyDescent="0.25">
      <c r="A597" s="71">
        <v>567</v>
      </c>
      <c r="B597" s="71"/>
      <c r="C597" s="72"/>
      <c r="D597" s="70"/>
      <c r="E597" s="30"/>
      <c r="F597" s="30"/>
      <c r="G597" s="73"/>
      <c r="H597" s="74" t="s">
        <v>8</v>
      </c>
      <c r="I597" s="31"/>
      <c r="J597" s="30" t="s">
        <v>9</v>
      </c>
      <c r="K597" s="75">
        <f>'ФОРМУЛЫ!'!E583</f>
        <v>0</v>
      </c>
      <c r="L597" s="75">
        <f>'ФОРМУЛЫ!'!F583</f>
        <v>0</v>
      </c>
      <c r="M597" s="91"/>
      <c r="N597" s="76">
        <f>'ФОРМУЛЫ!'!J583</f>
        <v>0</v>
      </c>
      <c r="O597" s="76">
        <f>'ФОРМУЛЫ!'!K583</f>
        <v>0</v>
      </c>
      <c r="P597" s="77"/>
      <c r="Q597" s="78">
        <f>'ФОРМУЛЫ!'!P583</f>
        <v>0</v>
      </c>
      <c r="R597" s="79">
        <v>0.18</v>
      </c>
      <c r="S597" s="80"/>
      <c r="T597" s="80"/>
      <c r="U597" s="80"/>
      <c r="V597" s="80"/>
      <c r="W597" s="80"/>
      <c r="X597" s="81">
        <v>0</v>
      </c>
      <c r="Y597" s="80"/>
      <c r="Z597" s="80"/>
      <c r="AA597" s="82"/>
      <c r="AB597" s="82"/>
      <c r="AC597" s="83"/>
      <c r="AD597" s="83"/>
      <c r="AE597" s="83"/>
      <c r="AF597" s="83"/>
      <c r="AG597" s="84"/>
      <c r="AH597" s="85"/>
      <c r="AI597" s="85"/>
      <c r="AJ597" s="85">
        <f t="shared" si="16"/>
        <v>0</v>
      </c>
      <c r="AK597" s="85">
        <f t="shared" si="17"/>
        <v>0</v>
      </c>
      <c r="AL597" s="36"/>
    </row>
    <row r="598" spans="1:38" ht="15" hidden="1" customHeight="1" x14ac:dyDescent="0.25">
      <c r="A598" s="71">
        <v>568</v>
      </c>
      <c r="B598" s="71"/>
      <c r="C598" s="72"/>
      <c r="D598" s="70"/>
      <c r="E598" s="30"/>
      <c r="F598" s="30"/>
      <c r="G598" s="73"/>
      <c r="H598" s="74" t="s">
        <v>8</v>
      </c>
      <c r="I598" s="31"/>
      <c r="J598" s="30" t="s">
        <v>9</v>
      </c>
      <c r="K598" s="75">
        <f>'ФОРМУЛЫ!'!E584</f>
        <v>0</v>
      </c>
      <c r="L598" s="75">
        <f>'ФОРМУЛЫ!'!F584</f>
        <v>0</v>
      </c>
      <c r="M598" s="91"/>
      <c r="N598" s="76">
        <f>'ФОРМУЛЫ!'!J584</f>
        <v>0</v>
      </c>
      <c r="O598" s="76">
        <f>'ФОРМУЛЫ!'!K584</f>
        <v>0</v>
      </c>
      <c r="P598" s="77"/>
      <c r="Q598" s="78">
        <f>'ФОРМУЛЫ!'!P584</f>
        <v>0</v>
      </c>
      <c r="R598" s="79">
        <v>0.18</v>
      </c>
      <c r="S598" s="92"/>
      <c r="T598" s="92"/>
      <c r="U598" s="80"/>
      <c r="V598" s="80"/>
      <c r="W598" s="80"/>
      <c r="X598" s="81">
        <v>0</v>
      </c>
      <c r="Y598" s="80"/>
      <c r="Z598" s="80"/>
      <c r="AA598" s="82"/>
      <c r="AB598" s="82"/>
      <c r="AC598" s="83"/>
      <c r="AD598" s="83"/>
      <c r="AE598" s="83"/>
      <c r="AF598" s="83"/>
      <c r="AG598" s="84"/>
      <c r="AH598" s="85"/>
      <c r="AI598" s="85"/>
      <c r="AJ598" s="85">
        <f t="shared" si="16"/>
        <v>0</v>
      </c>
      <c r="AK598" s="85">
        <f t="shared" si="17"/>
        <v>0</v>
      </c>
      <c r="AL598" s="36"/>
    </row>
    <row r="599" spans="1:38" ht="15" hidden="1" customHeight="1" x14ac:dyDescent="0.25">
      <c r="A599" s="71">
        <v>569</v>
      </c>
      <c r="B599" s="71"/>
      <c r="C599" s="72"/>
      <c r="D599" s="70"/>
      <c r="E599" s="30"/>
      <c r="F599" s="30"/>
      <c r="G599" s="73"/>
      <c r="H599" s="74" t="s">
        <v>8</v>
      </c>
      <c r="I599" s="31"/>
      <c r="J599" s="30" t="s">
        <v>9</v>
      </c>
      <c r="K599" s="75">
        <f>'ФОРМУЛЫ!'!E585</f>
        <v>0</v>
      </c>
      <c r="L599" s="75">
        <f>'ФОРМУЛЫ!'!F585</f>
        <v>0</v>
      </c>
      <c r="M599" s="91"/>
      <c r="N599" s="76">
        <f>'ФОРМУЛЫ!'!J585</f>
        <v>0</v>
      </c>
      <c r="O599" s="76">
        <f>'ФОРМУЛЫ!'!K585</f>
        <v>0</v>
      </c>
      <c r="P599" s="77"/>
      <c r="Q599" s="78">
        <f>'ФОРМУЛЫ!'!P585</f>
        <v>0</v>
      </c>
      <c r="R599" s="79">
        <v>0.18</v>
      </c>
      <c r="S599" s="92"/>
      <c r="T599" s="92"/>
      <c r="U599" s="80"/>
      <c r="V599" s="80"/>
      <c r="W599" s="80"/>
      <c r="X599" s="81">
        <v>0</v>
      </c>
      <c r="Y599" s="80"/>
      <c r="Z599" s="80"/>
      <c r="AA599" s="82"/>
      <c r="AB599" s="82"/>
      <c r="AC599" s="83"/>
      <c r="AD599" s="83"/>
      <c r="AE599" s="83"/>
      <c r="AF599" s="83"/>
      <c r="AG599" s="84"/>
      <c r="AH599" s="85"/>
      <c r="AI599" s="85"/>
      <c r="AJ599" s="85">
        <f t="shared" si="16"/>
        <v>0</v>
      </c>
      <c r="AK599" s="85">
        <f t="shared" si="17"/>
        <v>0</v>
      </c>
      <c r="AL599" s="36"/>
    </row>
    <row r="600" spans="1:38" ht="15" hidden="1" customHeight="1" x14ac:dyDescent="0.25">
      <c r="A600" s="71">
        <v>570</v>
      </c>
      <c r="B600" s="71"/>
      <c r="C600" s="72"/>
      <c r="D600" s="70"/>
      <c r="E600" s="30"/>
      <c r="F600" s="30"/>
      <c r="G600" s="73"/>
      <c r="H600" s="74" t="s">
        <v>8</v>
      </c>
      <c r="I600" s="31"/>
      <c r="J600" s="30" t="s">
        <v>9</v>
      </c>
      <c r="K600" s="75">
        <f>'ФОРМУЛЫ!'!E586</f>
        <v>0</v>
      </c>
      <c r="L600" s="75">
        <f>'ФОРМУЛЫ!'!F586</f>
        <v>0</v>
      </c>
      <c r="M600" s="91"/>
      <c r="N600" s="76">
        <f>'ФОРМУЛЫ!'!J586</f>
        <v>0</v>
      </c>
      <c r="O600" s="76">
        <f>'ФОРМУЛЫ!'!K586</f>
        <v>0</v>
      </c>
      <c r="P600" s="77"/>
      <c r="Q600" s="78">
        <f>'ФОРМУЛЫ!'!P586</f>
        <v>0</v>
      </c>
      <c r="R600" s="79">
        <v>0.18</v>
      </c>
      <c r="S600" s="92"/>
      <c r="T600" s="92"/>
      <c r="U600" s="80"/>
      <c r="V600" s="80"/>
      <c r="W600" s="80"/>
      <c r="X600" s="81">
        <v>0</v>
      </c>
      <c r="Y600" s="80"/>
      <c r="Z600" s="80"/>
      <c r="AA600" s="82"/>
      <c r="AB600" s="82"/>
      <c r="AC600" s="83"/>
      <c r="AD600" s="83"/>
      <c r="AE600" s="83"/>
      <c r="AF600" s="83"/>
      <c r="AG600" s="84"/>
      <c r="AH600" s="85"/>
      <c r="AI600" s="85"/>
      <c r="AJ600" s="85">
        <f t="shared" si="16"/>
        <v>0</v>
      </c>
      <c r="AK600" s="85">
        <f t="shared" si="17"/>
        <v>0</v>
      </c>
      <c r="AL600" s="36"/>
    </row>
    <row r="601" spans="1:38" ht="15" hidden="1" customHeight="1" x14ac:dyDescent="0.25">
      <c r="A601" s="71">
        <v>571</v>
      </c>
      <c r="B601" s="71"/>
      <c r="C601" s="72"/>
      <c r="D601" s="70"/>
      <c r="E601" s="30"/>
      <c r="F601" s="30"/>
      <c r="G601" s="73"/>
      <c r="H601" s="74" t="s">
        <v>8</v>
      </c>
      <c r="I601" s="31"/>
      <c r="J601" s="30" t="s">
        <v>9</v>
      </c>
      <c r="K601" s="75">
        <f>'ФОРМУЛЫ!'!E587</f>
        <v>0</v>
      </c>
      <c r="L601" s="75">
        <f>'ФОРМУЛЫ!'!F587</f>
        <v>0</v>
      </c>
      <c r="M601" s="91"/>
      <c r="N601" s="76">
        <f>'ФОРМУЛЫ!'!J587</f>
        <v>0</v>
      </c>
      <c r="O601" s="76">
        <f>'ФОРМУЛЫ!'!K587</f>
        <v>0</v>
      </c>
      <c r="P601" s="77"/>
      <c r="Q601" s="78">
        <f>'ФОРМУЛЫ!'!P587</f>
        <v>0</v>
      </c>
      <c r="R601" s="79">
        <v>0.18</v>
      </c>
      <c r="S601" s="92"/>
      <c r="T601" s="92"/>
      <c r="U601" s="80"/>
      <c r="V601" s="80"/>
      <c r="W601" s="80"/>
      <c r="X601" s="81">
        <v>0</v>
      </c>
      <c r="Y601" s="80"/>
      <c r="Z601" s="80"/>
      <c r="AA601" s="82"/>
      <c r="AB601" s="82"/>
      <c r="AC601" s="83"/>
      <c r="AD601" s="83"/>
      <c r="AE601" s="83"/>
      <c r="AF601" s="83"/>
      <c r="AG601" s="84"/>
      <c r="AH601" s="85"/>
      <c r="AI601" s="85"/>
      <c r="AJ601" s="85">
        <f t="shared" si="16"/>
        <v>0</v>
      </c>
      <c r="AK601" s="85">
        <f t="shared" si="17"/>
        <v>0</v>
      </c>
      <c r="AL601" s="36"/>
    </row>
    <row r="602" spans="1:38" ht="15" hidden="1" customHeight="1" x14ac:dyDescent="0.25">
      <c r="A602" s="71">
        <v>572</v>
      </c>
      <c r="B602" s="71"/>
      <c r="C602" s="72"/>
      <c r="D602" s="70"/>
      <c r="E602" s="30"/>
      <c r="F602" s="30"/>
      <c r="G602" s="73"/>
      <c r="H602" s="74" t="s">
        <v>8</v>
      </c>
      <c r="I602" s="31"/>
      <c r="J602" s="30" t="s">
        <v>9</v>
      </c>
      <c r="K602" s="75">
        <f>'ФОРМУЛЫ!'!E588</f>
        <v>0</v>
      </c>
      <c r="L602" s="75">
        <f>'ФОРМУЛЫ!'!F588</f>
        <v>0</v>
      </c>
      <c r="M602" s="91"/>
      <c r="N602" s="76">
        <f>'ФОРМУЛЫ!'!J588</f>
        <v>0</v>
      </c>
      <c r="O602" s="76">
        <f>'ФОРМУЛЫ!'!K588</f>
        <v>0</v>
      </c>
      <c r="P602" s="77"/>
      <c r="Q602" s="78">
        <f>'ФОРМУЛЫ!'!P588</f>
        <v>0</v>
      </c>
      <c r="R602" s="79">
        <v>0.18</v>
      </c>
      <c r="S602" s="92"/>
      <c r="T602" s="92"/>
      <c r="U602" s="80"/>
      <c r="V602" s="80"/>
      <c r="W602" s="80"/>
      <c r="X602" s="81">
        <v>0</v>
      </c>
      <c r="Y602" s="80"/>
      <c r="Z602" s="80"/>
      <c r="AA602" s="82"/>
      <c r="AB602" s="82"/>
      <c r="AC602" s="83"/>
      <c r="AD602" s="83"/>
      <c r="AE602" s="83"/>
      <c r="AF602" s="83"/>
      <c r="AG602" s="84"/>
      <c r="AH602" s="85"/>
      <c r="AI602" s="85"/>
      <c r="AJ602" s="85">
        <f t="shared" si="16"/>
        <v>0</v>
      </c>
      <c r="AK602" s="85">
        <f t="shared" si="17"/>
        <v>0</v>
      </c>
      <c r="AL602" s="36"/>
    </row>
    <row r="603" spans="1:38" ht="15" hidden="1" customHeight="1" x14ac:dyDescent="0.25">
      <c r="A603" s="71">
        <v>573</v>
      </c>
      <c r="B603" s="71"/>
      <c r="C603" s="72"/>
      <c r="D603" s="70"/>
      <c r="E603" s="30"/>
      <c r="F603" s="30"/>
      <c r="G603" s="73"/>
      <c r="H603" s="74" t="s">
        <v>8</v>
      </c>
      <c r="I603" s="31"/>
      <c r="J603" s="30" t="s">
        <v>9</v>
      </c>
      <c r="K603" s="75">
        <f>'ФОРМУЛЫ!'!E589</f>
        <v>0</v>
      </c>
      <c r="L603" s="75">
        <f>'ФОРМУЛЫ!'!F589</f>
        <v>0</v>
      </c>
      <c r="M603" s="91"/>
      <c r="N603" s="76">
        <f>'ФОРМУЛЫ!'!J589</f>
        <v>0</v>
      </c>
      <c r="O603" s="76">
        <f>'ФОРМУЛЫ!'!K589</f>
        <v>0</v>
      </c>
      <c r="P603" s="77"/>
      <c r="Q603" s="78">
        <f>'ФОРМУЛЫ!'!P589</f>
        <v>0</v>
      </c>
      <c r="R603" s="79">
        <v>0.18</v>
      </c>
      <c r="S603" s="92"/>
      <c r="T603" s="92"/>
      <c r="U603" s="80"/>
      <c r="V603" s="80"/>
      <c r="W603" s="80"/>
      <c r="X603" s="81">
        <v>0</v>
      </c>
      <c r="Y603" s="80"/>
      <c r="Z603" s="80"/>
      <c r="AA603" s="82"/>
      <c r="AB603" s="82"/>
      <c r="AC603" s="83"/>
      <c r="AD603" s="83"/>
      <c r="AE603" s="83"/>
      <c r="AF603" s="83"/>
      <c r="AG603" s="84"/>
      <c r="AH603" s="85"/>
      <c r="AI603" s="85"/>
      <c r="AJ603" s="85">
        <f t="shared" si="16"/>
        <v>0</v>
      </c>
      <c r="AK603" s="85">
        <f t="shared" si="17"/>
        <v>0</v>
      </c>
      <c r="AL603" s="36"/>
    </row>
    <row r="604" spans="1:38" ht="15" hidden="1" customHeight="1" x14ac:dyDescent="0.25">
      <c r="A604" s="71">
        <v>574</v>
      </c>
      <c r="B604" s="71"/>
      <c r="C604" s="72"/>
      <c r="D604" s="70"/>
      <c r="E604" s="30"/>
      <c r="F604" s="30"/>
      <c r="G604" s="73"/>
      <c r="H604" s="74" t="s">
        <v>8</v>
      </c>
      <c r="I604" s="31"/>
      <c r="J604" s="30" t="s">
        <v>9</v>
      </c>
      <c r="K604" s="75">
        <f>'ФОРМУЛЫ!'!E590</f>
        <v>0</v>
      </c>
      <c r="L604" s="75">
        <f>'ФОРМУЛЫ!'!F590</f>
        <v>0</v>
      </c>
      <c r="M604" s="91"/>
      <c r="N604" s="76">
        <f>'ФОРМУЛЫ!'!J590</f>
        <v>0</v>
      </c>
      <c r="O604" s="76">
        <f>'ФОРМУЛЫ!'!K590</f>
        <v>0</v>
      </c>
      <c r="P604" s="77"/>
      <c r="Q604" s="78">
        <f>'ФОРМУЛЫ!'!P590</f>
        <v>0</v>
      </c>
      <c r="R604" s="79">
        <v>0.18</v>
      </c>
      <c r="S604" s="92"/>
      <c r="T604" s="92"/>
      <c r="U604" s="80"/>
      <c r="V604" s="80"/>
      <c r="W604" s="80"/>
      <c r="X604" s="81">
        <v>0</v>
      </c>
      <c r="Y604" s="80"/>
      <c r="Z604" s="80"/>
      <c r="AA604" s="82"/>
      <c r="AB604" s="82"/>
      <c r="AC604" s="83"/>
      <c r="AD604" s="83"/>
      <c r="AE604" s="83"/>
      <c r="AF604" s="83"/>
      <c r="AG604" s="84"/>
      <c r="AH604" s="85"/>
      <c r="AI604" s="85"/>
      <c r="AJ604" s="85">
        <f t="shared" si="16"/>
        <v>0</v>
      </c>
      <c r="AK604" s="85">
        <f t="shared" si="17"/>
        <v>0</v>
      </c>
      <c r="AL604" s="36"/>
    </row>
    <row r="605" spans="1:38" ht="15" hidden="1" customHeight="1" x14ac:dyDescent="0.25">
      <c r="A605" s="71">
        <v>575</v>
      </c>
      <c r="B605" s="71"/>
      <c r="C605" s="72"/>
      <c r="D605" s="70"/>
      <c r="E605" s="30"/>
      <c r="F605" s="30"/>
      <c r="G605" s="73"/>
      <c r="H605" s="74" t="s">
        <v>8</v>
      </c>
      <c r="I605" s="31"/>
      <c r="J605" s="30" t="s">
        <v>9</v>
      </c>
      <c r="K605" s="75">
        <f>'ФОРМУЛЫ!'!E591</f>
        <v>0</v>
      </c>
      <c r="L605" s="75">
        <f>'ФОРМУЛЫ!'!F591</f>
        <v>0</v>
      </c>
      <c r="M605" s="91"/>
      <c r="N605" s="76">
        <f>'ФОРМУЛЫ!'!J591</f>
        <v>0</v>
      </c>
      <c r="O605" s="76">
        <f>'ФОРМУЛЫ!'!K591</f>
        <v>0</v>
      </c>
      <c r="P605" s="77"/>
      <c r="Q605" s="78">
        <f>'ФОРМУЛЫ!'!P591</f>
        <v>0</v>
      </c>
      <c r="R605" s="79">
        <v>0.18</v>
      </c>
      <c r="S605" s="92"/>
      <c r="T605" s="92"/>
      <c r="U605" s="80"/>
      <c r="V605" s="80"/>
      <c r="W605" s="80"/>
      <c r="X605" s="81">
        <v>0</v>
      </c>
      <c r="Y605" s="80"/>
      <c r="Z605" s="80"/>
      <c r="AA605" s="82"/>
      <c r="AB605" s="82"/>
      <c r="AC605" s="83"/>
      <c r="AD605" s="83"/>
      <c r="AE605" s="83"/>
      <c r="AF605" s="83"/>
      <c r="AG605" s="84"/>
      <c r="AH605" s="85"/>
      <c r="AI605" s="85"/>
      <c r="AJ605" s="85">
        <f t="shared" si="16"/>
        <v>0</v>
      </c>
      <c r="AK605" s="85">
        <f t="shared" si="17"/>
        <v>0</v>
      </c>
      <c r="AL605" s="36"/>
    </row>
    <row r="606" spans="1:38" ht="15" hidden="1" customHeight="1" x14ac:dyDescent="0.25">
      <c r="A606" s="71">
        <v>576</v>
      </c>
      <c r="B606" s="71"/>
      <c r="C606" s="72"/>
      <c r="D606" s="70"/>
      <c r="E606" s="30"/>
      <c r="F606" s="30"/>
      <c r="G606" s="73"/>
      <c r="H606" s="74" t="s">
        <v>8</v>
      </c>
      <c r="I606" s="31"/>
      <c r="J606" s="30" t="s">
        <v>9</v>
      </c>
      <c r="K606" s="75">
        <f>'ФОРМУЛЫ!'!E592</f>
        <v>0</v>
      </c>
      <c r="L606" s="75">
        <f>'ФОРМУЛЫ!'!F592</f>
        <v>0</v>
      </c>
      <c r="M606" s="91"/>
      <c r="N606" s="76">
        <f>'ФОРМУЛЫ!'!J592</f>
        <v>0</v>
      </c>
      <c r="O606" s="76">
        <f>'ФОРМУЛЫ!'!K592</f>
        <v>0</v>
      </c>
      <c r="P606" s="77"/>
      <c r="Q606" s="78">
        <f>'ФОРМУЛЫ!'!P592</f>
        <v>0</v>
      </c>
      <c r="R606" s="79">
        <v>0.18</v>
      </c>
      <c r="S606" s="92"/>
      <c r="T606" s="92"/>
      <c r="U606" s="80"/>
      <c r="V606" s="80"/>
      <c r="W606" s="80"/>
      <c r="X606" s="81">
        <v>0</v>
      </c>
      <c r="Y606" s="80"/>
      <c r="Z606" s="80"/>
      <c r="AA606" s="82"/>
      <c r="AB606" s="82"/>
      <c r="AC606" s="83"/>
      <c r="AD606" s="83"/>
      <c r="AE606" s="83"/>
      <c r="AF606" s="83"/>
      <c r="AG606" s="84"/>
      <c r="AH606" s="85"/>
      <c r="AI606" s="85"/>
      <c r="AJ606" s="85">
        <f t="shared" si="16"/>
        <v>0</v>
      </c>
      <c r="AK606" s="85">
        <f t="shared" si="17"/>
        <v>0</v>
      </c>
      <c r="AL606" s="36"/>
    </row>
    <row r="607" spans="1:38" ht="15" hidden="1" customHeight="1" x14ac:dyDescent="0.25">
      <c r="A607" s="71">
        <v>577</v>
      </c>
      <c r="B607" s="71"/>
      <c r="C607" s="72"/>
      <c r="D607" s="70"/>
      <c r="E607" s="30"/>
      <c r="F607" s="30"/>
      <c r="G607" s="73"/>
      <c r="H607" s="74" t="s">
        <v>8</v>
      </c>
      <c r="I607" s="31"/>
      <c r="J607" s="30" t="s">
        <v>9</v>
      </c>
      <c r="K607" s="75">
        <f>'ФОРМУЛЫ!'!E593</f>
        <v>0</v>
      </c>
      <c r="L607" s="75">
        <f>'ФОРМУЛЫ!'!F593</f>
        <v>0</v>
      </c>
      <c r="M607" s="91"/>
      <c r="N607" s="76">
        <f>'ФОРМУЛЫ!'!J593</f>
        <v>0</v>
      </c>
      <c r="O607" s="76">
        <f>'ФОРМУЛЫ!'!K593</f>
        <v>0</v>
      </c>
      <c r="P607" s="77"/>
      <c r="Q607" s="78">
        <f>'ФОРМУЛЫ!'!P593</f>
        <v>0</v>
      </c>
      <c r="R607" s="79">
        <v>0.18</v>
      </c>
      <c r="S607" s="92"/>
      <c r="T607" s="92"/>
      <c r="U607" s="80"/>
      <c r="V607" s="80"/>
      <c r="W607" s="80"/>
      <c r="X607" s="81">
        <v>0</v>
      </c>
      <c r="Y607" s="80"/>
      <c r="Z607" s="80"/>
      <c r="AA607" s="82"/>
      <c r="AB607" s="82"/>
      <c r="AC607" s="83"/>
      <c r="AD607" s="83"/>
      <c r="AE607" s="83"/>
      <c r="AF607" s="83"/>
      <c r="AG607" s="84"/>
      <c r="AH607" s="85"/>
      <c r="AI607" s="85"/>
      <c r="AJ607" s="85">
        <f t="shared" ref="AJ607:AJ670" si="18">ROUND(AH607*E607,2)</f>
        <v>0</v>
      </c>
      <c r="AK607" s="85">
        <f t="shared" ref="AK607:AK670" si="19">ROUND(AI607*E607,2)</f>
        <v>0</v>
      </c>
      <c r="AL607" s="36"/>
    </row>
    <row r="608" spans="1:38" ht="15" hidden="1" customHeight="1" x14ac:dyDescent="0.25">
      <c r="A608" s="71">
        <v>578</v>
      </c>
      <c r="B608" s="71"/>
      <c r="C608" s="72"/>
      <c r="D608" s="70"/>
      <c r="E608" s="30"/>
      <c r="F608" s="30"/>
      <c r="G608" s="73"/>
      <c r="H608" s="74" t="s">
        <v>8</v>
      </c>
      <c r="I608" s="31"/>
      <c r="J608" s="30" t="s">
        <v>9</v>
      </c>
      <c r="K608" s="75">
        <f>'ФОРМУЛЫ!'!E594</f>
        <v>0</v>
      </c>
      <c r="L608" s="75">
        <f>'ФОРМУЛЫ!'!F594</f>
        <v>0</v>
      </c>
      <c r="M608" s="91"/>
      <c r="N608" s="76">
        <f>'ФОРМУЛЫ!'!J594</f>
        <v>0</v>
      </c>
      <c r="O608" s="76">
        <f>'ФОРМУЛЫ!'!K594</f>
        <v>0</v>
      </c>
      <c r="P608" s="77"/>
      <c r="Q608" s="78">
        <f>'ФОРМУЛЫ!'!P594</f>
        <v>0</v>
      </c>
      <c r="R608" s="79">
        <v>0.18</v>
      </c>
      <c r="S608" s="92"/>
      <c r="T608" s="92"/>
      <c r="U608" s="80"/>
      <c r="V608" s="80"/>
      <c r="W608" s="80"/>
      <c r="X608" s="81">
        <v>0</v>
      </c>
      <c r="Y608" s="80"/>
      <c r="Z608" s="80"/>
      <c r="AA608" s="82"/>
      <c r="AB608" s="82"/>
      <c r="AC608" s="83"/>
      <c r="AD608" s="83"/>
      <c r="AE608" s="83"/>
      <c r="AF608" s="83"/>
      <c r="AG608" s="84"/>
      <c r="AH608" s="85"/>
      <c r="AI608" s="85"/>
      <c r="AJ608" s="85">
        <f t="shared" si="18"/>
        <v>0</v>
      </c>
      <c r="AK608" s="85">
        <f t="shared" si="19"/>
        <v>0</v>
      </c>
      <c r="AL608" s="36"/>
    </row>
    <row r="609" spans="1:38" ht="15" hidden="1" customHeight="1" x14ac:dyDescent="0.25">
      <c r="A609" s="71">
        <v>579</v>
      </c>
      <c r="B609" s="71"/>
      <c r="C609" s="72"/>
      <c r="D609" s="70"/>
      <c r="E609" s="30"/>
      <c r="F609" s="30"/>
      <c r="G609" s="73"/>
      <c r="H609" s="74" t="s">
        <v>8</v>
      </c>
      <c r="I609" s="31"/>
      <c r="J609" s="30" t="s">
        <v>9</v>
      </c>
      <c r="K609" s="75">
        <f>'ФОРМУЛЫ!'!E595</f>
        <v>0</v>
      </c>
      <c r="L609" s="75">
        <f>'ФОРМУЛЫ!'!F595</f>
        <v>0</v>
      </c>
      <c r="M609" s="91"/>
      <c r="N609" s="76">
        <f>'ФОРМУЛЫ!'!J595</f>
        <v>0</v>
      </c>
      <c r="O609" s="76">
        <f>'ФОРМУЛЫ!'!K595</f>
        <v>0</v>
      </c>
      <c r="P609" s="77"/>
      <c r="Q609" s="78">
        <f>'ФОРМУЛЫ!'!P595</f>
        <v>0</v>
      </c>
      <c r="R609" s="79">
        <v>0.18</v>
      </c>
      <c r="S609" s="92"/>
      <c r="T609" s="92"/>
      <c r="U609" s="80"/>
      <c r="V609" s="80"/>
      <c r="W609" s="80"/>
      <c r="X609" s="81">
        <v>0</v>
      </c>
      <c r="Y609" s="80"/>
      <c r="Z609" s="80"/>
      <c r="AA609" s="82"/>
      <c r="AB609" s="82"/>
      <c r="AC609" s="83"/>
      <c r="AD609" s="83"/>
      <c r="AE609" s="83"/>
      <c r="AF609" s="83"/>
      <c r="AG609" s="84"/>
      <c r="AH609" s="85"/>
      <c r="AI609" s="85"/>
      <c r="AJ609" s="85">
        <f t="shared" si="18"/>
        <v>0</v>
      </c>
      <c r="AK609" s="85">
        <f t="shared" si="19"/>
        <v>0</v>
      </c>
      <c r="AL609" s="36"/>
    </row>
    <row r="610" spans="1:38" ht="15" hidden="1" customHeight="1" x14ac:dyDescent="0.25">
      <c r="A610" s="71">
        <v>580</v>
      </c>
      <c r="B610" s="71"/>
      <c r="C610" s="72"/>
      <c r="D610" s="70"/>
      <c r="E610" s="30"/>
      <c r="F610" s="30"/>
      <c r="G610" s="73"/>
      <c r="H610" s="74" t="s">
        <v>8</v>
      </c>
      <c r="I610" s="31"/>
      <c r="J610" s="30" t="s">
        <v>9</v>
      </c>
      <c r="K610" s="75">
        <f>'ФОРМУЛЫ!'!E596</f>
        <v>0</v>
      </c>
      <c r="L610" s="75">
        <f>'ФОРМУЛЫ!'!F596</f>
        <v>0</v>
      </c>
      <c r="M610" s="91"/>
      <c r="N610" s="76">
        <f>'ФОРМУЛЫ!'!J596</f>
        <v>0</v>
      </c>
      <c r="O610" s="76">
        <f>'ФОРМУЛЫ!'!K596</f>
        <v>0</v>
      </c>
      <c r="P610" s="77"/>
      <c r="Q610" s="78">
        <f>'ФОРМУЛЫ!'!P596</f>
        <v>0</v>
      </c>
      <c r="R610" s="79">
        <v>0.18</v>
      </c>
      <c r="S610" s="92"/>
      <c r="T610" s="92"/>
      <c r="U610" s="80"/>
      <c r="V610" s="80"/>
      <c r="W610" s="80"/>
      <c r="X610" s="81">
        <v>0</v>
      </c>
      <c r="Y610" s="80"/>
      <c r="Z610" s="80"/>
      <c r="AA610" s="82"/>
      <c r="AB610" s="82"/>
      <c r="AC610" s="83"/>
      <c r="AD610" s="83"/>
      <c r="AE610" s="83"/>
      <c r="AF610" s="83"/>
      <c r="AG610" s="84"/>
      <c r="AH610" s="85"/>
      <c r="AI610" s="85"/>
      <c r="AJ610" s="85">
        <f t="shared" si="18"/>
        <v>0</v>
      </c>
      <c r="AK610" s="85">
        <f t="shared" si="19"/>
        <v>0</v>
      </c>
      <c r="AL610" s="36"/>
    </row>
    <row r="611" spans="1:38" ht="15" hidden="1" customHeight="1" x14ac:dyDescent="0.25">
      <c r="A611" s="71">
        <v>581</v>
      </c>
      <c r="B611" s="71"/>
      <c r="C611" s="72"/>
      <c r="D611" s="70"/>
      <c r="E611" s="30"/>
      <c r="F611" s="30"/>
      <c r="G611" s="73"/>
      <c r="H611" s="74" t="s">
        <v>8</v>
      </c>
      <c r="I611" s="31"/>
      <c r="J611" s="30" t="s">
        <v>9</v>
      </c>
      <c r="K611" s="75">
        <f>'ФОРМУЛЫ!'!E597</f>
        <v>0</v>
      </c>
      <c r="L611" s="75">
        <f>'ФОРМУЛЫ!'!F597</f>
        <v>0</v>
      </c>
      <c r="M611" s="91"/>
      <c r="N611" s="76">
        <f>'ФОРМУЛЫ!'!J597</f>
        <v>0</v>
      </c>
      <c r="O611" s="76">
        <f>'ФОРМУЛЫ!'!K597</f>
        <v>0</v>
      </c>
      <c r="P611" s="77"/>
      <c r="Q611" s="78">
        <f>'ФОРМУЛЫ!'!P597</f>
        <v>0</v>
      </c>
      <c r="R611" s="79">
        <v>0.18</v>
      </c>
      <c r="S611" s="92"/>
      <c r="T611" s="92"/>
      <c r="U611" s="80"/>
      <c r="V611" s="80"/>
      <c r="W611" s="80"/>
      <c r="X611" s="81">
        <v>0</v>
      </c>
      <c r="Y611" s="80"/>
      <c r="Z611" s="80"/>
      <c r="AA611" s="82"/>
      <c r="AB611" s="82"/>
      <c r="AC611" s="83"/>
      <c r="AD611" s="83"/>
      <c r="AE611" s="83"/>
      <c r="AF611" s="83"/>
      <c r="AG611" s="84"/>
      <c r="AH611" s="85"/>
      <c r="AI611" s="85"/>
      <c r="AJ611" s="85">
        <f t="shared" si="18"/>
        <v>0</v>
      </c>
      <c r="AK611" s="85">
        <f t="shared" si="19"/>
        <v>0</v>
      </c>
      <c r="AL611" s="36"/>
    </row>
    <row r="612" spans="1:38" ht="15" hidden="1" customHeight="1" x14ac:dyDescent="0.25">
      <c r="A612" s="71">
        <v>582</v>
      </c>
      <c r="B612" s="71"/>
      <c r="C612" s="72"/>
      <c r="D612" s="70"/>
      <c r="E612" s="30"/>
      <c r="F612" s="30"/>
      <c r="G612" s="73"/>
      <c r="H612" s="74" t="s">
        <v>8</v>
      </c>
      <c r="I612" s="31"/>
      <c r="J612" s="30" t="s">
        <v>9</v>
      </c>
      <c r="K612" s="75">
        <f>'ФОРМУЛЫ!'!E598</f>
        <v>0</v>
      </c>
      <c r="L612" s="75">
        <f>'ФОРМУЛЫ!'!F598</f>
        <v>0</v>
      </c>
      <c r="M612" s="91"/>
      <c r="N612" s="76">
        <f>'ФОРМУЛЫ!'!J598</f>
        <v>0</v>
      </c>
      <c r="O612" s="76">
        <f>'ФОРМУЛЫ!'!K598</f>
        <v>0</v>
      </c>
      <c r="P612" s="77"/>
      <c r="Q612" s="78">
        <f>'ФОРМУЛЫ!'!P598</f>
        <v>0</v>
      </c>
      <c r="R612" s="79">
        <v>0.18</v>
      </c>
      <c r="S612" s="92"/>
      <c r="T612" s="92"/>
      <c r="U612" s="80"/>
      <c r="V612" s="80"/>
      <c r="W612" s="80"/>
      <c r="X612" s="81">
        <v>0</v>
      </c>
      <c r="Y612" s="80"/>
      <c r="Z612" s="80"/>
      <c r="AA612" s="82"/>
      <c r="AB612" s="82"/>
      <c r="AC612" s="83"/>
      <c r="AD612" s="83"/>
      <c r="AE612" s="83"/>
      <c r="AF612" s="83"/>
      <c r="AG612" s="84"/>
      <c r="AH612" s="85"/>
      <c r="AI612" s="85"/>
      <c r="AJ612" s="85">
        <f t="shared" si="18"/>
        <v>0</v>
      </c>
      <c r="AK612" s="85">
        <f t="shared" si="19"/>
        <v>0</v>
      </c>
      <c r="AL612" s="36"/>
    </row>
    <row r="613" spans="1:38" ht="15" hidden="1" customHeight="1" x14ac:dyDescent="0.25">
      <c r="A613" s="71">
        <v>583</v>
      </c>
      <c r="B613" s="71"/>
      <c r="C613" s="72"/>
      <c r="D613" s="70"/>
      <c r="E613" s="30"/>
      <c r="F613" s="30"/>
      <c r="G613" s="73"/>
      <c r="H613" s="74" t="s">
        <v>8</v>
      </c>
      <c r="I613" s="31"/>
      <c r="J613" s="30" t="s">
        <v>9</v>
      </c>
      <c r="K613" s="75">
        <f>'ФОРМУЛЫ!'!E599</f>
        <v>0</v>
      </c>
      <c r="L613" s="75">
        <f>'ФОРМУЛЫ!'!F599</f>
        <v>0</v>
      </c>
      <c r="M613" s="91"/>
      <c r="N613" s="76">
        <f>'ФОРМУЛЫ!'!J599</f>
        <v>0</v>
      </c>
      <c r="O613" s="76">
        <f>'ФОРМУЛЫ!'!K599</f>
        <v>0</v>
      </c>
      <c r="P613" s="77"/>
      <c r="Q613" s="78">
        <f>'ФОРМУЛЫ!'!P599</f>
        <v>0</v>
      </c>
      <c r="R613" s="79">
        <v>0.18</v>
      </c>
      <c r="S613" s="92"/>
      <c r="T613" s="92"/>
      <c r="U613" s="80"/>
      <c r="V613" s="80"/>
      <c r="W613" s="80"/>
      <c r="X613" s="81">
        <v>0</v>
      </c>
      <c r="Y613" s="80"/>
      <c r="Z613" s="80"/>
      <c r="AA613" s="82"/>
      <c r="AB613" s="82"/>
      <c r="AC613" s="83"/>
      <c r="AD613" s="83"/>
      <c r="AE613" s="83"/>
      <c r="AF613" s="83"/>
      <c r="AG613" s="84"/>
      <c r="AH613" s="85"/>
      <c r="AI613" s="85"/>
      <c r="AJ613" s="85">
        <f t="shared" si="18"/>
        <v>0</v>
      </c>
      <c r="AK613" s="85">
        <f t="shared" si="19"/>
        <v>0</v>
      </c>
      <c r="AL613" s="36"/>
    </row>
    <row r="614" spans="1:38" ht="15" hidden="1" customHeight="1" x14ac:dyDescent="0.25">
      <c r="A614" s="71">
        <v>584</v>
      </c>
      <c r="B614" s="71"/>
      <c r="C614" s="72"/>
      <c r="D614" s="70"/>
      <c r="E614" s="30"/>
      <c r="F614" s="30"/>
      <c r="G614" s="73"/>
      <c r="H614" s="74" t="s">
        <v>8</v>
      </c>
      <c r="I614" s="31"/>
      <c r="J614" s="30" t="s">
        <v>9</v>
      </c>
      <c r="K614" s="75">
        <f>'ФОРМУЛЫ!'!E600</f>
        <v>0</v>
      </c>
      <c r="L614" s="75">
        <f>'ФОРМУЛЫ!'!F600</f>
        <v>0</v>
      </c>
      <c r="M614" s="91"/>
      <c r="N614" s="76">
        <f>'ФОРМУЛЫ!'!J600</f>
        <v>0</v>
      </c>
      <c r="O614" s="76">
        <f>'ФОРМУЛЫ!'!K600</f>
        <v>0</v>
      </c>
      <c r="P614" s="77"/>
      <c r="Q614" s="78">
        <f>'ФОРМУЛЫ!'!P600</f>
        <v>0</v>
      </c>
      <c r="R614" s="79">
        <v>0.18</v>
      </c>
      <c r="S614" s="92"/>
      <c r="T614" s="92"/>
      <c r="U614" s="80"/>
      <c r="V614" s="80"/>
      <c r="W614" s="80"/>
      <c r="X614" s="81">
        <v>0</v>
      </c>
      <c r="Y614" s="80"/>
      <c r="Z614" s="80"/>
      <c r="AA614" s="82"/>
      <c r="AB614" s="82"/>
      <c r="AC614" s="83"/>
      <c r="AD614" s="83"/>
      <c r="AE614" s="83"/>
      <c r="AF614" s="83"/>
      <c r="AG614" s="84"/>
      <c r="AH614" s="85"/>
      <c r="AI614" s="85"/>
      <c r="AJ614" s="85">
        <f t="shared" si="18"/>
        <v>0</v>
      </c>
      <c r="AK614" s="85">
        <f t="shared" si="19"/>
        <v>0</v>
      </c>
      <c r="AL614" s="36"/>
    </row>
    <row r="615" spans="1:38" ht="15" hidden="1" customHeight="1" x14ac:dyDescent="0.25">
      <c r="A615" s="71">
        <v>585</v>
      </c>
      <c r="B615" s="71"/>
      <c r="C615" s="72"/>
      <c r="D615" s="70"/>
      <c r="E615" s="30"/>
      <c r="F615" s="30"/>
      <c r="G615" s="73"/>
      <c r="H615" s="74" t="s">
        <v>8</v>
      </c>
      <c r="I615" s="31"/>
      <c r="J615" s="30" t="s">
        <v>9</v>
      </c>
      <c r="K615" s="75">
        <f>'ФОРМУЛЫ!'!E601</f>
        <v>0</v>
      </c>
      <c r="L615" s="75">
        <f>'ФОРМУЛЫ!'!F601</f>
        <v>0</v>
      </c>
      <c r="M615" s="91"/>
      <c r="N615" s="76">
        <f>'ФОРМУЛЫ!'!J601</f>
        <v>0</v>
      </c>
      <c r="O615" s="76">
        <f>'ФОРМУЛЫ!'!K601</f>
        <v>0</v>
      </c>
      <c r="P615" s="77"/>
      <c r="Q615" s="78">
        <f>'ФОРМУЛЫ!'!P601</f>
        <v>0</v>
      </c>
      <c r="R615" s="79">
        <v>0.18</v>
      </c>
      <c r="S615" s="92"/>
      <c r="T615" s="92"/>
      <c r="U615" s="80"/>
      <c r="V615" s="80"/>
      <c r="W615" s="80"/>
      <c r="X615" s="81">
        <v>0</v>
      </c>
      <c r="Y615" s="80"/>
      <c r="Z615" s="80"/>
      <c r="AA615" s="82"/>
      <c r="AB615" s="82"/>
      <c r="AC615" s="83"/>
      <c r="AD615" s="83"/>
      <c r="AE615" s="83"/>
      <c r="AF615" s="83"/>
      <c r="AG615" s="84"/>
      <c r="AH615" s="85"/>
      <c r="AI615" s="85"/>
      <c r="AJ615" s="85">
        <f t="shared" si="18"/>
        <v>0</v>
      </c>
      <c r="AK615" s="85">
        <f t="shared" si="19"/>
        <v>0</v>
      </c>
      <c r="AL615" s="36"/>
    </row>
    <row r="616" spans="1:38" ht="15" hidden="1" customHeight="1" x14ac:dyDescent="0.25">
      <c r="A616" s="71">
        <v>586</v>
      </c>
      <c r="B616" s="71"/>
      <c r="C616" s="72"/>
      <c r="D616" s="70"/>
      <c r="E616" s="30"/>
      <c r="F616" s="30"/>
      <c r="G616" s="73"/>
      <c r="H616" s="74" t="s">
        <v>8</v>
      </c>
      <c r="I616" s="31"/>
      <c r="J616" s="30" t="s">
        <v>9</v>
      </c>
      <c r="K616" s="75">
        <f>'ФОРМУЛЫ!'!E602</f>
        <v>0</v>
      </c>
      <c r="L616" s="75">
        <f>'ФОРМУЛЫ!'!F602</f>
        <v>0</v>
      </c>
      <c r="M616" s="91"/>
      <c r="N616" s="76">
        <f>'ФОРМУЛЫ!'!J602</f>
        <v>0</v>
      </c>
      <c r="O616" s="76">
        <f>'ФОРМУЛЫ!'!K602</f>
        <v>0</v>
      </c>
      <c r="P616" s="77"/>
      <c r="Q616" s="78">
        <f>'ФОРМУЛЫ!'!P602</f>
        <v>0</v>
      </c>
      <c r="R616" s="79">
        <v>0.18</v>
      </c>
      <c r="S616" s="92"/>
      <c r="T616" s="92"/>
      <c r="U616" s="80"/>
      <c r="V616" s="80"/>
      <c r="W616" s="80"/>
      <c r="X616" s="81">
        <v>0</v>
      </c>
      <c r="Y616" s="80"/>
      <c r="Z616" s="80"/>
      <c r="AA616" s="82"/>
      <c r="AB616" s="82"/>
      <c r="AC616" s="83"/>
      <c r="AD616" s="83"/>
      <c r="AE616" s="83"/>
      <c r="AF616" s="83"/>
      <c r="AG616" s="84"/>
      <c r="AH616" s="85"/>
      <c r="AI616" s="85"/>
      <c r="AJ616" s="85">
        <f t="shared" si="18"/>
        <v>0</v>
      </c>
      <c r="AK616" s="85">
        <f t="shared" si="19"/>
        <v>0</v>
      </c>
      <c r="AL616" s="36"/>
    </row>
    <row r="617" spans="1:38" ht="15" hidden="1" customHeight="1" x14ac:dyDescent="0.25">
      <c r="A617" s="71">
        <v>587</v>
      </c>
      <c r="B617" s="71"/>
      <c r="C617" s="72"/>
      <c r="D617" s="70"/>
      <c r="E617" s="30"/>
      <c r="F617" s="30"/>
      <c r="G617" s="73"/>
      <c r="H617" s="74" t="s">
        <v>8</v>
      </c>
      <c r="I617" s="31"/>
      <c r="J617" s="30" t="s">
        <v>9</v>
      </c>
      <c r="K617" s="75">
        <f>'ФОРМУЛЫ!'!E603</f>
        <v>0</v>
      </c>
      <c r="L617" s="75">
        <f>'ФОРМУЛЫ!'!F603</f>
        <v>0</v>
      </c>
      <c r="M617" s="91"/>
      <c r="N617" s="76">
        <f>'ФОРМУЛЫ!'!J603</f>
        <v>0</v>
      </c>
      <c r="O617" s="76">
        <f>'ФОРМУЛЫ!'!K603</f>
        <v>0</v>
      </c>
      <c r="P617" s="77"/>
      <c r="Q617" s="78">
        <f>'ФОРМУЛЫ!'!P603</f>
        <v>0</v>
      </c>
      <c r="R617" s="79">
        <v>0.18</v>
      </c>
      <c r="S617" s="92"/>
      <c r="T617" s="92"/>
      <c r="U617" s="80"/>
      <c r="V617" s="80"/>
      <c r="W617" s="80"/>
      <c r="X617" s="81">
        <v>0</v>
      </c>
      <c r="Y617" s="80"/>
      <c r="Z617" s="80"/>
      <c r="AA617" s="82"/>
      <c r="AB617" s="82"/>
      <c r="AC617" s="83"/>
      <c r="AD617" s="83"/>
      <c r="AE617" s="83"/>
      <c r="AF617" s="83"/>
      <c r="AG617" s="84"/>
      <c r="AH617" s="85"/>
      <c r="AI617" s="85"/>
      <c r="AJ617" s="85">
        <f t="shared" si="18"/>
        <v>0</v>
      </c>
      <c r="AK617" s="85">
        <f t="shared" si="19"/>
        <v>0</v>
      </c>
      <c r="AL617" s="36"/>
    </row>
    <row r="618" spans="1:38" ht="15" hidden="1" customHeight="1" x14ac:dyDescent="0.25">
      <c r="A618" s="71">
        <v>588</v>
      </c>
      <c r="B618" s="71"/>
      <c r="C618" s="72"/>
      <c r="D618" s="70"/>
      <c r="E618" s="30"/>
      <c r="F618" s="30"/>
      <c r="G618" s="73"/>
      <c r="H618" s="74" t="s">
        <v>8</v>
      </c>
      <c r="I618" s="31"/>
      <c r="J618" s="30" t="s">
        <v>9</v>
      </c>
      <c r="K618" s="75">
        <f>'ФОРМУЛЫ!'!E604</f>
        <v>0</v>
      </c>
      <c r="L618" s="75">
        <f>'ФОРМУЛЫ!'!F604</f>
        <v>0</v>
      </c>
      <c r="M618" s="91"/>
      <c r="N618" s="76">
        <f>'ФОРМУЛЫ!'!J604</f>
        <v>0</v>
      </c>
      <c r="O618" s="76">
        <f>'ФОРМУЛЫ!'!K604</f>
        <v>0</v>
      </c>
      <c r="P618" s="77"/>
      <c r="Q618" s="78">
        <f>'ФОРМУЛЫ!'!P604</f>
        <v>0</v>
      </c>
      <c r="R618" s="79">
        <v>0.18</v>
      </c>
      <c r="S618" s="92"/>
      <c r="T618" s="92"/>
      <c r="U618" s="80"/>
      <c r="V618" s="80"/>
      <c r="W618" s="80"/>
      <c r="X618" s="81">
        <v>0</v>
      </c>
      <c r="Y618" s="80"/>
      <c r="Z618" s="80"/>
      <c r="AA618" s="82"/>
      <c r="AB618" s="82"/>
      <c r="AC618" s="83"/>
      <c r="AD618" s="83"/>
      <c r="AE618" s="83"/>
      <c r="AF618" s="83"/>
      <c r="AG618" s="84"/>
      <c r="AH618" s="85"/>
      <c r="AI618" s="85"/>
      <c r="AJ618" s="85">
        <f t="shared" si="18"/>
        <v>0</v>
      </c>
      <c r="AK618" s="85">
        <f t="shared" si="19"/>
        <v>0</v>
      </c>
      <c r="AL618" s="36"/>
    </row>
    <row r="619" spans="1:38" ht="15" hidden="1" customHeight="1" x14ac:dyDescent="0.25">
      <c r="A619" s="71">
        <v>589</v>
      </c>
      <c r="B619" s="71"/>
      <c r="C619" s="72"/>
      <c r="D619" s="70"/>
      <c r="E619" s="30"/>
      <c r="F619" s="30"/>
      <c r="G619" s="73"/>
      <c r="H619" s="74" t="s">
        <v>8</v>
      </c>
      <c r="I619" s="31"/>
      <c r="J619" s="30" t="s">
        <v>9</v>
      </c>
      <c r="K619" s="75">
        <f>'ФОРМУЛЫ!'!E605</f>
        <v>0</v>
      </c>
      <c r="L619" s="75">
        <f>'ФОРМУЛЫ!'!F605</f>
        <v>0</v>
      </c>
      <c r="M619" s="91"/>
      <c r="N619" s="76">
        <f>'ФОРМУЛЫ!'!J605</f>
        <v>0</v>
      </c>
      <c r="O619" s="76">
        <f>'ФОРМУЛЫ!'!K605</f>
        <v>0</v>
      </c>
      <c r="P619" s="77"/>
      <c r="Q619" s="78">
        <f>'ФОРМУЛЫ!'!P605</f>
        <v>0</v>
      </c>
      <c r="R619" s="79">
        <v>0.18</v>
      </c>
      <c r="S619" s="92"/>
      <c r="T619" s="92"/>
      <c r="U619" s="80"/>
      <c r="V619" s="80"/>
      <c r="W619" s="80"/>
      <c r="X619" s="81">
        <v>0</v>
      </c>
      <c r="Y619" s="80"/>
      <c r="Z619" s="80"/>
      <c r="AA619" s="82"/>
      <c r="AB619" s="82"/>
      <c r="AC619" s="83"/>
      <c r="AD619" s="83"/>
      <c r="AE619" s="83"/>
      <c r="AF619" s="83"/>
      <c r="AG619" s="84"/>
      <c r="AH619" s="85"/>
      <c r="AI619" s="85"/>
      <c r="AJ619" s="85">
        <f t="shared" si="18"/>
        <v>0</v>
      </c>
      <c r="AK619" s="85">
        <f t="shared" si="19"/>
        <v>0</v>
      </c>
      <c r="AL619" s="36"/>
    </row>
    <row r="620" spans="1:38" ht="15" hidden="1" customHeight="1" x14ac:dyDescent="0.25">
      <c r="A620" s="71">
        <v>590</v>
      </c>
      <c r="B620" s="71"/>
      <c r="C620" s="72"/>
      <c r="D620" s="70"/>
      <c r="E620" s="30"/>
      <c r="F620" s="30"/>
      <c r="G620" s="73"/>
      <c r="H620" s="74" t="s">
        <v>8</v>
      </c>
      <c r="I620" s="31"/>
      <c r="J620" s="30" t="s">
        <v>9</v>
      </c>
      <c r="K620" s="75">
        <f>'ФОРМУЛЫ!'!E606</f>
        <v>0</v>
      </c>
      <c r="L620" s="75">
        <f>'ФОРМУЛЫ!'!F606</f>
        <v>0</v>
      </c>
      <c r="M620" s="91"/>
      <c r="N620" s="76">
        <f>'ФОРМУЛЫ!'!J606</f>
        <v>0</v>
      </c>
      <c r="O620" s="76">
        <f>'ФОРМУЛЫ!'!K606</f>
        <v>0</v>
      </c>
      <c r="P620" s="77"/>
      <c r="Q620" s="78">
        <f>'ФОРМУЛЫ!'!P606</f>
        <v>0</v>
      </c>
      <c r="R620" s="79">
        <v>0.18</v>
      </c>
      <c r="S620" s="92"/>
      <c r="T620" s="92"/>
      <c r="U620" s="80"/>
      <c r="V620" s="80"/>
      <c r="W620" s="80"/>
      <c r="X620" s="81">
        <v>0</v>
      </c>
      <c r="Y620" s="80"/>
      <c r="Z620" s="80"/>
      <c r="AA620" s="82"/>
      <c r="AB620" s="82"/>
      <c r="AC620" s="83"/>
      <c r="AD620" s="83"/>
      <c r="AE620" s="83"/>
      <c r="AF620" s="83"/>
      <c r="AG620" s="84"/>
      <c r="AH620" s="85"/>
      <c r="AI620" s="85"/>
      <c r="AJ620" s="85">
        <f t="shared" si="18"/>
        <v>0</v>
      </c>
      <c r="AK620" s="85">
        <f t="shared" si="19"/>
        <v>0</v>
      </c>
      <c r="AL620" s="36"/>
    </row>
    <row r="621" spans="1:38" ht="15" hidden="1" customHeight="1" x14ac:dyDescent="0.25">
      <c r="A621" s="71">
        <v>591</v>
      </c>
      <c r="B621" s="71"/>
      <c r="C621" s="72"/>
      <c r="D621" s="70"/>
      <c r="E621" s="30"/>
      <c r="F621" s="30"/>
      <c r="G621" s="73"/>
      <c r="H621" s="74" t="s">
        <v>8</v>
      </c>
      <c r="I621" s="31"/>
      <c r="J621" s="30" t="s">
        <v>9</v>
      </c>
      <c r="K621" s="75">
        <f>'ФОРМУЛЫ!'!E607</f>
        <v>0</v>
      </c>
      <c r="L621" s="75">
        <f>'ФОРМУЛЫ!'!F607</f>
        <v>0</v>
      </c>
      <c r="M621" s="91"/>
      <c r="N621" s="76">
        <f>'ФОРМУЛЫ!'!J607</f>
        <v>0</v>
      </c>
      <c r="O621" s="76">
        <f>'ФОРМУЛЫ!'!K607</f>
        <v>0</v>
      </c>
      <c r="P621" s="77"/>
      <c r="Q621" s="78">
        <f>'ФОРМУЛЫ!'!P607</f>
        <v>0</v>
      </c>
      <c r="R621" s="79">
        <v>0.18</v>
      </c>
      <c r="S621" s="92"/>
      <c r="T621" s="92"/>
      <c r="U621" s="80"/>
      <c r="V621" s="80"/>
      <c r="W621" s="80"/>
      <c r="X621" s="81">
        <v>0</v>
      </c>
      <c r="Y621" s="80"/>
      <c r="Z621" s="80"/>
      <c r="AA621" s="82"/>
      <c r="AB621" s="82"/>
      <c r="AC621" s="83"/>
      <c r="AD621" s="83"/>
      <c r="AE621" s="83"/>
      <c r="AF621" s="83"/>
      <c r="AG621" s="84"/>
      <c r="AH621" s="85"/>
      <c r="AI621" s="85"/>
      <c r="AJ621" s="85">
        <f t="shared" si="18"/>
        <v>0</v>
      </c>
      <c r="AK621" s="85">
        <f t="shared" si="19"/>
        <v>0</v>
      </c>
      <c r="AL621" s="36"/>
    </row>
    <row r="622" spans="1:38" ht="15" hidden="1" customHeight="1" x14ac:dyDescent="0.25">
      <c r="A622" s="71">
        <v>592</v>
      </c>
      <c r="B622" s="71"/>
      <c r="C622" s="72"/>
      <c r="D622" s="70"/>
      <c r="E622" s="30"/>
      <c r="F622" s="30"/>
      <c r="G622" s="73"/>
      <c r="H622" s="74" t="s">
        <v>8</v>
      </c>
      <c r="I622" s="31"/>
      <c r="J622" s="30" t="s">
        <v>9</v>
      </c>
      <c r="K622" s="75">
        <f>'ФОРМУЛЫ!'!E608</f>
        <v>0</v>
      </c>
      <c r="L622" s="75">
        <f>'ФОРМУЛЫ!'!F608</f>
        <v>0</v>
      </c>
      <c r="M622" s="91"/>
      <c r="N622" s="76">
        <f>'ФОРМУЛЫ!'!J608</f>
        <v>0</v>
      </c>
      <c r="O622" s="76">
        <f>'ФОРМУЛЫ!'!K608</f>
        <v>0</v>
      </c>
      <c r="P622" s="77"/>
      <c r="Q622" s="78">
        <f>'ФОРМУЛЫ!'!P608</f>
        <v>0</v>
      </c>
      <c r="R622" s="79">
        <v>0.18</v>
      </c>
      <c r="S622" s="92"/>
      <c r="T622" s="92"/>
      <c r="U622" s="80"/>
      <c r="V622" s="80"/>
      <c r="W622" s="80"/>
      <c r="X622" s="81">
        <v>0</v>
      </c>
      <c r="Y622" s="80"/>
      <c r="Z622" s="80"/>
      <c r="AA622" s="82"/>
      <c r="AB622" s="82"/>
      <c r="AC622" s="83"/>
      <c r="AD622" s="83"/>
      <c r="AE622" s="83"/>
      <c r="AF622" s="83"/>
      <c r="AG622" s="84"/>
      <c r="AH622" s="85"/>
      <c r="AI622" s="85"/>
      <c r="AJ622" s="85">
        <f t="shared" si="18"/>
        <v>0</v>
      </c>
      <c r="AK622" s="85">
        <f t="shared" si="19"/>
        <v>0</v>
      </c>
      <c r="AL622" s="36"/>
    </row>
    <row r="623" spans="1:38" ht="15" hidden="1" customHeight="1" x14ac:dyDescent="0.25">
      <c r="A623" s="71">
        <v>593</v>
      </c>
      <c r="B623" s="71"/>
      <c r="C623" s="72"/>
      <c r="D623" s="70"/>
      <c r="E623" s="30"/>
      <c r="F623" s="30"/>
      <c r="G623" s="73"/>
      <c r="H623" s="74" t="s">
        <v>8</v>
      </c>
      <c r="I623" s="31"/>
      <c r="J623" s="30" t="s">
        <v>9</v>
      </c>
      <c r="K623" s="75">
        <f>'ФОРМУЛЫ!'!E609</f>
        <v>0</v>
      </c>
      <c r="L623" s="75">
        <f>'ФОРМУЛЫ!'!F609</f>
        <v>0</v>
      </c>
      <c r="M623" s="91"/>
      <c r="N623" s="76">
        <f>'ФОРМУЛЫ!'!J609</f>
        <v>0</v>
      </c>
      <c r="O623" s="76">
        <f>'ФОРМУЛЫ!'!K609</f>
        <v>0</v>
      </c>
      <c r="P623" s="77"/>
      <c r="Q623" s="78">
        <f>'ФОРМУЛЫ!'!P609</f>
        <v>0</v>
      </c>
      <c r="R623" s="79">
        <v>0.18</v>
      </c>
      <c r="S623" s="92"/>
      <c r="T623" s="92"/>
      <c r="U623" s="80"/>
      <c r="V623" s="80"/>
      <c r="W623" s="80"/>
      <c r="X623" s="81">
        <v>0</v>
      </c>
      <c r="Y623" s="80"/>
      <c r="Z623" s="80"/>
      <c r="AA623" s="82"/>
      <c r="AB623" s="82"/>
      <c r="AC623" s="83"/>
      <c r="AD623" s="83"/>
      <c r="AE623" s="83"/>
      <c r="AF623" s="83"/>
      <c r="AG623" s="84"/>
      <c r="AH623" s="85"/>
      <c r="AI623" s="85"/>
      <c r="AJ623" s="85">
        <f t="shared" si="18"/>
        <v>0</v>
      </c>
      <c r="AK623" s="85">
        <f t="shared" si="19"/>
        <v>0</v>
      </c>
      <c r="AL623" s="36"/>
    </row>
    <row r="624" spans="1:38" ht="15" hidden="1" customHeight="1" x14ac:dyDescent="0.25">
      <c r="A624" s="71">
        <v>594</v>
      </c>
      <c r="B624" s="71"/>
      <c r="C624" s="72"/>
      <c r="D624" s="70"/>
      <c r="E624" s="30"/>
      <c r="F624" s="30"/>
      <c r="G624" s="73"/>
      <c r="H624" s="74" t="s">
        <v>8</v>
      </c>
      <c r="I624" s="31"/>
      <c r="J624" s="30" t="s">
        <v>9</v>
      </c>
      <c r="K624" s="75">
        <f>'ФОРМУЛЫ!'!E610</f>
        <v>0</v>
      </c>
      <c r="L624" s="75">
        <f>'ФОРМУЛЫ!'!F610</f>
        <v>0</v>
      </c>
      <c r="M624" s="91"/>
      <c r="N624" s="76">
        <f>'ФОРМУЛЫ!'!J610</f>
        <v>0</v>
      </c>
      <c r="O624" s="76">
        <f>'ФОРМУЛЫ!'!K610</f>
        <v>0</v>
      </c>
      <c r="P624" s="77"/>
      <c r="Q624" s="78">
        <f>'ФОРМУЛЫ!'!P610</f>
        <v>0</v>
      </c>
      <c r="R624" s="79">
        <v>0.18</v>
      </c>
      <c r="S624" s="92"/>
      <c r="T624" s="92"/>
      <c r="U624" s="80"/>
      <c r="V624" s="80"/>
      <c r="W624" s="80"/>
      <c r="X624" s="81">
        <v>0</v>
      </c>
      <c r="Y624" s="80"/>
      <c r="Z624" s="80"/>
      <c r="AA624" s="82"/>
      <c r="AB624" s="82"/>
      <c r="AC624" s="83"/>
      <c r="AD624" s="83"/>
      <c r="AE624" s="83"/>
      <c r="AF624" s="83"/>
      <c r="AG624" s="84"/>
      <c r="AH624" s="85"/>
      <c r="AI624" s="85"/>
      <c r="AJ624" s="85">
        <f t="shared" si="18"/>
        <v>0</v>
      </c>
      <c r="AK624" s="85">
        <f t="shared" si="19"/>
        <v>0</v>
      </c>
      <c r="AL624" s="36"/>
    </row>
    <row r="625" spans="1:38" ht="15" hidden="1" customHeight="1" x14ac:dyDescent="0.25">
      <c r="A625" s="71">
        <v>595</v>
      </c>
      <c r="B625" s="71"/>
      <c r="C625" s="72"/>
      <c r="D625" s="70"/>
      <c r="E625" s="30"/>
      <c r="F625" s="30"/>
      <c r="G625" s="73"/>
      <c r="H625" s="74" t="s">
        <v>8</v>
      </c>
      <c r="I625" s="31"/>
      <c r="J625" s="30" t="s">
        <v>9</v>
      </c>
      <c r="K625" s="75">
        <f>'ФОРМУЛЫ!'!E611</f>
        <v>0</v>
      </c>
      <c r="L625" s="75">
        <f>'ФОРМУЛЫ!'!F611</f>
        <v>0</v>
      </c>
      <c r="M625" s="91"/>
      <c r="N625" s="76">
        <f>'ФОРМУЛЫ!'!J611</f>
        <v>0</v>
      </c>
      <c r="O625" s="76">
        <f>'ФОРМУЛЫ!'!K611</f>
        <v>0</v>
      </c>
      <c r="P625" s="77"/>
      <c r="Q625" s="78">
        <f>'ФОРМУЛЫ!'!P611</f>
        <v>0</v>
      </c>
      <c r="R625" s="79">
        <v>0.18</v>
      </c>
      <c r="S625" s="92"/>
      <c r="T625" s="92"/>
      <c r="U625" s="80"/>
      <c r="V625" s="80"/>
      <c r="W625" s="80"/>
      <c r="X625" s="81">
        <v>0</v>
      </c>
      <c r="Y625" s="80"/>
      <c r="Z625" s="80"/>
      <c r="AA625" s="82"/>
      <c r="AB625" s="82"/>
      <c r="AC625" s="83"/>
      <c r="AD625" s="83"/>
      <c r="AE625" s="83"/>
      <c r="AF625" s="83"/>
      <c r="AG625" s="84"/>
      <c r="AH625" s="85"/>
      <c r="AI625" s="85"/>
      <c r="AJ625" s="85">
        <f t="shared" si="18"/>
        <v>0</v>
      </c>
      <c r="AK625" s="85">
        <f t="shared" si="19"/>
        <v>0</v>
      </c>
      <c r="AL625" s="36"/>
    </row>
    <row r="626" spans="1:38" ht="15" hidden="1" customHeight="1" x14ac:dyDescent="0.25">
      <c r="A626" s="71">
        <v>596</v>
      </c>
      <c r="B626" s="71"/>
      <c r="C626" s="72"/>
      <c r="D626" s="70"/>
      <c r="E626" s="30"/>
      <c r="F626" s="30"/>
      <c r="G626" s="73"/>
      <c r="H626" s="74" t="s">
        <v>8</v>
      </c>
      <c r="I626" s="31"/>
      <c r="J626" s="30" t="s">
        <v>9</v>
      </c>
      <c r="K626" s="75">
        <f>'ФОРМУЛЫ!'!E612</f>
        <v>0</v>
      </c>
      <c r="L626" s="75">
        <f>'ФОРМУЛЫ!'!F612</f>
        <v>0</v>
      </c>
      <c r="M626" s="91"/>
      <c r="N626" s="76">
        <f>'ФОРМУЛЫ!'!J612</f>
        <v>0</v>
      </c>
      <c r="O626" s="76">
        <f>'ФОРМУЛЫ!'!K612</f>
        <v>0</v>
      </c>
      <c r="P626" s="77"/>
      <c r="Q626" s="78">
        <f>'ФОРМУЛЫ!'!P612</f>
        <v>0</v>
      </c>
      <c r="R626" s="79">
        <v>0.18</v>
      </c>
      <c r="S626" s="92"/>
      <c r="T626" s="92"/>
      <c r="U626" s="80"/>
      <c r="V626" s="80"/>
      <c r="W626" s="80"/>
      <c r="X626" s="81">
        <v>0</v>
      </c>
      <c r="Y626" s="80"/>
      <c r="Z626" s="80"/>
      <c r="AA626" s="82"/>
      <c r="AB626" s="82"/>
      <c r="AC626" s="83"/>
      <c r="AD626" s="83"/>
      <c r="AE626" s="83"/>
      <c r="AF626" s="83"/>
      <c r="AG626" s="84"/>
      <c r="AH626" s="85"/>
      <c r="AI626" s="85"/>
      <c r="AJ626" s="85">
        <f t="shared" si="18"/>
        <v>0</v>
      </c>
      <c r="AK626" s="85">
        <f t="shared" si="19"/>
        <v>0</v>
      </c>
      <c r="AL626" s="36"/>
    </row>
    <row r="627" spans="1:38" ht="15" hidden="1" customHeight="1" x14ac:dyDescent="0.25">
      <c r="A627" s="71">
        <v>597</v>
      </c>
      <c r="B627" s="71"/>
      <c r="C627" s="72"/>
      <c r="D627" s="70"/>
      <c r="E627" s="30"/>
      <c r="F627" s="30"/>
      <c r="G627" s="73"/>
      <c r="H627" s="74" t="s">
        <v>8</v>
      </c>
      <c r="I627" s="31"/>
      <c r="J627" s="30" t="s">
        <v>9</v>
      </c>
      <c r="K627" s="75">
        <f>'ФОРМУЛЫ!'!E613</f>
        <v>0</v>
      </c>
      <c r="L627" s="75">
        <f>'ФОРМУЛЫ!'!F613</f>
        <v>0</v>
      </c>
      <c r="M627" s="91"/>
      <c r="N627" s="76">
        <f>'ФОРМУЛЫ!'!J613</f>
        <v>0</v>
      </c>
      <c r="O627" s="76">
        <f>'ФОРМУЛЫ!'!K613</f>
        <v>0</v>
      </c>
      <c r="P627" s="77"/>
      <c r="Q627" s="78">
        <f>'ФОРМУЛЫ!'!P613</f>
        <v>0</v>
      </c>
      <c r="R627" s="79">
        <v>0.18</v>
      </c>
      <c r="S627" s="92"/>
      <c r="T627" s="92"/>
      <c r="U627" s="80"/>
      <c r="V627" s="80"/>
      <c r="W627" s="80"/>
      <c r="X627" s="81">
        <v>0</v>
      </c>
      <c r="Y627" s="80"/>
      <c r="Z627" s="80"/>
      <c r="AA627" s="82"/>
      <c r="AB627" s="82"/>
      <c r="AC627" s="83"/>
      <c r="AD627" s="83"/>
      <c r="AE627" s="83"/>
      <c r="AF627" s="83"/>
      <c r="AG627" s="84"/>
      <c r="AH627" s="85"/>
      <c r="AI627" s="85"/>
      <c r="AJ627" s="85">
        <f t="shared" si="18"/>
        <v>0</v>
      </c>
      <c r="AK627" s="85">
        <f t="shared" si="19"/>
        <v>0</v>
      </c>
      <c r="AL627" s="36"/>
    </row>
    <row r="628" spans="1:38" ht="15" hidden="1" customHeight="1" x14ac:dyDescent="0.25">
      <c r="A628" s="71">
        <v>598</v>
      </c>
      <c r="B628" s="71"/>
      <c r="C628" s="72"/>
      <c r="D628" s="70"/>
      <c r="E628" s="30"/>
      <c r="F628" s="30"/>
      <c r="G628" s="73"/>
      <c r="H628" s="74" t="s">
        <v>8</v>
      </c>
      <c r="I628" s="31"/>
      <c r="J628" s="30" t="s">
        <v>9</v>
      </c>
      <c r="K628" s="75">
        <f>'ФОРМУЛЫ!'!E614</f>
        <v>0</v>
      </c>
      <c r="L628" s="75">
        <f>'ФОРМУЛЫ!'!F614</f>
        <v>0</v>
      </c>
      <c r="M628" s="91"/>
      <c r="N628" s="76">
        <f>'ФОРМУЛЫ!'!J614</f>
        <v>0</v>
      </c>
      <c r="O628" s="76">
        <f>'ФОРМУЛЫ!'!K614</f>
        <v>0</v>
      </c>
      <c r="P628" s="77"/>
      <c r="Q628" s="78">
        <f>'ФОРМУЛЫ!'!P614</f>
        <v>0</v>
      </c>
      <c r="R628" s="79">
        <v>0.18</v>
      </c>
      <c r="S628" s="92"/>
      <c r="T628" s="92"/>
      <c r="U628" s="80"/>
      <c r="V628" s="80"/>
      <c r="W628" s="80"/>
      <c r="X628" s="81">
        <v>0</v>
      </c>
      <c r="Y628" s="80"/>
      <c r="Z628" s="80"/>
      <c r="AA628" s="82"/>
      <c r="AB628" s="82"/>
      <c r="AC628" s="83"/>
      <c r="AD628" s="83"/>
      <c r="AE628" s="83"/>
      <c r="AF628" s="83"/>
      <c r="AG628" s="84"/>
      <c r="AH628" s="85"/>
      <c r="AI628" s="85"/>
      <c r="AJ628" s="85">
        <f t="shared" si="18"/>
        <v>0</v>
      </c>
      <c r="AK628" s="85">
        <f t="shared" si="19"/>
        <v>0</v>
      </c>
      <c r="AL628" s="36"/>
    </row>
    <row r="629" spans="1:38" ht="15" hidden="1" customHeight="1" x14ac:dyDescent="0.25">
      <c r="A629" s="71">
        <v>599</v>
      </c>
      <c r="B629" s="71"/>
      <c r="C629" s="72"/>
      <c r="D629" s="70"/>
      <c r="E629" s="30"/>
      <c r="F629" s="30"/>
      <c r="G629" s="73"/>
      <c r="H629" s="74" t="s">
        <v>8</v>
      </c>
      <c r="I629" s="31"/>
      <c r="J629" s="30" t="s">
        <v>9</v>
      </c>
      <c r="K629" s="75">
        <f>'ФОРМУЛЫ!'!E615</f>
        <v>0</v>
      </c>
      <c r="L629" s="75">
        <f>'ФОРМУЛЫ!'!F615</f>
        <v>0</v>
      </c>
      <c r="M629" s="91"/>
      <c r="N629" s="76">
        <f>'ФОРМУЛЫ!'!J615</f>
        <v>0</v>
      </c>
      <c r="O629" s="76">
        <f>'ФОРМУЛЫ!'!K615</f>
        <v>0</v>
      </c>
      <c r="P629" s="77"/>
      <c r="Q629" s="78">
        <f>'ФОРМУЛЫ!'!P615</f>
        <v>0</v>
      </c>
      <c r="R629" s="79">
        <v>0.18</v>
      </c>
      <c r="S629" s="92"/>
      <c r="T629" s="92"/>
      <c r="U629" s="80"/>
      <c r="V629" s="80"/>
      <c r="W629" s="80"/>
      <c r="X629" s="81">
        <v>0</v>
      </c>
      <c r="Y629" s="80"/>
      <c r="Z629" s="80"/>
      <c r="AA629" s="82"/>
      <c r="AB629" s="82"/>
      <c r="AC629" s="83"/>
      <c r="AD629" s="83"/>
      <c r="AE629" s="83"/>
      <c r="AF629" s="83"/>
      <c r="AG629" s="84"/>
      <c r="AH629" s="85"/>
      <c r="AI629" s="85"/>
      <c r="AJ629" s="85">
        <f t="shared" si="18"/>
        <v>0</v>
      </c>
      <c r="AK629" s="85">
        <f t="shared" si="19"/>
        <v>0</v>
      </c>
      <c r="AL629" s="36"/>
    </row>
    <row r="630" spans="1:38" ht="15" hidden="1" customHeight="1" x14ac:dyDescent="0.25">
      <c r="A630" s="71">
        <v>600</v>
      </c>
      <c r="B630" s="71"/>
      <c r="C630" s="72"/>
      <c r="D630" s="70"/>
      <c r="E630" s="30"/>
      <c r="F630" s="30"/>
      <c r="G630" s="73"/>
      <c r="H630" s="74" t="s">
        <v>8</v>
      </c>
      <c r="I630" s="31"/>
      <c r="J630" s="30" t="s">
        <v>9</v>
      </c>
      <c r="K630" s="75">
        <f>'ФОРМУЛЫ!'!E616</f>
        <v>0</v>
      </c>
      <c r="L630" s="75">
        <f>'ФОРМУЛЫ!'!F616</f>
        <v>0</v>
      </c>
      <c r="M630" s="91"/>
      <c r="N630" s="76">
        <f>'ФОРМУЛЫ!'!J616</f>
        <v>0</v>
      </c>
      <c r="O630" s="76">
        <f>'ФОРМУЛЫ!'!K616</f>
        <v>0</v>
      </c>
      <c r="P630" s="77"/>
      <c r="Q630" s="78">
        <f>'ФОРМУЛЫ!'!P616</f>
        <v>0</v>
      </c>
      <c r="R630" s="79">
        <v>0.18</v>
      </c>
      <c r="S630" s="92"/>
      <c r="T630" s="92"/>
      <c r="U630" s="80"/>
      <c r="V630" s="80"/>
      <c r="W630" s="80"/>
      <c r="X630" s="81">
        <v>0</v>
      </c>
      <c r="Y630" s="80"/>
      <c r="Z630" s="80"/>
      <c r="AA630" s="82"/>
      <c r="AB630" s="82"/>
      <c r="AC630" s="83"/>
      <c r="AD630" s="83"/>
      <c r="AE630" s="83"/>
      <c r="AF630" s="83"/>
      <c r="AG630" s="84"/>
      <c r="AH630" s="85"/>
      <c r="AI630" s="85"/>
      <c r="AJ630" s="85">
        <f t="shared" si="18"/>
        <v>0</v>
      </c>
      <c r="AK630" s="85">
        <f t="shared" si="19"/>
        <v>0</v>
      </c>
      <c r="AL630" s="36"/>
    </row>
    <row r="631" spans="1:38" ht="15" hidden="1" customHeight="1" x14ac:dyDescent="0.25">
      <c r="A631" s="71">
        <v>601</v>
      </c>
      <c r="B631" s="71"/>
      <c r="C631" s="72"/>
      <c r="D631" s="70"/>
      <c r="E631" s="30"/>
      <c r="F631" s="30"/>
      <c r="G631" s="73"/>
      <c r="H631" s="74" t="s">
        <v>8</v>
      </c>
      <c r="I631" s="31"/>
      <c r="J631" s="30" t="s">
        <v>9</v>
      </c>
      <c r="K631" s="75">
        <f>'ФОРМУЛЫ!'!E617</f>
        <v>0</v>
      </c>
      <c r="L631" s="75">
        <f>'ФОРМУЛЫ!'!F617</f>
        <v>0</v>
      </c>
      <c r="M631" s="91"/>
      <c r="N631" s="76">
        <f>'ФОРМУЛЫ!'!J617</f>
        <v>0</v>
      </c>
      <c r="O631" s="76">
        <f>'ФОРМУЛЫ!'!K617</f>
        <v>0</v>
      </c>
      <c r="P631" s="77"/>
      <c r="Q631" s="78">
        <f>'ФОРМУЛЫ!'!P617</f>
        <v>0</v>
      </c>
      <c r="R631" s="79">
        <v>0.18</v>
      </c>
      <c r="S631" s="92"/>
      <c r="T631" s="92"/>
      <c r="U631" s="80"/>
      <c r="V631" s="80"/>
      <c r="W631" s="80"/>
      <c r="X631" s="81">
        <v>0</v>
      </c>
      <c r="Y631" s="80"/>
      <c r="Z631" s="80"/>
      <c r="AA631" s="82"/>
      <c r="AB631" s="82"/>
      <c r="AC631" s="83"/>
      <c r="AD631" s="83"/>
      <c r="AE631" s="83"/>
      <c r="AF631" s="83"/>
      <c r="AG631" s="84"/>
      <c r="AH631" s="85"/>
      <c r="AI631" s="85"/>
      <c r="AJ631" s="85">
        <f t="shared" si="18"/>
        <v>0</v>
      </c>
      <c r="AK631" s="85">
        <f t="shared" si="19"/>
        <v>0</v>
      </c>
      <c r="AL631" s="36"/>
    </row>
    <row r="632" spans="1:38" ht="15" hidden="1" customHeight="1" x14ac:dyDescent="0.25">
      <c r="A632" s="71">
        <v>602</v>
      </c>
      <c r="B632" s="71"/>
      <c r="C632" s="72"/>
      <c r="D632" s="70"/>
      <c r="E632" s="30"/>
      <c r="F632" s="30"/>
      <c r="G632" s="73"/>
      <c r="H632" s="74" t="s">
        <v>8</v>
      </c>
      <c r="I632" s="31"/>
      <c r="J632" s="30" t="s">
        <v>9</v>
      </c>
      <c r="K632" s="75">
        <f>'ФОРМУЛЫ!'!E618</f>
        <v>0</v>
      </c>
      <c r="L632" s="75">
        <f>'ФОРМУЛЫ!'!F618</f>
        <v>0</v>
      </c>
      <c r="M632" s="91"/>
      <c r="N632" s="76">
        <f>'ФОРМУЛЫ!'!J618</f>
        <v>0</v>
      </c>
      <c r="O632" s="76">
        <f>'ФОРМУЛЫ!'!K618</f>
        <v>0</v>
      </c>
      <c r="P632" s="77"/>
      <c r="Q632" s="78">
        <f>'ФОРМУЛЫ!'!P618</f>
        <v>0</v>
      </c>
      <c r="R632" s="79">
        <v>0.18</v>
      </c>
      <c r="S632" s="92"/>
      <c r="T632" s="92"/>
      <c r="U632" s="80"/>
      <c r="V632" s="80"/>
      <c r="W632" s="80"/>
      <c r="X632" s="81">
        <v>0</v>
      </c>
      <c r="Y632" s="80"/>
      <c r="Z632" s="80"/>
      <c r="AA632" s="82"/>
      <c r="AB632" s="82"/>
      <c r="AC632" s="83"/>
      <c r="AD632" s="83"/>
      <c r="AE632" s="83"/>
      <c r="AF632" s="83"/>
      <c r="AG632" s="84"/>
      <c r="AH632" s="85"/>
      <c r="AI632" s="85"/>
      <c r="AJ632" s="85">
        <f t="shared" si="18"/>
        <v>0</v>
      </c>
      <c r="AK632" s="85">
        <f t="shared" si="19"/>
        <v>0</v>
      </c>
      <c r="AL632" s="36"/>
    </row>
    <row r="633" spans="1:38" ht="15" hidden="1" customHeight="1" x14ac:dyDescent="0.25">
      <c r="A633" s="71">
        <v>603</v>
      </c>
      <c r="B633" s="71"/>
      <c r="C633" s="72"/>
      <c r="D633" s="70"/>
      <c r="E633" s="30"/>
      <c r="F633" s="30"/>
      <c r="G633" s="73"/>
      <c r="H633" s="74" t="s">
        <v>8</v>
      </c>
      <c r="I633" s="31"/>
      <c r="J633" s="30" t="s">
        <v>9</v>
      </c>
      <c r="K633" s="75">
        <f>'ФОРМУЛЫ!'!E619</f>
        <v>0</v>
      </c>
      <c r="L633" s="75">
        <f>'ФОРМУЛЫ!'!F619</f>
        <v>0</v>
      </c>
      <c r="M633" s="91"/>
      <c r="N633" s="76">
        <f>'ФОРМУЛЫ!'!J619</f>
        <v>0</v>
      </c>
      <c r="O633" s="76">
        <f>'ФОРМУЛЫ!'!K619</f>
        <v>0</v>
      </c>
      <c r="P633" s="77"/>
      <c r="Q633" s="78">
        <f>'ФОРМУЛЫ!'!P619</f>
        <v>0</v>
      </c>
      <c r="R633" s="79">
        <v>0.18</v>
      </c>
      <c r="S633" s="92"/>
      <c r="T633" s="92"/>
      <c r="U633" s="80"/>
      <c r="V633" s="80"/>
      <c r="W633" s="80"/>
      <c r="X633" s="81">
        <v>0</v>
      </c>
      <c r="Y633" s="80"/>
      <c r="Z633" s="80"/>
      <c r="AA633" s="82"/>
      <c r="AB633" s="82"/>
      <c r="AC633" s="83"/>
      <c r="AD633" s="83"/>
      <c r="AE633" s="83"/>
      <c r="AF633" s="83"/>
      <c r="AG633" s="84"/>
      <c r="AH633" s="85"/>
      <c r="AI633" s="85"/>
      <c r="AJ633" s="85">
        <f t="shared" si="18"/>
        <v>0</v>
      </c>
      <c r="AK633" s="85">
        <f t="shared" si="19"/>
        <v>0</v>
      </c>
      <c r="AL633" s="36"/>
    </row>
    <row r="634" spans="1:38" ht="15" hidden="1" customHeight="1" x14ac:dyDescent="0.25">
      <c r="A634" s="71">
        <v>604</v>
      </c>
      <c r="B634" s="71"/>
      <c r="C634" s="72"/>
      <c r="D634" s="70"/>
      <c r="E634" s="30"/>
      <c r="F634" s="30"/>
      <c r="G634" s="73"/>
      <c r="H634" s="74" t="s">
        <v>8</v>
      </c>
      <c r="I634" s="31"/>
      <c r="J634" s="30" t="s">
        <v>9</v>
      </c>
      <c r="K634" s="75">
        <f>'ФОРМУЛЫ!'!E620</f>
        <v>0</v>
      </c>
      <c r="L634" s="75">
        <f>'ФОРМУЛЫ!'!F620</f>
        <v>0</v>
      </c>
      <c r="M634" s="91"/>
      <c r="N634" s="76">
        <f>'ФОРМУЛЫ!'!J620</f>
        <v>0</v>
      </c>
      <c r="O634" s="76">
        <f>'ФОРМУЛЫ!'!K620</f>
        <v>0</v>
      </c>
      <c r="P634" s="77"/>
      <c r="Q634" s="78">
        <f>'ФОРМУЛЫ!'!P620</f>
        <v>0</v>
      </c>
      <c r="R634" s="79">
        <v>0.18</v>
      </c>
      <c r="S634" s="92"/>
      <c r="T634" s="92"/>
      <c r="U634" s="80"/>
      <c r="V634" s="80"/>
      <c r="W634" s="80"/>
      <c r="X634" s="81">
        <v>0</v>
      </c>
      <c r="Y634" s="80"/>
      <c r="Z634" s="80"/>
      <c r="AA634" s="82"/>
      <c r="AB634" s="82"/>
      <c r="AC634" s="83"/>
      <c r="AD634" s="83"/>
      <c r="AE634" s="83"/>
      <c r="AF634" s="83"/>
      <c r="AG634" s="84"/>
      <c r="AH634" s="85"/>
      <c r="AI634" s="85"/>
      <c r="AJ634" s="85">
        <f t="shared" si="18"/>
        <v>0</v>
      </c>
      <c r="AK634" s="85">
        <f t="shared" si="19"/>
        <v>0</v>
      </c>
      <c r="AL634" s="36"/>
    </row>
    <row r="635" spans="1:38" ht="15" hidden="1" customHeight="1" x14ac:dyDescent="0.25">
      <c r="A635" s="71">
        <v>605</v>
      </c>
      <c r="B635" s="71"/>
      <c r="C635" s="72"/>
      <c r="D635" s="70"/>
      <c r="E635" s="30"/>
      <c r="F635" s="30"/>
      <c r="G635" s="73"/>
      <c r="H635" s="74" t="s">
        <v>8</v>
      </c>
      <c r="I635" s="31"/>
      <c r="J635" s="30" t="s">
        <v>9</v>
      </c>
      <c r="K635" s="75">
        <f>'ФОРМУЛЫ!'!E621</f>
        <v>0</v>
      </c>
      <c r="L635" s="75">
        <f>'ФОРМУЛЫ!'!F621</f>
        <v>0</v>
      </c>
      <c r="M635" s="91"/>
      <c r="N635" s="76">
        <f>'ФОРМУЛЫ!'!J621</f>
        <v>0</v>
      </c>
      <c r="O635" s="76">
        <f>'ФОРМУЛЫ!'!K621</f>
        <v>0</v>
      </c>
      <c r="P635" s="77"/>
      <c r="Q635" s="78">
        <f>'ФОРМУЛЫ!'!P621</f>
        <v>0</v>
      </c>
      <c r="R635" s="79">
        <v>0.18</v>
      </c>
      <c r="S635" s="92"/>
      <c r="T635" s="92"/>
      <c r="U635" s="80"/>
      <c r="V635" s="80"/>
      <c r="W635" s="80"/>
      <c r="X635" s="81">
        <v>0</v>
      </c>
      <c r="Y635" s="80"/>
      <c r="Z635" s="80"/>
      <c r="AA635" s="82"/>
      <c r="AB635" s="82"/>
      <c r="AC635" s="83"/>
      <c r="AD635" s="83"/>
      <c r="AE635" s="83"/>
      <c r="AF635" s="83"/>
      <c r="AG635" s="84"/>
      <c r="AH635" s="85"/>
      <c r="AI635" s="85"/>
      <c r="AJ635" s="85">
        <f t="shared" si="18"/>
        <v>0</v>
      </c>
      <c r="AK635" s="85">
        <f t="shared" si="19"/>
        <v>0</v>
      </c>
      <c r="AL635" s="36"/>
    </row>
    <row r="636" spans="1:38" ht="15" hidden="1" customHeight="1" x14ac:dyDescent="0.25">
      <c r="A636" s="71">
        <v>606</v>
      </c>
      <c r="B636" s="71"/>
      <c r="C636" s="72"/>
      <c r="D636" s="70"/>
      <c r="E636" s="30"/>
      <c r="F636" s="30"/>
      <c r="G636" s="73"/>
      <c r="H636" s="74" t="s">
        <v>8</v>
      </c>
      <c r="I636" s="31"/>
      <c r="J636" s="30" t="s">
        <v>9</v>
      </c>
      <c r="K636" s="75">
        <f>'ФОРМУЛЫ!'!E622</f>
        <v>0</v>
      </c>
      <c r="L636" s="75">
        <f>'ФОРМУЛЫ!'!F622</f>
        <v>0</v>
      </c>
      <c r="M636" s="91"/>
      <c r="N636" s="76">
        <f>'ФОРМУЛЫ!'!J622</f>
        <v>0</v>
      </c>
      <c r="O636" s="76">
        <f>'ФОРМУЛЫ!'!K622</f>
        <v>0</v>
      </c>
      <c r="P636" s="77"/>
      <c r="Q636" s="78">
        <f>'ФОРМУЛЫ!'!P622</f>
        <v>0</v>
      </c>
      <c r="R636" s="79">
        <v>0.18</v>
      </c>
      <c r="S636" s="92"/>
      <c r="T636" s="92"/>
      <c r="U636" s="80"/>
      <c r="V636" s="80"/>
      <c r="W636" s="80"/>
      <c r="X636" s="81">
        <v>0</v>
      </c>
      <c r="Y636" s="80"/>
      <c r="Z636" s="80"/>
      <c r="AA636" s="82"/>
      <c r="AB636" s="82"/>
      <c r="AC636" s="83"/>
      <c r="AD636" s="83"/>
      <c r="AE636" s="83"/>
      <c r="AF636" s="83"/>
      <c r="AG636" s="84"/>
      <c r="AH636" s="85"/>
      <c r="AI636" s="85"/>
      <c r="AJ636" s="85">
        <f t="shared" si="18"/>
        <v>0</v>
      </c>
      <c r="AK636" s="85">
        <f t="shared" si="19"/>
        <v>0</v>
      </c>
      <c r="AL636" s="36"/>
    </row>
    <row r="637" spans="1:38" ht="15" hidden="1" customHeight="1" x14ac:dyDescent="0.25">
      <c r="A637" s="71">
        <v>607</v>
      </c>
      <c r="B637" s="71"/>
      <c r="C637" s="72"/>
      <c r="D637" s="70"/>
      <c r="E637" s="30"/>
      <c r="F637" s="30"/>
      <c r="G637" s="73"/>
      <c r="H637" s="74" t="s">
        <v>8</v>
      </c>
      <c r="I637" s="31"/>
      <c r="J637" s="30" t="s">
        <v>9</v>
      </c>
      <c r="K637" s="75">
        <f>'ФОРМУЛЫ!'!E623</f>
        <v>0</v>
      </c>
      <c r="L637" s="75">
        <f>'ФОРМУЛЫ!'!F623</f>
        <v>0</v>
      </c>
      <c r="M637" s="91"/>
      <c r="N637" s="76">
        <f>'ФОРМУЛЫ!'!J623</f>
        <v>0</v>
      </c>
      <c r="O637" s="76">
        <f>'ФОРМУЛЫ!'!K623</f>
        <v>0</v>
      </c>
      <c r="P637" s="77"/>
      <c r="Q637" s="78">
        <f>'ФОРМУЛЫ!'!P623</f>
        <v>0</v>
      </c>
      <c r="R637" s="79">
        <v>0.18</v>
      </c>
      <c r="S637" s="92"/>
      <c r="T637" s="92"/>
      <c r="U637" s="80"/>
      <c r="V637" s="80"/>
      <c r="W637" s="80"/>
      <c r="X637" s="81">
        <v>0</v>
      </c>
      <c r="Y637" s="80"/>
      <c r="Z637" s="80"/>
      <c r="AA637" s="82"/>
      <c r="AB637" s="82"/>
      <c r="AC637" s="83"/>
      <c r="AD637" s="83"/>
      <c r="AE637" s="83"/>
      <c r="AF637" s="83"/>
      <c r="AG637" s="84"/>
      <c r="AH637" s="85"/>
      <c r="AI637" s="85"/>
      <c r="AJ637" s="85">
        <f t="shared" si="18"/>
        <v>0</v>
      </c>
      <c r="AK637" s="85">
        <f t="shared" si="19"/>
        <v>0</v>
      </c>
      <c r="AL637" s="36"/>
    </row>
    <row r="638" spans="1:38" ht="15" hidden="1" customHeight="1" x14ac:dyDescent="0.25">
      <c r="A638" s="71">
        <v>608</v>
      </c>
      <c r="B638" s="71"/>
      <c r="C638" s="72"/>
      <c r="D638" s="70"/>
      <c r="E638" s="30"/>
      <c r="F638" s="30"/>
      <c r="G638" s="73"/>
      <c r="H638" s="74" t="s">
        <v>8</v>
      </c>
      <c r="I638" s="31"/>
      <c r="J638" s="30" t="s">
        <v>9</v>
      </c>
      <c r="K638" s="75">
        <f>'ФОРМУЛЫ!'!E624</f>
        <v>0</v>
      </c>
      <c r="L638" s="75">
        <f>'ФОРМУЛЫ!'!F624</f>
        <v>0</v>
      </c>
      <c r="M638" s="91"/>
      <c r="N638" s="76">
        <f>'ФОРМУЛЫ!'!J624</f>
        <v>0</v>
      </c>
      <c r="O638" s="76">
        <f>'ФОРМУЛЫ!'!K624</f>
        <v>0</v>
      </c>
      <c r="P638" s="77"/>
      <c r="Q638" s="78">
        <f>'ФОРМУЛЫ!'!P624</f>
        <v>0</v>
      </c>
      <c r="R638" s="79">
        <v>0.18</v>
      </c>
      <c r="S638" s="92"/>
      <c r="T638" s="92"/>
      <c r="U638" s="80"/>
      <c r="V638" s="80"/>
      <c r="W638" s="80"/>
      <c r="X638" s="81">
        <v>0</v>
      </c>
      <c r="Y638" s="80"/>
      <c r="Z638" s="80"/>
      <c r="AA638" s="82"/>
      <c r="AB638" s="82"/>
      <c r="AC638" s="83"/>
      <c r="AD638" s="83"/>
      <c r="AE638" s="83"/>
      <c r="AF638" s="83"/>
      <c r="AG638" s="84"/>
      <c r="AH638" s="85"/>
      <c r="AI638" s="85"/>
      <c r="AJ638" s="85">
        <f t="shared" si="18"/>
        <v>0</v>
      </c>
      <c r="AK638" s="85">
        <f t="shared" si="19"/>
        <v>0</v>
      </c>
      <c r="AL638" s="36"/>
    </row>
    <row r="639" spans="1:38" ht="15" hidden="1" customHeight="1" x14ac:dyDescent="0.25">
      <c r="A639" s="71">
        <v>609</v>
      </c>
      <c r="B639" s="71"/>
      <c r="C639" s="72"/>
      <c r="D639" s="70"/>
      <c r="E639" s="30"/>
      <c r="F639" s="30"/>
      <c r="G639" s="73"/>
      <c r="H639" s="74" t="s">
        <v>8</v>
      </c>
      <c r="I639" s="31"/>
      <c r="J639" s="30" t="s">
        <v>9</v>
      </c>
      <c r="K639" s="75">
        <f>'ФОРМУЛЫ!'!E625</f>
        <v>0</v>
      </c>
      <c r="L639" s="75">
        <f>'ФОРМУЛЫ!'!F625</f>
        <v>0</v>
      </c>
      <c r="M639" s="91"/>
      <c r="N639" s="76">
        <f>'ФОРМУЛЫ!'!J625</f>
        <v>0</v>
      </c>
      <c r="O639" s="76">
        <f>'ФОРМУЛЫ!'!K625</f>
        <v>0</v>
      </c>
      <c r="P639" s="77"/>
      <c r="Q639" s="78">
        <f>'ФОРМУЛЫ!'!P625</f>
        <v>0</v>
      </c>
      <c r="R639" s="79">
        <v>0.18</v>
      </c>
      <c r="S639" s="92"/>
      <c r="T639" s="92"/>
      <c r="U639" s="80"/>
      <c r="V639" s="80"/>
      <c r="W639" s="80"/>
      <c r="X639" s="81">
        <v>0</v>
      </c>
      <c r="Y639" s="80"/>
      <c r="Z639" s="80"/>
      <c r="AA639" s="82"/>
      <c r="AB639" s="82"/>
      <c r="AC639" s="83"/>
      <c r="AD639" s="83"/>
      <c r="AE639" s="83"/>
      <c r="AF639" s="83"/>
      <c r="AG639" s="84"/>
      <c r="AH639" s="85"/>
      <c r="AI639" s="85"/>
      <c r="AJ639" s="85">
        <f t="shared" si="18"/>
        <v>0</v>
      </c>
      <c r="AK639" s="85">
        <f t="shared" si="19"/>
        <v>0</v>
      </c>
      <c r="AL639" s="36"/>
    </row>
    <row r="640" spans="1:38" ht="15" hidden="1" customHeight="1" x14ac:dyDescent="0.25">
      <c r="A640" s="71">
        <v>610</v>
      </c>
      <c r="B640" s="71"/>
      <c r="C640" s="72"/>
      <c r="D640" s="70"/>
      <c r="E640" s="30"/>
      <c r="F640" s="30"/>
      <c r="G640" s="73"/>
      <c r="H640" s="74" t="s">
        <v>8</v>
      </c>
      <c r="I640" s="31"/>
      <c r="J640" s="30" t="s">
        <v>9</v>
      </c>
      <c r="K640" s="75">
        <f>'ФОРМУЛЫ!'!E626</f>
        <v>0</v>
      </c>
      <c r="L640" s="75">
        <f>'ФОРМУЛЫ!'!F626</f>
        <v>0</v>
      </c>
      <c r="M640" s="91"/>
      <c r="N640" s="76">
        <f>'ФОРМУЛЫ!'!J626</f>
        <v>0</v>
      </c>
      <c r="O640" s="76">
        <f>'ФОРМУЛЫ!'!K626</f>
        <v>0</v>
      </c>
      <c r="P640" s="77"/>
      <c r="Q640" s="78">
        <f>'ФОРМУЛЫ!'!P626</f>
        <v>0</v>
      </c>
      <c r="R640" s="79">
        <v>0.18</v>
      </c>
      <c r="S640" s="92"/>
      <c r="T640" s="92"/>
      <c r="U640" s="80"/>
      <c r="V640" s="80"/>
      <c r="W640" s="80"/>
      <c r="X640" s="81">
        <v>0</v>
      </c>
      <c r="Y640" s="80"/>
      <c r="Z640" s="80"/>
      <c r="AA640" s="82"/>
      <c r="AB640" s="82"/>
      <c r="AC640" s="83"/>
      <c r="AD640" s="83"/>
      <c r="AE640" s="83"/>
      <c r="AF640" s="83"/>
      <c r="AG640" s="84"/>
      <c r="AH640" s="85"/>
      <c r="AI640" s="85"/>
      <c r="AJ640" s="85">
        <f t="shared" si="18"/>
        <v>0</v>
      </c>
      <c r="AK640" s="85">
        <f t="shared" si="19"/>
        <v>0</v>
      </c>
      <c r="AL640" s="36"/>
    </row>
    <row r="641" spans="1:38" ht="15" hidden="1" customHeight="1" x14ac:dyDescent="0.25">
      <c r="A641" s="71">
        <v>611</v>
      </c>
      <c r="B641" s="71"/>
      <c r="C641" s="72"/>
      <c r="D641" s="70"/>
      <c r="E641" s="30"/>
      <c r="F641" s="30"/>
      <c r="G641" s="73"/>
      <c r="H641" s="74" t="s">
        <v>8</v>
      </c>
      <c r="I641" s="31"/>
      <c r="J641" s="30" t="s">
        <v>9</v>
      </c>
      <c r="K641" s="75">
        <f>'ФОРМУЛЫ!'!E627</f>
        <v>0</v>
      </c>
      <c r="L641" s="75">
        <f>'ФОРМУЛЫ!'!F627</f>
        <v>0</v>
      </c>
      <c r="M641" s="91"/>
      <c r="N641" s="76">
        <f>'ФОРМУЛЫ!'!J627</f>
        <v>0</v>
      </c>
      <c r="O641" s="76">
        <f>'ФОРМУЛЫ!'!K627</f>
        <v>0</v>
      </c>
      <c r="P641" s="77"/>
      <c r="Q641" s="78">
        <f>'ФОРМУЛЫ!'!P627</f>
        <v>0</v>
      </c>
      <c r="R641" s="79">
        <v>0.18</v>
      </c>
      <c r="S641" s="92"/>
      <c r="T641" s="92"/>
      <c r="U641" s="80"/>
      <c r="V641" s="80"/>
      <c r="W641" s="80"/>
      <c r="X641" s="81">
        <v>0</v>
      </c>
      <c r="Y641" s="80"/>
      <c r="Z641" s="80"/>
      <c r="AA641" s="82"/>
      <c r="AB641" s="82"/>
      <c r="AC641" s="83"/>
      <c r="AD641" s="83"/>
      <c r="AE641" s="83"/>
      <c r="AF641" s="83"/>
      <c r="AG641" s="84"/>
      <c r="AH641" s="85"/>
      <c r="AI641" s="85"/>
      <c r="AJ641" s="85">
        <f t="shared" si="18"/>
        <v>0</v>
      </c>
      <c r="AK641" s="85">
        <f t="shared" si="19"/>
        <v>0</v>
      </c>
      <c r="AL641" s="36"/>
    </row>
    <row r="642" spans="1:38" ht="15" hidden="1" customHeight="1" x14ac:dyDescent="0.25">
      <c r="A642" s="71">
        <v>612</v>
      </c>
      <c r="B642" s="71"/>
      <c r="C642" s="72"/>
      <c r="D642" s="70"/>
      <c r="E642" s="30"/>
      <c r="F642" s="30"/>
      <c r="G642" s="73"/>
      <c r="H642" s="74" t="s">
        <v>8</v>
      </c>
      <c r="I642" s="31"/>
      <c r="J642" s="30" t="s">
        <v>9</v>
      </c>
      <c r="K642" s="75">
        <f>'ФОРМУЛЫ!'!E628</f>
        <v>0</v>
      </c>
      <c r="L642" s="75">
        <f>'ФОРМУЛЫ!'!F628</f>
        <v>0</v>
      </c>
      <c r="M642" s="91"/>
      <c r="N642" s="76">
        <f>'ФОРМУЛЫ!'!J628</f>
        <v>0</v>
      </c>
      <c r="O642" s="76">
        <f>'ФОРМУЛЫ!'!K628</f>
        <v>0</v>
      </c>
      <c r="P642" s="77"/>
      <c r="Q642" s="78">
        <f>'ФОРМУЛЫ!'!P628</f>
        <v>0</v>
      </c>
      <c r="R642" s="79">
        <v>0.18</v>
      </c>
      <c r="S642" s="92"/>
      <c r="T642" s="92"/>
      <c r="U642" s="80"/>
      <c r="V642" s="80"/>
      <c r="W642" s="80"/>
      <c r="X642" s="81">
        <v>0</v>
      </c>
      <c r="Y642" s="80"/>
      <c r="Z642" s="80"/>
      <c r="AA642" s="82"/>
      <c r="AB642" s="82"/>
      <c r="AC642" s="83"/>
      <c r="AD642" s="83"/>
      <c r="AE642" s="83"/>
      <c r="AF642" s="83"/>
      <c r="AG642" s="84"/>
      <c r="AH642" s="85"/>
      <c r="AI642" s="85"/>
      <c r="AJ642" s="85">
        <f t="shared" si="18"/>
        <v>0</v>
      </c>
      <c r="AK642" s="85">
        <f t="shared" si="19"/>
        <v>0</v>
      </c>
      <c r="AL642" s="36"/>
    </row>
    <row r="643" spans="1:38" ht="15" hidden="1" customHeight="1" x14ac:dyDescent="0.25">
      <c r="A643" s="71">
        <v>613</v>
      </c>
      <c r="B643" s="71"/>
      <c r="C643" s="72"/>
      <c r="D643" s="70"/>
      <c r="E643" s="30"/>
      <c r="F643" s="30"/>
      <c r="G643" s="73"/>
      <c r="H643" s="74" t="s">
        <v>8</v>
      </c>
      <c r="I643" s="31"/>
      <c r="J643" s="30" t="s">
        <v>9</v>
      </c>
      <c r="K643" s="75">
        <f>'ФОРМУЛЫ!'!E629</f>
        <v>0</v>
      </c>
      <c r="L643" s="75">
        <f>'ФОРМУЛЫ!'!F629</f>
        <v>0</v>
      </c>
      <c r="M643" s="91"/>
      <c r="N643" s="76">
        <f>'ФОРМУЛЫ!'!J629</f>
        <v>0</v>
      </c>
      <c r="O643" s="76">
        <f>'ФОРМУЛЫ!'!K629</f>
        <v>0</v>
      </c>
      <c r="P643" s="77"/>
      <c r="Q643" s="78">
        <f>'ФОРМУЛЫ!'!P629</f>
        <v>0</v>
      </c>
      <c r="R643" s="79">
        <v>0.18</v>
      </c>
      <c r="S643" s="92"/>
      <c r="T643" s="92"/>
      <c r="U643" s="80"/>
      <c r="V643" s="80"/>
      <c r="W643" s="80"/>
      <c r="X643" s="81">
        <v>0</v>
      </c>
      <c r="Y643" s="80"/>
      <c r="Z643" s="80"/>
      <c r="AA643" s="82"/>
      <c r="AB643" s="82"/>
      <c r="AC643" s="83"/>
      <c r="AD643" s="83"/>
      <c r="AE643" s="83"/>
      <c r="AF643" s="83"/>
      <c r="AG643" s="84"/>
      <c r="AH643" s="85"/>
      <c r="AI643" s="85"/>
      <c r="AJ643" s="85">
        <f t="shared" si="18"/>
        <v>0</v>
      </c>
      <c r="AK643" s="85">
        <f t="shared" si="19"/>
        <v>0</v>
      </c>
      <c r="AL643" s="36"/>
    </row>
    <row r="644" spans="1:38" ht="15" hidden="1" customHeight="1" x14ac:dyDescent="0.25">
      <c r="A644" s="71">
        <v>614</v>
      </c>
      <c r="B644" s="71"/>
      <c r="C644" s="72"/>
      <c r="D644" s="70"/>
      <c r="E644" s="30"/>
      <c r="F644" s="30"/>
      <c r="G644" s="73"/>
      <c r="H644" s="74" t="s">
        <v>8</v>
      </c>
      <c r="I644" s="31"/>
      <c r="J644" s="30" t="s">
        <v>9</v>
      </c>
      <c r="K644" s="75">
        <f>'ФОРМУЛЫ!'!E630</f>
        <v>0</v>
      </c>
      <c r="L644" s="75">
        <f>'ФОРМУЛЫ!'!F630</f>
        <v>0</v>
      </c>
      <c r="M644" s="91"/>
      <c r="N644" s="76">
        <f>'ФОРМУЛЫ!'!J630</f>
        <v>0</v>
      </c>
      <c r="O644" s="76">
        <f>'ФОРМУЛЫ!'!K630</f>
        <v>0</v>
      </c>
      <c r="P644" s="77"/>
      <c r="Q644" s="78">
        <f>'ФОРМУЛЫ!'!P630</f>
        <v>0</v>
      </c>
      <c r="R644" s="79">
        <v>0.18</v>
      </c>
      <c r="S644" s="92"/>
      <c r="T644" s="92"/>
      <c r="U644" s="80"/>
      <c r="V644" s="80"/>
      <c r="W644" s="80"/>
      <c r="X644" s="81">
        <v>0</v>
      </c>
      <c r="Y644" s="80"/>
      <c r="Z644" s="80"/>
      <c r="AA644" s="82"/>
      <c r="AB644" s="82"/>
      <c r="AC644" s="83"/>
      <c r="AD644" s="83"/>
      <c r="AE644" s="83"/>
      <c r="AF644" s="83"/>
      <c r="AG644" s="84"/>
      <c r="AH644" s="85"/>
      <c r="AI644" s="85"/>
      <c r="AJ644" s="85">
        <f t="shared" si="18"/>
        <v>0</v>
      </c>
      <c r="AK644" s="85">
        <f t="shared" si="19"/>
        <v>0</v>
      </c>
      <c r="AL644" s="36"/>
    </row>
    <row r="645" spans="1:38" ht="15" hidden="1" customHeight="1" x14ac:dyDescent="0.25">
      <c r="A645" s="71">
        <v>615</v>
      </c>
      <c r="B645" s="71"/>
      <c r="C645" s="72"/>
      <c r="D645" s="70"/>
      <c r="E645" s="30"/>
      <c r="F645" s="30"/>
      <c r="G645" s="73"/>
      <c r="H645" s="74" t="s">
        <v>8</v>
      </c>
      <c r="I645" s="31"/>
      <c r="J645" s="30" t="s">
        <v>9</v>
      </c>
      <c r="K645" s="75">
        <f>'ФОРМУЛЫ!'!E631</f>
        <v>0</v>
      </c>
      <c r="L645" s="75">
        <f>'ФОРМУЛЫ!'!F631</f>
        <v>0</v>
      </c>
      <c r="M645" s="91"/>
      <c r="N645" s="76">
        <f>'ФОРМУЛЫ!'!J631</f>
        <v>0</v>
      </c>
      <c r="O645" s="76">
        <f>'ФОРМУЛЫ!'!K631</f>
        <v>0</v>
      </c>
      <c r="P645" s="77"/>
      <c r="Q645" s="78">
        <f>'ФОРМУЛЫ!'!P631</f>
        <v>0</v>
      </c>
      <c r="R645" s="79">
        <v>0.18</v>
      </c>
      <c r="S645" s="92"/>
      <c r="T645" s="92"/>
      <c r="U645" s="80"/>
      <c r="V645" s="80"/>
      <c r="W645" s="80"/>
      <c r="X645" s="81">
        <v>0</v>
      </c>
      <c r="Y645" s="80"/>
      <c r="Z645" s="80"/>
      <c r="AA645" s="82"/>
      <c r="AB645" s="82"/>
      <c r="AC645" s="83"/>
      <c r="AD645" s="83"/>
      <c r="AE645" s="83"/>
      <c r="AF645" s="83"/>
      <c r="AG645" s="84"/>
      <c r="AH645" s="85"/>
      <c r="AI645" s="85"/>
      <c r="AJ645" s="85">
        <f t="shared" si="18"/>
        <v>0</v>
      </c>
      <c r="AK645" s="85">
        <f t="shared" si="19"/>
        <v>0</v>
      </c>
      <c r="AL645" s="36"/>
    </row>
    <row r="646" spans="1:38" ht="15" hidden="1" customHeight="1" x14ac:dyDescent="0.25">
      <c r="A646" s="71">
        <v>616</v>
      </c>
      <c r="B646" s="71"/>
      <c r="C646" s="72"/>
      <c r="D646" s="70"/>
      <c r="E646" s="30"/>
      <c r="F646" s="30"/>
      <c r="G646" s="73"/>
      <c r="H646" s="74" t="s">
        <v>8</v>
      </c>
      <c r="I646" s="31"/>
      <c r="J646" s="30" t="s">
        <v>9</v>
      </c>
      <c r="K646" s="75">
        <f>'ФОРМУЛЫ!'!E632</f>
        <v>0</v>
      </c>
      <c r="L646" s="75">
        <f>'ФОРМУЛЫ!'!F632</f>
        <v>0</v>
      </c>
      <c r="M646" s="91"/>
      <c r="N646" s="76">
        <f>'ФОРМУЛЫ!'!J632</f>
        <v>0</v>
      </c>
      <c r="O646" s="76">
        <f>'ФОРМУЛЫ!'!K632</f>
        <v>0</v>
      </c>
      <c r="P646" s="77"/>
      <c r="Q646" s="78">
        <f>'ФОРМУЛЫ!'!P632</f>
        <v>0</v>
      </c>
      <c r="R646" s="79">
        <v>0.18</v>
      </c>
      <c r="S646" s="92"/>
      <c r="T646" s="92"/>
      <c r="U646" s="80"/>
      <c r="V646" s="80"/>
      <c r="W646" s="80"/>
      <c r="X646" s="81">
        <v>0</v>
      </c>
      <c r="Y646" s="80"/>
      <c r="Z646" s="80"/>
      <c r="AA646" s="82"/>
      <c r="AB646" s="82"/>
      <c r="AC646" s="83"/>
      <c r="AD646" s="83"/>
      <c r="AE646" s="83"/>
      <c r="AF646" s="83"/>
      <c r="AG646" s="84"/>
      <c r="AH646" s="85"/>
      <c r="AI646" s="85"/>
      <c r="AJ646" s="85">
        <f t="shared" si="18"/>
        <v>0</v>
      </c>
      <c r="AK646" s="85">
        <f t="shared" si="19"/>
        <v>0</v>
      </c>
      <c r="AL646" s="36"/>
    </row>
    <row r="647" spans="1:38" ht="15" hidden="1" customHeight="1" x14ac:dyDescent="0.25">
      <c r="A647" s="71">
        <v>617</v>
      </c>
      <c r="B647" s="71"/>
      <c r="C647" s="72"/>
      <c r="D647" s="70"/>
      <c r="E647" s="30"/>
      <c r="F647" s="30"/>
      <c r="G647" s="73"/>
      <c r="H647" s="74" t="s">
        <v>8</v>
      </c>
      <c r="I647" s="31"/>
      <c r="J647" s="30" t="s">
        <v>9</v>
      </c>
      <c r="K647" s="75">
        <f>'ФОРМУЛЫ!'!E633</f>
        <v>0</v>
      </c>
      <c r="L647" s="75">
        <f>'ФОРМУЛЫ!'!F633</f>
        <v>0</v>
      </c>
      <c r="M647" s="91"/>
      <c r="N647" s="76">
        <f>'ФОРМУЛЫ!'!J633</f>
        <v>0</v>
      </c>
      <c r="O647" s="76">
        <f>'ФОРМУЛЫ!'!K633</f>
        <v>0</v>
      </c>
      <c r="P647" s="77"/>
      <c r="Q647" s="78">
        <f>'ФОРМУЛЫ!'!P633</f>
        <v>0</v>
      </c>
      <c r="R647" s="79">
        <v>0.18</v>
      </c>
      <c r="S647" s="92"/>
      <c r="T647" s="92"/>
      <c r="U647" s="80"/>
      <c r="V647" s="80"/>
      <c r="W647" s="80"/>
      <c r="X647" s="81">
        <v>0</v>
      </c>
      <c r="Y647" s="80"/>
      <c r="Z647" s="80"/>
      <c r="AA647" s="82"/>
      <c r="AB647" s="82"/>
      <c r="AC647" s="83"/>
      <c r="AD647" s="83"/>
      <c r="AE647" s="83"/>
      <c r="AF647" s="83"/>
      <c r="AG647" s="84"/>
      <c r="AH647" s="85"/>
      <c r="AI647" s="85"/>
      <c r="AJ647" s="85">
        <f t="shared" si="18"/>
        <v>0</v>
      </c>
      <c r="AK647" s="85">
        <f t="shared" si="19"/>
        <v>0</v>
      </c>
      <c r="AL647" s="36"/>
    </row>
    <row r="648" spans="1:38" ht="15" hidden="1" customHeight="1" x14ac:dyDescent="0.25">
      <c r="A648" s="71">
        <v>618</v>
      </c>
      <c r="B648" s="71"/>
      <c r="C648" s="72"/>
      <c r="D648" s="70"/>
      <c r="E648" s="30"/>
      <c r="F648" s="30"/>
      <c r="G648" s="73"/>
      <c r="H648" s="74" t="s">
        <v>8</v>
      </c>
      <c r="I648" s="31"/>
      <c r="J648" s="30" t="s">
        <v>9</v>
      </c>
      <c r="K648" s="75">
        <f>'ФОРМУЛЫ!'!E634</f>
        <v>0</v>
      </c>
      <c r="L648" s="75">
        <f>'ФОРМУЛЫ!'!F634</f>
        <v>0</v>
      </c>
      <c r="M648" s="91"/>
      <c r="N648" s="76">
        <f>'ФОРМУЛЫ!'!J634</f>
        <v>0</v>
      </c>
      <c r="O648" s="76">
        <f>'ФОРМУЛЫ!'!K634</f>
        <v>0</v>
      </c>
      <c r="P648" s="77"/>
      <c r="Q648" s="78">
        <f>'ФОРМУЛЫ!'!P634</f>
        <v>0</v>
      </c>
      <c r="R648" s="79">
        <v>0.18</v>
      </c>
      <c r="S648" s="92"/>
      <c r="T648" s="92"/>
      <c r="U648" s="80"/>
      <c r="V648" s="80"/>
      <c r="W648" s="80"/>
      <c r="X648" s="81">
        <v>0</v>
      </c>
      <c r="Y648" s="80"/>
      <c r="Z648" s="80"/>
      <c r="AA648" s="82"/>
      <c r="AB648" s="82"/>
      <c r="AC648" s="83"/>
      <c r="AD648" s="83"/>
      <c r="AE648" s="83"/>
      <c r="AF648" s="83"/>
      <c r="AG648" s="84"/>
      <c r="AH648" s="85"/>
      <c r="AI648" s="85"/>
      <c r="AJ648" s="85">
        <f t="shared" si="18"/>
        <v>0</v>
      </c>
      <c r="AK648" s="85">
        <f t="shared" si="19"/>
        <v>0</v>
      </c>
      <c r="AL648" s="36"/>
    </row>
    <row r="649" spans="1:38" ht="15" hidden="1" customHeight="1" x14ac:dyDescent="0.25">
      <c r="A649" s="71">
        <v>619</v>
      </c>
      <c r="B649" s="71"/>
      <c r="C649" s="72"/>
      <c r="D649" s="70"/>
      <c r="E649" s="30"/>
      <c r="F649" s="30"/>
      <c r="G649" s="73"/>
      <c r="H649" s="74" t="s">
        <v>8</v>
      </c>
      <c r="I649" s="31"/>
      <c r="J649" s="30" t="s">
        <v>9</v>
      </c>
      <c r="K649" s="75">
        <f>'ФОРМУЛЫ!'!E635</f>
        <v>0</v>
      </c>
      <c r="L649" s="75">
        <f>'ФОРМУЛЫ!'!F635</f>
        <v>0</v>
      </c>
      <c r="M649" s="91"/>
      <c r="N649" s="76">
        <f>'ФОРМУЛЫ!'!J635</f>
        <v>0</v>
      </c>
      <c r="O649" s="76">
        <f>'ФОРМУЛЫ!'!K635</f>
        <v>0</v>
      </c>
      <c r="P649" s="77"/>
      <c r="Q649" s="78">
        <f>'ФОРМУЛЫ!'!P635</f>
        <v>0</v>
      </c>
      <c r="R649" s="79">
        <v>0.18</v>
      </c>
      <c r="S649" s="92"/>
      <c r="T649" s="92"/>
      <c r="U649" s="80"/>
      <c r="V649" s="80"/>
      <c r="W649" s="80"/>
      <c r="X649" s="81">
        <v>0</v>
      </c>
      <c r="Y649" s="80"/>
      <c r="Z649" s="80"/>
      <c r="AA649" s="82"/>
      <c r="AB649" s="82"/>
      <c r="AC649" s="83"/>
      <c r="AD649" s="83"/>
      <c r="AE649" s="83"/>
      <c r="AF649" s="83"/>
      <c r="AG649" s="84"/>
      <c r="AH649" s="85"/>
      <c r="AI649" s="85"/>
      <c r="AJ649" s="85">
        <f t="shared" si="18"/>
        <v>0</v>
      </c>
      <c r="AK649" s="85">
        <f t="shared" si="19"/>
        <v>0</v>
      </c>
      <c r="AL649" s="36"/>
    </row>
    <row r="650" spans="1:38" ht="15" hidden="1" customHeight="1" x14ac:dyDescent="0.25">
      <c r="A650" s="71">
        <v>620</v>
      </c>
      <c r="B650" s="71"/>
      <c r="C650" s="72"/>
      <c r="D650" s="70"/>
      <c r="E650" s="30"/>
      <c r="F650" s="30"/>
      <c r="G650" s="73"/>
      <c r="H650" s="74" t="s">
        <v>8</v>
      </c>
      <c r="I650" s="31"/>
      <c r="J650" s="30" t="s">
        <v>9</v>
      </c>
      <c r="K650" s="75">
        <f>'ФОРМУЛЫ!'!E636</f>
        <v>0</v>
      </c>
      <c r="L650" s="75">
        <f>'ФОРМУЛЫ!'!F636</f>
        <v>0</v>
      </c>
      <c r="M650" s="91"/>
      <c r="N650" s="76">
        <f>'ФОРМУЛЫ!'!J636</f>
        <v>0</v>
      </c>
      <c r="O650" s="76">
        <f>'ФОРМУЛЫ!'!K636</f>
        <v>0</v>
      </c>
      <c r="P650" s="77"/>
      <c r="Q650" s="78">
        <f>'ФОРМУЛЫ!'!P636</f>
        <v>0</v>
      </c>
      <c r="R650" s="79">
        <v>0.18</v>
      </c>
      <c r="S650" s="92"/>
      <c r="T650" s="92"/>
      <c r="U650" s="80"/>
      <c r="V650" s="80"/>
      <c r="W650" s="80"/>
      <c r="X650" s="81">
        <v>0</v>
      </c>
      <c r="Y650" s="80"/>
      <c r="Z650" s="80"/>
      <c r="AA650" s="82"/>
      <c r="AB650" s="82"/>
      <c r="AC650" s="83"/>
      <c r="AD650" s="83"/>
      <c r="AE650" s="83"/>
      <c r="AF650" s="83"/>
      <c r="AG650" s="84"/>
      <c r="AH650" s="85"/>
      <c r="AI650" s="85"/>
      <c r="AJ650" s="85">
        <f t="shared" si="18"/>
        <v>0</v>
      </c>
      <c r="AK650" s="85">
        <f t="shared" si="19"/>
        <v>0</v>
      </c>
      <c r="AL650" s="36"/>
    </row>
    <row r="651" spans="1:38" ht="15" hidden="1" customHeight="1" x14ac:dyDescent="0.25">
      <c r="A651" s="71">
        <v>621</v>
      </c>
      <c r="B651" s="71"/>
      <c r="C651" s="72"/>
      <c r="D651" s="70"/>
      <c r="E651" s="30"/>
      <c r="F651" s="30"/>
      <c r="G651" s="73"/>
      <c r="H651" s="74" t="s">
        <v>8</v>
      </c>
      <c r="I651" s="31"/>
      <c r="J651" s="30" t="s">
        <v>9</v>
      </c>
      <c r="K651" s="75">
        <f>'ФОРМУЛЫ!'!E637</f>
        <v>0</v>
      </c>
      <c r="L651" s="75">
        <f>'ФОРМУЛЫ!'!F637</f>
        <v>0</v>
      </c>
      <c r="M651" s="91"/>
      <c r="N651" s="76">
        <f>'ФОРМУЛЫ!'!J637</f>
        <v>0</v>
      </c>
      <c r="O651" s="76">
        <f>'ФОРМУЛЫ!'!K637</f>
        <v>0</v>
      </c>
      <c r="P651" s="77"/>
      <c r="Q651" s="78">
        <f>'ФОРМУЛЫ!'!P637</f>
        <v>0</v>
      </c>
      <c r="R651" s="79">
        <v>0.18</v>
      </c>
      <c r="S651" s="92"/>
      <c r="T651" s="92"/>
      <c r="U651" s="80"/>
      <c r="V651" s="80"/>
      <c r="W651" s="80"/>
      <c r="X651" s="81">
        <v>0</v>
      </c>
      <c r="Y651" s="80"/>
      <c r="Z651" s="80"/>
      <c r="AA651" s="82"/>
      <c r="AB651" s="82"/>
      <c r="AC651" s="83"/>
      <c r="AD651" s="83"/>
      <c r="AE651" s="83"/>
      <c r="AF651" s="83"/>
      <c r="AG651" s="84"/>
      <c r="AH651" s="85"/>
      <c r="AI651" s="85"/>
      <c r="AJ651" s="85">
        <f t="shared" si="18"/>
        <v>0</v>
      </c>
      <c r="AK651" s="85">
        <f t="shared" si="19"/>
        <v>0</v>
      </c>
      <c r="AL651" s="36"/>
    </row>
    <row r="652" spans="1:38" ht="15" hidden="1" customHeight="1" x14ac:dyDescent="0.25">
      <c r="A652" s="71">
        <v>622</v>
      </c>
      <c r="B652" s="71"/>
      <c r="C652" s="72"/>
      <c r="D652" s="70"/>
      <c r="E652" s="30"/>
      <c r="F652" s="30"/>
      <c r="G652" s="73"/>
      <c r="H652" s="74" t="s">
        <v>8</v>
      </c>
      <c r="I652" s="31"/>
      <c r="J652" s="30" t="s">
        <v>9</v>
      </c>
      <c r="K652" s="75">
        <f>'ФОРМУЛЫ!'!E638</f>
        <v>0</v>
      </c>
      <c r="L652" s="75">
        <f>'ФОРМУЛЫ!'!F638</f>
        <v>0</v>
      </c>
      <c r="M652" s="91"/>
      <c r="N652" s="76">
        <f>'ФОРМУЛЫ!'!J638</f>
        <v>0</v>
      </c>
      <c r="O652" s="76">
        <f>'ФОРМУЛЫ!'!K638</f>
        <v>0</v>
      </c>
      <c r="P652" s="77"/>
      <c r="Q652" s="78">
        <f>'ФОРМУЛЫ!'!P638</f>
        <v>0</v>
      </c>
      <c r="R652" s="79">
        <v>0.18</v>
      </c>
      <c r="S652" s="92"/>
      <c r="T652" s="92"/>
      <c r="U652" s="80"/>
      <c r="V652" s="80"/>
      <c r="W652" s="80"/>
      <c r="X652" s="81">
        <v>0</v>
      </c>
      <c r="Y652" s="80"/>
      <c r="Z652" s="80"/>
      <c r="AA652" s="82"/>
      <c r="AB652" s="82"/>
      <c r="AC652" s="83"/>
      <c r="AD652" s="83"/>
      <c r="AE652" s="83"/>
      <c r="AF652" s="83"/>
      <c r="AG652" s="84"/>
      <c r="AH652" s="85"/>
      <c r="AI652" s="85"/>
      <c r="AJ652" s="85">
        <f t="shared" si="18"/>
        <v>0</v>
      </c>
      <c r="AK652" s="85">
        <f t="shared" si="19"/>
        <v>0</v>
      </c>
      <c r="AL652" s="36"/>
    </row>
    <row r="653" spans="1:38" ht="15" hidden="1" customHeight="1" x14ac:dyDescent="0.25">
      <c r="A653" s="71">
        <v>623</v>
      </c>
      <c r="B653" s="71"/>
      <c r="C653" s="72"/>
      <c r="D653" s="70"/>
      <c r="E653" s="30"/>
      <c r="F653" s="30"/>
      <c r="G653" s="73"/>
      <c r="H653" s="74" t="s">
        <v>8</v>
      </c>
      <c r="I653" s="31"/>
      <c r="J653" s="30" t="s">
        <v>9</v>
      </c>
      <c r="K653" s="75">
        <f>'ФОРМУЛЫ!'!E639</f>
        <v>0</v>
      </c>
      <c r="L653" s="75">
        <f>'ФОРМУЛЫ!'!F639</f>
        <v>0</v>
      </c>
      <c r="M653" s="91"/>
      <c r="N653" s="76">
        <f>'ФОРМУЛЫ!'!J639</f>
        <v>0</v>
      </c>
      <c r="O653" s="76">
        <f>'ФОРМУЛЫ!'!K639</f>
        <v>0</v>
      </c>
      <c r="P653" s="77"/>
      <c r="Q653" s="78">
        <f>'ФОРМУЛЫ!'!P639</f>
        <v>0</v>
      </c>
      <c r="R653" s="79">
        <v>0.18</v>
      </c>
      <c r="S653" s="92"/>
      <c r="T653" s="92"/>
      <c r="U653" s="80"/>
      <c r="V653" s="80"/>
      <c r="W653" s="80"/>
      <c r="X653" s="81">
        <v>0</v>
      </c>
      <c r="Y653" s="80"/>
      <c r="Z653" s="80"/>
      <c r="AA653" s="82"/>
      <c r="AB653" s="82"/>
      <c r="AC653" s="83"/>
      <c r="AD653" s="83"/>
      <c r="AE653" s="83"/>
      <c r="AF653" s="83"/>
      <c r="AG653" s="84"/>
      <c r="AH653" s="85"/>
      <c r="AI653" s="85"/>
      <c r="AJ653" s="85">
        <f t="shared" si="18"/>
        <v>0</v>
      </c>
      <c r="AK653" s="85">
        <f t="shared" si="19"/>
        <v>0</v>
      </c>
      <c r="AL653" s="36"/>
    </row>
    <row r="654" spans="1:38" ht="15" hidden="1" customHeight="1" x14ac:dyDescent="0.25">
      <c r="A654" s="71">
        <v>624</v>
      </c>
      <c r="B654" s="71"/>
      <c r="C654" s="72"/>
      <c r="D654" s="70"/>
      <c r="E654" s="30"/>
      <c r="F654" s="30"/>
      <c r="G654" s="73"/>
      <c r="H654" s="74" t="s">
        <v>8</v>
      </c>
      <c r="I654" s="31"/>
      <c r="J654" s="30" t="s">
        <v>9</v>
      </c>
      <c r="K654" s="75">
        <f>'ФОРМУЛЫ!'!E640</f>
        <v>0</v>
      </c>
      <c r="L654" s="75">
        <f>'ФОРМУЛЫ!'!F640</f>
        <v>0</v>
      </c>
      <c r="M654" s="91"/>
      <c r="N654" s="76">
        <f>'ФОРМУЛЫ!'!J640</f>
        <v>0</v>
      </c>
      <c r="O654" s="76">
        <f>'ФОРМУЛЫ!'!K640</f>
        <v>0</v>
      </c>
      <c r="P654" s="77"/>
      <c r="Q654" s="78">
        <f>'ФОРМУЛЫ!'!P640</f>
        <v>0</v>
      </c>
      <c r="R654" s="79">
        <v>0.18</v>
      </c>
      <c r="S654" s="92"/>
      <c r="T654" s="92"/>
      <c r="U654" s="80"/>
      <c r="V654" s="80"/>
      <c r="W654" s="80"/>
      <c r="X654" s="81">
        <v>0</v>
      </c>
      <c r="Y654" s="80"/>
      <c r="Z654" s="80"/>
      <c r="AA654" s="82"/>
      <c r="AB654" s="82"/>
      <c r="AC654" s="83"/>
      <c r="AD654" s="83"/>
      <c r="AE654" s="83"/>
      <c r="AF654" s="83"/>
      <c r="AG654" s="84"/>
      <c r="AH654" s="85"/>
      <c r="AI654" s="85"/>
      <c r="AJ654" s="85">
        <f t="shared" si="18"/>
        <v>0</v>
      </c>
      <c r="AK654" s="85">
        <f t="shared" si="19"/>
        <v>0</v>
      </c>
      <c r="AL654" s="36"/>
    </row>
    <row r="655" spans="1:38" ht="15" hidden="1" customHeight="1" x14ac:dyDescent="0.25">
      <c r="A655" s="71">
        <v>625</v>
      </c>
      <c r="B655" s="71"/>
      <c r="C655" s="72"/>
      <c r="D655" s="70"/>
      <c r="E655" s="30"/>
      <c r="F655" s="30"/>
      <c r="G655" s="73"/>
      <c r="H655" s="74" t="s">
        <v>8</v>
      </c>
      <c r="I655" s="31"/>
      <c r="J655" s="30" t="s">
        <v>9</v>
      </c>
      <c r="K655" s="75">
        <f>'ФОРМУЛЫ!'!E641</f>
        <v>0</v>
      </c>
      <c r="L655" s="75">
        <f>'ФОРМУЛЫ!'!F641</f>
        <v>0</v>
      </c>
      <c r="M655" s="91"/>
      <c r="N655" s="76">
        <f>'ФОРМУЛЫ!'!J641</f>
        <v>0</v>
      </c>
      <c r="O655" s="76">
        <f>'ФОРМУЛЫ!'!K641</f>
        <v>0</v>
      </c>
      <c r="P655" s="77"/>
      <c r="Q655" s="78">
        <f>'ФОРМУЛЫ!'!P641</f>
        <v>0</v>
      </c>
      <c r="R655" s="79">
        <v>0.18</v>
      </c>
      <c r="S655" s="92"/>
      <c r="T655" s="92"/>
      <c r="U655" s="80"/>
      <c r="V655" s="80"/>
      <c r="W655" s="80"/>
      <c r="X655" s="81">
        <v>0</v>
      </c>
      <c r="Y655" s="80"/>
      <c r="Z655" s="80"/>
      <c r="AA655" s="82"/>
      <c r="AB655" s="82"/>
      <c r="AC655" s="83"/>
      <c r="AD655" s="83"/>
      <c r="AE655" s="83"/>
      <c r="AF655" s="83"/>
      <c r="AG655" s="84"/>
      <c r="AH655" s="85"/>
      <c r="AI655" s="85"/>
      <c r="AJ655" s="85">
        <f t="shared" si="18"/>
        <v>0</v>
      </c>
      <c r="AK655" s="85">
        <f t="shared" si="19"/>
        <v>0</v>
      </c>
      <c r="AL655" s="36"/>
    </row>
    <row r="656" spans="1:38" ht="15" hidden="1" customHeight="1" x14ac:dyDescent="0.25">
      <c r="A656" s="71">
        <v>626</v>
      </c>
      <c r="B656" s="71"/>
      <c r="C656" s="72"/>
      <c r="D656" s="70"/>
      <c r="E656" s="30"/>
      <c r="F656" s="30"/>
      <c r="G656" s="73"/>
      <c r="H656" s="74" t="s">
        <v>8</v>
      </c>
      <c r="I656" s="31"/>
      <c r="J656" s="30" t="s">
        <v>9</v>
      </c>
      <c r="K656" s="75">
        <f>'ФОРМУЛЫ!'!E642</f>
        <v>0</v>
      </c>
      <c r="L656" s="75">
        <f>'ФОРМУЛЫ!'!F642</f>
        <v>0</v>
      </c>
      <c r="M656" s="91"/>
      <c r="N656" s="76">
        <f>'ФОРМУЛЫ!'!J642</f>
        <v>0</v>
      </c>
      <c r="O656" s="76">
        <f>'ФОРМУЛЫ!'!K642</f>
        <v>0</v>
      </c>
      <c r="P656" s="77"/>
      <c r="Q656" s="78">
        <f>'ФОРМУЛЫ!'!P642</f>
        <v>0</v>
      </c>
      <c r="R656" s="79">
        <v>0.18</v>
      </c>
      <c r="S656" s="92"/>
      <c r="T656" s="92"/>
      <c r="U656" s="80"/>
      <c r="V656" s="80"/>
      <c r="W656" s="80"/>
      <c r="X656" s="81">
        <v>0</v>
      </c>
      <c r="Y656" s="80"/>
      <c r="Z656" s="80"/>
      <c r="AA656" s="82"/>
      <c r="AB656" s="82"/>
      <c r="AC656" s="83"/>
      <c r="AD656" s="83"/>
      <c r="AE656" s="83"/>
      <c r="AF656" s="83"/>
      <c r="AG656" s="84"/>
      <c r="AH656" s="85"/>
      <c r="AI656" s="85"/>
      <c r="AJ656" s="85">
        <f t="shared" si="18"/>
        <v>0</v>
      </c>
      <c r="AK656" s="85">
        <f t="shared" si="19"/>
        <v>0</v>
      </c>
      <c r="AL656" s="36"/>
    </row>
    <row r="657" spans="1:38" ht="15" hidden="1" customHeight="1" x14ac:dyDescent="0.25">
      <c r="A657" s="71">
        <v>627</v>
      </c>
      <c r="B657" s="71"/>
      <c r="C657" s="72"/>
      <c r="D657" s="70"/>
      <c r="E657" s="30"/>
      <c r="F657" s="30"/>
      <c r="G657" s="73"/>
      <c r="H657" s="74" t="s">
        <v>8</v>
      </c>
      <c r="I657" s="31"/>
      <c r="J657" s="30" t="s">
        <v>9</v>
      </c>
      <c r="K657" s="75">
        <f>'ФОРМУЛЫ!'!E643</f>
        <v>0</v>
      </c>
      <c r="L657" s="75">
        <f>'ФОРМУЛЫ!'!F643</f>
        <v>0</v>
      </c>
      <c r="M657" s="91"/>
      <c r="N657" s="76">
        <f>'ФОРМУЛЫ!'!J643</f>
        <v>0</v>
      </c>
      <c r="O657" s="76">
        <f>'ФОРМУЛЫ!'!K643</f>
        <v>0</v>
      </c>
      <c r="P657" s="77"/>
      <c r="Q657" s="78">
        <f>'ФОРМУЛЫ!'!P643</f>
        <v>0</v>
      </c>
      <c r="R657" s="79">
        <v>0.18</v>
      </c>
      <c r="S657" s="92"/>
      <c r="T657" s="92"/>
      <c r="U657" s="80"/>
      <c r="V657" s="80"/>
      <c r="W657" s="80"/>
      <c r="X657" s="81">
        <v>0</v>
      </c>
      <c r="Y657" s="80"/>
      <c r="Z657" s="80"/>
      <c r="AA657" s="82"/>
      <c r="AB657" s="82"/>
      <c r="AC657" s="83"/>
      <c r="AD657" s="83"/>
      <c r="AE657" s="83"/>
      <c r="AF657" s="83"/>
      <c r="AG657" s="84"/>
      <c r="AH657" s="85"/>
      <c r="AI657" s="85"/>
      <c r="AJ657" s="85">
        <f t="shared" si="18"/>
        <v>0</v>
      </c>
      <c r="AK657" s="85">
        <f t="shared" si="19"/>
        <v>0</v>
      </c>
      <c r="AL657" s="36"/>
    </row>
    <row r="658" spans="1:38" ht="15" hidden="1" customHeight="1" x14ac:dyDescent="0.25">
      <c r="A658" s="71">
        <v>628</v>
      </c>
      <c r="B658" s="71"/>
      <c r="C658" s="72"/>
      <c r="D658" s="70"/>
      <c r="E658" s="30"/>
      <c r="F658" s="30"/>
      <c r="G658" s="73"/>
      <c r="H658" s="74" t="s">
        <v>8</v>
      </c>
      <c r="I658" s="31"/>
      <c r="J658" s="30" t="s">
        <v>9</v>
      </c>
      <c r="K658" s="75">
        <f>'ФОРМУЛЫ!'!E644</f>
        <v>0</v>
      </c>
      <c r="L658" s="75">
        <f>'ФОРМУЛЫ!'!F644</f>
        <v>0</v>
      </c>
      <c r="M658" s="91"/>
      <c r="N658" s="76">
        <f>'ФОРМУЛЫ!'!J644</f>
        <v>0</v>
      </c>
      <c r="O658" s="76">
        <f>'ФОРМУЛЫ!'!K644</f>
        <v>0</v>
      </c>
      <c r="P658" s="77"/>
      <c r="Q658" s="78">
        <f>'ФОРМУЛЫ!'!P644</f>
        <v>0</v>
      </c>
      <c r="R658" s="79">
        <v>0.18</v>
      </c>
      <c r="S658" s="92"/>
      <c r="T658" s="92"/>
      <c r="U658" s="80"/>
      <c r="V658" s="80"/>
      <c r="W658" s="80"/>
      <c r="X658" s="81">
        <v>0</v>
      </c>
      <c r="Y658" s="80"/>
      <c r="Z658" s="80"/>
      <c r="AA658" s="82"/>
      <c r="AB658" s="82"/>
      <c r="AC658" s="83"/>
      <c r="AD658" s="83"/>
      <c r="AE658" s="83"/>
      <c r="AF658" s="83"/>
      <c r="AG658" s="84"/>
      <c r="AH658" s="85"/>
      <c r="AI658" s="85"/>
      <c r="AJ658" s="85">
        <f t="shared" si="18"/>
        <v>0</v>
      </c>
      <c r="AK658" s="85">
        <f t="shared" si="19"/>
        <v>0</v>
      </c>
      <c r="AL658" s="36"/>
    </row>
    <row r="659" spans="1:38" ht="15" hidden="1" customHeight="1" x14ac:dyDescent="0.25">
      <c r="A659" s="71">
        <v>629</v>
      </c>
      <c r="B659" s="71"/>
      <c r="C659" s="72"/>
      <c r="D659" s="70"/>
      <c r="E659" s="30"/>
      <c r="F659" s="30"/>
      <c r="G659" s="73"/>
      <c r="H659" s="74" t="s">
        <v>8</v>
      </c>
      <c r="I659" s="31"/>
      <c r="J659" s="30" t="s">
        <v>9</v>
      </c>
      <c r="K659" s="75">
        <f>'ФОРМУЛЫ!'!E645</f>
        <v>0</v>
      </c>
      <c r="L659" s="75">
        <f>'ФОРМУЛЫ!'!F645</f>
        <v>0</v>
      </c>
      <c r="M659" s="91"/>
      <c r="N659" s="76">
        <f>'ФОРМУЛЫ!'!J645</f>
        <v>0</v>
      </c>
      <c r="O659" s="76">
        <f>'ФОРМУЛЫ!'!K645</f>
        <v>0</v>
      </c>
      <c r="P659" s="77"/>
      <c r="Q659" s="78">
        <f>'ФОРМУЛЫ!'!P645</f>
        <v>0</v>
      </c>
      <c r="R659" s="79">
        <v>0.18</v>
      </c>
      <c r="S659" s="92"/>
      <c r="T659" s="92"/>
      <c r="U659" s="80"/>
      <c r="V659" s="80"/>
      <c r="W659" s="80"/>
      <c r="X659" s="81">
        <v>0</v>
      </c>
      <c r="Y659" s="80"/>
      <c r="Z659" s="80"/>
      <c r="AA659" s="82"/>
      <c r="AB659" s="82"/>
      <c r="AC659" s="83"/>
      <c r="AD659" s="83"/>
      <c r="AE659" s="83"/>
      <c r="AF659" s="83"/>
      <c r="AG659" s="84"/>
      <c r="AH659" s="85"/>
      <c r="AI659" s="85"/>
      <c r="AJ659" s="85">
        <f t="shared" si="18"/>
        <v>0</v>
      </c>
      <c r="AK659" s="85">
        <f t="shared" si="19"/>
        <v>0</v>
      </c>
      <c r="AL659" s="36"/>
    </row>
    <row r="660" spans="1:38" ht="15" hidden="1" customHeight="1" x14ac:dyDescent="0.25">
      <c r="A660" s="71">
        <v>630</v>
      </c>
      <c r="B660" s="71"/>
      <c r="C660" s="72"/>
      <c r="D660" s="70"/>
      <c r="E660" s="30"/>
      <c r="F660" s="30"/>
      <c r="G660" s="73"/>
      <c r="H660" s="74" t="s">
        <v>8</v>
      </c>
      <c r="I660" s="31"/>
      <c r="J660" s="30" t="s">
        <v>9</v>
      </c>
      <c r="K660" s="75">
        <f>'ФОРМУЛЫ!'!E646</f>
        <v>0</v>
      </c>
      <c r="L660" s="75">
        <f>'ФОРМУЛЫ!'!F646</f>
        <v>0</v>
      </c>
      <c r="M660" s="91"/>
      <c r="N660" s="76">
        <f>'ФОРМУЛЫ!'!J646</f>
        <v>0</v>
      </c>
      <c r="O660" s="76">
        <f>'ФОРМУЛЫ!'!K646</f>
        <v>0</v>
      </c>
      <c r="P660" s="77"/>
      <c r="Q660" s="78">
        <f>'ФОРМУЛЫ!'!P646</f>
        <v>0</v>
      </c>
      <c r="R660" s="79">
        <v>0.18</v>
      </c>
      <c r="S660" s="92"/>
      <c r="T660" s="92"/>
      <c r="U660" s="80"/>
      <c r="V660" s="80"/>
      <c r="W660" s="80"/>
      <c r="X660" s="81">
        <v>0</v>
      </c>
      <c r="Y660" s="80"/>
      <c r="Z660" s="80"/>
      <c r="AA660" s="82"/>
      <c r="AB660" s="82"/>
      <c r="AC660" s="83"/>
      <c r="AD660" s="83"/>
      <c r="AE660" s="83"/>
      <c r="AF660" s="83"/>
      <c r="AG660" s="84"/>
      <c r="AH660" s="85"/>
      <c r="AI660" s="85"/>
      <c r="AJ660" s="85">
        <f t="shared" si="18"/>
        <v>0</v>
      </c>
      <c r="AK660" s="85">
        <f t="shared" si="19"/>
        <v>0</v>
      </c>
      <c r="AL660" s="36"/>
    </row>
    <row r="661" spans="1:38" ht="15" hidden="1" customHeight="1" x14ac:dyDescent="0.25">
      <c r="A661" s="71">
        <v>631</v>
      </c>
      <c r="B661" s="71"/>
      <c r="C661" s="72"/>
      <c r="D661" s="70"/>
      <c r="E661" s="30"/>
      <c r="F661" s="30"/>
      <c r="G661" s="73"/>
      <c r="H661" s="74" t="s">
        <v>8</v>
      </c>
      <c r="I661" s="31"/>
      <c r="J661" s="30" t="s">
        <v>9</v>
      </c>
      <c r="K661" s="75">
        <f>'ФОРМУЛЫ!'!E647</f>
        <v>0</v>
      </c>
      <c r="L661" s="75">
        <f>'ФОРМУЛЫ!'!F647</f>
        <v>0</v>
      </c>
      <c r="M661" s="91"/>
      <c r="N661" s="76">
        <f>'ФОРМУЛЫ!'!J647</f>
        <v>0</v>
      </c>
      <c r="O661" s="76">
        <f>'ФОРМУЛЫ!'!K647</f>
        <v>0</v>
      </c>
      <c r="P661" s="77"/>
      <c r="Q661" s="78">
        <f>'ФОРМУЛЫ!'!P647</f>
        <v>0</v>
      </c>
      <c r="R661" s="79">
        <v>0.18</v>
      </c>
      <c r="S661" s="92"/>
      <c r="T661" s="92"/>
      <c r="U661" s="80"/>
      <c r="V661" s="80"/>
      <c r="W661" s="80"/>
      <c r="X661" s="81">
        <v>0</v>
      </c>
      <c r="Y661" s="80"/>
      <c r="Z661" s="80"/>
      <c r="AA661" s="82"/>
      <c r="AB661" s="82"/>
      <c r="AC661" s="83"/>
      <c r="AD661" s="83"/>
      <c r="AE661" s="83"/>
      <c r="AF661" s="83"/>
      <c r="AG661" s="84"/>
      <c r="AH661" s="85"/>
      <c r="AI661" s="85"/>
      <c r="AJ661" s="85">
        <f t="shared" si="18"/>
        <v>0</v>
      </c>
      <c r="AK661" s="85">
        <f t="shared" si="19"/>
        <v>0</v>
      </c>
      <c r="AL661" s="36"/>
    </row>
    <row r="662" spans="1:38" ht="15" hidden="1" customHeight="1" x14ac:dyDescent="0.25">
      <c r="A662" s="71">
        <v>632</v>
      </c>
      <c r="B662" s="71"/>
      <c r="C662" s="72"/>
      <c r="D662" s="70"/>
      <c r="E662" s="30"/>
      <c r="F662" s="30"/>
      <c r="G662" s="73"/>
      <c r="H662" s="74" t="s">
        <v>8</v>
      </c>
      <c r="I662" s="31"/>
      <c r="J662" s="30" t="s">
        <v>9</v>
      </c>
      <c r="K662" s="75">
        <f>'ФОРМУЛЫ!'!E648</f>
        <v>0</v>
      </c>
      <c r="L662" s="75">
        <f>'ФОРМУЛЫ!'!F648</f>
        <v>0</v>
      </c>
      <c r="M662" s="91"/>
      <c r="N662" s="76">
        <f>'ФОРМУЛЫ!'!J648</f>
        <v>0</v>
      </c>
      <c r="O662" s="76">
        <f>'ФОРМУЛЫ!'!K648</f>
        <v>0</v>
      </c>
      <c r="P662" s="77"/>
      <c r="Q662" s="78">
        <f>'ФОРМУЛЫ!'!P648</f>
        <v>0</v>
      </c>
      <c r="R662" s="79">
        <v>0.18</v>
      </c>
      <c r="S662" s="92"/>
      <c r="T662" s="92"/>
      <c r="U662" s="80"/>
      <c r="V662" s="80"/>
      <c r="W662" s="80"/>
      <c r="X662" s="81">
        <v>0</v>
      </c>
      <c r="Y662" s="80"/>
      <c r="Z662" s="80"/>
      <c r="AA662" s="82"/>
      <c r="AB662" s="82"/>
      <c r="AC662" s="83"/>
      <c r="AD662" s="83"/>
      <c r="AE662" s="83"/>
      <c r="AF662" s="83"/>
      <c r="AG662" s="84"/>
      <c r="AH662" s="85"/>
      <c r="AI662" s="85"/>
      <c r="AJ662" s="85">
        <f t="shared" si="18"/>
        <v>0</v>
      </c>
      <c r="AK662" s="85">
        <f t="shared" si="19"/>
        <v>0</v>
      </c>
      <c r="AL662" s="36"/>
    </row>
    <row r="663" spans="1:38" ht="15" hidden="1" customHeight="1" x14ac:dyDescent="0.25">
      <c r="A663" s="71">
        <v>633</v>
      </c>
      <c r="B663" s="71"/>
      <c r="C663" s="72"/>
      <c r="D663" s="70"/>
      <c r="E663" s="30"/>
      <c r="F663" s="30"/>
      <c r="G663" s="73"/>
      <c r="H663" s="74" t="s">
        <v>8</v>
      </c>
      <c r="I663" s="31"/>
      <c r="J663" s="30" t="s">
        <v>9</v>
      </c>
      <c r="K663" s="75">
        <f>'ФОРМУЛЫ!'!E649</f>
        <v>0</v>
      </c>
      <c r="L663" s="75">
        <f>'ФОРМУЛЫ!'!F649</f>
        <v>0</v>
      </c>
      <c r="M663" s="91"/>
      <c r="N663" s="76">
        <f>'ФОРМУЛЫ!'!J649</f>
        <v>0</v>
      </c>
      <c r="O663" s="76">
        <f>'ФОРМУЛЫ!'!K649</f>
        <v>0</v>
      </c>
      <c r="P663" s="77"/>
      <c r="Q663" s="78">
        <f>'ФОРМУЛЫ!'!P649</f>
        <v>0</v>
      </c>
      <c r="R663" s="79">
        <v>0.18</v>
      </c>
      <c r="S663" s="92"/>
      <c r="T663" s="92"/>
      <c r="U663" s="80"/>
      <c r="V663" s="80"/>
      <c r="W663" s="80"/>
      <c r="X663" s="81">
        <v>0</v>
      </c>
      <c r="Y663" s="80"/>
      <c r="Z663" s="80"/>
      <c r="AA663" s="82"/>
      <c r="AB663" s="82"/>
      <c r="AC663" s="83"/>
      <c r="AD663" s="83"/>
      <c r="AE663" s="83"/>
      <c r="AF663" s="83"/>
      <c r="AG663" s="84"/>
      <c r="AH663" s="85"/>
      <c r="AI663" s="85"/>
      <c r="AJ663" s="85">
        <f t="shared" si="18"/>
        <v>0</v>
      </c>
      <c r="AK663" s="85">
        <f t="shared" si="19"/>
        <v>0</v>
      </c>
      <c r="AL663" s="36"/>
    </row>
    <row r="664" spans="1:38" ht="15" hidden="1" customHeight="1" x14ac:dyDescent="0.25">
      <c r="A664" s="71">
        <v>634</v>
      </c>
      <c r="B664" s="71"/>
      <c r="C664" s="72"/>
      <c r="D664" s="70"/>
      <c r="E664" s="30"/>
      <c r="F664" s="30"/>
      <c r="G664" s="73"/>
      <c r="H664" s="74" t="s">
        <v>8</v>
      </c>
      <c r="I664" s="31"/>
      <c r="J664" s="30" t="s">
        <v>9</v>
      </c>
      <c r="K664" s="75">
        <f>'ФОРМУЛЫ!'!E650</f>
        <v>0</v>
      </c>
      <c r="L664" s="75">
        <f>'ФОРМУЛЫ!'!F650</f>
        <v>0</v>
      </c>
      <c r="M664" s="91"/>
      <c r="N664" s="76">
        <f>'ФОРМУЛЫ!'!J650</f>
        <v>0</v>
      </c>
      <c r="O664" s="76">
        <f>'ФОРМУЛЫ!'!K650</f>
        <v>0</v>
      </c>
      <c r="P664" s="77"/>
      <c r="Q664" s="78">
        <f>'ФОРМУЛЫ!'!P650</f>
        <v>0</v>
      </c>
      <c r="R664" s="79">
        <v>0.18</v>
      </c>
      <c r="S664" s="92"/>
      <c r="T664" s="92"/>
      <c r="U664" s="80"/>
      <c r="V664" s="80"/>
      <c r="W664" s="80"/>
      <c r="X664" s="81">
        <v>0</v>
      </c>
      <c r="Y664" s="80"/>
      <c r="Z664" s="80"/>
      <c r="AA664" s="82"/>
      <c r="AB664" s="82"/>
      <c r="AC664" s="83"/>
      <c r="AD664" s="83"/>
      <c r="AE664" s="83"/>
      <c r="AF664" s="83"/>
      <c r="AG664" s="84"/>
      <c r="AH664" s="85"/>
      <c r="AI664" s="85"/>
      <c r="AJ664" s="85">
        <f t="shared" si="18"/>
        <v>0</v>
      </c>
      <c r="AK664" s="85">
        <f t="shared" si="19"/>
        <v>0</v>
      </c>
      <c r="AL664" s="36"/>
    </row>
    <row r="665" spans="1:38" ht="15" hidden="1" customHeight="1" x14ac:dyDescent="0.25">
      <c r="A665" s="71">
        <v>635</v>
      </c>
      <c r="B665" s="71"/>
      <c r="C665" s="72"/>
      <c r="D665" s="70"/>
      <c r="E665" s="30"/>
      <c r="F665" s="30"/>
      <c r="G665" s="73"/>
      <c r="H665" s="74" t="s">
        <v>8</v>
      </c>
      <c r="I665" s="31"/>
      <c r="J665" s="30" t="s">
        <v>9</v>
      </c>
      <c r="K665" s="75">
        <f>'ФОРМУЛЫ!'!E651</f>
        <v>0</v>
      </c>
      <c r="L665" s="75">
        <f>'ФОРМУЛЫ!'!F651</f>
        <v>0</v>
      </c>
      <c r="M665" s="91"/>
      <c r="N665" s="76">
        <f>'ФОРМУЛЫ!'!J651</f>
        <v>0</v>
      </c>
      <c r="O665" s="76">
        <f>'ФОРМУЛЫ!'!K651</f>
        <v>0</v>
      </c>
      <c r="P665" s="77"/>
      <c r="Q665" s="78">
        <f>'ФОРМУЛЫ!'!P651</f>
        <v>0</v>
      </c>
      <c r="R665" s="79">
        <v>0.18</v>
      </c>
      <c r="S665" s="92"/>
      <c r="T665" s="92"/>
      <c r="U665" s="80"/>
      <c r="V665" s="80"/>
      <c r="W665" s="80"/>
      <c r="X665" s="81">
        <v>0</v>
      </c>
      <c r="Y665" s="80"/>
      <c r="Z665" s="80"/>
      <c r="AA665" s="82"/>
      <c r="AB665" s="82"/>
      <c r="AC665" s="83"/>
      <c r="AD665" s="83"/>
      <c r="AE665" s="83"/>
      <c r="AF665" s="83"/>
      <c r="AG665" s="84"/>
      <c r="AH665" s="85"/>
      <c r="AI665" s="85"/>
      <c r="AJ665" s="85">
        <f t="shared" si="18"/>
        <v>0</v>
      </c>
      <c r="AK665" s="85">
        <f t="shared" si="19"/>
        <v>0</v>
      </c>
      <c r="AL665" s="36"/>
    </row>
    <row r="666" spans="1:38" ht="15" hidden="1" customHeight="1" x14ac:dyDescent="0.25">
      <c r="A666" s="71">
        <v>636</v>
      </c>
      <c r="B666" s="71"/>
      <c r="C666" s="72"/>
      <c r="D666" s="70"/>
      <c r="E666" s="30"/>
      <c r="F666" s="30"/>
      <c r="G666" s="73"/>
      <c r="H666" s="74" t="s">
        <v>8</v>
      </c>
      <c r="I666" s="31"/>
      <c r="J666" s="30" t="s">
        <v>9</v>
      </c>
      <c r="K666" s="75">
        <f>'ФОРМУЛЫ!'!E652</f>
        <v>0</v>
      </c>
      <c r="L666" s="75">
        <f>'ФОРМУЛЫ!'!F652</f>
        <v>0</v>
      </c>
      <c r="M666" s="91"/>
      <c r="N666" s="76">
        <f>'ФОРМУЛЫ!'!J652</f>
        <v>0</v>
      </c>
      <c r="O666" s="76">
        <f>'ФОРМУЛЫ!'!K652</f>
        <v>0</v>
      </c>
      <c r="P666" s="77"/>
      <c r="Q666" s="78">
        <f>'ФОРМУЛЫ!'!P652</f>
        <v>0</v>
      </c>
      <c r="R666" s="79">
        <v>0.18</v>
      </c>
      <c r="S666" s="92"/>
      <c r="T666" s="92"/>
      <c r="U666" s="80"/>
      <c r="V666" s="80"/>
      <c r="W666" s="80"/>
      <c r="X666" s="81">
        <v>0</v>
      </c>
      <c r="Y666" s="80"/>
      <c r="Z666" s="80"/>
      <c r="AA666" s="82"/>
      <c r="AB666" s="82"/>
      <c r="AC666" s="83"/>
      <c r="AD666" s="83"/>
      <c r="AE666" s="83"/>
      <c r="AF666" s="83"/>
      <c r="AG666" s="84"/>
      <c r="AH666" s="85"/>
      <c r="AI666" s="85"/>
      <c r="AJ666" s="85">
        <f t="shared" si="18"/>
        <v>0</v>
      </c>
      <c r="AK666" s="85">
        <f t="shared" si="19"/>
        <v>0</v>
      </c>
      <c r="AL666" s="36"/>
    </row>
    <row r="667" spans="1:38" ht="15" hidden="1" customHeight="1" x14ac:dyDescent="0.25">
      <c r="A667" s="71">
        <v>637</v>
      </c>
      <c r="B667" s="71"/>
      <c r="C667" s="72"/>
      <c r="D667" s="70"/>
      <c r="E667" s="30"/>
      <c r="F667" s="30"/>
      <c r="G667" s="73"/>
      <c r="H667" s="74" t="s">
        <v>8</v>
      </c>
      <c r="I667" s="31"/>
      <c r="J667" s="30" t="s">
        <v>9</v>
      </c>
      <c r="K667" s="75">
        <f>'ФОРМУЛЫ!'!E653</f>
        <v>0</v>
      </c>
      <c r="L667" s="75">
        <f>'ФОРМУЛЫ!'!F653</f>
        <v>0</v>
      </c>
      <c r="M667" s="91"/>
      <c r="N667" s="76">
        <f>'ФОРМУЛЫ!'!J653</f>
        <v>0</v>
      </c>
      <c r="O667" s="76">
        <f>'ФОРМУЛЫ!'!K653</f>
        <v>0</v>
      </c>
      <c r="P667" s="77"/>
      <c r="Q667" s="78">
        <f>'ФОРМУЛЫ!'!P653</f>
        <v>0</v>
      </c>
      <c r="R667" s="79">
        <v>0.18</v>
      </c>
      <c r="S667" s="92"/>
      <c r="T667" s="92"/>
      <c r="U667" s="80"/>
      <c r="V667" s="80"/>
      <c r="W667" s="80"/>
      <c r="X667" s="81">
        <v>0</v>
      </c>
      <c r="Y667" s="80"/>
      <c r="Z667" s="80"/>
      <c r="AA667" s="82"/>
      <c r="AB667" s="82"/>
      <c r="AC667" s="83"/>
      <c r="AD667" s="83"/>
      <c r="AE667" s="83"/>
      <c r="AF667" s="83"/>
      <c r="AG667" s="84"/>
      <c r="AH667" s="85"/>
      <c r="AI667" s="85"/>
      <c r="AJ667" s="85">
        <f t="shared" si="18"/>
        <v>0</v>
      </c>
      <c r="AK667" s="85">
        <f t="shared" si="19"/>
        <v>0</v>
      </c>
      <c r="AL667" s="36"/>
    </row>
    <row r="668" spans="1:38" ht="15" hidden="1" customHeight="1" x14ac:dyDescent="0.25">
      <c r="A668" s="71">
        <v>638</v>
      </c>
      <c r="B668" s="71"/>
      <c r="C668" s="72"/>
      <c r="D668" s="70"/>
      <c r="E668" s="30"/>
      <c r="F668" s="30"/>
      <c r="G668" s="73"/>
      <c r="H668" s="74" t="s">
        <v>8</v>
      </c>
      <c r="I668" s="31"/>
      <c r="J668" s="30" t="s">
        <v>9</v>
      </c>
      <c r="K668" s="75">
        <f>'ФОРМУЛЫ!'!E654</f>
        <v>0</v>
      </c>
      <c r="L668" s="75">
        <f>'ФОРМУЛЫ!'!F654</f>
        <v>0</v>
      </c>
      <c r="M668" s="91"/>
      <c r="N668" s="76">
        <f>'ФОРМУЛЫ!'!J654</f>
        <v>0</v>
      </c>
      <c r="O668" s="76">
        <f>'ФОРМУЛЫ!'!K654</f>
        <v>0</v>
      </c>
      <c r="P668" s="77"/>
      <c r="Q668" s="78">
        <f>'ФОРМУЛЫ!'!P654</f>
        <v>0</v>
      </c>
      <c r="R668" s="79">
        <v>0.18</v>
      </c>
      <c r="S668" s="92"/>
      <c r="T668" s="92"/>
      <c r="U668" s="80"/>
      <c r="V668" s="80"/>
      <c r="W668" s="80"/>
      <c r="X668" s="81">
        <v>0</v>
      </c>
      <c r="Y668" s="80"/>
      <c r="Z668" s="80"/>
      <c r="AA668" s="82"/>
      <c r="AB668" s="82"/>
      <c r="AC668" s="83"/>
      <c r="AD668" s="83"/>
      <c r="AE668" s="83"/>
      <c r="AF668" s="83"/>
      <c r="AG668" s="84"/>
      <c r="AH668" s="85"/>
      <c r="AI668" s="85"/>
      <c r="AJ668" s="85">
        <f t="shared" si="18"/>
        <v>0</v>
      </c>
      <c r="AK668" s="85">
        <f t="shared" si="19"/>
        <v>0</v>
      </c>
      <c r="AL668" s="36"/>
    </row>
    <row r="669" spans="1:38" ht="15" hidden="1" customHeight="1" x14ac:dyDescent="0.25">
      <c r="A669" s="71">
        <v>639</v>
      </c>
      <c r="B669" s="71"/>
      <c r="C669" s="72"/>
      <c r="D669" s="70"/>
      <c r="E669" s="30"/>
      <c r="F669" s="30"/>
      <c r="G669" s="73"/>
      <c r="H669" s="74" t="s">
        <v>8</v>
      </c>
      <c r="I669" s="31"/>
      <c r="J669" s="30" t="s">
        <v>9</v>
      </c>
      <c r="K669" s="75">
        <f>'ФОРМУЛЫ!'!E655</f>
        <v>0</v>
      </c>
      <c r="L669" s="75">
        <f>'ФОРМУЛЫ!'!F655</f>
        <v>0</v>
      </c>
      <c r="M669" s="91"/>
      <c r="N669" s="76">
        <f>'ФОРМУЛЫ!'!J655</f>
        <v>0</v>
      </c>
      <c r="O669" s="76">
        <f>'ФОРМУЛЫ!'!K655</f>
        <v>0</v>
      </c>
      <c r="P669" s="77"/>
      <c r="Q669" s="78">
        <f>'ФОРМУЛЫ!'!P655</f>
        <v>0</v>
      </c>
      <c r="R669" s="79">
        <v>0.18</v>
      </c>
      <c r="S669" s="92"/>
      <c r="T669" s="92"/>
      <c r="U669" s="80"/>
      <c r="V669" s="80"/>
      <c r="W669" s="80"/>
      <c r="X669" s="81">
        <v>0</v>
      </c>
      <c r="Y669" s="80"/>
      <c r="Z669" s="80"/>
      <c r="AA669" s="82"/>
      <c r="AB669" s="82"/>
      <c r="AC669" s="83"/>
      <c r="AD669" s="83"/>
      <c r="AE669" s="83"/>
      <c r="AF669" s="83"/>
      <c r="AG669" s="84"/>
      <c r="AH669" s="85"/>
      <c r="AI669" s="85"/>
      <c r="AJ669" s="85">
        <f t="shared" si="18"/>
        <v>0</v>
      </c>
      <c r="AK669" s="85">
        <f t="shared" si="19"/>
        <v>0</v>
      </c>
      <c r="AL669" s="36"/>
    </row>
    <row r="670" spans="1:38" ht="15" hidden="1" customHeight="1" x14ac:dyDescent="0.25">
      <c r="A670" s="71">
        <v>640</v>
      </c>
      <c r="B670" s="71"/>
      <c r="C670" s="72"/>
      <c r="D670" s="70"/>
      <c r="E670" s="30"/>
      <c r="F670" s="30"/>
      <c r="G670" s="73"/>
      <c r="H670" s="74" t="s">
        <v>8</v>
      </c>
      <c r="I670" s="31"/>
      <c r="J670" s="30" t="s">
        <v>9</v>
      </c>
      <c r="K670" s="75">
        <f>'ФОРМУЛЫ!'!E656</f>
        <v>0</v>
      </c>
      <c r="L670" s="75">
        <f>'ФОРМУЛЫ!'!F656</f>
        <v>0</v>
      </c>
      <c r="M670" s="91"/>
      <c r="N670" s="76">
        <f>'ФОРМУЛЫ!'!J656</f>
        <v>0</v>
      </c>
      <c r="O670" s="76">
        <f>'ФОРМУЛЫ!'!K656</f>
        <v>0</v>
      </c>
      <c r="P670" s="77"/>
      <c r="Q670" s="78">
        <f>'ФОРМУЛЫ!'!P656</f>
        <v>0</v>
      </c>
      <c r="R670" s="79">
        <v>0.18</v>
      </c>
      <c r="S670" s="92"/>
      <c r="T670" s="92"/>
      <c r="U670" s="80"/>
      <c r="V670" s="80"/>
      <c r="W670" s="80"/>
      <c r="X670" s="81">
        <v>0</v>
      </c>
      <c r="Y670" s="80"/>
      <c r="Z670" s="80"/>
      <c r="AA670" s="82"/>
      <c r="AB670" s="82"/>
      <c r="AC670" s="83"/>
      <c r="AD670" s="83"/>
      <c r="AE670" s="83"/>
      <c r="AF670" s="83"/>
      <c r="AG670" s="84"/>
      <c r="AH670" s="85"/>
      <c r="AI670" s="85"/>
      <c r="AJ670" s="85">
        <f t="shared" si="18"/>
        <v>0</v>
      </c>
      <c r="AK670" s="85">
        <f t="shared" si="19"/>
        <v>0</v>
      </c>
      <c r="AL670" s="36"/>
    </row>
    <row r="671" spans="1:38" ht="15" hidden="1" customHeight="1" x14ac:dyDescent="0.25">
      <c r="A671" s="71">
        <v>641</v>
      </c>
      <c r="B671" s="71"/>
      <c r="C671" s="72"/>
      <c r="D671" s="70"/>
      <c r="E671" s="30"/>
      <c r="F671" s="30"/>
      <c r="G671" s="73"/>
      <c r="H671" s="74" t="s">
        <v>8</v>
      </c>
      <c r="I671" s="31"/>
      <c r="J671" s="30" t="s">
        <v>9</v>
      </c>
      <c r="K671" s="75">
        <f>'ФОРМУЛЫ!'!E657</f>
        <v>0</v>
      </c>
      <c r="L671" s="75">
        <f>'ФОРМУЛЫ!'!F657</f>
        <v>0</v>
      </c>
      <c r="M671" s="91"/>
      <c r="N671" s="76">
        <f>'ФОРМУЛЫ!'!J657</f>
        <v>0</v>
      </c>
      <c r="O671" s="76">
        <f>'ФОРМУЛЫ!'!K657</f>
        <v>0</v>
      </c>
      <c r="P671" s="77"/>
      <c r="Q671" s="78">
        <f>'ФОРМУЛЫ!'!P657</f>
        <v>0</v>
      </c>
      <c r="R671" s="79">
        <v>0.18</v>
      </c>
      <c r="S671" s="92"/>
      <c r="T671" s="92"/>
      <c r="U671" s="80"/>
      <c r="V671" s="80"/>
      <c r="W671" s="80"/>
      <c r="X671" s="81">
        <v>0</v>
      </c>
      <c r="Y671" s="80"/>
      <c r="Z671" s="80"/>
      <c r="AA671" s="82"/>
      <c r="AB671" s="82"/>
      <c r="AC671" s="83"/>
      <c r="AD671" s="83"/>
      <c r="AE671" s="83"/>
      <c r="AF671" s="83"/>
      <c r="AG671" s="84"/>
      <c r="AH671" s="85"/>
      <c r="AI671" s="85"/>
      <c r="AJ671" s="85">
        <f t="shared" ref="AJ671:AJ734" si="20">ROUND(AH671*E671,2)</f>
        <v>0</v>
      </c>
      <c r="AK671" s="85">
        <f t="shared" ref="AK671:AK734" si="21">ROUND(AI671*E671,2)</f>
        <v>0</v>
      </c>
      <c r="AL671" s="36"/>
    </row>
    <row r="672" spans="1:38" ht="15" hidden="1" customHeight="1" x14ac:dyDescent="0.25">
      <c r="A672" s="71">
        <v>642</v>
      </c>
      <c r="B672" s="71"/>
      <c r="C672" s="72"/>
      <c r="D672" s="70"/>
      <c r="E672" s="30"/>
      <c r="F672" s="30"/>
      <c r="G672" s="73"/>
      <c r="H672" s="74" t="s">
        <v>8</v>
      </c>
      <c r="I672" s="31"/>
      <c r="J672" s="30" t="s">
        <v>9</v>
      </c>
      <c r="K672" s="75">
        <f>'ФОРМУЛЫ!'!E658</f>
        <v>0</v>
      </c>
      <c r="L672" s="75">
        <f>'ФОРМУЛЫ!'!F658</f>
        <v>0</v>
      </c>
      <c r="M672" s="91"/>
      <c r="N672" s="76">
        <f>'ФОРМУЛЫ!'!J658</f>
        <v>0</v>
      </c>
      <c r="O672" s="76">
        <f>'ФОРМУЛЫ!'!K658</f>
        <v>0</v>
      </c>
      <c r="P672" s="77"/>
      <c r="Q672" s="78">
        <f>'ФОРМУЛЫ!'!P658</f>
        <v>0</v>
      </c>
      <c r="R672" s="79">
        <v>0.18</v>
      </c>
      <c r="S672" s="92"/>
      <c r="T672" s="92"/>
      <c r="U672" s="80"/>
      <c r="V672" s="80"/>
      <c r="W672" s="80"/>
      <c r="X672" s="81">
        <v>0</v>
      </c>
      <c r="Y672" s="80"/>
      <c r="Z672" s="80"/>
      <c r="AA672" s="82"/>
      <c r="AB672" s="82"/>
      <c r="AC672" s="83"/>
      <c r="AD672" s="83"/>
      <c r="AE672" s="83"/>
      <c r="AF672" s="83"/>
      <c r="AG672" s="84"/>
      <c r="AH672" s="85"/>
      <c r="AI672" s="85"/>
      <c r="AJ672" s="85">
        <f t="shared" si="20"/>
        <v>0</v>
      </c>
      <c r="AK672" s="85">
        <f t="shared" si="21"/>
        <v>0</v>
      </c>
      <c r="AL672" s="36"/>
    </row>
    <row r="673" spans="1:38" ht="15" hidden="1" customHeight="1" x14ac:dyDescent="0.25">
      <c r="A673" s="71">
        <v>643</v>
      </c>
      <c r="B673" s="71"/>
      <c r="C673" s="72"/>
      <c r="D673" s="70"/>
      <c r="E673" s="30"/>
      <c r="F673" s="30"/>
      <c r="G673" s="73"/>
      <c r="H673" s="74" t="s">
        <v>8</v>
      </c>
      <c r="I673" s="31"/>
      <c r="J673" s="30" t="s">
        <v>9</v>
      </c>
      <c r="K673" s="75">
        <f>'ФОРМУЛЫ!'!E659</f>
        <v>0</v>
      </c>
      <c r="L673" s="75">
        <f>'ФОРМУЛЫ!'!F659</f>
        <v>0</v>
      </c>
      <c r="M673" s="91"/>
      <c r="N673" s="76">
        <f>'ФОРМУЛЫ!'!J659</f>
        <v>0</v>
      </c>
      <c r="O673" s="76">
        <f>'ФОРМУЛЫ!'!K659</f>
        <v>0</v>
      </c>
      <c r="P673" s="77"/>
      <c r="Q673" s="78">
        <f>'ФОРМУЛЫ!'!P659</f>
        <v>0</v>
      </c>
      <c r="R673" s="79">
        <v>0.18</v>
      </c>
      <c r="S673" s="92"/>
      <c r="T673" s="92"/>
      <c r="U673" s="80"/>
      <c r="V673" s="80"/>
      <c r="W673" s="80"/>
      <c r="X673" s="81">
        <v>0</v>
      </c>
      <c r="Y673" s="80"/>
      <c r="Z673" s="80"/>
      <c r="AA673" s="82"/>
      <c r="AB673" s="82"/>
      <c r="AC673" s="83"/>
      <c r="AD673" s="83"/>
      <c r="AE673" s="83"/>
      <c r="AF673" s="83"/>
      <c r="AG673" s="84"/>
      <c r="AH673" s="85"/>
      <c r="AI673" s="85"/>
      <c r="AJ673" s="85">
        <f t="shared" si="20"/>
        <v>0</v>
      </c>
      <c r="AK673" s="85">
        <f t="shared" si="21"/>
        <v>0</v>
      </c>
      <c r="AL673" s="36"/>
    </row>
    <row r="674" spans="1:38" ht="15" hidden="1" customHeight="1" x14ac:dyDescent="0.25">
      <c r="A674" s="71">
        <v>644</v>
      </c>
      <c r="B674" s="71"/>
      <c r="C674" s="72"/>
      <c r="D674" s="70"/>
      <c r="E674" s="30"/>
      <c r="F674" s="30"/>
      <c r="G674" s="73"/>
      <c r="H674" s="74" t="s">
        <v>8</v>
      </c>
      <c r="I674" s="31"/>
      <c r="J674" s="30" t="s">
        <v>9</v>
      </c>
      <c r="K674" s="75">
        <f>'ФОРМУЛЫ!'!E660</f>
        <v>0</v>
      </c>
      <c r="L674" s="75">
        <f>'ФОРМУЛЫ!'!F660</f>
        <v>0</v>
      </c>
      <c r="M674" s="91"/>
      <c r="N674" s="76">
        <f>'ФОРМУЛЫ!'!J660</f>
        <v>0</v>
      </c>
      <c r="O674" s="76">
        <f>'ФОРМУЛЫ!'!K660</f>
        <v>0</v>
      </c>
      <c r="P674" s="77"/>
      <c r="Q674" s="78">
        <f>'ФОРМУЛЫ!'!P660</f>
        <v>0</v>
      </c>
      <c r="R674" s="79">
        <v>0.18</v>
      </c>
      <c r="S674" s="92"/>
      <c r="T674" s="92"/>
      <c r="U674" s="80"/>
      <c r="V674" s="80"/>
      <c r="W674" s="80"/>
      <c r="X674" s="81">
        <v>0</v>
      </c>
      <c r="Y674" s="80"/>
      <c r="Z674" s="80"/>
      <c r="AA674" s="82"/>
      <c r="AB674" s="82"/>
      <c r="AC674" s="83"/>
      <c r="AD674" s="83"/>
      <c r="AE674" s="83"/>
      <c r="AF674" s="83"/>
      <c r="AG674" s="84"/>
      <c r="AH674" s="85"/>
      <c r="AI674" s="85"/>
      <c r="AJ674" s="85">
        <f t="shared" si="20"/>
        <v>0</v>
      </c>
      <c r="AK674" s="85">
        <f t="shared" si="21"/>
        <v>0</v>
      </c>
      <c r="AL674" s="36"/>
    </row>
    <row r="675" spans="1:38" ht="15" hidden="1" customHeight="1" x14ac:dyDescent="0.25">
      <c r="A675" s="71">
        <v>645</v>
      </c>
      <c r="B675" s="71"/>
      <c r="C675" s="72"/>
      <c r="D675" s="70"/>
      <c r="E675" s="30"/>
      <c r="F675" s="30"/>
      <c r="G675" s="73"/>
      <c r="H675" s="74" t="s">
        <v>8</v>
      </c>
      <c r="I675" s="31"/>
      <c r="J675" s="30" t="s">
        <v>9</v>
      </c>
      <c r="K675" s="75">
        <f>'ФОРМУЛЫ!'!E661</f>
        <v>0</v>
      </c>
      <c r="L675" s="75">
        <f>'ФОРМУЛЫ!'!F661</f>
        <v>0</v>
      </c>
      <c r="M675" s="91"/>
      <c r="N675" s="76">
        <f>'ФОРМУЛЫ!'!J661</f>
        <v>0</v>
      </c>
      <c r="O675" s="76">
        <f>'ФОРМУЛЫ!'!K661</f>
        <v>0</v>
      </c>
      <c r="P675" s="77"/>
      <c r="Q675" s="78">
        <f>'ФОРМУЛЫ!'!P661</f>
        <v>0</v>
      </c>
      <c r="R675" s="79">
        <v>0.18</v>
      </c>
      <c r="S675" s="92"/>
      <c r="T675" s="92"/>
      <c r="U675" s="80"/>
      <c r="V675" s="80"/>
      <c r="W675" s="80"/>
      <c r="X675" s="81">
        <v>0</v>
      </c>
      <c r="Y675" s="80"/>
      <c r="Z675" s="80"/>
      <c r="AA675" s="82"/>
      <c r="AB675" s="82"/>
      <c r="AC675" s="83"/>
      <c r="AD675" s="83"/>
      <c r="AE675" s="83"/>
      <c r="AF675" s="83"/>
      <c r="AG675" s="84"/>
      <c r="AH675" s="85"/>
      <c r="AI675" s="85"/>
      <c r="AJ675" s="85">
        <f t="shared" si="20"/>
        <v>0</v>
      </c>
      <c r="AK675" s="85">
        <f t="shared" si="21"/>
        <v>0</v>
      </c>
      <c r="AL675" s="36"/>
    </row>
    <row r="676" spans="1:38" ht="15" hidden="1" customHeight="1" x14ac:dyDescent="0.25">
      <c r="A676" s="71">
        <v>646</v>
      </c>
      <c r="B676" s="71"/>
      <c r="C676" s="72"/>
      <c r="D676" s="70"/>
      <c r="E676" s="30"/>
      <c r="F676" s="30"/>
      <c r="G676" s="73"/>
      <c r="H676" s="74" t="s">
        <v>8</v>
      </c>
      <c r="I676" s="31"/>
      <c r="J676" s="30" t="s">
        <v>9</v>
      </c>
      <c r="K676" s="75">
        <f>'ФОРМУЛЫ!'!E662</f>
        <v>0</v>
      </c>
      <c r="L676" s="75">
        <f>'ФОРМУЛЫ!'!F662</f>
        <v>0</v>
      </c>
      <c r="M676" s="91"/>
      <c r="N676" s="76">
        <f>'ФОРМУЛЫ!'!J662</f>
        <v>0</v>
      </c>
      <c r="O676" s="76">
        <f>'ФОРМУЛЫ!'!K662</f>
        <v>0</v>
      </c>
      <c r="P676" s="77"/>
      <c r="Q676" s="78">
        <f>'ФОРМУЛЫ!'!P662</f>
        <v>0</v>
      </c>
      <c r="R676" s="79">
        <v>0.18</v>
      </c>
      <c r="S676" s="92"/>
      <c r="T676" s="92"/>
      <c r="U676" s="80"/>
      <c r="V676" s="80"/>
      <c r="W676" s="80"/>
      <c r="X676" s="81">
        <v>0</v>
      </c>
      <c r="Y676" s="80"/>
      <c r="Z676" s="80"/>
      <c r="AA676" s="82"/>
      <c r="AB676" s="82"/>
      <c r="AC676" s="83"/>
      <c r="AD676" s="83"/>
      <c r="AE676" s="83"/>
      <c r="AF676" s="83"/>
      <c r="AG676" s="84"/>
      <c r="AH676" s="85"/>
      <c r="AI676" s="85"/>
      <c r="AJ676" s="85">
        <f t="shared" si="20"/>
        <v>0</v>
      </c>
      <c r="AK676" s="85">
        <f t="shared" si="21"/>
        <v>0</v>
      </c>
      <c r="AL676" s="36"/>
    </row>
    <row r="677" spans="1:38" ht="15" hidden="1" customHeight="1" x14ac:dyDescent="0.25">
      <c r="A677" s="71">
        <v>647</v>
      </c>
      <c r="B677" s="71"/>
      <c r="C677" s="72"/>
      <c r="D677" s="70"/>
      <c r="E677" s="30"/>
      <c r="F677" s="30"/>
      <c r="G677" s="73"/>
      <c r="H677" s="74" t="s">
        <v>8</v>
      </c>
      <c r="I677" s="31"/>
      <c r="J677" s="30" t="s">
        <v>9</v>
      </c>
      <c r="K677" s="75">
        <f>'ФОРМУЛЫ!'!E663</f>
        <v>0</v>
      </c>
      <c r="L677" s="75">
        <f>'ФОРМУЛЫ!'!F663</f>
        <v>0</v>
      </c>
      <c r="M677" s="91"/>
      <c r="N677" s="76">
        <f>'ФОРМУЛЫ!'!J663</f>
        <v>0</v>
      </c>
      <c r="O677" s="76">
        <f>'ФОРМУЛЫ!'!K663</f>
        <v>0</v>
      </c>
      <c r="P677" s="77"/>
      <c r="Q677" s="78">
        <f>'ФОРМУЛЫ!'!P663</f>
        <v>0</v>
      </c>
      <c r="R677" s="79">
        <v>0.18</v>
      </c>
      <c r="S677" s="92"/>
      <c r="T677" s="92"/>
      <c r="U677" s="80"/>
      <c r="V677" s="80"/>
      <c r="W677" s="80"/>
      <c r="X677" s="81">
        <v>0</v>
      </c>
      <c r="Y677" s="80"/>
      <c r="Z677" s="80"/>
      <c r="AA677" s="82"/>
      <c r="AB677" s="82"/>
      <c r="AC677" s="83"/>
      <c r="AD677" s="83"/>
      <c r="AE677" s="83"/>
      <c r="AF677" s="83"/>
      <c r="AG677" s="84"/>
      <c r="AH677" s="85"/>
      <c r="AI677" s="85"/>
      <c r="AJ677" s="85">
        <f t="shared" si="20"/>
        <v>0</v>
      </c>
      <c r="AK677" s="85">
        <f t="shared" si="21"/>
        <v>0</v>
      </c>
      <c r="AL677" s="36"/>
    </row>
    <row r="678" spans="1:38" ht="15" hidden="1" customHeight="1" x14ac:dyDescent="0.25">
      <c r="A678" s="71">
        <v>648</v>
      </c>
      <c r="B678" s="71"/>
      <c r="C678" s="72"/>
      <c r="D678" s="70"/>
      <c r="E678" s="30"/>
      <c r="F678" s="30"/>
      <c r="G678" s="73"/>
      <c r="H678" s="74" t="s">
        <v>8</v>
      </c>
      <c r="I678" s="31"/>
      <c r="J678" s="30" t="s">
        <v>9</v>
      </c>
      <c r="K678" s="75">
        <f>'ФОРМУЛЫ!'!E664</f>
        <v>0</v>
      </c>
      <c r="L678" s="75">
        <f>'ФОРМУЛЫ!'!F664</f>
        <v>0</v>
      </c>
      <c r="M678" s="91"/>
      <c r="N678" s="76">
        <f>'ФОРМУЛЫ!'!J664</f>
        <v>0</v>
      </c>
      <c r="O678" s="76">
        <f>'ФОРМУЛЫ!'!K664</f>
        <v>0</v>
      </c>
      <c r="P678" s="77"/>
      <c r="Q678" s="78">
        <f>'ФОРМУЛЫ!'!P664</f>
        <v>0</v>
      </c>
      <c r="R678" s="79">
        <v>0.18</v>
      </c>
      <c r="S678" s="92"/>
      <c r="T678" s="92"/>
      <c r="U678" s="80"/>
      <c r="V678" s="80"/>
      <c r="W678" s="80"/>
      <c r="X678" s="81">
        <v>0</v>
      </c>
      <c r="Y678" s="80"/>
      <c r="Z678" s="80"/>
      <c r="AA678" s="82"/>
      <c r="AB678" s="82"/>
      <c r="AC678" s="83"/>
      <c r="AD678" s="83"/>
      <c r="AE678" s="83"/>
      <c r="AF678" s="83"/>
      <c r="AG678" s="84"/>
      <c r="AH678" s="85"/>
      <c r="AI678" s="85"/>
      <c r="AJ678" s="85">
        <f t="shared" si="20"/>
        <v>0</v>
      </c>
      <c r="AK678" s="85">
        <f t="shared" si="21"/>
        <v>0</v>
      </c>
      <c r="AL678" s="36"/>
    </row>
    <row r="679" spans="1:38" ht="15" hidden="1" customHeight="1" x14ac:dyDescent="0.25">
      <c r="A679" s="71">
        <v>649</v>
      </c>
      <c r="B679" s="71"/>
      <c r="C679" s="72"/>
      <c r="D679" s="70"/>
      <c r="E679" s="30"/>
      <c r="F679" s="30"/>
      <c r="G679" s="73"/>
      <c r="H679" s="74" t="s">
        <v>8</v>
      </c>
      <c r="I679" s="31"/>
      <c r="J679" s="30" t="s">
        <v>9</v>
      </c>
      <c r="K679" s="75">
        <f>'ФОРМУЛЫ!'!E665</f>
        <v>0</v>
      </c>
      <c r="L679" s="75">
        <f>'ФОРМУЛЫ!'!F665</f>
        <v>0</v>
      </c>
      <c r="M679" s="91"/>
      <c r="N679" s="76">
        <f>'ФОРМУЛЫ!'!J665</f>
        <v>0</v>
      </c>
      <c r="O679" s="76">
        <f>'ФОРМУЛЫ!'!K665</f>
        <v>0</v>
      </c>
      <c r="P679" s="77"/>
      <c r="Q679" s="78">
        <f>'ФОРМУЛЫ!'!P665</f>
        <v>0</v>
      </c>
      <c r="R679" s="79">
        <v>0.18</v>
      </c>
      <c r="S679" s="92"/>
      <c r="T679" s="92"/>
      <c r="U679" s="80"/>
      <c r="V679" s="80"/>
      <c r="W679" s="80"/>
      <c r="X679" s="81">
        <v>0</v>
      </c>
      <c r="Y679" s="80"/>
      <c r="Z679" s="80"/>
      <c r="AA679" s="82"/>
      <c r="AB679" s="82"/>
      <c r="AC679" s="83"/>
      <c r="AD679" s="83"/>
      <c r="AE679" s="83"/>
      <c r="AF679" s="83"/>
      <c r="AG679" s="84"/>
      <c r="AH679" s="85"/>
      <c r="AI679" s="85"/>
      <c r="AJ679" s="85">
        <f t="shared" si="20"/>
        <v>0</v>
      </c>
      <c r="AK679" s="85">
        <f t="shared" si="21"/>
        <v>0</v>
      </c>
      <c r="AL679" s="36"/>
    </row>
    <row r="680" spans="1:38" ht="15" hidden="1" customHeight="1" x14ac:dyDescent="0.25">
      <c r="A680" s="71">
        <v>650</v>
      </c>
      <c r="B680" s="71"/>
      <c r="C680" s="72"/>
      <c r="D680" s="70"/>
      <c r="E680" s="30"/>
      <c r="F680" s="30"/>
      <c r="G680" s="73"/>
      <c r="H680" s="74" t="s">
        <v>8</v>
      </c>
      <c r="I680" s="31"/>
      <c r="J680" s="30" t="s">
        <v>9</v>
      </c>
      <c r="K680" s="75">
        <f>'ФОРМУЛЫ!'!E666</f>
        <v>0</v>
      </c>
      <c r="L680" s="75">
        <f>'ФОРМУЛЫ!'!F666</f>
        <v>0</v>
      </c>
      <c r="M680" s="91"/>
      <c r="N680" s="76">
        <f>'ФОРМУЛЫ!'!J666</f>
        <v>0</v>
      </c>
      <c r="O680" s="76">
        <f>'ФОРМУЛЫ!'!K666</f>
        <v>0</v>
      </c>
      <c r="P680" s="77"/>
      <c r="Q680" s="78">
        <f>'ФОРМУЛЫ!'!P666</f>
        <v>0</v>
      </c>
      <c r="R680" s="79">
        <v>0.18</v>
      </c>
      <c r="S680" s="92"/>
      <c r="T680" s="92"/>
      <c r="U680" s="80"/>
      <c r="V680" s="80"/>
      <c r="W680" s="80"/>
      <c r="X680" s="81">
        <v>0</v>
      </c>
      <c r="Y680" s="80"/>
      <c r="Z680" s="80"/>
      <c r="AA680" s="82"/>
      <c r="AB680" s="82"/>
      <c r="AC680" s="83"/>
      <c r="AD680" s="83"/>
      <c r="AE680" s="83"/>
      <c r="AF680" s="83"/>
      <c r="AG680" s="84"/>
      <c r="AH680" s="85"/>
      <c r="AI680" s="85"/>
      <c r="AJ680" s="85">
        <f t="shared" si="20"/>
        <v>0</v>
      </c>
      <c r="AK680" s="85">
        <f t="shared" si="21"/>
        <v>0</v>
      </c>
      <c r="AL680" s="36"/>
    </row>
    <row r="681" spans="1:38" ht="15" hidden="1" customHeight="1" x14ac:dyDescent="0.25">
      <c r="A681" s="71">
        <v>651</v>
      </c>
      <c r="B681" s="71"/>
      <c r="C681" s="72"/>
      <c r="D681" s="70"/>
      <c r="E681" s="30"/>
      <c r="F681" s="30"/>
      <c r="G681" s="73"/>
      <c r="H681" s="74" t="s">
        <v>8</v>
      </c>
      <c r="I681" s="31"/>
      <c r="J681" s="30" t="s">
        <v>9</v>
      </c>
      <c r="K681" s="75">
        <f>'ФОРМУЛЫ!'!E667</f>
        <v>0</v>
      </c>
      <c r="L681" s="75">
        <f>'ФОРМУЛЫ!'!F667</f>
        <v>0</v>
      </c>
      <c r="M681" s="91"/>
      <c r="N681" s="76">
        <f>'ФОРМУЛЫ!'!J667</f>
        <v>0</v>
      </c>
      <c r="O681" s="76">
        <f>'ФОРМУЛЫ!'!K667</f>
        <v>0</v>
      </c>
      <c r="P681" s="77"/>
      <c r="Q681" s="78">
        <f>'ФОРМУЛЫ!'!P667</f>
        <v>0</v>
      </c>
      <c r="R681" s="79">
        <v>0.18</v>
      </c>
      <c r="S681" s="92"/>
      <c r="T681" s="92"/>
      <c r="U681" s="80"/>
      <c r="V681" s="80"/>
      <c r="W681" s="80"/>
      <c r="X681" s="81">
        <v>0</v>
      </c>
      <c r="Y681" s="80"/>
      <c r="Z681" s="80"/>
      <c r="AA681" s="82"/>
      <c r="AB681" s="82"/>
      <c r="AC681" s="83"/>
      <c r="AD681" s="83"/>
      <c r="AE681" s="83"/>
      <c r="AF681" s="83"/>
      <c r="AG681" s="84"/>
      <c r="AH681" s="85"/>
      <c r="AI681" s="85"/>
      <c r="AJ681" s="85">
        <f t="shared" si="20"/>
        <v>0</v>
      </c>
      <c r="AK681" s="85">
        <f t="shared" si="21"/>
        <v>0</v>
      </c>
      <c r="AL681" s="36"/>
    </row>
    <row r="682" spans="1:38" ht="15" hidden="1" customHeight="1" x14ac:dyDescent="0.25">
      <c r="A682" s="71">
        <v>652</v>
      </c>
      <c r="B682" s="71"/>
      <c r="C682" s="72"/>
      <c r="D682" s="70"/>
      <c r="E682" s="30"/>
      <c r="F682" s="30"/>
      <c r="G682" s="73"/>
      <c r="H682" s="74" t="s">
        <v>8</v>
      </c>
      <c r="I682" s="31"/>
      <c r="J682" s="30" t="s">
        <v>9</v>
      </c>
      <c r="K682" s="75">
        <f>'ФОРМУЛЫ!'!E668</f>
        <v>0</v>
      </c>
      <c r="L682" s="75">
        <f>'ФОРМУЛЫ!'!F668</f>
        <v>0</v>
      </c>
      <c r="M682" s="91"/>
      <c r="N682" s="76">
        <f>'ФОРМУЛЫ!'!J668</f>
        <v>0</v>
      </c>
      <c r="O682" s="76">
        <f>'ФОРМУЛЫ!'!K668</f>
        <v>0</v>
      </c>
      <c r="P682" s="77"/>
      <c r="Q682" s="78">
        <f>'ФОРМУЛЫ!'!P668</f>
        <v>0</v>
      </c>
      <c r="R682" s="79">
        <v>0.18</v>
      </c>
      <c r="S682" s="92"/>
      <c r="T682" s="92"/>
      <c r="U682" s="80"/>
      <c r="V682" s="80"/>
      <c r="W682" s="80"/>
      <c r="X682" s="81">
        <v>0</v>
      </c>
      <c r="Y682" s="80"/>
      <c r="Z682" s="80"/>
      <c r="AA682" s="82"/>
      <c r="AB682" s="82"/>
      <c r="AC682" s="83"/>
      <c r="AD682" s="83"/>
      <c r="AE682" s="83"/>
      <c r="AF682" s="83"/>
      <c r="AG682" s="84"/>
      <c r="AH682" s="85"/>
      <c r="AI682" s="85"/>
      <c r="AJ682" s="85">
        <f t="shared" si="20"/>
        <v>0</v>
      </c>
      <c r="AK682" s="85">
        <f t="shared" si="21"/>
        <v>0</v>
      </c>
      <c r="AL682" s="36"/>
    </row>
    <row r="683" spans="1:38" ht="15" hidden="1" customHeight="1" x14ac:dyDescent="0.25">
      <c r="A683" s="71">
        <v>653</v>
      </c>
      <c r="B683" s="71"/>
      <c r="C683" s="72"/>
      <c r="D683" s="70"/>
      <c r="E683" s="30"/>
      <c r="F683" s="30"/>
      <c r="G683" s="73"/>
      <c r="H683" s="74" t="s">
        <v>8</v>
      </c>
      <c r="I683" s="31"/>
      <c r="J683" s="30" t="s">
        <v>9</v>
      </c>
      <c r="K683" s="75">
        <f>'ФОРМУЛЫ!'!E669</f>
        <v>0</v>
      </c>
      <c r="L683" s="75">
        <f>'ФОРМУЛЫ!'!F669</f>
        <v>0</v>
      </c>
      <c r="M683" s="91"/>
      <c r="N683" s="76">
        <f>'ФОРМУЛЫ!'!J669</f>
        <v>0</v>
      </c>
      <c r="O683" s="76">
        <f>'ФОРМУЛЫ!'!K669</f>
        <v>0</v>
      </c>
      <c r="P683" s="77"/>
      <c r="Q683" s="78">
        <f>'ФОРМУЛЫ!'!P669</f>
        <v>0</v>
      </c>
      <c r="R683" s="79">
        <v>0.18</v>
      </c>
      <c r="S683" s="92"/>
      <c r="T683" s="92"/>
      <c r="U683" s="80"/>
      <c r="V683" s="80"/>
      <c r="W683" s="80"/>
      <c r="X683" s="81">
        <v>0</v>
      </c>
      <c r="Y683" s="80"/>
      <c r="Z683" s="80"/>
      <c r="AA683" s="82"/>
      <c r="AB683" s="82"/>
      <c r="AC683" s="83"/>
      <c r="AD683" s="83"/>
      <c r="AE683" s="83"/>
      <c r="AF683" s="83"/>
      <c r="AG683" s="84"/>
      <c r="AH683" s="85"/>
      <c r="AI683" s="85"/>
      <c r="AJ683" s="85">
        <f t="shared" si="20"/>
        <v>0</v>
      </c>
      <c r="AK683" s="85">
        <f t="shared" si="21"/>
        <v>0</v>
      </c>
      <c r="AL683" s="36"/>
    </row>
    <row r="684" spans="1:38" ht="15" hidden="1" customHeight="1" x14ac:dyDescent="0.25">
      <c r="A684" s="71">
        <v>654</v>
      </c>
      <c r="B684" s="71"/>
      <c r="C684" s="72"/>
      <c r="D684" s="70"/>
      <c r="E684" s="30"/>
      <c r="F684" s="30"/>
      <c r="G684" s="73"/>
      <c r="H684" s="74" t="s">
        <v>8</v>
      </c>
      <c r="I684" s="31"/>
      <c r="J684" s="30" t="s">
        <v>9</v>
      </c>
      <c r="K684" s="75">
        <f>'ФОРМУЛЫ!'!E670</f>
        <v>0</v>
      </c>
      <c r="L684" s="75">
        <f>'ФОРМУЛЫ!'!F670</f>
        <v>0</v>
      </c>
      <c r="M684" s="91"/>
      <c r="N684" s="76">
        <f>'ФОРМУЛЫ!'!J670</f>
        <v>0</v>
      </c>
      <c r="O684" s="76">
        <f>'ФОРМУЛЫ!'!K670</f>
        <v>0</v>
      </c>
      <c r="P684" s="77"/>
      <c r="Q684" s="78">
        <f>'ФОРМУЛЫ!'!P670</f>
        <v>0</v>
      </c>
      <c r="R684" s="79">
        <v>0.18</v>
      </c>
      <c r="S684" s="92"/>
      <c r="T684" s="92"/>
      <c r="U684" s="80"/>
      <c r="V684" s="80"/>
      <c r="W684" s="80"/>
      <c r="X684" s="81">
        <v>0</v>
      </c>
      <c r="Y684" s="80"/>
      <c r="Z684" s="80"/>
      <c r="AA684" s="82"/>
      <c r="AB684" s="82"/>
      <c r="AC684" s="83"/>
      <c r="AD684" s="83"/>
      <c r="AE684" s="83"/>
      <c r="AF684" s="83"/>
      <c r="AG684" s="84"/>
      <c r="AH684" s="85"/>
      <c r="AI684" s="85"/>
      <c r="AJ684" s="85">
        <f t="shared" si="20"/>
        <v>0</v>
      </c>
      <c r="AK684" s="85">
        <f t="shared" si="21"/>
        <v>0</v>
      </c>
      <c r="AL684" s="36"/>
    </row>
    <row r="685" spans="1:38" ht="15" hidden="1" customHeight="1" x14ac:dyDescent="0.25">
      <c r="A685" s="71">
        <v>655</v>
      </c>
      <c r="B685" s="71"/>
      <c r="C685" s="72"/>
      <c r="D685" s="70"/>
      <c r="E685" s="30"/>
      <c r="F685" s="30"/>
      <c r="G685" s="73"/>
      <c r="H685" s="74" t="s">
        <v>8</v>
      </c>
      <c r="I685" s="31"/>
      <c r="J685" s="30" t="s">
        <v>9</v>
      </c>
      <c r="K685" s="75">
        <f>'ФОРМУЛЫ!'!E671</f>
        <v>0</v>
      </c>
      <c r="L685" s="75">
        <f>'ФОРМУЛЫ!'!F671</f>
        <v>0</v>
      </c>
      <c r="M685" s="91"/>
      <c r="N685" s="76">
        <f>'ФОРМУЛЫ!'!J671</f>
        <v>0</v>
      </c>
      <c r="O685" s="76">
        <f>'ФОРМУЛЫ!'!K671</f>
        <v>0</v>
      </c>
      <c r="P685" s="77"/>
      <c r="Q685" s="78">
        <f>'ФОРМУЛЫ!'!P671</f>
        <v>0</v>
      </c>
      <c r="R685" s="79">
        <v>0.18</v>
      </c>
      <c r="S685" s="92"/>
      <c r="T685" s="92"/>
      <c r="U685" s="80"/>
      <c r="V685" s="80"/>
      <c r="W685" s="80"/>
      <c r="X685" s="81">
        <v>0</v>
      </c>
      <c r="Y685" s="80"/>
      <c r="Z685" s="80"/>
      <c r="AA685" s="82"/>
      <c r="AB685" s="82"/>
      <c r="AC685" s="83"/>
      <c r="AD685" s="83"/>
      <c r="AE685" s="83"/>
      <c r="AF685" s="83"/>
      <c r="AG685" s="84"/>
      <c r="AH685" s="85"/>
      <c r="AI685" s="85"/>
      <c r="AJ685" s="85">
        <f t="shared" si="20"/>
        <v>0</v>
      </c>
      <c r="AK685" s="85">
        <f t="shared" si="21"/>
        <v>0</v>
      </c>
      <c r="AL685" s="36"/>
    </row>
    <row r="686" spans="1:38" ht="15" hidden="1" customHeight="1" x14ac:dyDescent="0.25">
      <c r="A686" s="71">
        <v>656</v>
      </c>
      <c r="B686" s="71"/>
      <c r="C686" s="72"/>
      <c r="D686" s="70"/>
      <c r="E686" s="30"/>
      <c r="F686" s="30"/>
      <c r="G686" s="73"/>
      <c r="H686" s="74" t="s">
        <v>8</v>
      </c>
      <c r="I686" s="31"/>
      <c r="J686" s="30" t="s">
        <v>9</v>
      </c>
      <c r="K686" s="75">
        <f>'ФОРМУЛЫ!'!E672</f>
        <v>0</v>
      </c>
      <c r="L686" s="75">
        <f>'ФОРМУЛЫ!'!F672</f>
        <v>0</v>
      </c>
      <c r="M686" s="91"/>
      <c r="N686" s="76">
        <f>'ФОРМУЛЫ!'!J672</f>
        <v>0</v>
      </c>
      <c r="O686" s="76">
        <f>'ФОРМУЛЫ!'!K672</f>
        <v>0</v>
      </c>
      <c r="P686" s="77"/>
      <c r="Q686" s="78">
        <f>'ФОРМУЛЫ!'!P672</f>
        <v>0</v>
      </c>
      <c r="R686" s="79">
        <v>0.18</v>
      </c>
      <c r="S686" s="92"/>
      <c r="T686" s="92"/>
      <c r="U686" s="80"/>
      <c r="V686" s="80"/>
      <c r="W686" s="80"/>
      <c r="X686" s="81">
        <v>0</v>
      </c>
      <c r="Y686" s="80"/>
      <c r="Z686" s="80"/>
      <c r="AA686" s="82"/>
      <c r="AB686" s="82"/>
      <c r="AC686" s="83"/>
      <c r="AD686" s="83"/>
      <c r="AE686" s="83"/>
      <c r="AF686" s="83"/>
      <c r="AG686" s="84"/>
      <c r="AH686" s="85"/>
      <c r="AI686" s="85"/>
      <c r="AJ686" s="85">
        <f t="shared" si="20"/>
        <v>0</v>
      </c>
      <c r="AK686" s="85">
        <f t="shared" si="21"/>
        <v>0</v>
      </c>
      <c r="AL686" s="36"/>
    </row>
    <row r="687" spans="1:38" ht="15" hidden="1" customHeight="1" x14ac:dyDescent="0.25">
      <c r="A687" s="71">
        <v>657</v>
      </c>
      <c r="B687" s="71"/>
      <c r="C687" s="72"/>
      <c r="D687" s="70"/>
      <c r="E687" s="30"/>
      <c r="F687" s="30"/>
      <c r="G687" s="73"/>
      <c r="H687" s="74" t="s">
        <v>8</v>
      </c>
      <c r="I687" s="31"/>
      <c r="J687" s="30" t="s">
        <v>9</v>
      </c>
      <c r="K687" s="75">
        <f>'ФОРМУЛЫ!'!E673</f>
        <v>0</v>
      </c>
      <c r="L687" s="75">
        <f>'ФОРМУЛЫ!'!F673</f>
        <v>0</v>
      </c>
      <c r="M687" s="91"/>
      <c r="N687" s="76">
        <f>'ФОРМУЛЫ!'!J673</f>
        <v>0</v>
      </c>
      <c r="O687" s="76">
        <f>'ФОРМУЛЫ!'!K673</f>
        <v>0</v>
      </c>
      <c r="P687" s="77"/>
      <c r="Q687" s="78">
        <f>'ФОРМУЛЫ!'!P673</f>
        <v>0</v>
      </c>
      <c r="R687" s="79">
        <v>0.18</v>
      </c>
      <c r="S687" s="92"/>
      <c r="T687" s="92"/>
      <c r="U687" s="80"/>
      <c r="V687" s="80"/>
      <c r="W687" s="80"/>
      <c r="X687" s="81">
        <v>0</v>
      </c>
      <c r="Y687" s="80"/>
      <c r="Z687" s="80"/>
      <c r="AA687" s="82"/>
      <c r="AB687" s="82"/>
      <c r="AC687" s="83"/>
      <c r="AD687" s="83"/>
      <c r="AE687" s="83"/>
      <c r="AF687" s="83"/>
      <c r="AG687" s="84"/>
      <c r="AH687" s="85"/>
      <c r="AI687" s="85"/>
      <c r="AJ687" s="85">
        <f t="shared" si="20"/>
        <v>0</v>
      </c>
      <c r="AK687" s="85">
        <f t="shared" si="21"/>
        <v>0</v>
      </c>
      <c r="AL687" s="36"/>
    </row>
    <row r="688" spans="1:38" ht="15" hidden="1" customHeight="1" x14ac:dyDescent="0.25">
      <c r="A688" s="71">
        <v>658</v>
      </c>
      <c r="B688" s="71"/>
      <c r="C688" s="72"/>
      <c r="D688" s="70"/>
      <c r="E688" s="30"/>
      <c r="F688" s="30"/>
      <c r="G688" s="73"/>
      <c r="H688" s="74" t="s">
        <v>8</v>
      </c>
      <c r="I688" s="31"/>
      <c r="J688" s="30" t="s">
        <v>9</v>
      </c>
      <c r="K688" s="75">
        <f>'ФОРМУЛЫ!'!E674</f>
        <v>0</v>
      </c>
      <c r="L688" s="75">
        <f>'ФОРМУЛЫ!'!F674</f>
        <v>0</v>
      </c>
      <c r="M688" s="91"/>
      <c r="N688" s="76">
        <f>'ФОРМУЛЫ!'!J674</f>
        <v>0</v>
      </c>
      <c r="O688" s="76">
        <f>'ФОРМУЛЫ!'!K674</f>
        <v>0</v>
      </c>
      <c r="P688" s="77"/>
      <c r="Q688" s="78">
        <f>'ФОРМУЛЫ!'!P674</f>
        <v>0</v>
      </c>
      <c r="R688" s="79">
        <v>0.18</v>
      </c>
      <c r="S688" s="92"/>
      <c r="T688" s="92"/>
      <c r="U688" s="80"/>
      <c r="V688" s="80"/>
      <c r="W688" s="80"/>
      <c r="X688" s="81">
        <v>0</v>
      </c>
      <c r="Y688" s="80"/>
      <c r="Z688" s="80"/>
      <c r="AA688" s="82"/>
      <c r="AB688" s="82"/>
      <c r="AC688" s="83"/>
      <c r="AD688" s="83"/>
      <c r="AE688" s="83"/>
      <c r="AF688" s="83"/>
      <c r="AG688" s="84"/>
      <c r="AH688" s="85"/>
      <c r="AI688" s="85"/>
      <c r="AJ688" s="85">
        <f t="shared" si="20"/>
        <v>0</v>
      </c>
      <c r="AK688" s="85">
        <f t="shared" si="21"/>
        <v>0</v>
      </c>
      <c r="AL688" s="36"/>
    </row>
    <row r="689" spans="1:38" ht="15" hidden="1" customHeight="1" x14ac:dyDescent="0.25">
      <c r="A689" s="71">
        <v>659</v>
      </c>
      <c r="B689" s="71"/>
      <c r="C689" s="72"/>
      <c r="D689" s="70"/>
      <c r="E689" s="30"/>
      <c r="F689" s="30"/>
      <c r="G689" s="73"/>
      <c r="H689" s="74" t="s">
        <v>8</v>
      </c>
      <c r="I689" s="31"/>
      <c r="J689" s="30" t="s">
        <v>9</v>
      </c>
      <c r="K689" s="75">
        <f>'ФОРМУЛЫ!'!E675</f>
        <v>0</v>
      </c>
      <c r="L689" s="75">
        <f>'ФОРМУЛЫ!'!F675</f>
        <v>0</v>
      </c>
      <c r="M689" s="91"/>
      <c r="N689" s="76">
        <f>'ФОРМУЛЫ!'!J675</f>
        <v>0</v>
      </c>
      <c r="O689" s="76">
        <f>'ФОРМУЛЫ!'!K675</f>
        <v>0</v>
      </c>
      <c r="P689" s="77"/>
      <c r="Q689" s="78">
        <f>'ФОРМУЛЫ!'!P675</f>
        <v>0</v>
      </c>
      <c r="R689" s="79">
        <v>0.18</v>
      </c>
      <c r="S689" s="92"/>
      <c r="T689" s="92"/>
      <c r="U689" s="80"/>
      <c r="V689" s="80"/>
      <c r="W689" s="80"/>
      <c r="X689" s="81">
        <v>0</v>
      </c>
      <c r="Y689" s="80"/>
      <c r="Z689" s="80"/>
      <c r="AA689" s="82"/>
      <c r="AB689" s="82"/>
      <c r="AC689" s="83"/>
      <c r="AD689" s="83"/>
      <c r="AE689" s="83"/>
      <c r="AF689" s="83"/>
      <c r="AG689" s="84"/>
      <c r="AH689" s="85"/>
      <c r="AI689" s="85"/>
      <c r="AJ689" s="85">
        <f t="shared" si="20"/>
        <v>0</v>
      </c>
      <c r="AK689" s="85">
        <f t="shared" si="21"/>
        <v>0</v>
      </c>
      <c r="AL689" s="36"/>
    </row>
    <row r="690" spans="1:38" ht="15" hidden="1" customHeight="1" x14ac:dyDescent="0.25">
      <c r="A690" s="71">
        <v>660</v>
      </c>
      <c r="B690" s="71"/>
      <c r="C690" s="72"/>
      <c r="D690" s="70"/>
      <c r="E690" s="30"/>
      <c r="F690" s="30"/>
      <c r="G690" s="73"/>
      <c r="H690" s="74" t="s">
        <v>8</v>
      </c>
      <c r="I690" s="31"/>
      <c r="J690" s="30" t="s">
        <v>9</v>
      </c>
      <c r="K690" s="75">
        <f>'ФОРМУЛЫ!'!E676</f>
        <v>0</v>
      </c>
      <c r="L690" s="75">
        <f>'ФОРМУЛЫ!'!F676</f>
        <v>0</v>
      </c>
      <c r="M690" s="91"/>
      <c r="N690" s="76">
        <f>'ФОРМУЛЫ!'!J676</f>
        <v>0</v>
      </c>
      <c r="O690" s="76">
        <f>'ФОРМУЛЫ!'!K676</f>
        <v>0</v>
      </c>
      <c r="P690" s="77"/>
      <c r="Q690" s="78">
        <f>'ФОРМУЛЫ!'!P676</f>
        <v>0</v>
      </c>
      <c r="R690" s="79">
        <v>0.18</v>
      </c>
      <c r="S690" s="92"/>
      <c r="T690" s="92"/>
      <c r="U690" s="80"/>
      <c r="V690" s="80"/>
      <c r="W690" s="80"/>
      <c r="X690" s="81">
        <v>0</v>
      </c>
      <c r="Y690" s="80"/>
      <c r="Z690" s="80"/>
      <c r="AA690" s="82"/>
      <c r="AB690" s="82"/>
      <c r="AC690" s="83"/>
      <c r="AD690" s="83"/>
      <c r="AE690" s="83"/>
      <c r="AF690" s="83"/>
      <c r="AG690" s="84"/>
      <c r="AH690" s="85"/>
      <c r="AI690" s="85"/>
      <c r="AJ690" s="85">
        <f t="shared" si="20"/>
        <v>0</v>
      </c>
      <c r="AK690" s="85">
        <f t="shared" si="21"/>
        <v>0</v>
      </c>
      <c r="AL690" s="36"/>
    </row>
    <row r="691" spans="1:38" ht="15" hidden="1" customHeight="1" x14ac:dyDescent="0.25">
      <c r="A691" s="71">
        <v>661</v>
      </c>
      <c r="B691" s="71"/>
      <c r="C691" s="72"/>
      <c r="D691" s="70"/>
      <c r="E691" s="30"/>
      <c r="F691" s="30"/>
      <c r="G691" s="73"/>
      <c r="H691" s="74" t="s">
        <v>8</v>
      </c>
      <c r="I691" s="31"/>
      <c r="J691" s="30" t="s">
        <v>9</v>
      </c>
      <c r="K691" s="75">
        <f>'ФОРМУЛЫ!'!E677</f>
        <v>0</v>
      </c>
      <c r="L691" s="75">
        <f>'ФОРМУЛЫ!'!F677</f>
        <v>0</v>
      </c>
      <c r="M691" s="91"/>
      <c r="N691" s="76">
        <f>'ФОРМУЛЫ!'!J677</f>
        <v>0</v>
      </c>
      <c r="O691" s="76">
        <f>'ФОРМУЛЫ!'!K677</f>
        <v>0</v>
      </c>
      <c r="P691" s="77"/>
      <c r="Q691" s="78">
        <f>'ФОРМУЛЫ!'!P677</f>
        <v>0</v>
      </c>
      <c r="R691" s="79">
        <v>0.18</v>
      </c>
      <c r="S691" s="92"/>
      <c r="T691" s="92"/>
      <c r="U691" s="80"/>
      <c r="V691" s="80"/>
      <c r="W691" s="80"/>
      <c r="X691" s="81">
        <v>0</v>
      </c>
      <c r="Y691" s="80"/>
      <c r="Z691" s="80"/>
      <c r="AA691" s="82"/>
      <c r="AB691" s="82"/>
      <c r="AC691" s="83"/>
      <c r="AD691" s="83"/>
      <c r="AE691" s="83"/>
      <c r="AF691" s="83"/>
      <c r="AG691" s="84"/>
      <c r="AH691" s="85"/>
      <c r="AI691" s="85"/>
      <c r="AJ691" s="85">
        <f t="shared" si="20"/>
        <v>0</v>
      </c>
      <c r="AK691" s="85">
        <f t="shared" si="21"/>
        <v>0</v>
      </c>
      <c r="AL691" s="36"/>
    </row>
    <row r="692" spans="1:38" ht="15" hidden="1" customHeight="1" x14ac:dyDescent="0.25">
      <c r="A692" s="71">
        <v>662</v>
      </c>
      <c r="B692" s="71"/>
      <c r="C692" s="72"/>
      <c r="D692" s="70"/>
      <c r="E692" s="30"/>
      <c r="F692" s="30"/>
      <c r="G692" s="73"/>
      <c r="H692" s="74" t="s">
        <v>8</v>
      </c>
      <c r="I692" s="31"/>
      <c r="J692" s="30" t="s">
        <v>9</v>
      </c>
      <c r="K692" s="75">
        <f>'ФОРМУЛЫ!'!E678</f>
        <v>0</v>
      </c>
      <c r="L692" s="75">
        <f>'ФОРМУЛЫ!'!F678</f>
        <v>0</v>
      </c>
      <c r="M692" s="91"/>
      <c r="N692" s="76">
        <f>'ФОРМУЛЫ!'!J678</f>
        <v>0</v>
      </c>
      <c r="O692" s="76">
        <f>'ФОРМУЛЫ!'!K678</f>
        <v>0</v>
      </c>
      <c r="P692" s="77"/>
      <c r="Q692" s="78">
        <f>'ФОРМУЛЫ!'!P678</f>
        <v>0</v>
      </c>
      <c r="R692" s="79">
        <v>0.18</v>
      </c>
      <c r="S692" s="92"/>
      <c r="T692" s="92"/>
      <c r="U692" s="80"/>
      <c r="V692" s="80"/>
      <c r="W692" s="80"/>
      <c r="X692" s="81">
        <v>0</v>
      </c>
      <c r="Y692" s="80"/>
      <c r="Z692" s="80"/>
      <c r="AA692" s="82"/>
      <c r="AB692" s="82"/>
      <c r="AC692" s="83"/>
      <c r="AD692" s="83"/>
      <c r="AE692" s="83"/>
      <c r="AF692" s="83"/>
      <c r="AG692" s="84"/>
      <c r="AH692" s="85"/>
      <c r="AI692" s="85"/>
      <c r="AJ692" s="85">
        <f t="shared" si="20"/>
        <v>0</v>
      </c>
      <c r="AK692" s="85">
        <f t="shared" si="21"/>
        <v>0</v>
      </c>
      <c r="AL692" s="36"/>
    </row>
    <row r="693" spans="1:38" ht="15" hidden="1" customHeight="1" x14ac:dyDescent="0.25">
      <c r="A693" s="71">
        <v>663</v>
      </c>
      <c r="B693" s="71"/>
      <c r="C693" s="72"/>
      <c r="D693" s="70"/>
      <c r="E693" s="30"/>
      <c r="F693" s="30"/>
      <c r="G693" s="73"/>
      <c r="H693" s="74" t="s">
        <v>8</v>
      </c>
      <c r="I693" s="31"/>
      <c r="J693" s="30" t="s">
        <v>9</v>
      </c>
      <c r="K693" s="75">
        <f>'ФОРМУЛЫ!'!E679</f>
        <v>0</v>
      </c>
      <c r="L693" s="75">
        <f>'ФОРМУЛЫ!'!F679</f>
        <v>0</v>
      </c>
      <c r="M693" s="91"/>
      <c r="N693" s="76">
        <f>'ФОРМУЛЫ!'!J679</f>
        <v>0</v>
      </c>
      <c r="O693" s="76">
        <f>'ФОРМУЛЫ!'!K679</f>
        <v>0</v>
      </c>
      <c r="P693" s="77"/>
      <c r="Q693" s="78">
        <f>'ФОРМУЛЫ!'!P679</f>
        <v>0</v>
      </c>
      <c r="R693" s="79">
        <v>0.18</v>
      </c>
      <c r="S693" s="92"/>
      <c r="T693" s="92"/>
      <c r="U693" s="80"/>
      <c r="V693" s="80"/>
      <c r="W693" s="80"/>
      <c r="X693" s="81">
        <v>0</v>
      </c>
      <c r="Y693" s="80"/>
      <c r="Z693" s="80"/>
      <c r="AA693" s="82"/>
      <c r="AB693" s="82"/>
      <c r="AC693" s="83"/>
      <c r="AD693" s="83"/>
      <c r="AE693" s="83"/>
      <c r="AF693" s="83"/>
      <c r="AG693" s="84"/>
      <c r="AH693" s="85"/>
      <c r="AI693" s="85"/>
      <c r="AJ693" s="85">
        <f t="shared" si="20"/>
        <v>0</v>
      </c>
      <c r="AK693" s="85">
        <f t="shared" si="21"/>
        <v>0</v>
      </c>
      <c r="AL693" s="36"/>
    </row>
    <row r="694" spans="1:38" ht="15" hidden="1" customHeight="1" x14ac:dyDescent="0.25">
      <c r="A694" s="71">
        <v>664</v>
      </c>
      <c r="B694" s="71"/>
      <c r="C694" s="72"/>
      <c r="D694" s="70"/>
      <c r="E694" s="30"/>
      <c r="F694" s="30"/>
      <c r="G694" s="73"/>
      <c r="H694" s="74" t="s">
        <v>8</v>
      </c>
      <c r="I694" s="31"/>
      <c r="J694" s="30" t="s">
        <v>9</v>
      </c>
      <c r="K694" s="75">
        <f>'ФОРМУЛЫ!'!E680</f>
        <v>0</v>
      </c>
      <c r="L694" s="75">
        <f>'ФОРМУЛЫ!'!F680</f>
        <v>0</v>
      </c>
      <c r="M694" s="91"/>
      <c r="N694" s="76">
        <f>'ФОРМУЛЫ!'!J680</f>
        <v>0</v>
      </c>
      <c r="O694" s="76">
        <f>'ФОРМУЛЫ!'!K680</f>
        <v>0</v>
      </c>
      <c r="P694" s="77"/>
      <c r="Q694" s="78">
        <f>'ФОРМУЛЫ!'!P680</f>
        <v>0</v>
      </c>
      <c r="R694" s="79">
        <v>0.18</v>
      </c>
      <c r="S694" s="92"/>
      <c r="T694" s="92"/>
      <c r="U694" s="80"/>
      <c r="V694" s="80"/>
      <c r="W694" s="80"/>
      <c r="X694" s="81">
        <v>0</v>
      </c>
      <c r="Y694" s="80"/>
      <c r="Z694" s="80"/>
      <c r="AA694" s="82"/>
      <c r="AB694" s="82"/>
      <c r="AC694" s="83"/>
      <c r="AD694" s="83"/>
      <c r="AE694" s="83"/>
      <c r="AF694" s="83"/>
      <c r="AG694" s="84"/>
      <c r="AH694" s="85"/>
      <c r="AI694" s="85"/>
      <c r="AJ694" s="85">
        <f t="shared" si="20"/>
        <v>0</v>
      </c>
      <c r="AK694" s="85">
        <f t="shared" si="21"/>
        <v>0</v>
      </c>
      <c r="AL694" s="36"/>
    </row>
    <row r="695" spans="1:38" ht="15" hidden="1" customHeight="1" x14ac:dyDescent="0.25">
      <c r="A695" s="71">
        <v>665</v>
      </c>
      <c r="B695" s="71"/>
      <c r="C695" s="72"/>
      <c r="D695" s="70"/>
      <c r="E695" s="30"/>
      <c r="F695" s="30"/>
      <c r="G695" s="73"/>
      <c r="H695" s="74" t="s">
        <v>8</v>
      </c>
      <c r="I695" s="31"/>
      <c r="J695" s="30" t="s">
        <v>9</v>
      </c>
      <c r="K695" s="75">
        <f>'ФОРМУЛЫ!'!E681</f>
        <v>0</v>
      </c>
      <c r="L695" s="75">
        <f>'ФОРМУЛЫ!'!F681</f>
        <v>0</v>
      </c>
      <c r="M695" s="91"/>
      <c r="N695" s="76">
        <f>'ФОРМУЛЫ!'!J681</f>
        <v>0</v>
      </c>
      <c r="O695" s="76">
        <f>'ФОРМУЛЫ!'!K681</f>
        <v>0</v>
      </c>
      <c r="P695" s="77"/>
      <c r="Q695" s="78">
        <f>'ФОРМУЛЫ!'!P681</f>
        <v>0</v>
      </c>
      <c r="R695" s="79">
        <v>0.18</v>
      </c>
      <c r="S695" s="92"/>
      <c r="T695" s="92"/>
      <c r="U695" s="80"/>
      <c r="V695" s="80"/>
      <c r="W695" s="80"/>
      <c r="X695" s="81">
        <v>0</v>
      </c>
      <c r="Y695" s="80"/>
      <c r="Z695" s="80"/>
      <c r="AA695" s="82"/>
      <c r="AB695" s="82"/>
      <c r="AC695" s="83"/>
      <c r="AD695" s="83"/>
      <c r="AE695" s="83"/>
      <c r="AF695" s="83"/>
      <c r="AG695" s="84"/>
      <c r="AH695" s="85"/>
      <c r="AI695" s="85"/>
      <c r="AJ695" s="85">
        <f t="shared" si="20"/>
        <v>0</v>
      </c>
      <c r="AK695" s="85">
        <f t="shared" si="21"/>
        <v>0</v>
      </c>
      <c r="AL695" s="36"/>
    </row>
    <row r="696" spans="1:38" ht="15" hidden="1" customHeight="1" x14ac:dyDescent="0.25">
      <c r="A696" s="71">
        <v>666</v>
      </c>
      <c r="B696" s="71"/>
      <c r="C696" s="72"/>
      <c r="D696" s="70"/>
      <c r="E696" s="30"/>
      <c r="F696" s="30"/>
      <c r="G696" s="73"/>
      <c r="H696" s="74" t="s">
        <v>8</v>
      </c>
      <c r="I696" s="31"/>
      <c r="J696" s="30" t="s">
        <v>9</v>
      </c>
      <c r="K696" s="75">
        <f>'ФОРМУЛЫ!'!E682</f>
        <v>0</v>
      </c>
      <c r="L696" s="75">
        <f>'ФОРМУЛЫ!'!F682</f>
        <v>0</v>
      </c>
      <c r="M696" s="91"/>
      <c r="N696" s="76">
        <f>'ФОРМУЛЫ!'!J682</f>
        <v>0</v>
      </c>
      <c r="O696" s="76">
        <f>'ФОРМУЛЫ!'!K682</f>
        <v>0</v>
      </c>
      <c r="P696" s="77"/>
      <c r="Q696" s="78">
        <f>'ФОРМУЛЫ!'!P682</f>
        <v>0</v>
      </c>
      <c r="R696" s="79">
        <v>0.18</v>
      </c>
      <c r="S696" s="92"/>
      <c r="T696" s="92"/>
      <c r="U696" s="80"/>
      <c r="V696" s="80"/>
      <c r="W696" s="80"/>
      <c r="X696" s="81">
        <v>0</v>
      </c>
      <c r="Y696" s="80"/>
      <c r="Z696" s="80"/>
      <c r="AA696" s="82"/>
      <c r="AB696" s="82"/>
      <c r="AC696" s="83"/>
      <c r="AD696" s="83"/>
      <c r="AE696" s="83"/>
      <c r="AF696" s="83"/>
      <c r="AG696" s="84"/>
      <c r="AH696" s="85"/>
      <c r="AI696" s="85"/>
      <c r="AJ696" s="85">
        <f t="shared" si="20"/>
        <v>0</v>
      </c>
      <c r="AK696" s="85">
        <f t="shared" si="21"/>
        <v>0</v>
      </c>
      <c r="AL696" s="36"/>
    </row>
    <row r="697" spans="1:38" ht="15" hidden="1" customHeight="1" x14ac:dyDescent="0.25">
      <c r="A697" s="71">
        <v>667</v>
      </c>
      <c r="B697" s="71"/>
      <c r="C697" s="72"/>
      <c r="D697" s="70"/>
      <c r="E697" s="30"/>
      <c r="F697" s="30"/>
      <c r="G697" s="73"/>
      <c r="H697" s="74" t="s">
        <v>8</v>
      </c>
      <c r="I697" s="31"/>
      <c r="J697" s="30" t="s">
        <v>9</v>
      </c>
      <c r="K697" s="75">
        <f>'ФОРМУЛЫ!'!E683</f>
        <v>0</v>
      </c>
      <c r="L697" s="75">
        <f>'ФОРМУЛЫ!'!F683</f>
        <v>0</v>
      </c>
      <c r="M697" s="91"/>
      <c r="N697" s="76">
        <f>'ФОРМУЛЫ!'!J683</f>
        <v>0</v>
      </c>
      <c r="O697" s="76">
        <f>'ФОРМУЛЫ!'!K683</f>
        <v>0</v>
      </c>
      <c r="P697" s="77"/>
      <c r="Q697" s="78">
        <f>'ФОРМУЛЫ!'!P683</f>
        <v>0</v>
      </c>
      <c r="R697" s="79">
        <v>0.18</v>
      </c>
      <c r="S697" s="92"/>
      <c r="T697" s="92"/>
      <c r="U697" s="80"/>
      <c r="V697" s="80"/>
      <c r="W697" s="80"/>
      <c r="X697" s="81">
        <v>0</v>
      </c>
      <c r="Y697" s="80"/>
      <c r="Z697" s="80"/>
      <c r="AA697" s="82"/>
      <c r="AB697" s="82"/>
      <c r="AC697" s="83"/>
      <c r="AD697" s="83"/>
      <c r="AE697" s="83"/>
      <c r="AF697" s="83"/>
      <c r="AG697" s="84"/>
      <c r="AH697" s="85"/>
      <c r="AI697" s="85"/>
      <c r="AJ697" s="85">
        <f t="shared" si="20"/>
        <v>0</v>
      </c>
      <c r="AK697" s="85">
        <f t="shared" si="21"/>
        <v>0</v>
      </c>
      <c r="AL697" s="36"/>
    </row>
    <row r="698" spans="1:38" ht="15" hidden="1" customHeight="1" x14ac:dyDescent="0.25">
      <c r="A698" s="71">
        <v>668</v>
      </c>
      <c r="B698" s="71"/>
      <c r="C698" s="72"/>
      <c r="D698" s="70"/>
      <c r="E698" s="30"/>
      <c r="F698" s="30"/>
      <c r="G698" s="73"/>
      <c r="H698" s="74" t="s">
        <v>8</v>
      </c>
      <c r="I698" s="31"/>
      <c r="J698" s="30" t="s">
        <v>9</v>
      </c>
      <c r="K698" s="75">
        <f>'ФОРМУЛЫ!'!E684</f>
        <v>0</v>
      </c>
      <c r="L698" s="75">
        <f>'ФОРМУЛЫ!'!F684</f>
        <v>0</v>
      </c>
      <c r="M698" s="91"/>
      <c r="N698" s="76">
        <f>'ФОРМУЛЫ!'!J684</f>
        <v>0</v>
      </c>
      <c r="O698" s="76">
        <f>'ФОРМУЛЫ!'!K684</f>
        <v>0</v>
      </c>
      <c r="P698" s="77"/>
      <c r="Q698" s="78">
        <f>'ФОРМУЛЫ!'!P684</f>
        <v>0</v>
      </c>
      <c r="R698" s="79">
        <v>0.18</v>
      </c>
      <c r="S698" s="92"/>
      <c r="T698" s="92"/>
      <c r="U698" s="80"/>
      <c r="V698" s="80"/>
      <c r="W698" s="80"/>
      <c r="X698" s="81">
        <v>0</v>
      </c>
      <c r="Y698" s="80"/>
      <c r="Z698" s="80"/>
      <c r="AA698" s="82"/>
      <c r="AB698" s="82"/>
      <c r="AC698" s="83"/>
      <c r="AD698" s="83"/>
      <c r="AE698" s="83"/>
      <c r="AF698" s="83"/>
      <c r="AG698" s="84"/>
      <c r="AH698" s="85"/>
      <c r="AI698" s="85"/>
      <c r="AJ698" s="85">
        <f t="shared" si="20"/>
        <v>0</v>
      </c>
      <c r="AK698" s="85">
        <f t="shared" si="21"/>
        <v>0</v>
      </c>
      <c r="AL698" s="36"/>
    </row>
    <row r="699" spans="1:38" ht="15" hidden="1" customHeight="1" x14ac:dyDescent="0.25">
      <c r="A699" s="71">
        <v>669</v>
      </c>
      <c r="B699" s="71"/>
      <c r="C699" s="72"/>
      <c r="D699" s="70"/>
      <c r="E699" s="30"/>
      <c r="F699" s="30"/>
      <c r="G699" s="73"/>
      <c r="H699" s="74" t="s">
        <v>8</v>
      </c>
      <c r="I699" s="31"/>
      <c r="J699" s="30" t="s">
        <v>9</v>
      </c>
      <c r="K699" s="75">
        <f>'ФОРМУЛЫ!'!E685</f>
        <v>0</v>
      </c>
      <c r="L699" s="75">
        <f>'ФОРМУЛЫ!'!F685</f>
        <v>0</v>
      </c>
      <c r="M699" s="91"/>
      <c r="N699" s="76">
        <f>'ФОРМУЛЫ!'!J685</f>
        <v>0</v>
      </c>
      <c r="O699" s="76">
        <f>'ФОРМУЛЫ!'!K685</f>
        <v>0</v>
      </c>
      <c r="P699" s="77"/>
      <c r="Q699" s="78">
        <f>'ФОРМУЛЫ!'!P685</f>
        <v>0</v>
      </c>
      <c r="R699" s="79">
        <v>0.18</v>
      </c>
      <c r="S699" s="92"/>
      <c r="T699" s="92"/>
      <c r="U699" s="80"/>
      <c r="V699" s="80"/>
      <c r="W699" s="80"/>
      <c r="X699" s="81">
        <v>0</v>
      </c>
      <c r="Y699" s="80"/>
      <c r="Z699" s="80"/>
      <c r="AA699" s="82"/>
      <c r="AB699" s="82"/>
      <c r="AC699" s="83"/>
      <c r="AD699" s="83"/>
      <c r="AE699" s="83"/>
      <c r="AF699" s="83"/>
      <c r="AG699" s="84"/>
      <c r="AH699" s="85"/>
      <c r="AI699" s="85"/>
      <c r="AJ699" s="85">
        <f t="shared" si="20"/>
        <v>0</v>
      </c>
      <c r="AK699" s="85">
        <f t="shared" si="21"/>
        <v>0</v>
      </c>
      <c r="AL699" s="36"/>
    </row>
    <row r="700" spans="1:38" ht="15" hidden="1" customHeight="1" x14ac:dyDescent="0.25">
      <c r="A700" s="71">
        <v>670</v>
      </c>
      <c r="B700" s="71"/>
      <c r="C700" s="72"/>
      <c r="D700" s="70"/>
      <c r="E700" s="30"/>
      <c r="F700" s="30"/>
      <c r="G700" s="73"/>
      <c r="H700" s="74" t="s">
        <v>8</v>
      </c>
      <c r="I700" s="31"/>
      <c r="J700" s="30" t="s">
        <v>9</v>
      </c>
      <c r="K700" s="75">
        <f>'ФОРМУЛЫ!'!E686</f>
        <v>0</v>
      </c>
      <c r="L700" s="75">
        <f>'ФОРМУЛЫ!'!F686</f>
        <v>0</v>
      </c>
      <c r="M700" s="91"/>
      <c r="N700" s="76">
        <f>'ФОРМУЛЫ!'!J686</f>
        <v>0</v>
      </c>
      <c r="O700" s="76">
        <f>'ФОРМУЛЫ!'!K686</f>
        <v>0</v>
      </c>
      <c r="P700" s="77"/>
      <c r="Q700" s="78">
        <f>'ФОРМУЛЫ!'!P686</f>
        <v>0</v>
      </c>
      <c r="R700" s="79">
        <v>0.18</v>
      </c>
      <c r="S700" s="92"/>
      <c r="T700" s="92"/>
      <c r="U700" s="80"/>
      <c r="V700" s="80"/>
      <c r="W700" s="80"/>
      <c r="X700" s="81">
        <v>0</v>
      </c>
      <c r="Y700" s="80"/>
      <c r="Z700" s="80"/>
      <c r="AA700" s="82"/>
      <c r="AB700" s="82"/>
      <c r="AC700" s="83"/>
      <c r="AD700" s="83"/>
      <c r="AE700" s="83"/>
      <c r="AF700" s="83"/>
      <c r="AG700" s="84"/>
      <c r="AH700" s="85"/>
      <c r="AI700" s="85"/>
      <c r="AJ700" s="85">
        <f t="shared" si="20"/>
        <v>0</v>
      </c>
      <c r="AK700" s="85">
        <f t="shared" si="21"/>
        <v>0</v>
      </c>
      <c r="AL700" s="36"/>
    </row>
    <row r="701" spans="1:38" ht="15" hidden="1" customHeight="1" x14ac:dyDescent="0.25">
      <c r="A701" s="71">
        <v>671</v>
      </c>
      <c r="B701" s="71"/>
      <c r="C701" s="72"/>
      <c r="D701" s="70"/>
      <c r="E701" s="30"/>
      <c r="F701" s="30"/>
      <c r="G701" s="73"/>
      <c r="H701" s="74" t="s">
        <v>8</v>
      </c>
      <c r="I701" s="31"/>
      <c r="J701" s="30" t="s">
        <v>9</v>
      </c>
      <c r="K701" s="75">
        <f>'ФОРМУЛЫ!'!E687</f>
        <v>0</v>
      </c>
      <c r="L701" s="75">
        <f>'ФОРМУЛЫ!'!F687</f>
        <v>0</v>
      </c>
      <c r="M701" s="91"/>
      <c r="N701" s="76">
        <f>'ФОРМУЛЫ!'!J687</f>
        <v>0</v>
      </c>
      <c r="O701" s="76">
        <f>'ФОРМУЛЫ!'!K687</f>
        <v>0</v>
      </c>
      <c r="P701" s="77"/>
      <c r="Q701" s="78">
        <f>'ФОРМУЛЫ!'!P687</f>
        <v>0</v>
      </c>
      <c r="R701" s="79">
        <v>0.18</v>
      </c>
      <c r="S701" s="92"/>
      <c r="T701" s="92"/>
      <c r="U701" s="80"/>
      <c r="V701" s="80"/>
      <c r="W701" s="80"/>
      <c r="X701" s="81">
        <v>0</v>
      </c>
      <c r="Y701" s="80"/>
      <c r="Z701" s="80"/>
      <c r="AA701" s="82"/>
      <c r="AB701" s="82"/>
      <c r="AC701" s="83"/>
      <c r="AD701" s="83"/>
      <c r="AE701" s="83"/>
      <c r="AF701" s="83"/>
      <c r="AG701" s="84"/>
      <c r="AH701" s="85"/>
      <c r="AI701" s="85"/>
      <c r="AJ701" s="85">
        <f t="shared" si="20"/>
        <v>0</v>
      </c>
      <c r="AK701" s="85">
        <f t="shared" si="21"/>
        <v>0</v>
      </c>
      <c r="AL701" s="36"/>
    </row>
    <row r="702" spans="1:38" ht="15" hidden="1" customHeight="1" x14ac:dyDescent="0.25">
      <c r="A702" s="71">
        <v>672</v>
      </c>
      <c r="B702" s="71"/>
      <c r="C702" s="72"/>
      <c r="D702" s="70"/>
      <c r="E702" s="30"/>
      <c r="F702" s="30"/>
      <c r="G702" s="73"/>
      <c r="H702" s="74" t="s">
        <v>8</v>
      </c>
      <c r="I702" s="31"/>
      <c r="J702" s="30" t="s">
        <v>9</v>
      </c>
      <c r="K702" s="75">
        <f>'ФОРМУЛЫ!'!E688</f>
        <v>0</v>
      </c>
      <c r="L702" s="75">
        <f>'ФОРМУЛЫ!'!F688</f>
        <v>0</v>
      </c>
      <c r="M702" s="91"/>
      <c r="N702" s="76">
        <f>'ФОРМУЛЫ!'!J688</f>
        <v>0</v>
      </c>
      <c r="O702" s="76">
        <f>'ФОРМУЛЫ!'!K688</f>
        <v>0</v>
      </c>
      <c r="P702" s="77"/>
      <c r="Q702" s="78">
        <f>'ФОРМУЛЫ!'!P688</f>
        <v>0</v>
      </c>
      <c r="R702" s="79">
        <v>0.18</v>
      </c>
      <c r="S702" s="92"/>
      <c r="T702" s="92"/>
      <c r="U702" s="80"/>
      <c r="V702" s="80"/>
      <c r="W702" s="80"/>
      <c r="X702" s="81">
        <v>0</v>
      </c>
      <c r="Y702" s="80"/>
      <c r="Z702" s="80"/>
      <c r="AA702" s="82"/>
      <c r="AB702" s="82"/>
      <c r="AC702" s="83"/>
      <c r="AD702" s="83"/>
      <c r="AE702" s="83"/>
      <c r="AF702" s="83"/>
      <c r="AG702" s="84"/>
      <c r="AH702" s="85"/>
      <c r="AI702" s="85"/>
      <c r="AJ702" s="85">
        <f t="shared" si="20"/>
        <v>0</v>
      </c>
      <c r="AK702" s="85">
        <f t="shared" si="21"/>
        <v>0</v>
      </c>
      <c r="AL702" s="36"/>
    </row>
    <row r="703" spans="1:38" ht="15" hidden="1" customHeight="1" x14ac:dyDescent="0.25">
      <c r="A703" s="71">
        <v>673</v>
      </c>
      <c r="B703" s="71"/>
      <c r="C703" s="72"/>
      <c r="D703" s="70"/>
      <c r="E703" s="30"/>
      <c r="F703" s="30"/>
      <c r="G703" s="73"/>
      <c r="H703" s="74" t="s">
        <v>8</v>
      </c>
      <c r="I703" s="31"/>
      <c r="J703" s="30" t="s">
        <v>9</v>
      </c>
      <c r="K703" s="75">
        <f>'ФОРМУЛЫ!'!E689</f>
        <v>0</v>
      </c>
      <c r="L703" s="75">
        <f>'ФОРМУЛЫ!'!F689</f>
        <v>0</v>
      </c>
      <c r="M703" s="91"/>
      <c r="N703" s="76">
        <f>'ФОРМУЛЫ!'!J689</f>
        <v>0</v>
      </c>
      <c r="O703" s="76">
        <f>'ФОРМУЛЫ!'!K689</f>
        <v>0</v>
      </c>
      <c r="P703" s="77"/>
      <c r="Q703" s="78">
        <f>'ФОРМУЛЫ!'!P689</f>
        <v>0</v>
      </c>
      <c r="R703" s="79">
        <v>0.18</v>
      </c>
      <c r="S703" s="92"/>
      <c r="T703" s="92"/>
      <c r="U703" s="80"/>
      <c r="V703" s="80"/>
      <c r="W703" s="80"/>
      <c r="X703" s="81">
        <v>0</v>
      </c>
      <c r="Y703" s="80"/>
      <c r="Z703" s="80"/>
      <c r="AA703" s="82"/>
      <c r="AB703" s="82"/>
      <c r="AC703" s="83"/>
      <c r="AD703" s="83"/>
      <c r="AE703" s="83"/>
      <c r="AF703" s="83"/>
      <c r="AG703" s="84"/>
      <c r="AH703" s="85"/>
      <c r="AI703" s="85"/>
      <c r="AJ703" s="85">
        <f t="shared" si="20"/>
        <v>0</v>
      </c>
      <c r="AK703" s="85">
        <f t="shared" si="21"/>
        <v>0</v>
      </c>
      <c r="AL703" s="36"/>
    </row>
    <row r="704" spans="1:38" ht="15" hidden="1" customHeight="1" x14ac:dyDescent="0.25">
      <c r="A704" s="71">
        <v>674</v>
      </c>
      <c r="B704" s="71"/>
      <c r="C704" s="72"/>
      <c r="D704" s="70"/>
      <c r="E704" s="30"/>
      <c r="F704" s="30"/>
      <c r="G704" s="73"/>
      <c r="H704" s="74" t="s">
        <v>8</v>
      </c>
      <c r="I704" s="31"/>
      <c r="J704" s="30" t="s">
        <v>9</v>
      </c>
      <c r="K704" s="75">
        <f>'ФОРМУЛЫ!'!E690</f>
        <v>0</v>
      </c>
      <c r="L704" s="75">
        <f>'ФОРМУЛЫ!'!F690</f>
        <v>0</v>
      </c>
      <c r="M704" s="91"/>
      <c r="N704" s="76">
        <f>'ФОРМУЛЫ!'!J690</f>
        <v>0</v>
      </c>
      <c r="O704" s="76">
        <f>'ФОРМУЛЫ!'!K690</f>
        <v>0</v>
      </c>
      <c r="P704" s="77"/>
      <c r="Q704" s="78">
        <f>'ФОРМУЛЫ!'!P690</f>
        <v>0</v>
      </c>
      <c r="R704" s="79">
        <v>0.18</v>
      </c>
      <c r="S704" s="92"/>
      <c r="T704" s="92"/>
      <c r="U704" s="80"/>
      <c r="V704" s="80"/>
      <c r="W704" s="80"/>
      <c r="X704" s="81">
        <v>0</v>
      </c>
      <c r="Y704" s="80"/>
      <c r="Z704" s="80"/>
      <c r="AA704" s="82"/>
      <c r="AB704" s="82"/>
      <c r="AC704" s="83"/>
      <c r="AD704" s="83"/>
      <c r="AE704" s="83"/>
      <c r="AF704" s="83"/>
      <c r="AG704" s="84"/>
      <c r="AH704" s="85"/>
      <c r="AI704" s="85"/>
      <c r="AJ704" s="85">
        <f t="shared" si="20"/>
        <v>0</v>
      </c>
      <c r="AK704" s="85">
        <f t="shared" si="21"/>
        <v>0</v>
      </c>
      <c r="AL704" s="36"/>
    </row>
    <row r="705" spans="1:38" ht="15" hidden="1" customHeight="1" x14ac:dyDescent="0.25">
      <c r="A705" s="71">
        <v>675</v>
      </c>
      <c r="B705" s="71"/>
      <c r="C705" s="72"/>
      <c r="D705" s="70"/>
      <c r="E705" s="30"/>
      <c r="F705" s="30"/>
      <c r="G705" s="73"/>
      <c r="H705" s="74" t="s">
        <v>8</v>
      </c>
      <c r="I705" s="31"/>
      <c r="J705" s="30" t="s">
        <v>9</v>
      </c>
      <c r="K705" s="75">
        <f>'ФОРМУЛЫ!'!E691</f>
        <v>0</v>
      </c>
      <c r="L705" s="75">
        <f>'ФОРМУЛЫ!'!F691</f>
        <v>0</v>
      </c>
      <c r="M705" s="91"/>
      <c r="N705" s="76">
        <f>'ФОРМУЛЫ!'!J691</f>
        <v>0</v>
      </c>
      <c r="O705" s="76">
        <f>'ФОРМУЛЫ!'!K691</f>
        <v>0</v>
      </c>
      <c r="P705" s="77"/>
      <c r="Q705" s="78">
        <f>'ФОРМУЛЫ!'!P691</f>
        <v>0</v>
      </c>
      <c r="R705" s="79">
        <v>0.18</v>
      </c>
      <c r="S705" s="92"/>
      <c r="T705" s="92"/>
      <c r="U705" s="80"/>
      <c r="V705" s="80"/>
      <c r="W705" s="80"/>
      <c r="X705" s="81">
        <v>0</v>
      </c>
      <c r="Y705" s="80"/>
      <c r="Z705" s="80"/>
      <c r="AA705" s="82"/>
      <c r="AB705" s="82"/>
      <c r="AC705" s="83"/>
      <c r="AD705" s="83"/>
      <c r="AE705" s="83"/>
      <c r="AF705" s="83"/>
      <c r="AG705" s="84"/>
      <c r="AH705" s="85"/>
      <c r="AI705" s="85"/>
      <c r="AJ705" s="85">
        <f t="shared" si="20"/>
        <v>0</v>
      </c>
      <c r="AK705" s="85">
        <f t="shared" si="21"/>
        <v>0</v>
      </c>
      <c r="AL705" s="36"/>
    </row>
    <row r="706" spans="1:38" ht="15" hidden="1" customHeight="1" x14ac:dyDescent="0.25">
      <c r="A706" s="71">
        <v>676</v>
      </c>
      <c r="B706" s="71"/>
      <c r="C706" s="72"/>
      <c r="D706" s="70"/>
      <c r="E706" s="30"/>
      <c r="F706" s="30"/>
      <c r="G706" s="73"/>
      <c r="H706" s="74" t="s">
        <v>8</v>
      </c>
      <c r="I706" s="31"/>
      <c r="J706" s="30" t="s">
        <v>9</v>
      </c>
      <c r="K706" s="75">
        <f>'ФОРМУЛЫ!'!E692</f>
        <v>0</v>
      </c>
      <c r="L706" s="75">
        <f>'ФОРМУЛЫ!'!F692</f>
        <v>0</v>
      </c>
      <c r="M706" s="91"/>
      <c r="N706" s="76">
        <f>'ФОРМУЛЫ!'!J692</f>
        <v>0</v>
      </c>
      <c r="O706" s="76">
        <f>'ФОРМУЛЫ!'!K692</f>
        <v>0</v>
      </c>
      <c r="P706" s="77"/>
      <c r="Q706" s="78">
        <f>'ФОРМУЛЫ!'!P692</f>
        <v>0</v>
      </c>
      <c r="R706" s="79">
        <v>0.18</v>
      </c>
      <c r="S706" s="92"/>
      <c r="T706" s="92"/>
      <c r="U706" s="80"/>
      <c r="V706" s="80"/>
      <c r="W706" s="80"/>
      <c r="X706" s="81">
        <v>0</v>
      </c>
      <c r="Y706" s="80"/>
      <c r="Z706" s="80"/>
      <c r="AA706" s="82"/>
      <c r="AB706" s="82"/>
      <c r="AC706" s="83"/>
      <c r="AD706" s="83"/>
      <c r="AE706" s="83"/>
      <c r="AF706" s="83"/>
      <c r="AG706" s="84"/>
      <c r="AH706" s="85"/>
      <c r="AI706" s="85"/>
      <c r="AJ706" s="85">
        <f t="shared" si="20"/>
        <v>0</v>
      </c>
      <c r="AK706" s="85">
        <f t="shared" si="21"/>
        <v>0</v>
      </c>
      <c r="AL706" s="36"/>
    </row>
    <row r="707" spans="1:38" ht="15" hidden="1" customHeight="1" x14ac:dyDescent="0.25">
      <c r="A707" s="71">
        <v>677</v>
      </c>
      <c r="B707" s="71"/>
      <c r="C707" s="72"/>
      <c r="D707" s="70"/>
      <c r="E707" s="30"/>
      <c r="F707" s="30"/>
      <c r="G707" s="73"/>
      <c r="H707" s="74" t="s">
        <v>8</v>
      </c>
      <c r="I707" s="31"/>
      <c r="J707" s="30" t="s">
        <v>9</v>
      </c>
      <c r="K707" s="75">
        <f>'ФОРМУЛЫ!'!E693</f>
        <v>0</v>
      </c>
      <c r="L707" s="75">
        <f>'ФОРМУЛЫ!'!F693</f>
        <v>0</v>
      </c>
      <c r="M707" s="91"/>
      <c r="N707" s="76">
        <f>'ФОРМУЛЫ!'!J693</f>
        <v>0</v>
      </c>
      <c r="O707" s="76">
        <f>'ФОРМУЛЫ!'!K693</f>
        <v>0</v>
      </c>
      <c r="P707" s="77"/>
      <c r="Q707" s="78">
        <f>'ФОРМУЛЫ!'!P693</f>
        <v>0</v>
      </c>
      <c r="R707" s="79">
        <v>0.18</v>
      </c>
      <c r="S707" s="92"/>
      <c r="T707" s="92"/>
      <c r="U707" s="80"/>
      <c r="V707" s="80"/>
      <c r="W707" s="80"/>
      <c r="X707" s="81">
        <v>0</v>
      </c>
      <c r="Y707" s="80"/>
      <c r="Z707" s="80"/>
      <c r="AA707" s="82"/>
      <c r="AB707" s="82"/>
      <c r="AC707" s="83"/>
      <c r="AD707" s="83"/>
      <c r="AE707" s="83"/>
      <c r="AF707" s="83"/>
      <c r="AG707" s="84"/>
      <c r="AH707" s="85"/>
      <c r="AI707" s="85"/>
      <c r="AJ707" s="85">
        <f t="shared" si="20"/>
        <v>0</v>
      </c>
      <c r="AK707" s="85">
        <f t="shared" si="21"/>
        <v>0</v>
      </c>
      <c r="AL707" s="36"/>
    </row>
    <row r="708" spans="1:38" ht="15" hidden="1" customHeight="1" x14ac:dyDescent="0.25">
      <c r="A708" s="71">
        <v>678</v>
      </c>
      <c r="B708" s="71"/>
      <c r="C708" s="72"/>
      <c r="D708" s="70"/>
      <c r="E708" s="30"/>
      <c r="F708" s="30"/>
      <c r="G708" s="73"/>
      <c r="H708" s="74" t="s">
        <v>8</v>
      </c>
      <c r="I708" s="31"/>
      <c r="J708" s="30" t="s">
        <v>9</v>
      </c>
      <c r="K708" s="75">
        <f>'ФОРМУЛЫ!'!E694</f>
        <v>0</v>
      </c>
      <c r="L708" s="75">
        <f>'ФОРМУЛЫ!'!F694</f>
        <v>0</v>
      </c>
      <c r="M708" s="91"/>
      <c r="N708" s="76">
        <f>'ФОРМУЛЫ!'!J694</f>
        <v>0</v>
      </c>
      <c r="O708" s="76">
        <f>'ФОРМУЛЫ!'!K694</f>
        <v>0</v>
      </c>
      <c r="P708" s="77"/>
      <c r="Q708" s="78">
        <f>'ФОРМУЛЫ!'!P694</f>
        <v>0</v>
      </c>
      <c r="R708" s="79">
        <v>0.18</v>
      </c>
      <c r="S708" s="92"/>
      <c r="T708" s="92"/>
      <c r="U708" s="80"/>
      <c r="V708" s="80"/>
      <c r="W708" s="80"/>
      <c r="X708" s="81">
        <v>0</v>
      </c>
      <c r="Y708" s="80"/>
      <c r="Z708" s="80"/>
      <c r="AA708" s="82"/>
      <c r="AB708" s="82"/>
      <c r="AC708" s="83"/>
      <c r="AD708" s="83"/>
      <c r="AE708" s="83"/>
      <c r="AF708" s="83"/>
      <c r="AG708" s="84"/>
      <c r="AH708" s="85"/>
      <c r="AI708" s="85"/>
      <c r="AJ708" s="85">
        <f t="shared" si="20"/>
        <v>0</v>
      </c>
      <c r="AK708" s="85">
        <f t="shared" si="21"/>
        <v>0</v>
      </c>
      <c r="AL708" s="36"/>
    </row>
    <row r="709" spans="1:38" ht="15" hidden="1" customHeight="1" x14ac:dyDescent="0.25">
      <c r="A709" s="71">
        <v>679</v>
      </c>
      <c r="B709" s="71"/>
      <c r="C709" s="72"/>
      <c r="D709" s="70"/>
      <c r="E709" s="30"/>
      <c r="F709" s="30"/>
      <c r="G709" s="73"/>
      <c r="H709" s="74" t="s">
        <v>8</v>
      </c>
      <c r="I709" s="31"/>
      <c r="J709" s="30" t="s">
        <v>9</v>
      </c>
      <c r="K709" s="75">
        <f>'ФОРМУЛЫ!'!E695</f>
        <v>0</v>
      </c>
      <c r="L709" s="75">
        <f>'ФОРМУЛЫ!'!F695</f>
        <v>0</v>
      </c>
      <c r="M709" s="91"/>
      <c r="N709" s="76">
        <f>'ФОРМУЛЫ!'!J695</f>
        <v>0</v>
      </c>
      <c r="O709" s="76">
        <f>'ФОРМУЛЫ!'!K695</f>
        <v>0</v>
      </c>
      <c r="P709" s="77"/>
      <c r="Q709" s="78">
        <f>'ФОРМУЛЫ!'!P695</f>
        <v>0</v>
      </c>
      <c r="R709" s="79">
        <v>0.18</v>
      </c>
      <c r="S709" s="92"/>
      <c r="T709" s="92"/>
      <c r="U709" s="80"/>
      <c r="V709" s="80"/>
      <c r="W709" s="80"/>
      <c r="X709" s="81">
        <v>0</v>
      </c>
      <c r="Y709" s="80"/>
      <c r="Z709" s="80"/>
      <c r="AA709" s="82"/>
      <c r="AB709" s="82"/>
      <c r="AC709" s="83"/>
      <c r="AD709" s="83"/>
      <c r="AE709" s="83"/>
      <c r="AF709" s="83"/>
      <c r="AG709" s="84"/>
      <c r="AH709" s="85"/>
      <c r="AI709" s="85"/>
      <c r="AJ709" s="85">
        <f t="shared" si="20"/>
        <v>0</v>
      </c>
      <c r="AK709" s="85">
        <f t="shared" si="21"/>
        <v>0</v>
      </c>
      <c r="AL709" s="36"/>
    </row>
    <row r="710" spans="1:38" ht="15" hidden="1" customHeight="1" x14ac:dyDescent="0.25">
      <c r="A710" s="71">
        <v>680</v>
      </c>
      <c r="B710" s="71"/>
      <c r="C710" s="72"/>
      <c r="D710" s="70"/>
      <c r="E710" s="30"/>
      <c r="F710" s="30"/>
      <c r="G710" s="73"/>
      <c r="H710" s="74" t="s">
        <v>8</v>
      </c>
      <c r="I710" s="31"/>
      <c r="J710" s="30" t="s">
        <v>9</v>
      </c>
      <c r="K710" s="75">
        <f>'ФОРМУЛЫ!'!E696</f>
        <v>0</v>
      </c>
      <c r="L710" s="75">
        <f>'ФОРМУЛЫ!'!F696</f>
        <v>0</v>
      </c>
      <c r="M710" s="91"/>
      <c r="N710" s="76">
        <f>'ФОРМУЛЫ!'!J696</f>
        <v>0</v>
      </c>
      <c r="O710" s="76">
        <f>'ФОРМУЛЫ!'!K696</f>
        <v>0</v>
      </c>
      <c r="P710" s="77"/>
      <c r="Q710" s="78">
        <f>'ФОРМУЛЫ!'!P696</f>
        <v>0</v>
      </c>
      <c r="R710" s="79">
        <v>0.18</v>
      </c>
      <c r="S710" s="92"/>
      <c r="T710" s="92"/>
      <c r="U710" s="80"/>
      <c r="V710" s="80"/>
      <c r="W710" s="80"/>
      <c r="X710" s="81">
        <v>0</v>
      </c>
      <c r="Y710" s="80"/>
      <c r="Z710" s="80"/>
      <c r="AA710" s="82"/>
      <c r="AB710" s="82"/>
      <c r="AC710" s="83"/>
      <c r="AD710" s="83"/>
      <c r="AE710" s="83"/>
      <c r="AF710" s="83"/>
      <c r="AG710" s="84"/>
      <c r="AH710" s="85"/>
      <c r="AI710" s="85"/>
      <c r="AJ710" s="85">
        <f t="shared" si="20"/>
        <v>0</v>
      </c>
      <c r="AK710" s="85">
        <f t="shared" si="21"/>
        <v>0</v>
      </c>
      <c r="AL710" s="36"/>
    </row>
    <row r="711" spans="1:38" ht="15" hidden="1" customHeight="1" x14ac:dyDescent="0.25">
      <c r="A711" s="71">
        <v>681</v>
      </c>
      <c r="B711" s="71"/>
      <c r="C711" s="72"/>
      <c r="D711" s="70"/>
      <c r="E711" s="30"/>
      <c r="F711" s="30"/>
      <c r="G711" s="73"/>
      <c r="H711" s="74" t="s">
        <v>8</v>
      </c>
      <c r="I711" s="31"/>
      <c r="J711" s="30" t="s">
        <v>9</v>
      </c>
      <c r="K711" s="75">
        <f>'ФОРМУЛЫ!'!E697</f>
        <v>0</v>
      </c>
      <c r="L711" s="75">
        <f>'ФОРМУЛЫ!'!F697</f>
        <v>0</v>
      </c>
      <c r="M711" s="91"/>
      <c r="N711" s="76">
        <f>'ФОРМУЛЫ!'!J697</f>
        <v>0</v>
      </c>
      <c r="O711" s="76">
        <f>'ФОРМУЛЫ!'!K697</f>
        <v>0</v>
      </c>
      <c r="P711" s="77"/>
      <c r="Q711" s="78">
        <f>'ФОРМУЛЫ!'!P697</f>
        <v>0</v>
      </c>
      <c r="R711" s="79">
        <v>0.18</v>
      </c>
      <c r="S711" s="92"/>
      <c r="T711" s="92"/>
      <c r="U711" s="80"/>
      <c r="V711" s="80"/>
      <c r="W711" s="80"/>
      <c r="X711" s="81">
        <v>0</v>
      </c>
      <c r="Y711" s="80"/>
      <c r="Z711" s="80"/>
      <c r="AA711" s="82"/>
      <c r="AB711" s="82"/>
      <c r="AC711" s="83"/>
      <c r="AD711" s="83"/>
      <c r="AE711" s="83"/>
      <c r="AF711" s="83"/>
      <c r="AG711" s="84"/>
      <c r="AH711" s="85"/>
      <c r="AI711" s="85"/>
      <c r="AJ711" s="85">
        <f t="shared" si="20"/>
        <v>0</v>
      </c>
      <c r="AK711" s="85">
        <f t="shared" si="21"/>
        <v>0</v>
      </c>
      <c r="AL711" s="36"/>
    </row>
    <row r="712" spans="1:38" ht="15" hidden="1" customHeight="1" x14ac:dyDescent="0.25">
      <c r="A712" s="71">
        <v>682</v>
      </c>
      <c r="B712" s="71"/>
      <c r="C712" s="72"/>
      <c r="D712" s="70"/>
      <c r="E712" s="30"/>
      <c r="F712" s="30"/>
      <c r="G712" s="73"/>
      <c r="H712" s="74" t="s">
        <v>8</v>
      </c>
      <c r="I712" s="31"/>
      <c r="J712" s="30" t="s">
        <v>9</v>
      </c>
      <c r="K712" s="75">
        <f>'ФОРМУЛЫ!'!E698</f>
        <v>0</v>
      </c>
      <c r="L712" s="75">
        <f>'ФОРМУЛЫ!'!F698</f>
        <v>0</v>
      </c>
      <c r="M712" s="91"/>
      <c r="N712" s="76">
        <f>'ФОРМУЛЫ!'!J698</f>
        <v>0</v>
      </c>
      <c r="O712" s="76">
        <f>'ФОРМУЛЫ!'!K698</f>
        <v>0</v>
      </c>
      <c r="P712" s="77"/>
      <c r="Q712" s="78">
        <f>'ФОРМУЛЫ!'!P698</f>
        <v>0</v>
      </c>
      <c r="R712" s="79">
        <v>0.18</v>
      </c>
      <c r="S712" s="92"/>
      <c r="T712" s="92"/>
      <c r="U712" s="80"/>
      <c r="V712" s="80"/>
      <c r="W712" s="80"/>
      <c r="X712" s="81">
        <v>0</v>
      </c>
      <c r="Y712" s="80"/>
      <c r="Z712" s="80"/>
      <c r="AA712" s="82"/>
      <c r="AB712" s="82"/>
      <c r="AC712" s="83"/>
      <c r="AD712" s="83"/>
      <c r="AE712" s="83"/>
      <c r="AF712" s="83"/>
      <c r="AG712" s="84"/>
      <c r="AH712" s="85"/>
      <c r="AI712" s="85"/>
      <c r="AJ712" s="85">
        <f t="shared" si="20"/>
        <v>0</v>
      </c>
      <c r="AK712" s="85">
        <f t="shared" si="21"/>
        <v>0</v>
      </c>
      <c r="AL712" s="36"/>
    </row>
    <row r="713" spans="1:38" ht="15" hidden="1" customHeight="1" x14ac:dyDescent="0.25">
      <c r="A713" s="71">
        <v>683</v>
      </c>
      <c r="B713" s="71"/>
      <c r="C713" s="72"/>
      <c r="D713" s="70"/>
      <c r="E713" s="30"/>
      <c r="F713" s="30"/>
      <c r="G713" s="73"/>
      <c r="H713" s="74" t="s">
        <v>8</v>
      </c>
      <c r="I713" s="31"/>
      <c r="J713" s="30" t="s">
        <v>9</v>
      </c>
      <c r="K713" s="75">
        <f>'ФОРМУЛЫ!'!E699</f>
        <v>0</v>
      </c>
      <c r="L713" s="75">
        <f>'ФОРМУЛЫ!'!F699</f>
        <v>0</v>
      </c>
      <c r="M713" s="91"/>
      <c r="N713" s="76">
        <f>'ФОРМУЛЫ!'!J699</f>
        <v>0</v>
      </c>
      <c r="O713" s="76">
        <f>'ФОРМУЛЫ!'!K699</f>
        <v>0</v>
      </c>
      <c r="P713" s="77"/>
      <c r="Q713" s="78">
        <f>'ФОРМУЛЫ!'!P699</f>
        <v>0</v>
      </c>
      <c r="R713" s="79">
        <v>0.18</v>
      </c>
      <c r="S713" s="92"/>
      <c r="T713" s="92"/>
      <c r="U713" s="80"/>
      <c r="V713" s="80"/>
      <c r="W713" s="80"/>
      <c r="X713" s="81">
        <v>0</v>
      </c>
      <c r="Y713" s="80"/>
      <c r="Z713" s="80"/>
      <c r="AA713" s="82"/>
      <c r="AB713" s="82"/>
      <c r="AC713" s="83"/>
      <c r="AD713" s="83"/>
      <c r="AE713" s="83"/>
      <c r="AF713" s="83"/>
      <c r="AG713" s="84"/>
      <c r="AH713" s="85"/>
      <c r="AI713" s="85"/>
      <c r="AJ713" s="85">
        <f t="shared" si="20"/>
        <v>0</v>
      </c>
      <c r="AK713" s="85">
        <f t="shared" si="21"/>
        <v>0</v>
      </c>
      <c r="AL713" s="36"/>
    </row>
    <row r="714" spans="1:38" ht="15" hidden="1" customHeight="1" x14ac:dyDescent="0.25">
      <c r="A714" s="71">
        <v>684</v>
      </c>
      <c r="B714" s="71"/>
      <c r="C714" s="72"/>
      <c r="D714" s="70"/>
      <c r="E714" s="30"/>
      <c r="F714" s="30"/>
      <c r="G714" s="73"/>
      <c r="H714" s="74" t="s">
        <v>8</v>
      </c>
      <c r="I714" s="31"/>
      <c r="J714" s="30" t="s">
        <v>9</v>
      </c>
      <c r="K714" s="75">
        <f>'ФОРМУЛЫ!'!E700</f>
        <v>0</v>
      </c>
      <c r="L714" s="75">
        <f>'ФОРМУЛЫ!'!F700</f>
        <v>0</v>
      </c>
      <c r="M714" s="91"/>
      <c r="N714" s="76">
        <f>'ФОРМУЛЫ!'!J700</f>
        <v>0</v>
      </c>
      <c r="O714" s="76">
        <f>'ФОРМУЛЫ!'!K700</f>
        <v>0</v>
      </c>
      <c r="P714" s="77"/>
      <c r="Q714" s="78">
        <f>'ФОРМУЛЫ!'!P700</f>
        <v>0</v>
      </c>
      <c r="R714" s="79">
        <v>0.18</v>
      </c>
      <c r="S714" s="92"/>
      <c r="T714" s="92"/>
      <c r="U714" s="80"/>
      <c r="V714" s="80"/>
      <c r="W714" s="80"/>
      <c r="X714" s="81">
        <v>0</v>
      </c>
      <c r="Y714" s="80"/>
      <c r="Z714" s="80"/>
      <c r="AA714" s="82"/>
      <c r="AB714" s="82"/>
      <c r="AC714" s="83"/>
      <c r="AD714" s="83"/>
      <c r="AE714" s="83"/>
      <c r="AF714" s="83"/>
      <c r="AG714" s="84"/>
      <c r="AH714" s="85"/>
      <c r="AI714" s="85"/>
      <c r="AJ714" s="85">
        <f t="shared" si="20"/>
        <v>0</v>
      </c>
      <c r="AK714" s="85">
        <f t="shared" si="21"/>
        <v>0</v>
      </c>
      <c r="AL714" s="36"/>
    </row>
    <row r="715" spans="1:38" ht="15" hidden="1" customHeight="1" x14ac:dyDescent="0.25">
      <c r="A715" s="71">
        <v>685</v>
      </c>
      <c r="B715" s="71"/>
      <c r="C715" s="72"/>
      <c r="D715" s="70"/>
      <c r="E715" s="30"/>
      <c r="F715" s="30"/>
      <c r="G715" s="73"/>
      <c r="H715" s="74" t="s">
        <v>8</v>
      </c>
      <c r="I715" s="31"/>
      <c r="J715" s="30" t="s">
        <v>9</v>
      </c>
      <c r="K715" s="75">
        <f>'ФОРМУЛЫ!'!E701</f>
        <v>0</v>
      </c>
      <c r="L715" s="75">
        <f>'ФОРМУЛЫ!'!F701</f>
        <v>0</v>
      </c>
      <c r="M715" s="91"/>
      <c r="N715" s="76">
        <f>'ФОРМУЛЫ!'!J701</f>
        <v>0</v>
      </c>
      <c r="O715" s="76">
        <f>'ФОРМУЛЫ!'!K701</f>
        <v>0</v>
      </c>
      <c r="P715" s="77"/>
      <c r="Q715" s="78">
        <f>'ФОРМУЛЫ!'!P701</f>
        <v>0</v>
      </c>
      <c r="R715" s="79">
        <v>0.18</v>
      </c>
      <c r="S715" s="92"/>
      <c r="T715" s="92"/>
      <c r="U715" s="80"/>
      <c r="V715" s="80"/>
      <c r="W715" s="80"/>
      <c r="X715" s="81">
        <v>0</v>
      </c>
      <c r="Y715" s="80"/>
      <c r="Z715" s="80"/>
      <c r="AA715" s="82"/>
      <c r="AB715" s="82"/>
      <c r="AC715" s="83"/>
      <c r="AD715" s="83"/>
      <c r="AE715" s="83"/>
      <c r="AF715" s="83"/>
      <c r="AG715" s="84"/>
      <c r="AH715" s="85"/>
      <c r="AI715" s="85"/>
      <c r="AJ715" s="85">
        <f t="shared" si="20"/>
        <v>0</v>
      </c>
      <c r="AK715" s="85">
        <f t="shared" si="21"/>
        <v>0</v>
      </c>
      <c r="AL715" s="36"/>
    </row>
    <row r="716" spans="1:38" ht="15" hidden="1" customHeight="1" x14ac:dyDescent="0.25">
      <c r="A716" s="71">
        <v>686</v>
      </c>
      <c r="B716" s="71"/>
      <c r="C716" s="72"/>
      <c r="D716" s="70"/>
      <c r="E716" s="30"/>
      <c r="F716" s="30"/>
      <c r="G716" s="73"/>
      <c r="H716" s="74" t="s">
        <v>8</v>
      </c>
      <c r="I716" s="31"/>
      <c r="J716" s="30" t="s">
        <v>9</v>
      </c>
      <c r="K716" s="75">
        <f>'ФОРМУЛЫ!'!E702</f>
        <v>0</v>
      </c>
      <c r="L716" s="75">
        <f>'ФОРМУЛЫ!'!F702</f>
        <v>0</v>
      </c>
      <c r="M716" s="91"/>
      <c r="N716" s="76">
        <f>'ФОРМУЛЫ!'!J702</f>
        <v>0</v>
      </c>
      <c r="O716" s="76">
        <f>'ФОРМУЛЫ!'!K702</f>
        <v>0</v>
      </c>
      <c r="P716" s="77"/>
      <c r="Q716" s="78">
        <f>'ФОРМУЛЫ!'!P702</f>
        <v>0</v>
      </c>
      <c r="R716" s="79">
        <v>0.18</v>
      </c>
      <c r="S716" s="92"/>
      <c r="T716" s="92"/>
      <c r="U716" s="80"/>
      <c r="V716" s="80"/>
      <c r="W716" s="80"/>
      <c r="X716" s="81">
        <v>0</v>
      </c>
      <c r="Y716" s="80"/>
      <c r="Z716" s="80"/>
      <c r="AA716" s="82"/>
      <c r="AB716" s="82"/>
      <c r="AC716" s="83"/>
      <c r="AD716" s="83"/>
      <c r="AE716" s="83"/>
      <c r="AF716" s="83"/>
      <c r="AG716" s="84"/>
      <c r="AH716" s="85"/>
      <c r="AI716" s="85"/>
      <c r="AJ716" s="85">
        <f t="shared" si="20"/>
        <v>0</v>
      </c>
      <c r="AK716" s="85">
        <f t="shared" si="21"/>
        <v>0</v>
      </c>
      <c r="AL716" s="36"/>
    </row>
    <row r="717" spans="1:38" ht="15" hidden="1" customHeight="1" x14ac:dyDescent="0.25">
      <c r="A717" s="71">
        <v>687</v>
      </c>
      <c r="B717" s="71"/>
      <c r="C717" s="72"/>
      <c r="D717" s="70"/>
      <c r="E717" s="30"/>
      <c r="F717" s="30"/>
      <c r="G717" s="73"/>
      <c r="H717" s="74" t="s">
        <v>8</v>
      </c>
      <c r="I717" s="31"/>
      <c r="J717" s="30" t="s">
        <v>9</v>
      </c>
      <c r="K717" s="75">
        <f>'ФОРМУЛЫ!'!E703</f>
        <v>0</v>
      </c>
      <c r="L717" s="75">
        <f>'ФОРМУЛЫ!'!F703</f>
        <v>0</v>
      </c>
      <c r="M717" s="91"/>
      <c r="N717" s="76">
        <f>'ФОРМУЛЫ!'!J703</f>
        <v>0</v>
      </c>
      <c r="O717" s="76">
        <f>'ФОРМУЛЫ!'!K703</f>
        <v>0</v>
      </c>
      <c r="P717" s="77"/>
      <c r="Q717" s="78">
        <f>'ФОРМУЛЫ!'!P703</f>
        <v>0</v>
      </c>
      <c r="R717" s="79">
        <v>0.18</v>
      </c>
      <c r="S717" s="92"/>
      <c r="T717" s="92"/>
      <c r="U717" s="80"/>
      <c r="V717" s="80"/>
      <c r="W717" s="80"/>
      <c r="X717" s="81">
        <v>0</v>
      </c>
      <c r="Y717" s="80"/>
      <c r="Z717" s="80"/>
      <c r="AA717" s="82"/>
      <c r="AB717" s="82"/>
      <c r="AC717" s="83"/>
      <c r="AD717" s="83"/>
      <c r="AE717" s="83"/>
      <c r="AF717" s="83"/>
      <c r="AG717" s="84"/>
      <c r="AH717" s="85"/>
      <c r="AI717" s="85"/>
      <c r="AJ717" s="85">
        <f t="shared" si="20"/>
        <v>0</v>
      </c>
      <c r="AK717" s="85">
        <f t="shared" si="21"/>
        <v>0</v>
      </c>
      <c r="AL717" s="36"/>
    </row>
    <row r="718" spans="1:38" ht="15" hidden="1" customHeight="1" x14ac:dyDescent="0.25">
      <c r="A718" s="71">
        <v>688</v>
      </c>
      <c r="B718" s="71"/>
      <c r="C718" s="72"/>
      <c r="D718" s="70"/>
      <c r="E718" s="30"/>
      <c r="F718" s="30"/>
      <c r="G718" s="73"/>
      <c r="H718" s="74" t="s">
        <v>8</v>
      </c>
      <c r="I718" s="31"/>
      <c r="J718" s="30" t="s">
        <v>9</v>
      </c>
      <c r="K718" s="75">
        <f>'ФОРМУЛЫ!'!E704</f>
        <v>0</v>
      </c>
      <c r="L718" s="75">
        <f>'ФОРМУЛЫ!'!F704</f>
        <v>0</v>
      </c>
      <c r="M718" s="91"/>
      <c r="N718" s="76">
        <f>'ФОРМУЛЫ!'!J704</f>
        <v>0</v>
      </c>
      <c r="O718" s="76">
        <f>'ФОРМУЛЫ!'!K704</f>
        <v>0</v>
      </c>
      <c r="P718" s="77"/>
      <c r="Q718" s="78">
        <f>'ФОРМУЛЫ!'!P704</f>
        <v>0</v>
      </c>
      <c r="R718" s="79">
        <v>0.18</v>
      </c>
      <c r="S718" s="92"/>
      <c r="T718" s="92"/>
      <c r="U718" s="80"/>
      <c r="V718" s="80"/>
      <c r="W718" s="80"/>
      <c r="X718" s="81">
        <v>0</v>
      </c>
      <c r="Y718" s="80"/>
      <c r="Z718" s="80"/>
      <c r="AA718" s="82"/>
      <c r="AB718" s="82"/>
      <c r="AC718" s="83"/>
      <c r="AD718" s="83"/>
      <c r="AE718" s="83"/>
      <c r="AF718" s="83"/>
      <c r="AG718" s="84"/>
      <c r="AH718" s="85"/>
      <c r="AI718" s="85"/>
      <c r="AJ718" s="85">
        <f t="shared" si="20"/>
        <v>0</v>
      </c>
      <c r="AK718" s="85">
        <f t="shared" si="21"/>
        <v>0</v>
      </c>
      <c r="AL718" s="36"/>
    </row>
    <row r="719" spans="1:38" ht="15" hidden="1" customHeight="1" x14ac:dyDescent="0.25">
      <c r="A719" s="71">
        <v>689</v>
      </c>
      <c r="B719" s="71"/>
      <c r="C719" s="72"/>
      <c r="D719" s="70"/>
      <c r="E719" s="30"/>
      <c r="F719" s="30"/>
      <c r="G719" s="73"/>
      <c r="H719" s="74" t="s">
        <v>8</v>
      </c>
      <c r="I719" s="31"/>
      <c r="J719" s="30" t="s">
        <v>9</v>
      </c>
      <c r="K719" s="75">
        <f>'ФОРМУЛЫ!'!E705</f>
        <v>0</v>
      </c>
      <c r="L719" s="75">
        <f>'ФОРМУЛЫ!'!F705</f>
        <v>0</v>
      </c>
      <c r="M719" s="91"/>
      <c r="N719" s="76">
        <f>'ФОРМУЛЫ!'!J705</f>
        <v>0</v>
      </c>
      <c r="O719" s="76">
        <f>'ФОРМУЛЫ!'!K705</f>
        <v>0</v>
      </c>
      <c r="P719" s="77"/>
      <c r="Q719" s="78">
        <f>'ФОРМУЛЫ!'!P705</f>
        <v>0</v>
      </c>
      <c r="R719" s="79">
        <v>0.18</v>
      </c>
      <c r="S719" s="92"/>
      <c r="T719" s="92"/>
      <c r="U719" s="80"/>
      <c r="V719" s="80"/>
      <c r="W719" s="80"/>
      <c r="X719" s="81">
        <v>0</v>
      </c>
      <c r="Y719" s="80"/>
      <c r="Z719" s="80"/>
      <c r="AA719" s="82"/>
      <c r="AB719" s="82"/>
      <c r="AC719" s="83"/>
      <c r="AD719" s="83"/>
      <c r="AE719" s="83"/>
      <c r="AF719" s="83"/>
      <c r="AG719" s="84"/>
      <c r="AH719" s="85"/>
      <c r="AI719" s="85"/>
      <c r="AJ719" s="85">
        <f t="shared" si="20"/>
        <v>0</v>
      </c>
      <c r="AK719" s="85">
        <f t="shared" si="21"/>
        <v>0</v>
      </c>
      <c r="AL719" s="36"/>
    </row>
    <row r="720" spans="1:38" ht="15" hidden="1" customHeight="1" x14ac:dyDescent="0.25">
      <c r="A720" s="71">
        <v>690</v>
      </c>
      <c r="B720" s="71"/>
      <c r="C720" s="72"/>
      <c r="D720" s="70"/>
      <c r="E720" s="30"/>
      <c r="F720" s="30"/>
      <c r="G720" s="73"/>
      <c r="H720" s="74" t="s">
        <v>8</v>
      </c>
      <c r="I720" s="31"/>
      <c r="J720" s="30" t="s">
        <v>9</v>
      </c>
      <c r="K720" s="75">
        <f>'ФОРМУЛЫ!'!E706</f>
        <v>0</v>
      </c>
      <c r="L720" s="75">
        <f>'ФОРМУЛЫ!'!F706</f>
        <v>0</v>
      </c>
      <c r="M720" s="91"/>
      <c r="N720" s="76">
        <f>'ФОРМУЛЫ!'!J706</f>
        <v>0</v>
      </c>
      <c r="O720" s="76">
        <f>'ФОРМУЛЫ!'!K706</f>
        <v>0</v>
      </c>
      <c r="P720" s="77"/>
      <c r="Q720" s="78">
        <f>'ФОРМУЛЫ!'!P706</f>
        <v>0</v>
      </c>
      <c r="R720" s="79">
        <v>0.18</v>
      </c>
      <c r="S720" s="92"/>
      <c r="T720" s="92"/>
      <c r="U720" s="80"/>
      <c r="V720" s="80"/>
      <c r="W720" s="80"/>
      <c r="X720" s="81">
        <v>0</v>
      </c>
      <c r="Y720" s="80"/>
      <c r="Z720" s="80"/>
      <c r="AA720" s="82"/>
      <c r="AB720" s="82"/>
      <c r="AC720" s="83"/>
      <c r="AD720" s="83"/>
      <c r="AE720" s="83"/>
      <c r="AF720" s="83"/>
      <c r="AG720" s="84"/>
      <c r="AH720" s="85"/>
      <c r="AI720" s="85"/>
      <c r="AJ720" s="85">
        <f t="shared" si="20"/>
        <v>0</v>
      </c>
      <c r="AK720" s="85">
        <f t="shared" si="21"/>
        <v>0</v>
      </c>
      <c r="AL720" s="36"/>
    </row>
    <row r="721" spans="1:38" ht="15" hidden="1" customHeight="1" x14ac:dyDescent="0.25">
      <c r="A721" s="71">
        <v>691</v>
      </c>
      <c r="B721" s="71"/>
      <c r="C721" s="72"/>
      <c r="D721" s="70"/>
      <c r="E721" s="30"/>
      <c r="F721" s="30"/>
      <c r="G721" s="73"/>
      <c r="H721" s="74" t="s">
        <v>8</v>
      </c>
      <c r="I721" s="31"/>
      <c r="J721" s="30" t="s">
        <v>9</v>
      </c>
      <c r="K721" s="75">
        <f>'ФОРМУЛЫ!'!E707</f>
        <v>0</v>
      </c>
      <c r="L721" s="75">
        <f>'ФОРМУЛЫ!'!F707</f>
        <v>0</v>
      </c>
      <c r="M721" s="91"/>
      <c r="N721" s="76">
        <f>'ФОРМУЛЫ!'!J707</f>
        <v>0</v>
      </c>
      <c r="O721" s="76">
        <f>'ФОРМУЛЫ!'!K707</f>
        <v>0</v>
      </c>
      <c r="P721" s="77"/>
      <c r="Q721" s="78">
        <f>'ФОРМУЛЫ!'!P707</f>
        <v>0</v>
      </c>
      <c r="R721" s="79">
        <v>0.18</v>
      </c>
      <c r="S721" s="92"/>
      <c r="T721" s="92"/>
      <c r="U721" s="80"/>
      <c r="V721" s="80"/>
      <c r="W721" s="80"/>
      <c r="X721" s="81">
        <v>0</v>
      </c>
      <c r="Y721" s="80"/>
      <c r="Z721" s="80"/>
      <c r="AA721" s="82"/>
      <c r="AB721" s="82"/>
      <c r="AC721" s="83"/>
      <c r="AD721" s="83"/>
      <c r="AE721" s="83"/>
      <c r="AF721" s="83"/>
      <c r="AG721" s="84"/>
      <c r="AH721" s="85"/>
      <c r="AI721" s="85"/>
      <c r="AJ721" s="85">
        <f t="shared" si="20"/>
        <v>0</v>
      </c>
      <c r="AK721" s="85">
        <f t="shared" si="21"/>
        <v>0</v>
      </c>
      <c r="AL721" s="36"/>
    </row>
    <row r="722" spans="1:38" ht="15" hidden="1" customHeight="1" x14ac:dyDescent="0.25">
      <c r="A722" s="71">
        <v>692</v>
      </c>
      <c r="B722" s="71"/>
      <c r="C722" s="72"/>
      <c r="D722" s="70"/>
      <c r="E722" s="30"/>
      <c r="F722" s="30"/>
      <c r="G722" s="73"/>
      <c r="H722" s="74" t="s">
        <v>8</v>
      </c>
      <c r="I722" s="31"/>
      <c r="J722" s="30" t="s">
        <v>9</v>
      </c>
      <c r="K722" s="75">
        <f>'ФОРМУЛЫ!'!E708</f>
        <v>0</v>
      </c>
      <c r="L722" s="75">
        <f>'ФОРМУЛЫ!'!F708</f>
        <v>0</v>
      </c>
      <c r="M722" s="91"/>
      <c r="N722" s="76">
        <f>'ФОРМУЛЫ!'!J708</f>
        <v>0</v>
      </c>
      <c r="O722" s="76">
        <f>'ФОРМУЛЫ!'!K708</f>
        <v>0</v>
      </c>
      <c r="P722" s="77"/>
      <c r="Q722" s="78">
        <f>'ФОРМУЛЫ!'!P708</f>
        <v>0</v>
      </c>
      <c r="R722" s="79">
        <v>0.18</v>
      </c>
      <c r="S722" s="92"/>
      <c r="T722" s="92"/>
      <c r="U722" s="80"/>
      <c r="V722" s="80"/>
      <c r="W722" s="80"/>
      <c r="X722" s="81">
        <v>0</v>
      </c>
      <c r="Y722" s="80"/>
      <c r="Z722" s="80"/>
      <c r="AA722" s="82"/>
      <c r="AB722" s="82"/>
      <c r="AC722" s="83"/>
      <c r="AD722" s="83"/>
      <c r="AE722" s="83"/>
      <c r="AF722" s="83"/>
      <c r="AG722" s="84"/>
      <c r="AH722" s="85"/>
      <c r="AI722" s="85"/>
      <c r="AJ722" s="85">
        <f t="shared" si="20"/>
        <v>0</v>
      </c>
      <c r="AK722" s="85">
        <f t="shared" si="21"/>
        <v>0</v>
      </c>
      <c r="AL722" s="36"/>
    </row>
    <row r="723" spans="1:38" ht="15" hidden="1" customHeight="1" x14ac:dyDescent="0.25">
      <c r="A723" s="71">
        <v>693</v>
      </c>
      <c r="B723" s="71"/>
      <c r="C723" s="72"/>
      <c r="D723" s="70"/>
      <c r="E723" s="30"/>
      <c r="F723" s="30"/>
      <c r="G723" s="73"/>
      <c r="H723" s="74" t="s">
        <v>8</v>
      </c>
      <c r="I723" s="31"/>
      <c r="J723" s="30" t="s">
        <v>9</v>
      </c>
      <c r="K723" s="75">
        <f>'ФОРМУЛЫ!'!E709</f>
        <v>0</v>
      </c>
      <c r="L723" s="75">
        <f>'ФОРМУЛЫ!'!F709</f>
        <v>0</v>
      </c>
      <c r="M723" s="91"/>
      <c r="N723" s="76">
        <f>'ФОРМУЛЫ!'!J709</f>
        <v>0</v>
      </c>
      <c r="O723" s="76">
        <f>'ФОРМУЛЫ!'!K709</f>
        <v>0</v>
      </c>
      <c r="P723" s="77"/>
      <c r="Q723" s="78">
        <f>'ФОРМУЛЫ!'!P709</f>
        <v>0</v>
      </c>
      <c r="R723" s="79">
        <v>0.18</v>
      </c>
      <c r="S723" s="92"/>
      <c r="T723" s="92"/>
      <c r="U723" s="80"/>
      <c r="V723" s="80"/>
      <c r="W723" s="80"/>
      <c r="X723" s="81">
        <v>0</v>
      </c>
      <c r="Y723" s="80"/>
      <c r="Z723" s="80"/>
      <c r="AA723" s="82"/>
      <c r="AB723" s="82"/>
      <c r="AC723" s="83"/>
      <c r="AD723" s="83"/>
      <c r="AE723" s="83"/>
      <c r="AF723" s="83"/>
      <c r="AG723" s="84"/>
      <c r="AH723" s="85"/>
      <c r="AI723" s="85"/>
      <c r="AJ723" s="85">
        <f t="shared" si="20"/>
        <v>0</v>
      </c>
      <c r="AK723" s="85">
        <f t="shared" si="21"/>
        <v>0</v>
      </c>
      <c r="AL723" s="36"/>
    </row>
    <row r="724" spans="1:38" ht="15" hidden="1" customHeight="1" x14ac:dyDescent="0.25">
      <c r="A724" s="71">
        <v>694</v>
      </c>
      <c r="B724" s="71"/>
      <c r="C724" s="72"/>
      <c r="D724" s="70"/>
      <c r="E724" s="30"/>
      <c r="F724" s="30"/>
      <c r="G724" s="73"/>
      <c r="H724" s="74" t="s">
        <v>8</v>
      </c>
      <c r="I724" s="31"/>
      <c r="J724" s="30" t="s">
        <v>9</v>
      </c>
      <c r="K724" s="75">
        <f>'ФОРМУЛЫ!'!E710</f>
        <v>0</v>
      </c>
      <c r="L724" s="75">
        <f>'ФОРМУЛЫ!'!F710</f>
        <v>0</v>
      </c>
      <c r="M724" s="91"/>
      <c r="N724" s="76">
        <f>'ФОРМУЛЫ!'!J710</f>
        <v>0</v>
      </c>
      <c r="O724" s="76">
        <f>'ФОРМУЛЫ!'!K710</f>
        <v>0</v>
      </c>
      <c r="P724" s="77"/>
      <c r="Q724" s="78">
        <f>'ФОРМУЛЫ!'!P710</f>
        <v>0</v>
      </c>
      <c r="R724" s="79">
        <v>0.18</v>
      </c>
      <c r="S724" s="92"/>
      <c r="T724" s="92"/>
      <c r="U724" s="80"/>
      <c r="V724" s="80"/>
      <c r="W724" s="80"/>
      <c r="X724" s="81">
        <v>0</v>
      </c>
      <c r="Y724" s="80"/>
      <c r="Z724" s="80"/>
      <c r="AA724" s="82"/>
      <c r="AB724" s="82"/>
      <c r="AC724" s="83"/>
      <c r="AD724" s="83"/>
      <c r="AE724" s="83"/>
      <c r="AF724" s="83"/>
      <c r="AG724" s="84"/>
      <c r="AH724" s="85"/>
      <c r="AI724" s="85"/>
      <c r="AJ724" s="85">
        <f t="shared" si="20"/>
        <v>0</v>
      </c>
      <c r="AK724" s="85">
        <f t="shared" si="21"/>
        <v>0</v>
      </c>
      <c r="AL724" s="36"/>
    </row>
    <row r="725" spans="1:38" ht="15" hidden="1" customHeight="1" x14ac:dyDescent="0.25">
      <c r="A725" s="71">
        <v>695</v>
      </c>
      <c r="B725" s="71"/>
      <c r="C725" s="72"/>
      <c r="D725" s="70"/>
      <c r="E725" s="30"/>
      <c r="F725" s="30"/>
      <c r="G725" s="73"/>
      <c r="H725" s="74" t="s">
        <v>8</v>
      </c>
      <c r="I725" s="31"/>
      <c r="J725" s="30" t="s">
        <v>9</v>
      </c>
      <c r="K725" s="75">
        <f>'ФОРМУЛЫ!'!E711</f>
        <v>0</v>
      </c>
      <c r="L725" s="75">
        <f>'ФОРМУЛЫ!'!F711</f>
        <v>0</v>
      </c>
      <c r="M725" s="91"/>
      <c r="N725" s="76">
        <f>'ФОРМУЛЫ!'!J711</f>
        <v>0</v>
      </c>
      <c r="O725" s="76">
        <f>'ФОРМУЛЫ!'!K711</f>
        <v>0</v>
      </c>
      <c r="P725" s="77"/>
      <c r="Q725" s="78">
        <f>'ФОРМУЛЫ!'!P711</f>
        <v>0</v>
      </c>
      <c r="R725" s="79">
        <v>0.18</v>
      </c>
      <c r="S725" s="92"/>
      <c r="T725" s="92"/>
      <c r="U725" s="80"/>
      <c r="V725" s="80"/>
      <c r="W725" s="80"/>
      <c r="X725" s="81">
        <v>0</v>
      </c>
      <c r="Y725" s="80"/>
      <c r="Z725" s="80"/>
      <c r="AA725" s="82"/>
      <c r="AB725" s="82"/>
      <c r="AC725" s="83"/>
      <c r="AD725" s="83"/>
      <c r="AE725" s="83"/>
      <c r="AF725" s="83"/>
      <c r="AG725" s="84"/>
      <c r="AH725" s="85"/>
      <c r="AI725" s="85"/>
      <c r="AJ725" s="85">
        <f t="shared" si="20"/>
        <v>0</v>
      </c>
      <c r="AK725" s="85">
        <f t="shared" si="21"/>
        <v>0</v>
      </c>
      <c r="AL725" s="36"/>
    </row>
    <row r="726" spans="1:38" ht="15" hidden="1" customHeight="1" x14ac:dyDescent="0.25">
      <c r="A726" s="71">
        <v>696</v>
      </c>
      <c r="B726" s="71"/>
      <c r="C726" s="72"/>
      <c r="D726" s="70"/>
      <c r="E726" s="30"/>
      <c r="F726" s="30"/>
      <c r="G726" s="73"/>
      <c r="H726" s="74" t="s">
        <v>8</v>
      </c>
      <c r="I726" s="31"/>
      <c r="J726" s="30" t="s">
        <v>9</v>
      </c>
      <c r="K726" s="75">
        <f>'ФОРМУЛЫ!'!E712</f>
        <v>0</v>
      </c>
      <c r="L726" s="75">
        <f>'ФОРМУЛЫ!'!F712</f>
        <v>0</v>
      </c>
      <c r="M726" s="91"/>
      <c r="N726" s="76">
        <f>'ФОРМУЛЫ!'!J712</f>
        <v>0</v>
      </c>
      <c r="O726" s="76">
        <f>'ФОРМУЛЫ!'!K712</f>
        <v>0</v>
      </c>
      <c r="P726" s="77"/>
      <c r="Q726" s="78">
        <f>'ФОРМУЛЫ!'!P712</f>
        <v>0</v>
      </c>
      <c r="R726" s="79">
        <v>0.18</v>
      </c>
      <c r="S726" s="92"/>
      <c r="T726" s="92"/>
      <c r="U726" s="80"/>
      <c r="V726" s="80"/>
      <c r="W726" s="80"/>
      <c r="X726" s="81">
        <v>0</v>
      </c>
      <c r="Y726" s="80"/>
      <c r="Z726" s="80"/>
      <c r="AA726" s="82"/>
      <c r="AB726" s="82"/>
      <c r="AC726" s="83"/>
      <c r="AD726" s="83"/>
      <c r="AE726" s="83"/>
      <c r="AF726" s="83"/>
      <c r="AG726" s="84"/>
      <c r="AH726" s="85"/>
      <c r="AI726" s="85"/>
      <c r="AJ726" s="85">
        <f t="shared" si="20"/>
        <v>0</v>
      </c>
      <c r="AK726" s="85">
        <f t="shared" si="21"/>
        <v>0</v>
      </c>
      <c r="AL726" s="36"/>
    </row>
    <row r="727" spans="1:38" ht="15" hidden="1" customHeight="1" x14ac:dyDescent="0.25">
      <c r="A727" s="71">
        <v>697</v>
      </c>
      <c r="B727" s="71"/>
      <c r="C727" s="72"/>
      <c r="D727" s="70"/>
      <c r="E727" s="30"/>
      <c r="F727" s="30"/>
      <c r="G727" s="73"/>
      <c r="H727" s="74" t="s">
        <v>8</v>
      </c>
      <c r="I727" s="31"/>
      <c r="J727" s="30" t="s">
        <v>9</v>
      </c>
      <c r="K727" s="75">
        <f>'ФОРМУЛЫ!'!E713</f>
        <v>0</v>
      </c>
      <c r="L727" s="75">
        <f>'ФОРМУЛЫ!'!F713</f>
        <v>0</v>
      </c>
      <c r="M727" s="91"/>
      <c r="N727" s="76">
        <f>'ФОРМУЛЫ!'!J713</f>
        <v>0</v>
      </c>
      <c r="O727" s="76">
        <f>'ФОРМУЛЫ!'!K713</f>
        <v>0</v>
      </c>
      <c r="P727" s="77"/>
      <c r="Q727" s="78">
        <f>'ФОРМУЛЫ!'!P713</f>
        <v>0</v>
      </c>
      <c r="R727" s="79">
        <v>0.18</v>
      </c>
      <c r="S727" s="92"/>
      <c r="T727" s="92"/>
      <c r="U727" s="80"/>
      <c r="V727" s="80"/>
      <c r="W727" s="80"/>
      <c r="X727" s="81">
        <v>0</v>
      </c>
      <c r="Y727" s="80"/>
      <c r="Z727" s="80"/>
      <c r="AA727" s="82"/>
      <c r="AB727" s="82"/>
      <c r="AC727" s="83"/>
      <c r="AD727" s="83"/>
      <c r="AE727" s="83"/>
      <c r="AF727" s="83"/>
      <c r="AG727" s="84"/>
      <c r="AH727" s="85"/>
      <c r="AI727" s="85"/>
      <c r="AJ727" s="85">
        <f t="shared" si="20"/>
        <v>0</v>
      </c>
      <c r="AK727" s="85">
        <f t="shared" si="21"/>
        <v>0</v>
      </c>
      <c r="AL727" s="36"/>
    </row>
    <row r="728" spans="1:38" ht="15" hidden="1" customHeight="1" x14ac:dyDescent="0.25">
      <c r="A728" s="71">
        <v>698</v>
      </c>
      <c r="B728" s="71"/>
      <c r="C728" s="72"/>
      <c r="D728" s="70"/>
      <c r="E728" s="30"/>
      <c r="F728" s="30"/>
      <c r="G728" s="73"/>
      <c r="H728" s="74" t="s">
        <v>8</v>
      </c>
      <c r="I728" s="31"/>
      <c r="J728" s="30" t="s">
        <v>9</v>
      </c>
      <c r="K728" s="75">
        <f>'ФОРМУЛЫ!'!E714</f>
        <v>0</v>
      </c>
      <c r="L728" s="75">
        <f>'ФОРМУЛЫ!'!F714</f>
        <v>0</v>
      </c>
      <c r="M728" s="91"/>
      <c r="N728" s="76">
        <f>'ФОРМУЛЫ!'!J714</f>
        <v>0</v>
      </c>
      <c r="O728" s="76">
        <f>'ФОРМУЛЫ!'!K714</f>
        <v>0</v>
      </c>
      <c r="P728" s="77"/>
      <c r="Q728" s="78">
        <f>'ФОРМУЛЫ!'!P714</f>
        <v>0</v>
      </c>
      <c r="R728" s="79">
        <v>0.18</v>
      </c>
      <c r="S728" s="92"/>
      <c r="T728" s="92"/>
      <c r="U728" s="80"/>
      <c r="V728" s="80"/>
      <c r="W728" s="80"/>
      <c r="X728" s="81">
        <v>0</v>
      </c>
      <c r="Y728" s="80"/>
      <c r="Z728" s="80"/>
      <c r="AA728" s="82"/>
      <c r="AB728" s="82"/>
      <c r="AC728" s="83"/>
      <c r="AD728" s="83"/>
      <c r="AE728" s="83"/>
      <c r="AF728" s="83"/>
      <c r="AG728" s="84"/>
      <c r="AH728" s="85"/>
      <c r="AI728" s="85"/>
      <c r="AJ728" s="85">
        <f t="shared" si="20"/>
        <v>0</v>
      </c>
      <c r="AK728" s="85">
        <f t="shared" si="21"/>
        <v>0</v>
      </c>
      <c r="AL728" s="36"/>
    </row>
    <row r="729" spans="1:38" ht="15" hidden="1" customHeight="1" x14ac:dyDescent="0.25">
      <c r="A729" s="71">
        <v>699</v>
      </c>
      <c r="B729" s="71"/>
      <c r="C729" s="72"/>
      <c r="D729" s="70"/>
      <c r="E729" s="30"/>
      <c r="F729" s="30"/>
      <c r="G729" s="73"/>
      <c r="H729" s="74" t="s">
        <v>8</v>
      </c>
      <c r="I729" s="31"/>
      <c r="J729" s="30" t="s">
        <v>9</v>
      </c>
      <c r="K729" s="75">
        <f>'ФОРМУЛЫ!'!E715</f>
        <v>0</v>
      </c>
      <c r="L729" s="75">
        <f>'ФОРМУЛЫ!'!F715</f>
        <v>0</v>
      </c>
      <c r="M729" s="91"/>
      <c r="N729" s="76">
        <f>'ФОРМУЛЫ!'!J715</f>
        <v>0</v>
      </c>
      <c r="O729" s="76">
        <f>'ФОРМУЛЫ!'!K715</f>
        <v>0</v>
      </c>
      <c r="P729" s="77"/>
      <c r="Q729" s="78">
        <f>'ФОРМУЛЫ!'!P715</f>
        <v>0</v>
      </c>
      <c r="R729" s="79">
        <v>0.18</v>
      </c>
      <c r="S729" s="92"/>
      <c r="T729" s="92"/>
      <c r="U729" s="80"/>
      <c r="V729" s="80"/>
      <c r="W729" s="80"/>
      <c r="X729" s="81">
        <v>0</v>
      </c>
      <c r="Y729" s="80"/>
      <c r="Z729" s="80"/>
      <c r="AA729" s="82"/>
      <c r="AB729" s="82"/>
      <c r="AC729" s="83"/>
      <c r="AD729" s="83"/>
      <c r="AE729" s="83"/>
      <c r="AF729" s="83"/>
      <c r="AG729" s="84"/>
      <c r="AH729" s="85"/>
      <c r="AI729" s="85"/>
      <c r="AJ729" s="85">
        <f t="shared" si="20"/>
        <v>0</v>
      </c>
      <c r="AK729" s="85">
        <f t="shared" si="21"/>
        <v>0</v>
      </c>
      <c r="AL729" s="36"/>
    </row>
    <row r="730" spans="1:38" ht="15" hidden="1" customHeight="1" x14ac:dyDescent="0.25">
      <c r="A730" s="71">
        <v>700</v>
      </c>
      <c r="B730" s="71"/>
      <c r="C730" s="72"/>
      <c r="D730" s="70"/>
      <c r="E730" s="30"/>
      <c r="F730" s="30"/>
      <c r="G730" s="73"/>
      <c r="H730" s="74" t="s">
        <v>8</v>
      </c>
      <c r="I730" s="31"/>
      <c r="J730" s="30" t="s">
        <v>9</v>
      </c>
      <c r="K730" s="75">
        <f>'ФОРМУЛЫ!'!E716</f>
        <v>0</v>
      </c>
      <c r="L730" s="75">
        <f>'ФОРМУЛЫ!'!F716</f>
        <v>0</v>
      </c>
      <c r="M730" s="91"/>
      <c r="N730" s="76">
        <f>'ФОРМУЛЫ!'!J716</f>
        <v>0</v>
      </c>
      <c r="O730" s="76">
        <f>'ФОРМУЛЫ!'!K716</f>
        <v>0</v>
      </c>
      <c r="P730" s="77"/>
      <c r="Q730" s="78">
        <f>'ФОРМУЛЫ!'!P716</f>
        <v>0</v>
      </c>
      <c r="R730" s="79">
        <v>0.18</v>
      </c>
      <c r="S730" s="92"/>
      <c r="T730" s="92"/>
      <c r="U730" s="80"/>
      <c r="V730" s="80"/>
      <c r="W730" s="80"/>
      <c r="X730" s="81">
        <v>0</v>
      </c>
      <c r="Y730" s="80"/>
      <c r="Z730" s="80"/>
      <c r="AA730" s="82"/>
      <c r="AB730" s="82"/>
      <c r="AC730" s="83"/>
      <c r="AD730" s="83"/>
      <c r="AE730" s="83"/>
      <c r="AF730" s="83"/>
      <c r="AG730" s="84"/>
      <c r="AH730" s="85"/>
      <c r="AI730" s="85"/>
      <c r="AJ730" s="85">
        <f t="shared" si="20"/>
        <v>0</v>
      </c>
      <c r="AK730" s="85">
        <f t="shared" si="21"/>
        <v>0</v>
      </c>
      <c r="AL730" s="36"/>
    </row>
    <row r="731" spans="1:38" ht="15" hidden="1" customHeight="1" x14ac:dyDescent="0.25">
      <c r="A731" s="71">
        <v>701</v>
      </c>
      <c r="B731" s="71"/>
      <c r="C731" s="72"/>
      <c r="D731" s="70"/>
      <c r="E731" s="30"/>
      <c r="F731" s="30"/>
      <c r="G731" s="73"/>
      <c r="H731" s="74" t="s">
        <v>8</v>
      </c>
      <c r="I731" s="31"/>
      <c r="J731" s="30" t="s">
        <v>9</v>
      </c>
      <c r="K731" s="75">
        <f>'ФОРМУЛЫ!'!E717</f>
        <v>0</v>
      </c>
      <c r="L731" s="75">
        <f>'ФОРМУЛЫ!'!F717</f>
        <v>0</v>
      </c>
      <c r="M731" s="91"/>
      <c r="N731" s="76">
        <f>'ФОРМУЛЫ!'!J717</f>
        <v>0</v>
      </c>
      <c r="O731" s="76">
        <f>'ФОРМУЛЫ!'!K717</f>
        <v>0</v>
      </c>
      <c r="P731" s="77"/>
      <c r="Q731" s="78">
        <f>'ФОРМУЛЫ!'!P717</f>
        <v>0</v>
      </c>
      <c r="R731" s="79">
        <v>0.18</v>
      </c>
      <c r="S731" s="92"/>
      <c r="T731" s="92"/>
      <c r="U731" s="80"/>
      <c r="V731" s="80"/>
      <c r="W731" s="80"/>
      <c r="X731" s="81">
        <v>0</v>
      </c>
      <c r="Y731" s="80"/>
      <c r="Z731" s="80"/>
      <c r="AA731" s="82"/>
      <c r="AB731" s="82"/>
      <c r="AC731" s="83"/>
      <c r="AD731" s="83"/>
      <c r="AE731" s="83"/>
      <c r="AF731" s="83"/>
      <c r="AG731" s="84"/>
      <c r="AH731" s="85"/>
      <c r="AI731" s="85"/>
      <c r="AJ731" s="85">
        <f t="shared" si="20"/>
        <v>0</v>
      </c>
      <c r="AK731" s="85">
        <f t="shared" si="21"/>
        <v>0</v>
      </c>
      <c r="AL731" s="36"/>
    </row>
    <row r="732" spans="1:38" ht="15" hidden="1" customHeight="1" x14ac:dyDescent="0.25">
      <c r="A732" s="71">
        <v>702</v>
      </c>
      <c r="B732" s="71"/>
      <c r="C732" s="72"/>
      <c r="D732" s="70"/>
      <c r="E732" s="30"/>
      <c r="F732" s="30"/>
      <c r="G732" s="73"/>
      <c r="H732" s="74" t="s">
        <v>8</v>
      </c>
      <c r="I732" s="31"/>
      <c r="J732" s="30" t="s">
        <v>9</v>
      </c>
      <c r="K732" s="75">
        <f>'ФОРМУЛЫ!'!E718</f>
        <v>0</v>
      </c>
      <c r="L732" s="75">
        <f>'ФОРМУЛЫ!'!F718</f>
        <v>0</v>
      </c>
      <c r="M732" s="91"/>
      <c r="N732" s="76">
        <f>'ФОРМУЛЫ!'!J718</f>
        <v>0</v>
      </c>
      <c r="O732" s="76">
        <f>'ФОРМУЛЫ!'!K718</f>
        <v>0</v>
      </c>
      <c r="P732" s="77"/>
      <c r="Q732" s="78">
        <f>'ФОРМУЛЫ!'!P718</f>
        <v>0</v>
      </c>
      <c r="R732" s="79">
        <v>0.18</v>
      </c>
      <c r="S732" s="92"/>
      <c r="T732" s="92"/>
      <c r="U732" s="80"/>
      <c r="V732" s="80"/>
      <c r="W732" s="80"/>
      <c r="X732" s="81">
        <v>0</v>
      </c>
      <c r="Y732" s="80"/>
      <c r="Z732" s="80"/>
      <c r="AA732" s="82"/>
      <c r="AB732" s="82"/>
      <c r="AC732" s="83"/>
      <c r="AD732" s="83"/>
      <c r="AE732" s="83"/>
      <c r="AF732" s="83"/>
      <c r="AG732" s="84"/>
      <c r="AH732" s="85"/>
      <c r="AI732" s="85"/>
      <c r="AJ732" s="85">
        <f t="shared" si="20"/>
        <v>0</v>
      </c>
      <c r="AK732" s="85">
        <f t="shared" si="21"/>
        <v>0</v>
      </c>
      <c r="AL732" s="36"/>
    </row>
    <row r="733" spans="1:38" ht="15" hidden="1" customHeight="1" x14ac:dyDescent="0.25">
      <c r="A733" s="71">
        <v>703</v>
      </c>
      <c r="B733" s="71"/>
      <c r="C733" s="72"/>
      <c r="D733" s="70"/>
      <c r="E733" s="30"/>
      <c r="F733" s="30"/>
      <c r="G733" s="73"/>
      <c r="H733" s="74" t="s">
        <v>8</v>
      </c>
      <c r="I733" s="31"/>
      <c r="J733" s="30" t="s">
        <v>9</v>
      </c>
      <c r="K733" s="75">
        <f>'ФОРМУЛЫ!'!E719</f>
        <v>0</v>
      </c>
      <c r="L733" s="75">
        <f>'ФОРМУЛЫ!'!F719</f>
        <v>0</v>
      </c>
      <c r="M733" s="91"/>
      <c r="N733" s="76">
        <f>'ФОРМУЛЫ!'!J719</f>
        <v>0</v>
      </c>
      <c r="O733" s="76">
        <f>'ФОРМУЛЫ!'!K719</f>
        <v>0</v>
      </c>
      <c r="P733" s="77"/>
      <c r="Q733" s="78">
        <f>'ФОРМУЛЫ!'!P719</f>
        <v>0</v>
      </c>
      <c r="R733" s="79">
        <v>0.18</v>
      </c>
      <c r="S733" s="92"/>
      <c r="T733" s="92"/>
      <c r="U733" s="80"/>
      <c r="V733" s="80"/>
      <c r="W733" s="80"/>
      <c r="X733" s="81">
        <v>0</v>
      </c>
      <c r="Y733" s="80"/>
      <c r="Z733" s="80"/>
      <c r="AA733" s="82"/>
      <c r="AB733" s="82"/>
      <c r="AC733" s="83"/>
      <c r="AD733" s="83"/>
      <c r="AE733" s="83"/>
      <c r="AF733" s="83"/>
      <c r="AG733" s="84"/>
      <c r="AH733" s="85"/>
      <c r="AI733" s="85"/>
      <c r="AJ733" s="85">
        <f t="shared" si="20"/>
        <v>0</v>
      </c>
      <c r="AK733" s="85">
        <f t="shared" si="21"/>
        <v>0</v>
      </c>
      <c r="AL733" s="36"/>
    </row>
    <row r="734" spans="1:38" ht="15" hidden="1" customHeight="1" x14ac:dyDescent="0.25">
      <c r="A734" s="71">
        <v>704</v>
      </c>
      <c r="B734" s="71"/>
      <c r="C734" s="72"/>
      <c r="D734" s="70"/>
      <c r="E734" s="30"/>
      <c r="F734" s="30"/>
      <c r="G734" s="73"/>
      <c r="H734" s="74" t="s">
        <v>8</v>
      </c>
      <c r="I734" s="31"/>
      <c r="J734" s="30" t="s">
        <v>9</v>
      </c>
      <c r="K734" s="75">
        <f>'ФОРМУЛЫ!'!E720</f>
        <v>0</v>
      </c>
      <c r="L734" s="75">
        <f>'ФОРМУЛЫ!'!F720</f>
        <v>0</v>
      </c>
      <c r="M734" s="91"/>
      <c r="N734" s="76">
        <f>'ФОРМУЛЫ!'!J720</f>
        <v>0</v>
      </c>
      <c r="O734" s="76">
        <f>'ФОРМУЛЫ!'!K720</f>
        <v>0</v>
      </c>
      <c r="P734" s="77"/>
      <c r="Q734" s="78">
        <f>'ФОРМУЛЫ!'!P720</f>
        <v>0</v>
      </c>
      <c r="R734" s="79">
        <v>0.18</v>
      </c>
      <c r="S734" s="92"/>
      <c r="T734" s="92"/>
      <c r="U734" s="80"/>
      <c r="V734" s="80"/>
      <c r="W734" s="80"/>
      <c r="X734" s="81">
        <v>0</v>
      </c>
      <c r="Y734" s="80"/>
      <c r="Z734" s="80"/>
      <c r="AA734" s="82"/>
      <c r="AB734" s="82"/>
      <c r="AC734" s="83"/>
      <c r="AD734" s="83"/>
      <c r="AE734" s="83"/>
      <c r="AF734" s="83"/>
      <c r="AG734" s="84"/>
      <c r="AH734" s="85"/>
      <c r="AI734" s="85"/>
      <c r="AJ734" s="85">
        <f t="shared" si="20"/>
        <v>0</v>
      </c>
      <c r="AK734" s="85">
        <f t="shared" si="21"/>
        <v>0</v>
      </c>
      <c r="AL734" s="36"/>
    </row>
    <row r="735" spans="1:38" ht="15" hidden="1" customHeight="1" x14ac:dyDescent="0.25">
      <c r="A735" s="71">
        <v>705</v>
      </c>
      <c r="B735" s="71"/>
      <c r="C735" s="72"/>
      <c r="D735" s="70"/>
      <c r="E735" s="30"/>
      <c r="F735" s="30"/>
      <c r="G735" s="73"/>
      <c r="H735" s="74" t="s">
        <v>8</v>
      </c>
      <c r="I735" s="31"/>
      <c r="J735" s="30" t="s">
        <v>9</v>
      </c>
      <c r="K735" s="75">
        <f>'ФОРМУЛЫ!'!E721</f>
        <v>0</v>
      </c>
      <c r="L735" s="75">
        <f>'ФОРМУЛЫ!'!F721</f>
        <v>0</v>
      </c>
      <c r="M735" s="91"/>
      <c r="N735" s="76">
        <f>'ФОРМУЛЫ!'!J721</f>
        <v>0</v>
      </c>
      <c r="O735" s="76">
        <f>'ФОРМУЛЫ!'!K721</f>
        <v>0</v>
      </c>
      <c r="P735" s="77"/>
      <c r="Q735" s="78">
        <f>'ФОРМУЛЫ!'!P721</f>
        <v>0</v>
      </c>
      <c r="R735" s="79">
        <v>0.18</v>
      </c>
      <c r="S735" s="92"/>
      <c r="T735" s="92"/>
      <c r="U735" s="80"/>
      <c r="V735" s="80"/>
      <c r="W735" s="80"/>
      <c r="X735" s="81">
        <v>0</v>
      </c>
      <c r="Y735" s="80"/>
      <c r="Z735" s="80"/>
      <c r="AA735" s="82"/>
      <c r="AB735" s="82"/>
      <c r="AC735" s="83"/>
      <c r="AD735" s="83"/>
      <c r="AE735" s="83"/>
      <c r="AF735" s="83"/>
      <c r="AG735" s="84"/>
      <c r="AH735" s="85"/>
      <c r="AI735" s="85"/>
      <c r="AJ735" s="85">
        <f t="shared" ref="AJ735:AJ798" si="22">ROUND(AH735*E735,2)</f>
        <v>0</v>
      </c>
      <c r="AK735" s="85">
        <f t="shared" ref="AK735:AK798" si="23">ROUND(AI735*E735,2)</f>
        <v>0</v>
      </c>
      <c r="AL735" s="36"/>
    </row>
    <row r="736" spans="1:38" ht="15" hidden="1" customHeight="1" x14ac:dyDescent="0.25">
      <c r="A736" s="71">
        <v>706</v>
      </c>
      <c r="B736" s="71"/>
      <c r="C736" s="72"/>
      <c r="D736" s="70"/>
      <c r="E736" s="30"/>
      <c r="F736" s="30"/>
      <c r="G736" s="73"/>
      <c r="H736" s="74" t="s">
        <v>8</v>
      </c>
      <c r="I736" s="31"/>
      <c r="J736" s="30" t="s">
        <v>9</v>
      </c>
      <c r="K736" s="75">
        <f>'ФОРМУЛЫ!'!E722</f>
        <v>0</v>
      </c>
      <c r="L736" s="75">
        <f>'ФОРМУЛЫ!'!F722</f>
        <v>0</v>
      </c>
      <c r="M736" s="91"/>
      <c r="N736" s="76">
        <f>'ФОРМУЛЫ!'!J722</f>
        <v>0</v>
      </c>
      <c r="O736" s="76">
        <f>'ФОРМУЛЫ!'!K722</f>
        <v>0</v>
      </c>
      <c r="P736" s="77"/>
      <c r="Q736" s="78">
        <f>'ФОРМУЛЫ!'!P722</f>
        <v>0</v>
      </c>
      <c r="R736" s="79">
        <v>0.18</v>
      </c>
      <c r="S736" s="92"/>
      <c r="T736" s="92"/>
      <c r="U736" s="80"/>
      <c r="V736" s="80"/>
      <c r="W736" s="80"/>
      <c r="X736" s="81">
        <v>0</v>
      </c>
      <c r="Y736" s="80"/>
      <c r="Z736" s="80"/>
      <c r="AA736" s="82"/>
      <c r="AB736" s="82"/>
      <c r="AC736" s="83"/>
      <c r="AD736" s="83"/>
      <c r="AE736" s="83"/>
      <c r="AF736" s="83"/>
      <c r="AG736" s="84"/>
      <c r="AH736" s="85"/>
      <c r="AI736" s="85"/>
      <c r="AJ736" s="85">
        <f t="shared" si="22"/>
        <v>0</v>
      </c>
      <c r="AK736" s="85">
        <f t="shared" si="23"/>
        <v>0</v>
      </c>
      <c r="AL736" s="36"/>
    </row>
    <row r="737" spans="1:38" ht="15" hidden="1" customHeight="1" x14ac:dyDescent="0.25">
      <c r="A737" s="71">
        <v>707</v>
      </c>
      <c r="B737" s="71"/>
      <c r="C737" s="72"/>
      <c r="D737" s="70"/>
      <c r="E737" s="30"/>
      <c r="F737" s="30"/>
      <c r="G737" s="73"/>
      <c r="H737" s="74" t="s">
        <v>8</v>
      </c>
      <c r="I737" s="31"/>
      <c r="J737" s="30" t="s">
        <v>9</v>
      </c>
      <c r="K737" s="75">
        <f>'ФОРМУЛЫ!'!E723</f>
        <v>0</v>
      </c>
      <c r="L737" s="75">
        <f>'ФОРМУЛЫ!'!F723</f>
        <v>0</v>
      </c>
      <c r="M737" s="91"/>
      <c r="N737" s="76">
        <f>'ФОРМУЛЫ!'!J723</f>
        <v>0</v>
      </c>
      <c r="O737" s="76">
        <f>'ФОРМУЛЫ!'!K723</f>
        <v>0</v>
      </c>
      <c r="P737" s="77"/>
      <c r="Q737" s="78">
        <f>'ФОРМУЛЫ!'!P723</f>
        <v>0</v>
      </c>
      <c r="R737" s="79">
        <v>0.18</v>
      </c>
      <c r="S737" s="92"/>
      <c r="T737" s="92"/>
      <c r="U737" s="80"/>
      <c r="V737" s="80"/>
      <c r="W737" s="80"/>
      <c r="X737" s="81">
        <v>0</v>
      </c>
      <c r="Y737" s="80"/>
      <c r="Z737" s="80"/>
      <c r="AA737" s="82"/>
      <c r="AB737" s="82"/>
      <c r="AC737" s="83"/>
      <c r="AD737" s="83"/>
      <c r="AE737" s="83"/>
      <c r="AF737" s="83"/>
      <c r="AG737" s="84"/>
      <c r="AH737" s="85"/>
      <c r="AI737" s="85"/>
      <c r="AJ737" s="85">
        <f t="shared" si="22"/>
        <v>0</v>
      </c>
      <c r="AK737" s="85">
        <f t="shared" si="23"/>
        <v>0</v>
      </c>
      <c r="AL737" s="36"/>
    </row>
    <row r="738" spans="1:38" ht="15" hidden="1" customHeight="1" x14ac:dyDescent="0.25">
      <c r="A738" s="71">
        <v>708</v>
      </c>
      <c r="B738" s="71"/>
      <c r="C738" s="72"/>
      <c r="D738" s="70"/>
      <c r="E738" s="30"/>
      <c r="F738" s="30"/>
      <c r="G738" s="73"/>
      <c r="H738" s="74" t="s">
        <v>8</v>
      </c>
      <c r="I738" s="31"/>
      <c r="J738" s="30" t="s">
        <v>9</v>
      </c>
      <c r="K738" s="75">
        <f>'ФОРМУЛЫ!'!E724</f>
        <v>0</v>
      </c>
      <c r="L738" s="75">
        <f>'ФОРМУЛЫ!'!F724</f>
        <v>0</v>
      </c>
      <c r="M738" s="91"/>
      <c r="N738" s="76">
        <f>'ФОРМУЛЫ!'!J724</f>
        <v>0</v>
      </c>
      <c r="O738" s="76">
        <f>'ФОРМУЛЫ!'!K724</f>
        <v>0</v>
      </c>
      <c r="P738" s="77"/>
      <c r="Q738" s="78">
        <f>'ФОРМУЛЫ!'!P724</f>
        <v>0</v>
      </c>
      <c r="R738" s="79">
        <v>0.18</v>
      </c>
      <c r="S738" s="92"/>
      <c r="T738" s="92"/>
      <c r="U738" s="80"/>
      <c r="V738" s="80"/>
      <c r="W738" s="80"/>
      <c r="X738" s="81">
        <v>0</v>
      </c>
      <c r="Y738" s="80"/>
      <c r="Z738" s="80"/>
      <c r="AA738" s="82"/>
      <c r="AB738" s="82"/>
      <c r="AC738" s="83"/>
      <c r="AD738" s="83"/>
      <c r="AE738" s="83"/>
      <c r="AF738" s="83"/>
      <c r="AG738" s="84"/>
      <c r="AH738" s="85"/>
      <c r="AI738" s="85"/>
      <c r="AJ738" s="85">
        <f t="shared" si="22"/>
        <v>0</v>
      </c>
      <c r="AK738" s="85">
        <f t="shared" si="23"/>
        <v>0</v>
      </c>
      <c r="AL738" s="36"/>
    </row>
    <row r="739" spans="1:38" ht="15" hidden="1" customHeight="1" x14ac:dyDescent="0.25">
      <c r="A739" s="71">
        <v>709</v>
      </c>
      <c r="B739" s="71"/>
      <c r="C739" s="72"/>
      <c r="D739" s="70"/>
      <c r="E739" s="30"/>
      <c r="F739" s="30"/>
      <c r="G739" s="73"/>
      <c r="H739" s="74" t="s">
        <v>8</v>
      </c>
      <c r="I739" s="31"/>
      <c r="J739" s="30" t="s">
        <v>9</v>
      </c>
      <c r="K739" s="75">
        <f>'ФОРМУЛЫ!'!E725</f>
        <v>0</v>
      </c>
      <c r="L739" s="75">
        <f>'ФОРМУЛЫ!'!F725</f>
        <v>0</v>
      </c>
      <c r="M739" s="91"/>
      <c r="N739" s="76">
        <f>'ФОРМУЛЫ!'!J725</f>
        <v>0</v>
      </c>
      <c r="O739" s="76">
        <f>'ФОРМУЛЫ!'!K725</f>
        <v>0</v>
      </c>
      <c r="P739" s="77"/>
      <c r="Q739" s="78">
        <f>'ФОРМУЛЫ!'!P725</f>
        <v>0</v>
      </c>
      <c r="R739" s="79">
        <v>0.18</v>
      </c>
      <c r="S739" s="92"/>
      <c r="T739" s="92"/>
      <c r="U739" s="80"/>
      <c r="V739" s="80"/>
      <c r="W739" s="80"/>
      <c r="X739" s="81">
        <v>0</v>
      </c>
      <c r="Y739" s="80"/>
      <c r="Z739" s="80"/>
      <c r="AA739" s="82"/>
      <c r="AB739" s="82"/>
      <c r="AC739" s="83"/>
      <c r="AD739" s="83"/>
      <c r="AE739" s="83"/>
      <c r="AF739" s="83"/>
      <c r="AG739" s="84"/>
      <c r="AH739" s="85"/>
      <c r="AI739" s="85"/>
      <c r="AJ739" s="85">
        <f t="shared" si="22"/>
        <v>0</v>
      </c>
      <c r="AK739" s="85">
        <f t="shared" si="23"/>
        <v>0</v>
      </c>
      <c r="AL739" s="36"/>
    </row>
    <row r="740" spans="1:38" ht="15" hidden="1" customHeight="1" x14ac:dyDescent="0.25">
      <c r="A740" s="71">
        <v>710</v>
      </c>
      <c r="B740" s="71"/>
      <c r="C740" s="72"/>
      <c r="D740" s="70"/>
      <c r="E740" s="30"/>
      <c r="F740" s="30"/>
      <c r="G740" s="73"/>
      <c r="H740" s="74" t="s">
        <v>8</v>
      </c>
      <c r="I740" s="31"/>
      <c r="J740" s="30" t="s">
        <v>9</v>
      </c>
      <c r="K740" s="75">
        <f>'ФОРМУЛЫ!'!E726</f>
        <v>0</v>
      </c>
      <c r="L740" s="75">
        <f>'ФОРМУЛЫ!'!F726</f>
        <v>0</v>
      </c>
      <c r="M740" s="91"/>
      <c r="N740" s="76">
        <f>'ФОРМУЛЫ!'!J726</f>
        <v>0</v>
      </c>
      <c r="O740" s="76">
        <f>'ФОРМУЛЫ!'!K726</f>
        <v>0</v>
      </c>
      <c r="P740" s="77"/>
      <c r="Q740" s="78">
        <f>'ФОРМУЛЫ!'!P726</f>
        <v>0</v>
      </c>
      <c r="R740" s="79">
        <v>0.18</v>
      </c>
      <c r="S740" s="92"/>
      <c r="T740" s="92"/>
      <c r="U740" s="80"/>
      <c r="V740" s="80"/>
      <c r="W740" s="80"/>
      <c r="X740" s="81">
        <v>0</v>
      </c>
      <c r="Y740" s="80"/>
      <c r="Z740" s="80"/>
      <c r="AA740" s="82"/>
      <c r="AB740" s="82"/>
      <c r="AC740" s="83"/>
      <c r="AD740" s="83"/>
      <c r="AE740" s="83"/>
      <c r="AF740" s="83"/>
      <c r="AG740" s="84"/>
      <c r="AH740" s="85"/>
      <c r="AI740" s="85"/>
      <c r="AJ740" s="85">
        <f t="shared" si="22"/>
        <v>0</v>
      </c>
      <c r="AK740" s="85">
        <f t="shared" si="23"/>
        <v>0</v>
      </c>
      <c r="AL740" s="36"/>
    </row>
    <row r="741" spans="1:38" ht="15" hidden="1" customHeight="1" x14ac:dyDescent="0.25">
      <c r="A741" s="71">
        <v>711</v>
      </c>
      <c r="B741" s="71"/>
      <c r="C741" s="72"/>
      <c r="D741" s="70"/>
      <c r="E741" s="30"/>
      <c r="F741" s="30"/>
      <c r="G741" s="73"/>
      <c r="H741" s="74" t="s">
        <v>8</v>
      </c>
      <c r="I741" s="31"/>
      <c r="J741" s="30" t="s">
        <v>9</v>
      </c>
      <c r="K741" s="75">
        <f>'ФОРМУЛЫ!'!E727</f>
        <v>0</v>
      </c>
      <c r="L741" s="75">
        <f>'ФОРМУЛЫ!'!F727</f>
        <v>0</v>
      </c>
      <c r="M741" s="91"/>
      <c r="N741" s="76">
        <f>'ФОРМУЛЫ!'!J727</f>
        <v>0</v>
      </c>
      <c r="O741" s="76">
        <f>'ФОРМУЛЫ!'!K727</f>
        <v>0</v>
      </c>
      <c r="P741" s="77"/>
      <c r="Q741" s="78">
        <f>'ФОРМУЛЫ!'!P727</f>
        <v>0</v>
      </c>
      <c r="R741" s="79">
        <v>0.18</v>
      </c>
      <c r="S741" s="92"/>
      <c r="T741" s="92"/>
      <c r="U741" s="80"/>
      <c r="V741" s="80"/>
      <c r="W741" s="80"/>
      <c r="X741" s="81">
        <v>0</v>
      </c>
      <c r="Y741" s="80"/>
      <c r="Z741" s="80"/>
      <c r="AA741" s="82"/>
      <c r="AB741" s="82"/>
      <c r="AC741" s="83"/>
      <c r="AD741" s="83"/>
      <c r="AE741" s="83"/>
      <c r="AF741" s="83"/>
      <c r="AG741" s="84"/>
      <c r="AH741" s="85"/>
      <c r="AI741" s="85"/>
      <c r="AJ741" s="85">
        <f t="shared" si="22"/>
        <v>0</v>
      </c>
      <c r="AK741" s="85">
        <f t="shared" si="23"/>
        <v>0</v>
      </c>
      <c r="AL741" s="36"/>
    </row>
    <row r="742" spans="1:38" ht="15" hidden="1" customHeight="1" x14ac:dyDescent="0.25">
      <c r="A742" s="71">
        <v>712</v>
      </c>
      <c r="B742" s="71"/>
      <c r="C742" s="72"/>
      <c r="D742" s="70"/>
      <c r="E742" s="30"/>
      <c r="F742" s="30"/>
      <c r="G742" s="73"/>
      <c r="H742" s="74" t="s">
        <v>8</v>
      </c>
      <c r="I742" s="31"/>
      <c r="J742" s="30" t="s">
        <v>9</v>
      </c>
      <c r="K742" s="75">
        <f>'ФОРМУЛЫ!'!E728</f>
        <v>0</v>
      </c>
      <c r="L742" s="75">
        <f>'ФОРМУЛЫ!'!F728</f>
        <v>0</v>
      </c>
      <c r="M742" s="91"/>
      <c r="N742" s="76">
        <f>'ФОРМУЛЫ!'!J728</f>
        <v>0</v>
      </c>
      <c r="O742" s="76">
        <f>'ФОРМУЛЫ!'!K728</f>
        <v>0</v>
      </c>
      <c r="P742" s="77"/>
      <c r="Q742" s="78">
        <f>'ФОРМУЛЫ!'!P728</f>
        <v>0</v>
      </c>
      <c r="R742" s="79">
        <v>0.18</v>
      </c>
      <c r="S742" s="92"/>
      <c r="T742" s="92"/>
      <c r="U742" s="80"/>
      <c r="V742" s="80"/>
      <c r="W742" s="80"/>
      <c r="X742" s="81">
        <v>0</v>
      </c>
      <c r="Y742" s="80"/>
      <c r="Z742" s="80"/>
      <c r="AA742" s="82"/>
      <c r="AB742" s="82"/>
      <c r="AC742" s="83"/>
      <c r="AD742" s="83"/>
      <c r="AE742" s="83"/>
      <c r="AF742" s="83"/>
      <c r="AG742" s="84"/>
      <c r="AH742" s="85"/>
      <c r="AI742" s="85"/>
      <c r="AJ742" s="85">
        <f t="shared" si="22"/>
        <v>0</v>
      </c>
      <c r="AK742" s="85">
        <f t="shared" si="23"/>
        <v>0</v>
      </c>
      <c r="AL742" s="36"/>
    </row>
    <row r="743" spans="1:38" ht="15" hidden="1" customHeight="1" x14ac:dyDescent="0.25">
      <c r="A743" s="71">
        <v>713</v>
      </c>
      <c r="B743" s="71"/>
      <c r="C743" s="72"/>
      <c r="D743" s="70"/>
      <c r="E743" s="30"/>
      <c r="F743" s="30"/>
      <c r="G743" s="73"/>
      <c r="H743" s="74" t="s">
        <v>8</v>
      </c>
      <c r="I743" s="31"/>
      <c r="J743" s="30" t="s">
        <v>9</v>
      </c>
      <c r="K743" s="75">
        <f>'ФОРМУЛЫ!'!E729</f>
        <v>0</v>
      </c>
      <c r="L743" s="75">
        <f>'ФОРМУЛЫ!'!F729</f>
        <v>0</v>
      </c>
      <c r="M743" s="91"/>
      <c r="N743" s="76">
        <f>'ФОРМУЛЫ!'!J729</f>
        <v>0</v>
      </c>
      <c r="O743" s="76">
        <f>'ФОРМУЛЫ!'!K729</f>
        <v>0</v>
      </c>
      <c r="P743" s="77"/>
      <c r="Q743" s="78">
        <f>'ФОРМУЛЫ!'!P729</f>
        <v>0</v>
      </c>
      <c r="R743" s="79">
        <v>0.18</v>
      </c>
      <c r="S743" s="92"/>
      <c r="T743" s="92"/>
      <c r="U743" s="80"/>
      <c r="V743" s="80"/>
      <c r="W743" s="80"/>
      <c r="X743" s="81">
        <v>0</v>
      </c>
      <c r="Y743" s="80"/>
      <c r="Z743" s="80"/>
      <c r="AA743" s="82"/>
      <c r="AB743" s="82"/>
      <c r="AC743" s="83"/>
      <c r="AD743" s="83"/>
      <c r="AE743" s="83"/>
      <c r="AF743" s="83"/>
      <c r="AG743" s="84"/>
      <c r="AH743" s="85"/>
      <c r="AI743" s="85"/>
      <c r="AJ743" s="85">
        <f t="shared" si="22"/>
        <v>0</v>
      </c>
      <c r="AK743" s="85">
        <f t="shared" si="23"/>
        <v>0</v>
      </c>
      <c r="AL743" s="36"/>
    </row>
    <row r="744" spans="1:38" ht="15" hidden="1" customHeight="1" x14ac:dyDescent="0.25">
      <c r="A744" s="71">
        <v>714</v>
      </c>
      <c r="B744" s="71"/>
      <c r="C744" s="72"/>
      <c r="D744" s="70"/>
      <c r="E744" s="30"/>
      <c r="F744" s="30"/>
      <c r="G744" s="73"/>
      <c r="H744" s="74" t="s">
        <v>8</v>
      </c>
      <c r="I744" s="31"/>
      <c r="J744" s="30" t="s">
        <v>9</v>
      </c>
      <c r="K744" s="75">
        <f>'ФОРМУЛЫ!'!E730</f>
        <v>0</v>
      </c>
      <c r="L744" s="75">
        <f>'ФОРМУЛЫ!'!F730</f>
        <v>0</v>
      </c>
      <c r="M744" s="91"/>
      <c r="N744" s="76">
        <f>'ФОРМУЛЫ!'!J730</f>
        <v>0</v>
      </c>
      <c r="O744" s="76">
        <f>'ФОРМУЛЫ!'!K730</f>
        <v>0</v>
      </c>
      <c r="P744" s="77"/>
      <c r="Q744" s="78">
        <f>'ФОРМУЛЫ!'!P730</f>
        <v>0</v>
      </c>
      <c r="R744" s="79">
        <v>0.18</v>
      </c>
      <c r="S744" s="92"/>
      <c r="T744" s="92"/>
      <c r="U744" s="80"/>
      <c r="V744" s="80"/>
      <c r="W744" s="80"/>
      <c r="X744" s="81">
        <v>0</v>
      </c>
      <c r="Y744" s="80"/>
      <c r="Z744" s="80"/>
      <c r="AA744" s="82"/>
      <c r="AB744" s="82"/>
      <c r="AC744" s="83"/>
      <c r="AD744" s="83"/>
      <c r="AE744" s="83"/>
      <c r="AF744" s="83"/>
      <c r="AG744" s="84"/>
      <c r="AH744" s="85"/>
      <c r="AI744" s="85"/>
      <c r="AJ744" s="85">
        <f t="shared" si="22"/>
        <v>0</v>
      </c>
      <c r="AK744" s="85">
        <f t="shared" si="23"/>
        <v>0</v>
      </c>
      <c r="AL744" s="36"/>
    </row>
    <row r="745" spans="1:38" ht="15" hidden="1" customHeight="1" x14ac:dyDescent="0.25">
      <c r="A745" s="71">
        <v>715</v>
      </c>
      <c r="B745" s="71"/>
      <c r="C745" s="72"/>
      <c r="D745" s="70"/>
      <c r="E745" s="30"/>
      <c r="F745" s="30"/>
      <c r="G745" s="73"/>
      <c r="H745" s="74" t="s">
        <v>8</v>
      </c>
      <c r="I745" s="31"/>
      <c r="J745" s="30" t="s">
        <v>9</v>
      </c>
      <c r="K745" s="75">
        <f>'ФОРМУЛЫ!'!E731</f>
        <v>0</v>
      </c>
      <c r="L745" s="75">
        <f>'ФОРМУЛЫ!'!F731</f>
        <v>0</v>
      </c>
      <c r="M745" s="91"/>
      <c r="N745" s="76">
        <f>'ФОРМУЛЫ!'!J731</f>
        <v>0</v>
      </c>
      <c r="O745" s="76">
        <f>'ФОРМУЛЫ!'!K731</f>
        <v>0</v>
      </c>
      <c r="P745" s="77"/>
      <c r="Q745" s="78">
        <f>'ФОРМУЛЫ!'!P731</f>
        <v>0</v>
      </c>
      <c r="R745" s="79">
        <v>0.18</v>
      </c>
      <c r="S745" s="92"/>
      <c r="T745" s="92"/>
      <c r="U745" s="80"/>
      <c r="V745" s="80"/>
      <c r="W745" s="80"/>
      <c r="X745" s="81">
        <v>0</v>
      </c>
      <c r="Y745" s="80"/>
      <c r="Z745" s="80"/>
      <c r="AA745" s="82"/>
      <c r="AB745" s="82"/>
      <c r="AC745" s="83"/>
      <c r="AD745" s="83"/>
      <c r="AE745" s="83"/>
      <c r="AF745" s="83"/>
      <c r="AG745" s="84"/>
      <c r="AH745" s="85"/>
      <c r="AI745" s="85"/>
      <c r="AJ745" s="85">
        <f t="shared" si="22"/>
        <v>0</v>
      </c>
      <c r="AK745" s="85">
        <f t="shared" si="23"/>
        <v>0</v>
      </c>
      <c r="AL745" s="36"/>
    </row>
    <row r="746" spans="1:38" ht="15" hidden="1" customHeight="1" x14ac:dyDescent="0.25">
      <c r="A746" s="71">
        <v>716</v>
      </c>
      <c r="B746" s="71"/>
      <c r="C746" s="72"/>
      <c r="D746" s="70"/>
      <c r="E746" s="30"/>
      <c r="F746" s="30"/>
      <c r="G746" s="73"/>
      <c r="H746" s="74" t="s">
        <v>8</v>
      </c>
      <c r="I746" s="31"/>
      <c r="J746" s="30" t="s">
        <v>9</v>
      </c>
      <c r="K746" s="75">
        <f>'ФОРМУЛЫ!'!E732</f>
        <v>0</v>
      </c>
      <c r="L746" s="75">
        <f>'ФОРМУЛЫ!'!F732</f>
        <v>0</v>
      </c>
      <c r="M746" s="91"/>
      <c r="N746" s="76">
        <f>'ФОРМУЛЫ!'!J732</f>
        <v>0</v>
      </c>
      <c r="O746" s="76">
        <f>'ФОРМУЛЫ!'!K732</f>
        <v>0</v>
      </c>
      <c r="P746" s="77"/>
      <c r="Q746" s="78">
        <f>'ФОРМУЛЫ!'!P732</f>
        <v>0</v>
      </c>
      <c r="R746" s="79">
        <v>0.18</v>
      </c>
      <c r="S746" s="92"/>
      <c r="T746" s="92"/>
      <c r="U746" s="80"/>
      <c r="V746" s="80"/>
      <c r="W746" s="80"/>
      <c r="X746" s="81">
        <v>0</v>
      </c>
      <c r="Y746" s="80"/>
      <c r="Z746" s="80"/>
      <c r="AA746" s="82"/>
      <c r="AB746" s="82"/>
      <c r="AC746" s="83"/>
      <c r="AD746" s="83"/>
      <c r="AE746" s="83"/>
      <c r="AF746" s="83"/>
      <c r="AG746" s="84"/>
      <c r="AH746" s="85"/>
      <c r="AI746" s="85"/>
      <c r="AJ746" s="85">
        <f t="shared" si="22"/>
        <v>0</v>
      </c>
      <c r="AK746" s="85">
        <f t="shared" si="23"/>
        <v>0</v>
      </c>
      <c r="AL746" s="36"/>
    </row>
    <row r="747" spans="1:38" ht="15" hidden="1" customHeight="1" x14ac:dyDescent="0.25">
      <c r="A747" s="71">
        <v>717</v>
      </c>
      <c r="B747" s="71"/>
      <c r="C747" s="72"/>
      <c r="D747" s="70"/>
      <c r="E747" s="30"/>
      <c r="F747" s="30"/>
      <c r="G747" s="73"/>
      <c r="H747" s="74" t="s">
        <v>8</v>
      </c>
      <c r="I747" s="31"/>
      <c r="J747" s="30" t="s">
        <v>9</v>
      </c>
      <c r="K747" s="75">
        <f>'ФОРМУЛЫ!'!E733</f>
        <v>0</v>
      </c>
      <c r="L747" s="75">
        <f>'ФОРМУЛЫ!'!F733</f>
        <v>0</v>
      </c>
      <c r="M747" s="91"/>
      <c r="N747" s="76">
        <f>'ФОРМУЛЫ!'!J733</f>
        <v>0</v>
      </c>
      <c r="O747" s="76">
        <f>'ФОРМУЛЫ!'!K733</f>
        <v>0</v>
      </c>
      <c r="P747" s="77"/>
      <c r="Q747" s="78">
        <f>'ФОРМУЛЫ!'!P733</f>
        <v>0</v>
      </c>
      <c r="R747" s="79">
        <v>0.18</v>
      </c>
      <c r="S747" s="92"/>
      <c r="T747" s="92"/>
      <c r="U747" s="80"/>
      <c r="V747" s="80"/>
      <c r="W747" s="80"/>
      <c r="X747" s="81">
        <v>0</v>
      </c>
      <c r="Y747" s="80"/>
      <c r="Z747" s="80"/>
      <c r="AA747" s="82"/>
      <c r="AB747" s="82"/>
      <c r="AC747" s="83"/>
      <c r="AD747" s="83"/>
      <c r="AE747" s="83"/>
      <c r="AF747" s="83"/>
      <c r="AG747" s="84"/>
      <c r="AH747" s="85"/>
      <c r="AI747" s="85"/>
      <c r="AJ747" s="85">
        <f t="shared" si="22"/>
        <v>0</v>
      </c>
      <c r="AK747" s="85">
        <f t="shared" si="23"/>
        <v>0</v>
      </c>
      <c r="AL747" s="36"/>
    </row>
    <row r="748" spans="1:38" ht="15" hidden="1" customHeight="1" x14ac:dyDescent="0.25">
      <c r="A748" s="71">
        <v>718</v>
      </c>
      <c r="B748" s="71"/>
      <c r="C748" s="72"/>
      <c r="D748" s="70"/>
      <c r="E748" s="30"/>
      <c r="F748" s="30"/>
      <c r="G748" s="73"/>
      <c r="H748" s="74" t="s">
        <v>8</v>
      </c>
      <c r="I748" s="31"/>
      <c r="J748" s="30" t="s">
        <v>9</v>
      </c>
      <c r="K748" s="75">
        <f>'ФОРМУЛЫ!'!E734</f>
        <v>0</v>
      </c>
      <c r="L748" s="75">
        <f>'ФОРМУЛЫ!'!F734</f>
        <v>0</v>
      </c>
      <c r="M748" s="91"/>
      <c r="N748" s="76">
        <f>'ФОРМУЛЫ!'!J734</f>
        <v>0</v>
      </c>
      <c r="O748" s="76">
        <f>'ФОРМУЛЫ!'!K734</f>
        <v>0</v>
      </c>
      <c r="P748" s="77"/>
      <c r="Q748" s="78">
        <f>'ФОРМУЛЫ!'!P734</f>
        <v>0</v>
      </c>
      <c r="R748" s="79">
        <v>0.18</v>
      </c>
      <c r="S748" s="92"/>
      <c r="T748" s="92"/>
      <c r="U748" s="80"/>
      <c r="V748" s="80"/>
      <c r="W748" s="80"/>
      <c r="X748" s="81">
        <v>0</v>
      </c>
      <c r="Y748" s="80"/>
      <c r="Z748" s="80"/>
      <c r="AA748" s="82"/>
      <c r="AB748" s="82"/>
      <c r="AC748" s="83"/>
      <c r="AD748" s="83"/>
      <c r="AE748" s="83"/>
      <c r="AF748" s="83"/>
      <c r="AG748" s="84"/>
      <c r="AH748" s="85"/>
      <c r="AI748" s="85"/>
      <c r="AJ748" s="85">
        <f t="shared" si="22"/>
        <v>0</v>
      </c>
      <c r="AK748" s="85">
        <f t="shared" si="23"/>
        <v>0</v>
      </c>
      <c r="AL748" s="36"/>
    </row>
    <row r="749" spans="1:38" ht="15" hidden="1" customHeight="1" x14ac:dyDescent="0.25">
      <c r="A749" s="71">
        <v>719</v>
      </c>
      <c r="B749" s="71"/>
      <c r="C749" s="72"/>
      <c r="D749" s="70"/>
      <c r="E749" s="30"/>
      <c r="F749" s="30"/>
      <c r="G749" s="73"/>
      <c r="H749" s="74" t="s">
        <v>8</v>
      </c>
      <c r="I749" s="31"/>
      <c r="J749" s="30" t="s">
        <v>9</v>
      </c>
      <c r="K749" s="75">
        <f>'ФОРМУЛЫ!'!E735</f>
        <v>0</v>
      </c>
      <c r="L749" s="75">
        <f>'ФОРМУЛЫ!'!F735</f>
        <v>0</v>
      </c>
      <c r="M749" s="91"/>
      <c r="N749" s="76">
        <f>'ФОРМУЛЫ!'!J735</f>
        <v>0</v>
      </c>
      <c r="O749" s="76">
        <f>'ФОРМУЛЫ!'!K735</f>
        <v>0</v>
      </c>
      <c r="P749" s="77"/>
      <c r="Q749" s="78">
        <f>'ФОРМУЛЫ!'!P735</f>
        <v>0</v>
      </c>
      <c r="R749" s="79">
        <v>0.18</v>
      </c>
      <c r="S749" s="92"/>
      <c r="T749" s="92"/>
      <c r="U749" s="80"/>
      <c r="V749" s="80"/>
      <c r="W749" s="80"/>
      <c r="X749" s="81">
        <v>0</v>
      </c>
      <c r="Y749" s="80"/>
      <c r="Z749" s="80"/>
      <c r="AA749" s="82"/>
      <c r="AB749" s="82"/>
      <c r="AC749" s="83"/>
      <c r="AD749" s="83"/>
      <c r="AE749" s="83"/>
      <c r="AF749" s="83"/>
      <c r="AG749" s="84"/>
      <c r="AH749" s="85"/>
      <c r="AI749" s="85"/>
      <c r="AJ749" s="85">
        <f t="shared" si="22"/>
        <v>0</v>
      </c>
      <c r="AK749" s="85">
        <f t="shared" si="23"/>
        <v>0</v>
      </c>
      <c r="AL749" s="36"/>
    </row>
    <row r="750" spans="1:38" ht="15" hidden="1" customHeight="1" x14ac:dyDescent="0.25">
      <c r="A750" s="71">
        <v>720</v>
      </c>
      <c r="B750" s="71"/>
      <c r="C750" s="72"/>
      <c r="D750" s="70"/>
      <c r="E750" s="30"/>
      <c r="F750" s="30"/>
      <c r="G750" s="73"/>
      <c r="H750" s="74" t="s">
        <v>8</v>
      </c>
      <c r="I750" s="31"/>
      <c r="J750" s="30" t="s">
        <v>9</v>
      </c>
      <c r="K750" s="75">
        <f>'ФОРМУЛЫ!'!E736</f>
        <v>0</v>
      </c>
      <c r="L750" s="75">
        <f>'ФОРМУЛЫ!'!F736</f>
        <v>0</v>
      </c>
      <c r="M750" s="91"/>
      <c r="N750" s="76">
        <f>'ФОРМУЛЫ!'!J736</f>
        <v>0</v>
      </c>
      <c r="O750" s="76">
        <f>'ФОРМУЛЫ!'!K736</f>
        <v>0</v>
      </c>
      <c r="P750" s="77"/>
      <c r="Q750" s="78">
        <f>'ФОРМУЛЫ!'!P736</f>
        <v>0</v>
      </c>
      <c r="R750" s="79">
        <v>0.18</v>
      </c>
      <c r="S750" s="92"/>
      <c r="T750" s="92"/>
      <c r="U750" s="80"/>
      <c r="V750" s="80"/>
      <c r="W750" s="80"/>
      <c r="X750" s="81">
        <v>0</v>
      </c>
      <c r="Y750" s="80"/>
      <c r="Z750" s="80"/>
      <c r="AA750" s="82"/>
      <c r="AB750" s="82"/>
      <c r="AC750" s="83"/>
      <c r="AD750" s="83"/>
      <c r="AE750" s="83"/>
      <c r="AF750" s="83"/>
      <c r="AG750" s="84"/>
      <c r="AH750" s="85"/>
      <c r="AI750" s="85"/>
      <c r="AJ750" s="85">
        <f t="shared" si="22"/>
        <v>0</v>
      </c>
      <c r="AK750" s="85">
        <f t="shared" si="23"/>
        <v>0</v>
      </c>
      <c r="AL750" s="36"/>
    </row>
    <row r="751" spans="1:38" ht="15" hidden="1" customHeight="1" x14ac:dyDescent="0.25">
      <c r="A751" s="71">
        <v>721</v>
      </c>
      <c r="B751" s="71"/>
      <c r="C751" s="72"/>
      <c r="D751" s="70"/>
      <c r="E751" s="30"/>
      <c r="F751" s="30"/>
      <c r="G751" s="73"/>
      <c r="H751" s="74" t="s">
        <v>8</v>
      </c>
      <c r="I751" s="31"/>
      <c r="J751" s="30" t="s">
        <v>9</v>
      </c>
      <c r="K751" s="75">
        <f>'ФОРМУЛЫ!'!E737</f>
        <v>0</v>
      </c>
      <c r="L751" s="75">
        <f>'ФОРМУЛЫ!'!F737</f>
        <v>0</v>
      </c>
      <c r="M751" s="91"/>
      <c r="N751" s="76">
        <f>'ФОРМУЛЫ!'!J737</f>
        <v>0</v>
      </c>
      <c r="O751" s="76">
        <f>'ФОРМУЛЫ!'!K737</f>
        <v>0</v>
      </c>
      <c r="P751" s="77"/>
      <c r="Q751" s="78">
        <f>'ФОРМУЛЫ!'!P737</f>
        <v>0</v>
      </c>
      <c r="R751" s="79">
        <v>0.18</v>
      </c>
      <c r="S751" s="92"/>
      <c r="T751" s="92"/>
      <c r="U751" s="80"/>
      <c r="V751" s="80"/>
      <c r="W751" s="80"/>
      <c r="X751" s="81">
        <v>0</v>
      </c>
      <c r="Y751" s="80"/>
      <c r="Z751" s="80"/>
      <c r="AA751" s="82"/>
      <c r="AB751" s="82"/>
      <c r="AC751" s="83"/>
      <c r="AD751" s="83"/>
      <c r="AE751" s="83"/>
      <c r="AF751" s="83"/>
      <c r="AG751" s="84"/>
      <c r="AH751" s="85"/>
      <c r="AI751" s="85"/>
      <c r="AJ751" s="85">
        <f t="shared" si="22"/>
        <v>0</v>
      </c>
      <c r="AK751" s="85">
        <f t="shared" si="23"/>
        <v>0</v>
      </c>
      <c r="AL751" s="36"/>
    </row>
    <row r="752" spans="1:38" ht="15" hidden="1" customHeight="1" x14ac:dyDescent="0.25">
      <c r="A752" s="71">
        <v>722</v>
      </c>
      <c r="B752" s="71"/>
      <c r="C752" s="72"/>
      <c r="D752" s="70"/>
      <c r="E752" s="30"/>
      <c r="F752" s="30"/>
      <c r="G752" s="73"/>
      <c r="H752" s="74" t="s">
        <v>8</v>
      </c>
      <c r="I752" s="31"/>
      <c r="J752" s="30" t="s">
        <v>9</v>
      </c>
      <c r="K752" s="75">
        <f>'ФОРМУЛЫ!'!E738</f>
        <v>0</v>
      </c>
      <c r="L752" s="75">
        <f>'ФОРМУЛЫ!'!F738</f>
        <v>0</v>
      </c>
      <c r="M752" s="91"/>
      <c r="N752" s="76">
        <f>'ФОРМУЛЫ!'!J738</f>
        <v>0</v>
      </c>
      <c r="O752" s="76">
        <f>'ФОРМУЛЫ!'!K738</f>
        <v>0</v>
      </c>
      <c r="P752" s="77"/>
      <c r="Q752" s="78">
        <f>'ФОРМУЛЫ!'!P738</f>
        <v>0</v>
      </c>
      <c r="R752" s="79">
        <v>0.18</v>
      </c>
      <c r="S752" s="92"/>
      <c r="T752" s="92"/>
      <c r="U752" s="80"/>
      <c r="V752" s="80"/>
      <c r="W752" s="80"/>
      <c r="X752" s="81">
        <v>0</v>
      </c>
      <c r="Y752" s="80"/>
      <c r="Z752" s="80"/>
      <c r="AA752" s="82"/>
      <c r="AB752" s="82"/>
      <c r="AC752" s="83"/>
      <c r="AD752" s="83"/>
      <c r="AE752" s="83"/>
      <c r="AF752" s="83"/>
      <c r="AG752" s="84"/>
      <c r="AH752" s="85"/>
      <c r="AI752" s="85"/>
      <c r="AJ752" s="85">
        <f t="shared" si="22"/>
        <v>0</v>
      </c>
      <c r="AK752" s="85">
        <f t="shared" si="23"/>
        <v>0</v>
      </c>
      <c r="AL752" s="36"/>
    </row>
    <row r="753" spans="1:38" ht="15" hidden="1" customHeight="1" x14ac:dyDescent="0.25">
      <c r="A753" s="71">
        <v>723</v>
      </c>
      <c r="B753" s="71"/>
      <c r="C753" s="72"/>
      <c r="D753" s="70"/>
      <c r="E753" s="30"/>
      <c r="F753" s="30"/>
      <c r="G753" s="73"/>
      <c r="H753" s="74" t="s">
        <v>8</v>
      </c>
      <c r="I753" s="31"/>
      <c r="J753" s="30" t="s">
        <v>9</v>
      </c>
      <c r="K753" s="75">
        <f>'ФОРМУЛЫ!'!E739</f>
        <v>0</v>
      </c>
      <c r="L753" s="75">
        <f>'ФОРМУЛЫ!'!F739</f>
        <v>0</v>
      </c>
      <c r="M753" s="91"/>
      <c r="N753" s="76">
        <f>'ФОРМУЛЫ!'!J739</f>
        <v>0</v>
      </c>
      <c r="O753" s="76">
        <f>'ФОРМУЛЫ!'!K739</f>
        <v>0</v>
      </c>
      <c r="P753" s="77"/>
      <c r="Q753" s="78">
        <f>'ФОРМУЛЫ!'!P739</f>
        <v>0</v>
      </c>
      <c r="R753" s="79">
        <v>0.18</v>
      </c>
      <c r="S753" s="92"/>
      <c r="T753" s="92"/>
      <c r="U753" s="80"/>
      <c r="V753" s="80"/>
      <c r="W753" s="80"/>
      <c r="X753" s="81">
        <v>0</v>
      </c>
      <c r="Y753" s="80"/>
      <c r="Z753" s="80"/>
      <c r="AA753" s="82"/>
      <c r="AB753" s="82"/>
      <c r="AC753" s="83"/>
      <c r="AD753" s="83"/>
      <c r="AE753" s="83"/>
      <c r="AF753" s="83"/>
      <c r="AG753" s="84"/>
      <c r="AH753" s="85"/>
      <c r="AI753" s="85"/>
      <c r="AJ753" s="85">
        <f t="shared" si="22"/>
        <v>0</v>
      </c>
      <c r="AK753" s="85">
        <f t="shared" si="23"/>
        <v>0</v>
      </c>
      <c r="AL753" s="36"/>
    </row>
    <row r="754" spans="1:38" ht="15" hidden="1" customHeight="1" x14ac:dyDescent="0.25">
      <c r="A754" s="71">
        <v>724</v>
      </c>
      <c r="B754" s="71"/>
      <c r="C754" s="72"/>
      <c r="D754" s="70"/>
      <c r="E754" s="30"/>
      <c r="F754" s="30"/>
      <c r="G754" s="73"/>
      <c r="H754" s="74" t="s">
        <v>8</v>
      </c>
      <c r="I754" s="31"/>
      <c r="J754" s="30" t="s">
        <v>9</v>
      </c>
      <c r="K754" s="75">
        <f>'ФОРМУЛЫ!'!E740</f>
        <v>0</v>
      </c>
      <c r="L754" s="75">
        <f>'ФОРМУЛЫ!'!F740</f>
        <v>0</v>
      </c>
      <c r="M754" s="91"/>
      <c r="N754" s="76">
        <f>'ФОРМУЛЫ!'!J740</f>
        <v>0</v>
      </c>
      <c r="O754" s="76">
        <f>'ФОРМУЛЫ!'!K740</f>
        <v>0</v>
      </c>
      <c r="P754" s="77"/>
      <c r="Q754" s="78">
        <f>'ФОРМУЛЫ!'!P740</f>
        <v>0</v>
      </c>
      <c r="R754" s="79">
        <v>0.18</v>
      </c>
      <c r="S754" s="92"/>
      <c r="T754" s="92"/>
      <c r="U754" s="80"/>
      <c r="V754" s="80"/>
      <c r="W754" s="80"/>
      <c r="X754" s="81">
        <v>0</v>
      </c>
      <c r="Y754" s="80"/>
      <c r="Z754" s="80"/>
      <c r="AA754" s="82"/>
      <c r="AB754" s="82"/>
      <c r="AC754" s="83"/>
      <c r="AD754" s="83"/>
      <c r="AE754" s="83"/>
      <c r="AF754" s="83"/>
      <c r="AG754" s="84"/>
      <c r="AH754" s="85"/>
      <c r="AI754" s="85"/>
      <c r="AJ754" s="85">
        <f t="shared" si="22"/>
        <v>0</v>
      </c>
      <c r="AK754" s="85">
        <f t="shared" si="23"/>
        <v>0</v>
      </c>
      <c r="AL754" s="36"/>
    </row>
    <row r="755" spans="1:38" ht="15" hidden="1" customHeight="1" x14ac:dyDescent="0.25">
      <c r="A755" s="71">
        <v>725</v>
      </c>
      <c r="B755" s="71"/>
      <c r="C755" s="72"/>
      <c r="D755" s="70"/>
      <c r="E755" s="30"/>
      <c r="F755" s="30"/>
      <c r="G755" s="73"/>
      <c r="H755" s="74" t="s">
        <v>8</v>
      </c>
      <c r="I755" s="31"/>
      <c r="J755" s="30" t="s">
        <v>9</v>
      </c>
      <c r="K755" s="75">
        <f>'ФОРМУЛЫ!'!E741</f>
        <v>0</v>
      </c>
      <c r="L755" s="75">
        <f>'ФОРМУЛЫ!'!F741</f>
        <v>0</v>
      </c>
      <c r="M755" s="91"/>
      <c r="N755" s="76">
        <f>'ФОРМУЛЫ!'!J741</f>
        <v>0</v>
      </c>
      <c r="O755" s="76">
        <f>'ФОРМУЛЫ!'!K741</f>
        <v>0</v>
      </c>
      <c r="P755" s="77"/>
      <c r="Q755" s="78">
        <f>'ФОРМУЛЫ!'!P741</f>
        <v>0</v>
      </c>
      <c r="R755" s="79">
        <v>0.18</v>
      </c>
      <c r="S755" s="92"/>
      <c r="T755" s="92"/>
      <c r="U755" s="80"/>
      <c r="V755" s="80"/>
      <c r="W755" s="80"/>
      <c r="X755" s="81">
        <v>0</v>
      </c>
      <c r="Y755" s="80"/>
      <c r="Z755" s="80"/>
      <c r="AA755" s="82"/>
      <c r="AB755" s="82"/>
      <c r="AC755" s="83"/>
      <c r="AD755" s="83"/>
      <c r="AE755" s="83"/>
      <c r="AF755" s="83"/>
      <c r="AG755" s="84"/>
      <c r="AH755" s="85"/>
      <c r="AI755" s="85"/>
      <c r="AJ755" s="85">
        <f t="shared" si="22"/>
        <v>0</v>
      </c>
      <c r="AK755" s="85">
        <f t="shared" si="23"/>
        <v>0</v>
      </c>
      <c r="AL755" s="36"/>
    </row>
    <row r="756" spans="1:38" ht="15" hidden="1" customHeight="1" x14ac:dyDescent="0.25">
      <c r="A756" s="71">
        <v>726</v>
      </c>
      <c r="B756" s="71"/>
      <c r="C756" s="72"/>
      <c r="D756" s="70"/>
      <c r="E756" s="30"/>
      <c r="F756" s="30"/>
      <c r="G756" s="73"/>
      <c r="H756" s="74" t="s">
        <v>8</v>
      </c>
      <c r="I756" s="31"/>
      <c r="J756" s="30" t="s">
        <v>9</v>
      </c>
      <c r="K756" s="75">
        <f>'ФОРМУЛЫ!'!E742</f>
        <v>0</v>
      </c>
      <c r="L756" s="75">
        <f>'ФОРМУЛЫ!'!F742</f>
        <v>0</v>
      </c>
      <c r="M756" s="91"/>
      <c r="N756" s="76">
        <f>'ФОРМУЛЫ!'!J742</f>
        <v>0</v>
      </c>
      <c r="O756" s="76">
        <f>'ФОРМУЛЫ!'!K742</f>
        <v>0</v>
      </c>
      <c r="P756" s="77"/>
      <c r="Q756" s="78">
        <f>'ФОРМУЛЫ!'!P742</f>
        <v>0</v>
      </c>
      <c r="R756" s="79">
        <v>0.18</v>
      </c>
      <c r="S756" s="92"/>
      <c r="T756" s="92"/>
      <c r="U756" s="80"/>
      <c r="V756" s="80"/>
      <c r="W756" s="80"/>
      <c r="X756" s="81">
        <v>0</v>
      </c>
      <c r="Y756" s="80"/>
      <c r="Z756" s="80"/>
      <c r="AA756" s="82"/>
      <c r="AB756" s="82"/>
      <c r="AC756" s="83"/>
      <c r="AD756" s="83"/>
      <c r="AE756" s="83"/>
      <c r="AF756" s="83"/>
      <c r="AG756" s="84"/>
      <c r="AH756" s="85"/>
      <c r="AI756" s="85"/>
      <c r="AJ756" s="85">
        <f t="shared" si="22"/>
        <v>0</v>
      </c>
      <c r="AK756" s="85">
        <f t="shared" si="23"/>
        <v>0</v>
      </c>
      <c r="AL756" s="36"/>
    </row>
    <row r="757" spans="1:38" ht="15" hidden="1" customHeight="1" x14ac:dyDescent="0.25">
      <c r="A757" s="71">
        <v>727</v>
      </c>
      <c r="B757" s="71"/>
      <c r="C757" s="72"/>
      <c r="D757" s="70"/>
      <c r="E757" s="30"/>
      <c r="F757" s="30"/>
      <c r="G757" s="73"/>
      <c r="H757" s="74" t="s">
        <v>8</v>
      </c>
      <c r="I757" s="31"/>
      <c r="J757" s="30" t="s">
        <v>9</v>
      </c>
      <c r="K757" s="75">
        <f>'ФОРМУЛЫ!'!E743</f>
        <v>0</v>
      </c>
      <c r="L757" s="75">
        <f>'ФОРМУЛЫ!'!F743</f>
        <v>0</v>
      </c>
      <c r="M757" s="91"/>
      <c r="N757" s="76">
        <f>'ФОРМУЛЫ!'!J743</f>
        <v>0</v>
      </c>
      <c r="O757" s="76">
        <f>'ФОРМУЛЫ!'!K743</f>
        <v>0</v>
      </c>
      <c r="P757" s="77"/>
      <c r="Q757" s="78">
        <f>'ФОРМУЛЫ!'!P743</f>
        <v>0</v>
      </c>
      <c r="R757" s="79">
        <v>0.18</v>
      </c>
      <c r="S757" s="92"/>
      <c r="T757" s="92"/>
      <c r="U757" s="80"/>
      <c r="V757" s="80"/>
      <c r="W757" s="80"/>
      <c r="X757" s="81">
        <v>0</v>
      </c>
      <c r="Y757" s="80"/>
      <c r="Z757" s="80"/>
      <c r="AA757" s="82"/>
      <c r="AB757" s="82"/>
      <c r="AC757" s="83"/>
      <c r="AD757" s="83"/>
      <c r="AE757" s="83"/>
      <c r="AF757" s="83"/>
      <c r="AG757" s="84"/>
      <c r="AH757" s="85"/>
      <c r="AI757" s="85"/>
      <c r="AJ757" s="85">
        <f t="shared" si="22"/>
        <v>0</v>
      </c>
      <c r="AK757" s="85">
        <f t="shared" si="23"/>
        <v>0</v>
      </c>
      <c r="AL757" s="36"/>
    </row>
    <row r="758" spans="1:38" ht="15" hidden="1" customHeight="1" x14ac:dyDescent="0.25">
      <c r="A758" s="71">
        <v>728</v>
      </c>
      <c r="B758" s="71"/>
      <c r="C758" s="72"/>
      <c r="D758" s="70"/>
      <c r="E758" s="30"/>
      <c r="F758" s="30"/>
      <c r="G758" s="73"/>
      <c r="H758" s="74" t="s">
        <v>8</v>
      </c>
      <c r="I758" s="31"/>
      <c r="J758" s="30" t="s">
        <v>9</v>
      </c>
      <c r="K758" s="75">
        <f>'ФОРМУЛЫ!'!E744</f>
        <v>0</v>
      </c>
      <c r="L758" s="75">
        <f>'ФОРМУЛЫ!'!F744</f>
        <v>0</v>
      </c>
      <c r="M758" s="91"/>
      <c r="N758" s="76">
        <f>'ФОРМУЛЫ!'!J744</f>
        <v>0</v>
      </c>
      <c r="O758" s="76">
        <f>'ФОРМУЛЫ!'!K744</f>
        <v>0</v>
      </c>
      <c r="P758" s="77"/>
      <c r="Q758" s="78">
        <f>'ФОРМУЛЫ!'!P744</f>
        <v>0</v>
      </c>
      <c r="R758" s="79">
        <v>0.18</v>
      </c>
      <c r="S758" s="92"/>
      <c r="T758" s="92"/>
      <c r="U758" s="80"/>
      <c r="V758" s="80"/>
      <c r="W758" s="80"/>
      <c r="X758" s="81">
        <v>0</v>
      </c>
      <c r="Y758" s="80"/>
      <c r="Z758" s="80"/>
      <c r="AA758" s="82"/>
      <c r="AB758" s="82"/>
      <c r="AC758" s="83"/>
      <c r="AD758" s="83"/>
      <c r="AE758" s="83"/>
      <c r="AF758" s="83"/>
      <c r="AG758" s="84"/>
      <c r="AH758" s="85"/>
      <c r="AI758" s="85"/>
      <c r="AJ758" s="85">
        <f t="shared" si="22"/>
        <v>0</v>
      </c>
      <c r="AK758" s="85">
        <f t="shared" si="23"/>
        <v>0</v>
      </c>
      <c r="AL758" s="36"/>
    </row>
    <row r="759" spans="1:38" ht="15" hidden="1" customHeight="1" x14ac:dyDescent="0.25">
      <c r="A759" s="71">
        <v>729</v>
      </c>
      <c r="B759" s="71"/>
      <c r="C759" s="72"/>
      <c r="D759" s="70"/>
      <c r="E759" s="30"/>
      <c r="F759" s="30"/>
      <c r="G759" s="73"/>
      <c r="H759" s="74" t="s">
        <v>8</v>
      </c>
      <c r="I759" s="31"/>
      <c r="J759" s="30" t="s">
        <v>9</v>
      </c>
      <c r="K759" s="75">
        <f>'ФОРМУЛЫ!'!E745</f>
        <v>0</v>
      </c>
      <c r="L759" s="75">
        <f>'ФОРМУЛЫ!'!F745</f>
        <v>0</v>
      </c>
      <c r="M759" s="91"/>
      <c r="N759" s="76">
        <f>'ФОРМУЛЫ!'!J745</f>
        <v>0</v>
      </c>
      <c r="O759" s="76">
        <f>'ФОРМУЛЫ!'!K745</f>
        <v>0</v>
      </c>
      <c r="P759" s="77"/>
      <c r="Q759" s="78">
        <f>'ФОРМУЛЫ!'!P745</f>
        <v>0</v>
      </c>
      <c r="R759" s="79">
        <v>0.18</v>
      </c>
      <c r="S759" s="92"/>
      <c r="T759" s="92"/>
      <c r="U759" s="80"/>
      <c r="V759" s="80"/>
      <c r="W759" s="80"/>
      <c r="X759" s="81">
        <v>0</v>
      </c>
      <c r="Y759" s="80"/>
      <c r="Z759" s="80"/>
      <c r="AA759" s="82"/>
      <c r="AB759" s="82"/>
      <c r="AC759" s="83"/>
      <c r="AD759" s="83"/>
      <c r="AE759" s="83"/>
      <c r="AF759" s="83"/>
      <c r="AG759" s="84"/>
      <c r="AH759" s="85"/>
      <c r="AI759" s="85"/>
      <c r="AJ759" s="85">
        <f t="shared" si="22"/>
        <v>0</v>
      </c>
      <c r="AK759" s="85">
        <f t="shared" si="23"/>
        <v>0</v>
      </c>
      <c r="AL759" s="36"/>
    </row>
    <row r="760" spans="1:38" ht="15" hidden="1" customHeight="1" x14ac:dyDescent="0.25">
      <c r="A760" s="71">
        <v>730</v>
      </c>
      <c r="B760" s="71"/>
      <c r="C760" s="72"/>
      <c r="D760" s="70"/>
      <c r="E760" s="30"/>
      <c r="F760" s="30"/>
      <c r="G760" s="73"/>
      <c r="H760" s="74" t="s">
        <v>8</v>
      </c>
      <c r="I760" s="31"/>
      <c r="J760" s="30" t="s">
        <v>9</v>
      </c>
      <c r="K760" s="75">
        <f>'ФОРМУЛЫ!'!E746</f>
        <v>0</v>
      </c>
      <c r="L760" s="75">
        <f>'ФОРМУЛЫ!'!F746</f>
        <v>0</v>
      </c>
      <c r="M760" s="91"/>
      <c r="N760" s="76">
        <f>'ФОРМУЛЫ!'!J746</f>
        <v>0</v>
      </c>
      <c r="O760" s="76">
        <f>'ФОРМУЛЫ!'!K746</f>
        <v>0</v>
      </c>
      <c r="P760" s="77"/>
      <c r="Q760" s="78">
        <f>'ФОРМУЛЫ!'!P746</f>
        <v>0</v>
      </c>
      <c r="R760" s="79">
        <v>0.18</v>
      </c>
      <c r="S760" s="92"/>
      <c r="T760" s="92"/>
      <c r="U760" s="80"/>
      <c r="V760" s="80"/>
      <c r="W760" s="80"/>
      <c r="X760" s="81">
        <v>0</v>
      </c>
      <c r="Y760" s="80"/>
      <c r="Z760" s="80"/>
      <c r="AA760" s="82"/>
      <c r="AB760" s="82"/>
      <c r="AC760" s="83"/>
      <c r="AD760" s="83"/>
      <c r="AE760" s="83"/>
      <c r="AF760" s="83"/>
      <c r="AG760" s="84"/>
      <c r="AH760" s="85"/>
      <c r="AI760" s="85"/>
      <c r="AJ760" s="85">
        <f t="shared" si="22"/>
        <v>0</v>
      </c>
      <c r="AK760" s="85">
        <f t="shared" si="23"/>
        <v>0</v>
      </c>
      <c r="AL760" s="36"/>
    </row>
    <row r="761" spans="1:38" ht="15" hidden="1" customHeight="1" x14ac:dyDescent="0.25">
      <c r="A761" s="71">
        <v>731</v>
      </c>
      <c r="B761" s="71"/>
      <c r="C761" s="72"/>
      <c r="D761" s="70"/>
      <c r="E761" s="30"/>
      <c r="F761" s="30"/>
      <c r="G761" s="73"/>
      <c r="H761" s="74" t="s">
        <v>8</v>
      </c>
      <c r="I761" s="31"/>
      <c r="J761" s="30" t="s">
        <v>9</v>
      </c>
      <c r="K761" s="75">
        <f>'ФОРМУЛЫ!'!E747</f>
        <v>0</v>
      </c>
      <c r="L761" s="75">
        <f>'ФОРМУЛЫ!'!F747</f>
        <v>0</v>
      </c>
      <c r="M761" s="91"/>
      <c r="N761" s="76">
        <f>'ФОРМУЛЫ!'!J747</f>
        <v>0</v>
      </c>
      <c r="O761" s="76">
        <f>'ФОРМУЛЫ!'!K747</f>
        <v>0</v>
      </c>
      <c r="P761" s="77"/>
      <c r="Q761" s="78">
        <f>'ФОРМУЛЫ!'!P747</f>
        <v>0</v>
      </c>
      <c r="R761" s="79">
        <v>0.18</v>
      </c>
      <c r="S761" s="92"/>
      <c r="T761" s="92"/>
      <c r="U761" s="80"/>
      <c r="V761" s="80"/>
      <c r="W761" s="80"/>
      <c r="X761" s="81">
        <v>0</v>
      </c>
      <c r="Y761" s="80"/>
      <c r="Z761" s="80"/>
      <c r="AA761" s="82"/>
      <c r="AB761" s="82"/>
      <c r="AC761" s="83"/>
      <c r="AD761" s="83"/>
      <c r="AE761" s="83"/>
      <c r="AF761" s="83"/>
      <c r="AG761" s="84"/>
      <c r="AH761" s="85"/>
      <c r="AI761" s="85"/>
      <c r="AJ761" s="85">
        <f t="shared" si="22"/>
        <v>0</v>
      </c>
      <c r="AK761" s="85">
        <f t="shared" si="23"/>
        <v>0</v>
      </c>
      <c r="AL761" s="36"/>
    </row>
    <row r="762" spans="1:38" ht="15" hidden="1" customHeight="1" x14ac:dyDescent="0.25">
      <c r="A762" s="71">
        <v>732</v>
      </c>
      <c r="B762" s="71"/>
      <c r="C762" s="72"/>
      <c r="D762" s="70"/>
      <c r="E762" s="30"/>
      <c r="F762" s="30"/>
      <c r="G762" s="73"/>
      <c r="H762" s="74" t="s">
        <v>8</v>
      </c>
      <c r="I762" s="31"/>
      <c r="J762" s="30" t="s">
        <v>9</v>
      </c>
      <c r="K762" s="75">
        <f>'ФОРМУЛЫ!'!E748</f>
        <v>0</v>
      </c>
      <c r="L762" s="75">
        <f>'ФОРМУЛЫ!'!F748</f>
        <v>0</v>
      </c>
      <c r="M762" s="91"/>
      <c r="N762" s="76">
        <f>'ФОРМУЛЫ!'!J748</f>
        <v>0</v>
      </c>
      <c r="O762" s="76">
        <f>'ФОРМУЛЫ!'!K748</f>
        <v>0</v>
      </c>
      <c r="P762" s="77"/>
      <c r="Q762" s="78">
        <f>'ФОРМУЛЫ!'!P748</f>
        <v>0</v>
      </c>
      <c r="R762" s="79">
        <v>0.18</v>
      </c>
      <c r="S762" s="92"/>
      <c r="T762" s="92"/>
      <c r="U762" s="80"/>
      <c r="V762" s="80"/>
      <c r="W762" s="80"/>
      <c r="X762" s="81">
        <v>0</v>
      </c>
      <c r="Y762" s="80"/>
      <c r="Z762" s="80"/>
      <c r="AA762" s="82"/>
      <c r="AB762" s="82"/>
      <c r="AC762" s="83"/>
      <c r="AD762" s="83"/>
      <c r="AE762" s="83"/>
      <c r="AF762" s="83"/>
      <c r="AG762" s="84"/>
      <c r="AH762" s="85"/>
      <c r="AI762" s="85"/>
      <c r="AJ762" s="85">
        <f t="shared" si="22"/>
        <v>0</v>
      </c>
      <c r="AK762" s="85">
        <f t="shared" si="23"/>
        <v>0</v>
      </c>
      <c r="AL762" s="36"/>
    </row>
    <row r="763" spans="1:38" ht="15" hidden="1" customHeight="1" x14ac:dyDescent="0.25">
      <c r="A763" s="71">
        <v>733</v>
      </c>
      <c r="B763" s="71"/>
      <c r="C763" s="72"/>
      <c r="D763" s="70"/>
      <c r="E763" s="30"/>
      <c r="F763" s="30"/>
      <c r="G763" s="73"/>
      <c r="H763" s="74" t="s">
        <v>8</v>
      </c>
      <c r="I763" s="31"/>
      <c r="J763" s="30" t="s">
        <v>9</v>
      </c>
      <c r="K763" s="75">
        <f>'ФОРМУЛЫ!'!E749</f>
        <v>0</v>
      </c>
      <c r="L763" s="75">
        <f>'ФОРМУЛЫ!'!F749</f>
        <v>0</v>
      </c>
      <c r="M763" s="91"/>
      <c r="N763" s="76">
        <f>'ФОРМУЛЫ!'!J749</f>
        <v>0</v>
      </c>
      <c r="O763" s="76">
        <f>'ФОРМУЛЫ!'!K749</f>
        <v>0</v>
      </c>
      <c r="P763" s="77"/>
      <c r="Q763" s="78">
        <f>'ФОРМУЛЫ!'!P749</f>
        <v>0</v>
      </c>
      <c r="R763" s="79">
        <v>0.18</v>
      </c>
      <c r="S763" s="92"/>
      <c r="T763" s="92"/>
      <c r="U763" s="80"/>
      <c r="V763" s="80"/>
      <c r="W763" s="80"/>
      <c r="X763" s="81">
        <v>0</v>
      </c>
      <c r="Y763" s="80"/>
      <c r="Z763" s="80"/>
      <c r="AA763" s="82"/>
      <c r="AB763" s="82"/>
      <c r="AC763" s="83"/>
      <c r="AD763" s="83"/>
      <c r="AE763" s="83"/>
      <c r="AF763" s="83"/>
      <c r="AG763" s="84"/>
      <c r="AH763" s="85"/>
      <c r="AI763" s="85"/>
      <c r="AJ763" s="85">
        <f t="shared" si="22"/>
        <v>0</v>
      </c>
      <c r="AK763" s="85">
        <f t="shared" si="23"/>
        <v>0</v>
      </c>
      <c r="AL763" s="36"/>
    </row>
    <row r="764" spans="1:38" ht="15" hidden="1" customHeight="1" x14ac:dyDescent="0.25">
      <c r="A764" s="71">
        <v>734</v>
      </c>
      <c r="B764" s="71"/>
      <c r="C764" s="72"/>
      <c r="D764" s="70"/>
      <c r="E764" s="30"/>
      <c r="F764" s="30"/>
      <c r="G764" s="73"/>
      <c r="H764" s="74" t="s">
        <v>8</v>
      </c>
      <c r="I764" s="31"/>
      <c r="J764" s="30" t="s">
        <v>9</v>
      </c>
      <c r="K764" s="75">
        <f>'ФОРМУЛЫ!'!E750</f>
        <v>0</v>
      </c>
      <c r="L764" s="75">
        <f>'ФОРМУЛЫ!'!F750</f>
        <v>0</v>
      </c>
      <c r="M764" s="91"/>
      <c r="N764" s="76">
        <f>'ФОРМУЛЫ!'!J750</f>
        <v>0</v>
      </c>
      <c r="O764" s="76">
        <f>'ФОРМУЛЫ!'!K750</f>
        <v>0</v>
      </c>
      <c r="P764" s="77"/>
      <c r="Q764" s="78">
        <f>'ФОРМУЛЫ!'!P750</f>
        <v>0</v>
      </c>
      <c r="R764" s="79">
        <v>0.18</v>
      </c>
      <c r="S764" s="92"/>
      <c r="T764" s="92"/>
      <c r="U764" s="80"/>
      <c r="V764" s="80"/>
      <c r="W764" s="80"/>
      <c r="X764" s="81">
        <v>0</v>
      </c>
      <c r="Y764" s="80"/>
      <c r="Z764" s="80"/>
      <c r="AA764" s="82"/>
      <c r="AB764" s="82"/>
      <c r="AC764" s="83"/>
      <c r="AD764" s="83"/>
      <c r="AE764" s="83"/>
      <c r="AF764" s="83"/>
      <c r="AG764" s="84"/>
      <c r="AH764" s="85"/>
      <c r="AI764" s="85"/>
      <c r="AJ764" s="85">
        <f t="shared" si="22"/>
        <v>0</v>
      </c>
      <c r="AK764" s="85">
        <f t="shared" si="23"/>
        <v>0</v>
      </c>
      <c r="AL764" s="36"/>
    </row>
    <row r="765" spans="1:38" ht="15" hidden="1" customHeight="1" x14ac:dyDescent="0.25">
      <c r="A765" s="71">
        <v>735</v>
      </c>
      <c r="B765" s="71"/>
      <c r="C765" s="72"/>
      <c r="D765" s="70"/>
      <c r="E765" s="30"/>
      <c r="F765" s="30"/>
      <c r="G765" s="73"/>
      <c r="H765" s="74" t="s">
        <v>8</v>
      </c>
      <c r="I765" s="31"/>
      <c r="J765" s="30" t="s">
        <v>9</v>
      </c>
      <c r="K765" s="75">
        <f>'ФОРМУЛЫ!'!E751</f>
        <v>0</v>
      </c>
      <c r="L765" s="75">
        <f>'ФОРМУЛЫ!'!F751</f>
        <v>0</v>
      </c>
      <c r="M765" s="91"/>
      <c r="N765" s="76">
        <f>'ФОРМУЛЫ!'!J751</f>
        <v>0</v>
      </c>
      <c r="O765" s="76">
        <f>'ФОРМУЛЫ!'!K751</f>
        <v>0</v>
      </c>
      <c r="P765" s="77"/>
      <c r="Q765" s="78">
        <f>'ФОРМУЛЫ!'!P751</f>
        <v>0</v>
      </c>
      <c r="R765" s="79">
        <v>0.18</v>
      </c>
      <c r="S765" s="92"/>
      <c r="T765" s="92"/>
      <c r="U765" s="80"/>
      <c r="V765" s="80"/>
      <c r="W765" s="80"/>
      <c r="X765" s="81">
        <v>0</v>
      </c>
      <c r="Y765" s="80"/>
      <c r="Z765" s="80"/>
      <c r="AA765" s="82"/>
      <c r="AB765" s="82"/>
      <c r="AC765" s="83"/>
      <c r="AD765" s="83"/>
      <c r="AE765" s="83"/>
      <c r="AF765" s="83"/>
      <c r="AG765" s="84"/>
      <c r="AH765" s="85"/>
      <c r="AI765" s="85"/>
      <c r="AJ765" s="85">
        <f t="shared" si="22"/>
        <v>0</v>
      </c>
      <c r="AK765" s="85">
        <f t="shared" si="23"/>
        <v>0</v>
      </c>
      <c r="AL765" s="36"/>
    </row>
    <row r="766" spans="1:38" ht="15" hidden="1" customHeight="1" x14ac:dyDescent="0.25">
      <c r="A766" s="71">
        <v>736</v>
      </c>
      <c r="B766" s="71"/>
      <c r="C766" s="72"/>
      <c r="D766" s="70"/>
      <c r="E766" s="30"/>
      <c r="F766" s="30"/>
      <c r="G766" s="73"/>
      <c r="H766" s="74" t="s">
        <v>8</v>
      </c>
      <c r="I766" s="31"/>
      <c r="J766" s="30" t="s">
        <v>9</v>
      </c>
      <c r="K766" s="75">
        <f>'ФОРМУЛЫ!'!E752</f>
        <v>0</v>
      </c>
      <c r="L766" s="75">
        <f>'ФОРМУЛЫ!'!F752</f>
        <v>0</v>
      </c>
      <c r="M766" s="91"/>
      <c r="N766" s="76">
        <f>'ФОРМУЛЫ!'!J752</f>
        <v>0</v>
      </c>
      <c r="O766" s="76">
        <f>'ФОРМУЛЫ!'!K752</f>
        <v>0</v>
      </c>
      <c r="P766" s="77"/>
      <c r="Q766" s="78">
        <f>'ФОРМУЛЫ!'!P752</f>
        <v>0</v>
      </c>
      <c r="R766" s="79">
        <v>0.18</v>
      </c>
      <c r="S766" s="92"/>
      <c r="T766" s="92"/>
      <c r="U766" s="80"/>
      <c r="V766" s="80"/>
      <c r="W766" s="80"/>
      <c r="X766" s="81">
        <v>0</v>
      </c>
      <c r="Y766" s="80"/>
      <c r="Z766" s="80"/>
      <c r="AA766" s="82"/>
      <c r="AB766" s="82"/>
      <c r="AC766" s="83"/>
      <c r="AD766" s="83"/>
      <c r="AE766" s="83"/>
      <c r="AF766" s="83"/>
      <c r="AG766" s="84"/>
      <c r="AH766" s="85"/>
      <c r="AI766" s="85"/>
      <c r="AJ766" s="85">
        <f t="shared" si="22"/>
        <v>0</v>
      </c>
      <c r="AK766" s="85">
        <f t="shared" si="23"/>
        <v>0</v>
      </c>
      <c r="AL766" s="36"/>
    </row>
    <row r="767" spans="1:38" ht="15" hidden="1" customHeight="1" x14ac:dyDescent="0.25">
      <c r="A767" s="71">
        <v>737</v>
      </c>
      <c r="B767" s="71"/>
      <c r="C767" s="72"/>
      <c r="D767" s="70"/>
      <c r="E767" s="30"/>
      <c r="F767" s="30"/>
      <c r="G767" s="73"/>
      <c r="H767" s="74" t="s">
        <v>8</v>
      </c>
      <c r="I767" s="31"/>
      <c r="J767" s="30" t="s">
        <v>9</v>
      </c>
      <c r="K767" s="75">
        <f>'ФОРМУЛЫ!'!E753</f>
        <v>0</v>
      </c>
      <c r="L767" s="75">
        <f>'ФОРМУЛЫ!'!F753</f>
        <v>0</v>
      </c>
      <c r="M767" s="91"/>
      <c r="N767" s="76">
        <f>'ФОРМУЛЫ!'!J753</f>
        <v>0</v>
      </c>
      <c r="O767" s="76">
        <f>'ФОРМУЛЫ!'!K753</f>
        <v>0</v>
      </c>
      <c r="P767" s="77"/>
      <c r="Q767" s="78">
        <f>'ФОРМУЛЫ!'!P753</f>
        <v>0</v>
      </c>
      <c r="R767" s="79">
        <v>0.18</v>
      </c>
      <c r="S767" s="92"/>
      <c r="T767" s="92"/>
      <c r="U767" s="80"/>
      <c r="V767" s="80"/>
      <c r="W767" s="80"/>
      <c r="X767" s="81">
        <v>0</v>
      </c>
      <c r="Y767" s="80"/>
      <c r="Z767" s="80"/>
      <c r="AA767" s="82"/>
      <c r="AB767" s="82"/>
      <c r="AC767" s="83"/>
      <c r="AD767" s="83"/>
      <c r="AE767" s="83"/>
      <c r="AF767" s="83"/>
      <c r="AG767" s="84"/>
      <c r="AH767" s="85"/>
      <c r="AI767" s="85"/>
      <c r="AJ767" s="85">
        <f t="shared" si="22"/>
        <v>0</v>
      </c>
      <c r="AK767" s="85">
        <f t="shared" si="23"/>
        <v>0</v>
      </c>
      <c r="AL767" s="36"/>
    </row>
    <row r="768" spans="1:38" ht="15" hidden="1" customHeight="1" x14ac:dyDescent="0.25">
      <c r="A768" s="71">
        <v>738</v>
      </c>
      <c r="B768" s="71"/>
      <c r="C768" s="72"/>
      <c r="D768" s="70"/>
      <c r="E768" s="30"/>
      <c r="F768" s="30"/>
      <c r="G768" s="73"/>
      <c r="H768" s="74" t="s">
        <v>8</v>
      </c>
      <c r="I768" s="31"/>
      <c r="J768" s="30" t="s">
        <v>9</v>
      </c>
      <c r="K768" s="75">
        <f>'ФОРМУЛЫ!'!E754</f>
        <v>0</v>
      </c>
      <c r="L768" s="75">
        <f>'ФОРМУЛЫ!'!F754</f>
        <v>0</v>
      </c>
      <c r="M768" s="91"/>
      <c r="N768" s="76">
        <f>'ФОРМУЛЫ!'!J754</f>
        <v>0</v>
      </c>
      <c r="O768" s="76">
        <f>'ФОРМУЛЫ!'!K754</f>
        <v>0</v>
      </c>
      <c r="P768" s="77"/>
      <c r="Q768" s="78">
        <f>'ФОРМУЛЫ!'!P754</f>
        <v>0</v>
      </c>
      <c r="R768" s="79">
        <v>0.18</v>
      </c>
      <c r="S768" s="92"/>
      <c r="T768" s="92"/>
      <c r="U768" s="80"/>
      <c r="V768" s="80"/>
      <c r="W768" s="80"/>
      <c r="X768" s="81">
        <v>0</v>
      </c>
      <c r="Y768" s="80"/>
      <c r="Z768" s="80"/>
      <c r="AA768" s="82"/>
      <c r="AB768" s="82"/>
      <c r="AC768" s="83"/>
      <c r="AD768" s="83"/>
      <c r="AE768" s="83"/>
      <c r="AF768" s="83"/>
      <c r="AG768" s="84"/>
      <c r="AH768" s="85"/>
      <c r="AI768" s="85"/>
      <c r="AJ768" s="85">
        <f t="shared" si="22"/>
        <v>0</v>
      </c>
      <c r="AK768" s="85">
        <f t="shared" si="23"/>
        <v>0</v>
      </c>
      <c r="AL768" s="36"/>
    </row>
    <row r="769" spans="1:38" ht="15" hidden="1" customHeight="1" x14ac:dyDescent="0.25">
      <c r="A769" s="71">
        <v>739</v>
      </c>
      <c r="B769" s="71"/>
      <c r="C769" s="72"/>
      <c r="D769" s="70"/>
      <c r="E769" s="30"/>
      <c r="F769" s="30"/>
      <c r="G769" s="73"/>
      <c r="H769" s="74" t="s">
        <v>8</v>
      </c>
      <c r="I769" s="31"/>
      <c r="J769" s="30" t="s">
        <v>9</v>
      </c>
      <c r="K769" s="75">
        <f>'ФОРМУЛЫ!'!E755</f>
        <v>0</v>
      </c>
      <c r="L769" s="75">
        <f>'ФОРМУЛЫ!'!F755</f>
        <v>0</v>
      </c>
      <c r="M769" s="91"/>
      <c r="N769" s="76">
        <f>'ФОРМУЛЫ!'!J755</f>
        <v>0</v>
      </c>
      <c r="O769" s="76">
        <f>'ФОРМУЛЫ!'!K755</f>
        <v>0</v>
      </c>
      <c r="P769" s="77"/>
      <c r="Q769" s="78">
        <f>'ФОРМУЛЫ!'!P755</f>
        <v>0</v>
      </c>
      <c r="R769" s="79">
        <v>0.18</v>
      </c>
      <c r="S769" s="92"/>
      <c r="T769" s="92"/>
      <c r="U769" s="80"/>
      <c r="V769" s="80"/>
      <c r="W769" s="80"/>
      <c r="X769" s="81">
        <v>0</v>
      </c>
      <c r="Y769" s="80"/>
      <c r="Z769" s="80"/>
      <c r="AA769" s="82"/>
      <c r="AB769" s="82"/>
      <c r="AC769" s="83"/>
      <c r="AD769" s="83"/>
      <c r="AE769" s="83"/>
      <c r="AF769" s="83"/>
      <c r="AG769" s="84"/>
      <c r="AH769" s="85"/>
      <c r="AI769" s="85"/>
      <c r="AJ769" s="85">
        <f t="shared" si="22"/>
        <v>0</v>
      </c>
      <c r="AK769" s="85">
        <f t="shared" si="23"/>
        <v>0</v>
      </c>
      <c r="AL769" s="36"/>
    </row>
    <row r="770" spans="1:38" ht="15" hidden="1" customHeight="1" x14ac:dyDescent="0.25">
      <c r="A770" s="71">
        <v>740</v>
      </c>
      <c r="B770" s="71"/>
      <c r="C770" s="72"/>
      <c r="D770" s="70"/>
      <c r="E770" s="30"/>
      <c r="F770" s="30"/>
      <c r="G770" s="73"/>
      <c r="H770" s="74" t="s">
        <v>8</v>
      </c>
      <c r="I770" s="31"/>
      <c r="J770" s="30" t="s">
        <v>9</v>
      </c>
      <c r="K770" s="75">
        <f>'ФОРМУЛЫ!'!E756</f>
        <v>0</v>
      </c>
      <c r="L770" s="75">
        <f>'ФОРМУЛЫ!'!F756</f>
        <v>0</v>
      </c>
      <c r="M770" s="91"/>
      <c r="N770" s="76">
        <f>'ФОРМУЛЫ!'!J756</f>
        <v>0</v>
      </c>
      <c r="O770" s="76">
        <f>'ФОРМУЛЫ!'!K756</f>
        <v>0</v>
      </c>
      <c r="P770" s="77"/>
      <c r="Q770" s="78">
        <f>'ФОРМУЛЫ!'!P756</f>
        <v>0</v>
      </c>
      <c r="R770" s="79">
        <v>0.18</v>
      </c>
      <c r="S770" s="92"/>
      <c r="T770" s="92"/>
      <c r="U770" s="80"/>
      <c r="V770" s="80"/>
      <c r="W770" s="80"/>
      <c r="X770" s="81">
        <v>0</v>
      </c>
      <c r="Y770" s="80"/>
      <c r="Z770" s="80"/>
      <c r="AA770" s="82"/>
      <c r="AB770" s="82"/>
      <c r="AC770" s="83"/>
      <c r="AD770" s="83"/>
      <c r="AE770" s="83"/>
      <c r="AF770" s="83"/>
      <c r="AG770" s="84"/>
      <c r="AH770" s="85"/>
      <c r="AI770" s="85"/>
      <c r="AJ770" s="85">
        <f t="shared" si="22"/>
        <v>0</v>
      </c>
      <c r="AK770" s="85">
        <f t="shared" si="23"/>
        <v>0</v>
      </c>
      <c r="AL770" s="36"/>
    </row>
    <row r="771" spans="1:38" ht="15" hidden="1" customHeight="1" x14ac:dyDescent="0.25">
      <c r="A771" s="71">
        <v>741</v>
      </c>
      <c r="B771" s="71"/>
      <c r="C771" s="72"/>
      <c r="D771" s="70"/>
      <c r="E771" s="30"/>
      <c r="F771" s="30"/>
      <c r="G771" s="73"/>
      <c r="H771" s="74" t="s">
        <v>8</v>
      </c>
      <c r="I771" s="31"/>
      <c r="J771" s="30" t="s">
        <v>9</v>
      </c>
      <c r="K771" s="75">
        <f>'ФОРМУЛЫ!'!E757</f>
        <v>0</v>
      </c>
      <c r="L771" s="75">
        <f>'ФОРМУЛЫ!'!F757</f>
        <v>0</v>
      </c>
      <c r="M771" s="91"/>
      <c r="N771" s="76">
        <f>'ФОРМУЛЫ!'!J757</f>
        <v>0</v>
      </c>
      <c r="O771" s="76">
        <f>'ФОРМУЛЫ!'!K757</f>
        <v>0</v>
      </c>
      <c r="P771" s="77"/>
      <c r="Q771" s="78">
        <f>'ФОРМУЛЫ!'!P757</f>
        <v>0</v>
      </c>
      <c r="R771" s="79">
        <v>0.18</v>
      </c>
      <c r="S771" s="92"/>
      <c r="T771" s="92"/>
      <c r="U771" s="80"/>
      <c r="V771" s="80"/>
      <c r="W771" s="80"/>
      <c r="X771" s="81">
        <v>0</v>
      </c>
      <c r="Y771" s="80"/>
      <c r="Z771" s="80"/>
      <c r="AA771" s="82"/>
      <c r="AB771" s="82"/>
      <c r="AC771" s="83"/>
      <c r="AD771" s="83"/>
      <c r="AE771" s="83"/>
      <c r="AF771" s="83"/>
      <c r="AG771" s="84"/>
      <c r="AH771" s="85"/>
      <c r="AI771" s="85"/>
      <c r="AJ771" s="85">
        <f t="shared" si="22"/>
        <v>0</v>
      </c>
      <c r="AK771" s="85">
        <f t="shared" si="23"/>
        <v>0</v>
      </c>
      <c r="AL771" s="36"/>
    </row>
    <row r="772" spans="1:38" ht="15" hidden="1" customHeight="1" x14ac:dyDescent="0.25">
      <c r="A772" s="71">
        <v>742</v>
      </c>
      <c r="B772" s="71"/>
      <c r="C772" s="72"/>
      <c r="D772" s="70"/>
      <c r="E772" s="30"/>
      <c r="F772" s="30"/>
      <c r="G772" s="73"/>
      <c r="H772" s="74" t="s">
        <v>8</v>
      </c>
      <c r="I772" s="31"/>
      <c r="J772" s="30" t="s">
        <v>9</v>
      </c>
      <c r="K772" s="75">
        <f>'ФОРМУЛЫ!'!E758</f>
        <v>0</v>
      </c>
      <c r="L772" s="75">
        <f>'ФОРМУЛЫ!'!F758</f>
        <v>0</v>
      </c>
      <c r="M772" s="91"/>
      <c r="N772" s="76">
        <f>'ФОРМУЛЫ!'!J758</f>
        <v>0</v>
      </c>
      <c r="O772" s="76">
        <f>'ФОРМУЛЫ!'!K758</f>
        <v>0</v>
      </c>
      <c r="P772" s="77"/>
      <c r="Q772" s="78">
        <f>'ФОРМУЛЫ!'!P758</f>
        <v>0</v>
      </c>
      <c r="R772" s="79">
        <v>0.18</v>
      </c>
      <c r="S772" s="92"/>
      <c r="T772" s="92"/>
      <c r="U772" s="80"/>
      <c r="V772" s="80"/>
      <c r="W772" s="80"/>
      <c r="X772" s="81">
        <v>0</v>
      </c>
      <c r="Y772" s="80"/>
      <c r="Z772" s="80"/>
      <c r="AA772" s="82"/>
      <c r="AB772" s="82"/>
      <c r="AC772" s="83"/>
      <c r="AD772" s="83"/>
      <c r="AE772" s="83"/>
      <c r="AF772" s="83"/>
      <c r="AG772" s="84"/>
      <c r="AH772" s="85"/>
      <c r="AI772" s="85"/>
      <c r="AJ772" s="85">
        <f t="shared" si="22"/>
        <v>0</v>
      </c>
      <c r="AK772" s="85">
        <f t="shared" si="23"/>
        <v>0</v>
      </c>
      <c r="AL772" s="36"/>
    </row>
    <row r="773" spans="1:38" ht="15" hidden="1" customHeight="1" x14ac:dyDescent="0.25">
      <c r="A773" s="71">
        <v>743</v>
      </c>
      <c r="B773" s="71"/>
      <c r="C773" s="72"/>
      <c r="D773" s="70"/>
      <c r="E773" s="30"/>
      <c r="F773" s="30"/>
      <c r="G773" s="73"/>
      <c r="H773" s="74" t="s">
        <v>8</v>
      </c>
      <c r="I773" s="31"/>
      <c r="J773" s="30" t="s">
        <v>9</v>
      </c>
      <c r="K773" s="75">
        <f>'ФОРМУЛЫ!'!E759</f>
        <v>0</v>
      </c>
      <c r="L773" s="75">
        <f>'ФОРМУЛЫ!'!F759</f>
        <v>0</v>
      </c>
      <c r="M773" s="91"/>
      <c r="N773" s="76">
        <f>'ФОРМУЛЫ!'!J759</f>
        <v>0</v>
      </c>
      <c r="O773" s="76">
        <f>'ФОРМУЛЫ!'!K759</f>
        <v>0</v>
      </c>
      <c r="P773" s="77"/>
      <c r="Q773" s="78">
        <f>'ФОРМУЛЫ!'!P759</f>
        <v>0</v>
      </c>
      <c r="R773" s="79">
        <v>0.18</v>
      </c>
      <c r="S773" s="92"/>
      <c r="T773" s="92"/>
      <c r="U773" s="80"/>
      <c r="V773" s="80"/>
      <c r="W773" s="80"/>
      <c r="X773" s="81">
        <v>0</v>
      </c>
      <c r="Y773" s="80"/>
      <c r="Z773" s="80"/>
      <c r="AA773" s="82"/>
      <c r="AB773" s="82"/>
      <c r="AC773" s="83"/>
      <c r="AD773" s="83"/>
      <c r="AE773" s="83"/>
      <c r="AF773" s="83"/>
      <c r="AG773" s="84"/>
      <c r="AH773" s="85"/>
      <c r="AI773" s="85"/>
      <c r="AJ773" s="85">
        <f t="shared" si="22"/>
        <v>0</v>
      </c>
      <c r="AK773" s="85">
        <f t="shared" si="23"/>
        <v>0</v>
      </c>
      <c r="AL773" s="36"/>
    </row>
    <row r="774" spans="1:38" ht="15" hidden="1" customHeight="1" x14ac:dyDescent="0.25">
      <c r="A774" s="71">
        <v>744</v>
      </c>
      <c r="B774" s="71"/>
      <c r="C774" s="72"/>
      <c r="D774" s="70"/>
      <c r="E774" s="30"/>
      <c r="F774" s="30"/>
      <c r="G774" s="73"/>
      <c r="H774" s="74" t="s">
        <v>8</v>
      </c>
      <c r="I774" s="31"/>
      <c r="J774" s="30" t="s">
        <v>9</v>
      </c>
      <c r="K774" s="75">
        <f>'ФОРМУЛЫ!'!E760</f>
        <v>0</v>
      </c>
      <c r="L774" s="75">
        <f>'ФОРМУЛЫ!'!F760</f>
        <v>0</v>
      </c>
      <c r="M774" s="91"/>
      <c r="N774" s="76">
        <f>'ФОРМУЛЫ!'!J760</f>
        <v>0</v>
      </c>
      <c r="O774" s="76">
        <f>'ФОРМУЛЫ!'!K760</f>
        <v>0</v>
      </c>
      <c r="P774" s="77"/>
      <c r="Q774" s="78">
        <f>'ФОРМУЛЫ!'!P760</f>
        <v>0</v>
      </c>
      <c r="R774" s="79">
        <v>0.18</v>
      </c>
      <c r="S774" s="92"/>
      <c r="T774" s="92"/>
      <c r="U774" s="80"/>
      <c r="V774" s="80"/>
      <c r="W774" s="80"/>
      <c r="X774" s="81">
        <v>0</v>
      </c>
      <c r="Y774" s="80"/>
      <c r="Z774" s="80"/>
      <c r="AA774" s="82"/>
      <c r="AB774" s="82"/>
      <c r="AC774" s="83"/>
      <c r="AD774" s="83"/>
      <c r="AE774" s="83"/>
      <c r="AF774" s="83"/>
      <c r="AG774" s="84"/>
      <c r="AH774" s="85"/>
      <c r="AI774" s="85"/>
      <c r="AJ774" s="85">
        <f t="shared" si="22"/>
        <v>0</v>
      </c>
      <c r="AK774" s="85">
        <f t="shared" si="23"/>
        <v>0</v>
      </c>
      <c r="AL774" s="36"/>
    </row>
    <row r="775" spans="1:38" ht="15" hidden="1" customHeight="1" x14ac:dyDescent="0.25">
      <c r="A775" s="71">
        <v>745</v>
      </c>
      <c r="B775" s="71"/>
      <c r="C775" s="72"/>
      <c r="D775" s="70"/>
      <c r="E775" s="30"/>
      <c r="F775" s="30"/>
      <c r="G775" s="73"/>
      <c r="H775" s="74" t="s">
        <v>8</v>
      </c>
      <c r="I775" s="31"/>
      <c r="J775" s="30" t="s">
        <v>9</v>
      </c>
      <c r="K775" s="75">
        <f>'ФОРМУЛЫ!'!E761</f>
        <v>0</v>
      </c>
      <c r="L775" s="75">
        <f>'ФОРМУЛЫ!'!F761</f>
        <v>0</v>
      </c>
      <c r="M775" s="91"/>
      <c r="N775" s="76">
        <f>'ФОРМУЛЫ!'!J761</f>
        <v>0</v>
      </c>
      <c r="O775" s="76">
        <f>'ФОРМУЛЫ!'!K761</f>
        <v>0</v>
      </c>
      <c r="P775" s="77"/>
      <c r="Q775" s="78">
        <f>'ФОРМУЛЫ!'!P761</f>
        <v>0</v>
      </c>
      <c r="R775" s="79">
        <v>0.18</v>
      </c>
      <c r="S775" s="92"/>
      <c r="T775" s="92"/>
      <c r="U775" s="80"/>
      <c r="V775" s="80"/>
      <c r="W775" s="80"/>
      <c r="X775" s="81">
        <v>0</v>
      </c>
      <c r="Y775" s="80"/>
      <c r="Z775" s="80"/>
      <c r="AA775" s="82"/>
      <c r="AB775" s="82"/>
      <c r="AC775" s="83"/>
      <c r="AD775" s="83"/>
      <c r="AE775" s="83"/>
      <c r="AF775" s="83"/>
      <c r="AG775" s="84"/>
      <c r="AH775" s="85"/>
      <c r="AI775" s="85"/>
      <c r="AJ775" s="85">
        <f t="shared" si="22"/>
        <v>0</v>
      </c>
      <c r="AK775" s="85">
        <f t="shared" si="23"/>
        <v>0</v>
      </c>
      <c r="AL775" s="36"/>
    </row>
    <row r="776" spans="1:38" ht="15" hidden="1" customHeight="1" x14ac:dyDescent="0.25">
      <c r="A776" s="71">
        <v>746</v>
      </c>
      <c r="B776" s="71"/>
      <c r="C776" s="72"/>
      <c r="D776" s="70"/>
      <c r="E776" s="30"/>
      <c r="F776" s="30"/>
      <c r="G776" s="73"/>
      <c r="H776" s="74" t="s">
        <v>8</v>
      </c>
      <c r="I776" s="31"/>
      <c r="J776" s="30" t="s">
        <v>9</v>
      </c>
      <c r="K776" s="75">
        <f>'ФОРМУЛЫ!'!E762</f>
        <v>0</v>
      </c>
      <c r="L776" s="75">
        <f>'ФОРМУЛЫ!'!F762</f>
        <v>0</v>
      </c>
      <c r="M776" s="91"/>
      <c r="N776" s="76">
        <f>'ФОРМУЛЫ!'!J762</f>
        <v>0</v>
      </c>
      <c r="O776" s="76">
        <f>'ФОРМУЛЫ!'!K762</f>
        <v>0</v>
      </c>
      <c r="P776" s="77"/>
      <c r="Q776" s="78">
        <f>'ФОРМУЛЫ!'!P762</f>
        <v>0</v>
      </c>
      <c r="R776" s="79">
        <v>0.18</v>
      </c>
      <c r="S776" s="92"/>
      <c r="T776" s="92"/>
      <c r="U776" s="80"/>
      <c r="V776" s="80"/>
      <c r="W776" s="80"/>
      <c r="X776" s="81">
        <v>0</v>
      </c>
      <c r="Y776" s="80"/>
      <c r="Z776" s="80"/>
      <c r="AA776" s="82"/>
      <c r="AB776" s="82"/>
      <c r="AC776" s="83"/>
      <c r="AD776" s="83"/>
      <c r="AE776" s="83"/>
      <c r="AF776" s="83"/>
      <c r="AG776" s="84"/>
      <c r="AH776" s="85"/>
      <c r="AI776" s="85"/>
      <c r="AJ776" s="85">
        <f t="shared" si="22"/>
        <v>0</v>
      </c>
      <c r="AK776" s="85">
        <f t="shared" si="23"/>
        <v>0</v>
      </c>
      <c r="AL776" s="36"/>
    </row>
    <row r="777" spans="1:38" ht="15" hidden="1" customHeight="1" x14ac:dyDescent="0.25">
      <c r="A777" s="71">
        <v>747</v>
      </c>
      <c r="B777" s="71"/>
      <c r="C777" s="72"/>
      <c r="D777" s="70"/>
      <c r="E777" s="30"/>
      <c r="F777" s="30"/>
      <c r="G777" s="73"/>
      <c r="H777" s="74" t="s">
        <v>8</v>
      </c>
      <c r="I777" s="31"/>
      <c r="J777" s="30" t="s">
        <v>9</v>
      </c>
      <c r="K777" s="75">
        <f>'ФОРМУЛЫ!'!E763</f>
        <v>0</v>
      </c>
      <c r="L777" s="75">
        <f>'ФОРМУЛЫ!'!F763</f>
        <v>0</v>
      </c>
      <c r="M777" s="91"/>
      <c r="N777" s="76">
        <f>'ФОРМУЛЫ!'!J763</f>
        <v>0</v>
      </c>
      <c r="O777" s="76">
        <f>'ФОРМУЛЫ!'!K763</f>
        <v>0</v>
      </c>
      <c r="P777" s="77"/>
      <c r="Q777" s="78">
        <f>'ФОРМУЛЫ!'!P763</f>
        <v>0</v>
      </c>
      <c r="R777" s="79">
        <v>0.18</v>
      </c>
      <c r="S777" s="92"/>
      <c r="T777" s="92"/>
      <c r="U777" s="80"/>
      <c r="V777" s="80"/>
      <c r="W777" s="80"/>
      <c r="X777" s="81">
        <v>0</v>
      </c>
      <c r="Y777" s="80"/>
      <c r="Z777" s="80"/>
      <c r="AA777" s="82"/>
      <c r="AB777" s="82"/>
      <c r="AC777" s="83"/>
      <c r="AD777" s="83"/>
      <c r="AE777" s="83"/>
      <c r="AF777" s="83"/>
      <c r="AG777" s="84"/>
      <c r="AH777" s="85"/>
      <c r="AI777" s="85"/>
      <c r="AJ777" s="85">
        <f t="shared" si="22"/>
        <v>0</v>
      </c>
      <c r="AK777" s="85">
        <f t="shared" si="23"/>
        <v>0</v>
      </c>
      <c r="AL777" s="36"/>
    </row>
    <row r="778" spans="1:38" ht="15" hidden="1" customHeight="1" x14ac:dyDescent="0.25">
      <c r="A778" s="71">
        <v>748</v>
      </c>
      <c r="B778" s="71"/>
      <c r="C778" s="72"/>
      <c r="D778" s="70"/>
      <c r="E778" s="30"/>
      <c r="F778" s="30"/>
      <c r="G778" s="73"/>
      <c r="H778" s="74" t="s">
        <v>8</v>
      </c>
      <c r="I778" s="31"/>
      <c r="J778" s="30" t="s">
        <v>9</v>
      </c>
      <c r="K778" s="75">
        <f>'ФОРМУЛЫ!'!E764</f>
        <v>0</v>
      </c>
      <c r="L778" s="75">
        <f>'ФОРМУЛЫ!'!F764</f>
        <v>0</v>
      </c>
      <c r="M778" s="91"/>
      <c r="N778" s="76">
        <f>'ФОРМУЛЫ!'!J764</f>
        <v>0</v>
      </c>
      <c r="O778" s="76">
        <f>'ФОРМУЛЫ!'!K764</f>
        <v>0</v>
      </c>
      <c r="P778" s="77"/>
      <c r="Q778" s="78">
        <f>'ФОРМУЛЫ!'!P764</f>
        <v>0</v>
      </c>
      <c r="R778" s="79">
        <v>0.18</v>
      </c>
      <c r="S778" s="92"/>
      <c r="T778" s="92"/>
      <c r="U778" s="80"/>
      <c r="V778" s="80"/>
      <c r="W778" s="80"/>
      <c r="X778" s="81">
        <v>0</v>
      </c>
      <c r="Y778" s="80"/>
      <c r="Z778" s="80"/>
      <c r="AA778" s="82"/>
      <c r="AB778" s="82"/>
      <c r="AC778" s="83"/>
      <c r="AD778" s="83"/>
      <c r="AE778" s="83"/>
      <c r="AF778" s="83"/>
      <c r="AG778" s="84"/>
      <c r="AH778" s="85"/>
      <c r="AI778" s="85"/>
      <c r="AJ778" s="85">
        <f t="shared" si="22"/>
        <v>0</v>
      </c>
      <c r="AK778" s="85">
        <f t="shared" si="23"/>
        <v>0</v>
      </c>
      <c r="AL778" s="36"/>
    </row>
    <row r="779" spans="1:38" ht="15" hidden="1" customHeight="1" x14ac:dyDescent="0.25">
      <c r="A779" s="71">
        <v>749</v>
      </c>
      <c r="B779" s="71"/>
      <c r="C779" s="72"/>
      <c r="D779" s="70"/>
      <c r="E779" s="30"/>
      <c r="F779" s="30"/>
      <c r="G779" s="73"/>
      <c r="H779" s="74" t="s">
        <v>8</v>
      </c>
      <c r="I779" s="31"/>
      <c r="J779" s="30" t="s">
        <v>9</v>
      </c>
      <c r="K779" s="75">
        <f>'ФОРМУЛЫ!'!E765</f>
        <v>0</v>
      </c>
      <c r="L779" s="75">
        <f>'ФОРМУЛЫ!'!F765</f>
        <v>0</v>
      </c>
      <c r="M779" s="91"/>
      <c r="N779" s="76">
        <f>'ФОРМУЛЫ!'!J765</f>
        <v>0</v>
      </c>
      <c r="O779" s="76">
        <f>'ФОРМУЛЫ!'!K765</f>
        <v>0</v>
      </c>
      <c r="P779" s="77"/>
      <c r="Q779" s="78">
        <f>'ФОРМУЛЫ!'!P765</f>
        <v>0</v>
      </c>
      <c r="R779" s="79">
        <v>0.18</v>
      </c>
      <c r="S779" s="92"/>
      <c r="T779" s="92"/>
      <c r="U779" s="80"/>
      <c r="V779" s="80"/>
      <c r="W779" s="80"/>
      <c r="X779" s="81">
        <v>0</v>
      </c>
      <c r="Y779" s="80"/>
      <c r="Z779" s="80"/>
      <c r="AA779" s="82"/>
      <c r="AB779" s="82"/>
      <c r="AC779" s="83"/>
      <c r="AD779" s="83"/>
      <c r="AE779" s="83"/>
      <c r="AF779" s="83"/>
      <c r="AG779" s="84"/>
      <c r="AH779" s="85"/>
      <c r="AI779" s="85"/>
      <c r="AJ779" s="85">
        <f t="shared" si="22"/>
        <v>0</v>
      </c>
      <c r="AK779" s="85">
        <f t="shared" si="23"/>
        <v>0</v>
      </c>
      <c r="AL779" s="36"/>
    </row>
    <row r="780" spans="1:38" ht="15" hidden="1" customHeight="1" x14ac:dyDescent="0.25">
      <c r="A780" s="71">
        <v>750</v>
      </c>
      <c r="B780" s="71"/>
      <c r="C780" s="72"/>
      <c r="D780" s="70"/>
      <c r="E780" s="30"/>
      <c r="F780" s="30"/>
      <c r="G780" s="73"/>
      <c r="H780" s="74" t="s">
        <v>8</v>
      </c>
      <c r="I780" s="31"/>
      <c r="J780" s="30" t="s">
        <v>9</v>
      </c>
      <c r="K780" s="75">
        <f>'ФОРМУЛЫ!'!E766</f>
        <v>0</v>
      </c>
      <c r="L780" s="75">
        <f>'ФОРМУЛЫ!'!F766</f>
        <v>0</v>
      </c>
      <c r="M780" s="91"/>
      <c r="N780" s="76">
        <f>'ФОРМУЛЫ!'!J766</f>
        <v>0</v>
      </c>
      <c r="O780" s="76">
        <f>'ФОРМУЛЫ!'!K766</f>
        <v>0</v>
      </c>
      <c r="P780" s="77"/>
      <c r="Q780" s="78">
        <f>'ФОРМУЛЫ!'!P766</f>
        <v>0</v>
      </c>
      <c r="R780" s="79">
        <v>0.18</v>
      </c>
      <c r="S780" s="92"/>
      <c r="T780" s="92"/>
      <c r="U780" s="80"/>
      <c r="V780" s="80"/>
      <c r="W780" s="80"/>
      <c r="X780" s="81">
        <v>0</v>
      </c>
      <c r="Y780" s="80"/>
      <c r="Z780" s="80"/>
      <c r="AA780" s="82"/>
      <c r="AB780" s="82"/>
      <c r="AC780" s="83"/>
      <c r="AD780" s="83"/>
      <c r="AE780" s="83"/>
      <c r="AF780" s="83"/>
      <c r="AG780" s="84"/>
      <c r="AH780" s="85"/>
      <c r="AI780" s="85"/>
      <c r="AJ780" s="85">
        <f t="shared" si="22"/>
        <v>0</v>
      </c>
      <c r="AK780" s="85">
        <f t="shared" si="23"/>
        <v>0</v>
      </c>
      <c r="AL780" s="36"/>
    </row>
    <row r="781" spans="1:38" ht="15" hidden="1" customHeight="1" x14ac:dyDescent="0.25">
      <c r="A781" s="71">
        <v>751</v>
      </c>
      <c r="B781" s="71"/>
      <c r="C781" s="72"/>
      <c r="D781" s="70"/>
      <c r="E781" s="30"/>
      <c r="F781" s="30"/>
      <c r="G781" s="73"/>
      <c r="H781" s="74" t="s">
        <v>8</v>
      </c>
      <c r="I781" s="31"/>
      <c r="J781" s="30" t="s">
        <v>9</v>
      </c>
      <c r="K781" s="75">
        <f>'ФОРМУЛЫ!'!E767</f>
        <v>0</v>
      </c>
      <c r="L781" s="75">
        <f>'ФОРМУЛЫ!'!F767</f>
        <v>0</v>
      </c>
      <c r="M781" s="91"/>
      <c r="N781" s="76">
        <f>'ФОРМУЛЫ!'!J767</f>
        <v>0</v>
      </c>
      <c r="O781" s="76">
        <f>'ФОРМУЛЫ!'!K767</f>
        <v>0</v>
      </c>
      <c r="P781" s="77"/>
      <c r="Q781" s="78">
        <f>'ФОРМУЛЫ!'!P767</f>
        <v>0</v>
      </c>
      <c r="R781" s="79">
        <v>0.18</v>
      </c>
      <c r="S781" s="92"/>
      <c r="T781" s="92"/>
      <c r="U781" s="80"/>
      <c r="V781" s="80"/>
      <c r="W781" s="80"/>
      <c r="X781" s="81">
        <v>0</v>
      </c>
      <c r="Y781" s="80"/>
      <c r="Z781" s="80"/>
      <c r="AA781" s="82"/>
      <c r="AB781" s="82"/>
      <c r="AC781" s="83"/>
      <c r="AD781" s="83"/>
      <c r="AE781" s="83"/>
      <c r="AF781" s="83"/>
      <c r="AG781" s="84"/>
      <c r="AH781" s="85"/>
      <c r="AI781" s="85"/>
      <c r="AJ781" s="85">
        <f t="shared" si="22"/>
        <v>0</v>
      </c>
      <c r="AK781" s="85">
        <f t="shared" si="23"/>
        <v>0</v>
      </c>
      <c r="AL781" s="36"/>
    </row>
    <row r="782" spans="1:38" ht="15" hidden="1" customHeight="1" x14ac:dyDescent="0.25">
      <c r="A782" s="71">
        <v>752</v>
      </c>
      <c r="B782" s="71"/>
      <c r="C782" s="72"/>
      <c r="D782" s="70"/>
      <c r="E782" s="30"/>
      <c r="F782" s="30"/>
      <c r="G782" s="73"/>
      <c r="H782" s="74" t="s">
        <v>8</v>
      </c>
      <c r="I782" s="31"/>
      <c r="J782" s="30" t="s">
        <v>9</v>
      </c>
      <c r="K782" s="75">
        <f>'ФОРМУЛЫ!'!E768</f>
        <v>0</v>
      </c>
      <c r="L782" s="75">
        <f>'ФОРМУЛЫ!'!F768</f>
        <v>0</v>
      </c>
      <c r="M782" s="91"/>
      <c r="N782" s="76">
        <f>'ФОРМУЛЫ!'!J768</f>
        <v>0</v>
      </c>
      <c r="O782" s="76">
        <f>'ФОРМУЛЫ!'!K768</f>
        <v>0</v>
      </c>
      <c r="P782" s="77"/>
      <c r="Q782" s="78">
        <f>'ФОРМУЛЫ!'!P768</f>
        <v>0</v>
      </c>
      <c r="R782" s="79">
        <v>0.18</v>
      </c>
      <c r="S782" s="92"/>
      <c r="T782" s="92"/>
      <c r="U782" s="80"/>
      <c r="V782" s="80"/>
      <c r="W782" s="80"/>
      <c r="X782" s="81">
        <v>0</v>
      </c>
      <c r="Y782" s="80"/>
      <c r="Z782" s="80"/>
      <c r="AA782" s="82"/>
      <c r="AB782" s="82"/>
      <c r="AC782" s="83"/>
      <c r="AD782" s="83"/>
      <c r="AE782" s="83"/>
      <c r="AF782" s="83"/>
      <c r="AG782" s="84"/>
      <c r="AH782" s="85"/>
      <c r="AI782" s="85"/>
      <c r="AJ782" s="85">
        <f t="shared" si="22"/>
        <v>0</v>
      </c>
      <c r="AK782" s="85">
        <f t="shared" si="23"/>
        <v>0</v>
      </c>
      <c r="AL782" s="36"/>
    </row>
    <row r="783" spans="1:38" ht="15" hidden="1" customHeight="1" x14ac:dyDescent="0.25">
      <c r="A783" s="71">
        <v>753</v>
      </c>
      <c r="B783" s="71"/>
      <c r="C783" s="72"/>
      <c r="D783" s="70"/>
      <c r="E783" s="30"/>
      <c r="F783" s="30"/>
      <c r="G783" s="73"/>
      <c r="H783" s="74" t="s">
        <v>8</v>
      </c>
      <c r="I783" s="31"/>
      <c r="J783" s="30" t="s">
        <v>9</v>
      </c>
      <c r="K783" s="75">
        <f>'ФОРМУЛЫ!'!E769</f>
        <v>0</v>
      </c>
      <c r="L783" s="75">
        <f>'ФОРМУЛЫ!'!F769</f>
        <v>0</v>
      </c>
      <c r="M783" s="91"/>
      <c r="N783" s="76">
        <f>'ФОРМУЛЫ!'!J769</f>
        <v>0</v>
      </c>
      <c r="O783" s="76">
        <f>'ФОРМУЛЫ!'!K769</f>
        <v>0</v>
      </c>
      <c r="P783" s="77"/>
      <c r="Q783" s="78">
        <f>'ФОРМУЛЫ!'!P769</f>
        <v>0</v>
      </c>
      <c r="R783" s="79">
        <v>0.18</v>
      </c>
      <c r="S783" s="92"/>
      <c r="T783" s="92"/>
      <c r="U783" s="80"/>
      <c r="V783" s="80"/>
      <c r="W783" s="80"/>
      <c r="X783" s="81">
        <v>0</v>
      </c>
      <c r="Y783" s="80"/>
      <c r="Z783" s="80"/>
      <c r="AA783" s="82"/>
      <c r="AB783" s="82"/>
      <c r="AC783" s="83"/>
      <c r="AD783" s="83"/>
      <c r="AE783" s="83"/>
      <c r="AF783" s="83"/>
      <c r="AG783" s="84"/>
      <c r="AH783" s="85"/>
      <c r="AI783" s="85"/>
      <c r="AJ783" s="85">
        <f t="shared" si="22"/>
        <v>0</v>
      </c>
      <c r="AK783" s="85">
        <f t="shared" si="23"/>
        <v>0</v>
      </c>
      <c r="AL783" s="36"/>
    </row>
    <row r="784" spans="1:38" ht="15" hidden="1" customHeight="1" x14ac:dyDescent="0.25">
      <c r="A784" s="71">
        <v>754</v>
      </c>
      <c r="B784" s="71"/>
      <c r="C784" s="72"/>
      <c r="D784" s="70"/>
      <c r="E784" s="30"/>
      <c r="F784" s="30"/>
      <c r="G784" s="73"/>
      <c r="H784" s="74" t="s">
        <v>8</v>
      </c>
      <c r="I784" s="31"/>
      <c r="J784" s="30" t="s">
        <v>9</v>
      </c>
      <c r="K784" s="75">
        <f>'ФОРМУЛЫ!'!E770</f>
        <v>0</v>
      </c>
      <c r="L784" s="75">
        <f>'ФОРМУЛЫ!'!F770</f>
        <v>0</v>
      </c>
      <c r="M784" s="91"/>
      <c r="N784" s="76">
        <f>'ФОРМУЛЫ!'!J770</f>
        <v>0</v>
      </c>
      <c r="O784" s="76">
        <f>'ФОРМУЛЫ!'!K770</f>
        <v>0</v>
      </c>
      <c r="P784" s="77"/>
      <c r="Q784" s="78">
        <f>'ФОРМУЛЫ!'!P770</f>
        <v>0</v>
      </c>
      <c r="R784" s="79">
        <v>0.18</v>
      </c>
      <c r="S784" s="92"/>
      <c r="T784" s="92"/>
      <c r="U784" s="80"/>
      <c r="V784" s="80"/>
      <c r="W784" s="80"/>
      <c r="X784" s="81">
        <v>0</v>
      </c>
      <c r="Y784" s="80"/>
      <c r="Z784" s="80"/>
      <c r="AA784" s="82"/>
      <c r="AB784" s="82"/>
      <c r="AC784" s="83"/>
      <c r="AD784" s="83"/>
      <c r="AE784" s="83"/>
      <c r="AF784" s="83"/>
      <c r="AG784" s="84"/>
      <c r="AH784" s="85"/>
      <c r="AI784" s="85"/>
      <c r="AJ784" s="85">
        <f t="shared" si="22"/>
        <v>0</v>
      </c>
      <c r="AK784" s="85">
        <f t="shared" si="23"/>
        <v>0</v>
      </c>
      <c r="AL784" s="36"/>
    </row>
    <row r="785" spans="1:38" ht="15" hidden="1" customHeight="1" x14ac:dyDescent="0.25">
      <c r="A785" s="71">
        <v>755</v>
      </c>
      <c r="B785" s="71"/>
      <c r="C785" s="72"/>
      <c r="D785" s="70"/>
      <c r="E785" s="30"/>
      <c r="F785" s="30"/>
      <c r="G785" s="73"/>
      <c r="H785" s="74" t="s">
        <v>8</v>
      </c>
      <c r="I785" s="31"/>
      <c r="J785" s="30" t="s">
        <v>9</v>
      </c>
      <c r="K785" s="75">
        <f>'ФОРМУЛЫ!'!E771</f>
        <v>0</v>
      </c>
      <c r="L785" s="75">
        <f>'ФОРМУЛЫ!'!F771</f>
        <v>0</v>
      </c>
      <c r="M785" s="91"/>
      <c r="N785" s="76">
        <f>'ФОРМУЛЫ!'!J771</f>
        <v>0</v>
      </c>
      <c r="O785" s="76">
        <f>'ФОРМУЛЫ!'!K771</f>
        <v>0</v>
      </c>
      <c r="P785" s="77"/>
      <c r="Q785" s="78">
        <f>'ФОРМУЛЫ!'!P771</f>
        <v>0</v>
      </c>
      <c r="R785" s="79">
        <v>0.18</v>
      </c>
      <c r="S785" s="92"/>
      <c r="T785" s="92"/>
      <c r="U785" s="80"/>
      <c r="V785" s="80"/>
      <c r="W785" s="80"/>
      <c r="X785" s="81">
        <v>0</v>
      </c>
      <c r="Y785" s="80"/>
      <c r="Z785" s="80"/>
      <c r="AA785" s="82"/>
      <c r="AB785" s="82"/>
      <c r="AC785" s="83"/>
      <c r="AD785" s="83"/>
      <c r="AE785" s="83"/>
      <c r="AF785" s="83"/>
      <c r="AG785" s="84"/>
      <c r="AH785" s="85"/>
      <c r="AI785" s="85"/>
      <c r="AJ785" s="85">
        <f t="shared" si="22"/>
        <v>0</v>
      </c>
      <c r="AK785" s="85">
        <f t="shared" si="23"/>
        <v>0</v>
      </c>
      <c r="AL785" s="36"/>
    </row>
    <row r="786" spans="1:38" ht="15" hidden="1" customHeight="1" x14ac:dyDescent="0.25">
      <c r="A786" s="71">
        <v>756</v>
      </c>
      <c r="B786" s="71"/>
      <c r="C786" s="72"/>
      <c r="D786" s="70"/>
      <c r="E786" s="30"/>
      <c r="F786" s="30"/>
      <c r="G786" s="73"/>
      <c r="H786" s="74" t="s">
        <v>8</v>
      </c>
      <c r="I786" s="31"/>
      <c r="J786" s="30" t="s">
        <v>9</v>
      </c>
      <c r="K786" s="75">
        <f>'ФОРМУЛЫ!'!E772</f>
        <v>0</v>
      </c>
      <c r="L786" s="75">
        <f>'ФОРМУЛЫ!'!F772</f>
        <v>0</v>
      </c>
      <c r="M786" s="91"/>
      <c r="N786" s="76">
        <f>'ФОРМУЛЫ!'!J772</f>
        <v>0</v>
      </c>
      <c r="O786" s="76">
        <f>'ФОРМУЛЫ!'!K772</f>
        <v>0</v>
      </c>
      <c r="P786" s="77"/>
      <c r="Q786" s="78">
        <f>'ФОРМУЛЫ!'!P772</f>
        <v>0</v>
      </c>
      <c r="R786" s="79">
        <v>0.18</v>
      </c>
      <c r="S786" s="92"/>
      <c r="T786" s="92"/>
      <c r="U786" s="80"/>
      <c r="V786" s="80"/>
      <c r="W786" s="80"/>
      <c r="X786" s="81">
        <v>0</v>
      </c>
      <c r="Y786" s="80"/>
      <c r="Z786" s="80"/>
      <c r="AA786" s="82"/>
      <c r="AB786" s="82"/>
      <c r="AC786" s="83"/>
      <c r="AD786" s="83"/>
      <c r="AE786" s="83"/>
      <c r="AF786" s="83"/>
      <c r="AG786" s="84"/>
      <c r="AH786" s="85"/>
      <c r="AI786" s="85"/>
      <c r="AJ786" s="85">
        <f t="shared" si="22"/>
        <v>0</v>
      </c>
      <c r="AK786" s="85">
        <f t="shared" si="23"/>
        <v>0</v>
      </c>
      <c r="AL786" s="36"/>
    </row>
    <row r="787" spans="1:38" ht="15" hidden="1" customHeight="1" x14ac:dyDescent="0.25">
      <c r="A787" s="71">
        <v>757</v>
      </c>
      <c r="B787" s="71"/>
      <c r="C787" s="72"/>
      <c r="D787" s="70"/>
      <c r="E787" s="30"/>
      <c r="F787" s="30"/>
      <c r="G787" s="73"/>
      <c r="H787" s="74" t="s">
        <v>8</v>
      </c>
      <c r="I787" s="31"/>
      <c r="J787" s="30" t="s">
        <v>9</v>
      </c>
      <c r="K787" s="75">
        <f>'ФОРМУЛЫ!'!E773</f>
        <v>0</v>
      </c>
      <c r="L787" s="75">
        <f>'ФОРМУЛЫ!'!F773</f>
        <v>0</v>
      </c>
      <c r="M787" s="91"/>
      <c r="N787" s="76">
        <f>'ФОРМУЛЫ!'!J773</f>
        <v>0</v>
      </c>
      <c r="O787" s="76">
        <f>'ФОРМУЛЫ!'!K773</f>
        <v>0</v>
      </c>
      <c r="P787" s="77"/>
      <c r="Q787" s="78">
        <f>'ФОРМУЛЫ!'!P773</f>
        <v>0</v>
      </c>
      <c r="R787" s="79">
        <v>0.18</v>
      </c>
      <c r="S787" s="92"/>
      <c r="T787" s="92"/>
      <c r="U787" s="80"/>
      <c r="V787" s="80"/>
      <c r="W787" s="80"/>
      <c r="X787" s="81">
        <v>0</v>
      </c>
      <c r="Y787" s="80"/>
      <c r="Z787" s="80"/>
      <c r="AA787" s="82"/>
      <c r="AB787" s="82"/>
      <c r="AC787" s="83"/>
      <c r="AD787" s="83"/>
      <c r="AE787" s="83"/>
      <c r="AF787" s="83"/>
      <c r="AG787" s="84"/>
      <c r="AH787" s="85"/>
      <c r="AI787" s="85"/>
      <c r="AJ787" s="85">
        <f t="shared" si="22"/>
        <v>0</v>
      </c>
      <c r="AK787" s="85">
        <f t="shared" si="23"/>
        <v>0</v>
      </c>
      <c r="AL787" s="36"/>
    </row>
    <row r="788" spans="1:38" ht="15" hidden="1" customHeight="1" x14ac:dyDescent="0.25">
      <c r="A788" s="71">
        <v>758</v>
      </c>
      <c r="B788" s="71"/>
      <c r="C788" s="72"/>
      <c r="D788" s="70"/>
      <c r="E788" s="30"/>
      <c r="F788" s="30"/>
      <c r="G788" s="73"/>
      <c r="H788" s="74" t="s">
        <v>8</v>
      </c>
      <c r="I788" s="31"/>
      <c r="J788" s="30" t="s">
        <v>9</v>
      </c>
      <c r="K788" s="75">
        <f>'ФОРМУЛЫ!'!E774</f>
        <v>0</v>
      </c>
      <c r="L788" s="75">
        <f>'ФОРМУЛЫ!'!F774</f>
        <v>0</v>
      </c>
      <c r="M788" s="91"/>
      <c r="N788" s="76">
        <f>'ФОРМУЛЫ!'!J774</f>
        <v>0</v>
      </c>
      <c r="O788" s="76">
        <f>'ФОРМУЛЫ!'!K774</f>
        <v>0</v>
      </c>
      <c r="P788" s="77"/>
      <c r="Q788" s="78">
        <f>'ФОРМУЛЫ!'!P774</f>
        <v>0</v>
      </c>
      <c r="R788" s="79">
        <v>0.18</v>
      </c>
      <c r="S788" s="92"/>
      <c r="T788" s="92"/>
      <c r="U788" s="80"/>
      <c r="V788" s="80"/>
      <c r="W788" s="80"/>
      <c r="X788" s="81">
        <v>0</v>
      </c>
      <c r="Y788" s="80"/>
      <c r="Z788" s="80"/>
      <c r="AA788" s="82"/>
      <c r="AB788" s="82"/>
      <c r="AC788" s="83"/>
      <c r="AD788" s="83"/>
      <c r="AE788" s="83"/>
      <c r="AF788" s="83"/>
      <c r="AG788" s="84"/>
      <c r="AH788" s="85"/>
      <c r="AI788" s="85"/>
      <c r="AJ788" s="85">
        <f t="shared" si="22"/>
        <v>0</v>
      </c>
      <c r="AK788" s="85">
        <f t="shared" si="23"/>
        <v>0</v>
      </c>
      <c r="AL788" s="36"/>
    </row>
    <row r="789" spans="1:38" ht="15" hidden="1" customHeight="1" x14ac:dyDescent="0.25">
      <c r="A789" s="71">
        <v>759</v>
      </c>
      <c r="B789" s="71"/>
      <c r="C789" s="72"/>
      <c r="D789" s="70"/>
      <c r="E789" s="30"/>
      <c r="F789" s="30"/>
      <c r="G789" s="73"/>
      <c r="H789" s="74" t="s">
        <v>8</v>
      </c>
      <c r="I789" s="31"/>
      <c r="J789" s="30" t="s">
        <v>9</v>
      </c>
      <c r="K789" s="75">
        <f>'ФОРМУЛЫ!'!E775</f>
        <v>0</v>
      </c>
      <c r="L789" s="75">
        <f>'ФОРМУЛЫ!'!F775</f>
        <v>0</v>
      </c>
      <c r="M789" s="91"/>
      <c r="N789" s="76">
        <f>'ФОРМУЛЫ!'!J775</f>
        <v>0</v>
      </c>
      <c r="O789" s="76">
        <f>'ФОРМУЛЫ!'!K775</f>
        <v>0</v>
      </c>
      <c r="P789" s="77"/>
      <c r="Q789" s="78">
        <f>'ФОРМУЛЫ!'!P775</f>
        <v>0</v>
      </c>
      <c r="R789" s="79">
        <v>0.18</v>
      </c>
      <c r="S789" s="92"/>
      <c r="T789" s="92"/>
      <c r="U789" s="80"/>
      <c r="V789" s="80"/>
      <c r="W789" s="80"/>
      <c r="X789" s="81">
        <v>0</v>
      </c>
      <c r="Y789" s="80"/>
      <c r="Z789" s="80"/>
      <c r="AA789" s="82"/>
      <c r="AB789" s="82"/>
      <c r="AC789" s="83"/>
      <c r="AD789" s="83"/>
      <c r="AE789" s="83"/>
      <c r="AF789" s="83"/>
      <c r="AG789" s="84"/>
      <c r="AH789" s="85"/>
      <c r="AI789" s="85"/>
      <c r="AJ789" s="85">
        <f t="shared" si="22"/>
        <v>0</v>
      </c>
      <c r="AK789" s="85">
        <f t="shared" si="23"/>
        <v>0</v>
      </c>
      <c r="AL789" s="36"/>
    </row>
    <row r="790" spans="1:38" ht="15" hidden="1" customHeight="1" x14ac:dyDescent="0.25">
      <c r="A790" s="71">
        <v>760</v>
      </c>
      <c r="B790" s="71"/>
      <c r="C790" s="72"/>
      <c r="D790" s="70"/>
      <c r="E790" s="30"/>
      <c r="F790" s="30"/>
      <c r="G790" s="73"/>
      <c r="H790" s="74" t="s">
        <v>8</v>
      </c>
      <c r="I790" s="31"/>
      <c r="J790" s="30" t="s">
        <v>9</v>
      </c>
      <c r="K790" s="75">
        <f>'ФОРМУЛЫ!'!E776</f>
        <v>0</v>
      </c>
      <c r="L790" s="75">
        <f>'ФОРМУЛЫ!'!F776</f>
        <v>0</v>
      </c>
      <c r="M790" s="91"/>
      <c r="N790" s="76">
        <f>'ФОРМУЛЫ!'!J776</f>
        <v>0</v>
      </c>
      <c r="O790" s="76">
        <f>'ФОРМУЛЫ!'!K776</f>
        <v>0</v>
      </c>
      <c r="P790" s="77"/>
      <c r="Q790" s="78">
        <f>'ФОРМУЛЫ!'!P776</f>
        <v>0</v>
      </c>
      <c r="R790" s="79">
        <v>0.18</v>
      </c>
      <c r="S790" s="92"/>
      <c r="T790" s="92"/>
      <c r="U790" s="80"/>
      <c r="V790" s="80"/>
      <c r="W790" s="80"/>
      <c r="X790" s="81">
        <v>0</v>
      </c>
      <c r="Y790" s="80"/>
      <c r="Z790" s="80"/>
      <c r="AA790" s="82"/>
      <c r="AB790" s="82"/>
      <c r="AC790" s="83"/>
      <c r="AD790" s="83"/>
      <c r="AE790" s="83"/>
      <c r="AF790" s="83"/>
      <c r="AG790" s="84"/>
      <c r="AH790" s="85"/>
      <c r="AI790" s="85"/>
      <c r="AJ790" s="85">
        <f t="shared" si="22"/>
        <v>0</v>
      </c>
      <c r="AK790" s="85">
        <f t="shared" si="23"/>
        <v>0</v>
      </c>
      <c r="AL790" s="36"/>
    </row>
    <row r="791" spans="1:38" ht="15" hidden="1" customHeight="1" x14ac:dyDescent="0.25">
      <c r="A791" s="71">
        <v>761</v>
      </c>
      <c r="B791" s="71"/>
      <c r="C791" s="72"/>
      <c r="D791" s="70"/>
      <c r="E791" s="30"/>
      <c r="F791" s="30"/>
      <c r="G791" s="73"/>
      <c r="H791" s="74" t="s">
        <v>8</v>
      </c>
      <c r="I791" s="31"/>
      <c r="J791" s="30" t="s">
        <v>9</v>
      </c>
      <c r="K791" s="75">
        <f>'ФОРМУЛЫ!'!E777</f>
        <v>0</v>
      </c>
      <c r="L791" s="75">
        <f>'ФОРМУЛЫ!'!F777</f>
        <v>0</v>
      </c>
      <c r="M791" s="91"/>
      <c r="N791" s="76">
        <f>'ФОРМУЛЫ!'!J777</f>
        <v>0</v>
      </c>
      <c r="O791" s="76">
        <f>'ФОРМУЛЫ!'!K777</f>
        <v>0</v>
      </c>
      <c r="P791" s="77"/>
      <c r="Q791" s="78">
        <f>'ФОРМУЛЫ!'!P777</f>
        <v>0</v>
      </c>
      <c r="R791" s="79">
        <v>0.18</v>
      </c>
      <c r="S791" s="92"/>
      <c r="T791" s="92"/>
      <c r="U791" s="80"/>
      <c r="V791" s="80"/>
      <c r="W791" s="80"/>
      <c r="X791" s="81">
        <v>0</v>
      </c>
      <c r="Y791" s="80"/>
      <c r="Z791" s="80"/>
      <c r="AA791" s="82"/>
      <c r="AB791" s="82"/>
      <c r="AC791" s="83"/>
      <c r="AD791" s="83"/>
      <c r="AE791" s="83"/>
      <c r="AF791" s="83"/>
      <c r="AG791" s="84"/>
      <c r="AH791" s="85"/>
      <c r="AI791" s="85"/>
      <c r="AJ791" s="85">
        <f t="shared" si="22"/>
        <v>0</v>
      </c>
      <c r="AK791" s="85">
        <f t="shared" si="23"/>
        <v>0</v>
      </c>
      <c r="AL791" s="36"/>
    </row>
    <row r="792" spans="1:38" ht="15" hidden="1" customHeight="1" x14ac:dyDescent="0.25">
      <c r="A792" s="71">
        <v>762</v>
      </c>
      <c r="B792" s="71"/>
      <c r="C792" s="72"/>
      <c r="D792" s="70"/>
      <c r="E792" s="30"/>
      <c r="F792" s="30"/>
      <c r="G792" s="73"/>
      <c r="H792" s="74" t="s">
        <v>8</v>
      </c>
      <c r="I792" s="31"/>
      <c r="J792" s="30" t="s">
        <v>9</v>
      </c>
      <c r="K792" s="75">
        <f>'ФОРМУЛЫ!'!E778</f>
        <v>0</v>
      </c>
      <c r="L792" s="75">
        <f>'ФОРМУЛЫ!'!F778</f>
        <v>0</v>
      </c>
      <c r="M792" s="91"/>
      <c r="N792" s="76">
        <f>'ФОРМУЛЫ!'!J778</f>
        <v>0</v>
      </c>
      <c r="O792" s="76">
        <f>'ФОРМУЛЫ!'!K778</f>
        <v>0</v>
      </c>
      <c r="P792" s="77"/>
      <c r="Q792" s="78">
        <f>'ФОРМУЛЫ!'!P778</f>
        <v>0</v>
      </c>
      <c r="R792" s="79">
        <v>0.18</v>
      </c>
      <c r="S792" s="92"/>
      <c r="T792" s="92"/>
      <c r="U792" s="80"/>
      <c r="V792" s="80"/>
      <c r="W792" s="80"/>
      <c r="X792" s="81">
        <v>0</v>
      </c>
      <c r="Y792" s="80"/>
      <c r="Z792" s="80"/>
      <c r="AA792" s="82"/>
      <c r="AB792" s="82"/>
      <c r="AC792" s="83"/>
      <c r="AD792" s="83"/>
      <c r="AE792" s="83"/>
      <c r="AF792" s="83"/>
      <c r="AG792" s="84"/>
      <c r="AH792" s="85"/>
      <c r="AI792" s="85"/>
      <c r="AJ792" s="85">
        <f t="shared" si="22"/>
        <v>0</v>
      </c>
      <c r="AK792" s="85">
        <f t="shared" si="23"/>
        <v>0</v>
      </c>
      <c r="AL792" s="36"/>
    </row>
    <row r="793" spans="1:38" ht="15" hidden="1" customHeight="1" x14ac:dyDescent="0.25">
      <c r="A793" s="71">
        <v>763</v>
      </c>
      <c r="B793" s="71"/>
      <c r="C793" s="72"/>
      <c r="D793" s="70"/>
      <c r="E793" s="30"/>
      <c r="F793" s="30"/>
      <c r="G793" s="73"/>
      <c r="H793" s="74" t="s">
        <v>8</v>
      </c>
      <c r="I793" s="31"/>
      <c r="J793" s="30" t="s">
        <v>9</v>
      </c>
      <c r="K793" s="75">
        <f>'ФОРМУЛЫ!'!E779</f>
        <v>0</v>
      </c>
      <c r="L793" s="75">
        <f>'ФОРМУЛЫ!'!F779</f>
        <v>0</v>
      </c>
      <c r="M793" s="91"/>
      <c r="N793" s="76">
        <f>'ФОРМУЛЫ!'!J779</f>
        <v>0</v>
      </c>
      <c r="O793" s="76">
        <f>'ФОРМУЛЫ!'!K779</f>
        <v>0</v>
      </c>
      <c r="P793" s="77"/>
      <c r="Q793" s="78">
        <f>'ФОРМУЛЫ!'!P779</f>
        <v>0</v>
      </c>
      <c r="R793" s="79">
        <v>0.18</v>
      </c>
      <c r="S793" s="92"/>
      <c r="T793" s="92"/>
      <c r="U793" s="80"/>
      <c r="V793" s="80"/>
      <c r="W793" s="80"/>
      <c r="X793" s="81">
        <v>0</v>
      </c>
      <c r="Y793" s="80"/>
      <c r="Z793" s="80"/>
      <c r="AA793" s="82"/>
      <c r="AB793" s="82"/>
      <c r="AC793" s="83"/>
      <c r="AD793" s="83"/>
      <c r="AE793" s="83"/>
      <c r="AF793" s="83"/>
      <c r="AG793" s="84"/>
      <c r="AH793" s="85"/>
      <c r="AI793" s="85"/>
      <c r="AJ793" s="85">
        <f t="shared" si="22"/>
        <v>0</v>
      </c>
      <c r="AK793" s="85">
        <f t="shared" si="23"/>
        <v>0</v>
      </c>
      <c r="AL793" s="36"/>
    </row>
    <row r="794" spans="1:38" ht="15" hidden="1" customHeight="1" x14ac:dyDescent="0.25">
      <c r="A794" s="71">
        <v>764</v>
      </c>
      <c r="B794" s="71"/>
      <c r="C794" s="72"/>
      <c r="D794" s="70"/>
      <c r="E794" s="30"/>
      <c r="F794" s="30"/>
      <c r="G794" s="73"/>
      <c r="H794" s="74" t="s">
        <v>8</v>
      </c>
      <c r="I794" s="31"/>
      <c r="J794" s="30" t="s">
        <v>9</v>
      </c>
      <c r="K794" s="75">
        <f>'ФОРМУЛЫ!'!E780</f>
        <v>0</v>
      </c>
      <c r="L794" s="75">
        <f>'ФОРМУЛЫ!'!F780</f>
        <v>0</v>
      </c>
      <c r="M794" s="91"/>
      <c r="N794" s="76">
        <f>'ФОРМУЛЫ!'!J780</f>
        <v>0</v>
      </c>
      <c r="O794" s="76">
        <f>'ФОРМУЛЫ!'!K780</f>
        <v>0</v>
      </c>
      <c r="P794" s="77"/>
      <c r="Q794" s="78">
        <f>'ФОРМУЛЫ!'!P780</f>
        <v>0</v>
      </c>
      <c r="R794" s="79">
        <v>0.18</v>
      </c>
      <c r="S794" s="92"/>
      <c r="T794" s="92"/>
      <c r="U794" s="80"/>
      <c r="V794" s="80"/>
      <c r="W794" s="80"/>
      <c r="X794" s="81">
        <v>0</v>
      </c>
      <c r="Y794" s="80"/>
      <c r="Z794" s="80"/>
      <c r="AA794" s="82"/>
      <c r="AB794" s="82"/>
      <c r="AC794" s="83"/>
      <c r="AD794" s="83"/>
      <c r="AE794" s="83"/>
      <c r="AF794" s="83"/>
      <c r="AG794" s="84"/>
      <c r="AH794" s="85"/>
      <c r="AI794" s="85"/>
      <c r="AJ794" s="85">
        <f t="shared" si="22"/>
        <v>0</v>
      </c>
      <c r="AK794" s="85">
        <f t="shared" si="23"/>
        <v>0</v>
      </c>
      <c r="AL794" s="36"/>
    </row>
    <row r="795" spans="1:38" ht="15" hidden="1" customHeight="1" x14ac:dyDescent="0.25">
      <c r="A795" s="71">
        <v>765</v>
      </c>
      <c r="B795" s="71"/>
      <c r="C795" s="72"/>
      <c r="D795" s="70"/>
      <c r="E795" s="30"/>
      <c r="F795" s="30"/>
      <c r="G795" s="73"/>
      <c r="H795" s="74" t="s">
        <v>8</v>
      </c>
      <c r="I795" s="31"/>
      <c r="J795" s="30" t="s">
        <v>9</v>
      </c>
      <c r="K795" s="75">
        <f>'ФОРМУЛЫ!'!E781</f>
        <v>0</v>
      </c>
      <c r="L795" s="75">
        <f>'ФОРМУЛЫ!'!F781</f>
        <v>0</v>
      </c>
      <c r="M795" s="91"/>
      <c r="N795" s="76">
        <f>'ФОРМУЛЫ!'!J781</f>
        <v>0</v>
      </c>
      <c r="O795" s="76">
        <f>'ФОРМУЛЫ!'!K781</f>
        <v>0</v>
      </c>
      <c r="P795" s="77"/>
      <c r="Q795" s="78">
        <f>'ФОРМУЛЫ!'!P781</f>
        <v>0</v>
      </c>
      <c r="R795" s="79">
        <v>0.18</v>
      </c>
      <c r="S795" s="92"/>
      <c r="T795" s="92"/>
      <c r="U795" s="80"/>
      <c r="V795" s="80"/>
      <c r="W795" s="80"/>
      <c r="X795" s="81">
        <v>0</v>
      </c>
      <c r="Y795" s="80"/>
      <c r="Z795" s="80"/>
      <c r="AA795" s="82"/>
      <c r="AB795" s="82"/>
      <c r="AC795" s="83"/>
      <c r="AD795" s="83"/>
      <c r="AE795" s="83"/>
      <c r="AF795" s="83"/>
      <c r="AG795" s="84"/>
      <c r="AH795" s="85"/>
      <c r="AI795" s="85"/>
      <c r="AJ795" s="85">
        <f t="shared" si="22"/>
        <v>0</v>
      </c>
      <c r="AK795" s="85">
        <f t="shared" si="23"/>
        <v>0</v>
      </c>
      <c r="AL795" s="36"/>
    </row>
    <row r="796" spans="1:38" ht="15" hidden="1" customHeight="1" x14ac:dyDescent="0.25">
      <c r="A796" s="71">
        <v>766</v>
      </c>
      <c r="B796" s="71"/>
      <c r="C796" s="72"/>
      <c r="D796" s="70"/>
      <c r="E796" s="30"/>
      <c r="F796" s="30"/>
      <c r="G796" s="73"/>
      <c r="H796" s="74" t="s">
        <v>8</v>
      </c>
      <c r="I796" s="31"/>
      <c r="J796" s="30" t="s">
        <v>9</v>
      </c>
      <c r="K796" s="75">
        <f>'ФОРМУЛЫ!'!E782</f>
        <v>0</v>
      </c>
      <c r="L796" s="75">
        <f>'ФОРМУЛЫ!'!F782</f>
        <v>0</v>
      </c>
      <c r="M796" s="91"/>
      <c r="N796" s="76">
        <f>'ФОРМУЛЫ!'!J782</f>
        <v>0</v>
      </c>
      <c r="O796" s="76">
        <f>'ФОРМУЛЫ!'!K782</f>
        <v>0</v>
      </c>
      <c r="P796" s="77"/>
      <c r="Q796" s="78">
        <f>'ФОРМУЛЫ!'!P782</f>
        <v>0</v>
      </c>
      <c r="R796" s="79">
        <v>0.18</v>
      </c>
      <c r="S796" s="92"/>
      <c r="T796" s="92"/>
      <c r="U796" s="80"/>
      <c r="V796" s="80"/>
      <c r="W796" s="80"/>
      <c r="X796" s="81">
        <v>0</v>
      </c>
      <c r="Y796" s="80"/>
      <c r="Z796" s="80"/>
      <c r="AA796" s="82"/>
      <c r="AB796" s="82"/>
      <c r="AC796" s="83"/>
      <c r="AD796" s="83"/>
      <c r="AE796" s="83"/>
      <c r="AF796" s="83"/>
      <c r="AG796" s="84"/>
      <c r="AH796" s="85"/>
      <c r="AI796" s="85"/>
      <c r="AJ796" s="85">
        <f t="shared" si="22"/>
        <v>0</v>
      </c>
      <c r="AK796" s="85">
        <f t="shared" si="23"/>
        <v>0</v>
      </c>
      <c r="AL796" s="36"/>
    </row>
    <row r="797" spans="1:38" ht="15" hidden="1" customHeight="1" x14ac:dyDescent="0.25">
      <c r="A797" s="71">
        <v>767</v>
      </c>
      <c r="B797" s="71"/>
      <c r="C797" s="72"/>
      <c r="D797" s="70"/>
      <c r="E797" s="30"/>
      <c r="F797" s="30"/>
      <c r="G797" s="73"/>
      <c r="H797" s="74" t="s">
        <v>8</v>
      </c>
      <c r="I797" s="31"/>
      <c r="J797" s="30" t="s">
        <v>9</v>
      </c>
      <c r="K797" s="75">
        <f>'ФОРМУЛЫ!'!E783</f>
        <v>0</v>
      </c>
      <c r="L797" s="75">
        <f>'ФОРМУЛЫ!'!F783</f>
        <v>0</v>
      </c>
      <c r="M797" s="91"/>
      <c r="N797" s="76">
        <f>'ФОРМУЛЫ!'!J783</f>
        <v>0</v>
      </c>
      <c r="O797" s="76">
        <f>'ФОРМУЛЫ!'!K783</f>
        <v>0</v>
      </c>
      <c r="P797" s="77"/>
      <c r="Q797" s="78">
        <f>'ФОРМУЛЫ!'!P783</f>
        <v>0</v>
      </c>
      <c r="R797" s="79">
        <v>0.18</v>
      </c>
      <c r="S797" s="92"/>
      <c r="T797" s="92"/>
      <c r="U797" s="80"/>
      <c r="V797" s="80"/>
      <c r="W797" s="80"/>
      <c r="X797" s="81">
        <v>0</v>
      </c>
      <c r="Y797" s="80"/>
      <c r="Z797" s="80"/>
      <c r="AA797" s="82"/>
      <c r="AB797" s="82"/>
      <c r="AC797" s="83"/>
      <c r="AD797" s="83"/>
      <c r="AE797" s="83"/>
      <c r="AF797" s="83"/>
      <c r="AG797" s="84"/>
      <c r="AH797" s="85"/>
      <c r="AI797" s="85"/>
      <c r="AJ797" s="85">
        <f t="shared" si="22"/>
        <v>0</v>
      </c>
      <c r="AK797" s="85">
        <f t="shared" si="23"/>
        <v>0</v>
      </c>
      <c r="AL797" s="36"/>
    </row>
    <row r="798" spans="1:38" ht="15" hidden="1" customHeight="1" x14ac:dyDescent="0.25">
      <c r="A798" s="71">
        <v>768</v>
      </c>
      <c r="B798" s="71"/>
      <c r="C798" s="72"/>
      <c r="D798" s="70"/>
      <c r="E798" s="30"/>
      <c r="F798" s="30"/>
      <c r="G798" s="73"/>
      <c r="H798" s="74" t="s">
        <v>8</v>
      </c>
      <c r="I798" s="31"/>
      <c r="J798" s="30" t="s">
        <v>9</v>
      </c>
      <c r="K798" s="75">
        <f>'ФОРМУЛЫ!'!E784</f>
        <v>0</v>
      </c>
      <c r="L798" s="75">
        <f>'ФОРМУЛЫ!'!F784</f>
        <v>0</v>
      </c>
      <c r="M798" s="91"/>
      <c r="N798" s="76">
        <f>'ФОРМУЛЫ!'!J784</f>
        <v>0</v>
      </c>
      <c r="O798" s="76">
        <f>'ФОРМУЛЫ!'!K784</f>
        <v>0</v>
      </c>
      <c r="P798" s="77"/>
      <c r="Q798" s="78">
        <f>'ФОРМУЛЫ!'!P784</f>
        <v>0</v>
      </c>
      <c r="R798" s="79">
        <v>0.18</v>
      </c>
      <c r="S798" s="92"/>
      <c r="T798" s="92"/>
      <c r="U798" s="80"/>
      <c r="V798" s="80"/>
      <c r="W798" s="80"/>
      <c r="X798" s="81">
        <v>0</v>
      </c>
      <c r="Y798" s="80"/>
      <c r="Z798" s="80"/>
      <c r="AA798" s="82"/>
      <c r="AB798" s="82"/>
      <c r="AC798" s="83"/>
      <c r="AD798" s="83"/>
      <c r="AE798" s="83"/>
      <c r="AF798" s="83"/>
      <c r="AG798" s="84"/>
      <c r="AH798" s="85"/>
      <c r="AI798" s="85"/>
      <c r="AJ798" s="85">
        <f t="shared" si="22"/>
        <v>0</v>
      </c>
      <c r="AK798" s="85">
        <f t="shared" si="23"/>
        <v>0</v>
      </c>
      <c r="AL798" s="36"/>
    </row>
    <row r="799" spans="1:38" ht="15" hidden="1" customHeight="1" x14ac:dyDescent="0.25">
      <c r="A799" s="71">
        <v>769</v>
      </c>
      <c r="B799" s="71"/>
      <c r="C799" s="72"/>
      <c r="D799" s="70"/>
      <c r="E799" s="30"/>
      <c r="F799" s="30"/>
      <c r="G799" s="73"/>
      <c r="H799" s="74" t="s">
        <v>8</v>
      </c>
      <c r="I799" s="31"/>
      <c r="J799" s="30" t="s">
        <v>9</v>
      </c>
      <c r="K799" s="75">
        <f>'ФОРМУЛЫ!'!E785</f>
        <v>0</v>
      </c>
      <c r="L799" s="75">
        <f>'ФОРМУЛЫ!'!F785</f>
        <v>0</v>
      </c>
      <c r="M799" s="91"/>
      <c r="N799" s="76">
        <f>'ФОРМУЛЫ!'!J785</f>
        <v>0</v>
      </c>
      <c r="O799" s="76">
        <f>'ФОРМУЛЫ!'!K785</f>
        <v>0</v>
      </c>
      <c r="P799" s="77"/>
      <c r="Q799" s="78">
        <f>'ФОРМУЛЫ!'!P785</f>
        <v>0</v>
      </c>
      <c r="R799" s="79">
        <v>0.18</v>
      </c>
      <c r="S799" s="92"/>
      <c r="T799" s="92"/>
      <c r="U799" s="80"/>
      <c r="V799" s="80"/>
      <c r="W799" s="80"/>
      <c r="X799" s="81">
        <v>0</v>
      </c>
      <c r="Y799" s="80"/>
      <c r="Z799" s="80"/>
      <c r="AA799" s="82"/>
      <c r="AB799" s="82"/>
      <c r="AC799" s="83"/>
      <c r="AD799" s="83"/>
      <c r="AE799" s="83"/>
      <c r="AF799" s="83"/>
      <c r="AG799" s="84"/>
      <c r="AH799" s="85"/>
      <c r="AI799" s="85"/>
      <c r="AJ799" s="85">
        <f t="shared" ref="AJ799:AJ862" si="24">ROUND(AH799*E799,2)</f>
        <v>0</v>
      </c>
      <c r="AK799" s="85">
        <f t="shared" ref="AK799:AK862" si="25">ROUND(AI799*E799,2)</f>
        <v>0</v>
      </c>
      <c r="AL799" s="36"/>
    </row>
    <row r="800" spans="1:38" ht="15" hidden="1" customHeight="1" x14ac:dyDescent="0.25">
      <c r="A800" s="71">
        <v>770</v>
      </c>
      <c r="B800" s="71"/>
      <c r="C800" s="72"/>
      <c r="D800" s="70"/>
      <c r="E800" s="30"/>
      <c r="F800" s="30"/>
      <c r="G800" s="73"/>
      <c r="H800" s="74" t="s">
        <v>8</v>
      </c>
      <c r="I800" s="31"/>
      <c r="J800" s="30" t="s">
        <v>9</v>
      </c>
      <c r="K800" s="75">
        <f>'ФОРМУЛЫ!'!E786</f>
        <v>0</v>
      </c>
      <c r="L800" s="75">
        <f>'ФОРМУЛЫ!'!F786</f>
        <v>0</v>
      </c>
      <c r="M800" s="91"/>
      <c r="N800" s="76">
        <f>'ФОРМУЛЫ!'!J786</f>
        <v>0</v>
      </c>
      <c r="O800" s="76">
        <f>'ФОРМУЛЫ!'!K786</f>
        <v>0</v>
      </c>
      <c r="P800" s="77"/>
      <c r="Q800" s="78">
        <f>'ФОРМУЛЫ!'!P786</f>
        <v>0</v>
      </c>
      <c r="R800" s="79">
        <v>0.18</v>
      </c>
      <c r="S800" s="92"/>
      <c r="T800" s="92"/>
      <c r="U800" s="80"/>
      <c r="V800" s="80"/>
      <c r="W800" s="80"/>
      <c r="X800" s="81">
        <v>0</v>
      </c>
      <c r="Y800" s="80"/>
      <c r="Z800" s="80"/>
      <c r="AA800" s="82"/>
      <c r="AB800" s="82"/>
      <c r="AC800" s="83"/>
      <c r="AD800" s="83"/>
      <c r="AE800" s="83"/>
      <c r="AF800" s="83"/>
      <c r="AG800" s="84"/>
      <c r="AH800" s="85"/>
      <c r="AI800" s="85"/>
      <c r="AJ800" s="85">
        <f t="shared" si="24"/>
        <v>0</v>
      </c>
      <c r="AK800" s="85">
        <f t="shared" si="25"/>
        <v>0</v>
      </c>
      <c r="AL800" s="36"/>
    </row>
    <row r="801" spans="1:38" ht="15" hidden="1" customHeight="1" x14ac:dyDescent="0.25">
      <c r="A801" s="71">
        <v>771</v>
      </c>
      <c r="B801" s="71"/>
      <c r="C801" s="72"/>
      <c r="D801" s="70"/>
      <c r="E801" s="30"/>
      <c r="F801" s="30"/>
      <c r="G801" s="73"/>
      <c r="H801" s="74" t="s">
        <v>8</v>
      </c>
      <c r="I801" s="31"/>
      <c r="J801" s="30" t="s">
        <v>9</v>
      </c>
      <c r="K801" s="75">
        <f>'ФОРМУЛЫ!'!E787</f>
        <v>0</v>
      </c>
      <c r="L801" s="75">
        <f>'ФОРМУЛЫ!'!F787</f>
        <v>0</v>
      </c>
      <c r="M801" s="91"/>
      <c r="N801" s="76">
        <f>'ФОРМУЛЫ!'!J787</f>
        <v>0</v>
      </c>
      <c r="O801" s="76">
        <f>'ФОРМУЛЫ!'!K787</f>
        <v>0</v>
      </c>
      <c r="P801" s="77"/>
      <c r="Q801" s="78">
        <f>'ФОРМУЛЫ!'!P787</f>
        <v>0</v>
      </c>
      <c r="R801" s="79">
        <v>0.18</v>
      </c>
      <c r="S801" s="92"/>
      <c r="T801" s="92"/>
      <c r="U801" s="80"/>
      <c r="V801" s="80"/>
      <c r="W801" s="80"/>
      <c r="X801" s="81">
        <v>0</v>
      </c>
      <c r="Y801" s="80"/>
      <c r="Z801" s="80"/>
      <c r="AA801" s="82"/>
      <c r="AB801" s="82"/>
      <c r="AC801" s="83"/>
      <c r="AD801" s="83"/>
      <c r="AE801" s="83"/>
      <c r="AF801" s="83"/>
      <c r="AG801" s="84"/>
      <c r="AH801" s="85"/>
      <c r="AI801" s="85"/>
      <c r="AJ801" s="85">
        <f t="shared" si="24"/>
        <v>0</v>
      </c>
      <c r="AK801" s="85">
        <f t="shared" si="25"/>
        <v>0</v>
      </c>
      <c r="AL801" s="36"/>
    </row>
    <row r="802" spans="1:38" ht="15" hidden="1" customHeight="1" x14ac:dyDescent="0.25">
      <c r="A802" s="71">
        <v>772</v>
      </c>
      <c r="B802" s="71"/>
      <c r="C802" s="72"/>
      <c r="D802" s="70"/>
      <c r="E802" s="30"/>
      <c r="F802" s="30"/>
      <c r="G802" s="73"/>
      <c r="H802" s="74" t="s">
        <v>8</v>
      </c>
      <c r="I802" s="31"/>
      <c r="J802" s="30" t="s">
        <v>9</v>
      </c>
      <c r="K802" s="75">
        <f>'ФОРМУЛЫ!'!E788</f>
        <v>0</v>
      </c>
      <c r="L802" s="75">
        <f>'ФОРМУЛЫ!'!F788</f>
        <v>0</v>
      </c>
      <c r="M802" s="91"/>
      <c r="N802" s="76">
        <f>'ФОРМУЛЫ!'!J788</f>
        <v>0</v>
      </c>
      <c r="O802" s="76">
        <f>'ФОРМУЛЫ!'!K788</f>
        <v>0</v>
      </c>
      <c r="P802" s="77"/>
      <c r="Q802" s="78">
        <f>'ФОРМУЛЫ!'!P788</f>
        <v>0</v>
      </c>
      <c r="R802" s="79">
        <v>0.18</v>
      </c>
      <c r="S802" s="92"/>
      <c r="T802" s="92"/>
      <c r="U802" s="80"/>
      <c r="V802" s="80"/>
      <c r="W802" s="80"/>
      <c r="X802" s="81">
        <v>0</v>
      </c>
      <c r="Y802" s="80"/>
      <c r="Z802" s="80"/>
      <c r="AA802" s="82"/>
      <c r="AB802" s="82"/>
      <c r="AC802" s="83"/>
      <c r="AD802" s="83"/>
      <c r="AE802" s="83"/>
      <c r="AF802" s="83"/>
      <c r="AG802" s="84"/>
      <c r="AH802" s="85"/>
      <c r="AI802" s="85"/>
      <c r="AJ802" s="85">
        <f t="shared" si="24"/>
        <v>0</v>
      </c>
      <c r="AK802" s="85">
        <f t="shared" si="25"/>
        <v>0</v>
      </c>
      <c r="AL802" s="36"/>
    </row>
    <row r="803" spans="1:38" ht="15" hidden="1" customHeight="1" x14ac:dyDescent="0.25">
      <c r="A803" s="71">
        <v>773</v>
      </c>
      <c r="B803" s="71"/>
      <c r="C803" s="72"/>
      <c r="D803" s="70"/>
      <c r="E803" s="30"/>
      <c r="F803" s="30"/>
      <c r="G803" s="73"/>
      <c r="H803" s="74" t="s">
        <v>8</v>
      </c>
      <c r="I803" s="31"/>
      <c r="J803" s="30" t="s">
        <v>9</v>
      </c>
      <c r="K803" s="75">
        <f>'ФОРМУЛЫ!'!E789</f>
        <v>0</v>
      </c>
      <c r="L803" s="75">
        <f>'ФОРМУЛЫ!'!F789</f>
        <v>0</v>
      </c>
      <c r="M803" s="91"/>
      <c r="N803" s="76">
        <f>'ФОРМУЛЫ!'!J789</f>
        <v>0</v>
      </c>
      <c r="O803" s="76">
        <f>'ФОРМУЛЫ!'!K789</f>
        <v>0</v>
      </c>
      <c r="P803" s="77"/>
      <c r="Q803" s="78">
        <f>'ФОРМУЛЫ!'!P789</f>
        <v>0</v>
      </c>
      <c r="R803" s="79">
        <v>0.18</v>
      </c>
      <c r="S803" s="92"/>
      <c r="T803" s="92"/>
      <c r="U803" s="80"/>
      <c r="V803" s="80"/>
      <c r="W803" s="80"/>
      <c r="X803" s="81">
        <v>0</v>
      </c>
      <c r="Y803" s="80"/>
      <c r="Z803" s="80"/>
      <c r="AA803" s="82"/>
      <c r="AB803" s="82"/>
      <c r="AC803" s="83"/>
      <c r="AD803" s="83"/>
      <c r="AE803" s="83"/>
      <c r="AF803" s="83"/>
      <c r="AG803" s="84"/>
      <c r="AH803" s="85"/>
      <c r="AI803" s="85"/>
      <c r="AJ803" s="85">
        <f t="shared" si="24"/>
        <v>0</v>
      </c>
      <c r="AK803" s="85">
        <f t="shared" si="25"/>
        <v>0</v>
      </c>
      <c r="AL803" s="36"/>
    </row>
    <row r="804" spans="1:38" ht="15" hidden="1" customHeight="1" x14ac:dyDescent="0.25">
      <c r="A804" s="71">
        <v>774</v>
      </c>
      <c r="B804" s="71"/>
      <c r="C804" s="72"/>
      <c r="D804" s="70"/>
      <c r="E804" s="30"/>
      <c r="F804" s="30"/>
      <c r="G804" s="73"/>
      <c r="H804" s="74" t="s">
        <v>8</v>
      </c>
      <c r="I804" s="31"/>
      <c r="J804" s="30" t="s">
        <v>9</v>
      </c>
      <c r="K804" s="75">
        <f>'ФОРМУЛЫ!'!E790</f>
        <v>0</v>
      </c>
      <c r="L804" s="75">
        <f>'ФОРМУЛЫ!'!F790</f>
        <v>0</v>
      </c>
      <c r="M804" s="91"/>
      <c r="N804" s="76">
        <f>'ФОРМУЛЫ!'!J790</f>
        <v>0</v>
      </c>
      <c r="O804" s="76">
        <f>'ФОРМУЛЫ!'!K790</f>
        <v>0</v>
      </c>
      <c r="P804" s="77"/>
      <c r="Q804" s="78">
        <f>'ФОРМУЛЫ!'!P790</f>
        <v>0</v>
      </c>
      <c r="R804" s="79">
        <v>0.18</v>
      </c>
      <c r="S804" s="92"/>
      <c r="T804" s="92"/>
      <c r="U804" s="80"/>
      <c r="V804" s="80"/>
      <c r="W804" s="80"/>
      <c r="X804" s="81">
        <v>0</v>
      </c>
      <c r="Y804" s="80"/>
      <c r="Z804" s="80"/>
      <c r="AA804" s="82"/>
      <c r="AB804" s="82"/>
      <c r="AC804" s="83"/>
      <c r="AD804" s="83"/>
      <c r="AE804" s="83"/>
      <c r="AF804" s="83"/>
      <c r="AG804" s="84"/>
      <c r="AH804" s="85"/>
      <c r="AI804" s="85"/>
      <c r="AJ804" s="85">
        <f t="shared" si="24"/>
        <v>0</v>
      </c>
      <c r="AK804" s="85">
        <f t="shared" si="25"/>
        <v>0</v>
      </c>
      <c r="AL804" s="36"/>
    </row>
    <row r="805" spans="1:38" ht="15" hidden="1" customHeight="1" x14ac:dyDescent="0.25">
      <c r="A805" s="71">
        <v>775</v>
      </c>
      <c r="B805" s="71"/>
      <c r="C805" s="72"/>
      <c r="D805" s="70"/>
      <c r="E805" s="30"/>
      <c r="F805" s="30"/>
      <c r="G805" s="73"/>
      <c r="H805" s="74" t="s">
        <v>8</v>
      </c>
      <c r="I805" s="31"/>
      <c r="J805" s="30" t="s">
        <v>9</v>
      </c>
      <c r="K805" s="75">
        <f>'ФОРМУЛЫ!'!E791</f>
        <v>0</v>
      </c>
      <c r="L805" s="75">
        <f>'ФОРМУЛЫ!'!F791</f>
        <v>0</v>
      </c>
      <c r="M805" s="91"/>
      <c r="N805" s="76">
        <f>'ФОРМУЛЫ!'!J791</f>
        <v>0</v>
      </c>
      <c r="O805" s="76">
        <f>'ФОРМУЛЫ!'!K791</f>
        <v>0</v>
      </c>
      <c r="P805" s="77"/>
      <c r="Q805" s="78">
        <f>'ФОРМУЛЫ!'!P791</f>
        <v>0</v>
      </c>
      <c r="R805" s="79">
        <v>0.18</v>
      </c>
      <c r="S805" s="92"/>
      <c r="T805" s="92"/>
      <c r="U805" s="80"/>
      <c r="V805" s="80"/>
      <c r="W805" s="80"/>
      <c r="X805" s="81">
        <v>0</v>
      </c>
      <c r="Y805" s="80"/>
      <c r="Z805" s="80"/>
      <c r="AA805" s="82"/>
      <c r="AB805" s="82"/>
      <c r="AC805" s="83"/>
      <c r="AD805" s="83"/>
      <c r="AE805" s="83"/>
      <c r="AF805" s="83"/>
      <c r="AG805" s="84"/>
      <c r="AH805" s="85"/>
      <c r="AI805" s="85"/>
      <c r="AJ805" s="85">
        <f t="shared" si="24"/>
        <v>0</v>
      </c>
      <c r="AK805" s="85">
        <f t="shared" si="25"/>
        <v>0</v>
      </c>
      <c r="AL805" s="36"/>
    </row>
    <row r="806" spans="1:38" ht="15" hidden="1" customHeight="1" x14ac:dyDescent="0.25">
      <c r="A806" s="71">
        <v>776</v>
      </c>
      <c r="B806" s="71"/>
      <c r="C806" s="72"/>
      <c r="D806" s="70"/>
      <c r="E806" s="30"/>
      <c r="F806" s="30"/>
      <c r="G806" s="73"/>
      <c r="H806" s="74" t="s">
        <v>8</v>
      </c>
      <c r="I806" s="31"/>
      <c r="J806" s="30" t="s">
        <v>9</v>
      </c>
      <c r="K806" s="75">
        <f>'ФОРМУЛЫ!'!E792</f>
        <v>0</v>
      </c>
      <c r="L806" s="75">
        <f>'ФОРМУЛЫ!'!F792</f>
        <v>0</v>
      </c>
      <c r="M806" s="91"/>
      <c r="N806" s="76">
        <f>'ФОРМУЛЫ!'!J792</f>
        <v>0</v>
      </c>
      <c r="O806" s="76">
        <f>'ФОРМУЛЫ!'!K792</f>
        <v>0</v>
      </c>
      <c r="P806" s="77"/>
      <c r="Q806" s="78">
        <f>'ФОРМУЛЫ!'!P792</f>
        <v>0</v>
      </c>
      <c r="R806" s="79">
        <v>0.18</v>
      </c>
      <c r="S806" s="92"/>
      <c r="T806" s="92"/>
      <c r="U806" s="80"/>
      <c r="V806" s="80"/>
      <c r="W806" s="80"/>
      <c r="X806" s="81">
        <v>0</v>
      </c>
      <c r="Y806" s="80"/>
      <c r="Z806" s="80"/>
      <c r="AA806" s="82"/>
      <c r="AB806" s="82"/>
      <c r="AC806" s="83"/>
      <c r="AD806" s="83"/>
      <c r="AE806" s="83"/>
      <c r="AF806" s="83"/>
      <c r="AG806" s="84"/>
      <c r="AH806" s="85"/>
      <c r="AI806" s="85"/>
      <c r="AJ806" s="85">
        <f t="shared" si="24"/>
        <v>0</v>
      </c>
      <c r="AK806" s="85">
        <f t="shared" si="25"/>
        <v>0</v>
      </c>
      <c r="AL806" s="36"/>
    </row>
    <row r="807" spans="1:38" ht="15" hidden="1" customHeight="1" x14ac:dyDescent="0.25">
      <c r="A807" s="71">
        <v>777</v>
      </c>
      <c r="B807" s="71"/>
      <c r="C807" s="72"/>
      <c r="D807" s="70"/>
      <c r="E807" s="30"/>
      <c r="F807" s="30"/>
      <c r="G807" s="73"/>
      <c r="H807" s="74" t="s">
        <v>8</v>
      </c>
      <c r="I807" s="31"/>
      <c r="J807" s="30" t="s">
        <v>9</v>
      </c>
      <c r="K807" s="75">
        <f>'ФОРМУЛЫ!'!E793</f>
        <v>0</v>
      </c>
      <c r="L807" s="75">
        <f>'ФОРМУЛЫ!'!F793</f>
        <v>0</v>
      </c>
      <c r="M807" s="91"/>
      <c r="N807" s="76">
        <f>'ФОРМУЛЫ!'!J793</f>
        <v>0</v>
      </c>
      <c r="O807" s="76">
        <f>'ФОРМУЛЫ!'!K793</f>
        <v>0</v>
      </c>
      <c r="P807" s="77"/>
      <c r="Q807" s="78">
        <f>'ФОРМУЛЫ!'!P793</f>
        <v>0</v>
      </c>
      <c r="R807" s="79">
        <v>0.18</v>
      </c>
      <c r="S807" s="92"/>
      <c r="T807" s="92"/>
      <c r="U807" s="80"/>
      <c r="V807" s="80"/>
      <c r="W807" s="80"/>
      <c r="X807" s="81">
        <v>0</v>
      </c>
      <c r="Y807" s="80"/>
      <c r="Z807" s="80"/>
      <c r="AA807" s="82"/>
      <c r="AB807" s="82"/>
      <c r="AC807" s="83"/>
      <c r="AD807" s="83"/>
      <c r="AE807" s="83"/>
      <c r="AF807" s="83"/>
      <c r="AG807" s="84"/>
      <c r="AH807" s="85"/>
      <c r="AI807" s="85"/>
      <c r="AJ807" s="85">
        <f t="shared" si="24"/>
        <v>0</v>
      </c>
      <c r="AK807" s="85">
        <f t="shared" si="25"/>
        <v>0</v>
      </c>
      <c r="AL807" s="36"/>
    </row>
    <row r="808" spans="1:38" ht="15" hidden="1" customHeight="1" x14ac:dyDescent="0.25">
      <c r="A808" s="71">
        <v>778</v>
      </c>
      <c r="B808" s="71"/>
      <c r="C808" s="72"/>
      <c r="D808" s="70"/>
      <c r="E808" s="30"/>
      <c r="F808" s="30"/>
      <c r="G808" s="73"/>
      <c r="H808" s="74" t="s">
        <v>8</v>
      </c>
      <c r="I808" s="31"/>
      <c r="J808" s="30" t="s">
        <v>9</v>
      </c>
      <c r="K808" s="75">
        <f>'ФОРМУЛЫ!'!E794</f>
        <v>0</v>
      </c>
      <c r="L808" s="75">
        <f>'ФОРМУЛЫ!'!F794</f>
        <v>0</v>
      </c>
      <c r="M808" s="91"/>
      <c r="N808" s="76">
        <f>'ФОРМУЛЫ!'!J794</f>
        <v>0</v>
      </c>
      <c r="O808" s="76">
        <f>'ФОРМУЛЫ!'!K794</f>
        <v>0</v>
      </c>
      <c r="P808" s="77"/>
      <c r="Q808" s="78">
        <f>'ФОРМУЛЫ!'!P794</f>
        <v>0</v>
      </c>
      <c r="R808" s="79">
        <v>0.18</v>
      </c>
      <c r="S808" s="92"/>
      <c r="T808" s="92"/>
      <c r="U808" s="80"/>
      <c r="V808" s="80"/>
      <c r="W808" s="80"/>
      <c r="X808" s="81">
        <v>0</v>
      </c>
      <c r="Y808" s="80"/>
      <c r="Z808" s="80"/>
      <c r="AA808" s="82"/>
      <c r="AB808" s="82"/>
      <c r="AC808" s="83"/>
      <c r="AD808" s="83"/>
      <c r="AE808" s="83"/>
      <c r="AF808" s="83"/>
      <c r="AG808" s="84"/>
      <c r="AH808" s="85"/>
      <c r="AI808" s="85"/>
      <c r="AJ808" s="85">
        <f t="shared" si="24"/>
        <v>0</v>
      </c>
      <c r="AK808" s="85">
        <f t="shared" si="25"/>
        <v>0</v>
      </c>
      <c r="AL808" s="36"/>
    </row>
    <row r="809" spans="1:38" ht="15" hidden="1" customHeight="1" x14ac:dyDescent="0.25">
      <c r="A809" s="71">
        <v>779</v>
      </c>
      <c r="B809" s="71"/>
      <c r="C809" s="72"/>
      <c r="D809" s="70"/>
      <c r="E809" s="30"/>
      <c r="F809" s="30"/>
      <c r="G809" s="73"/>
      <c r="H809" s="74" t="s">
        <v>8</v>
      </c>
      <c r="I809" s="31"/>
      <c r="J809" s="30" t="s">
        <v>9</v>
      </c>
      <c r="K809" s="75">
        <f>'ФОРМУЛЫ!'!E795</f>
        <v>0</v>
      </c>
      <c r="L809" s="75">
        <f>'ФОРМУЛЫ!'!F795</f>
        <v>0</v>
      </c>
      <c r="M809" s="91"/>
      <c r="N809" s="76">
        <f>'ФОРМУЛЫ!'!J795</f>
        <v>0</v>
      </c>
      <c r="O809" s="76">
        <f>'ФОРМУЛЫ!'!K795</f>
        <v>0</v>
      </c>
      <c r="P809" s="77"/>
      <c r="Q809" s="78">
        <f>'ФОРМУЛЫ!'!P795</f>
        <v>0</v>
      </c>
      <c r="R809" s="79">
        <v>0.18</v>
      </c>
      <c r="S809" s="92"/>
      <c r="T809" s="92"/>
      <c r="U809" s="80"/>
      <c r="V809" s="80"/>
      <c r="W809" s="80"/>
      <c r="X809" s="81">
        <v>0</v>
      </c>
      <c r="Y809" s="80"/>
      <c r="Z809" s="80"/>
      <c r="AA809" s="82"/>
      <c r="AB809" s="82"/>
      <c r="AC809" s="83"/>
      <c r="AD809" s="83"/>
      <c r="AE809" s="83"/>
      <c r="AF809" s="83"/>
      <c r="AG809" s="84"/>
      <c r="AH809" s="85"/>
      <c r="AI809" s="85"/>
      <c r="AJ809" s="85">
        <f t="shared" si="24"/>
        <v>0</v>
      </c>
      <c r="AK809" s="85">
        <f t="shared" si="25"/>
        <v>0</v>
      </c>
      <c r="AL809" s="36"/>
    </row>
    <row r="810" spans="1:38" ht="15" hidden="1" customHeight="1" x14ac:dyDescent="0.25">
      <c r="A810" s="71">
        <v>780</v>
      </c>
      <c r="B810" s="71"/>
      <c r="C810" s="72"/>
      <c r="D810" s="70"/>
      <c r="E810" s="30"/>
      <c r="F810" s="30"/>
      <c r="G810" s="73"/>
      <c r="H810" s="74" t="s">
        <v>8</v>
      </c>
      <c r="I810" s="31"/>
      <c r="J810" s="30" t="s">
        <v>9</v>
      </c>
      <c r="K810" s="75">
        <f>'ФОРМУЛЫ!'!E796</f>
        <v>0</v>
      </c>
      <c r="L810" s="75">
        <f>'ФОРМУЛЫ!'!F796</f>
        <v>0</v>
      </c>
      <c r="M810" s="91"/>
      <c r="N810" s="76">
        <f>'ФОРМУЛЫ!'!J796</f>
        <v>0</v>
      </c>
      <c r="O810" s="76">
        <f>'ФОРМУЛЫ!'!K796</f>
        <v>0</v>
      </c>
      <c r="P810" s="77"/>
      <c r="Q810" s="78">
        <f>'ФОРМУЛЫ!'!P796</f>
        <v>0</v>
      </c>
      <c r="R810" s="79">
        <v>0.18</v>
      </c>
      <c r="S810" s="92"/>
      <c r="T810" s="92"/>
      <c r="U810" s="80"/>
      <c r="V810" s="80"/>
      <c r="W810" s="80"/>
      <c r="X810" s="81">
        <v>0</v>
      </c>
      <c r="Y810" s="80"/>
      <c r="Z810" s="80"/>
      <c r="AA810" s="82"/>
      <c r="AB810" s="82"/>
      <c r="AC810" s="83"/>
      <c r="AD810" s="83"/>
      <c r="AE810" s="83"/>
      <c r="AF810" s="83"/>
      <c r="AG810" s="84"/>
      <c r="AH810" s="85"/>
      <c r="AI810" s="85"/>
      <c r="AJ810" s="85">
        <f t="shared" si="24"/>
        <v>0</v>
      </c>
      <c r="AK810" s="85">
        <f t="shared" si="25"/>
        <v>0</v>
      </c>
      <c r="AL810" s="36"/>
    </row>
    <row r="811" spans="1:38" ht="15" hidden="1" customHeight="1" x14ac:dyDescent="0.25">
      <c r="A811" s="71">
        <v>781</v>
      </c>
      <c r="B811" s="71"/>
      <c r="C811" s="72"/>
      <c r="D811" s="70"/>
      <c r="E811" s="30"/>
      <c r="F811" s="30"/>
      <c r="G811" s="73"/>
      <c r="H811" s="74" t="s">
        <v>8</v>
      </c>
      <c r="I811" s="31"/>
      <c r="J811" s="30" t="s">
        <v>9</v>
      </c>
      <c r="K811" s="75">
        <f>'ФОРМУЛЫ!'!E797</f>
        <v>0</v>
      </c>
      <c r="L811" s="75">
        <f>'ФОРМУЛЫ!'!F797</f>
        <v>0</v>
      </c>
      <c r="M811" s="91"/>
      <c r="N811" s="76">
        <f>'ФОРМУЛЫ!'!J797</f>
        <v>0</v>
      </c>
      <c r="O811" s="76">
        <f>'ФОРМУЛЫ!'!K797</f>
        <v>0</v>
      </c>
      <c r="P811" s="77"/>
      <c r="Q811" s="78">
        <f>'ФОРМУЛЫ!'!P797</f>
        <v>0</v>
      </c>
      <c r="R811" s="79">
        <v>0.18</v>
      </c>
      <c r="S811" s="92"/>
      <c r="T811" s="92"/>
      <c r="U811" s="80"/>
      <c r="V811" s="80"/>
      <c r="W811" s="80"/>
      <c r="X811" s="81">
        <v>0</v>
      </c>
      <c r="Y811" s="80"/>
      <c r="Z811" s="80"/>
      <c r="AA811" s="82"/>
      <c r="AB811" s="82"/>
      <c r="AC811" s="83"/>
      <c r="AD811" s="83"/>
      <c r="AE811" s="83"/>
      <c r="AF811" s="83"/>
      <c r="AG811" s="84"/>
      <c r="AH811" s="85"/>
      <c r="AI811" s="85"/>
      <c r="AJ811" s="85">
        <f t="shared" si="24"/>
        <v>0</v>
      </c>
      <c r="AK811" s="85">
        <f t="shared" si="25"/>
        <v>0</v>
      </c>
      <c r="AL811" s="36"/>
    </row>
    <row r="812" spans="1:38" ht="15" hidden="1" customHeight="1" x14ac:dyDescent="0.25">
      <c r="A812" s="71">
        <v>782</v>
      </c>
      <c r="B812" s="71"/>
      <c r="C812" s="72"/>
      <c r="D812" s="70"/>
      <c r="E812" s="30"/>
      <c r="F812" s="30"/>
      <c r="G812" s="73"/>
      <c r="H812" s="74" t="s">
        <v>8</v>
      </c>
      <c r="I812" s="31"/>
      <c r="J812" s="30" t="s">
        <v>9</v>
      </c>
      <c r="K812" s="75">
        <f>'ФОРМУЛЫ!'!E798</f>
        <v>0</v>
      </c>
      <c r="L812" s="75">
        <f>'ФОРМУЛЫ!'!F798</f>
        <v>0</v>
      </c>
      <c r="M812" s="91"/>
      <c r="N812" s="76">
        <f>'ФОРМУЛЫ!'!J798</f>
        <v>0</v>
      </c>
      <c r="O812" s="76">
        <f>'ФОРМУЛЫ!'!K798</f>
        <v>0</v>
      </c>
      <c r="P812" s="77"/>
      <c r="Q812" s="78">
        <f>'ФОРМУЛЫ!'!P798</f>
        <v>0</v>
      </c>
      <c r="R812" s="79">
        <v>0.18</v>
      </c>
      <c r="S812" s="92"/>
      <c r="T812" s="92"/>
      <c r="U812" s="80"/>
      <c r="V812" s="80"/>
      <c r="W812" s="80"/>
      <c r="X812" s="81">
        <v>0</v>
      </c>
      <c r="Y812" s="80"/>
      <c r="Z812" s="80"/>
      <c r="AA812" s="82"/>
      <c r="AB812" s="82"/>
      <c r="AC812" s="83"/>
      <c r="AD812" s="83"/>
      <c r="AE812" s="83"/>
      <c r="AF812" s="83"/>
      <c r="AG812" s="84"/>
      <c r="AH812" s="85"/>
      <c r="AI812" s="85"/>
      <c r="AJ812" s="85">
        <f t="shared" si="24"/>
        <v>0</v>
      </c>
      <c r="AK812" s="85">
        <f t="shared" si="25"/>
        <v>0</v>
      </c>
      <c r="AL812" s="36"/>
    </row>
    <row r="813" spans="1:38" ht="15" hidden="1" customHeight="1" x14ac:dyDescent="0.25">
      <c r="A813" s="71">
        <v>783</v>
      </c>
      <c r="B813" s="71"/>
      <c r="C813" s="72"/>
      <c r="D813" s="70"/>
      <c r="E813" s="30"/>
      <c r="F813" s="30"/>
      <c r="G813" s="73"/>
      <c r="H813" s="74" t="s">
        <v>8</v>
      </c>
      <c r="I813" s="31"/>
      <c r="J813" s="30" t="s">
        <v>9</v>
      </c>
      <c r="K813" s="75">
        <f>'ФОРМУЛЫ!'!E799</f>
        <v>0</v>
      </c>
      <c r="L813" s="75">
        <f>'ФОРМУЛЫ!'!F799</f>
        <v>0</v>
      </c>
      <c r="M813" s="91"/>
      <c r="N813" s="76">
        <f>'ФОРМУЛЫ!'!J799</f>
        <v>0</v>
      </c>
      <c r="O813" s="76">
        <f>'ФОРМУЛЫ!'!K799</f>
        <v>0</v>
      </c>
      <c r="P813" s="77"/>
      <c r="Q813" s="78">
        <f>'ФОРМУЛЫ!'!P799</f>
        <v>0</v>
      </c>
      <c r="R813" s="79">
        <v>0.18</v>
      </c>
      <c r="S813" s="92"/>
      <c r="T813" s="92"/>
      <c r="U813" s="80"/>
      <c r="V813" s="80"/>
      <c r="W813" s="80"/>
      <c r="X813" s="81">
        <v>0</v>
      </c>
      <c r="Y813" s="80"/>
      <c r="Z813" s="80"/>
      <c r="AA813" s="82"/>
      <c r="AB813" s="82"/>
      <c r="AC813" s="83"/>
      <c r="AD813" s="83"/>
      <c r="AE813" s="83"/>
      <c r="AF813" s="83"/>
      <c r="AG813" s="84"/>
      <c r="AH813" s="85"/>
      <c r="AI813" s="85"/>
      <c r="AJ813" s="85">
        <f t="shared" si="24"/>
        <v>0</v>
      </c>
      <c r="AK813" s="85">
        <f t="shared" si="25"/>
        <v>0</v>
      </c>
      <c r="AL813" s="36"/>
    </row>
    <row r="814" spans="1:38" ht="15" hidden="1" customHeight="1" x14ac:dyDescent="0.25">
      <c r="A814" s="71">
        <v>784</v>
      </c>
      <c r="B814" s="71"/>
      <c r="C814" s="72"/>
      <c r="D814" s="70"/>
      <c r="E814" s="30"/>
      <c r="F814" s="30"/>
      <c r="G814" s="73"/>
      <c r="H814" s="74" t="s">
        <v>8</v>
      </c>
      <c r="I814" s="31"/>
      <c r="J814" s="30" t="s">
        <v>9</v>
      </c>
      <c r="K814" s="75">
        <f>'ФОРМУЛЫ!'!E800</f>
        <v>0</v>
      </c>
      <c r="L814" s="75">
        <f>'ФОРМУЛЫ!'!F800</f>
        <v>0</v>
      </c>
      <c r="M814" s="91"/>
      <c r="N814" s="76">
        <f>'ФОРМУЛЫ!'!J800</f>
        <v>0</v>
      </c>
      <c r="O814" s="76">
        <f>'ФОРМУЛЫ!'!K800</f>
        <v>0</v>
      </c>
      <c r="P814" s="77"/>
      <c r="Q814" s="78">
        <f>'ФОРМУЛЫ!'!P800</f>
        <v>0</v>
      </c>
      <c r="R814" s="79">
        <v>0.18</v>
      </c>
      <c r="S814" s="92"/>
      <c r="T814" s="92"/>
      <c r="U814" s="80"/>
      <c r="V814" s="80"/>
      <c r="W814" s="80"/>
      <c r="X814" s="81">
        <v>0</v>
      </c>
      <c r="Y814" s="80"/>
      <c r="Z814" s="80"/>
      <c r="AA814" s="82"/>
      <c r="AB814" s="82"/>
      <c r="AC814" s="83"/>
      <c r="AD814" s="83"/>
      <c r="AE814" s="83"/>
      <c r="AF814" s="83"/>
      <c r="AG814" s="84"/>
      <c r="AH814" s="85"/>
      <c r="AI814" s="85"/>
      <c r="AJ814" s="85">
        <f t="shared" si="24"/>
        <v>0</v>
      </c>
      <c r="AK814" s="85">
        <f t="shared" si="25"/>
        <v>0</v>
      </c>
      <c r="AL814" s="36"/>
    </row>
    <row r="815" spans="1:38" ht="15" hidden="1" customHeight="1" x14ac:dyDescent="0.25">
      <c r="A815" s="71">
        <v>785</v>
      </c>
      <c r="B815" s="71"/>
      <c r="C815" s="72"/>
      <c r="D815" s="70"/>
      <c r="E815" s="30"/>
      <c r="F815" s="30"/>
      <c r="G815" s="73"/>
      <c r="H815" s="74" t="s">
        <v>8</v>
      </c>
      <c r="I815" s="31"/>
      <c r="J815" s="30" t="s">
        <v>9</v>
      </c>
      <c r="K815" s="75">
        <f>'ФОРМУЛЫ!'!E801</f>
        <v>0</v>
      </c>
      <c r="L815" s="75">
        <f>'ФОРМУЛЫ!'!F801</f>
        <v>0</v>
      </c>
      <c r="M815" s="91"/>
      <c r="N815" s="76">
        <f>'ФОРМУЛЫ!'!J801</f>
        <v>0</v>
      </c>
      <c r="O815" s="76">
        <f>'ФОРМУЛЫ!'!K801</f>
        <v>0</v>
      </c>
      <c r="P815" s="77"/>
      <c r="Q815" s="78">
        <f>'ФОРМУЛЫ!'!P801</f>
        <v>0</v>
      </c>
      <c r="R815" s="79">
        <v>0.18</v>
      </c>
      <c r="S815" s="92"/>
      <c r="T815" s="92"/>
      <c r="U815" s="80"/>
      <c r="V815" s="80"/>
      <c r="W815" s="80"/>
      <c r="X815" s="81">
        <v>0</v>
      </c>
      <c r="Y815" s="80"/>
      <c r="Z815" s="80"/>
      <c r="AA815" s="82"/>
      <c r="AB815" s="82"/>
      <c r="AC815" s="83"/>
      <c r="AD815" s="83"/>
      <c r="AE815" s="83"/>
      <c r="AF815" s="83"/>
      <c r="AG815" s="84"/>
      <c r="AH815" s="85"/>
      <c r="AI815" s="85"/>
      <c r="AJ815" s="85">
        <f t="shared" si="24"/>
        <v>0</v>
      </c>
      <c r="AK815" s="85">
        <f t="shared" si="25"/>
        <v>0</v>
      </c>
      <c r="AL815" s="36"/>
    </row>
    <row r="816" spans="1:38" ht="15" hidden="1" customHeight="1" x14ac:dyDescent="0.25">
      <c r="A816" s="71">
        <v>786</v>
      </c>
      <c r="B816" s="71"/>
      <c r="C816" s="72"/>
      <c r="D816" s="70"/>
      <c r="E816" s="30"/>
      <c r="F816" s="30"/>
      <c r="G816" s="73"/>
      <c r="H816" s="74" t="s">
        <v>8</v>
      </c>
      <c r="I816" s="31"/>
      <c r="J816" s="30" t="s">
        <v>9</v>
      </c>
      <c r="K816" s="75">
        <f>'ФОРМУЛЫ!'!E802</f>
        <v>0</v>
      </c>
      <c r="L816" s="75">
        <f>'ФОРМУЛЫ!'!F802</f>
        <v>0</v>
      </c>
      <c r="M816" s="91"/>
      <c r="N816" s="76">
        <f>'ФОРМУЛЫ!'!J802</f>
        <v>0</v>
      </c>
      <c r="O816" s="76">
        <f>'ФОРМУЛЫ!'!K802</f>
        <v>0</v>
      </c>
      <c r="P816" s="77"/>
      <c r="Q816" s="78">
        <f>'ФОРМУЛЫ!'!P802</f>
        <v>0</v>
      </c>
      <c r="R816" s="79">
        <v>0.18</v>
      </c>
      <c r="S816" s="92"/>
      <c r="T816" s="92"/>
      <c r="U816" s="80"/>
      <c r="V816" s="80"/>
      <c r="W816" s="80"/>
      <c r="X816" s="81">
        <v>0</v>
      </c>
      <c r="Y816" s="80"/>
      <c r="Z816" s="80"/>
      <c r="AA816" s="82"/>
      <c r="AB816" s="82"/>
      <c r="AC816" s="83"/>
      <c r="AD816" s="83"/>
      <c r="AE816" s="83"/>
      <c r="AF816" s="83"/>
      <c r="AG816" s="84"/>
      <c r="AH816" s="85"/>
      <c r="AI816" s="85"/>
      <c r="AJ816" s="85">
        <f t="shared" si="24"/>
        <v>0</v>
      </c>
      <c r="AK816" s="85">
        <f t="shared" si="25"/>
        <v>0</v>
      </c>
      <c r="AL816" s="36"/>
    </row>
    <row r="817" spans="1:38" ht="15" hidden="1" customHeight="1" x14ac:dyDescent="0.25">
      <c r="A817" s="71">
        <v>787</v>
      </c>
      <c r="B817" s="71"/>
      <c r="C817" s="72"/>
      <c r="D817" s="70"/>
      <c r="E817" s="30"/>
      <c r="F817" s="30"/>
      <c r="G817" s="73"/>
      <c r="H817" s="74" t="s">
        <v>8</v>
      </c>
      <c r="I817" s="31"/>
      <c r="J817" s="30" t="s">
        <v>9</v>
      </c>
      <c r="K817" s="75">
        <f>'ФОРМУЛЫ!'!E803</f>
        <v>0</v>
      </c>
      <c r="L817" s="75">
        <f>'ФОРМУЛЫ!'!F803</f>
        <v>0</v>
      </c>
      <c r="M817" s="91"/>
      <c r="N817" s="76">
        <f>'ФОРМУЛЫ!'!J803</f>
        <v>0</v>
      </c>
      <c r="O817" s="76">
        <f>'ФОРМУЛЫ!'!K803</f>
        <v>0</v>
      </c>
      <c r="P817" s="77"/>
      <c r="Q817" s="78">
        <f>'ФОРМУЛЫ!'!P803</f>
        <v>0</v>
      </c>
      <c r="R817" s="79">
        <v>0.18</v>
      </c>
      <c r="S817" s="92"/>
      <c r="T817" s="92"/>
      <c r="U817" s="80"/>
      <c r="V817" s="80"/>
      <c r="W817" s="80"/>
      <c r="X817" s="81">
        <v>0</v>
      </c>
      <c r="Y817" s="80"/>
      <c r="Z817" s="80"/>
      <c r="AA817" s="82"/>
      <c r="AB817" s="82"/>
      <c r="AC817" s="83"/>
      <c r="AD817" s="83"/>
      <c r="AE817" s="83"/>
      <c r="AF817" s="83"/>
      <c r="AG817" s="84"/>
      <c r="AH817" s="85"/>
      <c r="AI817" s="85"/>
      <c r="AJ817" s="85">
        <f t="shared" si="24"/>
        <v>0</v>
      </c>
      <c r="AK817" s="85">
        <f t="shared" si="25"/>
        <v>0</v>
      </c>
      <c r="AL817" s="36"/>
    </row>
    <row r="818" spans="1:38" ht="15" hidden="1" customHeight="1" x14ac:dyDescent="0.25">
      <c r="A818" s="71">
        <v>788</v>
      </c>
      <c r="B818" s="71"/>
      <c r="C818" s="72"/>
      <c r="D818" s="70"/>
      <c r="E818" s="30"/>
      <c r="F818" s="30"/>
      <c r="G818" s="73"/>
      <c r="H818" s="74" t="s">
        <v>8</v>
      </c>
      <c r="I818" s="31"/>
      <c r="J818" s="30" t="s">
        <v>9</v>
      </c>
      <c r="K818" s="75">
        <f>'ФОРМУЛЫ!'!E804</f>
        <v>0</v>
      </c>
      <c r="L818" s="75">
        <f>'ФОРМУЛЫ!'!F804</f>
        <v>0</v>
      </c>
      <c r="M818" s="91"/>
      <c r="N818" s="76">
        <f>'ФОРМУЛЫ!'!J804</f>
        <v>0</v>
      </c>
      <c r="O818" s="76">
        <f>'ФОРМУЛЫ!'!K804</f>
        <v>0</v>
      </c>
      <c r="P818" s="77"/>
      <c r="Q818" s="78">
        <f>'ФОРМУЛЫ!'!P804</f>
        <v>0</v>
      </c>
      <c r="R818" s="79">
        <v>0.18</v>
      </c>
      <c r="S818" s="92"/>
      <c r="T818" s="92"/>
      <c r="U818" s="80"/>
      <c r="V818" s="80"/>
      <c r="W818" s="80"/>
      <c r="X818" s="81">
        <v>0</v>
      </c>
      <c r="Y818" s="80"/>
      <c r="Z818" s="80"/>
      <c r="AA818" s="82"/>
      <c r="AB818" s="82"/>
      <c r="AC818" s="83"/>
      <c r="AD818" s="83"/>
      <c r="AE818" s="83"/>
      <c r="AF818" s="83"/>
      <c r="AG818" s="84"/>
      <c r="AH818" s="85"/>
      <c r="AI818" s="85"/>
      <c r="AJ818" s="85">
        <f t="shared" si="24"/>
        <v>0</v>
      </c>
      <c r="AK818" s="85">
        <f t="shared" si="25"/>
        <v>0</v>
      </c>
      <c r="AL818" s="36"/>
    </row>
    <row r="819" spans="1:38" ht="15" hidden="1" customHeight="1" x14ac:dyDescent="0.25">
      <c r="A819" s="71">
        <v>789</v>
      </c>
      <c r="B819" s="71"/>
      <c r="C819" s="72"/>
      <c r="D819" s="70"/>
      <c r="E819" s="30"/>
      <c r="F819" s="30"/>
      <c r="G819" s="73"/>
      <c r="H819" s="74" t="s">
        <v>8</v>
      </c>
      <c r="I819" s="31"/>
      <c r="J819" s="30" t="s">
        <v>9</v>
      </c>
      <c r="K819" s="75">
        <f>'ФОРМУЛЫ!'!E805</f>
        <v>0</v>
      </c>
      <c r="L819" s="75">
        <f>'ФОРМУЛЫ!'!F805</f>
        <v>0</v>
      </c>
      <c r="M819" s="91"/>
      <c r="N819" s="76">
        <f>'ФОРМУЛЫ!'!J805</f>
        <v>0</v>
      </c>
      <c r="O819" s="76">
        <f>'ФОРМУЛЫ!'!K805</f>
        <v>0</v>
      </c>
      <c r="P819" s="77"/>
      <c r="Q819" s="78">
        <f>'ФОРМУЛЫ!'!P805</f>
        <v>0</v>
      </c>
      <c r="R819" s="79">
        <v>0.18</v>
      </c>
      <c r="S819" s="92"/>
      <c r="T819" s="92"/>
      <c r="U819" s="80"/>
      <c r="V819" s="80"/>
      <c r="W819" s="80"/>
      <c r="X819" s="81">
        <v>0</v>
      </c>
      <c r="Y819" s="80"/>
      <c r="Z819" s="80"/>
      <c r="AA819" s="82"/>
      <c r="AB819" s="82"/>
      <c r="AC819" s="83"/>
      <c r="AD819" s="83"/>
      <c r="AE819" s="83"/>
      <c r="AF819" s="83"/>
      <c r="AG819" s="84"/>
      <c r="AH819" s="85"/>
      <c r="AI819" s="85"/>
      <c r="AJ819" s="85">
        <f t="shared" si="24"/>
        <v>0</v>
      </c>
      <c r="AK819" s="85">
        <f t="shared" si="25"/>
        <v>0</v>
      </c>
      <c r="AL819" s="36"/>
    </row>
    <row r="820" spans="1:38" ht="15" hidden="1" customHeight="1" x14ac:dyDescent="0.25">
      <c r="A820" s="71">
        <v>790</v>
      </c>
      <c r="B820" s="71"/>
      <c r="C820" s="72"/>
      <c r="D820" s="70"/>
      <c r="E820" s="30"/>
      <c r="F820" s="30"/>
      <c r="G820" s="73"/>
      <c r="H820" s="74" t="s">
        <v>8</v>
      </c>
      <c r="I820" s="31"/>
      <c r="J820" s="30" t="s">
        <v>9</v>
      </c>
      <c r="K820" s="75">
        <f>'ФОРМУЛЫ!'!E806</f>
        <v>0</v>
      </c>
      <c r="L820" s="75">
        <f>'ФОРМУЛЫ!'!F806</f>
        <v>0</v>
      </c>
      <c r="M820" s="91"/>
      <c r="N820" s="76">
        <f>'ФОРМУЛЫ!'!J806</f>
        <v>0</v>
      </c>
      <c r="O820" s="76">
        <f>'ФОРМУЛЫ!'!K806</f>
        <v>0</v>
      </c>
      <c r="P820" s="77"/>
      <c r="Q820" s="78">
        <f>'ФОРМУЛЫ!'!P806</f>
        <v>0</v>
      </c>
      <c r="R820" s="79">
        <v>0.18</v>
      </c>
      <c r="S820" s="92"/>
      <c r="T820" s="92"/>
      <c r="U820" s="80"/>
      <c r="V820" s="80"/>
      <c r="W820" s="80"/>
      <c r="X820" s="81">
        <v>0</v>
      </c>
      <c r="Y820" s="80"/>
      <c r="Z820" s="80"/>
      <c r="AA820" s="82"/>
      <c r="AB820" s="82"/>
      <c r="AC820" s="83"/>
      <c r="AD820" s="83"/>
      <c r="AE820" s="83"/>
      <c r="AF820" s="83"/>
      <c r="AG820" s="84"/>
      <c r="AH820" s="85"/>
      <c r="AI820" s="85"/>
      <c r="AJ820" s="85">
        <f t="shared" si="24"/>
        <v>0</v>
      </c>
      <c r="AK820" s="85">
        <f t="shared" si="25"/>
        <v>0</v>
      </c>
      <c r="AL820" s="36"/>
    </row>
    <row r="821" spans="1:38" ht="15" hidden="1" customHeight="1" x14ac:dyDescent="0.25">
      <c r="A821" s="71">
        <v>791</v>
      </c>
      <c r="B821" s="71"/>
      <c r="C821" s="72"/>
      <c r="D821" s="70"/>
      <c r="E821" s="30"/>
      <c r="F821" s="30"/>
      <c r="G821" s="73"/>
      <c r="H821" s="74" t="s">
        <v>8</v>
      </c>
      <c r="I821" s="31"/>
      <c r="J821" s="30" t="s">
        <v>9</v>
      </c>
      <c r="K821" s="75">
        <f>'ФОРМУЛЫ!'!E807</f>
        <v>0</v>
      </c>
      <c r="L821" s="75">
        <f>'ФОРМУЛЫ!'!F807</f>
        <v>0</v>
      </c>
      <c r="M821" s="91"/>
      <c r="N821" s="76">
        <f>'ФОРМУЛЫ!'!J807</f>
        <v>0</v>
      </c>
      <c r="O821" s="76">
        <f>'ФОРМУЛЫ!'!K807</f>
        <v>0</v>
      </c>
      <c r="P821" s="77"/>
      <c r="Q821" s="78">
        <f>'ФОРМУЛЫ!'!P807</f>
        <v>0</v>
      </c>
      <c r="R821" s="79">
        <v>0.18</v>
      </c>
      <c r="S821" s="92"/>
      <c r="T821" s="92"/>
      <c r="U821" s="80"/>
      <c r="V821" s="80"/>
      <c r="W821" s="80"/>
      <c r="X821" s="81">
        <v>0</v>
      </c>
      <c r="Y821" s="80"/>
      <c r="Z821" s="80"/>
      <c r="AA821" s="82"/>
      <c r="AB821" s="82"/>
      <c r="AC821" s="83"/>
      <c r="AD821" s="83"/>
      <c r="AE821" s="83"/>
      <c r="AF821" s="83"/>
      <c r="AG821" s="84"/>
      <c r="AH821" s="85"/>
      <c r="AI821" s="85"/>
      <c r="AJ821" s="85">
        <f t="shared" si="24"/>
        <v>0</v>
      </c>
      <c r="AK821" s="85">
        <f t="shared" si="25"/>
        <v>0</v>
      </c>
      <c r="AL821" s="36"/>
    </row>
    <row r="822" spans="1:38" ht="15" hidden="1" customHeight="1" x14ac:dyDescent="0.25">
      <c r="A822" s="71">
        <v>792</v>
      </c>
      <c r="B822" s="71"/>
      <c r="C822" s="72"/>
      <c r="D822" s="70"/>
      <c r="E822" s="30"/>
      <c r="F822" s="30"/>
      <c r="G822" s="73"/>
      <c r="H822" s="74" t="s">
        <v>8</v>
      </c>
      <c r="I822" s="31"/>
      <c r="J822" s="30" t="s">
        <v>9</v>
      </c>
      <c r="K822" s="75">
        <f>'ФОРМУЛЫ!'!E808</f>
        <v>0</v>
      </c>
      <c r="L822" s="75">
        <f>'ФОРМУЛЫ!'!F808</f>
        <v>0</v>
      </c>
      <c r="M822" s="91"/>
      <c r="N822" s="76">
        <f>'ФОРМУЛЫ!'!J808</f>
        <v>0</v>
      </c>
      <c r="O822" s="76">
        <f>'ФОРМУЛЫ!'!K808</f>
        <v>0</v>
      </c>
      <c r="P822" s="77"/>
      <c r="Q822" s="78">
        <f>'ФОРМУЛЫ!'!P808</f>
        <v>0</v>
      </c>
      <c r="R822" s="79">
        <v>0.18</v>
      </c>
      <c r="S822" s="92"/>
      <c r="T822" s="92"/>
      <c r="U822" s="80"/>
      <c r="V822" s="80"/>
      <c r="W822" s="80"/>
      <c r="X822" s="81">
        <v>0</v>
      </c>
      <c r="Y822" s="80"/>
      <c r="Z822" s="80"/>
      <c r="AA822" s="82"/>
      <c r="AB822" s="82"/>
      <c r="AC822" s="83"/>
      <c r="AD822" s="83"/>
      <c r="AE822" s="83"/>
      <c r="AF822" s="83"/>
      <c r="AG822" s="84"/>
      <c r="AH822" s="85"/>
      <c r="AI822" s="85"/>
      <c r="AJ822" s="85">
        <f t="shared" si="24"/>
        <v>0</v>
      </c>
      <c r="AK822" s="85">
        <f t="shared" si="25"/>
        <v>0</v>
      </c>
      <c r="AL822" s="36"/>
    </row>
    <row r="823" spans="1:38" ht="15" hidden="1" customHeight="1" x14ac:dyDescent="0.25">
      <c r="A823" s="71">
        <v>793</v>
      </c>
      <c r="B823" s="71"/>
      <c r="C823" s="72"/>
      <c r="D823" s="70"/>
      <c r="E823" s="30"/>
      <c r="F823" s="30"/>
      <c r="G823" s="73"/>
      <c r="H823" s="74" t="s">
        <v>8</v>
      </c>
      <c r="I823" s="31"/>
      <c r="J823" s="30" t="s">
        <v>9</v>
      </c>
      <c r="K823" s="75">
        <f>'ФОРМУЛЫ!'!E809</f>
        <v>0</v>
      </c>
      <c r="L823" s="75">
        <f>'ФОРМУЛЫ!'!F809</f>
        <v>0</v>
      </c>
      <c r="M823" s="91"/>
      <c r="N823" s="76">
        <f>'ФОРМУЛЫ!'!J809</f>
        <v>0</v>
      </c>
      <c r="O823" s="76">
        <f>'ФОРМУЛЫ!'!K809</f>
        <v>0</v>
      </c>
      <c r="P823" s="77"/>
      <c r="Q823" s="78">
        <f>'ФОРМУЛЫ!'!P809</f>
        <v>0</v>
      </c>
      <c r="R823" s="79">
        <v>0.18</v>
      </c>
      <c r="S823" s="92"/>
      <c r="T823" s="92"/>
      <c r="U823" s="80"/>
      <c r="V823" s="80"/>
      <c r="W823" s="80"/>
      <c r="X823" s="81">
        <v>0</v>
      </c>
      <c r="Y823" s="80"/>
      <c r="Z823" s="80"/>
      <c r="AA823" s="82"/>
      <c r="AB823" s="82"/>
      <c r="AC823" s="83"/>
      <c r="AD823" s="83"/>
      <c r="AE823" s="83"/>
      <c r="AF823" s="83"/>
      <c r="AG823" s="84"/>
      <c r="AH823" s="85"/>
      <c r="AI823" s="85"/>
      <c r="AJ823" s="85">
        <f t="shared" si="24"/>
        <v>0</v>
      </c>
      <c r="AK823" s="85">
        <f t="shared" si="25"/>
        <v>0</v>
      </c>
      <c r="AL823" s="36"/>
    </row>
    <row r="824" spans="1:38" ht="15" hidden="1" customHeight="1" x14ac:dyDescent="0.25">
      <c r="A824" s="71">
        <v>794</v>
      </c>
      <c r="B824" s="71"/>
      <c r="C824" s="72"/>
      <c r="D824" s="70"/>
      <c r="E824" s="30"/>
      <c r="F824" s="30"/>
      <c r="G824" s="73"/>
      <c r="H824" s="74" t="s">
        <v>8</v>
      </c>
      <c r="I824" s="31"/>
      <c r="J824" s="30" t="s">
        <v>9</v>
      </c>
      <c r="K824" s="75">
        <f>'ФОРМУЛЫ!'!E810</f>
        <v>0</v>
      </c>
      <c r="L824" s="75">
        <f>'ФОРМУЛЫ!'!F810</f>
        <v>0</v>
      </c>
      <c r="M824" s="91"/>
      <c r="N824" s="76">
        <f>'ФОРМУЛЫ!'!J810</f>
        <v>0</v>
      </c>
      <c r="O824" s="76">
        <f>'ФОРМУЛЫ!'!K810</f>
        <v>0</v>
      </c>
      <c r="P824" s="77"/>
      <c r="Q824" s="78">
        <f>'ФОРМУЛЫ!'!P810</f>
        <v>0</v>
      </c>
      <c r="R824" s="79">
        <v>0.18</v>
      </c>
      <c r="S824" s="92"/>
      <c r="T824" s="92"/>
      <c r="U824" s="80"/>
      <c r="V824" s="80"/>
      <c r="W824" s="80"/>
      <c r="X824" s="81">
        <v>0</v>
      </c>
      <c r="Y824" s="80"/>
      <c r="Z824" s="80"/>
      <c r="AA824" s="82"/>
      <c r="AB824" s="82"/>
      <c r="AC824" s="83"/>
      <c r="AD824" s="83"/>
      <c r="AE824" s="83"/>
      <c r="AF824" s="83"/>
      <c r="AG824" s="84"/>
      <c r="AH824" s="85"/>
      <c r="AI824" s="85"/>
      <c r="AJ824" s="85">
        <f t="shared" si="24"/>
        <v>0</v>
      </c>
      <c r="AK824" s="85">
        <f t="shared" si="25"/>
        <v>0</v>
      </c>
      <c r="AL824" s="36"/>
    </row>
    <row r="825" spans="1:38" ht="15" hidden="1" customHeight="1" x14ac:dyDescent="0.25">
      <c r="A825" s="71">
        <v>795</v>
      </c>
      <c r="B825" s="71"/>
      <c r="C825" s="72"/>
      <c r="D825" s="70"/>
      <c r="E825" s="30"/>
      <c r="F825" s="30"/>
      <c r="G825" s="73"/>
      <c r="H825" s="74" t="s">
        <v>8</v>
      </c>
      <c r="I825" s="31"/>
      <c r="J825" s="30" t="s">
        <v>9</v>
      </c>
      <c r="K825" s="75">
        <f>'ФОРМУЛЫ!'!E811</f>
        <v>0</v>
      </c>
      <c r="L825" s="75">
        <f>'ФОРМУЛЫ!'!F811</f>
        <v>0</v>
      </c>
      <c r="M825" s="91"/>
      <c r="N825" s="76">
        <f>'ФОРМУЛЫ!'!J811</f>
        <v>0</v>
      </c>
      <c r="O825" s="76">
        <f>'ФОРМУЛЫ!'!K811</f>
        <v>0</v>
      </c>
      <c r="P825" s="77"/>
      <c r="Q825" s="78">
        <f>'ФОРМУЛЫ!'!P811</f>
        <v>0</v>
      </c>
      <c r="R825" s="79">
        <v>0.18</v>
      </c>
      <c r="S825" s="92"/>
      <c r="T825" s="92"/>
      <c r="U825" s="80"/>
      <c r="V825" s="80"/>
      <c r="W825" s="80"/>
      <c r="X825" s="81">
        <v>0</v>
      </c>
      <c r="Y825" s="80"/>
      <c r="Z825" s="80"/>
      <c r="AA825" s="82"/>
      <c r="AB825" s="82"/>
      <c r="AC825" s="83"/>
      <c r="AD825" s="83"/>
      <c r="AE825" s="83"/>
      <c r="AF825" s="83"/>
      <c r="AG825" s="84"/>
      <c r="AH825" s="85"/>
      <c r="AI825" s="85"/>
      <c r="AJ825" s="85">
        <f t="shared" si="24"/>
        <v>0</v>
      </c>
      <c r="AK825" s="85">
        <f t="shared" si="25"/>
        <v>0</v>
      </c>
      <c r="AL825" s="36"/>
    </row>
    <row r="826" spans="1:38" ht="15" hidden="1" customHeight="1" x14ac:dyDescent="0.25">
      <c r="A826" s="71">
        <v>796</v>
      </c>
      <c r="B826" s="71"/>
      <c r="C826" s="72"/>
      <c r="D826" s="70"/>
      <c r="E826" s="30"/>
      <c r="F826" s="30"/>
      <c r="G826" s="73"/>
      <c r="H826" s="74" t="s">
        <v>8</v>
      </c>
      <c r="I826" s="31"/>
      <c r="J826" s="30" t="s">
        <v>9</v>
      </c>
      <c r="K826" s="75">
        <f>'ФОРМУЛЫ!'!E812</f>
        <v>0</v>
      </c>
      <c r="L826" s="75">
        <f>'ФОРМУЛЫ!'!F812</f>
        <v>0</v>
      </c>
      <c r="M826" s="91"/>
      <c r="N826" s="76">
        <f>'ФОРМУЛЫ!'!J812</f>
        <v>0</v>
      </c>
      <c r="O826" s="76">
        <f>'ФОРМУЛЫ!'!K812</f>
        <v>0</v>
      </c>
      <c r="P826" s="77"/>
      <c r="Q826" s="78">
        <f>'ФОРМУЛЫ!'!P812</f>
        <v>0</v>
      </c>
      <c r="R826" s="79">
        <v>0.18</v>
      </c>
      <c r="S826" s="92"/>
      <c r="T826" s="92"/>
      <c r="U826" s="80"/>
      <c r="V826" s="80"/>
      <c r="W826" s="80"/>
      <c r="X826" s="81">
        <v>0</v>
      </c>
      <c r="Y826" s="80"/>
      <c r="Z826" s="80"/>
      <c r="AA826" s="82"/>
      <c r="AB826" s="82"/>
      <c r="AC826" s="83"/>
      <c r="AD826" s="83"/>
      <c r="AE826" s="83"/>
      <c r="AF826" s="83"/>
      <c r="AG826" s="84"/>
      <c r="AH826" s="85"/>
      <c r="AI826" s="85"/>
      <c r="AJ826" s="85">
        <f t="shared" si="24"/>
        <v>0</v>
      </c>
      <c r="AK826" s="85">
        <f t="shared" si="25"/>
        <v>0</v>
      </c>
      <c r="AL826" s="36"/>
    </row>
    <row r="827" spans="1:38" ht="15" hidden="1" customHeight="1" x14ac:dyDescent="0.25">
      <c r="A827" s="71">
        <v>797</v>
      </c>
      <c r="B827" s="71"/>
      <c r="C827" s="72"/>
      <c r="D827" s="70"/>
      <c r="E827" s="30"/>
      <c r="F827" s="30"/>
      <c r="G827" s="73"/>
      <c r="H827" s="74" t="s">
        <v>8</v>
      </c>
      <c r="I827" s="31"/>
      <c r="J827" s="30" t="s">
        <v>9</v>
      </c>
      <c r="K827" s="75">
        <f>'ФОРМУЛЫ!'!E813</f>
        <v>0</v>
      </c>
      <c r="L827" s="75">
        <f>'ФОРМУЛЫ!'!F813</f>
        <v>0</v>
      </c>
      <c r="M827" s="91"/>
      <c r="N827" s="76">
        <f>'ФОРМУЛЫ!'!J813</f>
        <v>0</v>
      </c>
      <c r="O827" s="76">
        <f>'ФОРМУЛЫ!'!K813</f>
        <v>0</v>
      </c>
      <c r="P827" s="77"/>
      <c r="Q827" s="78">
        <f>'ФОРМУЛЫ!'!P813</f>
        <v>0</v>
      </c>
      <c r="R827" s="79">
        <v>0.18</v>
      </c>
      <c r="S827" s="92"/>
      <c r="T827" s="92"/>
      <c r="U827" s="80"/>
      <c r="V827" s="80"/>
      <c r="W827" s="80"/>
      <c r="X827" s="81">
        <v>0</v>
      </c>
      <c r="Y827" s="80"/>
      <c r="Z827" s="80"/>
      <c r="AA827" s="82"/>
      <c r="AB827" s="82"/>
      <c r="AC827" s="83"/>
      <c r="AD827" s="83"/>
      <c r="AE827" s="83"/>
      <c r="AF827" s="83"/>
      <c r="AG827" s="84"/>
      <c r="AH827" s="85"/>
      <c r="AI827" s="85"/>
      <c r="AJ827" s="85">
        <f t="shared" si="24"/>
        <v>0</v>
      </c>
      <c r="AK827" s="85">
        <f t="shared" si="25"/>
        <v>0</v>
      </c>
      <c r="AL827" s="36"/>
    </row>
    <row r="828" spans="1:38" ht="15" hidden="1" customHeight="1" x14ac:dyDescent="0.25">
      <c r="A828" s="71">
        <v>798</v>
      </c>
      <c r="B828" s="71"/>
      <c r="C828" s="72"/>
      <c r="D828" s="70"/>
      <c r="E828" s="30"/>
      <c r="F828" s="30"/>
      <c r="G828" s="73"/>
      <c r="H828" s="74" t="s">
        <v>8</v>
      </c>
      <c r="I828" s="31"/>
      <c r="J828" s="30" t="s">
        <v>9</v>
      </c>
      <c r="K828" s="75">
        <f>'ФОРМУЛЫ!'!E814</f>
        <v>0</v>
      </c>
      <c r="L828" s="75">
        <f>'ФОРМУЛЫ!'!F814</f>
        <v>0</v>
      </c>
      <c r="M828" s="91"/>
      <c r="N828" s="76">
        <f>'ФОРМУЛЫ!'!J814</f>
        <v>0</v>
      </c>
      <c r="O828" s="76">
        <f>'ФОРМУЛЫ!'!K814</f>
        <v>0</v>
      </c>
      <c r="P828" s="77"/>
      <c r="Q828" s="78">
        <f>'ФОРМУЛЫ!'!P814</f>
        <v>0</v>
      </c>
      <c r="R828" s="79">
        <v>0.18</v>
      </c>
      <c r="S828" s="92"/>
      <c r="T828" s="92"/>
      <c r="U828" s="80"/>
      <c r="V828" s="80"/>
      <c r="W828" s="80"/>
      <c r="X828" s="81">
        <v>0</v>
      </c>
      <c r="Y828" s="80"/>
      <c r="Z828" s="80"/>
      <c r="AA828" s="82"/>
      <c r="AB828" s="82"/>
      <c r="AC828" s="83"/>
      <c r="AD828" s="83"/>
      <c r="AE828" s="83"/>
      <c r="AF828" s="83"/>
      <c r="AG828" s="84"/>
      <c r="AH828" s="85"/>
      <c r="AI828" s="85"/>
      <c r="AJ828" s="85">
        <f t="shared" si="24"/>
        <v>0</v>
      </c>
      <c r="AK828" s="85">
        <f t="shared" si="25"/>
        <v>0</v>
      </c>
      <c r="AL828" s="36"/>
    </row>
    <row r="829" spans="1:38" ht="15" hidden="1" customHeight="1" x14ac:dyDescent="0.25">
      <c r="A829" s="71">
        <v>799</v>
      </c>
      <c r="B829" s="71"/>
      <c r="C829" s="72"/>
      <c r="D829" s="70"/>
      <c r="E829" s="30"/>
      <c r="F829" s="30"/>
      <c r="G829" s="73"/>
      <c r="H829" s="74" t="s">
        <v>8</v>
      </c>
      <c r="I829" s="31"/>
      <c r="J829" s="30" t="s">
        <v>9</v>
      </c>
      <c r="K829" s="75">
        <f>'ФОРМУЛЫ!'!E815</f>
        <v>0</v>
      </c>
      <c r="L829" s="75">
        <f>'ФОРМУЛЫ!'!F815</f>
        <v>0</v>
      </c>
      <c r="M829" s="91"/>
      <c r="N829" s="76">
        <f>'ФОРМУЛЫ!'!J815</f>
        <v>0</v>
      </c>
      <c r="O829" s="76">
        <f>'ФОРМУЛЫ!'!K815</f>
        <v>0</v>
      </c>
      <c r="P829" s="77"/>
      <c r="Q829" s="78">
        <f>'ФОРМУЛЫ!'!P815</f>
        <v>0</v>
      </c>
      <c r="R829" s="79">
        <v>0.18</v>
      </c>
      <c r="S829" s="92"/>
      <c r="T829" s="92"/>
      <c r="U829" s="80"/>
      <c r="V829" s="80"/>
      <c r="W829" s="80"/>
      <c r="X829" s="81">
        <v>0</v>
      </c>
      <c r="Y829" s="80"/>
      <c r="Z829" s="80"/>
      <c r="AA829" s="82"/>
      <c r="AB829" s="82"/>
      <c r="AC829" s="83"/>
      <c r="AD829" s="83"/>
      <c r="AE829" s="83"/>
      <c r="AF829" s="83"/>
      <c r="AG829" s="84"/>
      <c r="AH829" s="85"/>
      <c r="AI829" s="85"/>
      <c r="AJ829" s="85">
        <f t="shared" si="24"/>
        <v>0</v>
      </c>
      <c r="AK829" s="85">
        <f t="shared" si="25"/>
        <v>0</v>
      </c>
      <c r="AL829" s="36"/>
    </row>
    <row r="830" spans="1:38" ht="15" hidden="1" customHeight="1" x14ac:dyDescent="0.25">
      <c r="A830" s="71">
        <v>800</v>
      </c>
      <c r="B830" s="71"/>
      <c r="C830" s="72"/>
      <c r="D830" s="70"/>
      <c r="E830" s="30"/>
      <c r="F830" s="30"/>
      <c r="G830" s="73"/>
      <c r="H830" s="74" t="s">
        <v>8</v>
      </c>
      <c r="I830" s="31"/>
      <c r="J830" s="30" t="s">
        <v>9</v>
      </c>
      <c r="K830" s="75">
        <f>'ФОРМУЛЫ!'!E816</f>
        <v>0</v>
      </c>
      <c r="L830" s="75">
        <f>'ФОРМУЛЫ!'!F816</f>
        <v>0</v>
      </c>
      <c r="M830" s="91"/>
      <c r="N830" s="76">
        <f>'ФОРМУЛЫ!'!J816</f>
        <v>0</v>
      </c>
      <c r="O830" s="76">
        <f>'ФОРМУЛЫ!'!K816</f>
        <v>0</v>
      </c>
      <c r="P830" s="77"/>
      <c r="Q830" s="78">
        <f>'ФОРМУЛЫ!'!P816</f>
        <v>0</v>
      </c>
      <c r="R830" s="79">
        <v>0.18</v>
      </c>
      <c r="S830" s="92"/>
      <c r="T830" s="92"/>
      <c r="U830" s="80"/>
      <c r="V830" s="80"/>
      <c r="W830" s="80"/>
      <c r="X830" s="81">
        <v>0</v>
      </c>
      <c r="Y830" s="80"/>
      <c r="Z830" s="80"/>
      <c r="AA830" s="82"/>
      <c r="AB830" s="82"/>
      <c r="AC830" s="83"/>
      <c r="AD830" s="83"/>
      <c r="AE830" s="83"/>
      <c r="AF830" s="83"/>
      <c r="AG830" s="84"/>
      <c r="AH830" s="85"/>
      <c r="AI830" s="85"/>
      <c r="AJ830" s="85">
        <f t="shared" si="24"/>
        <v>0</v>
      </c>
      <c r="AK830" s="85">
        <f t="shared" si="25"/>
        <v>0</v>
      </c>
      <c r="AL830" s="36"/>
    </row>
    <row r="831" spans="1:38" ht="15" hidden="1" customHeight="1" x14ac:dyDescent="0.25">
      <c r="A831" s="71">
        <v>801</v>
      </c>
      <c r="B831" s="71"/>
      <c r="C831" s="72"/>
      <c r="D831" s="70"/>
      <c r="E831" s="30"/>
      <c r="F831" s="30"/>
      <c r="G831" s="73"/>
      <c r="H831" s="74" t="s">
        <v>8</v>
      </c>
      <c r="I831" s="31"/>
      <c r="J831" s="30" t="s">
        <v>9</v>
      </c>
      <c r="K831" s="75">
        <f>'ФОРМУЛЫ!'!E817</f>
        <v>0</v>
      </c>
      <c r="L831" s="75">
        <f>'ФОРМУЛЫ!'!F817</f>
        <v>0</v>
      </c>
      <c r="M831" s="91"/>
      <c r="N831" s="76">
        <f>'ФОРМУЛЫ!'!J817</f>
        <v>0</v>
      </c>
      <c r="O831" s="76">
        <f>'ФОРМУЛЫ!'!K817</f>
        <v>0</v>
      </c>
      <c r="P831" s="77"/>
      <c r="Q831" s="78">
        <f>'ФОРМУЛЫ!'!P817</f>
        <v>0</v>
      </c>
      <c r="R831" s="79">
        <v>0.18</v>
      </c>
      <c r="S831" s="92"/>
      <c r="T831" s="92"/>
      <c r="U831" s="80"/>
      <c r="V831" s="80"/>
      <c r="W831" s="80"/>
      <c r="X831" s="81">
        <v>0</v>
      </c>
      <c r="Y831" s="80"/>
      <c r="Z831" s="80"/>
      <c r="AA831" s="82"/>
      <c r="AB831" s="82"/>
      <c r="AC831" s="83"/>
      <c r="AD831" s="83"/>
      <c r="AE831" s="83"/>
      <c r="AF831" s="83"/>
      <c r="AG831" s="84"/>
      <c r="AH831" s="85"/>
      <c r="AI831" s="85"/>
      <c r="AJ831" s="85">
        <f t="shared" si="24"/>
        <v>0</v>
      </c>
      <c r="AK831" s="85">
        <f t="shared" si="25"/>
        <v>0</v>
      </c>
      <c r="AL831" s="36"/>
    </row>
    <row r="832" spans="1:38" ht="15" hidden="1" customHeight="1" x14ac:dyDescent="0.25">
      <c r="A832" s="71">
        <v>802</v>
      </c>
      <c r="B832" s="71"/>
      <c r="C832" s="72"/>
      <c r="D832" s="70"/>
      <c r="E832" s="30"/>
      <c r="F832" s="30"/>
      <c r="G832" s="73"/>
      <c r="H832" s="74" t="s">
        <v>8</v>
      </c>
      <c r="I832" s="31"/>
      <c r="J832" s="30" t="s">
        <v>9</v>
      </c>
      <c r="K832" s="75">
        <f>'ФОРМУЛЫ!'!E818</f>
        <v>0</v>
      </c>
      <c r="L832" s="75">
        <f>'ФОРМУЛЫ!'!F818</f>
        <v>0</v>
      </c>
      <c r="M832" s="91"/>
      <c r="N832" s="76">
        <f>'ФОРМУЛЫ!'!J818</f>
        <v>0</v>
      </c>
      <c r="O832" s="76">
        <f>'ФОРМУЛЫ!'!K818</f>
        <v>0</v>
      </c>
      <c r="P832" s="77"/>
      <c r="Q832" s="78">
        <f>'ФОРМУЛЫ!'!P818</f>
        <v>0</v>
      </c>
      <c r="R832" s="79">
        <v>0.18</v>
      </c>
      <c r="S832" s="92"/>
      <c r="T832" s="92"/>
      <c r="U832" s="80"/>
      <c r="V832" s="80"/>
      <c r="W832" s="80"/>
      <c r="X832" s="81">
        <v>0</v>
      </c>
      <c r="Y832" s="80"/>
      <c r="Z832" s="80"/>
      <c r="AA832" s="82"/>
      <c r="AB832" s="82"/>
      <c r="AC832" s="83"/>
      <c r="AD832" s="83"/>
      <c r="AE832" s="83"/>
      <c r="AF832" s="83"/>
      <c r="AG832" s="84"/>
      <c r="AH832" s="85"/>
      <c r="AI832" s="85"/>
      <c r="AJ832" s="85">
        <f t="shared" si="24"/>
        <v>0</v>
      </c>
      <c r="AK832" s="85">
        <f t="shared" si="25"/>
        <v>0</v>
      </c>
      <c r="AL832" s="36"/>
    </row>
    <row r="833" spans="1:38" ht="15" hidden="1" customHeight="1" x14ac:dyDescent="0.25">
      <c r="A833" s="71">
        <v>803</v>
      </c>
      <c r="B833" s="71"/>
      <c r="C833" s="72"/>
      <c r="D833" s="70"/>
      <c r="E833" s="30"/>
      <c r="F833" s="30"/>
      <c r="G833" s="73"/>
      <c r="H833" s="74" t="s">
        <v>8</v>
      </c>
      <c r="I833" s="31"/>
      <c r="J833" s="30" t="s">
        <v>9</v>
      </c>
      <c r="K833" s="75">
        <f>'ФОРМУЛЫ!'!E819</f>
        <v>0</v>
      </c>
      <c r="L833" s="75">
        <f>'ФОРМУЛЫ!'!F819</f>
        <v>0</v>
      </c>
      <c r="M833" s="91"/>
      <c r="N833" s="76">
        <f>'ФОРМУЛЫ!'!J819</f>
        <v>0</v>
      </c>
      <c r="O833" s="76">
        <f>'ФОРМУЛЫ!'!K819</f>
        <v>0</v>
      </c>
      <c r="P833" s="77"/>
      <c r="Q833" s="78">
        <f>'ФОРМУЛЫ!'!P819</f>
        <v>0</v>
      </c>
      <c r="R833" s="79">
        <v>0.18</v>
      </c>
      <c r="S833" s="92"/>
      <c r="T833" s="92"/>
      <c r="U833" s="80"/>
      <c r="V833" s="80"/>
      <c r="W833" s="80"/>
      <c r="X833" s="81">
        <v>0</v>
      </c>
      <c r="Y833" s="80"/>
      <c r="Z833" s="80"/>
      <c r="AA833" s="82"/>
      <c r="AB833" s="82"/>
      <c r="AC833" s="83"/>
      <c r="AD833" s="83"/>
      <c r="AE833" s="83"/>
      <c r="AF833" s="83"/>
      <c r="AG833" s="84"/>
      <c r="AH833" s="85"/>
      <c r="AI833" s="85"/>
      <c r="AJ833" s="85">
        <f t="shared" si="24"/>
        <v>0</v>
      </c>
      <c r="AK833" s="85">
        <f t="shared" si="25"/>
        <v>0</v>
      </c>
      <c r="AL833" s="36"/>
    </row>
    <row r="834" spans="1:38" ht="15" hidden="1" customHeight="1" x14ac:dyDescent="0.25">
      <c r="A834" s="71">
        <v>804</v>
      </c>
      <c r="B834" s="71"/>
      <c r="C834" s="72"/>
      <c r="D834" s="70"/>
      <c r="E834" s="30"/>
      <c r="F834" s="30"/>
      <c r="G834" s="73"/>
      <c r="H834" s="74" t="s">
        <v>8</v>
      </c>
      <c r="I834" s="31"/>
      <c r="J834" s="30" t="s">
        <v>9</v>
      </c>
      <c r="K834" s="75">
        <f>'ФОРМУЛЫ!'!E820</f>
        <v>0</v>
      </c>
      <c r="L834" s="75">
        <f>'ФОРМУЛЫ!'!F820</f>
        <v>0</v>
      </c>
      <c r="M834" s="91"/>
      <c r="N834" s="76">
        <f>'ФОРМУЛЫ!'!J820</f>
        <v>0</v>
      </c>
      <c r="O834" s="76">
        <f>'ФОРМУЛЫ!'!K820</f>
        <v>0</v>
      </c>
      <c r="P834" s="77"/>
      <c r="Q834" s="78">
        <f>'ФОРМУЛЫ!'!P820</f>
        <v>0</v>
      </c>
      <c r="R834" s="79">
        <v>0.18</v>
      </c>
      <c r="S834" s="92"/>
      <c r="T834" s="92"/>
      <c r="U834" s="80"/>
      <c r="V834" s="80"/>
      <c r="W834" s="80"/>
      <c r="X834" s="81">
        <v>0</v>
      </c>
      <c r="Y834" s="80"/>
      <c r="Z834" s="80"/>
      <c r="AA834" s="82"/>
      <c r="AB834" s="82"/>
      <c r="AC834" s="83"/>
      <c r="AD834" s="83"/>
      <c r="AE834" s="83"/>
      <c r="AF834" s="83"/>
      <c r="AG834" s="84"/>
      <c r="AH834" s="85"/>
      <c r="AI834" s="85"/>
      <c r="AJ834" s="85">
        <f t="shared" si="24"/>
        <v>0</v>
      </c>
      <c r="AK834" s="85">
        <f t="shared" si="25"/>
        <v>0</v>
      </c>
      <c r="AL834" s="36"/>
    </row>
    <row r="835" spans="1:38" ht="15" hidden="1" customHeight="1" x14ac:dyDescent="0.25">
      <c r="A835" s="71">
        <v>805</v>
      </c>
      <c r="B835" s="71"/>
      <c r="C835" s="72"/>
      <c r="D835" s="70"/>
      <c r="E835" s="30"/>
      <c r="F835" s="30"/>
      <c r="G835" s="73"/>
      <c r="H835" s="74" t="s">
        <v>8</v>
      </c>
      <c r="I835" s="31"/>
      <c r="J835" s="30" t="s">
        <v>9</v>
      </c>
      <c r="K835" s="75">
        <f>'ФОРМУЛЫ!'!E821</f>
        <v>0</v>
      </c>
      <c r="L835" s="75">
        <f>'ФОРМУЛЫ!'!F821</f>
        <v>0</v>
      </c>
      <c r="M835" s="91"/>
      <c r="N835" s="76">
        <f>'ФОРМУЛЫ!'!J821</f>
        <v>0</v>
      </c>
      <c r="O835" s="76">
        <f>'ФОРМУЛЫ!'!K821</f>
        <v>0</v>
      </c>
      <c r="P835" s="77"/>
      <c r="Q835" s="78">
        <f>'ФОРМУЛЫ!'!P821</f>
        <v>0</v>
      </c>
      <c r="R835" s="79">
        <v>0.18</v>
      </c>
      <c r="S835" s="92"/>
      <c r="T835" s="92"/>
      <c r="U835" s="80"/>
      <c r="V835" s="80"/>
      <c r="W835" s="80"/>
      <c r="X835" s="81">
        <v>0</v>
      </c>
      <c r="Y835" s="80"/>
      <c r="Z835" s="80"/>
      <c r="AA835" s="82"/>
      <c r="AB835" s="82"/>
      <c r="AC835" s="83"/>
      <c r="AD835" s="83"/>
      <c r="AE835" s="83"/>
      <c r="AF835" s="83"/>
      <c r="AG835" s="84"/>
      <c r="AH835" s="85"/>
      <c r="AI835" s="85"/>
      <c r="AJ835" s="85">
        <f t="shared" si="24"/>
        <v>0</v>
      </c>
      <c r="AK835" s="85">
        <f t="shared" si="25"/>
        <v>0</v>
      </c>
      <c r="AL835" s="36"/>
    </row>
    <row r="836" spans="1:38" ht="15" hidden="1" customHeight="1" x14ac:dyDescent="0.25">
      <c r="A836" s="71">
        <v>806</v>
      </c>
      <c r="B836" s="71"/>
      <c r="C836" s="72"/>
      <c r="D836" s="70"/>
      <c r="E836" s="30"/>
      <c r="F836" s="30"/>
      <c r="G836" s="73"/>
      <c r="H836" s="74" t="s">
        <v>8</v>
      </c>
      <c r="I836" s="31"/>
      <c r="J836" s="30" t="s">
        <v>9</v>
      </c>
      <c r="K836" s="75">
        <f>'ФОРМУЛЫ!'!E822</f>
        <v>0</v>
      </c>
      <c r="L836" s="75">
        <f>'ФОРМУЛЫ!'!F822</f>
        <v>0</v>
      </c>
      <c r="M836" s="91"/>
      <c r="N836" s="76">
        <f>'ФОРМУЛЫ!'!J822</f>
        <v>0</v>
      </c>
      <c r="O836" s="76">
        <f>'ФОРМУЛЫ!'!K822</f>
        <v>0</v>
      </c>
      <c r="P836" s="77"/>
      <c r="Q836" s="78">
        <f>'ФОРМУЛЫ!'!P822</f>
        <v>0</v>
      </c>
      <c r="R836" s="79">
        <v>0.18</v>
      </c>
      <c r="S836" s="92"/>
      <c r="T836" s="92"/>
      <c r="U836" s="80"/>
      <c r="V836" s="80"/>
      <c r="W836" s="80"/>
      <c r="X836" s="81">
        <v>0</v>
      </c>
      <c r="Y836" s="80"/>
      <c r="Z836" s="80"/>
      <c r="AA836" s="82"/>
      <c r="AB836" s="82"/>
      <c r="AC836" s="83"/>
      <c r="AD836" s="83"/>
      <c r="AE836" s="83"/>
      <c r="AF836" s="83"/>
      <c r="AG836" s="84"/>
      <c r="AH836" s="85"/>
      <c r="AI836" s="85"/>
      <c r="AJ836" s="85">
        <f t="shared" si="24"/>
        <v>0</v>
      </c>
      <c r="AK836" s="85">
        <f t="shared" si="25"/>
        <v>0</v>
      </c>
      <c r="AL836" s="36"/>
    </row>
    <row r="837" spans="1:38" ht="15" hidden="1" customHeight="1" x14ac:dyDescent="0.25">
      <c r="A837" s="71">
        <v>807</v>
      </c>
      <c r="B837" s="71"/>
      <c r="C837" s="72"/>
      <c r="D837" s="70"/>
      <c r="E837" s="30"/>
      <c r="F837" s="30"/>
      <c r="G837" s="73"/>
      <c r="H837" s="74" t="s">
        <v>8</v>
      </c>
      <c r="I837" s="31"/>
      <c r="J837" s="30" t="s">
        <v>9</v>
      </c>
      <c r="K837" s="75">
        <f>'ФОРМУЛЫ!'!E823</f>
        <v>0</v>
      </c>
      <c r="L837" s="75">
        <f>'ФОРМУЛЫ!'!F823</f>
        <v>0</v>
      </c>
      <c r="M837" s="91"/>
      <c r="N837" s="76">
        <f>'ФОРМУЛЫ!'!J823</f>
        <v>0</v>
      </c>
      <c r="O837" s="76">
        <f>'ФОРМУЛЫ!'!K823</f>
        <v>0</v>
      </c>
      <c r="P837" s="77"/>
      <c r="Q837" s="78">
        <f>'ФОРМУЛЫ!'!P823</f>
        <v>0</v>
      </c>
      <c r="R837" s="79">
        <v>0.18</v>
      </c>
      <c r="S837" s="92"/>
      <c r="T837" s="92"/>
      <c r="U837" s="80"/>
      <c r="V837" s="80"/>
      <c r="W837" s="80"/>
      <c r="X837" s="81">
        <v>0</v>
      </c>
      <c r="Y837" s="80"/>
      <c r="Z837" s="80"/>
      <c r="AA837" s="82"/>
      <c r="AB837" s="82"/>
      <c r="AC837" s="83"/>
      <c r="AD837" s="83"/>
      <c r="AE837" s="83"/>
      <c r="AF837" s="83"/>
      <c r="AG837" s="84"/>
      <c r="AH837" s="85"/>
      <c r="AI837" s="85"/>
      <c r="AJ837" s="85">
        <f t="shared" si="24"/>
        <v>0</v>
      </c>
      <c r="AK837" s="85">
        <f t="shared" si="25"/>
        <v>0</v>
      </c>
      <c r="AL837" s="36"/>
    </row>
    <row r="838" spans="1:38" ht="15" hidden="1" customHeight="1" x14ac:dyDescent="0.25">
      <c r="A838" s="71">
        <v>808</v>
      </c>
      <c r="B838" s="71"/>
      <c r="C838" s="72"/>
      <c r="D838" s="70"/>
      <c r="E838" s="30"/>
      <c r="F838" s="30"/>
      <c r="G838" s="73"/>
      <c r="H838" s="74" t="s">
        <v>8</v>
      </c>
      <c r="I838" s="31"/>
      <c r="J838" s="30" t="s">
        <v>9</v>
      </c>
      <c r="K838" s="75">
        <f>'ФОРМУЛЫ!'!E824</f>
        <v>0</v>
      </c>
      <c r="L838" s="75">
        <f>'ФОРМУЛЫ!'!F824</f>
        <v>0</v>
      </c>
      <c r="M838" s="91"/>
      <c r="N838" s="76">
        <f>'ФОРМУЛЫ!'!J824</f>
        <v>0</v>
      </c>
      <c r="O838" s="76">
        <f>'ФОРМУЛЫ!'!K824</f>
        <v>0</v>
      </c>
      <c r="P838" s="77"/>
      <c r="Q838" s="78">
        <f>'ФОРМУЛЫ!'!P824</f>
        <v>0</v>
      </c>
      <c r="R838" s="79">
        <v>0.18</v>
      </c>
      <c r="S838" s="92"/>
      <c r="T838" s="92"/>
      <c r="U838" s="80"/>
      <c r="V838" s="80"/>
      <c r="W838" s="80"/>
      <c r="X838" s="81">
        <v>0</v>
      </c>
      <c r="Y838" s="80"/>
      <c r="Z838" s="80"/>
      <c r="AA838" s="82"/>
      <c r="AB838" s="82"/>
      <c r="AC838" s="83"/>
      <c r="AD838" s="83"/>
      <c r="AE838" s="83"/>
      <c r="AF838" s="83"/>
      <c r="AG838" s="84"/>
      <c r="AH838" s="85"/>
      <c r="AI838" s="85"/>
      <c r="AJ838" s="85">
        <f t="shared" si="24"/>
        <v>0</v>
      </c>
      <c r="AK838" s="85">
        <f t="shared" si="25"/>
        <v>0</v>
      </c>
      <c r="AL838" s="36"/>
    </row>
    <row r="839" spans="1:38" ht="15" hidden="1" customHeight="1" x14ac:dyDescent="0.25">
      <c r="A839" s="71">
        <v>809</v>
      </c>
      <c r="B839" s="71"/>
      <c r="C839" s="72"/>
      <c r="D839" s="70"/>
      <c r="E839" s="30"/>
      <c r="F839" s="30"/>
      <c r="G839" s="73"/>
      <c r="H839" s="74" t="s">
        <v>8</v>
      </c>
      <c r="I839" s="31"/>
      <c r="J839" s="30" t="s">
        <v>9</v>
      </c>
      <c r="K839" s="75">
        <f>'ФОРМУЛЫ!'!E825</f>
        <v>0</v>
      </c>
      <c r="L839" s="75">
        <f>'ФОРМУЛЫ!'!F825</f>
        <v>0</v>
      </c>
      <c r="M839" s="91"/>
      <c r="N839" s="76">
        <f>'ФОРМУЛЫ!'!J825</f>
        <v>0</v>
      </c>
      <c r="O839" s="76">
        <f>'ФОРМУЛЫ!'!K825</f>
        <v>0</v>
      </c>
      <c r="P839" s="77"/>
      <c r="Q839" s="78">
        <f>'ФОРМУЛЫ!'!P825</f>
        <v>0</v>
      </c>
      <c r="R839" s="79">
        <v>0.18</v>
      </c>
      <c r="S839" s="92"/>
      <c r="T839" s="92"/>
      <c r="U839" s="80"/>
      <c r="V839" s="80"/>
      <c r="W839" s="80"/>
      <c r="X839" s="81">
        <v>0</v>
      </c>
      <c r="Y839" s="80"/>
      <c r="Z839" s="80"/>
      <c r="AA839" s="82"/>
      <c r="AB839" s="82"/>
      <c r="AC839" s="83"/>
      <c r="AD839" s="83"/>
      <c r="AE839" s="83"/>
      <c r="AF839" s="83"/>
      <c r="AG839" s="84"/>
      <c r="AH839" s="85"/>
      <c r="AI839" s="85"/>
      <c r="AJ839" s="85">
        <f t="shared" si="24"/>
        <v>0</v>
      </c>
      <c r="AK839" s="85">
        <f t="shared" si="25"/>
        <v>0</v>
      </c>
      <c r="AL839" s="36"/>
    </row>
    <row r="840" spans="1:38" ht="15" hidden="1" customHeight="1" x14ac:dyDescent="0.25">
      <c r="A840" s="71">
        <v>810</v>
      </c>
      <c r="B840" s="71"/>
      <c r="C840" s="72"/>
      <c r="D840" s="70"/>
      <c r="E840" s="30"/>
      <c r="F840" s="30"/>
      <c r="G840" s="73"/>
      <c r="H840" s="74" t="s">
        <v>8</v>
      </c>
      <c r="I840" s="31"/>
      <c r="J840" s="30" t="s">
        <v>9</v>
      </c>
      <c r="K840" s="75">
        <f>'ФОРМУЛЫ!'!E826</f>
        <v>0</v>
      </c>
      <c r="L840" s="75">
        <f>'ФОРМУЛЫ!'!F826</f>
        <v>0</v>
      </c>
      <c r="M840" s="91"/>
      <c r="N840" s="76">
        <f>'ФОРМУЛЫ!'!J826</f>
        <v>0</v>
      </c>
      <c r="O840" s="76">
        <f>'ФОРМУЛЫ!'!K826</f>
        <v>0</v>
      </c>
      <c r="P840" s="77"/>
      <c r="Q840" s="78">
        <f>'ФОРМУЛЫ!'!P826</f>
        <v>0</v>
      </c>
      <c r="R840" s="79">
        <v>0.18</v>
      </c>
      <c r="S840" s="92"/>
      <c r="T840" s="92"/>
      <c r="U840" s="80"/>
      <c r="V840" s="80"/>
      <c r="W840" s="80"/>
      <c r="X840" s="81">
        <v>0</v>
      </c>
      <c r="Y840" s="80"/>
      <c r="Z840" s="80"/>
      <c r="AA840" s="82"/>
      <c r="AB840" s="82"/>
      <c r="AC840" s="83"/>
      <c r="AD840" s="83"/>
      <c r="AE840" s="83"/>
      <c r="AF840" s="83"/>
      <c r="AG840" s="84"/>
      <c r="AH840" s="85"/>
      <c r="AI840" s="85"/>
      <c r="AJ840" s="85">
        <f t="shared" si="24"/>
        <v>0</v>
      </c>
      <c r="AK840" s="85">
        <f t="shared" si="25"/>
        <v>0</v>
      </c>
      <c r="AL840" s="36"/>
    </row>
    <row r="841" spans="1:38" ht="15" hidden="1" customHeight="1" x14ac:dyDescent="0.25">
      <c r="A841" s="71">
        <v>811</v>
      </c>
      <c r="B841" s="71"/>
      <c r="C841" s="72"/>
      <c r="D841" s="70"/>
      <c r="E841" s="30"/>
      <c r="F841" s="30"/>
      <c r="G841" s="73"/>
      <c r="H841" s="74" t="s">
        <v>8</v>
      </c>
      <c r="I841" s="31"/>
      <c r="J841" s="30" t="s">
        <v>9</v>
      </c>
      <c r="K841" s="75">
        <f>'ФОРМУЛЫ!'!E827</f>
        <v>0</v>
      </c>
      <c r="L841" s="75">
        <f>'ФОРМУЛЫ!'!F827</f>
        <v>0</v>
      </c>
      <c r="M841" s="91"/>
      <c r="N841" s="76">
        <f>'ФОРМУЛЫ!'!J827</f>
        <v>0</v>
      </c>
      <c r="O841" s="76">
        <f>'ФОРМУЛЫ!'!K827</f>
        <v>0</v>
      </c>
      <c r="P841" s="77"/>
      <c r="Q841" s="78">
        <f>'ФОРМУЛЫ!'!P827</f>
        <v>0</v>
      </c>
      <c r="R841" s="79">
        <v>0.18</v>
      </c>
      <c r="S841" s="92"/>
      <c r="T841" s="92"/>
      <c r="U841" s="80"/>
      <c r="V841" s="80"/>
      <c r="W841" s="80"/>
      <c r="X841" s="81">
        <v>0</v>
      </c>
      <c r="Y841" s="80"/>
      <c r="Z841" s="80"/>
      <c r="AA841" s="82"/>
      <c r="AB841" s="82"/>
      <c r="AC841" s="83"/>
      <c r="AD841" s="83"/>
      <c r="AE841" s="83"/>
      <c r="AF841" s="83"/>
      <c r="AG841" s="84"/>
      <c r="AH841" s="85"/>
      <c r="AI841" s="85"/>
      <c r="AJ841" s="85">
        <f t="shared" si="24"/>
        <v>0</v>
      </c>
      <c r="AK841" s="85">
        <f t="shared" si="25"/>
        <v>0</v>
      </c>
      <c r="AL841" s="36"/>
    </row>
    <row r="842" spans="1:38" ht="15" hidden="1" customHeight="1" x14ac:dyDescent="0.25">
      <c r="A842" s="71">
        <v>812</v>
      </c>
      <c r="B842" s="71"/>
      <c r="C842" s="72"/>
      <c r="D842" s="70"/>
      <c r="E842" s="30"/>
      <c r="F842" s="30"/>
      <c r="G842" s="73"/>
      <c r="H842" s="74" t="s">
        <v>8</v>
      </c>
      <c r="I842" s="31"/>
      <c r="J842" s="30" t="s">
        <v>9</v>
      </c>
      <c r="K842" s="75">
        <f>'ФОРМУЛЫ!'!E828</f>
        <v>0</v>
      </c>
      <c r="L842" s="75">
        <f>'ФОРМУЛЫ!'!F828</f>
        <v>0</v>
      </c>
      <c r="M842" s="91"/>
      <c r="N842" s="76">
        <f>'ФОРМУЛЫ!'!J828</f>
        <v>0</v>
      </c>
      <c r="O842" s="76">
        <f>'ФОРМУЛЫ!'!K828</f>
        <v>0</v>
      </c>
      <c r="P842" s="77"/>
      <c r="Q842" s="78">
        <f>'ФОРМУЛЫ!'!P828</f>
        <v>0</v>
      </c>
      <c r="R842" s="79">
        <v>0.18</v>
      </c>
      <c r="S842" s="92"/>
      <c r="T842" s="92"/>
      <c r="U842" s="80"/>
      <c r="V842" s="80"/>
      <c r="W842" s="80"/>
      <c r="X842" s="81">
        <v>0</v>
      </c>
      <c r="Y842" s="80"/>
      <c r="Z842" s="80"/>
      <c r="AA842" s="82"/>
      <c r="AB842" s="82"/>
      <c r="AC842" s="83"/>
      <c r="AD842" s="83"/>
      <c r="AE842" s="83"/>
      <c r="AF842" s="83"/>
      <c r="AG842" s="84"/>
      <c r="AH842" s="85"/>
      <c r="AI842" s="85"/>
      <c r="AJ842" s="85">
        <f t="shared" si="24"/>
        <v>0</v>
      </c>
      <c r="AK842" s="85">
        <f t="shared" si="25"/>
        <v>0</v>
      </c>
      <c r="AL842" s="36"/>
    </row>
    <row r="843" spans="1:38" ht="15" hidden="1" customHeight="1" x14ac:dyDescent="0.25">
      <c r="A843" s="71">
        <v>813</v>
      </c>
      <c r="B843" s="71"/>
      <c r="C843" s="72"/>
      <c r="D843" s="70"/>
      <c r="E843" s="30"/>
      <c r="F843" s="30"/>
      <c r="G843" s="73"/>
      <c r="H843" s="74" t="s">
        <v>8</v>
      </c>
      <c r="I843" s="31"/>
      <c r="J843" s="30" t="s">
        <v>9</v>
      </c>
      <c r="K843" s="75">
        <f>'ФОРМУЛЫ!'!E829</f>
        <v>0</v>
      </c>
      <c r="L843" s="75">
        <f>'ФОРМУЛЫ!'!F829</f>
        <v>0</v>
      </c>
      <c r="M843" s="91"/>
      <c r="N843" s="76">
        <f>'ФОРМУЛЫ!'!J829</f>
        <v>0</v>
      </c>
      <c r="O843" s="76">
        <f>'ФОРМУЛЫ!'!K829</f>
        <v>0</v>
      </c>
      <c r="P843" s="77"/>
      <c r="Q843" s="78">
        <f>'ФОРМУЛЫ!'!P829</f>
        <v>0</v>
      </c>
      <c r="R843" s="79">
        <v>0.18</v>
      </c>
      <c r="S843" s="92"/>
      <c r="T843" s="92"/>
      <c r="U843" s="80"/>
      <c r="V843" s="80"/>
      <c r="W843" s="80"/>
      <c r="X843" s="81">
        <v>0</v>
      </c>
      <c r="Y843" s="80"/>
      <c r="Z843" s="80"/>
      <c r="AA843" s="82"/>
      <c r="AB843" s="82"/>
      <c r="AC843" s="83"/>
      <c r="AD843" s="83"/>
      <c r="AE843" s="83"/>
      <c r="AF843" s="83"/>
      <c r="AG843" s="84"/>
      <c r="AH843" s="85"/>
      <c r="AI843" s="85"/>
      <c r="AJ843" s="85">
        <f t="shared" si="24"/>
        <v>0</v>
      </c>
      <c r="AK843" s="85">
        <f t="shared" si="25"/>
        <v>0</v>
      </c>
      <c r="AL843" s="36"/>
    </row>
    <row r="844" spans="1:38" ht="15" hidden="1" customHeight="1" x14ac:dyDescent="0.25">
      <c r="A844" s="71">
        <v>814</v>
      </c>
      <c r="B844" s="71"/>
      <c r="C844" s="72"/>
      <c r="D844" s="70"/>
      <c r="E844" s="30"/>
      <c r="F844" s="30"/>
      <c r="G844" s="73"/>
      <c r="H844" s="74" t="s">
        <v>8</v>
      </c>
      <c r="I844" s="31"/>
      <c r="J844" s="30" t="s">
        <v>9</v>
      </c>
      <c r="K844" s="75">
        <f>'ФОРМУЛЫ!'!E830</f>
        <v>0</v>
      </c>
      <c r="L844" s="75">
        <f>'ФОРМУЛЫ!'!F830</f>
        <v>0</v>
      </c>
      <c r="M844" s="91"/>
      <c r="N844" s="76">
        <f>'ФОРМУЛЫ!'!J830</f>
        <v>0</v>
      </c>
      <c r="O844" s="76">
        <f>'ФОРМУЛЫ!'!K830</f>
        <v>0</v>
      </c>
      <c r="P844" s="77"/>
      <c r="Q844" s="78">
        <f>'ФОРМУЛЫ!'!P830</f>
        <v>0</v>
      </c>
      <c r="R844" s="79">
        <v>0.18</v>
      </c>
      <c r="S844" s="92"/>
      <c r="T844" s="92"/>
      <c r="U844" s="80"/>
      <c r="V844" s="80"/>
      <c r="W844" s="80"/>
      <c r="X844" s="81">
        <v>0</v>
      </c>
      <c r="Y844" s="80"/>
      <c r="Z844" s="80"/>
      <c r="AA844" s="82"/>
      <c r="AB844" s="82"/>
      <c r="AC844" s="83"/>
      <c r="AD844" s="83"/>
      <c r="AE844" s="83"/>
      <c r="AF844" s="83"/>
      <c r="AG844" s="84"/>
      <c r="AH844" s="85"/>
      <c r="AI844" s="85"/>
      <c r="AJ844" s="85">
        <f t="shared" si="24"/>
        <v>0</v>
      </c>
      <c r="AK844" s="85">
        <f t="shared" si="25"/>
        <v>0</v>
      </c>
      <c r="AL844" s="36"/>
    </row>
    <row r="845" spans="1:38" ht="15" hidden="1" customHeight="1" x14ac:dyDescent="0.25">
      <c r="A845" s="71">
        <v>815</v>
      </c>
      <c r="B845" s="71"/>
      <c r="C845" s="72"/>
      <c r="D845" s="70"/>
      <c r="E845" s="30"/>
      <c r="F845" s="30"/>
      <c r="G845" s="73"/>
      <c r="H845" s="74" t="s">
        <v>8</v>
      </c>
      <c r="I845" s="31"/>
      <c r="J845" s="30" t="s">
        <v>9</v>
      </c>
      <c r="K845" s="75">
        <f>'ФОРМУЛЫ!'!E831</f>
        <v>0</v>
      </c>
      <c r="L845" s="75">
        <f>'ФОРМУЛЫ!'!F831</f>
        <v>0</v>
      </c>
      <c r="M845" s="91"/>
      <c r="N845" s="76">
        <f>'ФОРМУЛЫ!'!J831</f>
        <v>0</v>
      </c>
      <c r="O845" s="76">
        <f>'ФОРМУЛЫ!'!K831</f>
        <v>0</v>
      </c>
      <c r="P845" s="77"/>
      <c r="Q845" s="78">
        <f>'ФОРМУЛЫ!'!P831</f>
        <v>0</v>
      </c>
      <c r="R845" s="79">
        <v>0.18</v>
      </c>
      <c r="S845" s="92"/>
      <c r="T845" s="92"/>
      <c r="U845" s="80"/>
      <c r="V845" s="80"/>
      <c r="W845" s="80"/>
      <c r="X845" s="81">
        <v>0</v>
      </c>
      <c r="Y845" s="80"/>
      <c r="Z845" s="80"/>
      <c r="AA845" s="82"/>
      <c r="AB845" s="82"/>
      <c r="AC845" s="83"/>
      <c r="AD845" s="83"/>
      <c r="AE845" s="83"/>
      <c r="AF845" s="83"/>
      <c r="AG845" s="84"/>
      <c r="AH845" s="85"/>
      <c r="AI845" s="85"/>
      <c r="AJ845" s="85">
        <f t="shared" si="24"/>
        <v>0</v>
      </c>
      <c r="AK845" s="85">
        <f t="shared" si="25"/>
        <v>0</v>
      </c>
      <c r="AL845" s="36"/>
    </row>
    <row r="846" spans="1:38" ht="15" hidden="1" customHeight="1" x14ac:dyDescent="0.25">
      <c r="A846" s="71">
        <v>816</v>
      </c>
      <c r="B846" s="71"/>
      <c r="C846" s="72"/>
      <c r="D846" s="70"/>
      <c r="E846" s="30"/>
      <c r="F846" s="30"/>
      <c r="G846" s="73"/>
      <c r="H846" s="74" t="s">
        <v>8</v>
      </c>
      <c r="I846" s="31"/>
      <c r="J846" s="30" t="s">
        <v>9</v>
      </c>
      <c r="K846" s="75">
        <f>'ФОРМУЛЫ!'!E832</f>
        <v>0</v>
      </c>
      <c r="L846" s="75">
        <f>'ФОРМУЛЫ!'!F832</f>
        <v>0</v>
      </c>
      <c r="M846" s="91"/>
      <c r="N846" s="76">
        <f>'ФОРМУЛЫ!'!J832</f>
        <v>0</v>
      </c>
      <c r="O846" s="76">
        <f>'ФОРМУЛЫ!'!K832</f>
        <v>0</v>
      </c>
      <c r="P846" s="77"/>
      <c r="Q846" s="78">
        <f>'ФОРМУЛЫ!'!P832</f>
        <v>0</v>
      </c>
      <c r="R846" s="79">
        <v>0.18</v>
      </c>
      <c r="S846" s="92"/>
      <c r="T846" s="92"/>
      <c r="U846" s="80"/>
      <c r="V846" s="80"/>
      <c r="W846" s="80"/>
      <c r="X846" s="81">
        <v>0</v>
      </c>
      <c r="Y846" s="80"/>
      <c r="Z846" s="80"/>
      <c r="AA846" s="82"/>
      <c r="AB846" s="82"/>
      <c r="AC846" s="83"/>
      <c r="AD846" s="83"/>
      <c r="AE846" s="83"/>
      <c r="AF846" s="83"/>
      <c r="AG846" s="84"/>
      <c r="AH846" s="85"/>
      <c r="AI846" s="85"/>
      <c r="AJ846" s="85">
        <f t="shared" si="24"/>
        <v>0</v>
      </c>
      <c r="AK846" s="85">
        <f t="shared" si="25"/>
        <v>0</v>
      </c>
      <c r="AL846" s="36"/>
    </row>
    <row r="847" spans="1:38" ht="15" hidden="1" customHeight="1" x14ac:dyDescent="0.25">
      <c r="A847" s="71">
        <v>817</v>
      </c>
      <c r="B847" s="71"/>
      <c r="C847" s="72"/>
      <c r="D847" s="70"/>
      <c r="E847" s="30"/>
      <c r="F847" s="30"/>
      <c r="G847" s="73"/>
      <c r="H847" s="74" t="s">
        <v>8</v>
      </c>
      <c r="I847" s="31"/>
      <c r="J847" s="30" t="s">
        <v>9</v>
      </c>
      <c r="K847" s="75">
        <f>'ФОРМУЛЫ!'!E833</f>
        <v>0</v>
      </c>
      <c r="L847" s="75">
        <f>'ФОРМУЛЫ!'!F833</f>
        <v>0</v>
      </c>
      <c r="M847" s="91"/>
      <c r="N847" s="76">
        <f>'ФОРМУЛЫ!'!J833</f>
        <v>0</v>
      </c>
      <c r="O847" s="76">
        <f>'ФОРМУЛЫ!'!K833</f>
        <v>0</v>
      </c>
      <c r="P847" s="77"/>
      <c r="Q847" s="78">
        <f>'ФОРМУЛЫ!'!P833</f>
        <v>0</v>
      </c>
      <c r="R847" s="79">
        <v>0.18</v>
      </c>
      <c r="S847" s="92"/>
      <c r="T847" s="92"/>
      <c r="U847" s="80"/>
      <c r="V847" s="80"/>
      <c r="W847" s="80"/>
      <c r="X847" s="81">
        <v>0</v>
      </c>
      <c r="Y847" s="80"/>
      <c r="Z847" s="80"/>
      <c r="AA847" s="82"/>
      <c r="AB847" s="82"/>
      <c r="AC847" s="83"/>
      <c r="AD847" s="83"/>
      <c r="AE847" s="83"/>
      <c r="AF847" s="83"/>
      <c r="AG847" s="84"/>
      <c r="AH847" s="85"/>
      <c r="AI847" s="85"/>
      <c r="AJ847" s="85">
        <f t="shared" si="24"/>
        <v>0</v>
      </c>
      <c r="AK847" s="85">
        <f t="shared" si="25"/>
        <v>0</v>
      </c>
      <c r="AL847" s="36"/>
    </row>
    <row r="848" spans="1:38" ht="15" hidden="1" customHeight="1" x14ac:dyDescent="0.25">
      <c r="A848" s="71">
        <v>818</v>
      </c>
      <c r="B848" s="71"/>
      <c r="C848" s="72"/>
      <c r="D848" s="70"/>
      <c r="E848" s="30"/>
      <c r="F848" s="30"/>
      <c r="G848" s="73"/>
      <c r="H848" s="74" t="s">
        <v>8</v>
      </c>
      <c r="I848" s="31"/>
      <c r="J848" s="30" t="s">
        <v>9</v>
      </c>
      <c r="K848" s="75">
        <f>'ФОРМУЛЫ!'!E834</f>
        <v>0</v>
      </c>
      <c r="L848" s="75">
        <f>'ФОРМУЛЫ!'!F834</f>
        <v>0</v>
      </c>
      <c r="M848" s="91"/>
      <c r="N848" s="76">
        <f>'ФОРМУЛЫ!'!J834</f>
        <v>0</v>
      </c>
      <c r="O848" s="76">
        <f>'ФОРМУЛЫ!'!K834</f>
        <v>0</v>
      </c>
      <c r="P848" s="77"/>
      <c r="Q848" s="78">
        <f>'ФОРМУЛЫ!'!P834</f>
        <v>0</v>
      </c>
      <c r="R848" s="79">
        <v>0.18</v>
      </c>
      <c r="S848" s="92"/>
      <c r="T848" s="92"/>
      <c r="U848" s="80"/>
      <c r="V848" s="80"/>
      <c r="W848" s="80"/>
      <c r="X848" s="81">
        <v>0</v>
      </c>
      <c r="Y848" s="80"/>
      <c r="Z848" s="80"/>
      <c r="AA848" s="82"/>
      <c r="AB848" s="82"/>
      <c r="AC848" s="83"/>
      <c r="AD848" s="83"/>
      <c r="AE848" s="83"/>
      <c r="AF848" s="83"/>
      <c r="AG848" s="84"/>
      <c r="AH848" s="85"/>
      <c r="AI848" s="85"/>
      <c r="AJ848" s="85">
        <f t="shared" si="24"/>
        <v>0</v>
      </c>
      <c r="AK848" s="85">
        <f t="shared" si="25"/>
        <v>0</v>
      </c>
      <c r="AL848" s="36"/>
    </row>
    <row r="849" spans="1:38" ht="15" hidden="1" customHeight="1" x14ac:dyDescent="0.25">
      <c r="A849" s="71">
        <v>819</v>
      </c>
      <c r="B849" s="71"/>
      <c r="C849" s="72"/>
      <c r="D849" s="70"/>
      <c r="E849" s="30"/>
      <c r="F849" s="30"/>
      <c r="G849" s="73"/>
      <c r="H849" s="74" t="s">
        <v>8</v>
      </c>
      <c r="I849" s="31"/>
      <c r="J849" s="30" t="s">
        <v>9</v>
      </c>
      <c r="K849" s="75">
        <f>'ФОРМУЛЫ!'!E835</f>
        <v>0</v>
      </c>
      <c r="L849" s="75">
        <f>'ФОРМУЛЫ!'!F835</f>
        <v>0</v>
      </c>
      <c r="M849" s="91"/>
      <c r="N849" s="76">
        <f>'ФОРМУЛЫ!'!J835</f>
        <v>0</v>
      </c>
      <c r="O849" s="76">
        <f>'ФОРМУЛЫ!'!K835</f>
        <v>0</v>
      </c>
      <c r="P849" s="77"/>
      <c r="Q849" s="78">
        <f>'ФОРМУЛЫ!'!P835</f>
        <v>0</v>
      </c>
      <c r="R849" s="79">
        <v>0.18</v>
      </c>
      <c r="S849" s="92"/>
      <c r="T849" s="92"/>
      <c r="U849" s="80"/>
      <c r="V849" s="80"/>
      <c r="W849" s="80"/>
      <c r="X849" s="81">
        <v>0</v>
      </c>
      <c r="Y849" s="80"/>
      <c r="Z849" s="80"/>
      <c r="AA849" s="82"/>
      <c r="AB849" s="82"/>
      <c r="AC849" s="83"/>
      <c r="AD849" s="83"/>
      <c r="AE849" s="83"/>
      <c r="AF849" s="83"/>
      <c r="AG849" s="84"/>
      <c r="AH849" s="85"/>
      <c r="AI849" s="85"/>
      <c r="AJ849" s="85">
        <f t="shared" si="24"/>
        <v>0</v>
      </c>
      <c r="AK849" s="85">
        <f t="shared" si="25"/>
        <v>0</v>
      </c>
      <c r="AL849" s="36"/>
    </row>
    <row r="850" spans="1:38" ht="15" hidden="1" customHeight="1" x14ac:dyDescent="0.25">
      <c r="A850" s="71">
        <v>820</v>
      </c>
      <c r="B850" s="71"/>
      <c r="C850" s="72"/>
      <c r="D850" s="70"/>
      <c r="E850" s="30"/>
      <c r="F850" s="30"/>
      <c r="G850" s="73"/>
      <c r="H850" s="74" t="s">
        <v>8</v>
      </c>
      <c r="I850" s="31"/>
      <c r="J850" s="30" t="s">
        <v>9</v>
      </c>
      <c r="K850" s="75">
        <f>'ФОРМУЛЫ!'!E836</f>
        <v>0</v>
      </c>
      <c r="L850" s="75">
        <f>'ФОРМУЛЫ!'!F836</f>
        <v>0</v>
      </c>
      <c r="M850" s="91"/>
      <c r="N850" s="76">
        <f>'ФОРМУЛЫ!'!J836</f>
        <v>0</v>
      </c>
      <c r="O850" s="76">
        <f>'ФОРМУЛЫ!'!K836</f>
        <v>0</v>
      </c>
      <c r="P850" s="77"/>
      <c r="Q850" s="78">
        <f>'ФОРМУЛЫ!'!P836</f>
        <v>0</v>
      </c>
      <c r="R850" s="79">
        <v>0.18</v>
      </c>
      <c r="S850" s="92"/>
      <c r="T850" s="92"/>
      <c r="U850" s="80"/>
      <c r="V850" s="80"/>
      <c r="W850" s="80"/>
      <c r="X850" s="81">
        <v>0</v>
      </c>
      <c r="Y850" s="80"/>
      <c r="Z850" s="80"/>
      <c r="AA850" s="82"/>
      <c r="AB850" s="82"/>
      <c r="AC850" s="83"/>
      <c r="AD850" s="83"/>
      <c r="AE850" s="83"/>
      <c r="AF850" s="83"/>
      <c r="AG850" s="84"/>
      <c r="AH850" s="85"/>
      <c r="AI850" s="85"/>
      <c r="AJ850" s="85">
        <f t="shared" si="24"/>
        <v>0</v>
      </c>
      <c r="AK850" s="85">
        <f t="shared" si="25"/>
        <v>0</v>
      </c>
      <c r="AL850" s="36"/>
    </row>
    <row r="851" spans="1:38" ht="15" hidden="1" customHeight="1" x14ac:dyDescent="0.25">
      <c r="A851" s="71">
        <v>821</v>
      </c>
      <c r="B851" s="71"/>
      <c r="C851" s="72"/>
      <c r="D851" s="70"/>
      <c r="E851" s="30"/>
      <c r="F851" s="30"/>
      <c r="G851" s="73"/>
      <c r="H851" s="74" t="s">
        <v>8</v>
      </c>
      <c r="I851" s="31"/>
      <c r="J851" s="30" t="s">
        <v>9</v>
      </c>
      <c r="K851" s="75">
        <f>'ФОРМУЛЫ!'!E837</f>
        <v>0</v>
      </c>
      <c r="L851" s="75">
        <f>'ФОРМУЛЫ!'!F837</f>
        <v>0</v>
      </c>
      <c r="M851" s="91"/>
      <c r="N851" s="76">
        <f>'ФОРМУЛЫ!'!J837</f>
        <v>0</v>
      </c>
      <c r="O851" s="76">
        <f>'ФОРМУЛЫ!'!K837</f>
        <v>0</v>
      </c>
      <c r="P851" s="77"/>
      <c r="Q851" s="78">
        <f>'ФОРМУЛЫ!'!P837</f>
        <v>0</v>
      </c>
      <c r="R851" s="79">
        <v>0.18</v>
      </c>
      <c r="S851" s="92"/>
      <c r="T851" s="92"/>
      <c r="U851" s="80"/>
      <c r="V851" s="80"/>
      <c r="W851" s="80"/>
      <c r="X851" s="81">
        <v>0</v>
      </c>
      <c r="Y851" s="80"/>
      <c r="Z851" s="80"/>
      <c r="AA851" s="82"/>
      <c r="AB851" s="82"/>
      <c r="AC851" s="83"/>
      <c r="AD851" s="83"/>
      <c r="AE851" s="83"/>
      <c r="AF851" s="83"/>
      <c r="AG851" s="84"/>
      <c r="AH851" s="85"/>
      <c r="AI851" s="85"/>
      <c r="AJ851" s="85">
        <f t="shared" si="24"/>
        <v>0</v>
      </c>
      <c r="AK851" s="85">
        <f t="shared" si="25"/>
        <v>0</v>
      </c>
      <c r="AL851" s="36"/>
    </row>
    <row r="852" spans="1:38" ht="15" hidden="1" customHeight="1" x14ac:dyDescent="0.25">
      <c r="A852" s="71">
        <v>822</v>
      </c>
      <c r="B852" s="71"/>
      <c r="C852" s="72"/>
      <c r="D852" s="70"/>
      <c r="E852" s="30"/>
      <c r="F852" s="30"/>
      <c r="G852" s="73"/>
      <c r="H852" s="74" t="s">
        <v>8</v>
      </c>
      <c r="I852" s="31"/>
      <c r="J852" s="30" t="s">
        <v>9</v>
      </c>
      <c r="K852" s="75">
        <f>'ФОРМУЛЫ!'!E838</f>
        <v>0</v>
      </c>
      <c r="L852" s="75">
        <f>'ФОРМУЛЫ!'!F838</f>
        <v>0</v>
      </c>
      <c r="M852" s="91"/>
      <c r="N852" s="76">
        <f>'ФОРМУЛЫ!'!J838</f>
        <v>0</v>
      </c>
      <c r="O852" s="76">
        <f>'ФОРМУЛЫ!'!K838</f>
        <v>0</v>
      </c>
      <c r="P852" s="77"/>
      <c r="Q852" s="78">
        <f>'ФОРМУЛЫ!'!P838</f>
        <v>0</v>
      </c>
      <c r="R852" s="79">
        <v>0.18</v>
      </c>
      <c r="S852" s="92"/>
      <c r="T852" s="92"/>
      <c r="U852" s="80"/>
      <c r="V852" s="80"/>
      <c r="W852" s="80"/>
      <c r="X852" s="81">
        <v>0</v>
      </c>
      <c r="Y852" s="80"/>
      <c r="Z852" s="80"/>
      <c r="AA852" s="82"/>
      <c r="AB852" s="82"/>
      <c r="AC852" s="83"/>
      <c r="AD852" s="83"/>
      <c r="AE852" s="83"/>
      <c r="AF852" s="83"/>
      <c r="AG852" s="84"/>
      <c r="AH852" s="85"/>
      <c r="AI852" s="85"/>
      <c r="AJ852" s="85">
        <f t="shared" si="24"/>
        <v>0</v>
      </c>
      <c r="AK852" s="85">
        <f t="shared" si="25"/>
        <v>0</v>
      </c>
      <c r="AL852" s="36"/>
    </row>
    <row r="853" spans="1:38" ht="15" hidden="1" customHeight="1" x14ac:dyDescent="0.25">
      <c r="A853" s="71">
        <v>823</v>
      </c>
      <c r="B853" s="71"/>
      <c r="C853" s="72"/>
      <c r="D853" s="70"/>
      <c r="E853" s="30"/>
      <c r="F853" s="30"/>
      <c r="G853" s="73"/>
      <c r="H853" s="74" t="s">
        <v>8</v>
      </c>
      <c r="I853" s="31"/>
      <c r="J853" s="30" t="s">
        <v>9</v>
      </c>
      <c r="K853" s="75">
        <f>'ФОРМУЛЫ!'!E839</f>
        <v>0</v>
      </c>
      <c r="L853" s="75">
        <f>'ФОРМУЛЫ!'!F839</f>
        <v>0</v>
      </c>
      <c r="M853" s="91"/>
      <c r="N853" s="76">
        <f>'ФОРМУЛЫ!'!J839</f>
        <v>0</v>
      </c>
      <c r="O853" s="76">
        <f>'ФОРМУЛЫ!'!K839</f>
        <v>0</v>
      </c>
      <c r="P853" s="77"/>
      <c r="Q853" s="78">
        <f>'ФОРМУЛЫ!'!P839</f>
        <v>0</v>
      </c>
      <c r="R853" s="79">
        <v>0.18</v>
      </c>
      <c r="S853" s="92"/>
      <c r="T853" s="92"/>
      <c r="U853" s="80"/>
      <c r="V853" s="80"/>
      <c r="W853" s="80"/>
      <c r="X853" s="81">
        <v>0</v>
      </c>
      <c r="Y853" s="80"/>
      <c r="Z853" s="80"/>
      <c r="AA853" s="82"/>
      <c r="AB853" s="82"/>
      <c r="AC853" s="83"/>
      <c r="AD853" s="83"/>
      <c r="AE853" s="83"/>
      <c r="AF853" s="83"/>
      <c r="AG853" s="84"/>
      <c r="AH853" s="85"/>
      <c r="AI853" s="85"/>
      <c r="AJ853" s="85">
        <f t="shared" si="24"/>
        <v>0</v>
      </c>
      <c r="AK853" s="85">
        <f t="shared" si="25"/>
        <v>0</v>
      </c>
      <c r="AL853" s="36"/>
    </row>
    <row r="854" spans="1:38" ht="15" hidden="1" customHeight="1" x14ac:dyDescent="0.25">
      <c r="A854" s="71">
        <v>824</v>
      </c>
      <c r="B854" s="71"/>
      <c r="C854" s="72"/>
      <c r="D854" s="70"/>
      <c r="E854" s="30"/>
      <c r="F854" s="30"/>
      <c r="G854" s="73"/>
      <c r="H854" s="74" t="s">
        <v>8</v>
      </c>
      <c r="I854" s="31"/>
      <c r="J854" s="30" t="s">
        <v>9</v>
      </c>
      <c r="K854" s="75">
        <f>'ФОРМУЛЫ!'!E840</f>
        <v>0</v>
      </c>
      <c r="L854" s="75">
        <f>'ФОРМУЛЫ!'!F840</f>
        <v>0</v>
      </c>
      <c r="M854" s="91"/>
      <c r="N854" s="76">
        <f>'ФОРМУЛЫ!'!J840</f>
        <v>0</v>
      </c>
      <c r="O854" s="76">
        <f>'ФОРМУЛЫ!'!K840</f>
        <v>0</v>
      </c>
      <c r="P854" s="77"/>
      <c r="Q854" s="78">
        <f>'ФОРМУЛЫ!'!P840</f>
        <v>0</v>
      </c>
      <c r="R854" s="79">
        <v>0.18</v>
      </c>
      <c r="S854" s="92"/>
      <c r="T854" s="92"/>
      <c r="U854" s="80"/>
      <c r="V854" s="80"/>
      <c r="W854" s="80"/>
      <c r="X854" s="81">
        <v>0</v>
      </c>
      <c r="Y854" s="80"/>
      <c r="Z854" s="80"/>
      <c r="AA854" s="82"/>
      <c r="AB854" s="82"/>
      <c r="AC854" s="83"/>
      <c r="AD854" s="83"/>
      <c r="AE854" s="83"/>
      <c r="AF854" s="83"/>
      <c r="AG854" s="84"/>
      <c r="AH854" s="85"/>
      <c r="AI854" s="85"/>
      <c r="AJ854" s="85">
        <f t="shared" si="24"/>
        <v>0</v>
      </c>
      <c r="AK854" s="85">
        <f t="shared" si="25"/>
        <v>0</v>
      </c>
      <c r="AL854" s="36"/>
    </row>
    <row r="855" spans="1:38" ht="15" hidden="1" customHeight="1" x14ac:dyDescent="0.25">
      <c r="A855" s="71">
        <v>825</v>
      </c>
      <c r="B855" s="71"/>
      <c r="C855" s="72"/>
      <c r="D855" s="70"/>
      <c r="E855" s="30"/>
      <c r="F855" s="30"/>
      <c r="G855" s="73"/>
      <c r="H855" s="74" t="s">
        <v>8</v>
      </c>
      <c r="I855" s="31"/>
      <c r="J855" s="30" t="s">
        <v>9</v>
      </c>
      <c r="K855" s="75">
        <f>'ФОРМУЛЫ!'!E841</f>
        <v>0</v>
      </c>
      <c r="L855" s="75">
        <f>'ФОРМУЛЫ!'!F841</f>
        <v>0</v>
      </c>
      <c r="M855" s="91"/>
      <c r="N855" s="76">
        <f>'ФОРМУЛЫ!'!J841</f>
        <v>0</v>
      </c>
      <c r="O855" s="76">
        <f>'ФОРМУЛЫ!'!K841</f>
        <v>0</v>
      </c>
      <c r="P855" s="77"/>
      <c r="Q855" s="78">
        <f>'ФОРМУЛЫ!'!P841</f>
        <v>0</v>
      </c>
      <c r="R855" s="79">
        <v>0.18</v>
      </c>
      <c r="S855" s="92"/>
      <c r="T855" s="92"/>
      <c r="U855" s="80"/>
      <c r="V855" s="80"/>
      <c r="W855" s="80"/>
      <c r="X855" s="81">
        <v>0</v>
      </c>
      <c r="Y855" s="80"/>
      <c r="Z855" s="80"/>
      <c r="AA855" s="82"/>
      <c r="AB855" s="82"/>
      <c r="AC855" s="83"/>
      <c r="AD855" s="83"/>
      <c r="AE855" s="83"/>
      <c r="AF855" s="83"/>
      <c r="AG855" s="84"/>
      <c r="AH855" s="85"/>
      <c r="AI855" s="85"/>
      <c r="AJ855" s="85">
        <f t="shared" si="24"/>
        <v>0</v>
      </c>
      <c r="AK855" s="85">
        <f t="shared" si="25"/>
        <v>0</v>
      </c>
      <c r="AL855" s="36"/>
    </row>
    <row r="856" spans="1:38" ht="15" hidden="1" customHeight="1" x14ac:dyDescent="0.25">
      <c r="A856" s="71">
        <v>826</v>
      </c>
      <c r="B856" s="71"/>
      <c r="C856" s="72"/>
      <c r="D856" s="70"/>
      <c r="E856" s="30"/>
      <c r="F856" s="30"/>
      <c r="G856" s="73"/>
      <c r="H856" s="74" t="s">
        <v>8</v>
      </c>
      <c r="I856" s="31"/>
      <c r="J856" s="30" t="s">
        <v>9</v>
      </c>
      <c r="K856" s="75">
        <f>'ФОРМУЛЫ!'!E842</f>
        <v>0</v>
      </c>
      <c r="L856" s="75">
        <f>'ФОРМУЛЫ!'!F842</f>
        <v>0</v>
      </c>
      <c r="M856" s="91"/>
      <c r="N856" s="76">
        <f>'ФОРМУЛЫ!'!J842</f>
        <v>0</v>
      </c>
      <c r="O856" s="76">
        <f>'ФОРМУЛЫ!'!K842</f>
        <v>0</v>
      </c>
      <c r="P856" s="77"/>
      <c r="Q856" s="78">
        <f>'ФОРМУЛЫ!'!P842</f>
        <v>0</v>
      </c>
      <c r="R856" s="79">
        <v>0.18</v>
      </c>
      <c r="S856" s="92"/>
      <c r="T856" s="92"/>
      <c r="U856" s="80"/>
      <c r="V856" s="80"/>
      <c r="W856" s="80"/>
      <c r="X856" s="81">
        <v>0</v>
      </c>
      <c r="Y856" s="80"/>
      <c r="Z856" s="80"/>
      <c r="AA856" s="82"/>
      <c r="AB856" s="82"/>
      <c r="AC856" s="83"/>
      <c r="AD856" s="83"/>
      <c r="AE856" s="83"/>
      <c r="AF856" s="83"/>
      <c r="AG856" s="84"/>
      <c r="AH856" s="85"/>
      <c r="AI856" s="85"/>
      <c r="AJ856" s="85">
        <f t="shared" si="24"/>
        <v>0</v>
      </c>
      <c r="AK856" s="85">
        <f t="shared" si="25"/>
        <v>0</v>
      </c>
      <c r="AL856" s="36"/>
    </row>
    <row r="857" spans="1:38" ht="15" hidden="1" customHeight="1" x14ac:dyDescent="0.25">
      <c r="A857" s="71">
        <v>827</v>
      </c>
      <c r="B857" s="71"/>
      <c r="C857" s="72"/>
      <c r="D857" s="70"/>
      <c r="E857" s="30"/>
      <c r="F857" s="30"/>
      <c r="G857" s="73"/>
      <c r="H857" s="74" t="s">
        <v>8</v>
      </c>
      <c r="I857" s="31"/>
      <c r="J857" s="30" t="s">
        <v>9</v>
      </c>
      <c r="K857" s="75">
        <f>'ФОРМУЛЫ!'!E843</f>
        <v>0</v>
      </c>
      <c r="L857" s="75">
        <f>'ФОРМУЛЫ!'!F843</f>
        <v>0</v>
      </c>
      <c r="M857" s="91"/>
      <c r="N857" s="76">
        <f>'ФОРМУЛЫ!'!J843</f>
        <v>0</v>
      </c>
      <c r="O857" s="76">
        <f>'ФОРМУЛЫ!'!K843</f>
        <v>0</v>
      </c>
      <c r="P857" s="77"/>
      <c r="Q857" s="78">
        <f>'ФОРМУЛЫ!'!P843</f>
        <v>0</v>
      </c>
      <c r="R857" s="79">
        <v>0.18</v>
      </c>
      <c r="S857" s="92"/>
      <c r="T857" s="92"/>
      <c r="U857" s="80"/>
      <c r="V857" s="80"/>
      <c r="W857" s="80"/>
      <c r="X857" s="81">
        <v>0</v>
      </c>
      <c r="Y857" s="80"/>
      <c r="Z857" s="80"/>
      <c r="AA857" s="82"/>
      <c r="AB857" s="82"/>
      <c r="AC857" s="83"/>
      <c r="AD857" s="83"/>
      <c r="AE857" s="83"/>
      <c r="AF857" s="83"/>
      <c r="AG857" s="84"/>
      <c r="AH857" s="85"/>
      <c r="AI857" s="85"/>
      <c r="AJ857" s="85">
        <f t="shared" si="24"/>
        <v>0</v>
      </c>
      <c r="AK857" s="85">
        <f t="shared" si="25"/>
        <v>0</v>
      </c>
      <c r="AL857" s="36"/>
    </row>
    <row r="858" spans="1:38" ht="15" hidden="1" customHeight="1" x14ac:dyDescent="0.25">
      <c r="A858" s="71">
        <v>828</v>
      </c>
      <c r="B858" s="71"/>
      <c r="C858" s="72"/>
      <c r="D858" s="70"/>
      <c r="E858" s="30"/>
      <c r="F858" s="30"/>
      <c r="G858" s="73"/>
      <c r="H858" s="74" t="s">
        <v>8</v>
      </c>
      <c r="I858" s="31"/>
      <c r="J858" s="30" t="s">
        <v>9</v>
      </c>
      <c r="K858" s="75">
        <f>'ФОРМУЛЫ!'!E844</f>
        <v>0</v>
      </c>
      <c r="L858" s="75">
        <f>'ФОРМУЛЫ!'!F844</f>
        <v>0</v>
      </c>
      <c r="M858" s="91"/>
      <c r="N858" s="76">
        <f>'ФОРМУЛЫ!'!J844</f>
        <v>0</v>
      </c>
      <c r="O858" s="76">
        <f>'ФОРМУЛЫ!'!K844</f>
        <v>0</v>
      </c>
      <c r="P858" s="77"/>
      <c r="Q858" s="78">
        <f>'ФОРМУЛЫ!'!P844</f>
        <v>0</v>
      </c>
      <c r="R858" s="79">
        <v>0.18</v>
      </c>
      <c r="S858" s="92"/>
      <c r="T858" s="92"/>
      <c r="U858" s="80"/>
      <c r="V858" s="80"/>
      <c r="W858" s="80"/>
      <c r="X858" s="81">
        <v>0</v>
      </c>
      <c r="Y858" s="80"/>
      <c r="Z858" s="80"/>
      <c r="AA858" s="82"/>
      <c r="AB858" s="82"/>
      <c r="AC858" s="83"/>
      <c r="AD858" s="83"/>
      <c r="AE858" s="83"/>
      <c r="AF858" s="83"/>
      <c r="AG858" s="84"/>
      <c r="AH858" s="85"/>
      <c r="AI858" s="85"/>
      <c r="AJ858" s="85">
        <f t="shared" si="24"/>
        <v>0</v>
      </c>
      <c r="AK858" s="85">
        <f t="shared" si="25"/>
        <v>0</v>
      </c>
      <c r="AL858" s="36"/>
    </row>
    <row r="859" spans="1:38" ht="15" hidden="1" customHeight="1" x14ac:dyDescent="0.25">
      <c r="A859" s="71">
        <v>829</v>
      </c>
      <c r="B859" s="71"/>
      <c r="C859" s="72"/>
      <c r="D859" s="70"/>
      <c r="E859" s="30"/>
      <c r="F859" s="30"/>
      <c r="G859" s="73"/>
      <c r="H859" s="74" t="s">
        <v>8</v>
      </c>
      <c r="I859" s="31"/>
      <c r="J859" s="30" t="s">
        <v>9</v>
      </c>
      <c r="K859" s="75">
        <f>'ФОРМУЛЫ!'!E845</f>
        <v>0</v>
      </c>
      <c r="L859" s="75">
        <f>'ФОРМУЛЫ!'!F845</f>
        <v>0</v>
      </c>
      <c r="M859" s="91"/>
      <c r="N859" s="76">
        <f>'ФОРМУЛЫ!'!J845</f>
        <v>0</v>
      </c>
      <c r="O859" s="76">
        <f>'ФОРМУЛЫ!'!K845</f>
        <v>0</v>
      </c>
      <c r="P859" s="77"/>
      <c r="Q859" s="78">
        <f>'ФОРМУЛЫ!'!P845</f>
        <v>0</v>
      </c>
      <c r="R859" s="79">
        <v>0.18</v>
      </c>
      <c r="S859" s="92"/>
      <c r="T859" s="92"/>
      <c r="U859" s="80"/>
      <c r="V859" s="80"/>
      <c r="W859" s="80"/>
      <c r="X859" s="81">
        <v>0</v>
      </c>
      <c r="Y859" s="80"/>
      <c r="Z859" s="80"/>
      <c r="AA859" s="82"/>
      <c r="AB859" s="82"/>
      <c r="AC859" s="83"/>
      <c r="AD859" s="83"/>
      <c r="AE859" s="83"/>
      <c r="AF859" s="83"/>
      <c r="AG859" s="84"/>
      <c r="AH859" s="85"/>
      <c r="AI859" s="85"/>
      <c r="AJ859" s="85">
        <f t="shared" si="24"/>
        <v>0</v>
      </c>
      <c r="AK859" s="85">
        <f t="shared" si="25"/>
        <v>0</v>
      </c>
      <c r="AL859" s="36"/>
    </row>
    <row r="860" spans="1:38" ht="15" hidden="1" customHeight="1" x14ac:dyDescent="0.25">
      <c r="A860" s="71">
        <v>830</v>
      </c>
      <c r="B860" s="71"/>
      <c r="C860" s="72"/>
      <c r="D860" s="70"/>
      <c r="E860" s="30"/>
      <c r="F860" s="30"/>
      <c r="G860" s="73"/>
      <c r="H860" s="74" t="s">
        <v>8</v>
      </c>
      <c r="I860" s="31"/>
      <c r="J860" s="30" t="s">
        <v>9</v>
      </c>
      <c r="K860" s="75">
        <f>'ФОРМУЛЫ!'!E846</f>
        <v>0</v>
      </c>
      <c r="L860" s="75">
        <f>'ФОРМУЛЫ!'!F846</f>
        <v>0</v>
      </c>
      <c r="M860" s="91"/>
      <c r="N860" s="76">
        <f>'ФОРМУЛЫ!'!J846</f>
        <v>0</v>
      </c>
      <c r="O860" s="76">
        <f>'ФОРМУЛЫ!'!K846</f>
        <v>0</v>
      </c>
      <c r="P860" s="77"/>
      <c r="Q860" s="78">
        <f>'ФОРМУЛЫ!'!P846</f>
        <v>0</v>
      </c>
      <c r="R860" s="79">
        <v>0.18</v>
      </c>
      <c r="S860" s="92"/>
      <c r="T860" s="92"/>
      <c r="U860" s="80"/>
      <c r="V860" s="80"/>
      <c r="W860" s="80"/>
      <c r="X860" s="81">
        <v>0</v>
      </c>
      <c r="Y860" s="80"/>
      <c r="Z860" s="80"/>
      <c r="AA860" s="82"/>
      <c r="AB860" s="82"/>
      <c r="AC860" s="83"/>
      <c r="AD860" s="83"/>
      <c r="AE860" s="83"/>
      <c r="AF860" s="83"/>
      <c r="AG860" s="84"/>
      <c r="AH860" s="85"/>
      <c r="AI860" s="85"/>
      <c r="AJ860" s="85">
        <f t="shared" si="24"/>
        <v>0</v>
      </c>
      <c r="AK860" s="85">
        <f t="shared" si="25"/>
        <v>0</v>
      </c>
      <c r="AL860" s="36"/>
    </row>
    <row r="861" spans="1:38" ht="15" hidden="1" customHeight="1" x14ac:dyDescent="0.25">
      <c r="A861" s="71">
        <v>831</v>
      </c>
      <c r="B861" s="71"/>
      <c r="C861" s="72"/>
      <c r="D861" s="70"/>
      <c r="E861" s="30"/>
      <c r="F861" s="30"/>
      <c r="G861" s="73"/>
      <c r="H861" s="74" t="s">
        <v>8</v>
      </c>
      <c r="I861" s="31"/>
      <c r="J861" s="30" t="s">
        <v>9</v>
      </c>
      <c r="K861" s="75">
        <f>'ФОРМУЛЫ!'!E847</f>
        <v>0</v>
      </c>
      <c r="L861" s="75">
        <f>'ФОРМУЛЫ!'!F847</f>
        <v>0</v>
      </c>
      <c r="M861" s="91"/>
      <c r="N861" s="76">
        <f>'ФОРМУЛЫ!'!J847</f>
        <v>0</v>
      </c>
      <c r="O861" s="76">
        <f>'ФОРМУЛЫ!'!K847</f>
        <v>0</v>
      </c>
      <c r="P861" s="77"/>
      <c r="Q861" s="78">
        <f>'ФОРМУЛЫ!'!P847</f>
        <v>0</v>
      </c>
      <c r="R861" s="79">
        <v>0.18</v>
      </c>
      <c r="S861" s="92"/>
      <c r="T861" s="92"/>
      <c r="U861" s="80"/>
      <c r="V861" s="80"/>
      <c r="W861" s="80"/>
      <c r="X861" s="81">
        <v>0</v>
      </c>
      <c r="Y861" s="80"/>
      <c r="Z861" s="80"/>
      <c r="AA861" s="82"/>
      <c r="AB861" s="82"/>
      <c r="AC861" s="83"/>
      <c r="AD861" s="83"/>
      <c r="AE861" s="83"/>
      <c r="AF861" s="83"/>
      <c r="AG861" s="84"/>
      <c r="AH861" s="85"/>
      <c r="AI861" s="85"/>
      <c r="AJ861" s="85">
        <f t="shared" si="24"/>
        <v>0</v>
      </c>
      <c r="AK861" s="85">
        <f t="shared" si="25"/>
        <v>0</v>
      </c>
      <c r="AL861" s="36"/>
    </row>
    <row r="862" spans="1:38" ht="15" hidden="1" customHeight="1" x14ac:dyDescent="0.25">
      <c r="A862" s="71">
        <v>832</v>
      </c>
      <c r="B862" s="71"/>
      <c r="C862" s="72"/>
      <c r="D862" s="70"/>
      <c r="E862" s="30"/>
      <c r="F862" s="30"/>
      <c r="G862" s="73"/>
      <c r="H862" s="74" t="s">
        <v>8</v>
      </c>
      <c r="I862" s="31"/>
      <c r="J862" s="30" t="s">
        <v>9</v>
      </c>
      <c r="K862" s="75">
        <f>'ФОРМУЛЫ!'!E848</f>
        <v>0</v>
      </c>
      <c r="L862" s="75">
        <f>'ФОРМУЛЫ!'!F848</f>
        <v>0</v>
      </c>
      <c r="M862" s="91"/>
      <c r="N862" s="76">
        <f>'ФОРМУЛЫ!'!J848</f>
        <v>0</v>
      </c>
      <c r="O862" s="76">
        <f>'ФОРМУЛЫ!'!K848</f>
        <v>0</v>
      </c>
      <c r="P862" s="77"/>
      <c r="Q862" s="78">
        <f>'ФОРМУЛЫ!'!P848</f>
        <v>0</v>
      </c>
      <c r="R862" s="79">
        <v>0.18</v>
      </c>
      <c r="S862" s="92"/>
      <c r="T862" s="92"/>
      <c r="U862" s="80"/>
      <c r="V862" s="80"/>
      <c r="W862" s="80"/>
      <c r="X862" s="81">
        <v>0</v>
      </c>
      <c r="Y862" s="80"/>
      <c r="Z862" s="80"/>
      <c r="AA862" s="82"/>
      <c r="AB862" s="82"/>
      <c r="AC862" s="83"/>
      <c r="AD862" s="83"/>
      <c r="AE862" s="83"/>
      <c r="AF862" s="83"/>
      <c r="AG862" s="84"/>
      <c r="AH862" s="85"/>
      <c r="AI862" s="85"/>
      <c r="AJ862" s="85">
        <f t="shared" si="24"/>
        <v>0</v>
      </c>
      <c r="AK862" s="85">
        <f t="shared" si="25"/>
        <v>0</v>
      </c>
      <c r="AL862" s="36"/>
    </row>
    <row r="863" spans="1:38" ht="15" hidden="1" customHeight="1" x14ac:dyDescent="0.25">
      <c r="A863" s="71">
        <v>833</v>
      </c>
      <c r="B863" s="71"/>
      <c r="C863" s="72"/>
      <c r="D863" s="70"/>
      <c r="E863" s="30"/>
      <c r="F863" s="30"/>
      <c r="G863" s="73"/>
      <c r="H863" s="74" t="s">
        <v>8</v>
      </c>
      <c r="I863" s="31"/>
      <c r="J863" s="30" t="s">
        <v>9</v>
      </c>
      <c r="K863" s="75">
        <f>'ФОРМУЛЫ!'!E849</f>
        <v>0</v>
      </c>
      <c r="L863" s="75">
        <f>'ФОРМУЛЫ!'!F849</f>
        <v>0</v>
      </c>
      <c r="M863" s="91"/>
      <c r="N863" s="76">
        <f>'ФОРМУЛЫ!'!J849</f>
        <v>0</v>
      </c>
      <c r="O863" s="76">
        <f>'ФОРМУЛЫ!'!K849</f>
        <v>0</v>
      </c>
      <c r="P863" s="77"/>
      <c r="Q863" s="78">
        <f>'ФОРМУЛЫ!'!P849</f>
        <v>0</v>
      </c>
      <c r="R863" s="79">
        <v>0.18</v>
      </c>
      <c r="S863" s="92"/>
      <c r="T863" s="92"/>
      <c r="U863" s="80"/>
      <c r="V863" s="80"/>
      <c r="W863" s="80"/>
      <c r="X863" s="81">
        <v>0</v>
      </c>
      <c r="Y863" s="80"/>
      <c r="Z863" s="80"/>
      <c r="AA863" s="82"/>
      <c r="AB863" s="82"/>
      <c r="AC863" s="83"/>
      <c r="AD863" s="83"/>
      <c r="AE863" s="83"/>
      <c r="AF863" s="83"/>
      <c r="AG863" s="84"/>
      <c r="AH863" s="85"/>
      <c r="AI863" s="85"/>
      <c r="AJ863" s="85">
        <f t="shared" ref="AJ863:AJ926" si="26">ROUND(AH863*E863,2)</f>
        <v>0</v>
      </c>
      <c r="AK863" s="85">
        <f t="shared" ref="AK863:AK926" si="27">ROUND(AI863*E863,2)</f>
        <v>0</v>
      </c>
      <c r="AL863" s="36"/>
    </row>
    <row r="864" spans="1:38" ht="15" hidden="1" customHeight="1" x14ac:dyDescent="0.25">
      <c r="A864" s="71">
        <v>834</v>
      </c>
      <c r="B864" s="71"/>
      <c r="C864" s="72"/>
      <c r="D864" s="70"/>
      <c r="E864" s="30"/>
      <c r="F864" s="30"/>
      <c r="G864" s="73"/>
      <c r="H864" s="74" t="s">
        <v>8</v>
      </c>
      <c r="I864" s="31"/>
      <c r="J864" s="30" t="s">
        <v>9</v>
      </c>
      <c r="K864" s="75">
        <f>'ФОРМУЛЫ!'!E850</f>
        <v>0</v>
      </c>
      <c r="L864" s="75">
        <f>'ФОРМУЛЫ!'!F850</f>
        <v>0</v>
      </c>
      <c r="M864" s="91"/>
      <c r="N864" s="76">
        <f>'ФОРМУЛЫ!'!J850</f>
        <v>0</v>
      </c>
      <c r="O864" s="76">
        <f>'ФОРМУЛЫ!'!K850</f>
        <v>0</v>
      </c>
      <c r="P864" s="77"/>
      <c r="Q864" s="78">
        <f>'ФОРМУЛЫ!'!P850</f>
        <v>0</v>
      </c>
      <c r="R864" s="79">
        <v>0.18</v>
      </c>
      <c r="S864" s="92"/>
      <c r="T864" s="92"/>
      <c r="U864" s="80"/>
      <c r="V864" s="80"/>
      <c r="W864" s="80"/>
      <c r="X864" s="81">
        <v>0</v>
      </c>
      <c r="Y864" s="80"/>
      <c r="Z864" s="80"/>
      <c r="AA864" s="82"/>
      <c r="AB864" s="82"/>
      <c r="AC864" s="83"/>
      <c r="AD864" s="83"/>
      <c r="AE864" s="83"/>
      <c r="AF864" s="83"/>
      <c r="AG864" s="84"/>
      <c r="AH864" s="85"/>
      <c r="AI864" s="85"/>
      <c r="AJ864" s="85">
        <f t="shared" si="26"/>
        <v>0</v>
      </c>
      <c r="AK864" s="85">
        <f t="shared" si="27"/>
        <v>0</v>
      </c>
      <c r="AL864" s="36"/>
    </row>
    <row r="865" spans="1:38" ht="15" hidden="1" customHeight="1" x14ac:dyDescent="0.25">
      <c r="A865" s="71">
        <v>835</v>
      </c>
      <c r="B865" s="71"/>
      <c r="C865" s="72"/>
      <c r="D865" s="70"/>
      <c r="E865" s="30"/>
      <c r="F865" s="30"/>
      <c r="G865" s="73"/>
      <c r="H865" s="74" t="s">
        <v>8</v>
      </c>
      <c r="I865" s="31"/>
      <c r="J865" s="30" t="s">
        <v>9</v>
      </c>
      <c r="K865" s="75">
        <f>'ФОРМУЛЫ!'!E851</f>
        <v>0</v>
      </c>
      <c r="L865" s="75">
        <f>'ФОРМУЛЫ!'!F851</f>
        <v>0</v>
      </c>
      <c r="M865" s="91"/>
      <c r="N865" s="76">
        <f>'ФОРМУЛЫ!'!J851</f>
        <v>0</v>
      </c>
      <c r="O865" s="76">
        <f>'ФОРМУЛЫ!'!K851</f>
        <v>0</v>
      </c>
      <c r="P865" s="77"/>
      <c r="Q865" s="78">
        <f>'ФОРМУЛЫ!'!P851</f>
        <v>0</v>
      </c>
      <c r="R865" s="79">
        <v>0.18</v>
      </c>
      <c r="S865" s="92"/>
      <c r="T865" s="92"/>
      <c r="U865" s="80"/>
      <c r="V865" s="80"/>
      <c r="W865" s="80"/>
      <c r="X865" s="81">
        <v>0</v>
      </c>
      <c r="Y865" s="80"/>
      <c r="Z865" s="80"/>
      <c r="AA865" s="82"/>
      <c r="AB865" s="82"/>
      <c r="AC865" s="83"/>
      <c r="AD865" s="83"/>
      <c r="AE865" s="83"/>
      <c r="AF865" s="83"/>
      <c r="AG865" s="84"/>
      <c r="AH865" s="85"/>
      <c r="AI865" s="85"/>
      <c r="AJ865" s="85">
        <f t="shared" si="26"/>
        <v>0</v>
      </c>
      <c r="AK865" s="85">
        <f t="shared" si="27"/>
        <v>0</v>
      </c>
      <c r="AL865" s="36"/>
    </row>
    <row r="866" spans="1:38" ht="15" hidden="1" customHeight="1" x14ac:dyDescent="0.25">
      <c r="A866" s="71">
        <v>836</v>
      </c>
      <c r="B866" s="71"/>
      <c r="C866" s="72"/>
      <c r="D866" s="70"/>
      <c r="E866" s="30"/>
      <c r="F866" s="30"/>
      <c r="G866" s="73"/>
      <c r="H866" s="74" t="s">
        <v>8</v>
      </c>
      <c r="I866" s="31"/>
      <c r="J866" s="30" t="s">
        <v>9</v>
      </c>
      <c r="K866" s="75">
        <f>'ФОРМУЛЫ!'!E852</f>
        <v>0</v>
      </c>
      <c r="L866" s="75">
        <f>'ФОРМУЛЫ!'!F852</f>
        <v>0</v>
      </c>
      <c r="M866" s="91"/>
      <c r="N866" s="76">
        <f>'ФОРМУЛЫ!'!J852</f>
        <v>0</v>
      </c>
      <c r="O866" s="76">
        <f>'ФОРМУЛЫ!'!K852</f>
        <v>0</v>
      </c>
      <c r="P866" s="77"/>
      <c r="Q866" s="78">
        <f>'ФОРМУЛЫ!'!P852</f>
        <v>0</v>
      </c>
      <c r="R866" s="79">
        <v>0.18</v>
      </c>
      <c r="S866" s="92"/>
      <c r="T866" s="92"/>
      <c r="U866" s="80"/>
      <c r="V866" s="80"/>
      <c r="W866" s="80"/>
      <c r="X866" s="81">
        <v>0</v>
      </c>
      <c r="Y866" s="80"/>
      <c r="Z866" s="80"/>
      <c r="AA866" s="82"/>
      <c r="AB866" s="82"/>
      <c r="AC866" s="83"/>
      <c r="AD866" s="83"/>
      <c r="AE866" s="83"/>
      <c r="AF866" s="83"/>
      <c r="AG866" s="84"/>
      <c r="AH866" s="85"/>
      <c r="AI866" s="85"/>
      <c r="AJ866" s="85">
        <f t="shared" si="26"/>
        <v>0</v>
      </c>
      <c r="AK866" s="85">
        <f t="shared" si="27"/>
        <v>0</v>
      </c>
      <c r="AL866" s="36"/>
    </row>
    <row r="867" spans="1:38" ht="15" hidden="1" customHeight="1" x14ac:dyDescent="0.25">
      <c r="A867" s="71">
        <v>837</v>
      </c>
      <c r="B867" s="71"/>
      <c r="C867" s="72"/>
      <c r="D867" s="70"/>
      <c r="E867" s="30"/>
      <c r="F867" s="30"/>
      <c r="G867" s="73"/>
      <c r="H867" s="74" t="s">
        <v>8</v>
      </c>
      <c r="I867" s="31"/>
      <c r="J867" s="30" t="s">
        <v>9</v>
      </c>
      <c r="K867" s="75">
        <f>'ФОРМУЛЫ!'!E853</f>
        <v>0</v>
      </c>
      <c r="L867" s="75">
        <f>'ФОРМУЛЫ!'!F853</f>
        <v>0</v>
      </c>
      <c r="M867" s="91"/>
      <c r="N867" s="76">
        <f>'ФОРМУЛЫ!'!J853</f>
        <v>0</v>
      </c>
      <c r="O867" s="76">
        <f>'ФОРМУЛЫ!'!K853</f>
        <v>0</v>
      </c>
      <c r="P867" s="77"/>
      <c r="Q867" s="78">
        <f>'ФОРМУЛЫ!'!P853</f>
        <v>0</v>
      </c>
      <c r="R867" s="79">
        <v>0.18</v>
      </c>
      <c r="S867" s="92"/>
      <c r="T867" s="92"/>
      <c r="U867" s="80"/>
      <c r="V867" s="80"/>
      <c r="W867" s="80"/>
      <c r="X867" s="81">
        <v>0</v>
      </c>
      <c r="Y867" s="80"/>
      <c r="Z867" s="80"/>
      <c r="AA867" s="82"/>
      <c r="AB867" s="82"/>
      <c r="AC867" s="83"/>
      <c r="AD867" s="83"/>
      <c r="AE867" s="83"/>
      <c r="AF867" s="83"/>
      <c r="AG867" s="84"/>
      <c r="AH867" s="85"/>
      <c r="AI867" s="85"/>
      <c r="AJ867" s="85">
        <f t="shared" si="26"/>
        <v>0</v>
      </c>
      <c r="AK867" s="85">
        <f t="shared" si="27"/>
        <v>0</v>
      </c>
      <c r="AL867" s="36"/>
    </row>
    <row r="868" spans="1:38" ht="15" hidden="1" customHeight="1" x14ac:dyDescent="0.25">
      <c r="A868" s="71">
        <v>838</v>
      </c>
      <c r="B868" s="71"/>
      <c r="C868" s="72"/>
      <c r="D868" s="70"/>
      <c r="E868" s="30"/>
      <c r="F868" s="30"/>
      <c r="G868" s="73"/>
      <c r="H868" s="74" t="s">
        <v>8</v>
      </c>
      <c r="I868" s="31"/>
      <c r="J868" s="30" t="s">
        <v>9</v>
      </c>
      <c r="K868" s="75">
        <f>'ФОРМУЛЫ!'!E854</f>
        <v>0</v>
      </c>
      <c r="L868" s="75">
        <f>'ФОРМУЛЫ!'!F854</f>
        <v>0</v>
      </c>
      <c r="M868" s="91"/>
      <c r="N868" s="76">
        <f>'ФОРМУЛЫ!'!J854</f>
        <v>0</v>
      </c>
      <c r="O868" s="76">
        <f>'ФОРМУЛЫ!'!K854</f>
        <v>0</v>
      </c>
      <c r="P868" s="77"/>
      <c r="Q868" s="78">
        <f>'ФОРМУЛЫ!'!P854</f>
        <v>0</v>
      </c>
      <c r="R868" s="79">
        <v>0.18</v>
      </c>
      <c r="S868" s="92"/>
      <c r="T868" s="92"/>
      <c r="U868" s="80"/>
      <c r="V868" s="80"/>
      <c r="W868" s="80"/>
      <c r="X868" s="81">
        <v>0</v>
      </c>
      <c r="Y868" s="80"/>
      <c r="Z868" s="80"/>
      <c r="AA868" s="82"/>
      <c r="AB868" s="82"/>
      <c r="AC868" s="83"/>
      <c r="AD868" s="83"/>
      <c r="AE868" s="83"/>
      <c r="AF868" s="83"/>
      <c r="AG868" s="84"/>
      <c r="AH868" s="85"/>
      <c r="AI868" s="85"/>
      <c r="AJ868" s="85">
        <f t="shared" si="26"/>
        <v>0</v>
      </c>
      <c r="AK868" s="85">
        <f t="shared" si="27"/>
        <v>0</v>
      </c>
      <c r="AL868" s="36"/>
    </row>
    <row r="869" spans="1:38" ht="15" hidden="1" customHeight="1" x14ac:dyDescent="0.25">
      <c r="A869" s="71">
        <v>839</v>
      </c>
      <c r="B869" s="71"/>
      <c r="C869" s="72"/>
      <c r="D869" s="70"/>
      <c r="E869" s="30"/>
      <c r="F869" s="30"/>
      <c r="G869" s="73"/>
      <c r="H869" s="74" t="s">
        <v>8</v>
      </c>
      <c r="I869" s="31"/>
      <c r="J869" s="30" t="s">
        <v>9</v>
      </c>
      <c r="K869" s="75">
        <f>'ФОРМУЛЫ!'!E855</f>
        <v>0</v>
      </c>
      <c r="L869" s="75">
        <f>'ФОРМУЛЫ!'!F855</f>
        <v>0</v>
      </c>
      <c r="M869" s="91"/>
      <c r="N869" s="76">
        <f>'ФОРМУЛЫ!'!J855</f>
        <v>0</v>
      </c>
      <c r="O869" s="76">
        <f>'ФОРМУЛЫ!'!K855</f>
        <v>0</v>
      </c>
      <c r="P869" s="77"/>
      <c r="Q869" s="78">
        <f>'ФОРМУЛЫ!'!P855</f>
        <v>0</v>
      </c>
      <c r="R869" s="79">
        <v>0.18</v>
      </c>
      <c r="S869" s="92"/>
      <c r="T869" s="92"/>
      <c r="U869" s="80"/>
      <c r="V869" s="80"/>
      <c r="W869" s="80"/>
      <c r="X869" s="81">
        <v>0</v>
      </c>
      <c r="Y869" s="80"/>
      <c r="Z869" s="80"/>
      <c r="AA869" s="82"/>
      <c r="AB869" s="82"/>
      <c r="AC869" s="83"/>
      <c r="AD869" s="83"/>
      <c r="AE869" s="83"/>
      <c r="AF869" s="83"/>
      <c r="AG869" s="84"/>
      <c r="AH869" s="85"/>
      <c r="AI869" s="85"/>
      <c r="AJ869" s="85">
        <f t="shared" si="26"/>
        <v>0</v>
      </c>
      <c r="AK869" s="85">
        <f t="shared" si="27"/>
        <v>0</v>
      </c>
      <c r="AL869" s="36"/>
    </row>
    <row r="870" spans="1:38" ht="15" hidden="1" customHeight="1" x14ac:dyDescent="0.25">
      <c r="A870" s="71">
        <v>840</v>
      </c>
      <c r="B870" s="71"/>
      <c r="C870" s="72"/>
      <c r="D870" s="70"/>
      <c r="E870" s="30"/>
      <c r="F870" s="30"/>
      <c r="G870" s="73"/>
      <c r="H870" s="74" t="s">
        <v>8</v>
      </c>
      <c r="I870" s="31"/>
      <c r="J870" s="30" t="s">
        <v>9</v>
      </c>
      <c r="K870" s="75">
        <f>'ФОРМУЛЫ!'!E856</f>
        <v>0</v>
      </c>
      <c r="L870" s="75">
        <f>'ФОРМУЛЫ!'!F856</f>
        <v>0</v>
      </c>
      <c r="M870" s="91"/>
      <c r="N870" s="76">
        <f>'ФОРМУЛЫ!'!J856</f>
        <v>0</v>
      </c>
      <c r="O870" s="76">
        <f>'ФОРМУЛЫ!'!K856</f>
        <v>0</v>
      </c>
      <c r="P870" s="77"/>
      <c r="Q870" s="78">
        <f>'ФОРМУЛЫ!'!P856</f>
        <v>0</v>
      </c>
      <c r="R870" s="79">
        <v>0.18</v>
      </c>
      <c r="S870" s="92"/>
      <c r="T870" s="92"/>
      <c r="U870" s="80"/>
      <c r="V870" s="80"/>
      <c r="W870" s="80"/>
      <c r="X870" s="81">
        <v>0</v>
      </c>
      <c r="Y870" s="80"/>
      <c r="Z870" s="80"/>
      <c r="AA870" s="82"/>
      <c r="AB870" s="82"/>
      <c r="AC870" s="83"/>
      <c r="AD870" s="83"/>
      <c r="AE870" s="83"/>
      <c r="AF870" s="83"/>
      <c r="AG870" s="84"/>
      <c r="AH870" s="85"/>
      <c r="AI870" s="85"/>
      <c r="AJ870" s="85">
        <f t="shared" si="26"/>
        <v>0</v>
      </c>
      <c r="AK870" s="85">
        <f t="shared" si="27"/>
        <v>0</v>
      </c>
      <c r="AL870" s="36"/>
    </row>
    <row r="871" spans="1:38" ht="15" hidden="1" customHeight="1" x14ac:dyDescent="0.25">
      <c r="A871" s="71">
        <v>841</v>
      </c>
      <c r="B871" s="71"/>
      <c r="C871" s="72"/>
      <c r="D871" s="70"/>
      <c r="E871" s="30"/>
      <c r="F871" s="30"/>
      <c r="G871" s="73"/>
      <c r="H871" s="74" t="s">
        <v>8</v>
      </c>
      <c r="I871" s="31"/>
      <c r="J871" s="30" t="s">
        <v>9</v>
      </c>
      <c r="K871" s="75">
        <f>'ФОРМУЛЫ!'!E857</f>
        <v>0</v>
      </c>
      <c r="L871" s="75">
        <f>'ФОРМУЛЫ!'!F857</f>
        <v>0</v>
      </c>
      <c r="M871" s="91"/>
      <c r="N871" s="76">
        <f>'ФОРМУЛЫ!'!J857</f>
        <v>0</v>
      </c>
      <c r="O871" s="76">
        <f>'ФОРМУЛЫ!'!K857</f>
        <v>0</v>
      </c>
      <c r="P871" s="77"/>
      <c r="Q871" s="78">
        <f>'ФОРМУЛЫ!'!P857</f>
        <v>0</v>
      </c>
      <c r="R871" s="79">
        <v>0.18</v>
      </c>
      <c r="S871" s="92"/>
      <c r="T871" s="92"/>
      <c r="U871" s="80"/>
      <c r="V871" s="80"/>
      <c r="W871" s="80"/>
      <c r="X871" s="81">
        <v>0</v>
      </c>
      <c r="Y871" s="80"/>
      <c r="Z871" s="80"/>
      <c r="AA871" s="82"/>
      <c r="AB871" s="82"/>
      <c r="AC871" s="83"/>
      <c r="AD871" s="83"/>
      <c r="AE871" s="83"/>
      <c r="AF871" s="83"/>
      <c r="AG871" s="84"/>
      <c r="AH871" s="85"/>
      <c r="AI871" s="85"/>
      <c r="AJ871" s="85">
        <f t="shared" si="26"/>
        <v>0</v>
      </c>
      <c r="AK871" s="85">
        <f t="shared" si="27"/>
        <v>0</v>
      </c>
      <c r="AL871" s="36"/>
    </row>
    <row r="872" spans="1:38" ht="15" hidden="1" customHeight="1" x14ac:dyDescent="0.25">
      <c r="A872" s="71">
        <v>842</v>
      </c>
      <c r="B872" s="71"/>
      <c r="C872" s="72"/>
      <c r="D872" s="70"/>
      <c r="E872" s="30"/>
      <c r="F872" s="30"/>
      <c r="G872" s="73"/>
      <c r="H872" s="74" t="s">
        <v>8</v>
      </c>
      <c r="I872" s="31"/>
      <c r="J872" s="30" t="s">
        <v>9</v>
      </c>
      <c r="K872" s="75">
        <f>'ФОРМУЛЫ!'!E858</f>
        <v>0</v>
      </c>
      <c r="L872" s="75">
        <f>'ФОРМУЛЫ!'!F858</f>
        <v>0</v>
      </c>
      <c r="M872" s="91"/>
      <c r="N872" s="76">
        <f>'ФОРМУЛЫ!'!J858</f>
        <v>0</v>
      </c>
      <c r="O872" s="76">
        <f>'ФОРМУЛЫ!'!K858</f>
        <v>0</v>
      </c>
      <c r="P872" s="77"/>
      <c r="Q872" s="78">
        <f>'ФОРМУЛЫ!'!P858</f>
        <v>0</v>
      </c>
      <c r="R872" s="79">
        <v>0.18</v>
      </c>
      <c r="S872" s="92"/>
      <c r="T872" s="92"/>
      <c r="U872" s="80"/>
      <c r="V872" s="80"/>
      <c r="W872" s="80"/>
      <c r="X872" s="81">
        <v>0</v>
      </c>
      <c r="Y872" s="80"/>
      <c r="Z872" s="80"/>
      <c r="AA872" s="82"/>
      <c r="AB872" s="82"/>
      <c r="AC872" s="83"/>
      <c r="AD872" s="83"/>
      <c r="AE872" s="83"/>
      <c r="AF872" s="83"/>
      <c r="AG872" s="84"/>
      <c r="AH872" s="85"/>
      <c r="AI872" s="85"/>
      <c r="AJ872" s="85">
        <f t="shared" si="26"/>
        <v>0</v>
      </c>
      <c r="AK872" s="85">
        <f t="shared" si="27"/>
        <v>0</v>
      </c>
      <c r="AL872" s="36"/>
    </row>
    <row r="873" spans="1:38" ht="15" hidden="1" customHeight="1" x14ac:dyDescent="0.25">
      <c r="A873" s="71">
        <v>843</v>
      </c>
      <c r="B873" s="71"/>
      <c r="C873" s="72"/>
      <c r="D873" s="70"/>
      <c r="E873" s="30"/>
      <c r="F873" s="30"/>
      <c r="G873" s="73"/>
      <c r="H873" s="74" t="s">
        <v>8</v>
      </c>
      <c r="I873" s="31"/>
      <c r="J873" s="30" t="s">
        <v>9</v>
      </c>
      <c r="K873" s="75">
        <f>'ФОРМУЛЫ!'!E859</f>
        <v>0</v>
      </c>
      <c r="L873" s="75">
        <f>'ФОРМУЛЫ!'!F859</f>
        <v>0</v>
      </c>
      <c r="M873" s="91"/>
      <c r="N873" s="76">
        <f>'ФОРМУЛЫ!'!J859</f>
        <v>0</v>
      </c>
      <c r="O873" s="76">
        <f>'ФОРМУЛЫ!'!K859</f>
        <v>0</v>
      </c>
      <c r="P873" s="77"/>
      <c r="Q873" s="78">
        <f>'ФОРМУЛЫ!'!P859</f>
        <v>0</v>
      </c>
      <c r="R873" s="79">
        <v>0.18</v>
      </c>
      <c r="S873" s="92"/>
      <c r="T873" s="92"/>
      <c r="U873" s="80"/>
      <c r="V873" s="80"/>
      <c r="W873" s="80"/>
      <c r="X873" s="81">
        <v>0</v>
      </c>
      <c r="Y873" s="80"/>
      <c r="Z873" s="80"/>
      <c r="AA873" s="82"/>
      <c r="AB873" s="82"/>
      <c r="AC873" s="83"/>
      <c r="AD873" s="83"/>
      <c r="AE873" s="83"/>
      <c r="AF873" s="83"/>
      <c r="AG873" s="84"/>
      <c r="AH873" s="85"/>
      <c r="AI873" s="85"/>
      <c r="AJ873" s="85">
        <f t="shared" si="26"/>
        <v>0</v>
      </c>
      <c r="AK873" s="85">
        <f t="shared" si="27"/>
        <v>0</v>
      </c>
      <c r="AL873" s="36"/>
    </row>
    <row r="874" spans="1:38" ht="15" hidden="1" customHeight="1" x14ac:dyDescent="0.25">
      <c r="A874" s="71">
        <v>844</v>
      </c>
      <c r="B874" s="71"/>
      <c r="C874" s="72"/>
      <c r="D874" s="70"/>
      <c r="E874" s="30"/>
      <c r="F874" s="30"/>
      <c r="G874" s="73"/>
      <c r="H874" s="74" t="s">
        <v>8</v>
      </c>
      <c r="I874" s="31"/>
      <c r="J874" s="30" t="s">
        <v>9</v>
      </c>
      <c r="K874" s="75">
        <f>'ФОРМУЛЫ!'!E860</f>
        <v>0</v>
      </c>
      <c r="L874" s="75">
        <f>'ФОРМУЛЫ!'!F860</f>
        <v>0</v>
      </c>
      <c r="M874" s="91"/>
      <c r="N874" s="76">
        <f>'ФОРМУЛЫ!'!J860</f>
        <v>0</v>
      </c>
      <c r="O874" s="76">
        <f>'ФОРМУЛЫ!'!K860</f>
        <v>0</v>
      </c>
      <c r="P874" s="77"/>
      <c r="Q874" s="78">
        <f>'ФОРМУЛЫ!'!P860</f>
        <v>0</v>
      </c>
      <c r="R874" s="79">
        <v>0.18</v>
      </c>
      <c r="S874" s="92"/>
      <c r="T874" s="92"/>
      <c r="U874" s="80"/>
      <c r="V874" s="80"/>
      <c r="W874" s="80"/>
      <c r="X874" s="81">
        <v>0</v>
      </c>
      <c r="Y874" s="80"/>
      <c r="Z874" s="80"/>
      <c r="AA874" s="82"/>
      <c r="AB874" s="82"/>
      <c r="AC874" s="83"/>
      <c r="AD874" s="83"/>
      <c r="AE874" s="83"/>
      <c r="AF874" s="83"/>
      <c r="AG874" s="84"/>
      <c r="AH874" s="85"/>
      <c r="AI874" s="85"/>
      <c r="AJ874" s="85">
        <f t="shared" si="26"/>
        <v>0</v>
      </c>
      <c r="AK874" s="85">
        <f t="shared" si="27"/>
        <v>0</v>
      </c>
      <c r="AL874" s="36"/>
    </row>
    <row r="875" spans="1:38" ht="15" hidden="1" customHeight="1" x14ac:dyDescent="0.25">
      <c r="A875" s="71">
        <v>845</v>
      </c>
      <c r="B875" s="71"/>
      <c r="C875" s="72"/>
      <c r="D875" s="70"/>
      <c r="E875" s="30"/>
      <c r="F875" s="30"/>
      <c r="G875" s="73"/>
      <c r="H875" s="74" t="s">
        <v>8</v>
      </c>
      <c r="I875" s="31"/>
      <c r="J875" s="30" t="s">
        <v>9</v>
      </c>
      <c r="K875" s="75">
        <f>'ФОРМУЛЫ!'!E861</f>
        <v>0</v>
      </c>
      <c r="L875" s="75">
        <f>'ФОРМУЛЫ!'!F861</f>
        <v>0</v>
      </c>
      <c r="M875" s="91"/>
      <c r="N875" s="76">
        <f>'ФОРМУЛЫ!'!J861</f>
        <v>0</v>
      </c>
      <c r="O875" s="76">
        <f>'ФОРМУЛЫ!'!K861</f>
        <v>0</v>
      </c>
      <c r="P875" s="77"/>
      <c r="Q875" s="78">
        <f>'ФОРМУЛЫ!'!P861</f>
        <v>0</v>
      </c>
      <c r="R875" s="79">
        <v>0.18</v>
      </c>
      <c r="S875" s="92"/>
      <c r="T875" s="92"/>
      <c r="U875" s="80"/>
      <c r="V875" s="80"/>
      <c r="W875" s="80"/>
      <c r="X875" s="81">
        <v>0</v>
      </c>
      <c r="Y875" s="80"/>
      <c r="Z875" s="80"/>
      <c r="AA875" s="82"/>
      <c r="AB875" s="82"/>
      <c r="AC875" s="83"/>
      <c r="AD875" s="83"/>
      <c r="AE875" s="83"/>
      <c r="AF875" s="83"/>
      <c r="AG875" s="84"/>
      <c r="AH875" s="85"/>
      <c r="AI875" s="85"/>
      <c r="AJ875" s="85">
        <f t="shared" si="26"/>
        <v>0</v>
      </c>
      <c r="AK875" s="85">
        <f t="shared" si="27"/>
        <v>0</v>
      </c>
      <c r="AL875" s="36"/>
    </row>
    <row r="876" spans="1:38" ht="15" hidden="1" customHeight="1" x14ac:dyDescent="0.25">
      <c r="A876" s="71">
        <v>846</v>
      </c>
      <c r="B876" s="71"/>
      <c r="C876" s="72"/>
      <c r="D876" s="70"/>
      <c r="E876" s="30"/>
      <c r="F876" s="30"/>
      <c r="G876" s="73"/>
      <c r="H876" s="74" t="s">
        <v>8</v>
      </c>
      <c r="I876" s="31"/>
      <c r="J876" s="30" t="s">
        <v>9</v>
      </c>
      <c r="K876" s="75">
        <f>'ФОРМУЛЫ!'!E862</f>
        <v>0</v>
      </c>
      <c r="L876" s="75">
        <f>'ФОРМУЛЫ!'!F862</f>
        <v>0</v>
      </c>
      <c r="M876" s="91"/>
      <c r="N876" s="76">
        <f>'ФОРМУЛЫ!'!J862</f>
        <v>0</v>
      </c>
      <c r="O876" s="76">
        <f>'ФОРМУЛЫ!'!K862</f>
        <v>0</v>
      </c>
      <c r="P876" s="77"/>
      <c r="Q876" s="78">
        <f>'ФОРМУЛЫ!'!P862</f>
        <v>0</v>
      </c>
      <c r="R876" s="79">
        <v>0.18</v>
      </c>
      <c r="S876" s="92"/>
      <c r="T876" s="92"/>
      <c r="U876" s="80"/>
      <c r="V876" s="80"/>
      <c r="W876" s="80"/>
      <c r="X876" s="81">
        <v>0</v>
      </c>
      <c r="Y876" s="80"/>
      <c r="Z876" s="80"/>
      <c r="AA876" s="82"/>
      <c r="AB876" s="82"/>
      <c r="AC876" s="83"/>
      <c r="AD876" s="83"/>
      <c r="AE876" s="83"/>
      <c r="AF876" s="83"/>
      <c r="AG876" s="84"/>
      <c r="AH876" s="85"/>
      <c r="AI876" s="85"/>
      <c r="AJ876" s="85">
        <f t="shared" si="26"/>
        <v>0</v>
      </c>
      <c r="AK876" s="85">
        <f t="shared" si="27"/>
        <v>0</v>
      </c>
      <c r="AL876" s="36"/>
    </row>
    <row r="877" spans="1:38" ht="15" hidden="1" customHeight="1" x14ac:dyDescent="0.25">
      <c r="A877" s="71">
        <v>847</v>
      </c>
      <c r="B877" s="71"/>
      <c r="C877" s="72"/>
      <c r="D877" s="70"/>
      <c r="E877" s="30"/>
      <c r="F877" s="30"/>
      <c r="G877" s="73"/>
      <c r="H877" s="74" t="s">
        <v>8</v>
      </c>
      <c r="I877" s="31"/>
      <c r="J877" s="30" t="s">
        <v>9</v>
      </c>
      <c r="K877" s="75">
        <f>'ФОРМУЛЫ!'!E863</f>
        <v>0</v>
      </c>
      <c r="L877" s="75">
        <f>'ФОРМУЛЫ!'!F863</f>
        <v>0</v>
      </c>
      <c r="M877" s="91"/>
      <c r="N877" s="76">
        <f>'ФОРМУЛЫ!'!J863</f>
        <v>0</v>
      </c>
      <c r="O877" s="76">
        <f>'ФОРМУЛЫ!'!K863</f>
        <v>0</v>
      </c>
      <c r="P877" s="77"/>
      <c r="Q877" s="78">
        <f>'ФОРМУЛЫ!'!P863</f>
        <v>0</v>
      </c>
      <c r="R877" s="79">
        <v>0.18</v>
      </c>
      <c r="S877" s="92"/>
      <c r="T877" s="92"/>
      <c r="U877" s="80"/>
      <c r="V877" s="80"/>
      <c r="W877" s="80"/>
      <c r="X877" s="81">
        <v>0</v>
      </c>
      <c r="Y877" s="80"/>
      <c r="Z877" s="80"/>
      <c r="AA877" s="82"/>
      <c r="AB877" s="82"/>
      <c r="AC877" s="83"/>
      <c r="AD877" s="83"/>
      <c r="AE877" s="83"/>
      <c r="AF877" s="83"/>
      <c r="AG877" s="84"/>
      <c r="AH877" s="85"/>
      <c r="AI877" s="85"/>
      <c r="AJ877" s="85">
        <f t="shared" si="26"/>
        <v>0</v>
      </c>
      <c r="AK877" s="85">
        <f t="shared" si="27"/>
        <v>0</v>
      </c>
      <c r="AL877" s="36"/>
    </row>
    <row r="878" spans="1:38" ht="15" hidden="1" customHeight="1" x14ac:dyDescent="0.25">
      <c r="A878" s="71">
        <v>848</v>
      </c>
      <c r="B878" s="71"/>
      <c r="C878" s="72"/>
      <c r="D878" s="70"/>
      <c r="E878" s="30"/>
      <c r="F878" s="30"/>
      <c r="G878" s="73"/>
      <c r="H878" s="74" t="s">
        <v>8</v>
      </c>
      <c r="I878" s="31"/>
      <c r="J878" s="30" t="s">
        <v>9</v>
      </c>
      <c r="K878" s="75">
        <f>'ФОРМУЛЫ!'!E864</f>
        <v>0</v>
      </c>
      <c r="L878" s="75">
        <f>'ФОРМУЛЫ!'!F864</f>
        <v>0</v>
      </c>
      <c r="M878" s="91"/>
      <c r="N878" s="76">
        <f>'ФОРМУЛЫ!'!J864</f>
        <v>0</v>
      </c>
      <c r="O878" s="76">
        <f>'ФОРМУЛЫ!'!K864</f>
        <v>0</v>
      </c>
      <c r="P878" s="77"/>
      <c r="Q878" s="78">
        <f>'ФОРМУЛЫ!'!P864</f>
        <v>0</v>
      </c>
      <c r="R878" s="79">
        <v>0.18</v>
      </c>
      <c r="S878" s="92"/>
      <c r="T878" s="92"/>
      <c r="U878" s="80"/>
      <c r="V878" s="80"/>
      <c r="W878" s="80"/>
      <c r="X878" s="81">
        <v>0</v>
      </c>
      <c r="Y878" s="80"/>
      <c r="Z878" s="80"/>
      <c r="AA878" s="82"/>
      <c r="AB878" s="82"/>
      <c r="AC878" s="83"/>
      <c r="AD878" s="83"/>
      <c r="AE878" s="83"/>
      <c r="AF878" s="83"/>
      <c r="AG878" s="84"/>
      <c r="AH878" s="85"/>
      <c r="AI878" s="85"/>
      <c r="AJ878" s="85">
        <f t="shared" si="26"/>
        <v>0</v>
      </c>
      <c r="AK878" s="85">
        <f t="shared" si="27"/>
        <v>0</v>
      </c>
      <c r="AL878" s="36"/>
    </row>
    <row r="879" spans="1:38" ht="15" hidden="1" customHeight="1" x14ac:dyDescent="0.25">
      <c r="A879" s="71">
        <v>849</v>
      </c>
      <c r="B879" s="71"/>
      <c r="C879" s="72"/>
      <c r="D879" s="70"/>
      <c r="E879" s="30"/>
      <c r="F879" s="30"/>
      <c r="G879" s="73"/>
      <c r="H879" s="74" t="s">
        <v>8</v>
      </c>
      <c r="I879" s="31"/>
      <c r="J879" s="30" t="s">
        <v>9</v>
      </c>
      <c r="K879" s="75">
        <f>'ФОРМУЛЫ!'!E865</f>
        <v>0</v>
      </c>
      <c r="L879" s="75">
        <f>'ФОРМУЛЫ!'!F865</f>
        <v>0</v>
      </c>
      <c r="M879" s="91"/>
      <c r="N879" s="76">
        <f>'ФОРМУЛЫ!'!J865</f>
        <v>0</v>
      </c>
      <c r="O879" s="76">
        <f>'ФОРМУЛЫ!'!K865</f>
        <v>0</v>
      </c>
      <c r="P879" s="77"/>
      <c r="Q879" s="78">
        <f>'ФОРМУЛЫ!'!P865</f>
        <v>0</v>
      </c>
      <c r="R879" s="79">
        <v>0.18</v>
      </c>
      <c r="S879" s="92"/>
      <c r="T879" s="92"/>
      <c r="U879" s="80"/>
      <c r="V879" s="80"/>
      <c r="W879" s="80"/>
      <c r="X879" s="81">
        <v>0</v>
      </c>
      <c r="Y879" s="80"/>
      <c r="Z879" s="80"/>
      <c r="AA879" s="82"/>
      <c r="AB879" s="82"/>
      <c r="AC879" s="83"/>
      <c r="AD879" s="83"/>
      <c r="AE879" s="83"/>
      <c r="AF879" s="83"/>
      <c r="AG879" s="84"/>
      <c r="AH879" s="85"/>
      <c r="AI879" s="85"/>
      <c r="AJ879" s="85">
        <f t="shared" si="26"/>
        <v>0</v>
      </c>
      <c r="AK879" s="85">
        <f t="shared" si="27"/>
        <v>0</v>
      </c>
      <c r="AL879" s="36"/>
    </row>
    <row r="880" spans="1:38" ht="15" hidden="1" customHeight="1" x14ac:dyDescent="0.25">
      <c r="A880" s="71">
        <v>850</v>
      </c>
      <c r="B880" s="71"/>
      <c r="C880" s="72"/>
      <c r="D880" s="70"/>
      <c r="E880" s="30"/>
      <c r="F880" s="30"/>
      <c r="G880" s="73"/>
      <c r="H880" s="74" t="s">
        <v>8</v>
      </c>
      <c r="I880" s="31"/>
      <c r="J880" s="30" t="s">
        <v>9</v>
      </c>
      <c r="K880" s="75">
        <f>'ФОРМУЛЫ!'!E866</f>
        <v>0</v>
      </c>
      <c r="L880" s="75">
        <f>'ФОРМУЛЫ!'!F866</f>
        <v>0</v>
      </c>
      <c r="M880" s="91"/>
      <c r="N880" s="76">
        <f>'ФОРМУЛЫ!'!J866</f>
        <v>0</v>
      </c>
      <c r="O880" s="76">
        <f>'ФОРМУЛЫ!'!K866</f>
        <v>0</v>
      </c>
      <c r="P880" s="77"/>
      <c r="Q880" s="78">
        <f>'ФОРМУЛЫ!'!P866</f>
        <v>0</v>
      </c>
      <c r="R880" s="79">
        <v>0.18</v>
      </c>
      <c r="S880" s="92"/>
      <c r="T880" s="92"/>
      <c r="U880" s="80"/>
      <c r="V880" s="80"/>
      <c r="W880" s="80"/>
      <c r="X880" s="81">
        <v>0</v>
      </c>
      <c r="Y880" s="80"/>
      <c r="Z880" s="80"/>
      <c r="AA880" s="82"/>
      <c r="AB880" s="82"/>
      <c r="AC880" s="83"/>
      <c r="AD880" s="83"/>
      <c r="AE880" s="83"/>
      <c r="AF880" s="83"/>
      <c r="AG880" s="84"/>
      <c r="AH880" s="85"/>
      <c r="AI880" s="85"/>
      <c r="AJ880" s="85">
        <f t="shared" si="26"/>
        <v>0</v>
      </c>
      <c r="AK880" s="85">
        <f t="shared" si="27"/>
        <v>0</v>
      </c>
      <c r="AL880" s="36"/>
    </row>
    <row r="881" spans="1:41" ht="15" hidden="1" customHeight="1" x14ac:dyDescent="0.25">
      <c r="A881" s="71">
        <v>851</v>
      </c>
      <c r="B881" s="71"/>
      <c r="C881" s="72"/>
      <c r="D881" s="70"/>
      <c r="E881" s="30"/>
      <c r="F881" s="30"/>
      <c r="G881" s="73"/>
      <c r="H881" s="74" t="s">
        <v>8</v>
      </c>
      <c r="I881" s="31"/>
      <c r="J881" s="30" t="s">
        <v>9</v>
      </c>
      <c r="K881" s="75">
        <f>'ФОРМУЛЫ!'!E867</f>
        <v>0</v>
      </c>
      <c r="L881" s="75">
        <f>'ФОРМУЛЫ!'!F867</f>
        <v>0</v>
      </c>
      <c r="M881" s="91"/>
      <c r="N881" s="76">
        <f>'ФОРМУЛЫ!'!J867</f>
        <v>0</v>
      </c>
      <c r="O881" s="76">
        <f>'ФОРМУЛЫ!'!K867</f>
        <v>0</v>
      </c>
      <c r="P881" s="77"/>
      <c r="Q881" s="78">
        <f>'ФОРМУЛЫ!'!P867</f>
        <v>0</v>
      </c>
      <c r="R881" s="79">
        <v>0.18</v>
      </c>
      <c r="S881" s="92"/>
      <c r="T881" s="92"/>
      <c r="U881" s="80"/>
      <c r="V881" s="80"/>
      <c r="W881" s="80"/>
      <c r="X881" s="81">
        <v>0</v>
      </c>
      <c r="Y881" s="80"/>
      <c r="Z881" s="80"/>
      <c r="AA881" s="82"/>
      <c r="AB881" s="82"/>
      <c r="AC881" s="83"/>
      <c r="AD881" s="83"/>
      <c r="AE881" s="83"/>
      <c r="AF881" s="83"/>
      <c r="AG881" s="84"/>
      <c r="AH881" s="85"/>
      <c r="AI881" s="85"/>
      <c r="AJ881" s="85">
        <f t="shared" si="26"/>
        <v>0</v>
      </c>
      <c r="AK881" s="85">
        <f t="shared" si="27"/>
        <v>0</v>
      </c>
      <c r="AL881" s="36"/>
    </row>
    <row r="882" spans="1:41" ht="15" hidden="1" customHeight="1" x14ac:dyDescent="0.25">
      <c r="A882" s="71">
        <v>852</v>
      </c>
      <c r="B882" s="71"/>
      <c r="C882" s="72"/>
      <c r="D882" s="70"/>
      <c r="E882" s="30"/>
      <c r="F882" s="30"/>
      <c r="G882" s="73"/>
      <c r="H882" s="74" t="s">
        <v>8</v>
      </c>
      <c r="I882" s="31"/>
      <c r="J882" s="30" t="s">
        <v>9</v>
      </c>
      <c r="K882" s="75">
        <f>'ФОРМУЛЫ!'!E868</f>
        <v>0</v>
      </c>
      <c r="L882" s="75">
        <f>'ФОРМУЛЫ!'!F868</f>
        <v>0</v>
      </c>
      <c r="M882" s="91"/>
      <c r="N882" s="76">
        <f>'ФОРМУЛЫ!'!J868</f>
        <v>0</v>
      </c>
      <c r="O882" s="76">
        <f>'ФОРМУЛЫ!'!K868</f>
        <v>0</v>
      </c>
      <c r="P882" s="77"/>
      <c r="Q882" s="78">
        <f>'ФОРМУЛЫ!'!P868</f>
        <v>0</v>
      </c>
      <c r="R882" s="79">
        <v>0.18</v>
      </c>
      <c r="S882" s="92"/>
      <c r="T882" s="92"/>
      <c r="U882" s="80"/>
      <c r="V882" s="80"/>
      <c r="W882" s="80"/>
      <c r="X882" s="81">
        <v>0</v>
      </c>
      <c r="Y882" s="80"/>
      <c r="Z882" s="80"/>
      <c r="AA882" s="82"/>
      <c r="AB882" s="82"/>
      <c r="AC882" s="83"/>
      <c r="AD882" s="83"/>
      <c r="AE882" s="83"/>
      <c r="AF882" s="83"/>
      <c r="AG882" s="84"/>
      <c r="AH882" s="85"/>
      <c r="AI882" s="85"/>
      <c r="AJ882" s="85">
        <f t="shared" si="26"/>
        <v>0</v>
      </c>
      <c r="AK882" s="85">
        <f t="shared" si="27"/>
        <v>0</v>
      </c>
      <c r="AL882" s="36"/>
    </row>
    <row r="883" spans="1:41" ht="15" hidden="1" customHeight="1" x14ac:dyDescent="0.25">
      <c r="A883" s="71">
        <v>853</v>
      </c>
      <c r="B883" s="71"/>
      <c r="C883" s="72"/>
      <c r="D883" s="70"/>
      <c r="E883" s="30"/>
      <c r="F883" s="30"/>
      <c r="G883" s="73"/>
      <c r="H883" s="74" t="s">
        <v>8</v>
      </c>
      <c r="I883" s="31"/>
      <c r="J883" s="30" t="s">
        <v>9</v>
      </c>
      <c r="K883" s="75">
        <f>'ФОРМУЛЫ!'!E869</f>
        <v>0</v>
      </c>
      <c r="L883" s="75">
        <f>'ФОРМУЛЫ!'!F869</f>
        <v>0</v>
      </c>
      <c r="M883" s="91"/>
      <c r="N883" s="76">
        <f>'ФОРМУЛЫ!'!J869</f>
        <v>0</v>
      </c>
      <c r="O883" s="76">
        <f>'ФОРМУЛЫ!'!K869</f>
        <v>0</v>
      </c>
      <c r="P883" s="77"/>
      <c r="Q883" s="78">
        <f>'ФОРМУЛЫ!'!P869</f>
        <v>0</v>
      </c>
      <c r="R883" s="79">
        <v>0.18</v>
      </c>
      <c r="S883" s="92"/>
      <c r="T883" s="92"/>
      <c r="U883" s="80"/>
      <c r="V883" s="80"/>
      <c r="W883" s="80"/>
      <c r="X883" s="81">
        <v>0</v>
      </c>
      <c r="Y883" s="80"/>
      <c r="Z883" s="80"/>
      <c r="AA883" s="82"/>
      <c r="AB883" s="82"/>
      <c r="AC883" s="83"/>
      <c r="AD883" s="83"/>
      <c r="AE883" s="83"/>
      <c r="AF883" s="83"/>
      <c r="AG883" s="84"/>
      <c r="AH883" s="85"/>
      <c r="AI883" s="85"/>
      <c r="AJ883" s="85">
        <f t="shared" si="26"/>
        <v>0</v>
      </c>
      <c r="AK883" s="85">
        <f t="shared" si="27"/>
        <v>0</v>
      </c>
      <c r="AL883" s="36"/>
    </row>
    <row r="884" spans="1:41" ht="15" hidden="1" customHeight="1" x14ac:dyDescent="0.25">
      <c r="A884" s="71">
        <v>854</v>
      </c>
      <c r="B884" s="71"/>
      <c r="C884" s="72"/>
      <c r="D884" s="70"/>
      <c r="E884" s="30"/>
      <c r="F884" s="30"/>
      <c r="G884" s="73"/>
      <c r="H884" s="74" t="s">
        <v>8</v>
      </c>
      <c r="I884" s="31"/>
      <c r="J884" s="30" t="s">
        <v>9</v>
      </c>
      <c r="K884" s="75">
        <f>'ФОРМУЛЫ!'!E870</f>
        <v>0</v>
      </c>
      <c r="L884" s="75">
        <f>'ФОРМУЛЫ!'!F870</f>
        <v>0</v>
      </c>
      <c r="M884" s="91"/>
      <c r="N884" s="76">
        <f>'ФОРМУЛЫ!'!J870</f>
        <v>0</v>
      </c>
      <c r="O884" s="76">
        <f>'ФОРМУЛЫ!'!K870</f>
        <v>0</v>
      </c>
      <c r="P884" s="77"/>
      <c r="Q884" s="78">
        <f>'ФОРМУЛЫ!'!P870</f>
        <v>0</v>
      </c>
      <c r="R884" s="79">
        <v>0.18</v>
      </c>
      <c r="S884" s="92"/>
      <c r="T884" s="92"/>
      <c r="U884" s="80"/>
      <c r="V884" s="80"/>
      <c r="W884" s="80"/>
      <c r="X884" s="81">
        <v>0</v>
      </c>
      <c r="Y884" s="80"/>
      <c r="Z884" s="80"/>
      <c r="AA884" s="82"/>
      <c r="AB884" s="82"/>
      <c r="AC884" s="83"/>
      <c r="AD884" s="83"/>
      <c r="AE884" s="83"/>
      <c r="AF884" s="83"/>
      <c r="AG884" s="84"/>
      <c r="AH884" s="85"/>
      <c r="AI884" s="85"/>
      <c r="AJ884" s="85">
        <f t="shared" si="26"/>
        <v>0</v>
      </c>
      <c r="AK884" s="85">
        <f t="shared" si="27"/>
        <v>0</v>
      </c>
      <c r="AL884" s="36"/>
    </row>
    <row r="885" spans="1:41" ht="15" hidden="1" customHeight="1" x14ac:dyDescent="0.25">
      <c r="A885" s="71">
        <v>855</v>
      </c>
      <c r="B885" s="71"/>
      <c r="C885" s="72"/>
      <c r="D885" s="70"/>
      <c r="E885" s="30"/>
      <c r="F885" s="30"/>
      <c r="G885" s="73"/>
      <c r="H885" s="74" t="s">
        <v>8</v>
      </c>
      <c r="I885" s="31"/>
      <c r="J885" s="30" t="s">
        <v>9</v>
      </c>
      <c r="K885" s="75">
        <f>'ФОРМУЛЫ!'!E871</f>
        <v>0</v>
      </c>
      <c r="L885" s="75">
        <f>'ФОРМУЛЫ!'!F871</f>
        <v>0</v>
      </c>
      <c r="M885" s="91"/>
      <c r="N885" s="76">
        <f>'ФОРМУЛЫ!'!J871</f>
        <v>0</v>
      </c>
      <c r="O885" s="76">
        <f>'ФОРМУЛЫ!'!K871</f>
        <v>0</v>
      </c>
      <c r="P885" s="77"/>
      <c r="Q885" s="78">
        <f>'ФОРМУЛЫ!'!P871</f>
        <v>0</v>
      </c>
      <c r="R885" s="79">
        <v>0.18</v>
      </c>
      <c r="S885" s="92"/>
      <c r="T885" s="92"/>
      <c r="U885" s="80"/>
      <c r="V885" s="80"/>
      <c r="W885" s="80"/>
      <c r="X885" s="81">
        <v>0</v>
      </c>
      <c r="Y885" s="80"/>
      <c r="Z885" s="80"/>
      <c r="AA885" s="82"/>
      <c r="AB885" s="82"/>
      <c r="AC885" s="83"/>
      <c r="AD885" s="83"/>
      <c r="AE885" s="83"/>
      <c r="AF885" s="83"/>
      <c r="AG885" s="84"/>
      <c r="AH885" s="85"/>
      <c r="AI885" s="85"/>
      <c r="AJ885" s="85">
        <f t="shared" si="26"/>
        <v>0</v>
      </c>
      <c r="AK885" s="85">
        <f t="shared" si="27"/>
        <v>0</v>
      </c>
      <c r="AL885" s="36"/>
    </row>
    <row r="886" spans="1:41" ht="15" hidden="1" customHeight="1" x14ac:dyDescent="0.25">
      <c r="A886" s="71">
        <v>856</v>
      </c>
      <c r="B886" s="71"/>
      <c r="C886" s="72"/>
      <c r="D886" s="70"/>
      <c r="E886" s="30"/>
      <c r="F886" s="30"/>
      <c r="G886" s="73"/>
      <c r="H886" s="74" t="s">
        <v>8</v>
      </c>
      <c r="I886" s="31"/>
      <c r="J886" s="30" t="s">
        <v>9</v>
      </c>
      <c r="K886" s="75">
        <f>'ФОРМУЛЫ!'!E872</f>
        <v>0</v>
      </c>
      <c r="L886" s="75">
        <f>'ФОРМУЛЫ!'!F872</f>
        <v>0</v>
      </c>
      <c r="M886" s="91"/>
      <c r="N886" s="76">
        <f>'ФОРМУЛЫ!'!J872</f>
        <v>0</v>
      </c>
      <c r="O886" s="76">
        <f>'ФОРМУЛЫ!'!K872</f>
        <v>0</v>
      </c>
      <c r="P886" s="77"/>
      <c r="Q886" s="78">
        <f>'ФОРМУЛЫ!'!P872</f>
        <v>0</v>
      </c>
      <c r="R886" s="79">
        <v>0.18</v>
      </c>
      <c r="S886" s="92"/>
      <c r="T886" s="92"/>
      <c r="U886" s="80"/>
      <c r="V886" s="80"/>
      <c r="W886" s="80"/>
      <c r="X886" s="81">
        <v>0</v>
      </c>
      <c r="Y886" s="80"/>
      <c r="Z886" s="80"/>
      <c r="AA886" s="82"/>
      <c r="AB886" s="82"/>
      <c r="AC886" s="83"/>
      <c r="AD886" s="83"/>
      <c r="AE886" s="83"/>
      <c r="AF886" s="83"/>
      <c r="AG886" s="84"/>
      <c r="AH886" s="85"/>
      <c r="AI886" s="85"/>
      <c r="AJ886" s="85">
        <f t="shared" si="26"/>
        <v>0</v>
      </c>
      <c r="AK886" s="85">
        <f t="shared" si="27"/>
        <v>0</v>
      </c>
      <c r="AL886" s="36"/>
    </row>
    <row r="887" spans="1:41" ht="15" hidden="1" customHeight="1" x14ac:dyDescent="0.25">
      <c r="A887" s="71">
        <v>857</v>
      </c>
      <c r="B887" s="71"/>
      <c r="C887" s="72"/>
      <c r="D887" s="70"/>
      <c r="E887" s="30"/>
      <c r="F887" s="30"/>
      <c r="G887" s="73"/>
      <c r="H887" s="74" t="s">
        <v>8</v>
      </c>
      <c r="I887" s="31"/>
      <c r="J887" s="30" t="s">
        <v>9</v>
      </c>
      <c r="K887" s="75">
        <f>'ФОРМУЛЫ!'!E873</f>
        <v>0</v>
      </c>
      <c r="L887" s="75">
        <f>'ФОРМУЛЫ!'!F873</f>
        <v>0</v>
      </c>
      <c r="M887" s="91"/>
      <c r="N887" s="76">
        <f>'ФОРМУЛЫ!'!J873</f>
        <v>0</v>
      </c>
      <c r="O887" s="76">
        <f>'ФОРМУЛЫ!'!K873</f>
        <v>0</v>
      </c>
      <c r="P887" s="77"/>
      <c r="Q887" s="78">
        <f>'ФОРМУЛЫ!'!P873</f>
        <v>0</v>
      </c>
      <c r="R887" s="79">
        <v>0.18</v>
      </c>
      <c r="S887" s="92"/>
      <c r="T887" s="92"/>
      <c r="U887" s="80"/>
      <c r="V887" s="80"/>
      <c r="W887" s="80"/>
      <c r="X887" s="81">
        <v>0</v>
      </c>
      <c r="Y887" s="80"/>
      <c r="Z887" s="80"/>
      <c r="AA887" s="82"/>
      <c r="AB887" s="82"/>
      <c r="AC887" s="83"/>
      <c r="AD887" s="83"/>
      <c r="AE887" s="83"/>
      <c r="AF887" s="83"/>
      <c r="AG887" s="84"/>
      <c r="AH887" s="85"/>
      <c r="AI887" s="85"/>
      <c r="AJ887" s="85">
        <f t="shared" si="26"/>
        <v>0</v>
      </c>
      <c r="AK887" s="85">
        <f t="shared" si="27"/>
        <v>0</v>
      </c>
      <c r="AL887" s="36"/>
    </row>
    <row r="888" spans="1:41" ht="15" hidden="1" customHeight="1" x14ac:dyDescent="0.25">
      <c r="A888" s="71">
        <v>858</v>
      </c>
      <c r="B888" s="71"/>
      <c r="C888" s="72"/>
      <c r="D888" s="70"/>
      <c r="E888" s="30"/>
      <c r="F888" s="30"/>
      <c r="G888" s="73"/>
      <c r="H888" s="74" t="s">
        <v>8</v>
      </c>
      <c r="I888" s="31"/>
      <c r="J888" s="30" t="s">
        <v>9</v>
      </c>
      <c r="K888" s="75">
        <f>'ФОРМУЛЫ!'!E874</f>
        <v>0</v>
      </c>
      <c r="L888" s="75">
        <f>'ФОРМУЛЫ!'!F874</f>
        <v>0</v>
      </c>
      <c r="M888" s="91"/>
      <c r="N888" s="76">
        <f>'ФОРМУЛЫ!'!J874</f>
        <v>0</v>
      </c>
      <c r="O888" s="76">
        <f>'ФОРМУЛЫ!'!K874</f>
        <v>0</v>
      </c>
      <c r="P888" s="77"/>
      <c r="Q888" s="78">
        <f>'ФОРМУЛЫ!'!P874</f>
        <v>0</v>
      </c>
      <c r="R888" s="79">
        <v>0.18</v>
      </c>
      <c r="S888" s="92"/>
      <c r="T888" s="92"/>
      <c r="U888" s="80"/>
      <c r="V888" s="80"/>
      <c r="W888" s="80"/>
      <c r="X888" s="81">
        <v>0</v>
      </c>
      <c r="Y888" s="80"/>
      <c r="Z888" s="80"/>
      <c r="AA888" s="82"/>
      <c r="AB888" s="82"/>
      <c r="AC888" s="83"/>
      <c r="AD888" s="83"/>
      <c r="AE888" s="83"/>
      <c r="AF888" s="83"/>
      <c r="AG888" s="84"/>
      <c r="AH888" s="85"/>
      <c r="AI888" s="85"/>
      <c r="AJ888" s="85">
        <f t="shared" si="26"/>
        <v>0</v>
      </c>
      <c r="AK888" s="85">
        <f t="shared" si="27"/>
        <v>0</v>
      </c>
      <c r="AL888" s="36"/>
    </row>
    <row r="889" spans="1:41" ht="15" hidden="1" customHeight="1" x14ac:dyDescent="0.25">
      <c r="A889" s="71">
        <v>859</v>
      </c>
      <c r="B889" s="71"/>
      <c r="C889" s="72"/>
      <c r="D889" s="70"/>
      <c r="E889" s="30"/>
      <c r="F889" s="30"/>
      <c r="G889" s="73"/>
      <c r="H889" s="74" t="s">
        <v>8</v>
      </c>
      <c r="I889" s="31"/>
      <c r="J889" s="30" t="s">
        <v>9</v>
      </c>
      <c r="K889" s="75">
        <f>'ФОРМУЛЫ!'!E875</f>
        <v>0</v>
      </c>
      <c r="L889" s="75">
        <f>'ФОРМУЛЫ!'!F875</f>
        <v>0</v>
      </c>
      <c r="M889" s="91"/>
      <c r="N889" s="76">
        <f>'ФОРМУЛЫ!'!J875</f>
        <v>0</v>
      </c>
      <c r="O889" s="76">
        <f>'ФОРМУЛЫ!'!K875</f>
        <v>0</v>
      </c>
      <c r="P889" s="77"/>
      <c r="Q889" s="78">
        <f>'ФОРМУЛЫ!'!P875</f>
        <v>0</v>
      </c>
      <c r="R889" s="79">
        <v>0.18</v>
      </c>
      <c r="S889" s="92"/>
      <c r="T889" s="92"/>
      <c r="U889" s="80"/>
      <c r="V889" s="80"/>
      <c r="W889" s="80"/>
      <c r="X889" s="81">
        <v>0</v>
      </c>
      <c r="Y889" s="80"/>
      <c r="Z889" s="80"/>
      <c r="AA889" s="82"/>
      <c r="AB889" s="82"/>
      <c r="AC889" s="83"/>
      <c r="AD889" s="83"/>
      <c r="AE889" s="83"/>
      <c r="AF889" s="83"/>
      <c r="AG889" s="84"/>
      <c r="AH889" s="85"/>
      <c r="AI889" s="85"/>
      <c r="AJ889" s="85">
        <f t="shared" si="26"/>
        <v>0</v>
      </c>
      <c r="AK889" s="85">
        <f t="shared" si="27"/>
        <v>0</v>
      </c>
      <c r="AL889" s="36"/>
    </row>
    <row r="890" spans="1:41" ht="15" hidden="1" customHeight="1" x14ac:dyDescent="0.25">
      <c r="A890" s="71">
        <v>860</v>
      </c>
      <c r="B890" s="71"/>
      <c r="C890" s="72"/>
      <c r="D890" s="70"/>
      <c r="E890" s="30"/>
      <c r="F890" s="30"/>
      <c r="G890" s="73"/>
      <c r="H890" s="74" t="s">
        <v>8</v>
      </c>
      <c r="I890" s="32"/>
      <c r="J890" s="30" t="s">
        <v>9</v>
      </c>
      <c r="K890" s="75">
        <f>'ФОРМУЛЫ!'!E876</f>
        <v>0</v>
      </c>
      <c r="L890" s="75">
        <f>'ФОРМУЛЫ!'!F876</f>
        <v>0</v>
      </c>
      <c r="M890" s="91"/>
      <c r="N890" s="76">
        <f>'ФОРМУЛЫ!'!J876</f>
        <v>0</v>
      </c>
      <c r="O890" s="76">
        <f>'ФОРМУЛЫ!'!K876</f>
        <v>0</v>
      </c>
      <c r="P890" s="77"/>
      <c r="Q890" s="78">
        <f>'ФОРМУЛЫ!'!P876</f>
        <v>0</v>
      </c>
      <c r="R890" s="79">
        <v>0.18</v>
      </c>
      <c r="S890" s="93"/>
      <c r="T890" s="93"/>
      <c r="U890" s="80"/>
      <c r="V890" s="80"/>
      <c r="W890" s="80"/>
      <c r="X890" s="81">
        <v>0</v>
      </c>
      <c r="Y890" s="80"/>
      <c r="Z890" s="80"/>
      <c r="AA890" s="82"/>
      <c r="AB890" s="82"/>
      <c r="AC890" s="83"/>
      <c r="AD890" s="83"/>
      <c r="AE890" s="83"/>
      <c r="AF890" s="83"/>
      <c r="AG890" s="84"/>
      <c r="AH890" s="85"/>
      <c r="AI890" s="85"/>
      <c r="AJ890" s="85">
        <f t="shared" si="26"/>
        <v>0</v>
      </c>
      <c r="AK890" s="85">
        <f t="shared" si="27"/>
        <v>0</v>
      </c>
      <c r="AL890" s="36"/>
    </row>
    <row r="891" spans="1:41" ht="15" hidden="1" customHeight="1" x14ac:dyDescent="0.25">
      <c r="A891" s="71">
        <v>861</v>
      </c>
      <c r="B891" s="71"/>
      <c r="C891" s="72"/>
      <c r="D891" s="70"/>
      <c r="E891" s="30"/>
      <c r="F891" s="30"/>
      <c r="G891" s="73"/>
      <c r="H891" s="74" t="s">
        <v>8</v>
      </c>
      <c r="I891" s="31"/>
      <c r="J891" s="30" t="s">
        <v>9</v>
      </c>
      <c r="K891" s="75">
        <f>'ФОРМУЛЫ!'!E877</f>
        <v>0</v>
      </c>
      <c r="L891" s="75">
        <f>'ФОРМУЛЫ!'!F877</f>
        <v>0</v>
      </c>
      <c r="M891" s="91"/>
      <c r="N891" s="76">
        <f>'ФОРМУЛЫ!'!J877</f>
        <v>0</v>
      </c>
      <c r="O891" s="76">
        <f>'ФОРМУЛЫ!'!K877</f>
        <v>0</v>
      </c>
      <c r="P891" s="77"/>
      <c r="Q891" s="78">
        <f>'ФОРМУЛЫ!'!P877</f>
        <v>0</v>
      </c>
      <c r="R891" s="79">
        <v>0.18</v>
      </c>
      <c r="S891" s="80"/>
      <c r="T891" s="80"/>
      <c r="U891" s="80"/>
      <c r="V891" s="80"/>
      <c r="W891" s="80"/>
      <c r="X891" s="81">
        <v>0</v>
      </c>
      <c r="Y891" s="80"/>
      <c r="Z891" s="80"/>
      <c r="AA891" s="82"/>
      <c r="AB891" s="82"/>
      <c r="AC891" s="83"/>
      <c r="AD891" s="83"/>
      <c r="AE891" s="83"/>
      <c r="AF891" s="83"/>
      <c r="AG891" s="84"/>
      <c r="AH891" s="85"/>
      <c r="AI891" s="85"/>
      <c r="AJ891" s="85">
        <f t="shared" si="26"/>
        <v>0</v>
      </c>
      <c r="AK891" s="85">
        <f t="shared" si="27"/>
        <v>0</v>
      </c>
      <c r="AL891" s="36"/>
      <c r="AO891" s="94"/>
    </row>
    <row r="892" spans="1:41" ht="15" hidden="1" customHeight="1" x14ac:dyDescent="0.25">
      <c r="A892" s="71">
        <v>862</v>
      </c>
      <c r="B892" s="71"/>
      <c r="C892" s="72"/>
      <c r="D892" s="70"/>
      <c r="E892" s="30"/>
      <c r="F892" s="30"/>
      <c r="G892" s="73"/>
      <c r="H892" s="74" t="s">
        <v>8</v>
      </c>
      <c r="I892" s="31"/>
      <c r="J892" s="30" t="s">
        <v>9</v>
      </c>
      <c r="K892" s="75">
        <f>'ФОРМУЛЫ!'!E878</f>
        <v>0</v>
      </c>
      <c r="L892" s="75">
        <f>'ФОРМУЛЫ!'!F878</f>
        <v>0</v>
      </c>
      <c r="M892" s="91"/>
      <c r="N892" s="76">
        <f>'ФОРМУЛЫ!'!J878</f>
        <v>0</v>
      </c>
      <c r="O892" s="76">
        <f>'ФОРМУЛЫ!'!K878</f>
        <v>0</v>
      </c>
      <c r="P892" s="77"/>
      <c r="Q892" s="78">
        <f>'ФОРМУЛЫ!'!P878</f>
        <v>0</v>
      </c>
      <c r="R892" s="79">
        <v>0.18</v>
      </c>
      <c r="S892" s="80"/>
      <c r="T892" s="80"/>
      <c r="U892" s="80"/>
      <c r="V892" s="80"/>
      <c r="W892" s="80"/>
      <c r="X892" s="81">
        <v>0</v>
      </c>
      <c r="Y892" s="80"/>
      <c r="Z892" s="80"/>
      <c r="AA892" s="82"/>
      <c r="AB892" s="82"/>
      <c r="AC892" s="83"/>
      <c r="AD892" s="83"/>
      <c r="AE892" s="83"/>
      <c r="AF892" s="83"/>
      <c r="AG892" s="84"/>
      <c r="AH892" s="85"/>
      <c r="AI892" s="85"/>
      <c r="AJ892" s="85">
        <f t="shared" si="26"/>
        <v>0</v>
      </c>
      <c r="AK892" s="85">
        <f t="shared" si="27"/>
        <v>0</v>
      </c>
      <c r="AL892" s="36"/>
    </row>
    <row r="893" spans="1:41" ht="15" hidden="1" customHeight="1" x14ac:dyDescent="0.25">
      <c r="A893" s="71">
        <v>863</v>
      </c>
      <c r="B893" s="71"/>
      <c r="C893" s="72"/>
      <c r="D893" s="70"/>
      <c r="E893" s="30"/>
      <c r="F893" s="30"/>
      <c r="G893" s="73"/>
      <c r="H893" s="74" t="s">
        <v>8</v>
      </c>
      <c r="I893" s="31"/>
      <c r="J893" s="30" t="s">
        <v>9</v>
      </c>
      <c r="K893" s="75">
        <f>'ФОРМУЛЫ!'!E879</f>
        <v>0</v>
      </c>
      <c r="L893" s="75">
        <f>'ФОРМУЛЫ!'!F879</f>
        <v>0</v>
      </c>
      <c r="M893" s="91"/>
      <c r="N893" s="76">
        <f>'ФОРМУЛЫ!'!J879</f>
        <v>0</v>
      </c>
      <c r="O893" s="76">
        <f>'ФОРМУЛЫ!'!K879</f>
        <v>0</v>
      </c>
      <c r="P893" s="77"/>
      <c r="Q893" s="78">
        <f>'ФОРМУЛЫ!'!P879</f>
        <v>0</v>
      </c>
      <c r="R893" s="79">
        <v>0.18</v>
      </c>
      <c r="S893" s="80"/>
      <c r="T893" s="80"/>
      <c r="U893" s="80"/>
      <c r="V893" s="80"/>
      <c r="W893" s="80"/>
      <c r="X893" s="81">
        <v>0</v>
      </c>
      <c r="Y893" s="80"/>
      <c r="Z893" s="80"/>
      <c r="AA893" s="82"/>
      <c r="AB893" s="82"/>
      <c r="AC893" s="83"/>
      <c r="AD893" s="83"/>
      <c r="AE893" s="83"/>
      <c r="AF893" s="83"/>
      <c r="AG893" s="84"/>
      <c r="AH893" s="85"/>
      <c r="AI893" s="85"/>
      <c r="AJ893" s="85">
        <f t="shared" si="26"/>
        <v>0</v>
      </c>
      <c r="AK893" s="85">
        <f t="shared" si="27"/>
        <v>0</v>
      </c>
      <c r="AL893" s="36"/>
    </row>
    <row r="894" spans="1:41" ht="15" hidden="1" customHeight="1" x14ac:dyDescent="0.25">
      <c r="A894" s="71">
        <v>864</v>
      </c>
      <c r="B894" s="71"/>
      <c r="C894" s="72"/>
      <c r="D894" s="70"/>
      <c r="E894" s="30"/>
      <c r="F894" s="30"/>
      <c r="G894" s="73"/>
      <c r="H894" s="74" t="s">
        <v>8</v>
      </c>
      <c r="I894" s="31"/>
      <c r="J894" s="30" t="s">
        <v>9</v>
      </c>
      <c r="K894" s="75">
        <f>'ФОРМУЛЫ!'!E880</f>
        <v>0</v>
      </c>
      <c r="L894" s="75">
        <f>'ФОРМУЛЫ!'!F880</f>
        <v>0</v>
      </c>
      <c r="M894" s="91"/>
      <c r="N894" s="76">
        <f>'ФОРМУЛЫ!'!J880</f>
        <v>0</v>
      </c>
      <c r="O894" s="76">
        <f>'ФОРМУЛЫ!'!K880</f>
        <v>0</v>
      </c>
      <c r="P894" s="77"/>
      <c r="Q894" s="78">
        <f>'ФОРМУЛЫ!'!P880</f>
        <v>0</v>
      </c>
      <c r="R894" s="79">
        <v>0.18</v>
      </c>
      <c r="S894" s="80"/>
      <c r="T894" s="80"/>
      <c r="U894" s="80"/>
      <c r="V894" s="80"/>
      <c r="W894" s="80"/>
      <c r="X894" s="81">
        <v>0</v>
      </c>
      <c r="Y894" s="80"/>
      <c r="Z894" s="80"/>
      <c r="AA894" s="82"/>
      <c r="AB894" s="82"/>
      <c r="AC894" s="83"/>
      <c r="AD894" s="83"/>
      <c r="AE894" s="83"/>
      <c r="AF894" s="83"/>
      <c r="AG894" s="84"/>
      <c r="AH894" s="85"/>
      <c r="AI894" s="85"/>
      <c r="AJ894" s="85">
        <f t="shared" si="26"/>
        <v>0</v>
      </c>
      <c r="AK894" s="85">
        <f t="shared" si="27"/>
        <v>0</v>
      </c>
      <c r="AL894" s="36"/>
    </row>
    <row r="895" spans="1:41" ht="15" hidden="1" customHeight="1" x14ac:dyDescent="0.25">
      <c r="A895" s="71">
        <v>865</v>
      </c>
      <c r="B895" s="71"/>
      <c r="C895" s="72"/>
      <c r="D895" s="70"/>
      <c r="E895" s="30"/>
      <c r="F895" s="30"/>
      <c r="G895" s="73"/>
      <c r="H895" s="74" t="s">
        <v>8</v>
      </c>
      <c r="I895" s="31"/>
      <c r="J895" s="30" t="s">
        <v>9</v>
      </c>
      <c r="K895" s="75">
        <f>'ФОРМУЛЫ!'!E881</f>
        <v>0</v>
      </c>
      <c r="L895" s="75">
        <f>'ФОРМУЛЫ!'!F881</f>
        <v>0</v>
      </c>
      <c r="M895" s="91"/>
      <c r="N895" s="76">
        <f>'ФОРМУЛЫ!'!J881</f>
        <v>0</v>
      </c>
      <c r="O895" s="76">
        <f>'ФОРМУЛЫ!'!K881</f>
        <v>0</v>
      </c>
      <c r="P895" s="77"/>
      <c r="Q895" s="78">
        <f>'ФОРМУЛЫ!'!P881</f>
        <v>0</v>
      </c>
      <c r="R895" s="79">
        <v>0.18</v>
      </c>
      <c r="S895" s="80"/>
      <c r="T895" s="80"/>
      <c r="U895" s="80"/>
      <c r="V895" s="80"/>
      <c r="W895" s="80"/>
      <c r="X895" s="81">
        <v>0</v>
      </c>
      <c r="Y895" s="80"/>
      <c r="Z895" s="80"/>
      <c r="AA895" s="82"/>
      <c r="AB895" s="82"/>
      <c r="AC895" s="83"/>
      <c r="AD895" s="83"/>
      <c r="AE895" s="83"/>
      <c r="AF895" s="83"/>
      <c r="AG895" s="84"/>
      <c r="AH895" s="85"/>
      <c r="AI895" s="85"/>
      <c r="AJ895" s="85">
        <f t="shared" si="26"/>
        <v>0</v>
      </c>
      <c r="AK895" s="85">
        <f t="shared" si="27"/>
        <v>0</v>
      </c>
      <c r="AL895" s="36"/>
    </row>
    <row r="896" spans="1:41" ht="15" hidden="1" customHeight="1" x14ac:dyDescent="0.25">
      <c r="A896" s="71">
        <v>866</v>
      </c>
      <c r="B896" s="71"/>
      <c r="C896" s="72"/>
      <c r="D896" s="70"/>
      <c r="E896" s="30"/>
      <c r="F896" s="30"/>
      <c r="G896" s="73"/>
      <c r="H896" s="74" t="s">
        <v>8</v>
      </c>
      <c r="I896" s="31"/>
      <c r="J896" s="30" t="s">
        <v>9</v>
      </c>
      <c r="K896" s="75">
        <f>'ФОРМУЛЫ!'!E882</f>
        <v>0</v>
      </c>
      <c r="L896" s="75">
        <f>'ФОРМУЛЫ!'!F882</f>
        <v>0</v>
      </c>
      <c r="M896" s="91"/>
      <c r="N896" s="76">
        <f>'ФОРМУЛЫ!'!J882</f>
        <v>0</v>
      </c>
      <c r="O896" s="76">
        <f>'ФОРМУЛЫ!'!K882</f>
        <v>0</v>
      </c>
      <c r="P896" s="77"/>
      <c r="Q896" s="78">
        <f>'ФОРМУЛЫ!'!P882</f>
        <v>0</v>
      </c>
      <c r="R896" s="79">
        <v>0.18</v>
      </c>
      <c r="S896" s="80"/>
      <c r="T896" s="80"/>
      <c r="U896" s="80"/>
      <c r="V896" s="80"/>
      <c r="W896" s="80"/>
      <c r="X896" s="81">
        <v>0</v>
      </c>
      <c r="Y896" s="80"/>
      <c r="Z896" s="80"/>
      <c r="AA896" s="82"/>
      <c r="AB896" s="82"/>
      <c r="AC896" s="83"/>
      <c r="AD896" s="83"/>
      <c r="AE896" s="83"/>
      <c r="AF896" s="83"/>
      <c r="AG896" s="84"/>
      <c r="AH896" s="85"/>
      <c r="AI896" s="85"/>
      <c r="AJ896" s="85">
        <f t="shared" si="26"/>
        <v>0</v>
      </c>
      <c r="AK896" s="85">
        <f t="shared" si="27"/>
        <v>0</v>
      </c>
      <c r="AL896" s="36"/>
    </row>
    <row r="897" spans="1:38" ht="15" hidden="1" customHeight="1" x14ac:dyDescent="0.25">
      <c r="A897" s="71">
        <v>867</v>
      </c>
      <c r="B897" s="71"/>
      <c r="C897" s="72"/>
      <c r="D897" s="70"/>
      <c r="E897" s="30"/>
      <c r="F897" s="30"/>
      <c r="G897" s="73"/>
      <c r="H897" s="74" t="s">
        <v>8</v>
      </c>
      <c r="I897" s="31"/>
      <c r="J897" s="30" t="s">
        <v>9</v>
      </c>
      <c r="K897" s="75">
        <f>'ФОРМУЛЫ!'!E883</f>
        <v>0</v>
      </c>
      <c r="L897" s="75">
        <f>'ФОРМУЛЫ!'!F883</f>
        <v>0</v>
      </c>
      <c r="M897" s="91"/>
      <c r="N897" s="76">
        <f>'ФОРМУЛЫ!'!J883</f>
        <v>0</v>
      </c>
      <c r="O897" s="76">
        <f>'ФОРМУЛЫ!'!K883</f>
        <v>0</v>
      </c>
      <c r="P897" s="77"/>
      <c r="Q897" s="78">
        <f>'ФОРМУЛЫ!'!P883</f>
        <v>0</v>
      </c>
      <c r="R897" s="79">
        <v>0.18</v>
      </c>
      <c r="S897" s="80"/>
      <c r="T897" s="80"/>
      <c r="U897" s="80"/>
      <c r="V897" s="80"/>
      <c r="W897" s="80"/>
      <c r="X897" s="81">
        <v>0</v>
      </c>
      <c r="Y897" s="80"/>
      <c r="Z897" s="80"/>
      <c r="AA897" s="82"/>
      <c r="AB897" s="82"/>
      <c r="AC897" s="83"/>
      <c r="AD897" s="83"/>
      <c r="AE897" s="83"/>
      <c r="AF897" s="83"/>
      <c r="AG897" s="84"/>
      <c r="AH897" s="85"/>
      <c r="AI897" s="85"/>
      <c r="AJ897" s="85">
        <f t="shared" si="26"/>
        <v>0</v>
      </c>
      <c r="AK897" s="85">
        <f t="shared" si="27"/>
        <v>0</v>
      </c>
      <c r="AL897" s="36"/>
    </row>
    <row r="898" spans="1:38" ht="15" hidden="1" customHeight="1" x14ac:dyDescent="0.25">
      <c r="A898" s="71">
        <v>868</v>
      </c>
      <c r="B898" s="71"/>
      <c r="C898" s="72"/>
      <c r="D898" s="70"/>
      <c r="E898" s="30"/>
      <c r="F898" s="30"/>
      <c r="G898" s="73"/>
      <c r="H898" s="74" t="s">
        <v>8</v>
      </c>
      <c r="I898" s="31"/>
      <c r="J898" s="30" t="s">
        <v>9</v>
      </c>
      <c r="K898" s="75">
        <f>'ФОРМУЛЫ!'!E884</f>
        <v>0</v>
      </c>
      <c r="L898" s="75">
        <f>'ФОРМУЛЫ!'!F884</f>
        <v>0</v>
      </c>
      <c r="M898" s="91"/>
      <c r="N898" s="76">
        <f>'ФОРМУЛЫ!'!J884</f>
        <v>0</v>
      </c>
      <c r="O898" s="76">
        <f>'ФОРМУЛЫ!'!K884</f>
        <v>0</v>
      </c>
      <c r="P898" s="77"/>
      <c r="Q898" s="78">
        <f>'ФОРМУЛЫ!'!P884</f>
        <v>0</v>
      </c>
      <c r="R898" s="79">
        <v>0.18</v>
      </c>
      <c r="S898" s="80"/>
      <c r="T898" s="80"/>
      <c r="U898" s="80"/>
      <c r="V898" s="80"/>
      <c r="W898" s="80"/>
      <c r="X898" s="81">
        <v>0</v>
      </c>
      <c r="Y898" s="80"/>
      <c r="Z898" s="80"/>
      <c r="AA898" s="82"/>
      <c r="AB898" s="82"/>
      <c r="AC898" s="83"/>
      <c r="AD898" s="83"/>
      <c r="AE898" s="83"/>
      <c r="AF898" s="83"/>
      <c r="AG898" s="84"/>
      <c r="AH898" s="85"/>
      <c r="AI898" s="85"/>
      <c r="AJ898" s="85">
        <f t="shared" si="26"/>
        <v>0</v>
      </c>
      <c r="AK898" s="85">
        <f t="shared" si="27"/>
        <v>0</v>
      </c>
      <c r="AL898" s="36"/>
    </row>
    <row r="899" spans="1:38" ht="15" hidden="1" customHeight="1" x14ac:dyDescent="0.25">
      <c r="A899" s="71">
        <v>869</v>
      </c>
      <c r="B899" s="71"/>
      <c r="C899" s="72"/>
      <c r="D899" s="70"/>
      <c r="E899" s="30"/>
      <c r="F899" s="30"/>
      <c r="G899" s="73"/>
      <c r="H899" s="74" t="s">
        <v>8</v>
      </c>
      <c r="I899" s="31"/>
      <c r="J899" s="30" t="s">
        <v>9</v>
      </c>
      <c r="K899" s="75">
        <f>'ФОРМУЛЫ!'!E885</f>
        <v>0</v>
      </c>
      <c r="L899" s="75">
        <f>'ФОРМУЛЫ!'!F885</f>
        <v>0</v>
      </c>
      <c r="M899" s="91"/>
      <c r="N899" s="76">
        <f>'ФОРМУЛЫ!'!J885</f>
        <v>0</v>
      </c>
      <c r="O899" s="76">
        <f>'ФОРМУЛЫ!'!K885</f>
        <v>0</v>
      </c>
      <c r="P899" s="77"/>
      <c r="Q899" s="78">
        <f>'ФОРМУЛЫ!'!P885</f>
        <v>0</v>
      </c>
      <c r="R899" s="79">
        <v>0.18</v>
      </c>
      <c r="S899" s="80"/>
      <c r="T899" s="80"/>
      <c r="U899" s="80"/>
      <c r="V899" s="80"/>
      <c r="W899" s="80"/>
      <c r="X899" s="81">
        <v>0</v>
      </c>
      <c r="Y899" s="80"/>
      <c r="Z899" s="80"/>
      <c r="AA899" s="82"/>
      <c r="AB899" s="82"/>
      <c r="AC899" s="83"/>
      <c r="AD899" s="83"/>
      <c r="AE899" s="83"/>
      <c r="AF899" s="83"/>
      <c r="AG899" s="84"/>
      <c r="AH899" s="85"/>
      <c r="AI899" s="85"/>
      <c r="AJ899" s="85">
        <f t="shared" si="26"/>
        <v>0</v>
      </c>
      <c r="AK899" s="85">
        <f t="shared" si="27"/>
        <v>0</v>
      </c>
      <c r="AL899" s="36"/>
    </row>
    <row r="900" spans="1:38" ht="15" hidden="1" customHeight="1" x14ac:dyDescent="0.25">
      <c r="A900" s="71">
        <v>870</v>
      </c>
      <c r="B900" s="71"/>
      <c r="C900" s="72"/>
      <c r="D900" s="70"/>
      <c r="E900" s="30"/>
      <c r="F900" s="30"/>
      <c r="G900" s="73"/>
      <c r="H900" s="74" t="s">
        <v>8</v>
      </c>
      <c r="I900" s="31"/>
      <c r="J900" s="30" t="s">
        <v>9</v>
      </c>
      <c r="K900" s="75">
        <f>'ФОРМУЛЫ!'!E886</f>
        <v>0</v>
      </c>
      <c r="L900" s="75">
        <f>'ФОРМУЛЫ!'!F886</f>
        <v>0</v>
      </c>
      <c r="M900" s="91"/>
      <c r="N900" s="76">
        <f>'ФОРМУЛЫ!'!J886</f>
        <v>0</v>
      </c>
      <c r="O900" s="76">
        <f>'ФОРМУЛЫ!'!K886</f>
        <v>0</v>
      </c>
      <c r="P900" s="77"/>
      <c r="Q900" s="78">
        <f>'ФОРМУЛЫ!'!P886</f>
        <v>0</v>
      </c>
      <c r="R900" s="79">
        <v>0.18</v>
      </c>
      <c r="S900" s="80"/>
      <c r="T900" s="80"/>
      <c r="U900" s="80"/>
      <c r="V900" s="80"/>
      <c r="W900" s="80"/>
      <c r="X900" s="81">
        <v>0</v>
      </c>
      <c r="Y900" s="80"/>
      <c r="Z900" s="80"/>
      <c r="AA900" s="82"/>
      <c r="AB900" s="82"/>
      <c r="AC900" s="83"/>
      <c r="AD900" s="83"/>
      <c r="AE900" s="83"/>
      <c r="AF900" s="83"/>
      <c r="AG900" s="84"/>
      <c r="AH900" s="85"/>
      <c r="AI900" s="85"/>
      <c r="AJ900" s="85">
        <f t="shared" si="26"/>
        <v>0</v>
      </c>
      <c r="AK900" s="85">
        <f t="shared" si="27"/>
        <v>0</v>
      </c>
      <c r="AL900" s="36"/>
    </row>
    <row r="901" spans="1:38" ht="15" hidden="1" customHeight="1" x14ac:dyDescent="0.25">
      <c r="A901" s="71">
        <v>871</v>
      </c>
      <c r="B901" s="71"/>
      <c r="C901" s="72"/>
      <c r="D901" s="70"/>
      <c r="E901" s="30"/>
      <c r="F901" s="30"/>
      <c r="G901" s="73"/>
      <c r="H901" s="74" t="s">
        <v>8</v>
      </c>
      <c r="I901" s="31"/>
      <c r="J901" s="30" t="s">
        <v>9</v>
      </c>
      <c r="K901" s="75">
        <f>'ФОРМУЛЫ!'!E887</f>
        <v>0</v>
      </c>
      <c r="L901" s="75">
        <f>'ФОРМУЛЫ!'!F887</f>
        <v>0</v>
      </c>
      <c r="M901" s="91"/>
      <c r="N901" s="76">
        <f>'ФОРМУЛЫ!'!J887</f>
        <v>0</v>
      </c>
      <c r="O901" s="76">
        <f>'ФОРМУЛЫ!'!K887</f>
        <v>0</v>
      </c>
      <c r="P901" s="77"/>
      <c r="Q901" s="78">
        <f>'ФОРМУЛЫ!'!P887</f>
        <v>0</v>
      </c>
      <c r="R901" s="79">
        <v>0.18</v>
      </c>
      <c r="S901" s="80"/>
      <c r="T901" s="80"/>
      <c r="U901" s="80"/>
      <c r="V901" s="80"/>
      <c r="W901" s="80"/>
      <c r="X901" s="81">
        <v>0</v>
      </c>
      <c r="Y901" s="80"/>
      <c r="Z901" s="80"/>
      <c r="AA901" s="82"/>
      <c r="AB901" s="82"/>
      <c r="AC901" s="83"/>
      <c r="AD901" s="83"/>
      <c r="AE901" s="83"/>
      <c r="AF901" s="83"/>
      <c r="AG901" s="84"/>
      <c r="AH901" s="85"/>
      <c r="AI901" s="85"/>
      <c r="AJ901" s="85">
        <f t="shared" si="26"/>
        <v>0</v>
      </c>
      <c r="AK901" s="85">
        <f t="shared" si="27"/>
        <v>0</v>
      </c>
      <c r="AL901" s="36"/>
    </row>
    <row r="902" spans="1:38" ht="15" hidden="1" customHeight="1" x14ac:dyDescent="0.25">
      <c r="A902" s="71">
        <v>872</v>
      </c>
      <c r="B902" s="71"/>
      <c r="C902" s="72"/>
      <c r="D902" s="70"/>
      <c r="E902" s="30"/>
      <c r="F902" s="30"/>
      <c r="G902" s="73"/>
      <c r="H902" s="74" t="s">
        <v>8</v>
      </c>
      <c r="I902" s="31"/>
      <c r="J902" s="30" t="s">
        <v>9</v>
      </c>
      <c r="K902" s="75">
        <f>'ФОРМУЛЫ!'!E888</f>
        <v>0</v>
      </c>
      <c r="L902" s="75">
        <f>'ФОРМУЛЫ!'!F888</f>
        <v>0</v>
      </c>
      <c r="M902" s="91"/>
      <c r="N902" s="76">
        <f>'ФОРМУЛЫ!'!J888</f>
        <v>0</v>
      </c>
      <c r="O902" s="76">
        <f>'ФОРМУЛЫ!'!K888</f>
        <v>0</v>
      </c>
      <c r="P902" s="77"/>
      <c r="Q902" s="78">
        <f>'ФОРМУЛЫ!'!P888</f>
        <v>0</v>
      </c>
      <c r="R902" s="79">
        <v>0.18</v>
      </c>
      <c r="S902" s="80"/>
      <c r="T902" s="80"/>
      <c r="U902" s="80"/>
      <c r="V902" s="80"/>
      <c r="W902" s="80"/>
      <c r="X902" s="81">
        <v>0</v>
      </c>
      <c r="Y902" s="80"/>
      <c r="Z902" s="80"/>
      <c r="AA902" s="82"/>
      <c r="AB902" s="82"/>
      <c r="AC902" s="83"/>
      <c r="AD902" s="83"/>
      <c r="AE902" s="83"/>
      <c r="AF902" s="83"/>
      <c r="AG902" s="84"/>
      <c r="AH902" s="85"/>
      <c r="AI902" s="85"/>
      <c r="AJ902" s="85">
        <f t="shared" si="26"/>
        <v>0</v>
      </c>
      <c r="AK902" s="85">
        <f t="shared" si="27"/>
        <v>0</v>
      </c>
      <c r="AL902" s="36"/>
    </row>
    <row r="903" spans="1:38" ht="15" hidden="1" customHeight="1" x14ac:dyDescent="0.25">
      <c r="A903" s="71">
        <v>873</v>
      </c>
      <c r="B903" s="71"/>
      <c r="C903" s="72"/>
      <c r="D903" s="70"/>
      <c r="E903" s="30"/>
      <c r="F903" s="30"/>
      <c r="G903" s="73"/>
      <c r="H903" s="74" t="s">
        <v>8</v>
      </c>
      <c r="I903" s="31"/>
      <c r="J903" s="30" t="s">
        <v>9</v>
      </c>
      <c r="K903" s="75">
        <f>'ФОРМУЛЫ!'!E889</f>
        <v>0</v>
      </c>
      <c r="L903" s="75">
        <f>'ФОРМУЛЫ!'!F889</f>
        <v>0</v>
      </c>
      <c r="M903" s="91"/>
      <c r="N903" s="76">
        <f>'ФОРМУЛЫ!'!J889</f>
        <v>0</v>
      </c>
      <c r="O903" s="76">
        <f>'ФОРМУЛЫ!'!K889</f>
        <v>0</v>
      </c>
      <c r="P903" s="77"/>
      <c r="Q903" s="78">
        <f>'ФОРМУЛЫ!'!P889</f>
        <v>0</v>
      </c>
      <c r="R903" s="79">
        <v>0.18</v>
      </c>
      <c r="S903" s="80"/>
      <c r="T903" s="80"/>
      <c r="U903" s="80"/>
      <c r="V903" s="80"/>
      <c r="W903" s="80"/>
      <c r="X903" s="81">
        <v>0</v>
      </c>
      <c r="Y903" s="80"/>
      <c r="Z903" s="80"/>
      <c r="AA903" s="82"/>
      <c r="AB903" s="82"/>
      <c r="AC903" s="83"/>
      <c r="AD903" s="83"/>
      <c r="AE903" s="83"/>
      <c r="AF903" s="83"/>
      <c r="AG903" s="84"/>
      <c r="AH903" s="85"/>
      <c r="AI903" s="85"/>
      <c r="AJ903" s="85">
        <f t="shared" si="26"/>
        <v>0</v>
      </c>
      <c r="AK903" s="85">
        <f t="shared" si="27"/>
        <v>0</v>
      </c>
      <c r="AL903" s="36"/>
    </row>
    <row r="904" spans="1:38" ht="15" hidden="1" customHeight="1" x14ac:dyDescent="0.25">
      <c r="A904" s="71">
        <v>874</v>
      </c>
      <c r="B904" s="71"/>
      <c r="C904" s="72"/>
      <c r="D904" s="70"/>
      <c r="E904" s="30"/>
      <c r="F904" s="30"/>
      <c r="G904" s="73"/>
      <c r="H904" s="74" t="s">
        <v>8</v>
      </c>
      <c r="I904" s="31"/>
      <c r="J904" s="30" t="s">
        <v>9</v>
      </c>
      <c r="K904" s="75">
        <f>'ФОРМУЛЫ!'!E890</f>
        <v>0</v>
      </c>
      <c r="L904" s="75">
        <f>'ФОРМУЛЫ!'!F890</f>
        <v>0</v>
      </c>
      <c r="M904" s="91"/>
      <c r="N904" s="76">
        <f>'ФОРМУЛЫ!'!J890</f>
        <v>0</v>
      </c>
      <c r="O904" s="76">
        <f>'ФОРМУЛЫ!'!K890</f>
        <v>0</v>
      </c>
      <c r="P904" s="77"/>
      <c r="Q904" s="78">
        <f>'ФОРМУЛЫ!'!P890</f>
        <v>0</v>
      </c>
      <c r="R904" s="79">
        <v>0.18</v>
      </c>
      <c r="S904" s="80"/>
      <c r="T904" s="80"/>
      <c r="U904" s="80"/>
      <c r="V904" s="80"/>
      <c r="W904" s="80"/>
      <c r="X904" s="81">
        <v>0</v>
      </c>
      <c r="Y904" s="80"/>
      <c r="Z904" s="80"/>
      <c r="AA904" s="82"/>
      <c r="AB904" s="82"/>
      <c r="AC904" s="83"/>
      <c r="AD904" s="83"/>
      <c r="AE904" s="83"/>
      <c r="AF904" s="83"/>
      <c r="AG904" s="84"/>
      <c r="AH904" s="85"/>
      <c r="AI904" s="85"/>
      <c r="AJ904" s="85">
        <f t="shared" si="26"/>
        <v>0</v>
      </c>
      <c r="AK904" s="85">
        <f t="shared" si="27"/>
        <v>0</v>
      </c>
      <c r="AL904" s="36"/>
    </row>
    <row r="905" spans="1:38" ht="15" hidden="1" customHeight="1" x14ac:dyDescent="0.25">
      <c r="A905" s="71">
        <v>875</v>
      </c>
      <c r="B905" s="71"/>
      <c r="C905" s="72"/>
      <c r="D905" s="70"/>
      <c r="E905" s="30"/>
      <c r="F905" s="30"/>
      <c r="G905" s="73"/>
      <c r="H905" s="74" t="s">
        <v>8</v>
      </c>
      <c r="I905" s="31"/>
      <c r="J905" s="30" t="s">
        <v>9</v>
      </c>
      <c r="K905" s="75">
        <f>'ФОРМУЛЫ!'!E891</f>
        <v>0</v>
      </c>
      <c r="L905" s="75">
        <f>'ФОРМУЛЫ!'!F891</f>
        <v>0</v>
      </c>
      <c r="M905" s="91"/>
      <c r="N905" s="76">
        <f>'ФОРМУЛЫ!'!J891</f>
        <v>0</v>
      </c>
      <c r="O905" s="76">
        <f>'ФОРМУЛЫ!'!K891</f>
        <v>0</v>
      </c>
      <c r="P905" s="77"/>
      <c r="Q905" s="78">
        <f>'ФОРМУЛЫ!'!P891</f>
        <v>0</v>
      </c>
      <c r="R905" s="79">
        <v>0.18</v>
      </c>
      <c r="S905" s="80"/>
      <c r="T905" s="80"/>
      <c r="U905" s="80"/>
      <c r="V905" s="80"/>
      <c r="W905" s="80"/>
      <c r="X905" s="81">
        <v>0</v>
      </c>
      <c r="Y905" s="80"/>
      <c r="Z905" s="80"/>
      <c r="AA905" s="82"/>
      <c r="AB905" s="82"/>
      <c r="AC905" s="83"/>
      <c r="AD905" s="83"/>
      <c r="AE905" s="83"/>
      <c r="AF905" s="83"/>
      <c r="AG905" s="84"/>
      <c r="AH905" s="85"/>
      <c r="AI905" s="85"/>
      <c r="AJ905" s="85">
        <f t="shared" si="26"/>
        <v>0</v>
      </c>
      <c r="AK905" s="85">
        <f t="shared" si="27"/>
        <v>0</v>
      </c>
      <c r="AL905" s="36"/>
    </row>
    <row r="906" spans="1:38" ht="15" hidden="1" customHeight="1" x14ac:dyDescent="0.25">
      <c r="A906" s="71">
        <v>876</v>
      </c>
      <c r="B906" s="71"/>
      <c r="C906" s="72"/>
      <c r="D906" s="70"/>
      <c r="E906" s="30"/>
      <c r="F906" s="30"/>
      <c r="G906" s="73"/>
      <c r="H906" s="74" t="s">
        <v>8</v>
      </c>
      <c r="I906" s="31"/>
      <c r="J906" s="30" t="s">
        <v>9</v>
      </c>
      <c r="K906" s="75">
        <f>'ФОРМУЛЫ!'!E892</f>
        <v>0</v>
      </c>
      <c r="L906" s="75">
        <f>'ФОРМУЛЫ!'!F892</f>
        <v>0</v>
      </c>
      <c r="M906" s="91"/>
      <c r="N906" s="76">
        <f>'ФОРМУЛЫ!'!J892</f>
        <v>0</v>
      </c>
      <c r="O906" s="76">
        <f>'ФОРМУЛЫ!'!K892</f>
        <v>0</v>
      </c>
      <c r="P906" s="77"/>
      <c r="Q906" s="78">
        <f>'ФОРМУЛЫ!'!P892</f>
        <v>0</v>
      </c>
      <c r="R906" s="79">
        <v>0.18</v>
      </c>
      <c r="S906" s="80"/>
      <c r="T906" s="80"/>
      <c r="U906" s="80"/>
      <c r="V906" s="80"/>
      <c r="W906" s="80"/>
      <c r="X906" s="81">
        <v>0</v>
      </c>
      <c r="Y906" s="80"/>
      <c r="Z906" s="80"/>
      <c r="AA906" s="82"/>
      <c r="AB906" s="82"/>
      <c r="AC906" s="83"/>
      <c r="AD906" s="83"/>
      <c r="AE906" s="83"/>
      <c r="AF906" s="83"/>
      <c r="AG906" s="84"/>
      <c r="AH906" s="85"/>
      <c r="AI906" s="85"/>
      <c r="AJ906" s="85">
        <f t="shared" si="26"/>
        <v>0</v>
      </c>
      <c r="AK906" s="85">
        <f t="shared" si="27"/>
        <v>0</v>
      </c>
      <c r="AL906" s="36"/>
    </row>
    <row r="907" spans="1:38" ht="15" hidden="1" customHeight="1" x14ac:dyDescent="0.25">
      <c r="A907" s="71">
        <v>877</v>
      </c>
      <c r="B907" s="71"/>
      <c r="C907" s="72"/>
      <c r="D907" s="70"/>
      <c r="E907" s="30"/>
      <c r="F907" s="30"/>
      <c r="G907" s="73"/>
      <c r="H907" s="74" t="s">
        <v>8</v>
      </c>
      <c r="I907" s="31"/>
      <c r="J907" s="30" t="s">
        <v>9</v>
      </c>
      <c r="K907" s="75">
        <f>'ФОРМУЛЫ!'!E893</f>
        <v>0</v>
      </c>
      <c r="L907" s="75">
        <f>'ФОРМУЛЫ!'!F893</f>
        <v>0</v>
      </c>
      <c r="M907" s="91"/>
      <c r="N907" s="76">
        <f>'ФОРМУЛЫ!'!J893</f>
        <v>0</v>
      </c>
      <c r="O907" s="76">
        <f>'ФОРМУЛЫ!'!K893</f>
        <v>0</v>
      </c>
      <c r="P907" s="77"/>
      <c r="Q907" s="78">
        <f>'ФОРМУЛЫ!'!P893</f>
        <v>0</v>
      </c>
      <c r="R907" s="79">
        <v>0.18</v>
      </c>
      <c r="S907" s="80"/>
      <c r="T907" s="80"/>
      <c r="U907" s="80"/>
      <c r="V907" s="80"/>
      <c r="W907" s="80"/>
      <c r="X907" s="81">
        <v>0</v>
      </c>
      <c r="Y907" s="80"/>
      <c r="Z907" s="80"/>
      <c r="AA907" s="82"/>
      <c r="AB907" s="82"/>
      <c r="AC907" s="83"/>
      <c r="AD907" s="83"/>
      <c r="AE907" s="83"/>
      <c r="AF907" s="83"/>
      <c r="AG907" s="84"/>
      <c r="AH907" s="85"/>
      <c r="AI907" s="85"/>
      <c r="AJ907" s="85">
        <f t="shared" si="26"/>
        <v>0</v>
      </c>
      <c r="AK907" s="85">
        <f t="shared" si="27"/>
        <v>0</v>
      </c>
      <c r="AL907" s="36"/>
    </row>
    <row r="908" spans="1:38" ht="15" hidden="1" customHeight="1" x14ac:dyDescent="0.25">
      <c r="A908" s="71">
        <v>878</v>
      </c>
      <c r="B908" s="71"/>
      <c r="C908" s="72"/>
      <c r="D908" s="70"/>
      <c r="E908" s="30"/>
      <c r="F908" s="30"/>
      <c r="G908" s="73"/>
      <c r="H908" s="74" t="s">
        <v>8</v>
      </c>
      <c r="I908" s="31"/>
      <c r="J908" s="30" t="s">
        <v>9</v>
      </c>
      <c r="K908" s="75">
        <f>'ФОРМУЛЫ!'!E894</f>
        <v>0</v>
      </c>
      <c r="L908" s="75">
        <f>'ФОРМУЛЫ!'!F894</f>
        <v>0</v>
      </c>
      <c r="M908" s="91"/>
      <c r="N908" s="76">
        <f>'ФОРМУЛЫ!'!J894</f>
        <v>0</v>
      </c>
      <c r="O908" s="76">
        <f>'ФОРМУЛЫ!'!K894</f>
        <v>0</v>
      </c>
      <c r="P908" s="77"/>
      <c r="Q908" s="78">
        <f>'ФОРМУЛЫ!'!P894</f>
        <v>0</v>
      </c>
      <c r="R908" s="79">
        <v>0.18</v>
      </c>
      <c r="S908" s="80"/>
      <c r="T908" s="80"/>
      <c r="U908" s="80"/>
      <c r="V908" s="80"/>
      <c r="W908" s="80"/>
      <c r="X908" s="81">
        <v>0</v>
      </c>
      <c r="Y908" s="80"/>
      <c r="Z908" s="80"/>
      <c r="AA908" s="82"/>
      <c r="AB908" s="82"/>
      <c r="AC908" s="83"/>
      <c r="AD908" s="83"/>
      <c r="AE908" s="83"/>
      <c r="AF908" s="83"/>
      <c r="AG908" s="84"/>
      <c r="AH908" s="85"/>
      <c r="AI908" s="85"/>
      <c r="AJ908" s="85">
        <f t="shared" si="26"/>
        <v>0</v>
      </c>
      <c r="AK908" s="85">
        <f t="shared" si="27"/>
        <v>0</v>
      </c>
      <c r="AL908" s="36"/>
    </row>
    <row r="909" spans="1:38" ht="15" hidden="1" customHeight="1" x14ac:dyDescent="0.25">
      <c r="A909" s="71">
        <v>879</v>
      </c>
      <c r="B909" s="71"/>
      <c r="C909" s="72"/>
      <c r="D909" s="70"/>
      <c r="E909" s="30"/>
      <c r="F909" s="30"/>
      <c r="G909" s="73"/>
      <c r="H909" s="74" t="s">
        <v>8</v>
      </c>
      <c r="I909" s="31"/>
      <c r="J909" s="30" t="s">
        <v>9</v>
      </c>
      <c r="K909" s="75">
        <f>'ФОРМУЛЫ!'!E895</f>
        <v>0</v>
      </c>
      <c r="L909" s="75">
        <f>'ФОРМУЛЫ!'!F895</f>
        <v>0</v>
      </c>
      <c r="M909" s="91"/>
      <c r="N909" s="76">
        <f>'ФОРМУЛЫ!'!J895</f>
        <v>0</v>
      </c>
      <c r="O909" s="76">
        <f>'ФОРМУЛЫ!'!K895</f>
        <v>0</v>
      </c>
      <c r="P909" s="77"/>
      <c r="Q909" s="78">
        <f>'ФОРМУЛЫ!'!P895</f>
        <v>0</v>
      </c>
      <c r="R909" s="79">
        <v>0.18</v>
      </c>
      <c r="S909" s="80"/>
      <c r="T909" s="80"/>
      <c r="U909" s="80"/>
      <c r="V909" s="80"/>
      <c r="W909" s="80"/>
      <c r="X909" s="81">
        <v>0</v>
      </c>
      <c r="Y909" s="80"/>
      <c r="Z909" s="80"/>
      <c r="AA909" s="82"/>
      <c r="AB909" s="82"/>
      <c r="AC909" s="83"/>
      <c r="AD909" s="83"/>
      <c r="AE909" s="83"/>
      <c r="AF909" s="83"/>
      <c r="AG909" s="84"/>
      <c r="AH909" s="85"/>
      <c r="AI909" s="85"/>
      <c r="AJ909" s="85">
        <f t="shared" si="26"/>
        <v>0</v>
      </c>
      <c r="AK909" s="85">
        <f t="shared" si="27"/>
        <v>0</v>
      </c>
      <c r="AL909" s="36"/>
    </row>
    <row r="910" spans="1:38" ht="15" hidden="1" customHeight="1" x14ac:dyDescent="0.25">
      <c r="A910" s="71">
        <v>880</v>
      </c>
      <c r="B910" s="71"/>
      <c r="C910" s="72"/>
      <c r="D910" s="70"/>
      <c r="E910" s="30"/>
      <c r="F910" s="30"/>
      <c r="G910" s="73"/>
      <c r="H910" s="74" t="s">
        <v>8</v>
      </c>
      <c r="I910" s="31"/>
      <c r="J910" s="30" t="s">
        <v>9</v>
      </c>
      <c r="K910" s="75">
        <f>'ФОРМУЛЫ!'!E896</f>
        <v>0</v>
      </c>
      <c r="L910" s="75">
        <f>'ФОРМУЛЫ!'!F896</f>
        <v>0</v>
      </c>
      <c r="M910" s="91"/>
      <c r="N910" s="76">
        <f>'ФОРМУЛЫ!'!J896</f>
        <v>0</v>
      </c>
      <c r="O910" s="76">
        <f>'ФОРМУЛЫ!'!K896</f>
        <v>0</v>
      </c>
      <c r="P910" s="77"/>
      <c r="Q910" s="78">
        <f>'ФОРМУЛЫ!'!P896</f>
        <v>0</v>
      </c>
      <c r="R910" s="79">
        <v>0.18</v>
      </c>
      <c r="S910" s="80"/>
      <c r="T910" s="80"/>
      <c r="U910" s="80"/>
      <c r="V910" s="80"/>
      <c r="W910" s="80"/>
      <c r="X910" s="81">
        <v>0</v>
      </c>
      <c r="Y910" s="80"/>
      <c r="Z910" s="80"/>
      <c r="AA910" s="82"/>
      <c r="AB910" s="82"/>
      <c r="AC910" s="83"/>
      <c r="AD910" s="83"/>
      <c r="AE910" s="83"/>
      <c r="AF910" s="83"/>
      <c r="AG910" s="84"/>
      <c r="AH910" s="85"/>
      <c r="AI910" s="85"/>
      <c r="AJ910" s="85">
        <f t="shared" si="26"/>
        <v>0</v>
      </c>
      <c r="AK910" s="85">
        <f t="shared" si="27"/>
        <v>0</v>
      </c>
      <c r="AL910" s="36"/>
    </row>
    <row r="911" spans="1:38" ht="15" hidden="1" customHeight="1" x14ac:dyDescent="0.25">
      <c r="A911" s="71">
        <v>881</v>
      </c>
      <c r="B911" s="71"/>
      <c r="C911" s="72"/>
      <c r="D911" s="70"/>
      <c r="E911" s="30"/>
      <c r="F911" s="30"/>
      <c r="G911" s="73"/>
      <c r="H911" s="74" t="s">
        <v>8</v>
      </c>
      <c r="I911" s="31"/>
      <c r="J911" s="30" t="s">
        <v>9</v>
      </c>
      <c r="K911" s="75">
        <f>'ФОРМУЛЫ!'!E897</f>
        <v>0</v>
      </c>
      <c r="L911" s="75">
        <f>'ФОРМУЛЫ!'!F897</f>
        <v>0</v>
      </c>
      <c r="M911" s="91"/>
      <c r="N911" s="76">
        <f>'ФОРМУЛЫ!'!J897</f>
        <v>0</v>
      </c>
      <c r="O911" s="76">
        <f>'ФОРМУЛЫ!'!K897</f>
        <v>0</v>
      </c>
      <c r="P911" s="77"/>
      <c r="Q911" s="78">
        <f>'ФОРМУЛЫ!'!P897</f>
        <v>0</v>
      </c>
      <c r="R911" s="79">
        <v>0.18</v>
      </c>
      <c r="S911" s="80"/>
      <c r="T911" s="80"/>
      <c r="U911" s="80"/>
      <c r="V911" s="80"/>
      <c r="W911" s="80"/>
      <c r="X911" s="81">
        <v>0</v>
      </c>
      <c r="Y911" s="80"/>
      <c r="Z911" s="80"/>
      <c r="AA911" s="82"/>
      <c r="AB911" s="82"/>
      <c r="AC911" s="83"/>
      <c r="AD911" s="83"/>
      <c r="AE911" s="83"/>
      <c r="AF911" s="83"/>
      <c r="AG911" s="84"/>
      <c r="AH911" s="85"/>
      <c r="AI911" s="85"/>
      <c r="AJ911" s="85">
        <f t="shared" si="26"/>
        <v>0</v>
      </c>
      <c r="AK911" s="85">
        <f t="shared" si="27"/>
        <v>0</v>
      </c>
      <c r="AL911" s="36"/>
    </row>
    <row r="912" spans="1:38" ht="15" hidden="1" customHeight="1" x14ac:dyDescent="0.25">
      <c r="A912" s="71">
        <v>882</v>
      </c>
      <c r="B912" s="71"/>
      <c r="C912" s="72"/>
      <c r="D912" s="70"/>
      <c r="E912" s="30"/>
      <c r="F912" s="30"/>
      <c r="G912" s="73"/>
      <c r="H912" s="74" t="s">
        <v>8</v>
      </c>
      <c r="I912" s="31"/>
      <c r="J912" s="30" t="s">
        <v>9</v>
      </c>
      <c r="K912" s="75">
        <f>'ФОРМУЛЫ!'!E898</f>
        <v>0</v>
      </c>
      <c r="L912" s="75">
        <f>'ФОРМУЛЫ!'!F898</f>
        <v>0</v>
      </c>
      <c r="M912" s="91"/>
      <c r="N912" s="76">
        <f>'ФОРМУЛЫ!'!J898</f>
        <v>0</v>
      </c>
      <c r="O912" s="76">
        <f>'ФОРМУЛЫ!'!K898</f>
        <v>0</v>
      </c>
      <c r="P912" s="77"/>
      <c r="Q912" s="78">
        <f>'ФОРМУЛЫ!'!P898</f>
        <v>0</v>
      </c>
      <c r="R912" s="79">
        <v>0.18</v>
      </c>
      <c r="S912" s="80"/>
      <c r="T912" s="80"/>
      <c r="U912" s="80"/>
      <c r="V912" s="80"/>
      <c r="W912" s="80"/>
      <c r="X912" s="81">
        <v>0</v>
      </c>
      <c r="Y912" s="80"/>
      <c r="Z912" s="80"/>
      <c r="AA912" s="82"/>
      <c r="AB912" s="82"/>
      <c r="AC912" s="83"/>
      <c r="AD912" s="83"/>
      <c r="AE912" s="83"/>
      <c r="AF912" s="83"/>
      <c r="AG912" s="84"/>
      <c r="AH912" s="85"/>
      <c r="AI912" s="85"/>
      <c r="AJ912" s="85">
        <f t="shared" si="26"/>
        <v>0</v>
      </c>
      <c r="AK912" s="85">
        <f t="shared" si="27"/>
        <v>0</v>
      </c>
      <c r="AL912" s="36"/>
    </row>
    <row r="913" spans="1:38" ht="15" hidden="1" customHeight="1" x14ac:dyDescent="0.25">
      <c r="A913" s="71">
        <v>883</v>
      </c>
      <c r="B913" s="71"/>
      <c r="C913" s="72"/>
      <c r="D913" s="70"/>
      <c r="E913" s="30"/>
      <c r="F913" s="30"/>
      <c r="G913" s="73"/>
      <c r="H913" s="74" t="s">
        <v>8</v>
      </c>
      <c r="I913" s="31"/>
      <c r="J913" s="30" t="s">
        <v>9</v>
      </c>
      <c r="K913" s="75">
        <f>'ФОРМУЛЫ!'!E899</f>
        <v>0</v>
      </c>
      <c r="L913" s="75">
        <f>'ФОРМУЛЫ!'!F899</f>
        <v>0</v>
      </c>
      <c r="M913" s="91"/>
      <c r="N913" s="76">
        <f>'ФОРМУЛЫ!'!J899</f>
        <v>0</v>
      </c>
      <c r="O913" s="76">
        <f>'ФОРМУЛЫ!'!K899</f>
        <v>0</v>
      </c>
      <c r="P913" s="77"/>
      <c r="Q913" s="78">
        <f>'ФОРМУЛЫ!'!P899</f>
        <v>0</v>
      </c>
      <c r="R913" s="79">
        <v>0.18</v>
      </c>
      <c r="S913" s="80"/>
      <c r="T913" s="80"/>
      <c r="U913" s="80"/>
      <c r="V913" s="80"/>
      <c r="W913" s="80"/>
      <c r="X913" s="81">
        <v>0</v>
      </c>
      <c r="Y913" s="80"/>
      <c r="Z913" s="80"/>
      <c r="AA913" s="82"/>
      <c r="AB913" s="82"/>
      <c r="AC913" s="83"/>
      <c r="AD913" s="83"/>
      <c r="AE913" s="83"/>
      <c r="AF913" s="83"/>
      <c r="AG913" s="84"/>
      <c r="AH913" s="85"/>
      <c r="AI913" s="85"/>
      <c r="AJ913" s="85">
        <f t="shared" si="26"/>
        <v>0</v>
      </c>
      <c r="AK913" s="85">
        <f t="shared" si="27"/>
        <v>0</v>
      </c>
      <c r="AL913" s="36"/>
    </row>
    <row r="914" spans="1:38" ht="15" hidden="1" customHeight="1" x14ac:dyDescent="0.25">
      <c r="A914" s="71">
        <v>884</v>
      </c>
      <c r="B914" s="71"/>
      <c r="C914" s="72"/>
      <c r="D914" s="70"/>
      <c r="E914" s="30"/>
      <c r="F914" s="30"/>
      <c r="G914" s="73"/>
      <c r="H914" s="74" t="s">
        <v>8</v>
      </c>
      <c r="I914" s="31"/>
      <c r="J914" s="30" t="s">
        <v>9</v>
      </c>
      <c r="K914" s="75">
        <f>'ФОРМУЛЫ!'!E900</f>
        <v>0</v>
      </c>
      <c r="L914" s="75">
        <f>'ФОРМУЛЫ!'!F900</f>
        <v>0</v>
      </c>
      <c r="M914" s="91"/>
      <c r="N914" s="76">
        <f>'ФОРМУЛЫ!'!J900</f>
        <v>0</v>
      </c>
      <c r="O914" s="76">
        <f>'ФОРМУЛЫ!'!K900</f>
        <v>0</v>
      </c>
      <c r="P914" s="77"/>
      <c r="Q914" s="78">
        <f>'ФОРМУЛЫ!'!P900</f>
        <v>0</v>
      </c>
      <c r="R914" s="79">
        <v>0.18</v>
      </c>
      <c r="S914" s="80"/>
      <c r="T914" s="80"/>
      <c r="U914" s="80"/>
      <c r="V914" s="80"/>
      <c r="W914" s="80"/>
      <c r="X914" s="81">
        <v>0</v>
      </c>
      <c r="Y914" s="80"/>
      <c r="Z914" s="80"/>
      <c r="AA914" s="82"/>
      <c r="AB914" s="82"/>
      <c r="AC914" s="83"/>
      <c r="AD914" s="83"/>
      <c r="AE914" s="83"/>
      <c r="AF914" s="83"/>
      <c r="AG914" s="84"/>
      <c r="AH914" s="85"/>
      <c r="AI914" s="85"/>
      <c r="AJ914" s="85">
        <f t="shared" si="26"/>
        <v>0</v>
      </c>
      <c r="AK914" s="85">
        <f t="shared" si="27"/>
        <v>0</v>
      </c>
      <c r="AL914" s="36"/>
    </row>
    <row r="915" spans="1:38" ht="15" hidden="1" customHeight="1" x14ac:dyDescent="0.25">
      <c r="A915" s="71">
        <v>885</v>
      </c>
      <c r="B915" s="71"/>
      <c r="C915" s="72"/>
      <c r="D915" s="86"/>
      <c r="E915" s="30"/>
      <c r="F915" s="30"/>
      <c r="G915" s="73"/>
      <c r="H915" s="74" t="s">
        <v>8</v>
      </c>
      <c r="I915" s="31"/>
      <c r="J915" s="30" t="s">
        <v>9</v>
      </c>
      <c r="K915" s="75">
        <f>'ФОРМУЛЫ!'!E901</f>
        <v>0</v>
      </c>
      <c r="L915" s="75">
        <f>'ФОРМУЛЫ!'!F901</f>
        <v>0</v>
      </c>
      <c r="M915" s="91"/>
      <c r="N915" s="76">
        <f>'ФОРМУЛЫ!'!J901</f>
        <v>0</v>
      </c>
      <c r="O915" s="76">
        <f>'ФОРМУЛЫ!'!K901</f>
        <v>0</v>
      </c>
      <c r="P915" s="77"/>
      <c r="Q915" s="78">
        <f>'ФОРМУЛЫ!'!P901</f>
        <v>0</v>
      </c>
      <c r="R915" s="79">
        <v>0.18</v>
      </c>
      <c r="S915" s="80"/>
      <c r="T915" s="80"/>
      <c r="U915" s="80"/>
      <c r="V915" s="80"/>
      <c r="W915" s="80"/>
      <c r="X915" s="81">
        <v>0</v>
      </c>
      <c r="Y915" s="80"/>
      <c r="Z915" s="80"/>
      <c r="AA915" s="82"/>
      <c r="AB915" s="82"/>
      <c r="AC915" s="83"/>
      <c r="AD915" s="83"/>
      <c r="AE915" s="83"/>
      <c r="AF915" s="83"/>
      <c r="AG915" s="84"/>
      <c r="AH915" s="85"/>
      <c r="AI915" s="85"/>
      <c r="AJ915" s="85">
        <f t="shared" si="26"/>
        <v>0</v>
      </c>
      <c r="AK915" s="85">
        <f t="shared" si="27"/>
        <v>0</v>
      </c>
      <c r="AL915" s="36"/>
    </row>
    <row r="916" spans="1:38" ht="15" hidden="1" customHeight="1" x14ac:dyDescent="0.25">
      <c r="A916" s="71">
        <v>886</v>
      </c>
      <c r="B916" s="71"/>
      <c r="C916" s="72"/>
      <c r="D916" s="70"/>
      <c r="E916" s="30"/>
      <c r="F916" s="30"/>
      <c r="G916" s="73"/>
      <c r="H916" s="74" t="s">
        <v>8</v>
      </c>
      <c r="I916" s="31"/>
      <c r="J916" s="30" t="s">
        <v>9</v>
      </c>
      <c r="K916" s="75">
        <f>'ФОРМУЛЫ!'!E902</f>
        <v>0</v>
      </c>
      <c r="L916" s="75">
        <f>'ФОРМУЛЫ!'!F902</f>
        <v>0</v>
      </c>
      <c r="M916" s="91"/>
      <c r="N916" s="76">
        <f>'ФОРМУЛЫ!'!J902</f>
        <v>0</v>
      </c>
      <c r="O916" s="76">
        <f>'ФОРМУЛЫ!'!K902</f>
        <v>0</v>
      </c>
      <c r="P916" s="77"/>
      <c r="Q916" s="78">
        <f>'ФОРМУЛЫ!'!P902</f>
        <v>0</v>
      </c>
      <c r="R916" s="79">
        <v>0.18</v>
      </c>
      <c r="S916" s="80"/>
      <c r="T916" s="80"/>
      <c r="U916" s="80"/>
      <c r="V916" s="80"/>
      <c r="W916" s="80"/>
      <c r="X916" s="81">
        <v>0</v>
      </c>
      <c r="Y916" s="80"/>
      <c r="Z916" s="80"/>
      <c r="AA916" s="82"/>
      <c r="AB916" s="82"/>
      <c r="AC916" s="83"/>
      <c r="AD916" s="83"/>
      <c r="AE916" s="83"/>
      <c r="AF916" s="83"/>
      <c r="AG916" s="84"/>
      <c r="AH916" s="85"/>
      <c r="AI916" s="85"/>
      <c r="AJ916" s="85">
        <f t="shared" si="26"/>
        <v>0</v>
      </c>
      <c r="AK916" s="85">
        <f t="shared" si="27"/>
        <v>0</v>
      </c>
      <c r="AL916" s="36"/>
    </row>
    <row r="917" spans="1:38" ht="15" hidden="1" customHeight="1" x14ac:dyDescent="0.25">
      <c r="A917" s="71">
        <v>887</v>
      </c>
      <c r="B917" s="71"/>
      <c r="C917" s="72"/>
      <c r="D917" s="70"/>
      <c r="E917" s="30"/>
      <c r="F917" s="30"/>
      <c r="G917" s="73"/>
      <c r="H917" s="74" t="s">
        <v>8</v>
      </c>
      <c r="I917" s="31"/>
      <c r="J917" s="30" t="s">
        <v>9</v>
      </c>
      <c r="K917" s="75">
        <f>'ФОРМУЛЫ!'!E903</f>
        <v>0</v>
      </c>
      <c r="L917" s="75">
        <f>'ФОРМУЛЫ!'!F903</f>
        <v>0</v>
      </c>
      <c r="M917" s="91"/>
      <c r="N917" s="76">
        <f>'ФОРМУЛЫ!'!J903</f>
        <v>0</v>
      </c>
      <c r="O917" s="76">
        <f>'ФОРМУЛЫ!'!K903</f>
        <v>0</v>
      </c>
      <c r="P917" s="77"/>
      <c r="Q917" s="78">
        <f>'ФОРМУЛЫ!'!P903</f>
        <v>0</v>
      </c>
      <c r="R917" s="79">
        <v>0.18</v>
      </c>
      <c r="S917" s="80"/>
      <c r="T917" s="80"/>
      <c r="U917" s="80"/>
      <c r="V917" s="80"/>
      <c r="W917" s="80"/>
      <c r="X917" s="81">
        <v>0</v>
      </c>
      <c r="Y917" s="80"/>
      <c r="Z917" s="80"/>
      <c r="AA917" s="82"/>
      <c r="AB917" s="82"/>
      <c r="AC917" s="83"/>
      <c r="AD917" s="83"/>
      <c r="AE917" s="83"/>
      <c r="AF917" s="83"/>
      <c r="AG917" s="84"/>
      <c r="AH917" s="85"/>
      <c r="AI917" s="85"/>
      <c r="AJ917" s="85">
        <f t="shared" si="26"/>
        <v>0</v>
      </c>
      <c r="AK917" s="85">
        <f t="shared" si="27"/>
        <v>0</v>
      </c>
      <c r="AL917" s="36"/>
    </row>
    <row r="918" spans="1:38" ht="15" hidden="1" customHeight="1" x14ac:dyDescent="0.25">
      <c r="A918" s="71">
        <v>888</v>
      </c>
      <c r="B918" s="71"/>
      <c r="C918" s="72"/>
      <c r="D918" s="70"/>
      <c r="E918" s="30"/>
      <c r="F918" s="30"/>
      <c r="G918" s="73"/>
      <c r="H918" s="74" t="s">
        <v>8</v>
      </c>
      <c r="I918" s="31"/>
      <c r="J918" s="30" t="s">
        <v>9</v>
      </c>
      <c r="K918" s="75">
        <f>'ФОРМУЛЫ!'!E904</f>
        <v>0</v>
      </c>
      <c r="L918" s="75">
        <f>'ФОРМУЛЫ!'!F904</f>
        <v>0</v>
      </c>
      <c r="M918" s="91"/>
      <c r="N918" s="76">
        <f>'ФОРМУЛЫ!'!J904</f>
        <v>0</v>
      </c>
      <c r="O918" s="76">
        <f>'ФОРМУЛЫ!'!K904</f>
        <v>0</v>
      </c>
      <c r="P918" s="77"/>
      <c r="Q918" s="78">
        <f>'ФОРМУЛЫ!'!P904</f>
        <v>0</v>
      </c>
      <c r="R918" s="79">
        <v>0.18</v>
      </c>
      <c r="S918" s="80"/>
      <c r="T918" s="80"/>
      <c r="U918" s="80"/>
      <c r="V918" s="80"/>
      <c r="W918" s="80"/>
      <c r="X918" s="81">
        <v>0</v>
      </c>
      <c r="Y918" s="80"/>
      <c r="Z918" s="80"/>
      <c r="AA918" s="82"/>
      <c r="AB918" s="82"/>
      <c r="AC918" s="83"/>
      <c r="AD918" s="83"/>
      <c r="AE918" s="83"/>
      <c r="AF918" s="83"/>
      <c r="AG918" s="84"/>
      <c r="AH918" s="85"/>
      <c r="AI918" s="85"/>
      <c r="AJ918" s="85">
        <f t="shared" si="26"/>
        <v>0</v>
      </c>
      <c r="AK918" s="85">
        <f t="shared" si="27"/>
        <v>0</v>
      </c>
      <c r="AL918" s="36"/>
    </row>
    <row r="919" spans="1:38" ht="15" hidden="1" customHeight="1" x14ac:dyDescent="0.25">
      <c r="A919" s="71">
        <v>889</v>
      </c>
      <c r="B919" s="71"/>
      <c r="C919" s="72"/>
      <c r="D919" s="70"/>
      <c r="E919" s="30"/>
      <c r="F919" s="30"/>
      <c r="G919" s="73"/>
      <c r="H919" s="74" t="s">
        <v>8</v>
      </c>
      <c r="I919" s="31"/>
      <c r="J919" s="30" t="s">
        <v>9</v>
      </c>
      <c r="K919" s="75">
        <f>'ФОРМУЛЫ!'!E905</f>
        <v>0</v>
      </c>
      <c r="L919" s="75">
        <f>'ФОРМУЛЫ!'!F905</f>
        <v>0</v>
      </c>
      <c r="M919" s="91"/>
      <c r="N919" s="76">
        <f>'ФОРМУЛЫ!'!J905</f>
        <v>0</v>
      </c>
      <c r="O919" s="76">
        <f>'ФОРМУЛЫ!'!K905</f>
        <v>0</v>
      </c>
      <c r="P919" s="77"/>
      <c r="Q919" s="78">
        <f>'ФОРМУЛЫ!'!P905</f>
        <v>0</v>
      </c>
      <c r="R919" s="79">
        <v>0.18</v>
      </c>
      <c r="S919" s="80"/>
      <c r="T919" s="80"/>
      <c r="U919" s="80"/>
      <c r="V919" s="80"/>
      <c r="W919" s="80"/>
      <c r="X919" s="81">
        <v>0</v>
      </c>
      <c r="Y919" s="80"/>
      <c r="Z919" s="80"/>
      <c r="AA919" s="82"/>
      <c r="AB919" s="82"/>
      <c r="AC919" s="83"/>
      <c r="AD919" s="83"/>
      <c r="AE919" s="83"/>
      <c r="AF919" s="83"/>
      <c r="AG919" s="84"/>
      <c r="AH919" s="85"/>
      <c r="AI919" s="85"/>
      <c r="AJ919" s="85">
        <f t="shared" si="26"/>
        <v>0</v>
      </c>
      <c r="AK919" s="85">
        <f t="shared" si="27"/>
        <v>0</v>
      </c>
      <c r="AL919" s="36"/>
    </row>
    <row r="920" spans="1:38" ht="15" hidden="1" customHeight="1" x14ac:dyDescent="0.25">
      <c r="A920" s="71">
        <v>890</v>
      </c>
      <c r="B920" s="71"/>
      <c r="C920" s="72"/>
      <c r="D920" s="70"/>
      <c r="E920" s="30"/>
      <c r="F920" s="30"/>
      <c r="G920" s="73"/>
      <c r="H920" s="74" t="s">
        <v>8</v>
      </c>
      <c r="I920" s="31"/>
      <c r="J920" s="30" t="s">
        <v>9</v>
      </c>
      <c r="K920" s="75">
        <f>'ФОРМУЛЫ!'!E906</f>
        <v>0</v>
      </c>
      <c r="L920" s="75">
        <f>'ФОРМУЛЫ!'!F906</f>
        <v>0</v>
      </c>
      <c r="M920" s="91"/>
      <c r="N920" s="76">
        <f>'ФОРМУЛЫ!'!J906</f>
        <v>0</v>
      </c>
      <c r="O920" s="76">
        <f>'ФОРМУЛЫ!'!K906</f>
        <v>0</v>
      </c>
      <c r="P920" s="77"/>
      <c r="Q920" s="78">
        <f>'ФОРМУЛЫ!'!P906</f>
        <v>0</v>
      </c>
      <c r="R920" s="79">
        <v>0.18</v>
      </c>
      <c r="S920" s="80"/>
      <c r="T920" s="80"/>
      <c r="U920" s="80"/>
      <c r="V920" s="80"/>
      <c r="W920" s="80"/>
      <c r="X920" s="81">
        <v>0</v>
      </c>
      <c r="Y920" s="80"/>
      <c r="Z920" s="80"/>
      <c r="AA920" s="82"/>
      <c r="AB920" s="82"/>
      <c r="AC920" s="83"/>
      <c r="AD920" s="83"/>
      <c r="AE920" s="83"/>
      <c r="AF920" s="83"/>
      <c r="AG920" s="84"/>
      <c r="AH920" s="85"/>
      <c r="AI920" s="85"/>
      <c r="AJ920" s="85">
        <f t="shared" si="26"/>
        <v>0</v>
      </c>
      <c r="AK920" s="85">
        <f t="shared" si="27"/>
        <v>0</v>
      </c>
      <c r="AL920" s="36"/>
    </row>
    <row r="921" spans="1:38" ht="15" hidden="1" customHeight="1" x14ac:dyDescent="0.25">
      <c r="A921" s="71">
        <v>891</v>
      </c>
      <c r="B921" s="71"/>
      <c r="C921" s="72"/>
      <c r="D921" s="70"/>
      <c r="E921" s="30"/>
      <c r="F921" s="30"/>
      <c r="G921" s="73"/>
      <c r="H921" s="74" t="s">
        <v>8</v>
      </c>
      <c r="I921" s="31"/>
      <c r="J921" s="30" t="s">
        <v>9</v>
      </c>
      <c r="K921" s="75">
        <f>'ФОРМУЛЫ!'!E907</f>
        <v>0</v>
      </c>
      <c r="L921" s="75">
        <f>'ФОРМУЛЫ!'!F907</f>
        <v>0</v>
      </c>
      <c r="M921" s="91"/>
      <c r="N921" s="76">
        <f>'ФОРМУЛЫ!'!J907</f>
        <v>0</v>
      </c>
      <c r="O921" s="76">
        <f>'ФОРМУЛЫ!'!K907</f>
        <v>0</v>
      </c>
      <c r="P921" s="77"/>
      <c r="Q921" s="78">
        <f>'ФОРМУЛЫ!'!P907</f>
        <v>0</v>
      </c>
      <c r="R921" s="79">
        <v>0.18</v>
      </c>
      <c r="S921" s="80"/>
      <c r="T921" s="80"/>
      <c r="U921" s="80"/>
      <c r="V921" s="80"/>
      <c r="W921" s="80"/>
      <c r="X921" s="81">
        <v>0</v>
      </c>
      <c r="Y921" s="80"/>
      <c r="Z921" s="80"/>
      <c r="AA921" s="82"/>
      <c r="AB921" s="82"/>
      <c r="AC921" s="83"/>
      <c r="AD921" s="83"/>
      <c r="AE921" s="83"/>
      <c r="AF921" s="83"/>
      <c r="AG921" s="84"/>
      <c r="AH921" s="85"/>
      <c r="AI921" s="85"/>
      <c r="AJ921" s="85">
        <f t="shared" si="26"/>
        <v>0</v>
      </c>
      <c r="AK921" s="85">
        <f t="shared" si="27"/>
        <v>0</v>
      </c>
      <c r="AL921" s="36"/>
    </row>
    <row r="922" spans="1:38" ht="15" hidden="1" customHeight="1" x14ac:dyDescent="0.25">
      <c r="A922" s="71">
        <v>892</v>
      </c>
      <c r="B922" s="71"/>
      <c r="C922" s="72"/>
      <c r="D922" s="70"/>
      <c r="E922" s="30"/>
      <c r="F922" s="30"/>
      <c r="G922" s="73"/>
      <c r="H922" s="74" t="s">
        <v>8</v>
      </c>
      <c r="I922" s="31"/>
      <c r="J922" s="30" t="s">
        <v>9</v>
      </c>
      <c r="K922" s="75">
        <f>'ФОРМУЛЫ!'!E908</f>
        <v>0</v>
      </c>
      <c r="L922" s="75">
        <f>'ФОРМУЛЫ!'!F908</f>
        <v>0</v>
      </c>
      <c r="M922" s="91"/>
      <c r="N922" s="76">
        <f>'ФОРМУЛЫ!'!J908</f>
        <v>0</v>
      </c>
      <c r="O922" s="76">
        <f>'ФОРМУЛЫ!'!K908</f>
        <v>0</v>
      </c>
      <c r="P922" s="77"/>
      <c r="Q922" s="78">
        <f>'ФОРМУЛЫ!'!P908</f>
        <v>0</v>
      </c>
      <c r="R922" s="79">
        <v>0.18</v>
      </c>
      <c r="S922" s="80"/>
      <c r="T922" s="80"/>
      <c r="U922" s="80"/>
      <c r="V922" s="80"/>
      <c r="W922" s="80"/>
      <c r="X922" s="81">
        <v>0</v>
      </c>
      <c r="Y922" s="80"/>
      <c r="Z922" s="80"/>
      <c r="AA922" s="82"/>
      <c r="AB922" s="82"/>
      <c r="AC922" s="83"/>
      <c r="AD922" s="83"/>
      <c r="AE922" s="83"/>
      <c r="AF922" s="83"/>
      <c r="AG922" s="84"/>
      <c r="AH922" s="85"/>
      <c r="AI922" s="85"/>
      <c r="AJ922" s="85">
        <f t="shared" si="26"/>
        <v>0</v>
      </c>
      <c r="AK922" s="85">
        <f t="shared" si="27"/>
        <v>0</v>
      </c>
      <c r="AL922" s="36"/>
    </row>
    <row r="923" spans="1:38" ht="15" hidden="1" customHeight="1" x14ac:dyDescent="0.25">
      <c r="A923" s="71">
        <v>893</v>
      </c>
      <c r="B923" s="71"/>
      <c r="C923" s="72"/>
      <c r="D923" s="70"/>
      <c r="E923" s="30"/>
      <c r="F923" s="30"/>
      <c r="G923" s="73"/>
      <c r="H923" s="74" t="s">
        <v>8</v>
      </c>
      <c r="I923" s="31"/>
      <c r="J923" s="30" t="s">
        <v>9</v>
      </c>
      <c r="K923" s="75">
        <f>'ФОРМУЛЫ!'!E909</f>
        <v>0</v>
      </c>
      <c r="L923" s="75">
        <f>'ФОРМУЛЫ!'!F909</f>
        <v>0</v>
      </c>
      <c r="M923" s="91"/>
      <c r="N923" s="76">
        <f>'ФОРМУЛЫ!'!J909</f>
        <v>0</v>
      </c>
      <c r="O923" s="76">
        <f>'ФОРМУЛЫ!'!K909</f>
        <v>0</v>
      </c>
      <c r="P923" s="77"/>
      <c r="Q923" s="78">
        <f>'ФОРМУЛЫ!'!P909</f>
        <v>0</v>
      </c>
      <c r="R923" s="79">
        <v>0.18</v>
      </c>
      <c r="S923" s="80"/>
      <c r="T923" s="80"/>
      <c r="U923" s="80"/>
      <c r="V923" s="80"/>
      <c r="W923" s="80"/>
      <c r="X923" s="81">
        <v>0</v>
      </c>
      <c r="Y923" s="80"/>
      <c r="Z923" s="80"/>
      <c r="AA923" s="82"/>
      <c r="AB923" s="82"/>
      <c r="AC923" s="83"/>
      <c r="AD923" s="83"/>
      <c r="AE923" s="83"/>
      <c r="AF923" s="83"/>
      <c r="AG923" s="84"/>
      <c r="AH923" s="85"/>
      <c r="AI923" s="85"/>
      <c r="AJ923" s="85">
        <f t="shared" si="26"/>
        <v>0</v>
      </c>
      <c r="AK923" s="85">
        <f t="shared" si="27"/>
        <v>0</v>
      </c>
      <c r="AL923" s="36"/>
    </row>
    <row r="924" spans="1:38" ht="15" hidden="1" customHeight="1" x14ac:dyDescent="0.25">
      <c r="A924" s="71">
        <v>894</v>
      </c>
      <c r="B924" s="71"/>
      <c r="C924" s="72"/>
      <c r="D924" s="87"/>
      <c r="E924" s="30"/>
      <c r="F924" s="30"/>
      <c r="G924" s="73"/>
      <c r="H924" s="74" t="s">
        <v>8</v>
      </c>
      <c r="I924" s="31"/>
      <c r="J924" s="30" t="s">
        <v>9</v>
      </c>
      <c r="K924" s="75">
        <f>'ФОРМУЛЫ!'!E910</f>
        <v>0</v>
      </c>
      <c r="L924" s="75">
        <f>'ФОРМУЛЫ!'!F910</f>
        <v>0</v>
      </c>
      <c r="M924" s="91"/>
      <c r="N924" s="76">
        <f>'ФОРМУЛЫ!'!J910</f>
        <v>0</v>
      </c>
      <c r="O924" s="76">
        <f>'ФОРМУЛЫ!'!K910</f>
        <v>0</v>
      </c>
      <c r="P924" s="77"/>
      <c r="Q924" s="78">
        <f>'ФОРМУЛЫ!'!P910</f>
        <v>0</v>
      </c>
      <c r="R924" s="79">
        <v>0.18</v>
      </c>
      <c r="S924" s="80"/>
      <c r="T924" s="80"/>
      <c r="U924" s="80"/>
      <c r="V924" s="80"/>
      <c r="W924" s="80"/>
      <c r="X924" s="81">
        <v>0</v>
      </c>
      <c r="Y924" s="80"/>
      <c r="Z924" s="80"/>
      <c r="AA924" s="82"/>
      <c r="AB924" s="82"/>
      <c r="AC924" s="83"/>
      <c r="AD924" s="83"/>
      <c r="AE924" s="83"/>
      <c r="AF924" s="83"/>
      <c r="AG924" s="84"/>
      <c r="AH924" s="85"/>
      <c r="AI924" s="85"/>
      <c r="AJ924" s="85">
        <f t="shared" si="26"/>
        <v>0</v>
      </c>
      <c r="AK924" s="85">
        <f t="shared" si="27"/>
        <v>0</v>
      </c>
      <c r="AL924" s="36"/>
    </row>
    <row r="925" spans="1:38" ht="15" hidden="1" customHeight="1" x14ac:dyDescent="0.25">
      <c r="A925" s="71">
        <v>895</v>
      </c>
      <c r="B925" s="71"/>
      <c r="C925" s="72"/>
      <c r="D925" s="70"/>
      <c r="E925" s="30"/>
      <c r="F925" s="30"/>
      <c r="G925" s="73"/>
      <c r="H925" s="74" t="s">
        <v>8</v>
      </c>
      <c r="I925" s="31"/>
      <c r="J925" s="30" t="s">
        <v>9</v>
      </c>
      <c r="K925" s="75">
        <f>'ФОРМУЛЫ!'!E911</f>
        <v>0</v>
      </c>
      <c r="L925" s="75">
        <f>'ФОРМУЛЫ!'!F911</f>
        <v>0</v>
      </c>
      <c r="M925" s="91"/>
      <c r="N925" s="76">
        <f>'ФОРМУЛЫ!'!J911</f>
        <v>0</v>
      </c>
      <c r="O925" s="76">
        <f>'ФОРМУЛЫ!'!K911</f>
        <v>0</v>
      </c>
      <c r="P925" s="77"/>
      <c r="Q925" s="78">
        <f>'ФОРМУЛЫ!'!P911</f>
        <v>0</v>
      </c>
      <c r="R925" s="79">
        <v>0.18</v>
      </c>
      <c r="S925" s="80"/>
      <c r="T925" s="80"/>
      <c r="U925" s="80"/>
      <c r="V925" s="80"/>
      <c r="W925" s="80"/>
      <c r="X925" s="81">
        <v>0</v>
      </c>
      <c r="Y925" s="80"/>
      <c r="Z925" s="80"/>
      <c r="AA925" s="82"/>
      <c r="AB925" s="82"/>
      <c r="AC925" s="83"/>
      <c r="AD925" s="83"/>
      <c r="AE925" s="83"/>
      <c r="AF925" s="83"/>
      <c r="AG925" s="84"/>
      <c r="AH925" s="85"/>
      <c r="AI925" s="85"/>
      <c r="AJ925" s="85">
        <f t="shared" si="26"/>
        <v>0</v>
      </c>
      <c r="AK925" s="85">
        <f t="shared" si="27"/>
        <v>0</v>
      </c>
      <c r="AL925" s="36"/>
    </row>
    <row r="926" spans="1:38" ht="15" hidden="1" customHeight="1" x14ac:dyDescent="0.25">
      <c r="A926" s="71">
        <v>896</v>
      </c>
      <c r="B926" s="71"/>
      <c r="C926" s="72"/>
      <c r="D926" s="70"/>
      <c r="E926" s="30"/>
      <c r="F926" s="30"/>
      <c r="G926" s="73"/>
      <c r="H926" s="74" t="s">
        <v>8</v>
      </c>
      <c r="I926" s="31"/>
      <c r="J926" s="30" t="s">
        <v>9</v>
      </c>
      <c r="K926" s="75">
        <f>'ФОРМУЛЫ!'!E912</f>
        <v>0</v>
      </c>
      <c r="L926" s="75">
        <f>'ФОРМУЛЫ!'!F912</f>
        <v>0</v>
      </c>
      <c r="M926" s="91"/>
      <c r="N926" s="76">
        <f>'ФОРМУЛЫ!'!J912</f>
        <v>0</v>
      </c>
      <c r="O926" s="76">
        <f>'ФОРМУЛЫ!'!K912</f>
        <v>0</v>
      </c>
      <c r="P926" s="77"/>
      <c r="Q926" s="78">
        <f>'ФОРМУЛЫ!'!P912</f>
        <v>0</v>
      </c>
      <c r="R926" s="79">
        <v>0.18</v>
      </c>
      <c r="S926" s="80"/>
      <c r="T926" s="80"/>
      <c r="U926" s="80"/>
      <c r="V926" s="80"/>
      <c r="W926" s="80"/>
      <c r="X926" s="81">
        <v>0</v>
      </c>
      <c r="Y926" s="80"/>
      <c r="Z926" s="80"/>
      <c r="AA926" s="82"/>
      <c r="AB926" s="82"/>
      <c r="AC926" s="83"/>
      <c r="AD926" s="83"/>
      <c r="AE926" s="83"/>
      <c r="AF926" s="83"/>
      <c r="AG926" s="84"/>
      <c r="AH926" s="85"/>
      <c r="AI926" s="85"/>
      <c r="AJ926" s="85">
        <f t="shared" si="26"/>
        <v>0</v>
      </c>
      <c r="AK926" s="85">
        <f t="shared" si="27"/>
        <v>0</v>
      </c>
      <c r="AL926" s="36"/>
    </row>
    <row r="927" spans="1:38" ht="15" hidden="1" customHeight="1" x14ac:dyDescent="0.25">
      <c r="A927" s="71">
        <v>897</v>
      </c>
      <c r="B927" s="71"/>
      <c r="C927" s="72"/>
      <c r="D927" s="70"/>
      <c r="E927" s="30"/>
      <c r="F927" s="30"/>
      <c r="G927" s="73"/>
      <c r="H927" s="74" t="s">
        <v>8</v>
      </c>
      <c r="I927" s="31"/>
      <c r="J927" s="30" t="s">
        <v>9</v>
      </c>
      <c r="K927" s="75">
        <f>'ФОРМУЛЫ!'!E913</f>
        <v>0</v>
      </c>
      <c r="L927" s="75">
        <f>'ФОРМУЛЫ!'!F913</f>
        <v>0</v>
      </c>
      <c r="M927" s="91"/>
      <c r="N927" s="76">
        <f>'ФОРМУЛЫ!'!J913</f>
        <v>0</v>
      </c>
      <c r="O927" s="76">
        <f>'ФОРМУЛЫ!'!K913</f>
        <v>0</v>
      </c>
      <c r="P927" s="77"/>
      <c r="Q927" s="78">
        <f>'ФОРМУЛЫ!'!P913</f>
        <v>0</v>
      </c>
      <c r="R927" s="79">
        <v>0.18</v>
      </c>
      <c r="S927" s="80"/>
      <c r="T927" s="80"/>
      <c r="U927" s="80"/>
      <c r="V927" s="80"/>
      <c r="W927" s="80"/>
      <c r="X927" s="81">
        <v>0</v>
      </c>
      <c r="Y927" s="80"/>
      <c r="Z927" s="80"/>
      <c r="AA927" s="82"/>
      <c r="AB927" s="82"/>
      <c r="AC927" s="83"/>
      <c r="AD927" s="83"/>
      <c r="AE927" s="83"/>
      <c r="AF927" s="83"/>
      <c r="AG927" s="84"/>
      <c r="AH927" s="85"/>
      <c r="AI927" s="85"/>
      <c r="AJ927" s="85">
        <f t="shared" ref="AJ927:AJ990" si="28">ROUND(AH927*E927,2)</f>
        <v>0</v>
      </c>
      <c r="AK927" s="85">
        <f t="shared" ref="AK927:AK990" si="29">ROUND(AI927*E927,2)</f>
        <v>0</v>
      </c>
      <c r="AL927" s="36"/>
    </row>
    <row r="928" spans="1:38" ht="15" hidden="1" customHeight="1" x14ac:dyDescent="0.25">
      <c r="A928" s="71">
        <v>898</v>
      </c>
      <c r="B928" s="71"/>
      <c r="C928" s="72"/>
      <c r="D928" s="70"/>
      <c r="E928" s="30"/>
      <c r="F928" s="30"/>
      <c r="G928" s="73"/>
      <c r="H928" s="74" t="s">
        <v>8</v>
      </c>
      <c r="I928" s="31"/>
      <c r="J928" s="30" t="s">
        <v>9</v>
      </c>
      <c r="K928" s="75">
        <f>'ФОРМУЛЫ!'!E914</f>
        <v>0</v>
      </c>
      <c r="L928" s="75">
        <f>'ФОРМУЛЫ!'!F914</f>
        <v>0</v>
      </c>
      <c r="M928" s="91"/>
      <c r="N928" s="76">
        <f>'ФОРМУЛЫ!'!J914</f>
        <v>0</v>
      </c>
      <c r="O928" s="76">
        <f>'ФОРМУЛЫ!'!K914</f>
        <v>0</v>
      </c>
      <c r="P928" s="77"/>
      <c r="Q928" s="78">
        <f>'ФОРМУЛЫ!'!P914</f>
        <v>0</v>
      </c>
      <c r="R928" s="79">
        <v>0.18</v>
      </c>
      <c r="S928" s="80"/>
      <c r="T928" s="80"/>
      <c r="U928" s="80"/>
      <c r="V928" s="80"/>
      <c r="W928" s="80"/>
      <c r="X928" s="81">
        <v>0</v>
      </c>
      <c r="Y928" s="80"/>
      <c r="Z928" s="80"/>
      <c r="AA928" s="82"/>
      <c r="AB928" s="82"/>
      <c r="AC928" s="83"/>
      <c r="AD928" s="83"/>
      <c r="AE928" s="83"/>
      <c r="AF928" s="83"/>
      <c r="AG928" s="84"/>
      <c r="AH928" s="85"/>
      <c r="AI928" s="85"/>
      <c r="AJ928" s="85">
        <f t="shared" si="28"/>
        <v>0</v>
      </c>
      <c r="AK928" s="85">
        <f t="shared" si="29"/>
        <v>0</v>
      </c>
      <c r="AL928" s="36"/>
    </row>
    <row r="929" spans="1:38" ht="15" hidden="1" customHeight="1" x14ac:dyDescent="0.25">
      <c r="A929" s="71">
        <v>899</v>
      </c>
      <c r="B929" s="71"/>
      <c r="C929" s="72"/>
      <c r="D929" s="70"/>
      <c r="E929" s="30"/>
      <c r="F929" s="30"/>
      <c r="G929" s="73"/>
      <c r="H929" s="74" t="s">
        <v>8</v>
      </c>
      <c r="I929" s="31"/>
      <c r="J929" s="30" t="s">
        <v>9</v>
      </c>
      <c r="K929" s="75">
        <f>'ФОРМУЛЫ!'!E915</f>
        <v>0</v>
      </c>
      <c r="L929" s="75">
        <f>'ФОРМУЛЫ!'!F915</f>
        <v>0</v>
      </c>
      <c r="M929" s="91"/>
      <c r="N929" s="76">
        <f>'ФОРМУЛЫ!'!J915</f>
        <v>0</v>
      </c>
      <c r="O929" s="76">
        <f>'ФОРМУЛЫ!'!K915</f>
        <v>0</v>
      </c>
      <c r="P929" s="77"/>
      <c r="Q929" s="78">
        <f>'ФОРМУЛЫ!'!P915</f>
        <v>0</v>
      </c>
      <c r="R929" s="79">
        <v>0.18</v>
      </c>
      <c r="S929" s="80"/>
      <c r="T929" s="80"/>
      <c r="U929" s="80"/>
      <c r="V929" s="80"/>
      <c r="W929" s="80"/>
      <c r="X929" s="81">
        <v>0</v>
      </c>
      <c r="Y929" s="80"/>
      <c r="Z929" s="80"/>
      <c r="AA929" s="82"/>
      <c r="AB929" s="82"/>
      <c r="AC929" s="83"/>
      <c r="AD929" s="83"/>
      <c r="AE929" s="83"/>
      <c r="AF929" s="83"/>
      <c r="AG929" s="84"/>
      <c r="AH929" s="85"/>
      <c r="AI929" s="85"/>
      <c r="AJ929" s="85">
        <f t="shared" si="28"/>
        <v>0</v>
      </c>
      <c r="AK929" s="85">
        <f t="shared" si="29"/>
        <v>0</v>
      </c>
      <c r="AL929" s="36"/>
    </row>
    <row r="930" spans="1:38" ht="15" hidden="1" customHeight="1" x14ac:dyDescent="0.25">
      <c r="A930" s="71">
        <v>900</v>
      </c>
      <c r="B930" s="71"/>
      <c r="C930" s="72"/>
      <c r="D930" s="70"/>
      <c r="E930" s="30"/>
      <c r="F930" s="30"/>
      <c r="G930" s="73"/>
      <c r="H930" s="74" t="s">
        <v>8</v>
      </c>
      <c r="I930" s="31"/>
      <c r="J930" s="30" t="s">
        <v>9</v>
      </c>
      <c r="K930" s="75">
        <f>'ФОРМУЛЫ!'!E916</f>
        <v>0</v>
      </c>
      <c r="L930" s="75">
        <f>'ФОРМУЛЫ!'!F916</f>
        <v>0</v>
      </c>
      <c r="M930" s="91"/>
      <c r="N930" s="76">
        <f>'ФОРМУЛЫ!'!J916</f>
        <v>0</v>
      </c>
      <c r="O930" s="76">
        <f>'ФОРМУЛЫ!'!K916</f>
        <v>0</v>
      </c>
      <c r="P930" s="77"/>
      <c r="Q930" s="78">
        <f>'ФОРМУЛЫ!'!P916</f>
        <v>0</v>
      </c>
      <c r="R930" s="79">
        <v>0.18</v>
      </c>
      <c r="S930" s="80"/>
      <c r="T930" s="80"/>
      <c r="U930" s="80"/>
      <c r="V930" s="80"/>
      <c r="W930" s="80"/>
      <c r="X930" s="81">
        <v>0</v>
      </c>
      <c r="Y930" s="80"/>
      <c r="Z930" s="80"/>
      <c r="AA930" s="82"/>
      <c r="AB930" s="82"/>
      <c r="AC930" s="83"/>
      <c r="AD930" s="83"/>
      <c r="AE930" s="83"/>
      <c r="AF930" s="83"/>
      <c r="AG930" s="84"/>
      <c r="AH930" s="85"/>
      <c r="AI930" s="85"/>
      <c r="AJ930" s="85">
        <f t="shared" si="28"/>
        <v>0</v>
      </c>
      <c r="AK930" s="85">
        <f t="shared" si="29"/>
        <v>0</v>
      </c>
      <c r="AL930" s="36"/>
    </row>
    <row r="931" spans="1:38" ht="15" hidden="1" customHeight="1" x14ac:dyDescent="0.25">
      <c r="A931" s="71">
        <v>901</v>
      </c>
      <c r="B931" s="71"/>
      <c r="C931" s="72"/>
      <c r="D931" s="70"/>
      <c r="E931" s="30"/>
      <c r="F931" s="30"/>
      <c r="G931" s="73"/>
      <c r="H931" s="74" t="s">
        <v>8</v>
      </c>
      <c r="I931" s="31"/>
      <c r="J931" s="30" t="s">
        <v>9</v>
      </c>
      <c r="K931" s="75">
        <f>'ФОРМУЛЫ!'!E917</f>
        <v>0</v>
      </c>
      <c r="L931" s="75">
        <f>'ФОРМУЛЫ!'!F917</f>
        <v>0</v>
      </c>
      <c r="M931" s="91"/>
      <c r="N931" s="76">
        <f>'ФОРМУЛЫ!'!J917</f>
        <v>0</v>
      </c>
      <c r="O931" s="76">
        <f>'ФОРМУЛЫ!'!K917</f>
        <v>0</v>
      </c>
      <c r="P931" s="77"/>
      <c r="Q931" s="78">
        <f>'ФОРМУЛЫ!'!P917</f>
        <v>0</v>
      </c>
      <c r="R931" s="79">
        <v>0.18</v>
      </c>
      <c r="S931" s="80"/>
      <c r="T931" s="80"/>
      <c r="U931" s="80"/>
      <c r="V931" s="80"/>
      <c r="W931" s="80"/>
      <c r="X931" s="81">
        <v>0</v>
      </c>
      <c r="Y931" s="80"/>
      <c r="Z931" s="80"/>
      <c r="AA931" s="82"/>
      <c r="AB931" s="82"/>
      <c r="AC931" s="83"/>
      <c r="AD931" s="83"/>
      <c r="AE931" s="83"/>
      <c r="AF931" s="83"/>
      <c r="AG931" s="84"/>
      <c r="AH931" s="85"/>
      <c r="AI931" s="85"/>
      <c r="AJ931" s="85">
        <f t="shared" si="28"/>
        <v>0</v>
      </c>
      <c r="AK931" s="85">
        <f t="shared" si="29"/>
        <v>0</v>
      </c>
      <c r="AL931" s="36"/>
    </row>
    <row r="932" spans="1:38" ht="15" hidden="1" customHeight="1" x14ac:dyDescent="0.25">
      <c r="A932" s="71">
        <v>902</v>
      </c>
      <c r="B932" s="71"/>
      <c r="C932" s="72"/>
      <c r="D932" s="70"/>
      <c r="E932" s="30"/>
      <c r="F932" s="30"/>
      <c r="G932" s="73"/>
      <c r="H932" s="74" t="s">
        <v>8</v>
      </c>
      <c r="I932" s="31"/>
      <c r="J932" s="30" t="s">
        <v>9</v>
      </c>
      <c r="K932" s="75">
        <f>'ФОРМУЛЫ!'!E918</f>
        <v>0</v>
      </c>
      <c r="L932" s="75">
        <f>'ФОРМУЛЫ!'!F918</f>
        <v>0</v>
      </c>
      <c r="M932" s="91"/>
      <c r="N932" s="76">
        <f>'ФОРМУЛЫ!'!J918</f>
        <v>0</v>
      </c>
      <c r="O932" s="76">
        <f>'ФОРМУЛЫ!'!K918</f>
        <v>0</v>
      </c>
      <c r="P932" s="77"/>
      <c r="Q932" s="78">
        <f>'ФОРМУЛЫ!'!P918</f>
        <v>0</v>
      </c>
      <c r="R932" s="79">
        <v>0.18</v>
      </c>
      <c r="S932" s="80"/>
      <c r="T932" s="80"/>
      <c r="U932" s="80"/>
      <c r="V932" s="80"/>
      <c r="W932" s="80"/>
      <c r="X932" s="81">
        <v>0</v>
      </c>
      <c r="Y932" s="80"/>
      <c r="Z932" s="80"/>
      <c r="AA932" s="82"/>
      <c r="AB932" s="82"/>
      <c r="AC932" s="83"/>
      <c r="AD932" s="83"/>
      <c r="AE932" s="83"/>
      <c r="AF932" s="83"/>
      <c r="AG932" s="84"/>
      <c r="AH932" s="85"/>
      <c r="AI932" s="85"/>
      <c r="AJ932" s="85">
        <f t="shared" si="28"/>
        <v>0</v>
      </c>
      <c r="AK932" s="85">
        <f t="shared" si="29"/>
        <v>0</v>
      </c>
      <c r="AL932" s="36"/>
    </row>
    <row r="933" spans="1:38" ht="15" hidden="1" customHeight="1" x14ac:dyDescent="0.25">
      <c r="A933" s="71">
        <v>903</v>
      </c>
      <c r="B933" s="71"/>
      <c r="C933" s="72"/>
      <c r="D933" s="88"/>
      <c r="E933" s="30"/>
      <c r="F933" s="30"/>
      <c r="G933" s="73"/>
      <c r="H933" s="74" t="s">
        <v>8</v>
      </c>
      <c r="I933" s="31"/>
      <c r="J933" s="30" t="s">
        <v>9</v>
      </c>
      <c r="K933" s="75">
        <f>'ФОРМУЛЫ!'!E919</f>
        <v>0</v>
      </c>
      <c r="L933" s="75">
        <f>'ФОРМУЛЫ!'!F919</f>
        <v>0</v>
      </c>
      <c r="M933" s="91"/>
      <c r="N933" s="76">
        <f>'ФОРМУЛЫ!'!J919</f>
        <v>0</v>
      </c>
      <c r="O933" s="76">
        <f>'ФОРМУЛЫ!'!K919</f>
        <v>0</v>
      </c>
      <c r="P933" s="77"/>
      <c r="Q933" s="78">
        <f>'ФОРМУЛЫ!'!P919</f>
        <v>0</v>
      </c>
      <c r="R933" s="79">
        <v>0.18</v>
      </c>
      <c r="S933" s="80"/>
      <c r="T933" s="80"/>
      <c r="U933" s="80"/>
      <c r="V933" s="80"/>
      <c r="W933" s="80"/>
      <c r="X933" s="81">
        <v>0</v>
      </c>
      <c r="Y933" s="80"/>
      <c r="Z933" s="80"/>
      <c r="AA933" s="82"/>
      <c r="AB933" s="82"/>
      <c r="AC933" s="83"/>
      <c r="AD933" s="83"/>
      <c r="AE933" s="83"/>
      <c r="AF933" s="83"/>
      <c r="AG933" s="84"/>
      <c r="AH933" s="85"/>
      <c r="AI933" s="85"/>
      <c r="AJ933" s="85">
        <f t="shared" si="28"/>
        <v>0</v>
      </c>
      <c r="AK933" s="85">
        <f t="shared" si="29"/>
        <v>0</v>
      </c>
      <c r="AL933" s="36"/>
    </row>
    <row r="934" spans="1:38" ht="15" hidden="1" customHeight="1" x14ac:dyDescent="0.25">
      <c r="A934" s="71">
        <v>904</v>
      </c>
      <c r="B934" s="71"/>
      <c r="C934" s="72"/>
      <c r="D934" s="70"/>
      <c r="E934" s="30"/>
      <c r="F934" s="30"/>
      <c r="G934" s="73"/>
      <c r="H934" s="74" t="s">
        <v>8</v>
      </c>
      <c r="I934" s="31"/>
      <c r="J934" s="30" t="s">
        <v>9</v>
      </c>
      <c r="K934" s="75">
        <f>'ФОРМУЛЫ!'!E920</f>
        <v>0</v>
      </c>
      <c r="L934" s="75">
        <f>'ФОРМУЛЫ!'!F920</f>
        <v>0</v>
      </c>
      <c r="M934" s="91"/>
      <c r="N934" s="76">
        <f>'ФОРМУЛЫ!'!J920</f>
        <v>0</v>
      </c>
      <c r="O934" s="76">
        <f>'ФОРМУЛЫ!'!K920</f>
        <v>0</v>
      </c>
      <c r="P934" s="77"/>
      <c r="Q934" s="78">
        <f>'ФОРМУЛЫ!'!P920</f>
        <v>0</v>
      </c>
      <c r="R934" s="79">
        <v>0.18</v>
      </c>
      <c r="S934" s="80"/>
      <c r="T934" s="80"/>
      <c r="U934" s="80"/>
      <c r="V934" s="80"/>
      <c r="W934" s="80"/>
      <c r="X934" s="81">
        <v>0</v>
      </c>
      <c r="Y934" s="80"/>
      <c r="Z934" s="80"/>
      <c r="AA934" s="82"/>
      <c r="AB934" s="82"/>
      <c r="AC934" s="83"/>
      <c r="AD934" s="83"/>
      <c r="AE934" s="83"/>
      <c r="AF934" s="83"/>
      <c r="AG934" s="84"/>
      <c r="AH934" s="85"/>
      <c r="AI934" s="85"/>
      <c r="AJ934" s="85">
        <f t="shared" si="28"/>
        <v>0</v>
      </c>
      <c r="AK934" s="85">
        <f t="shared" si="29"/>
        <v>0</v>
      </c>
      <c r="AL934" s="36"/>
    </row>
    <row r="935" spans="1:38" ht="15" hidden="1" customHeight="1" x14ac:dyDescent="0.25">
      <c r="A935" s="71">
        <v>905</v>
      </c>
      <c r="B935" s="71"/>
      <c r="C935" s="72"/>
      <c r="D935" s="70"/>
      <c r="E935" s="30"/>
      <c r="F935" s="30"/>
      <c r="G935" s="73"/>
      <c r="H935" s="74" t="s">
        <v>8</v>
      </c>
      <c r="I935" s="31"/>
      <c r="J935" s="30" t="s">
        <v>9</v>
      </c>
      <c r="K935" s="75">
        <f>'ФОРМУЛЫ!'!E921</f>
        <v>0</v>
      </c>
      <c r="L935" s="75">
        <f>'ФОРМУЛЫ!'!F921</f>
        <v>0</v>
      </c>
      <c r="M935" s="91"/>
      <c r="N935" s="76">
        <f>'ФОРМУЛЫ!'!J921</f>
        <v>0</v>
      </c>
      <c r="O935" s="76">
        <f>'ФОРМУЛЫ!'!K921</f>
        <v>0</v>
      </c>
      <c r="P935" s="77"/>
      <c r="Q935" s="78">
        <f>'ФОРМУЛЫ!'!P921</f>
        <v>0</v>
      </c>
      <c r="R935" s="79">
        <v>0.18</v>
      </c>
      <c r="S935" s="80"/>
      <c r="T935" s="80"/>
      <c r="U935" s="80"/>
      <c r="V935" s="80"/>
      <c r="W935" s="80"/>
      <c r="X935" s="81">
        <v>0</v>
      </c>
      <c r="Y935" s="80"/>
      <c r="Z935" s="80"/>
      <c r="AA935" s="82"/>
      <c r="AB935" s="82"/>
      <c r="AC935" s="83"/>
      <c r="AD935" s="83"/>
      <c r="AE935" s="83"/>
      <c r="AF935" s="83"/>
      <c r="AG935" s="84"/>
      <c r="AH935" s="85"/>
      <c r="AI935" s="85"/>
      <c r="AJ935" s="85">
        <f t="shared" si="28"/>
        <v>0</v>
      </c>
      <c r="AK935" s="85">
        <f t="shared" si="29"/>
        <v>0</v>
      </c>
      <c r="AL935" s="36"/>
    </row>
    <row r="936" spans="1:38" ht="15" hidden="1" customHeight="1" x14ac:dyDescent="0.25">
      <c r="A936" s="71">
        <v>906</v>
      </c>
      <c r="B936" s="71"/>
      <c r="C936" s="72"/>
      <c r="D936" s="88"/>
      <c r="E936" s="30"/>
      <c r="F936" s="30"/>
      <c r="G936" s="73"/>
      <c r="H936" s="74" t="s">
        <v>8</v>
      </c>
      <c r="I936" s="31"/>
      <c r="J936" s="30" t="s">
        <v>9</v>
      </c>
      <c r="K936" s="75">
        <f>'ФОРМУЛЫ!'!E922</f>
        <v>0</v>
      </c>
      <c r="L936" s="75">
        <f>'ФОРМУЛЫ!'!F922</f>
        <v>0</v>
      </c>
      <c r="M936" s="91"/>
      <c r="N936" s="76">
        <f>'ФОРМУЛЫ!'!J922</f>
        <v>0</v>
      </c>
      <c r="O936" s="76">
        <f>'ФОРМУЛЫ!'!K922</f>
        <v>0</v>
      </c>
      <c r="P936" s="77"/>
      <c r="Q936" s="78">
        <f>'ФОРМУЛЫ!'!P922</f>
        <v>0</v>
      </c>
      <c r="R936" s="79">
        <v>0.18</v>
      </c>
      <c r="S936" s="80"/>
      <c r="T936" s="80"/>
      <c r="U936" s="80"/>
      <c r="V936" s="80"/>
      <c r="W936" s="80"/>
      <c r="X936" s="81">
        <v>0</v>
      </c>
      <c r="Y936" s="80"/>
      <c r="Z936" s="80"/>
      <c r="AA936" s="82"/>
      <c r="AB936" s="82"/>
      <c r="AC936" s="83"/>
      <c r="AD936" s="83"/>
      <c r="AE936" s="83"/>
      <c r="AF936" s="83"/>
      <c r="AG936" s="84"/>
      <c r="AH936" s="85"/>
      <c r="AI936" s="85"/>
      <c r="AJ936" s="85">
        <f t="shared" si="28"/>
        <v>0</v>
      </c>
      <c r="AK936" s="85">
        <f t="shared" si="29"/>
        <v>0</v>
      </c>
      <c r="AL936" s="36"/>
    </row>
    <row r="937" spans="1:38" ht="15" hidden="1" customHeight="1" x14ac:dyDescent="0.25">
      <c r="A937" s="71">
        <v>907</v>
      </c>
      <c r="B937" s="71"/>
      <c r="C937" s="72"/>
      <c r="D937" s="70"/>
      <c r="E937" s="30"/>
      <c r="F937" s="30"/>
      <c r="G937" s="73"/>
      <c r="H937" s="74" t="s">
        <v>8</v>
      </c>
      <c r="I937" s="31"/>
      <c r="J937" s="30" t="s">
        <v>9</v>
      </c>
      <c r="K937" s="75">
        <f>'ФОРМУЛЫ!'!E923</f>
        <v>0</v>
      </c>
      <c r="L937" s="75">
        <f>'ФОРМУЛЫ!'!F923</f>
        <v>0</v>
      </c>
      <c r="M937" s="91"/>
      <c r="N937" s="76">
        <f>'ФОРМУЛЫ!'!J923</f>
        <v>0</v>
      </c>
      <c r="O937" s="76">
        <f>'ФОРМУЛЫ!'!K923</f>
        <v>0</v>
      </c>
      <c r="P937" s="77"/>
      <c r="Q937" s="78">
        <f>'ФОРМУЛЫ!'!P923</f>
        <v>0</v>
      </c>
      <c r="R937" s="79">
        <v>0.18</v>
      </c>
      <c r="S937" s="80"/>
      <c r="T937" s="80"/>
      <c r="U937" s="80"/>
      <c r="V937" s="80"/>
      <c r="W937" s="80"/>
      <c r="X937" s="81">
        <v>0</v>
      </c>
      <c r="Y937" s="80"/>
      <c r="Z937" s="80"/>
      <c r="AA937" s="82"/>
      <c r="AB937" s="82"/>
      <c r="AC937" s="83"/>
      <c r="AD937" s="83"/>
      <c r="AE937" s="83"/>
      <c r="AF937" s="83"/>
      <c r="AG937" s="84"/>
      <c r="AH937" s="85"/>
      <c r="AI937" s="85"/>
      <c r="AJ937" s="85">
        <f t="shared" si="28"/>
        <v>0</v>
      </c>
      <c r="AK937" s="85">
        <f t="shared" si="29"/>
        <v>0</v>
      </c>
      <c r="AL937" s="36"/>
    </row>
    <row r="938" spans="1:38" ht="15" hidden="1" customHeight="1" x14ac:dyDescent="0.25">
      <c r="A938" s="71">
        <v>908</v>
      </c>
      <c r="B938" s="71"/>
      <c r="C938" s="72"/>
      <c r="D938" s="70"/>
      <c r="E938" s="30"/>
      <c r="F938" s="30"/>
      <c r="G938" s="73"/>
      <c r="H938" s="74" t="s">
        <v>8</v>
      </c>
      <c r="I938" s="31"/>
      <c r="J938" s="30" t="s">
        <v>9</v>
      </c>
      <c r="K938" s="75">
        <f>'ФОРМУЛЫ!'!E924</f>
        <v>0</v>
      </c>
      <c r="L938" s="75">
        <f>'ФОРМУЛЫ!'!F924</f>
        <v>0</v>
      </c>
      <c r="M938" s="91"/>
      <c r="N938" s="76">
        <f>'ФОРМУЛЫ!'!J924</f>
        <v>0</v>
      </c>
      <c r="O938" s="76">
        <f>'ФОРМУЛЫ!'!K924</f>
        <v>0</v>
      </c>
      <c r="P938" s="77"/>
      <c r="Q938" s="78">
        <f>'ФОРМУЛЫ!'!P924</f>
        <v>0</v>
      </c>
      <c r="R938" s="79">
        <v>0.18</v>
      </c>
      <c r="S938" s="80"/>
      <c r="T938" s="80"/>
      <c r="U938" s="80"/>
      <c r="V938" s="80"/>
      <c r="W938" s="80"/>
      <c r="X938" s="81">
        <v>0</v>
      </c>
      <c r="Y938" s="80"/>
      <c r="Z938" s="80"/>
      <c r="AA938" s="82"/>
      <c r="AB938" s="82"/>
      <c r="AC938" s="83"/>
      <c r="AD938" s="83"/>
      <c r="AE938" s="83"/>
      <c r="AF938" s="83"/>
      <c r="AG938" s="84"/>
      <c r="AH938" s="85"/>
      <c r="AI938" s="85"/>
      <c r="AJ938" s="85">
        <f t="shared" si="28"/>
        <v>0</v>
      </c>
      <c r="AK938" s="85">
        <f t="shared" si="29"/>
        <v>0</v>
      </c>
      <c r="AL938" s="36"/>
    </row>
    <row r="939" spans="1:38" ht="15" hidden="1" customHeight="1" x14ac:dyDescent="0.25">
      <c r="A939" s="71">
        <v>909</v>
      </c>
      <c r="B939" s="71"/>
      <c r="C939" s="72"/>
      <c r="D939" s="70"/>
      <c r="E939" s="30"/>
      <c r="F939" s="30"/>
      <c r="G939" s="73"/>
      <c r="H939" s="74" t="s">
        <v>8</v>
      </c>
      <c r="I939" s="31"/>
      <c r="J939" s="30" t="s">
        <v>9</v>
      </c>
      <c r="K939" s="75">
        <f>'ФОРМУЛЫ!'!E925</f>
        <v>0</v>
      </c>
      <c r="L939" s="75">
        <f>'ФОРМУЛЫ!'!F925</f>
        <v>0</v>
      </c>
      <c r="M939" s="91"/>
      <c r="N939" s="76">
        <f>'ФОРМУЛЫ!'!J925</f>
        <v>0</v>
      </c>
      <c r="O939" s="76">
        <f>'ФОРМУЛЫ!'!K925</f>
        <v>0</v>
      </c>
      <c r="P939" s="77"/>
      <c r="Q939" s="78">
        <f>'ФОРМУЛЫ!'!P925</f>
        <v>0</v>
      </c>
      <c r="R939" s="79">
        <v>0.18</v>
      </c>
      <c r="S939" s="80"/>
      <c r="T939" s="80"/>
      <c r="U939" s="80"/>
      <c r="V939" s="80"/>
      <c r="W939" s="80"/>
      <c r="X939" s="81">
        <v>0</v>
      </c>
      <c r="Y939" s="80"/>
      <c r="Z939" s="80"/>
      <c r="AA939" s="82"/>
      <c r="AB939" s="82"/>
      <c r="AC939" s="83"/>
      <c r="AD939" s="83"/>
      <c r="AE939" s="83"/>
      <c r="AF939" s="83"/>
      <c r="AG939" s="84"/>
      <c r="AH939" s="85"/>
      <c r="AI939" s="85"/>
      <c r="AJ939" s="85">
        <f t="shared" si="28"/>
        <v>0</v>
      </c>
      <c r="AK939" s="85">
        <f t="shared" si="29"/>
        <v>0</v>
      </c>
      <c r="AL939" s="36"/>
    </row>
    <row r="940" spans="1:38" ht="15" hidden="1" customHeight="1" x14ac:dyDescent="0.25">
      <c r="A940" s="71">
        <v>910</v>
      </c>
      <c r="B940" s="71"/>
      <c r="C940" s="72"/>
      <c r="D940" s="70"/>
      <c r="E940" s="30"/>
      <c r="F940" s="30"/>
      <c r="G940" s="73"/>
      <c r="H940" s="74" t="s">
        <v>8</v>
      </c>
      <c r="I940" s="31"/>
      <c r="J940" s="30" t="s">
        <v>9</v>
      </c>
      <c r="K940" s="75">
        <f>'ФОРМУЛЫ!'!E926</f>
        <v>0</v>
      </c>
      <c r="L940" s="75">
        <f>'ФОРМУЛЫ!'!F926</f>
        <v>0</v>
      </c>
      <c r="M940" s="91"/>
      <c r="N940" s="76">
        <f>'ФОРМУЛЫ!'!J926</f>
        <v>0</v>
      </c>
      <c r="O940" s="76">
        <f>'ФОРМУЛЫ!'!K926</f>
        <v>0</v>
      </c>
      <c r="P940" s="77"/>
      <c r="Q940" s="78">
        <f>'ФОРМУЛЫ!'!P926</f>
        <v>0</v>
      </c>
      <c r="R940" s="79">
        <v>0.18</v>
      </c>
      <c r="S940" s="80"/>
      <c r="T940" s="80"/>
      <c r="U940" s="80"/>
      <c r="V940" s="80"/>
      <c r="W940" s="80"/>
      <c r="X940" s="81">
        <v>0</v>
      </c>
      <c r="Y940" s="80"/>
      <c r="Z940" s="80"/>
      <c r="AA940" s="82"/>
      <c r="AB940" s="82"/>
      <c r="AC940" s="83"/>
      <c r="AD940" s="83"/>
      <c r="AE940" s="83"/>
      <c r="AF940" s="83"/>
      <c r="AG940" s="84"/>
      <c r="AH940" s="85"/>
      <c r="AI940" s="85"/>
      <c r="AJ940" s="85">
        <f t="shared" si="28"/>
        <v>0</v>
      </c>
      <c r="AK940" s="85">
        <f t="shared" si="29"/>
        <v>0</v>
      </c>
      <c r="AL940" s="36"/>
    </row>
    <row r="941" spans="1:38" ht="15" hidden="1" customHeight="1" x14ac:dyDescent="0.25">
      <c r="A941" s="71">
        <v>911</v>
      </c>
      <c r="B941" s="71"/>
      <c r="C941" s="72"/>
      <c r="D941" s="70"/>
      <c r="E941" s="30"/>
      <c r="F941" s="30"/>
      <c r="G941" s="73"/>
      <c r="H941" s="74" t="s">
        <v>8</v>
      </c>
      <c r="I941" s="31"/>
      <c r="J941" s="30" t="s">
        <v>9</v>
      </c>
      <c r="K941" s="75">
        <f>'ФОРМУЛЫ!'!E927</f>
        <v>0</v>
      </c>
      <c r="L941" s="75">
        <f>'ФОРМУЛЫ!'!F927</f>
        <v>0</v>
      </c>
      <c r="M941" s="91"/>
      <c r="N941" s="76">
        <f>'ФОРМУЛЫ!'!J927</f>
        <v>0</v>
      </c>
      <c r="O941" s="76">
        <f>'ФОРМУЛЫ!'!K927</f>
        <v>0</v>
      </c>
      <c r="P941" s="77"/>
      <c r="Q941" s="78">
        <f>'ФОРМУЛЫ!'!P927</f>
        <v>0</v>
      </c>
      <c r="R941" s="79">
        <v>0.18</v>
      </c>
      <c r="S941" s="80"/>
      <c r="T941" s="80"/>
      <c r="U941" s="80"/>
      <c r="V941" s="80"/>
      <c r="W941" s="80"/>
      <c r="X941" s="81">
        <v>0</v>
      </c>
      <c r="Y941" s="80"/>
      <c r="Z941" s="80"/>
      <c r="AA941" s="82"/>
      <c r="AB941" s="82"/>
      <c r="AC941" s="83"/>
      <c r="AD941" s="83"/>
      <c r="AE941" s="83"/>
      <c r="AF941" s="83"/>
      <c r="AG941" s="84"/>
      <c r="AH941" s="85"/>
      <c r="AI941" s="85"/>
      <c r="AJ941" s="85">
        <f t="shared" si="28"/>
        <v>0</v>
      </c>
      <c r="AK941" s="85">
        <f t="shared" si="29"/>
        <v>0</v>
      </c>
      <c r="AL941" s="36"/>
    </row>
    <row r="942" spans="1:38" ht="15" hidden="1" customHeight="1" x14ac:dyDescent="0.25">
      <c r="A942" s="71">
        <v>912</v>
      </c>
      <c r="B942" s="71"/>
      <c r="C942" s="72"/>
      <c r="D942" s="70"/>
      <c r="E942" s="30"/>
      <c r="F942" s="30"/>
      <c r="G942" s="73"/>
      <c r="H942" s="74" t="s">
        <v>8</v>
      </c>
      <c r="I942" s="31"/>
      <c r="J942" s="30" t="s">
        <v>9</v>
      </c>
      <c r="K942" s="75">
        <f>'ФОРМУЛЫ!'!E928</f>
        <v>0</v>
      </c>
      <c r="L942" s="75">
        <f>'ФОРМУЛЫ!'!F928</f>
        <v>0</v>
      </c>
      <c r="M942" s="91"/>
      <c r="N942" s="76">
        <f>'ФОРМУЛЫ!'!J928</f>
        <v>0</v>
      </c>
      <c r="O942" s="76">
        <f>'ФОРМУЛЫ!'!K928</f>
        <v>0</v>
      </c>
      <c r="P942" s="77"/>
      <c r="Q942" s="78">
        <f>'ФОРМУЛЫ!'!P928</f>
        <v>0</v>
      </c>
      <c r="R942" s="79">
        <v>0.18</v>
      </c>
      <c r="S942" s="80"/>
      <c r="T942" s="80"/>
      <c r="U942" s="80"/>
      <c r="V942" s="80"/>
      <c r="W942" s="80"/>
      <c r="X942" s="81">
        <v>0</v>
      </c>
      <c r="Y942" s="80"/>
      <c r="Z942" s="80"/>
      <c r="AA942" s="82"/>
      <c r="AB942" s="82"/>
      <c r="AC942" s="83"/>
      <c r="AD942" s="83"/>
      <c r="AE942" s="83"/>
      <c r="AF942" s="83"/>
      <c r="AG942" s="84"/>
      <c r="AH942" s="85"/>
      <c r="AI942" s="85"/>
      <c r="AJ942" s="85">
        <f t="shared" si="28"/>
        <v>0</v>
      </c>
      <c r="AK942" s="85">
        <f t="shared" si="29"/>
        <v>0</v>
      </c>
      <c r="AL942" s="36"/>
    </row>
    <row r="943" spans="1:38" ht="15" hidden="1" customHeight="1" x14ac:dyDescent="0.25">
      <c r="A943" s="71">
        <v>913</v>
      </c>
      <c r="B943" s="71"/>
      <c r="C943" s="72"/>
      <c r="D943" s="70"/>
      <c r="E943" s="30"/>
      <c r="F943" s="30"/>
      <c r="G943" s="73"/>
      <c r="H943" s="74" t="s">
        <v>8</v>
      </c>
      <c r="I943" s="31"/>
      <c r="J943" s="30" t="s">
        <v>9</v>
      </c>
      <c r="K943" s="75">
        <f>'ФОРМУЛЫ!'!E929</f>
        <v>0</v>
      </c>
      <c r="L943" s="75">
        <f>'ФОРМУЛЫ!'!F929</f>
        <v>0</v>
      </c>
      <c r="M943" s="91"/>
      <c r="N943" s="76">
        <f>'ФОРМУЛЫ!'!J929</f>
        <v>0</v>
      </c>
      <c r="O943" s="76">
        <f>'ФОРМУЛЫ!'!K929</f>
        <v>0</v>
      </c>
      <c r="P943" s="77"/>
      <c r="Q943" s="78">
        <f>'ФОРМУЛЫ!'!P929</f>
        <v>0</v>
      </c>
      <c r="R943" s="79">
        <v>0.18</v>
      </c>
      <c r="S943" s="80"/>
      <c r="T943" s="80"/>
      <c r="U943" s="80"/>
      <c r="V943" s="80"/>
      <c r="W943" s="80"/>
      <c r="X943" s="81">
        <v>0</v>
      </c>
      <c r="Y943" s="80"/>
      <c r="Z943" s="80"/>
      <c r="AA943" s="82"/>
      <c r="AB943" s="82"/>
      <c r="AC943" s="83"/>
      <c r="AD943" s="83"/>
      <c r="AE943" s="83"/>
      <c r="AF943" s="83"/>
      <c r="AG943" s="84"/>
      <c r="AH943" s="85"/>
      <c r="AI943" s="85"/>
      <c r="AJ943" s="85">
        <f t="shared" si="28"/>
        <v>0</v>
      </c>
      <c r="AK943" s="85">
        <f t="shared" si="29"/>
        <v>0</v>
      </c>
      <c r="AL943" s="36"/>
    </row>
    <row r="944" spans="1:38" ht="15" hidden="1" customHeight="1" x14ac:dyDescent="0.25">
      <c r="A944" s="71">
        <v>914</v>
      </c>
      <c r="B944" s="71"/>
      <c r="C944" s="72"/>
      <c r="D944" s="70"/>
      <c r="E944" s="30"/>
      <c r="F944" s="30"/>
      <c r="G944" s="73"/>
      <c r="H944" s="74" t="s">
        <v>8</v>
      </c>
      <c r="I944" s="31"/>
      <c r="J944" s="30" t="s">
        <v>9</v>
      </c>
      <c r="K944" s="75">
        <f>'ФОРМУЛЫ!'!E930</f>
        <v>0</v>
      </c>
      <c r="L944" s="75">
        <f>'ФОРМУЛЫ!'!F930</f>
        <v>0</v>
      </c>
      <c r="M944" s="91"/>
      <c r="N944" s="76">
        <f>'ФОРМУЛЫ!'!J930</f>
        <v>0</v>
      </c>
      <c r="O944" s="76">
        <f>'ФОРМУЛЫ!'!K930</f>
        <v>0</v>
      </c>
      <c r="P944" s="77"/>
      <c r="Q944" s="78">
        <f>'ФОРМУЛЫ!'!P930</f>
        <v>0</v>
      </c>
      <c r="R944" s="79">
        <v>0.18</v>
      </c>
      <c r="S944" s="80"/>
      <c r="T944" s="80"/>
      <c r="U944" s="80"/>
      <c r="V944" s="80"/>
      <c r="W944" s="80"/>
      <c r="X944" s="81">
        <v>0</v>
      </c>
      <c r="Y944" s="80"/>
      <c r="Z944" s="80"/>
      <c r="AA944" s="82"/>
      <c r="AB944" s="82"/>
      <c r="AC944" s="83"/>
      <c r="AD944" s="83"/>
      <c r="AE944" s="83"/>
      <c r="AF944" s="83"/>
      <c r="AG944" s="84"/>
      <c r="AH944" s="85"/>
      <c r="AI944" s="85"/>
      <c r="AJ944" s="85">
        <f t="shared" si="28"/>
        <v>0</v>
      </c>
      <c r="AK944" s="85">
        <f t="shared" si="29"/>
        <v>0</v>
      </c>
      <c r="AL944" s="36"/>
    </row>
    <row r="945" spans="1:38" ht="15" hidden="1" customHeight="1" x14ac:dyDescent="0.25">
      <c r="A945" s="71">
        <v>915</v>
      </c>
      <c r="B945" s="71"/>
      <c r="C945" s="72"/>
      <c r="D945" s="88"/>
      <c r="E945" s="30"/>
      <c r="F945" s="30"/>
      <c r="G945" s="73"/>
      <c r="H945" s="74" t="s">
        <v>8</v>
      </c>
      <c r="I945" s="31"/>
      <c r="J945" s="30" t="s">
        <v>9</v>
      </c>
      <c r="K945" s="75">
        <f>'ФОРМУЛЫ!'!E931</f>
        <v>0</v>
      </c>
      <c r="L945" s="75">
        <f>'ФОРМУЛЫ!'!F931</f>
        <v>0</v>
      </c>
      <c r="M945" s="91"/>
      <c r="N945" s="76">
        <f>'ФОРМУЛЫ!'!J931</f>
        <v>0</v>
      </c>
      <c r="O945" s="76">
        <f>'ФОРМУЛЫ!'!K931</f>
        <v>0</v>
      </c>
      <c r="P945" s="77"/>
      <c r="Q945" s="78">
        <f>'ФОРМУЛЫ!'!P931</f>
        <v>0</v>
      </c>
      <c r="R945" s="79">
        <v>0.18</v>
      </c>
      <c r="S945" s="80"/>
      <c r="T945" s="80"/>
      <c r="U945" s="80"/>
      <c r="V945" s="80"/>
      <c r="W945" s="80"/>
      <c r="X945" s="81">
        <v>0</v>
      </c>
      <c r="Y945" s="80"/>
      <c r="Z945" s="80"/>
      <c r="AA945" s="82"/>
      <c r="AB945" s="82"/>
      <c r="AC945" s="83"/>
      <c r="AD945" s="83"/>
      <c r="AE945" s="83"/>
      <c r="AF945" s="83"/>
      <c r="AG945" s="84"/>
      <c r="AH945" s="85"/>
      <c r="AI945" s="85"/>
      <c r="AJ945" s="85">
        <f t="shared" si="28"/>
        <v>0</v>
      </c>
      <c r="AK945" s="85">
        <f t="shared" si="29"/>
        <v>0</v>
      </c>
      <c r="AL945" s="36"/>
    </row>
    <row r="946" spans="1:38" ht="15" hidden="1" customHeight="1" x14ac:dyDescent="0.25">
      <c r="A946" s="71">
        <v>916</v>
      </c>
      <c r="B946" s="71"/>
      <c r="C946" s="72"/>
      <c r="D946" s="70"/>
      <c r="E946" s="30"/>
      <c r="F946" s="30"/>
      <c r="G946" s="73"/>
      <c r="H946" s="74" t="s">
        <v>8</v>
      </c>
      <c r="I946" s="31"/>
      <c r="J946" s="30" t="s">
        <v>9</v>
      </c>
      <c r="K946" s="75">
        <f>'ФОРМУЛЫ!'!E932</f>
        <v>0</v>
      </c>
      <c r="L946" s="75">
        <f>'ФОРМУЛЫ!'!F932</f>
        <v>0</v>
      </c>
      <c r="M946" s="91"/>
      <c r="N946" s="76">
        <f>'ФОРМУЛЫ!'!J932</f>
        <v>0</v>
      </c>
      <c r="O946" s="76">
        <f>'ФОРМУЛЫ!'!K932</f>
        <v>0</v>
      </c>
      <c r="P946" s="77"/>
      <c r="Q946" s="78">
        <f>'ФОРМУЛЫ!'!P932</f>
        <v>0</v>
      </c>
      <c r="R946" s="79">
        <v>0.18</v>
      </c>
      <c r="S946" s="80"/>
      <c r="T946" s="80"/>
      <c r="U946" s="80"/>
      <c r="V946" s="80"/>
      <c r="W946" s="89"/>
      <c r="X946" s="81">
        <v>0</v>
      </c>
      <c r="Y946" s="89"/>
      <c r="Z946" s="89"/>
      <c r="AA946" s="90"/>
      <c r="AB946" s="90"/>
      <c r="AC946" s="83"/>
      <c r="AD946" s="83"/>
      <c r="AE946" s="83"/>
      <c r="AF946" s="83"/>
      <c r="AG946" s="84"/>
      <c r="AH946" s="85"/>
      <c r="AI946" s="85"/>
      <c r="AJ946" s="85">
        <f t="shared" si="28"/>
        <v>0</v>
      </c>
      <c r="AK946" s="85">
        <f t="shared" si="29"/>
        <v>0</v>
      </c>
      <c r="AL946" s="41"/>
    </row>
    <row r="947" spans="1:38" ht="15" hidden="1" customHeight="1" x14ac:dyDescent="0.25">
      <c r="A947" s="71">
        <v>917</v>
      </c>
      <c r="B947" s="71"/>
      <c r="C947" s="72"/>
      <c r="D947" s="70"/>
      <c r="E947" s="30"/>
      <c r="F947" s="30"/>
      <c r="G947" s="73"/>
      <c r="H947" s="74" t="s">
        <v>8</v>
      </c>
      <c r="I947" s="31"/>
      <c r="J947" s="30" t="s">
        <v>9</v>
      </c>
      <c r="K947" s="75">
        <f>'ФОРМУЛЫ!'!E933</f>
        <v>0</v>
      </c>
      <c r="L947" s="75">
        <f>'ФОРМУЛЫ!'!F933</f>
        <v>0</v>
      </c>
      <c r="M947" s="91"/>
      <c r="N947" s="76">
        <f>'ФОРМУЛЫ!'!J933</f>
        <v>0</v>
      </c>
      <c r="O947" s="76">
        <f>'ФОРМУЛЫ!'!K933</f>
        <v>0</v>
      </c>
      <c r="P947" s="77"/>
      <c r="Q947" s="78">
        <f>'ФОРМУЛЫ!'!P933</f>
        <v>0</v>
      </c>
      <c r="R947" s="79">
        <v>0.18</v>
      </c>
      <c r="S947" s="80"/>
      <c r="T947" s="80"/>
      <c r="U947" s="80"/>
      <c r="V947" s="80"/>
      <c r="W947" s="80"/>
      <c r="X947" s="81">
        <v>0</v>
      </c>
      <c r="Y947" s="80"/>
      <c r="Z947" s="80"/>
      <c r="AA947" s="82"/>
      <c r="AB947" s="82"/>
      <c r="AC947" s="83"/>
      <c r="AD947" s="83"/>
      <c r="AE947" s="83"/>
      <c r="AF947" s="83"/>
      <c r="AG947" s="84"/>
      <c r="AH947" s="85"/>
      <c r="AI947" s="85"/>
      <c r="AJ947" s="85">
        <f t="shared" si="28"/>
        <v>0</v>
      </c>
      <c r="AK947" s="85">
        <f t="shared" si="29"/>
        <v>0</v>
      </c>
      <c r="AL947" s="36"/>
    </row>
    <row r="948" spans="1:38" ht="15" hidden="1" customHeight="1" x14ac:dyDescent="0.25">
      <c r="A948" s="71">
        <v>918</v>
      </c>
      <c r="B948" s="71"/>
      <c r="C948" s="72"/>
      <c r="D948" s="70"/>
      <c r="E948" s="30"/>
      <c r="F948" s="30"/>
      <c r="G948" s="73"/>
      <c r="H948" s="74" t="s">
        <v>8</v>
      </c>
      <c r="I948" s="31"/>
      <c r="J948" s="30" t="s">
        <v>9</v>
      </c>
      <c r="K948" s="75">
        <f>'ФОРМУЛЫ!'!E934</f>
        <v>0</v>
      </c>
      <c r="L948" s="75">
        <f>'ФОРМУЛЫ!'!F934</f>
        <v>0</v>
      </c>
      <c r="M948" s="91"/>
      <c r="N948" s="76">
        <f>'ФОРМУЛЫ!'!J934</f>
        <v>0</v>
      </c>
      <c r="O948" s="76">
        <f>'ФОРМУЛЫ!'!K934</f>
        <v>0</v>
      </c>
      <c r="P948" s="77"/>
      <c r="Q948" s="78">
        <f>'ФОРМУЛЫ!'!P934</f>
        <v>0</v>
      </c>
      <c r="R948" s="79">
        <v>0.18</v>
      </c>
      <c r="S948" s="80"/>
      <c r="T948" s="80"/>
      <c r="U948" s="80"/>
      <c r="V948" s="80"/>
      <c r="W948" s="80"/>
      <c r="X948" s="81">
        <v>0</v>
      </c>
      <c r="Y948" s="80"/>
      <c r="Z948" s="80"/>
      <c r="AA948" s="82"/>
      <c r="AB948" s="82"/>
      <c r="AC948" s="83"/>
      <c r="AD948" s="83"/>
      <c r="AE948" s="83"/>
      <c r="AF948" s="83"/>
      <c r="AG948" s="84"/>
      <c r="AH948" s="85"/>
      <c r="AI948" s="85"/>
      <c r="AJ948" s="85">
        <f t="shared" si="28"/>
        <v>0</v>
      </c>
      <c r="AK948" s="85">
        <f t="shared" si="29"/>
        <v>0</v>
      </c>
      <c r="AL948" s="36"/>
    </row>
    <row r="949" spans="1:38" ht="15" hidden="1" customHeight="1" x14ac:dyDescent="0.25">
      <c r="A949" s="71">
        <v>919</v>
      </c>
      <c r="B949" s="71"/>
      <c r="C949" s="72"/>
      <c r="D949" s="70"/>
      <c r="E949" s="30"/>
      <c r="F949" s="30"/>
      <c r="G949" s="73"/>
      <c r="H949" s="74" t="s">
        <v>8</v>
      </c>
      <c r="I949" s="31"/>
      <c r="J949" s="30" t="s">
        <v>9</v>
      </c>
      <c r="K949" s="75">
        <f>'ФОРМУЛЫ!'!E935</f>
        <v>0</v>
      </c>
      <c r="L949" s="75">
        <f>'ФОРМУЛЫ!'!F935</f>
        <v>0</v>
      </c>
      <c r="M949" s="91"/>
      <c r="N949" s="76">
        <f>'ФОРМУЛЫ!'!J935</f>
        <v>0</v>
      </c>
      <c r="O949" s="76">
        <f>'ФОРМУЛЫ!'!K935</f>
        <v>0</v>
      </c>
      <c r="P949" s="77"/>
      <c r="Q949" s="78">
        <f>'ФОРМУЛЫ!'!P935</f>
        <v>0</v>
      </c>
      <c r="R949" s="79">
        <v>0.18</v>
      </c>
      <c r="S949" s="80"/>
      <c r="T949" s="80"/>
      <c r="U949" s="80"/>
      <c r="V949" s="80"/>
      <c r="W949" s="80"/>
      <c r="X949" s="81">
        <v>0</v>
      </c>
      <c r="Y949" s="80"/>
      <c r="Z949" s="80"/>
      <c r="AA949" s="82"/>
      <c r="AB949" s="82"/>
      <c r="AC949" s="83"/>
      <c r="AD949" s="83"/>
      <c r="AE949" s="83"/>
      <c r="AF949" s="83"/>
      <c r="AG949" s="84"/>
      <c r="AH949" s="85"/>
      <c r="AI949" s="85"/>
      <c r="AJ949" s="85">
        <f t="shared" si="28"/>
        <v>0</v>
      </c>
      <c r="AK949" s="85">
        <f t="shared" si="29"/>
        <v>0</v>
      </c>
      <c r="AL949" s="36"/>
    </row>
    <row r="950" spans="1:38" ht="15" hidden="1" customHeight="1" x14ac:dyDescent="0.25">
      <c r="A950" s="71">
        <v>920</v>
      </c>
      <c r="B950" s="71"/>
      <c r="C950" s="72"/>
      <c r="D950" s="70"/>
      <c r="E950" s="30"/>
      <c r="F950" s="30"/>
      <c r="G950" s="73"/>
      <c r="H950" s="74" t="s">
        <v>8</v>
      </c>
      <c r="I950" s="31"/>
      <c r="J950" s="30" t="s">
        <v>9</v>
      </c>
      <c r="K950" s="75">
        <f>'ФОРМУЛЫ!'!E936</f>
        <v>0</v>
      </c>
      <c r="L950" s="75">
        <f>'ФОРМУЛЫ!'!F936</f>
        <v>0</v>
      </c>
      <c r="M950" s="91"/>
      <c r="N950" s="76">
        <f>'ФОРМУЛЫ!'!J936</f>
        <v>0</v>
      </c>
      <c r="O950" s="76">
        <f>'ФОРМУЛЫ!'!K936</f>
        <v>0</v>
      </c>
      <c r="P950" s="77"/>
      <c r="Q950" s="78">
        <f>'ФОРМУЛЫ!'!P936</f>
        <v>0</v>
      </c>
      <c r="R950" s="79">
        <v>0.18</v>
      </c>
      <c r="S950" s="80"/>
      <c r="T950" s="80"/>
      <c r="U950" s="80"/>
      <c r="V950" s="80"/>
      <c r="W950" s="80"/>
      <c r="X950" s="81">
        <v>0</v>
      </c>
      <c r="Y950" s="80"/>
      <c r="Z950" s="80"/>
      <c r="AA950" s="82"/>
      <c r="AB950" s="82"/>
      <c r="AC950" s="83"/>
      <c r="AD950" s="83"/>
      <c r="AE950" s="83"/>
      <c r="AF950" s="83"/>
      <c r="AG950" s="84"/>
      <c r="AH950" s="85"/>
      <c r="AI950" s="85"/>
      <c r="AJ950" s="85">
        <f t="shared" si="28"/>
        <v>0</v>
      </c>
      <c r="AK950" s="85">
        <f t="shared" si="29"/>
        <v>0</v>
      </c>
      <c r="AL950" s="36"/>
    </row>
    <row r="951" spans="1:38" ht="15" hidden="1" customHeight="1" x14ac:dyDescent="0.25">
      <c r="A951" s="71">
        <v>921</v>
      </c>
      <c r="B951" s="71"/>
      <c r="C951" s="72"/>
      <c r="D951" s="70"/>
      <c r="E951" s="30"/>
      <c r="F951" s="30"/>
      <c r="G951" s="73"/>
      <c r="H951" s="74" t="s">
        <v>8</v>
      </c>
      <c r="I951" s="31"/>
      <c r="J951" s="30" t="s">
        <v>9</v>
      </c>
      <c r="K951" s="75">
        <f>'ФОРМУЛЫ!'!E937</f>
        <v>0</v>
      </c>
      <c r="L951" s="75">
        <f>'ФОРМУЛЫ!'!F937</f>
        <v>0</v>
      </c>
      <c r="M951" s="91"/>
      <c r="N951" s="76">
        <f>'ФОРМУЛЫ!'!J937</f>
        <v>0</v>
      </c>
      <c r="O951" s="76">
        <f>'ФОРМУЛЫ!'!K937</f>
        <v>0</v>
      </c>
      <c r="P951" s="77"/>
      <c r="Q951" s="78">
        <f>'ФОРМУЛЫ!'!P937</f>
        <v>0</v>
      </c>
      <c r="R951" s="79">
        <v>0.18</v>
      </c>
      <c r="S951" s="80"/>
      <c r="T951" s="80"/>
      <c r="U951" s="80"/>
      <c r="V951" s="80"/>
      <c r="W951" s="80"/>
      <c r="X951" s="81">
        <v>0</v>
      </c>
      <c r="Y951" s="80"/>
      <c r="Z951" s="80"/>
      <c r="AA951" s="82"/>
      <c r="AB951" s="82"/>
      <c r="AC951" s="83"/>
      <c r="AD951" s="83"/>
      <c r="AE951" s="83"/>
      <c r="AF951" s="83"/>
      <c r="AG951" s="84"/>
      <c r="AH951" s="85"/>
      <c r="AI951" s="85"/>
      <c r="AJ951" s="85">
        <f t="shared" si="28"/>
        <v>0</v>
      </c>
      <c r="AK951" s="85">
        <f t="shared" si="29"/>
        <v>0</v>
      </c>
      <c r="AL951" s="36"/>
    </row>
    <row r="952" spans="1:38" ht="15" hidden="1" customHeight="1" x14ac:dyDescent="0.25">
      <c r="A952" s="71">
        <v>922</v>
      </c>
      <c r="B952" s="71"/>
      <c r="C952" s="72"/>
      <c r="D952" s="70"/>
      <c r="E952" s="30"/>
      <c r="F952" s="30"/>
      <c r="G952" s="73"/>
      <c r="H952" s="74" t="s">
        <v>8</v>
      </c>
      <c r="I952" s="31"/>
      <c r="J952" s="30" t="s">
        <v>9</v>
      </c>
      <c r="K952" s="75">
        <f>'ФОРМУЛЫ!'!E938</f>
        <v>0</v>
      </c>
      <c r="L952" s="75">
        <f>'ФОРМУЛЫ!'!F938</f>
        <v>0</v>
      </c>
      <c r="M952" s="91"/>
      <c r="N952" s="76">
        <f>'ФОРМУЛЫ!'!J938</f>
        <v>0</v>
      </c>
      <c r="O952" s="76">
        <f>'ФОРМУЛЫ!'!K938</f>
        <v>0</v>
      </c>
      <c r="P952" s="77"/>
      <c r="Q952" s="78">
        <f>'ФОРМУЛЫ!'!P938</f>
        <v>0</v>
      </c>
      <c r="R952" s="79">
        <v>0.18</v>
      </c>
      <c r="S952" s="80"/>
      <c r="T952" s="80"/>
      <c r="U952" s="80"/>
      <c r="V952" s="80"/>
      <c r="W952" s="80"/>
      <c r="X952" s="81">
        <v>0</v>
      </c>
      <c r="Y952" s="80"/>
      <c r="Z952" s="80"/>
      <c r="AA952" s="82"/>
      <c r="AB952" s="82"/>
      <c r="AC952" s="83"/>
      <c r="AD952" s="83"/>
      <c r="AE952" s="83"/>
      <c r="AF952" s="83"/>
      <c r="AG952" s="84"/>
      <c r="AH952" s="85"/>
      <c r="AI952" s="85"/>
      <c r="AJ952" s="85">
        <f t="shared" si="28"/>
        <v>0</v>
      </c>
      <c r="AK952" s="85">
        <f t="shared" si="29"/>
        <v>0</v>
      </c>
      <c r="AL952" s="36"/>
    </row>
    <row r="953" spans="1:38" ht="15" hidden="1" customHeight="1" x14ac:dyDescent="0.25">
      <c r="A953" s="71">
        <v>923</v>
      </c>
      <c r="B953" s="71"/>
      <c r="C953" s="72"/>
      <c r="D953" s="70"/>
      <c r="E953" s="30"/>
      <c r="F953" s="30"/>
      <c r="G953" s="73"/>
      <c r="H953" s="74" t="s">
        <v>8</v>
      </c>
      <c r="I953" s="31"/>
      <c r="J953" s="30" t="s">
        <v>9</v>
      </c>
      <c r="K953" s="75">
        <f>'ФОРМУЛЫ!'!E939</f>
        <v>0</v>
      </c>
      <c r="L953" s="75">
        <f>'ФОРМУЛЫ!'!F939</f>
        <v>0</v>
      </c>
      <c r="M953" s="91"/>
      <c r="N953" s="76">
        <f>'ФОРМУЛЫ!'!J939</f>
        <v>0</v>
      </c>
      <c r="O953" s="76">
        <f>'ФОРМУЛЫ!'!K939</f>
        <v>0</v>
      </c>
      <c r="P953" s="77"/>
      <c r="Q953" s="78">
        <f>'ФОРМУЛЫ!'!P939</f>
        <v>0</v>
      </c>
      <c r="R953" s="79">
        <v>0.18</v>
      </c>
      <c r="S953" s="80"/>
      <c r="T953" s="80"/>
      <c r="U953" s="80"/>
      <c r="V953" s="80"/>
      <c r="W953" s="80"/>
      <c r="X953" s="81">
        <v>0</v>
      </c>
      <c r="Y953" s="80"/>
      <c r="Z953" s="80"/>
      <c r="AA953" s="82"/>
      <c r="AB953" s="82"/>
      <c r="AC953" s="83"/>
      <c r="AD953" s="83"/>
      <c r="AE953" s="83"/>
      <c r="AF953" s="83"/>
      <c r="AG953" s="84"/>
      <c r="AH953" s="85"/>
      <c r="AI953" s="85"/>
      <c r="AJ953" s="85">
        <f t="shared" si="28"/>
        <v>0</v>
      </c>
      <c r="AK953" s="85">
        <f t="shared" si="29"/>
        <v>0</v>
      </c>
      <c r="AL953" s="36"/>
    </row>
    <row r="954" spans="1:38" ht="15" hidden="1" customHeight="1" x14ac:dyDescent="0.25">
      <c r="A954" s="71">
        <v>924</v>
      </c>
      <c r="B954" s="71"/>
      <c r="C954" s="72"/>
      <c r="D954" s="70"/>
      <c r="E954" s="30"/>
      <c r="F954" s="30"/>
      <c r="G954" s="73"/>
      <c r="H954" s="74" t="s">
        <v>8</v>
      </c>
      <c r="I954" s="31"/>
      <c r="J954" s="30" t="s">
        <v>9</v>
      </c>
      <c r="K954" s="75">
        <f>'ФОРМУЛЫ!'!E940</f>
        <v>0</v>
      </c>
      <c r="L954" s="75">
        <f>'ФОРМУЛЫ!'!F940</f>
        <v>0</v>
      </c>
      <c r="M954" s="91"/>
      <c r="N954" s="76">
        <f>'ФОРМУЛЫ!'!J940</f>
        <v>0</v>
      </c>
      <c r="O954" s="76">
        <f>'ФОРМУЛЫ!'!K940</f>
        <v>0</v>
      </c>
      <c r="P954" s="77"/>
      <c r="Q954" s="78">
        <f>'ФОРМУЛЫ!'!P940</f>
        <v>0</v>
      </c>
      <c r="R954" s="79">
        <v>0.18</v>
      </c>
      <c r="S954" s="80"/>
      <c r="T954" s="80"/>
      <c r="U954" s="80"/>
      <c r="V954" s="80"/>
      <c r="W954" s="80"/>
      <c r="X954" s="81">
        <v>0</v>
      </c>
      <c r="Y954" s="80"/>
      <c r="Z954" s="80"/>
      <c r="AA954" s="82"/>
      <c r="AB954" s="82"/>
      <c r="AC954" s="83"/>
      <c r="AD954" s="83"/>
      <c r="AE954" s="83"/>
      <c r="AF954" s="83"/>
      <c r="AG954" s="84"/>
      <c r="AH954" s="85"/>
      <c r="AI954" s="85"/>
      <c r="AJ954" s="85">
        <f t="shared" si="28"/>
        <v>0</v>
      </c>
      <c r="AK954" s="85">
        <f t="shared" si="29"/>
        <v>0</v>
      </c>
      <c r="AL954" s="36"/>
    </row>
    <row r="955" spans="1:38" ht="15" hidden="1" customHeight="1" x14ac:dyDescent="0.25">
      <c r="A955" s="71">
        <v>925</v>
      </c>
      <c r="B955" s="71"/>
      <c r="C955" s="72"/>
      <c r="D955" s="70"/>
      <c r="E955" s="30"/>
      <c r="F955" s="30"/>
      <c r="G955" s="73"/>
      <c r="H955" s="74" t="s">
        <v>8</v>
      </c>
      <c r="I955" s="31"/>
      <c r="J955" s="30" t="s">
        <v>9</v>
      </c>
      <c r="K955" s="75">
        <f>'ФОРМУЛЫ!'!E941</f>
        <v>0</v>
      </c>
      <c r="L955" s="75">
        <f>'ФОРМУЛЫ!'!F941</f>
        <v>0</v>
      </c>
      <c r="M955" s="91"/>
      <c r="N955" s="76">
        <f>'ФОРМУЛЫ!'!J941</f>
        <v>0</v>
      </c>
      <c r="O955" s="76">
        <f>'ФОРМУЛЫ!'!K941</f>
        <v>0</v>
      </c>
      <c r="P955" s="77"/>
      <c r="Q955" s="78">
        <f>'ФОРМУЛЫ!'!P941</f>
        <v>0</v>
      </c>
      <c r="R955" s="79">
        <v>0.18</v>
      </c>
      <c r="S955" s="80"/>
      <c r="T955" s="80"/>
      <c r="U955" s="80"/>
      <c r="V955" s="80"/>
      <c r="W955" s="80"/>
      <c r="X955" s="81">
        <v>0</v>
      </c>
      <c r="Y955" s="80"/>
      <c r="Z955" s="80"/>
      <c r="AA955" s="82"/>
      <c r="AB955" s="82"/>
      <c r="AC955" s="83"/>
      <c r="AD955" s="83"/>
      <c r="AE955" s="83"/>
      <c r="AF955" s="83"/>
      <c r="AG955" s="84"/>
      <c r="AH955" s="85"/>
      <c r="AI955" s="85"/>
      <c r="AJ955" s="85">
        <f t="shared" si="28"/>
        <v>0</v>
      </c>
      <c r="AK955" s="85">
        <f t="shared" si="29"/>
        <v>0</v>
      </c>
      <c r="AL955" s="36"/>
    </row>
    <row r="956" spans="1:38" ht="15" hidden="1" customHeight="1" x14ac:dyDescent="0.25">
      <c r="A956" s="71">
        <v>926</v>
      </c>
      <c r="B956" s="71"/>
      <c r="C956" s="72"/>
      <c r="D956" s="70"/>
      <c r="E956" s="30"/>
      <c r="F956" s="30"/>
      <c r="G956" s="73"/>
      <c r="H956" s="74" t="s">
        <v>8</v>
      </c>
      <c r="I956" s="31"/>
      <c r="J956" s="30" t="s">
        <v>9</v>
      </c>
      <c r="K956" s="75">
        <f>'ФОРМУЛЫ!'!E942</f>
        <v>0</v>
      </c>
      <c r="L956" s="75">
        <f>'ФОРМУЛЫ!'!F942</f>
        <v>0</v>
      </c>
      <c r="M956" s="91"/>
      <c r="N956" s="76">
        <f>'ФОРМУЛЫ!'!J942</f>
        <v>0</v>
      </c>
      <c r="O956" s="76">
        <f>'ФОРМУЛЫ!'!K942</f>
        <v>0</v>
      </c>
      <c r="P956" s="77"/>
      <c r="Q956" s="78">
        <f>'ФОРМУЛЫ!'!P942</f>
        <v>0</v>
      </c>
      <c r="R956" s="79">
        <v>0.18</v>
      </c>
      <c r="S956" s="80"/>
      <c r="T956" s="80"/>
      <c r="U956" s="80"/>
      <c r="V956" s="80"/>
      <c r="W956" s="89"/>
      <c r="X956" s="81">
        <v>0</v>
      </c>
      <c r="Y956" s="89"/>
      <c r="Z956" s="89"/>
      <c r="AA956" s="90"/>
      <c r="AB956" s="90"/>
      <c r="AC956" s="83"/>
      <c r="AD956" s="83"/>
      <c r="AE956" s="83"/>
      <c r="AF956" s="83"/>
      <c r="AG956" s="84"/>
      <c r="AH956" s="85"/>
      <c r="AI956" s="85"/>
      <c r="AJ956" s="85">
        <f t="shared" si="28"/>
        <v>0</v>
      </c>
      <c r="AK956" s="85">
        <f t="shared" si="29"/>
        <v>0</v>
      </c>
      <c r="AL956" s="41"/>
    </row>
    <row r="957" spans="1:38" ht="15" hidden="1" customHeight="1" x14ac:dyDescent="0.25">
      <c r="A957" s="71">
        <v>927</v>
      </c>
      <c r="B957" s="71"/>
      <c r="C957" s="72"/>
      <c r="D957" s="70"/>
      <c r="E957" s="30"/>
      <c r="F957" s="30"/>
      <c r="G957" s="73"/>
      <c r="H957" s="74" t="s">
        <v>8</v>
      </c>
      <c r="I957" s="31"/>
      <c r="J957" s="30" t="s">
        <v>9</v>
      </c>
      <c r="K957" s="75">
        <f>'ФОРМУЛЫ!'!E943</f>
        <v>0</v>
      </c>
      <c r="L957" s="75">
        <f>'ФОРМУЛЫ!'!F943</f>
        <v>0</v>
      </c>
      <c r="M957" s="91"/>
      <c r="N957" s="76">
        <f>'ФОРМУЛЫ!'!J943</f>
        <v>0</v>
      </c>
      <c r="O957" s="76">
        <f>'ФОРМУЛЫ!'!K943</f>
        <v>0</v>
      </c>
      <c r="P957" s="77"/>
      <c r="Q957" s="78">
        <f>'ФОРМУЛЫ!'!P943</f>
        <v>0</v>
      </c>
      <c r="R957" s="79">
        <v>0.18</v>
      </c>
      <c r="S957" s="80"/>
      <c r="T957" s="80"/>
      <c r="U957" s="80"/>
      <c r="V957" s="80"/>
      <c r="W957" s="80"/>
      <c r="X957" s="81">
        <v>0</v>
      </c>
      <c r="Y957" s="80"/>
      <c r="Z957" s="80"/>
      <c r="AA957" s="82"/>
      <c r="AB957" s="82"/>
      <c r="AC957" s="83"/>
      <c r="AD957" s="83"/>
      <c r="AE957" s="83"/>
      <c r="AF957" s="83"/>
      <c r="AG957" s="84"/>
      <c r="AH957" s="85"/>
      <c r="AI957" s="85"/>
      <c r="AJ957" s="85">
        <f t="shared" si="28"/>
        <v>0</v>
      </c>
      <c r="AK957" s="85">
        <f t="shared" si="29"/>
        <v>0</v>
      </c>
      <c r="AL957" s="36"/>
    </row>
    <row r="958" spans="1:38" ht="15" hidden="1" customHeight="1" x14ac:dyDescent="0.25">
      <c r="A958" s="71">
        <v>928</v>
      </c>
      <c r="B958" s="71"/>
      <c r="C958" s="72"/>
      <c r="D958" s="70"/>
      <c r="E958" s="30"/>
      <c r="F958" s="30"/>
      <c r="G958" s="73"/>
      <c r="H958" s="74" t="s">
        <v>8</v>
      </c>
      <c r="I958" s="31"/>
      <c r="J958" s="30" t="s">
        <v>9</v>
      </c>
      <c r="K958" s="75">
        <f>'ФОРМУЛЫ!'!E944</f>
        <v>0</v>
      </c>
      <c r="L958" s="75">
        <f>'ФОРМУЛЫ!'!F944</f>
        <v>0</v>
      </c>
      <c r="M958" s="91"/>
      <c r="N958" s="76">
        <f>'ФОРМУЛЫ!'!J944</f>
        <v>0</v>
      </c>
      <c r="O958" s="76">
        <f>'ФОРМУЛЫ!'!K944</f>
        <v>0</v>
      </c>
      <c r="P958" s="77"/>
      <c r="Q958" s="78">
        <f>'ФОРМУЛЫ!'!P944</f>
        <v>0</v>
      </c>
      <c r="R958" s="79">
        <v>0.18</v>
      </c>
      <c r="S958" s="92"/>
      <c r="T958" s="92"/>
      <c r="U958" s="80"/>
      <c r="V958" s="80"/>
      <c r="W958" s="80"/>
      <c r="X958" s="81">
        <v>0</v>
      </c>
      <c r="Y958" s="80"/>
      <c r="Z958" s="80"/>
      <c r="AA958" s="82"/>
      <c r="AB958" s="82"/>
      <c r="AC958" s="83"/>
      <c r="AD958" s="83"/>
      <c r="AE958" s="83"/>
      <c r="AF958" s="83"/>
      <c r="AG958" s="84"/>
      <c r="AH958" s="85"/>
      <c r="AI958" s="85"/>
      <c r="AJ958" s="85">
        <f t="shared" si="28"/>
        <v>0</v>
      </c>
      <c r="AK958" s="85">
        <f t="shared" si="29"/>
        <v>0</v>
      </c>
      <c r="AL958" s="36"/>
    </row>
    <row r="959" spans="1:38" ht="15" hidden="1" customHeight="1" x14ac:dyDescent="0.25">
      <c r="A959" s="71">
        <v>929</v>
      </c>
      <c r="B959" s="71"/>
      <c r="C959" s="72"/>
      <c r="D959" s="70"/>
      <c r="E959" s="30"/>
      <c r="F959" s="30"/>
      <c r="G959" s="73"/>
      <c r="H959" s="74" t="s">
        <v>8</v>
      </c>
      <c r="I959" s="31"/>
      <c r="J959" s="30" t="s">
        <v>9</v>
      </c>
      <c r="K959" s="75">
        <f>'ФОРМУЛЫ!'!E945</f>
        <v>0</v>
      </c>
      <c r="L959" s="75">
        <f>'ФОРМУЛЫ!'!F945</f>
        <v>0</v>
      </c>
      <c r="M959" s="91"/>
      <c r="N959" s="76">
        <f>'ФОРМУЛЫ!'!J945</f>
        <v>0</v>
      </c>
      <c r="O959" s="76">
        <f>'ФОРМУЛЫ!'!K945</f>
        <v>0</v>
      </c>
      <c r="P959" s="77"/>
      <c r="Q959" s="78">
        <f>'ФОРМУЛЫ!'!P945</f>
        <v>0</v>
      </c>
      <c r="R959" s="79">
        <v>0.18</v>
      </c>
      <c r="S959" s="92"/>
      <c r="T959" s="92"/>
      <c r="U959" s="80"/>
      <c r="V959" s="80"/>
      <c r="W959" s="80"/>
      <c r="X959" s="81">
        <v>0</v>
      </c>
      <c r="Y959" s="80"/>
      <c r="Z959" s="80"/>
      <c r="AA959" s="82"/>
      <c r="AB959" s="82"/>
      <c r="AC959" s="83"/>
      <c r="AD959" s="83"/>
      <c r="AE959" s="83"/>
      <c r="AF959" s="83"/>
      <c r="AG959" s="84"/>
      <c r="AH959" s="85"/>
      <c r="AI959" s="85"/>
      <c r="AJ959" s="85">
        <f t="shared" si="28"/>
        <v>0</v>
      </c>
      <c r="AK959" s="85">
        <f t="shared" si="29"/>
        <v>0</v>
      </c>
      <c r="AL959" s="36"/>
    </row>
    <row r="960" spans="1:38" ht="15" hidden="1" customHeight="1" x14ac:dyDescent="0.25">
      <c r="A960" s="71">
        <v>930</v>
      </c>
      <c r="B960" s="71"/>
      <c r="C960" s="72"/>
      <c r="D960" s="70"/>
      <c r="E960" s="30"/>
      <c r="F960" s="30"/>
      <c r="G960" s="73"/>
      <c r="H960" s="74" t="s">
        <v>8</v>
      </c>
      <c r="I960" s="31"/>
      <c r="J960" s="30" t="s">
        <v>9</v>
      </c>
      <c r="K960" s="75">
        <f>'ФОРМУЛЫ!'!E946</f>
        <v>0</v>
      </c>
      <c r="L960" s="75">
        <f>'ФОРМУЛЫ!'!F946</f>
        <v>0</v>
      </c>
      <c r="M960" s="91"/>
      <c r="N960" s="76">
        <f>'ФОРМУЛЫ!'!J946</f>
        <v>0</v>
      </c>
      <c r="O960" s="76">
        <f>'ФОРМУЛЫ!'!K946</f>
        <v>0</v>
      </c>
      <c r="P960" s="77"/>
      <c r="Q960" s="78">
        <f>'ФОРМУЛЫ!'!P946</f>
        <v>0</v>
      </c>
      <c r="R960" s="79">
        <v>0.18</v>
      </c>
      <c r="S960" s="92"/>
      <c r="T960" s="92"/>
      <c r="U960" s="80"/>
      <c r="V960" s="80"/>
      <c r="W960" s="80"/>
      <c r="X960" s="81">
        <v>0</v>
      </c>
      <c r="Y960" s="80"/>
      <c r="Z960" s="80"/>
      <c r="AA960" s="82"/>
      <c r="AB960" s="82"/>
      <c r="AC960" s="83"/>
      <c r="AD960" s="83"/>
      <c r="AE960" s="83"/>
      <c r="AF960" s="83"/>
      <c r="AG960" s="84"/>
      <c r="AH960" s="85"/>
      <c r="AI960" s="85"/>
      <c r="AJ960" s="85">
        <f t="shared" si="28"/>
        <v>0</v>
      </c>
      <c r="AK960" s="85">
        <f t="shared" si="29"/>
        <v>0</v>
      </c>
      <c r="AL960" s="36"/>
    </row>
    <row r="961" spans="1:38" ht="15" hidden="1" customHeight="1" x14ac:dyDescent="0.25">
      <c r="A961" s="71">
        <v>931</v>
      </c>
      <c r="B961" s="71"/>
      <c r="C961" s="72"/>
      <c r="D961" s="70"/>
      <c r="E961" s="30"/>
      <c r="F961" s="30"/>
      <c r="G961" s="73"/>
      <c r="H961" s="74" t="s">
        <v>8</v>
      </c>
      <c r="I961" s="31"/>
      <c r="J961" s="30" t="s">
        <v>9</v>
      </c>
      <c r="K961" s="75">
        <f>'ФОРМУЛЫ!'!E947</f>
        <v>0</v>
      </c>
      <c r="L961" s="75">
        <f>'ФОРМУЛЫ!'!F947</f>
        <v>0</v>
      </c>
      <c r="M961" s="91"/>
      <c r="N961" s="76">
        <f>'ФОРМУЛЫ!'!J947</f>
        <v>0</v>
      </c>
      <c r="O961" s="76">
        <f>'ФОРМУЛЫ!'!K947</f>
        <v>0</v>
      </c>
      <c r="P961" s="77"/>
      <c r="Q961" s="78">
        <f>'ФОРМУЛЫ!'!P947</f>
        <v>0</v>
      </c>
      <c r="R961" s="79">
        <v>0.18</v>
      </c>
      <c r="S961" s="92"/>
      <c r="T961" s="92"/>
      <c r="U961" s="80"/>
      <c r="V961" s="80"/>
      <c r="W961" s="80"/>
      <c r="X961" s="81">
        <v>0</v>
      </c>
      <c r="Y961" s="80"/>
      <c r="Z961" s="80"/>
      <c r="AA961" s="82"/>
      <c r="AB961" s="82"/>
      <c r="AC961" s="83"/>
      <c r="AD961" s="83"/>
      <c r="AE961" s="83"/>
      <c r="AF961" s="83"/>
      <c r="AG961" s="84"/>
      <c r="AH961" s="85"/>
      <c r="AI961" s="85"/>
      <c r="AJ961" s="85">
        <f t="shared" si="28"/>
        <v>0</v>
      </c>
      <c r="AK961" s="85">
        <f t="shared" si="29"/>
        <v>0</v>
      </c>
      <c r="AL961" s="36"/>
    </row>
    <row r="962" spans="1:38" ht="15" hidden="1" customHeight="1" x14ac:dyDescent="0.25">
      <c r="A962" s="71">
        <v>932</v>
      </c>
      <c r="B962" s="71"/>
      <c r="C962" s="72"/>
      <c r="D962" s="70"/>
      <c r="E962" s="30"/>
      <c r="F962" s="30"/>
      <c r="G962" s="73"/>
      <c r="H962" s="74" t="s">
        <v>8</v>
      </c>
      <c r="I962" s="31"/>
      <c r="J962" s="30" t="s">
        <v>9</v>
      </c>
      <c r="K962" s="75">
        <f>'ФОРМУЛЫ!'!E948</f>
        <v>0</v>
      </c>
      <c r="L962" s="75">
        <f>'ФОРМУЛЫ!'!F948</f>
        <v>0</v>
      </c>
      <c r="M962" s="91"/>
      <c r="N962" s="76">
        <f>'ФОРМУЛЫ!'!J948</f>
        <v>0</v>
      </c>
      <c r="O962" s="76">
        <f>'ФОРМУЛЫ!'!K948</f>
        <v>0</v>
      </c>
      <c r="P962" s="77"/>
      <c r="Q962" s="78">
        <f>'ФОРМУЛЫ!'!P948</f>
        <v>0</v>
      </c>
      <c r="R962" s="79">
        <v>0.18</v>
      </c>
      <c r="S962" s="92"/>
      <c r="T962" s="92"/>
      <c r="U962" s="80"/>
      <c r="V962" s="80"/>
      <c r="W962" s="80"/>
      <c r="X962" s="81">
        <v>0</v>
      </c>
      <c r="Y962" s="80"/>
      <c r="Z962" s="80"/>
      <c r="AA962" s="82"/>
      <c r="AB962" s="82"/>
      <c r="AC962" s="83"/>
      <c r="AD962" s="83"/>
      <c r="AE962" s="83"/>
      <c r="AF962" s="83"/>
      <c r="AG962" s="84"/>
      <c r="AH962" s="85"/>
      <c r="AI962" s="85"/>
      <c r="AJ962" s="85">
        <f t="shared" si="28"/>
        <v>0</v>
      </c>
      <c r="AK962" s="85">
        <f t="shared" si="29"/>
        <v>0</v>
      </c>
      <c r="AL962" s="36"/>
    </row>
    <row r="963" spans="1:38" ht="15" hidden="1" customHeight="1" x14ac:dyDescent="0.25">
      <c r="A963" s="71">
        <v>933</v>
      </c>
      <c r="B963" s="71"/>
      <c r="C963" s="72"/>
      <c r="D963" s="70"/>
      <c r="E963" s="30"/>
      <c r="F963" s="30"/>
      <c r="G963" s="73"/>
      <c r="H963" s="74" t="s">
        <v>8</v>
      </c>
      <c r="I963" s="31"/>
      <c r="J963" s="30" t="s">
        <v>9</v>
      </c>
      <c r="K963" s="75">
        <f>'ФОРМУЛЫ!'!E949</f>
        <v>0</v>
      </c>
      <c r="L963" s="75">
        <f>'ФОРМУЛЫ!'!F949</f>
        <v>0</v>
      </c>
      <c r="M963" s="91"/>
      <c r="N963" s="76">
        <f>'ФОРМУЛЫ!'!J949</f>
        <v>0</v>
      </c>
      <c r="O963" s="76">
        <f>'ФОРМУЛЫ!'!K949</f>
        <v>0</v>
      </c>
      <c r="P963" s="77"/>
      <c r="Q963" s="78">
        <f>'ФОРМУЛЫ!'!P949</f>
        <v>0</v>
      </c>
      <c r="R963" s="79">
        <v>0.18</v>
      </c>
      <c r="S963" s="92"/>
      <c r="T963" s="92"/>
      <c r="U963" s="80"/>
      <c r="V963" s="80"/>
      <c r="W963" s="80"/>
      <c r="X963" s="81">
        <v>0</v>
      </c>
      <c r="Y963" s="80"/>
      <c r="Z963" s="80"/>
      <c r="AA963" s="82"/>
      <c r="AB963" s="82"/>
      <c r="AC963" s="83"/>
      <c r="AD963" s="83"/>
      <c r="AE963" s="83"/>
      <c r="AF963" s="83"/>
      <c r="AG963" s="84"/>
      <c r="AH963" s="85"/>
      <c r="AI963" s="85"/>
      <c r="AJ963" s="85">
        <f t="shared" si="28"/>
        <v>0</v>
      </c>
      <c r="AK963" s="85">
        <f t="shared" si="29"/>
        <v>0</v>
      </c>
      <c r="AL963" s="36"/>
    </row>
    <row r="964" spans="1:38" ht="15" hidden="1" customHeight="1" x14ac:dyDescent="0.25">
      <c r="A964" s="71">
        <v>934</v>
      </c>
      <c r="B964" s="71"/>
      <c r="C964" s="72"/>
      <c r="D964" s="70"/>
      <c r="E964" s="30"/>
      <c r="F964" s="30"/>
      <c r="G964" s="73"/>
      <c r="H964" s="74" t="s">
        <v>8</v>
      </c>
      <c r="I964" s="31"/>
      <c r="J964" s="30" t="s">
        <v>9</v>
      </c>
      <c r="K964" s="75">
        <f>'ФОРМУЛЫ!'!E950</f>
        <v>0</v>
      </c>
      <c r="L964" s="75">
        <f>'ФОРМУЛЫ!'!F950</f>
        <v>0</v>
      </c>
      <c r="M964" s="91"/>
      <c r="N964" s="76">
        <f>'ФОРМУЛЫ!'!J950</f>
        <v>0</v>
      </c>
      <c r="O964" s="76">
        <f>'ФОРМУЛЫ!'!K950</f>
        <v>0</v>
      </c>
      <c r="P964" s="77"/>
      <c r="Q964" s="78">
        <f>'ФОРМУЛЫ!'!P950</f>
        <v>0</v>
      </c>
      <c r="R964" s="79">
        <v>0.18</v>
      </c>
      <c r="S964" s="92"/>
      <c r="T964" s="92"/>
      <c r="U964" s="80"/>
      <c r="V964" s="80"/>
      <c r="W964" s="80"/>
      <c r="X964" s="81">
        <v>0</v>
      </c>
      <c r="Y964" s="80"/>
      <c r="Z964" s="80"/>
      <c r="AA964" s="82"/>
      <c r="AB964" s="82"/>
      <c r="AC964" s="83"/>
      <c r="AD964" s="83"/>
      <c r="AE964" s="83"/>
      <c r="AF964" s="83"/>
      <c r="AG964" s="84"/>
      <c r="AH964" s="85"/>
      <c r="AI964" s="85"/>
      <c r="AJ964" s="85">
        <f t="shared" si="28"/>
        <v>0</v>
      </c>
      <c r="AK964" s="85">
        <f t="shared" si="29"/>
        <v>0</v>
      </c>
      <c r="AL964" s="36"/>
    </row>
    <row r="965" spans="1:38" ht="15" hidden="1" customHeight="1" x14ac:dyDescent="0.25">
      <c r="A965" s="71">
        <v>935</v>
      </c>
      <c r="B965" s="71"/>
      <c r="C965" s="72"/>
      <c r="D965" s="70"/>
      <c r="E965" s="30"/>
      <c r="F965" s="30"/>
      <c r="G965" s="73"/>
      <c r="H965" s="74" t="s">
        <v>8</v>
      </c>
      <c r="I965" s="31"/>
      <c r="J965" s="30" t="s">
        <v>9</v>
      </c>
      <c r="K965" s="75">
        <f>'ФОРМУЛЫ!'!E951</f>
        <v>0</v>
      </c>
      <c r="L965" s="75">
        <f>'ФОРМУЛЫ!'!F951</f>
        <v>0</v>
      </c>
      <c r="M965" s="91"/>
      <c r="N965" s="76">
        <f>'ФОРМУЛЫ!'!J951</f>
        <v>0</v>
      </c>
      <c r="O965" s="76">
        <f>'ФОРМУЛЫ!'!K951</f>
        <v>0</v>
      </c>
      <c r="P965" s="77"/>
      <c r="Q965" s="78">
        <f>'ФОРМУЛЫ!'!P951</f>
        <v>0</v>
      </c>
      <c r="R965" s="79">
        <v>0.18</v>
      </c>
      <c r="S965" s="92"/>
      <c r="T965" s="92"/>
      <c r="U965" s="80"/>
      <c r="V965" s="80"/>
      <c r="W965" s="80"/>
      <c r="X965" s="81">
        <v>0</v>
      </c>
      <c r="Y965" s="80"/>
      <c r="Z965" s="80"/>
      <c r="AA965" s="82"/>
      <c r="AB965" s="82"/>
      <c r="AC965" s="83"/>
      <c r="AD965" s="83"/>
      <c r="AE965" s="83"/>
      <c r="AF965" s="83"/>
      <c r="AG965" s="84"/>
      <c r="AH965" s="85"/>
      <c r="AI965" s="85"/>
      <c r="AJ965" s="85">
        <f t="shared" si="28"/>
        <v>0</v>
      </c>
      <c r="AK965" s="85">
        <f t="shared" si="29"/>
        <v>0</v>
      </c>
      <c r="AL965" s="36"/>
    </row>
    <row r="966" spans="1:38" ht="15" hidden="1" customHeight="1" x14ac:dyDescent="0.25">
      <c r="A966" s="71">
        <v>936</v>
      </c>
      <c r="B966" s="71"/>
      <c r="C966" s="72"/>
      <c r="D966" s="70"/>
      <c r="E966" s="30"/>
      <c r="F966" s="30"/>
      <c r="G966" s="73"/>
      <c r="H966" s="74" t="s">
        <v>8</v>
      </c>
      <c r="I966" s="31"/>
      <c r="J966" s="30" t="s">
        <v>9</v>
      </c>
      <c r="K966" s="75">
        <f>'ФОРМУЛЫ!'!E952</f>
        <v>0</v>
      </c>
      <c r="L966" s="75">
        <f>'ФОРМУЛЫ!'!F952</f>
        <v>0</v>
      </c>
      <c r="M966" s="91"/>
      <c r="N966" s="76">
        <f>'ФОРМУЛЫ!'!J952</f>
        <v>0</v>
      </c>
      <c r="O966" s="76">
        <f>'ФОРМУЛЫ!'!K952</f>
        <v>0</v>
      </c>
      <c r="P966" s="77"/>
      <c r="Q966" s="78">
        <f>'ФОРМУЛЫ!'!P952</f>
        <v>0</v>
      </c>
      <c r="R966" s="79">
        <v>0.18</v>
      </c>
      <c r="S966" s="92"/>
      <c r="T966" s="92"/>
      <c r="U966" s="80"/>
      <c r="V966" s="80"/>
      <c r="W966" s="80"/>
      <c r="X966" s="81">
        <v>0</v>
      </c>
      <c r="Y966" s="80"/>
      <c r="Z966" s="80"/>
      <c r="AA966" s="82"/>
      <c r="AB966" s="82"/>
      <c r="AC966" s="83"/>
      <c r="AD966" s="83"/>
      <c r="AE966" s="83"/>
      <c r="AF966" s="83"/>
      <c r="AG966" s="84"/>
      <c r="AH966" s="85"/>
      <c r="AI966" s="85"/>
      <c r="AJ966" s="85">
        <f t="shared" si="28"/>
        <v>0</v>
      </c>
      <c r="AK966" s="85">
        <f t="shared" si="29"/>
        <v>0</v>
      </c>
      <c r="AL966" s="36"/>
    </row>
    <row r="967" spans="1:38" ht="15" hidden="1" customHeight="1" x14ac:dyDescent="0.25">
      <c r="A967" s="71">
        <v>937</v>
      </c>
      <c r="B967" s="71"/>
      <c r="C967" s="72"/>
      <c r="D967" s="70"/>
      <c r="E967" s="30"/>
      <c r="F967" s="30"/>
      <c r="G967" s="73"/>
      <c r="H967" s="74" t="s">
        <v>8</v>
      </c>
      <c r="I967" s="31"/>
      <c r="J967" s="30" t="s">
        <v>9</v>
      </c>
      <c r="K967" s="75">
        <f>'ФОРМУЛЫ!'!E953</f>
        <v>0</v>
      </c>
      <c r="L967" s="75">
        <f>'ФОРМУЛЫ!'!F953</f>
        <v>0</v>
      </c>
      <c r="M967" s="91"/>
      <c r="N967" s="76">
        <f>'ФОРМУЛЫ!'!J953</f>
        <v>0</v>
      </c>
      <c r="O967" s="76">
        <f>'ФОРМУЛЫ!'!K953</f>
        <v>0</v>
      </c>
      <c r="P967" s="77"/>
      <c r="Q967" s="78">
        <f>'ФОРМУЛЫ!'!P953</f>
        <v>0</v>
      </c>
      <c r="R967" s="79">
        <v>0.18</v>
      </c>
      <c r="S967" s="92"/>
      <c r="T967" s="92"/>
      <c r="U967" s="80"/>
      <c r="V967" s="80"/>
      <c r="W967" s="80"/>
      <c r="X967" s="81">
        <v>0</v>
      </c>
      <c r="Y967" s="80"/>
      <c r="Z967" s="80"/>
      <c r="AA967" s="82"/>
      <c r="AB967" s="82"/>
      <c r="AC967" s="83"/>
      <c r="AD967" s="83"/>
      <c r="AE967" s="83"/>
      <c r="AF967" s="83"/>
      <c r="AG967" s="84"/>
      <c r="AH967" s="85"/>
      <c r="AI967" s="85"/>
      <c r="AJ967" s="85">
        <f t="shared" si="28"/>
        <v>0</v>
      </c>
      <c r="AK967" s="85">
        <f t="shared" si="29"/>
        <v>0</v>
      </c>
      <c r="AL967" s="36"/>
    </row>
    <row r="968" spans="1:38" ht="15" hidden="1" customHeight="1" x14ac:dyDescent="0.25">
      <c r="A968" s="71">
        <v>938</v>
      </c>
      <c r="B968" s="71"/>
      <c r="C968" s="72"/>
      <c r="D968" s="70"/>
      <c r="E968" s="30"/>
      <c r="F968" s="30"/>
      <c r="G968" s="73"/>
      <c r="H968" s="74" t="s">
        <v>8</v>
      </c>
      <c r="I968" s="31"/>
      <c r="J968" s="30" t="s">
        <v>9</v>
      </c>
      <c r="K968" s="75">
        <f>'ФОРМУЛЫ!'!E954</f>
        <v>0</v>
      </c>
      <c r="L968" s="75">
        <f>'ФОРМУЛЫ!'!F954</f>
        <v>0</v>
      </c>
      <c r="M968" s="91"/>
      <c r="N968" s="76">
        <f>'ФОРМУЛЫ!'!J954</f>
        <v>0</v>
      </c>
      <c r="O968" s="76">
        <f>'ФОРМУЛЫ!'!K954</f>
        <v>0</v>
      </c>
      <c r="P968" s="77"/>
      <c r="Q968" s="78">
        <f>'ФОРМУЛЫ!'!P954</f>
        <v>0</v>
      </c>
      <c r="R968" s="79">
        <v>0.18</v>
      </c>
      <c r="S968" s="92"/>
      <c r="T968" s="92"/>
      <c r="U968" s="80"/>
      <c r="V968" s="80"/>
      <c r="W968" s="80"/>
      <c r="X968" s="81">
        <v>0</v>
      </c>
      <c r="Y968" s="80"/>
      <c r="Z968" s="80"/>
      <c r="AA968" s="82"/>
      <c r="AB968" s="82"/>
      <c r="AC968" s="83"/>
      <c r="AD968" s="83"/>
      <c r="AE968" s="83"/>
      <c r="AF968" s="83"/>
      <c r="AG968" s="84"/>
      <c r="AH968" s="85"/>
      <c r="AI968" s="85"/>
      <c r="AJ968" s="85">
        <f t="shared" si="28"/>
        <v>0</v>
      </c>
      <c r="AK968" s="85">
        <f t="shared" si="29"/>
        <v>0</v>
      </c>
      <c r="AL968" s="36"/>
    </row>
    <row r="969" spans="1:38" ht="15" hidden="1" customHeight="1" x14ac:dyDescent="0.25">
      <c r="A969" s="71">
        <v>939</v>
      </c>
      <c r="B969" s="71"/>
      <c r="C969" s="72"/>
      <c r="D969" s="70"/>
      <c r="E969" s="30"/>
      <c r="F969" s="30"/>
      <c r="G969" s="73"/>
      <c r="H969" s="74" t="s">
        <v>8</v>
      </c>
      <c r="I969" s="31"/>
      <c r="J969" s="30" t="s">
        <v>9</v>
      </c>
      <c r="K969" s="75">
        <f>'ФОРМУЛЫ!'!E955</f>
        <v>0</v>
      </c>
      <c r="L969" s="75">
        <f>'ФОРМУЛЫ!'!F955</f>
        <v>0</v>
      </c>
      <c r="M969" s="91"/>
      <c r="N969" s="76">
        <f>'ФОРМУЛЫ!'!J955</f>
        <v>0</v>
      </c>
      <c r="O969" s="76">
        <f>'ФОРМУЛЫ!'!K955</f>
        <v>0</v>
      </c>
      <c r="P969" s="77"/>
      <c r="Q969" s="78">
        <f>'ФОРМУЛЫ!'!P955</f>
        <v>0</v>
      </c>
      <c r="R969" s="79">
        <v>0.18</v>
      </c>
      <c r="S969" s="92"/>
      <c r="T969" s="92"/>
      <c r="U969" s="80"/>
      <c r="V969" s="80"/>
      <c r="W969" s="80"/>
      <c r="X969" s="81">
        <v>0</v>
      </c>
      <c r="Y969" s="80"/>
      <c r="Z969" s="80"/>
      <c r="AA969" s="82"/>
      <c r="AB969" s="82"/>
      <c r="AC969" s="83"/>
      <c r="AD969" s="83"/>
      <c r="AE969" s="83"/>
      <c r="AF969" s="83"/>
      <c r="AG969" s="84"/>
      <c r="AH969" s="85"/>
      <c r="AI969" s="85"/>
      <c r="AJ969" s="85">
        <f t="shared" si="28"/>
        <v>0</v>
      </c>
      <c r="AK969" s="85">
        <f t="shared" si="29"/>
        <v>0</v>
      </c>
      <c r="AL969" s="36"/>
    </row>
    <row r="970" spans="1:38" ht="15" hidden="1" customHeight="1" x14ac:dyDescent="0.25">
      <c r="A970" s="71">
        <v>940</v>
      </c>
      <c r="B970" s="71"/>
      <c r="C970" s="72"/>
      <c r="D970" s="70"/>
      <c r="E970" s="30"/>
      <c r="F970" s="30"/>
      <c r="G970" s="73"/>
      <c r="H970" s="74" t="s">
        <v>8</v>
      </c>
      <c r="I970" s="31"/>
      <c r="J970" s="30" t="s">
        <v>9</v>
      </c>
      <c r="K970" s="75">
        <f>'ФОРМУЛЫ!'!E956</f>
        <v>0</v>
      </c>
      <c r="L970" s="75">
        <f>'ФОРМУЛЫ!'!F956</f>
        <v>0</v>
      </c>
      <c r="M970" s="91"/>
      <c r="N970" s="76">
        <f>'ФОРМУЛЫ!'!J956</f>
        <v>0</v>
      </c>
      <c r="O970" s="76">
        <f>'ФОРМУЛЫ!'!K956</f>
        <v>0</v>
      </c>
      <c r="P970" s="77"/>
      <c r="Q970" s="78">
        <f>'ФОРМУЛЫ!'!P956</f>
        <v>0</v>
      </c>
      <c r="R970" s="79">
        <v>0.18</v>
      </c>
      <c r="S970" s="92"/>
      <c r="T970" s="92"/>
      <c r="U970" s="80"/>
      <c r="V970" s="80"/>
      <c r="W970" s="80"/>
      <c r="X970" s="81">
        <v>0</v>
      </c>
      <c r="Y970" s="80"/>
      <c r="Z970" s="80"/>
      <c r="AA970" s="82"/>
      <c r="AB970" s="82"/>
      <c r="AC970" s="83"/>
      <c r="AD970" s="83"/>
      <c r="AE970" s="83"/>
      <c r="AF970" s="83"/>
      <c r="AG970" s="84"/>
      <c r="AH970" s="85"/>
      <c r="AI970" s="85"/>
      <c r="AJ970" s="85">
        <f t="shared" si="28"/>
        <v>0</v>
      </c>
      <c r="AK970" s="85">
        <f t="shared" si="29"/>
        <v>0</v>
      </c>
      <c r="AL970" s="36"/>
    </row>
    <row r="971" spans="1:38" ht="15" hidden="1" customHeight="1" x14ac:dyDescent="0.25">
      <c r="A971" s="71">
        <v>941</v>
      </c>
      <c r="B971" s="71"/>
      <c r="C971" s="72"/>
      <c r="D971" s="70"/>
      <c r="E971" s="30"/>
      <c r="F971" s="30"/>
      <c r="G971" s="73"/>
      <c r="H971" s="74" t="s">
        <v>8</v>
      </c>
      <c r="I971" s="31"/>
      <c r="J971" s="30" t="s">
        <v>9</v>
      </c>
      <c r="K971" s="75">
        <f>'ФОРМУЛЫ!'!E957</f>
        <v>0</v>
      </c>
      <c r="L971" s="75">
        <f>'ФОРМУЛЫ!'!F957</f>
        <v>0</v>
      </c>
      <c r="M971" s="91"/>
      <c r="N971" s="76">
        <f>'ФОРМУЛЫ!'!J957</f>
        <v>0</v>
      </c>
      <c r="O971" s="76">
        <f>'ФОРМУЛЫ!'!K957</f>
        <v>0</v>
      </c>
      <c r="P971" s="77"/>
      <c r="Q971" s="78">
        <f>'ФОРМУЛЫ!'!P957</f>
        <v>0</v>
      </c>
      <c r="R971" s="79">
        <v>0.18</v>
      </c>
      <c r="S971" s="92"/>
      <c r="T971" s="92"/>
      <c r="U971" s="80"/>
      <c r="V971" s="80"/>
      <c r="W971" s="80"/>
      <c r="X971" s="81">
        <v>0</v>
      </c>
      <c r="Y971" s="80"/>
      <c r="Z971" s="80"/>
      <c r="AA971" s="82"/>
      <c r="AB971" s="82"/>
      <c r="AC971" s="83"/>
      <c r="AD971" s="83"/>
      <c r="AE971" s="83"/>
      <c r="AF971" s="83"/>
      <c r="AG971" s="84"/>
      <c r="AH971" s="85"/>
      <c r="AI971" s="85"/>
      <c r="AJ971" s="85">
        <f t="shared" si="28"/>
        <v>0</v>
      </c>
      <c r="AK971" s="85">
        <f t="shared" si="29"/>
        <v>0</v>
      </c>
      <c r="AL971" s="36"/>
    </row>
    <row r="972" spans="1:38" ht="15" hidden="1" customHeight="1" x14ac:dyDescent="0.25">
      <c r="A972" s="71">
        <v>942</v>
      </c>
      <c r="B972" s="71"/>
      <c r="C972" s="72"/>
      <c r="D972" s="70"/>
      <c r="E972" s="30"/>
      <c r="F972" s="30"/>
      <c r="G972" s="73"/>
      <c r="H972" s="74" t="s">
        <v>8</v>
      </c>
      <c r="I972" s="31"/>
      <c r="J972" s="30" t="s">
        <v>9</v>
      </c>
      <c r="K972" s="75">
        <f>'ФОРМУЛЫ!'!E958</f>
        <v>0</v>
      </c>
      <c r="L972" s="75">
        <f>'ФОРМУЛЫ!'!F958</f>
        <v>0</v>
      </c>
      <c r="M972" s="91"/>
      <c r="N972" s="76">
        <f>'ФОРМУЛЫ!'!J958</f>
        <v>0</v>
      </c>
      <c r="O972" s="76">
        <f>'ФОРМУЛЫ!'!K958</f>
        <v>0</v>
      </c>
      <c r="P972" s="77"/>
      <c r="Q972" s="78">
        <f>'ФОРМУЛЫ!'!P958</f>
        <v>0</v>
      </c>
      <c r="R972" s="79">
        <v>0.18</v>
      </c>
      <c r="S972" s="92"/>
      <c r="T972" s="92"/>
      <c r="U972" s="80"/>
      <c r="V972" s="80"/>
      <c r="W972" s="80"/>
      <c r="X972" s="81">
        <v>0</v>
      </c>
      <c r="Y972" s="80"/>
      <c r="Z972" s="80"/>
      <c r="AA972" s="82"/>
      <c r="AB972" s="82"/>
      <c r="AC972" s="83"/>
      <c r="AD972" s="83"/>
      <c r="AE972" s="83"/>
      <c r="AF972" s="83"/>
      <c r="AG972" s="84"/>
      <c r="AH972" s="85"/>
      <c r="AI972" s="85"/>
      <c r="AJ972" s="85">
        <f t="shared" si="28"/>
        <v>0</v>
      </c>
      <c r="AK972" s="85">
        <f t="shared" si="29"/>
        <v>0</v>
      </c>
      <c r="AL972" s="36"/>
    </row>
    <row r="973" spans="1:38" ht="15" hidden="1" customHeight="1" x14ac:dyDescent="0.25">
      <c r="A973" s="71">
        <v>943</v>
      </c>
      <c r="B973" s="71"/>
      <c r="C973" s="72"/>
      <c r="D973" s="70"/>
      <c r="E973" s="30"/>
      <c r="F973" s="30"/>
      <c r="G973" s="73"/>
      <c r="H973" s="74" t="s">
        <v>8</v>
      </c>
      <c r="I973" s="31"/>
      <c r="J973" s="30" t="s">
        <v>9</v>
      </c>
      <c r="K973" s="75">
        <f>'ФОРМУЛЫ!'!E959</f>
        <v>0</v>
      </c>
      <c r="L973" s="75">
        <f>'ФОРМУЛЫ!'!F959</f>
        <v>0</v>
      </c>
      <c r="M973" s="91"/>
      <c r="N973" s="76">
        <f>'ФОРМУЛЫ!'!J959</f>
        <v>0</v>
      </c>
      <c r="O973" s="76">
        <f>'ФОРМУЛЫ!'!K959</f>
        <v>0</v>
      </c>
      <c r="P973" s="77"/>
      <c r="Q973" s="78">
        <f>'ФОРМУЛЫ!'!P959</f>
        <v>0</v>
      </c>
      <c r="R973" s="79">
        <v>0.18</v>
      </c>
      <c r="S973" s="92"/>
      <c r="T973" s="92"/>
      <c r="U973" s="80"/>
      <c r="V973" s="80"/>
      <c r="W973" s="80"/>
      <c r="X973" s="81">
        <v>0</v>
      </c>
      <c r="Y973" s="80"/>
      <c r="Z973" s="80"/>
      <c r="AA973" s="82"/>
      <c r="AB973" s="82"/>
      <c r="AC973" s="83"/>
      <c r="AD973" s="83"/>
      <c r="AE973" s="83"/>
      <c r="AF973" s="83"/>
      <c r="AG973" s="84"/>
      <c r="AH973" s="85"/>
      <c r="AI973" s="85"/>
      <c r="AJ973" s="85">
        <f t="shared" si="28"/>
        <v>0</v>
      </c>
      <c r="AK973" s="85">
        <f t="shared" si="29"/>
        <v>0</v>
      </c>
      <c r="AL973" s="36"/>
    </row>
    <row r="974" spans="1:38" ht="15" hidden="1" customHeight="1" x14ac:dyDescent="0.25">
      <c r="A974" s="71">
        <v>944</v>
      </c>
      <c r="B974" s="71"/>
      <c r="C974" s="72"/>
      <c r="D974" s="70"/>
      <c r="E974" s="30"/>
      <c r="F974" s="30"/>
      <c r="G974" s="73"/>
      <c r="H974" s="74" t="s">
        <v>8</v>
      </c>
      <c r="I974" s="31"/>
      <c r="J974" s="30" t="s">
        <v>9</v>
      </c>
      <c r="K974" s="75">
        <f>'ФОРМУЛЫ!'!E960</f>
        <v>0</v>
      </c>
      <c r="L974" s="75">
        <f>'ФОРМУЛЫ!'!F960</f>
        <v>0</v>
      </c>
      <c r="M974" s="91"/>
      <c r="N974" s="76">
        <f>'ФОРМУЛЫ!'!J960</f>
        <v>0</v>
      </c>
      <c r="O974" s="76">
        <f>'ФОРМУЛЫ!'!K960</f>
        <v>0</v>
      </c>
      <c r="P974" s="77"/>
      <c r="Q974" s="78">
        <f>'ФОРМУЛЫ!'!P960</f>
        <v>0</v>
      </c>
      <c r="R974" s="79">
        <v>0.18</v>
      </c>
      <c r="S974" s="92"/>
      <c r="T974" s="92"/>
      <c r="U974" s="80"/>
      <c r="V974" s="80"/>
      <c r="W974" s="80"/>
      <c r="X974" s="81">
        <v>0</v>
      </c>
      <c r="Y974" s="80"/>
      <c r="Z974" s="80"/>
      <c r="AA974" s="82"/>
      <c r="AB974" s="82"/>
      <c r="AC974" s="83"/>
      <c r="AD974" s="83"/>
      <c r="AE974" s="83"/>
      <c r="AF974" s="83"/>
      <c r="AG974" s="84"/>
      <c r="AH974" s="85"/>
      <c r="AI974" s="85"/>
      <c r="AJ974" s="85">
        <f t="shared" si="28"/>
        <v>0</v>
      </c>
      <c r="AK974" s="85">
        <f t="shared" si="29"/>
        <v>0</v>
      </c>
      <c r="AL974" s="36"/>
    </row>
    <row r="975" spans="1:38" ht="15" hidden="1" customHeight="1" x14ac:dyDescent="0.25">
      <c r="A975" s="71">
        <v>945</v>
      </c>
      <c r="B975" s="71"/>
      <c r="C975" s="72"/>
      <c r="D975" s="70"/>
      <c r="E975" s="30"/>
      <c r="F975" s="30"/>
      <c r="G975" s="73"/>
      <c r="H975" s="74" t="s">
        <v>8</v>
      </c>
      <c r="I975" s="31"/>
      <c r="J975" s="30" t="s">
        <v>9</v>
      </c>
      <c r="K975" s="75">
        <f>'ФОРМУЛЫ!'!E961</f>
        <v>0</v>
      </c>
      <c r="L975" s="75">
        <f>'ФОРМУЛЫ!'!F961</f>
        <v>0</v>
      </c>
      <c r="M975" s="91"/>
      <c r="N975" s="76">
        <f>'ФОРМУЛЫ!'!J961</f>
        <v>0</v>
      </c>
      <c r="O975" s="76">
        <f>'ФОРМУЛЫ!'!K961</f>
        <v>0</v>
      </c>
      <c r="P975" s="77"/>
      <c r="Q975" s="78">
        <f>'ФОРМУЛЫ!'!P961</f>
        <v>0</v>
      </c>
      <c r="R975" s="79">
        <v>0.18</v>
      </c>
      <c r="S975" s="92"/>
      <c r="T975" s="92"/>
      <c r="U975" s="80"/>
      <c r="V975" s="80"/>
      <c r="W975" s="80"/>
      <c r="X975" s="81">
        <v>0</v>
      </c>
      <c r="Y975" s="80"/>
      <c r="Z975" s="80"/>
      <c r="AA975" s="82"/>
      <c r="AB975" s="82"/>
      <c r="AC975" s="83"/>
      <c r="AD975" s="83"/>
      <c r="AE975" s="83"/>
      <c r="AF975" s="83"/>
      <c r="AG975" s="84"/>
      <c r="AH975" s="85"/>
      <c r="AI975" s="85"/>
      <c r="AJ975" s="85">
        <f t="shared" si="28"/>
        <v>0</v>
      </c>
      <c r="AK975" s="85">
        <f t="shared" si="29"/>
        <v>0</v>
      </c>
      <c r="AL975" s="36"/>
    </row>
    <row r="976" spans="1:38" ht="15" hidden="1" customHeight="1" x14ac:dyDescent="0.25">
      <c r="A976" s="71">
        <v>946</v>
      </c>
      <c r="B976" s="71"/>
      <c r="C976" s="72"/>
      <c r="D976" s="70"/>
      <c r="E976" s="30"/>
      <c r="F976" s="30"/>
      <c r="G976" s="73"/>
      <c r="H976" s="74" t="s">
        <v>8</v>
      </c>
      <c r="I976" s="31"/>
      <c r="J976" s="30" t="s">
        <v>9</v>
      </c>
      <c r="K976" s="75">
        <f>'ФОРМУЛЫ!'!E962</f>
        <v>0</v>
      </c>
      <c r="L976" s="75">
        <f>'ФОРМУЛЫ!'!F962</f>
        <v>0</v>
      </c>
      <c r="M976" s="91"/>
      <c r="N976" s="76">
        <f>'ФОРМУЛЫ!'!J962</f>
        <v>0</v>
      </c>
      <c r="O976" s="76">
        <f>'ФОРМУЛЫ!'!K962</f>
        <v>0</v>
      </c>
      <c r="P976" s="77"/>
      <c r="Q976" s="78">
        <f>'ФОРМУЛЫ!'!P962</f>
        <v>0</v>
      </c>
      <c r="R976" s="79">
        <v>0.18</v>
      </c>
      <c r="S976" s="92"/>
      <c r="T976" s="92"/>
      <c r="U976" s="80"/>
      <c r="V976" s="80"/>
      <c r="W976" s="80"/>
      <c r="X976" s="81">
        <v>0</v>
      </c>
      <c r="Y976" s="80"/>
      <c r="Z976" s="80"/>
      <c r="AA976" s="82"/>
      <c r="AB976" s="82"/>
      <c r="AC976" s="83"/>
      <c r="AD976" s="83"/>
      <c r="AE976" s="83"/>
      <c r="AF976" s="83"/>
      <c r="AG976" s="84"/>
      <c r="AH976" s="85"/>
      <c r="AI976" s="85"/>
      <c r="AJ976" s="85">
        <f t="shared" si="28"/>
        <v>0</v>
      </c>
      <c r="AK976" s="85">
        <f t="shared" si="29"/>
        <v>0</v>
      </c>
      <c r="AL976" s="36"/>
    </row>
    <row r="977" spans="1:38" ht="15" hidden="1" customHeight="1" x14ac:dyDescent="0.25">
      <c r="A977" s="71">
        <v>947</v>
      </c>
      <c r="B977" s="71"/>
      <c r="C977" s="72"/>
      <c r="D977" s="70"/>
      <c r="E977" s="30"/>
      <c r="F977" s="30"/>
      <c r="G977" s="73"/>
      <c r="H977" s="74" t="s">
        <v>8</v>
      </c>
      <c r="I977" s="31"/>
      <c r="J977" s="30" t="s">
        <v>9</v>
      </c>
      <c r="K977" s="75">
        <f>'ФОРМУЛЫ!'!E963</f>
        <v>0</v>
      </c>
      <c r="L977" s="75">
        <f>'ФОРМУЛЫ!'!F963</f>
        <v>0</v>
      </c>
      <c r="M977" s="91"/>
      <c r="N977" s="76">
        <f>'ФОРМУЛЫ!'!J963</f>
        <v>0</v>
      </c>
      <c r="O977" s="76">
        <f>'ФОРМУЛЫ!'!K963</f>
        <v>0</v>
      </c>
      <c r="P977" s="77"/>
      <c r="Q977" s="78">
        <f>'ФОРМУЛЫ!'!P963</f>
        <v>0</v>
      </c>
      <c r="R977" s="79">
        <v>0.18</v>
      </c>
      <c r="S977" s="92"/>
      <c r="T977" s="92"/>
      <c r="U977" s="80"/>
      <c r="V977" s="80"/>
      <c r="W977" s="80"/>
      <c r="X977" s="81">
        <v>0</v>
      </c>
      <c r="Y977" s="80"/>
      <c r="Z977" s="80"/>
      <c r="AA977" s="82"/>
      <c r="AB977" s="82"/>
      <c r="AC977" s="83"/>
      <c r="AD977" s="83"/>
      <c r="AE977" s="83"/>
      <c r="AF977" s="83"/>
      <c r="AG977" s="84"/>
      <c r="AH977" s="85"/>
      <c r="AI977" s="85"/>
      <c r="AJ977" s="85">
        <f t="shared" si="28"/>
        <v>0</v>
      </c>
      <c r="AK977" s="85">
        <f t="shared" si="29"/>
        <v>0</v>
      </c>
      <c r="AL977" s="36"/>
    </row>
    <row r="978" spans="1:38" ht="15" hidden="1" customHeight="1" x14ac:dyDescent="0.25">
      <c r="A978" s="71">
        <v>948</v>
      </c>
      <c r="B978" s="71"/>
      <c r="C978" s="72"/>
      <c r="D978" s="70"/>
      <c r="E978" s="30"/>
      <c r="F978" s="30"/>
      <c r="G978" s="73"/>
      <c r="H978" s="74" t="s">
        <v>8</v>
      </c>
      <c r="I978" s="31"/>
      <c r="J978" s="30" t="s">
        <v>9</v>
      </c>
      <c r="K978" s="75">
        <f>'ФОРМУЛЫ!'!E964</f>
        <v>0</v>
      </c>
      <c r="L978" s="75">
        <f>'ФОРМУЛЫ!'!F964</f>
        <v>0</v>
      </c>
      <c r="M978" s="91"/>
      <c r="N978" s="76">
        <f>'ФОРМУЛЫ!'!J964</f>
        <v>0</v>
      </c>
      <c r="O978" s="76">
        <f>'ФОРМУЛЫ!'!K964</f>
        <v>0</v>
      </c>
      <c r="P978" s="77"/>
      <c r="Q978" s="78">
        <f>'ФОРМУЛЫ!'!P964</f>
        <v>0</v>
      </c>
      <c r="R978" s="79">
        <v>0.18</v>
      </c>
      <c r="S978" s="92"/>
      <c r="T978" s="92"/>
      <c r="U978" s="80"/>
      <c r="V978" s="80"/>
      <c r="W978" s="80"/>
      <c r="X978" s="81">
        <v>0</v>
      </c>
      <c r="Y978" s="80"/>
      <c r="Z978" s="80"/>
      <c r="AA978" s="82"/>
      <c r="AB978" s="82"/>
      <c r="AC978" s="83"/>
      <c r="AD978" s="83"/>
      <c r="AE978" s="83"/>
      <c r="AF978" s="83"/>
      <c r="AG978" s="84"/>
      <c r="AH978" s="85"/>
      <c r="AI978" s="85"/>
      <c r="AJ978" s="85">
        <f t="shared" si="28"/>
        <v>0</v>
      </c>
      <c r="AK978" s="85">
        <f t="shared" si="29"/>
        <v>0</v>
      </c>
      <c r="AL978" s="36"/>
    </row>
    <row r="979" spans="1:38" ht="15" hidden="1" customHeight="1" x14ac:dyDescent="0.25">
      <c r="A979" s="71">
        <v>949</v>
      </c>
      <c r="B979" s="71"/>
      <c r="C979" s="72"/>
      <c r="D979" s="70"/>
      <c r="E979" s="30"/>
      <c r="F979" s="30"/>
      <c r="G979" s="73"/>
      <c r="H979" s="74" t="s">
        <v>8</v>
      </c>
      <c r="I979" s="31"/>
      <c r="J979" s="30" t="s">
        <v>9</v>
      </c>
      <c r="K979" s="75">
        <f>'ФОРМУЛЫ!'!E965</f>
        <v>0</v>
      </c>
      <c r="L979" s="75">
        <f>'ФОРМУЛЫ!'!F965</f>
        <v>0</v>
      </c>
      <c r="M979" s="91"/>
      <c r="N979" s="76">
        <f>'ФОРМУЛЫ!'!J965</f>
        <v>0</v>
      </c>
      <c r="O979" s="76">
        <f>'ФОРМУЛЫ!'!K965</f>
        <v>0</v>
      </c>
      <c r="P979" s="77"/>
      <c r="Q979" s="78">
        <f>'ФОРМУЛЫ!'!P965</f>
        <v>0</v>
      </c>
      <c r="R979" s="79">
        <v>0.18</v>
      </c>
      <c r="S979" s="92"/>
      <c r="T979" s="92"/>
      <c r="U979" s="80"/>
      <c r="V979" s="80"/>
      <c r="W979" s="80"/>
      <c r="X979" s="81">
        <v>0</v>
      </c>
      <c r="Y979" s="80"/>
      <c r="Z979" s="80"/>
      <c r="AA979" s="82"/>
      <c r="AB979" s="82"/>
      <c r="AC979" s="83"/>
      <c r="AD979" s="83"/>
      <c r="AE979" s="83"/>
      <c r="AF979" s="83"/>
      <c r="AG979" s="84"/>
      <c r="AH979" s="85"/>
      <c r="AI979" s="85"/>
      <c r="AJ979" s="85">
        <f t="shared" si="28"/>
        <v>0</v>
      </c>
      <c r="AK979" s="85">
        <f t="shared" si="29"/>
        <v>0</v>
      </c>
      <c r="AL979" s="36"/>
    </row>
    <row r="980" spans="1:38" ht="15" hidden="1" customHeight="1" x14ac:dyDescent="0.25">
      <c r="A980" s="71">
        <v>950</v>
      </c>
      <c r="B980" s="71"/>
      <c r="C980" s="72"/>
      <c r="D980" s="70"/>
      <c r="E980" s="30"/>
      <c r="F980" s="30"/>
      <c r="G980" s="73"/>
      <c r="H980" s="74" t="s">
        <v>8</v>
      </c>
      <c r="I980" s="31"/>
      <c r="J980" s="30" t="s">
        <v>9</v>
      </c>
      <c r="K980" s="75">
        <f>'ФОРМУЛЫ!'!E966</f>
        <v>0</v>
      </c>
      <c r="L980" s="75">
        <f>'ФОРМУЛЫ!'!F966</f>
        <v>0</v>
      </c>
      <c r="M980" s="91"/>
      <c r="N980" s="76">
        <f>'ФОРМУЛЫ!'!J966</f>
        <v>0</v>
      </c>
      <c r="O980" s="76">
        <f>'ФОРМУЛЫ!'!K966</f>
        <v>0</v>
      </c>
      <c r="P980" s="77"/>
      <c r="Q980" s="78">
        <f>'ФОРМУЛЫ!'!P966</f>
        <v>0</v>
      </c>
      <c r="R980" s="79">
        <v>0.18</v>
      </c>
      <c r="S980" s="92"/>
      <c r="T980" s="92"/>
      <c r="U980" s="80"/>
      <c r="V980" s="80"/>
      <c r="W980" s="80"/>
      <c r="X980" s="81">
        <v>0</v>
      </c>
      <c r="Y980" s="80"/>
      <c r="Z980" s="80"/>
      <c r="AA980" s="82"/>
      <c r="AB980" s="82"/>
      <c r="AC980" s="83"/>
      <c r="AD980" s="83"/>
      <c r="AE980" s="83"/>
      <c r="AF980" s="83"/>
      <c r="AG980" s="84"/>
      <c r="AH980" s="85"/>
      <c r="AI980" s="85"/>
      <c r="AJ980" s="85">
        <f t="shared" si="28"/>
        <v>0</v>
      </c>
      <c r="AK980" s="85">
        <f t="shared" si="29"/>
        <v>0</v>
      </c>
      <c r="AL980" s="36"/>
    </row>
    <row r="981" spans="1:38" ht="15" hidden="1" customHeight="1" x14ac:dyDescent="0.25">
      <c r="A981" s="71">
        <v>951</v>
      </c>
      <c r="B981" s="71"/>
      <c r="C981" s="72"/>
      <c r="D981" s="70"/>
      <c r="E981" s="30"/>
      <c r="F981" s="30"/>
      <c r="G981" s="73"/>
      <c r="H981" s="74" t="s">
        <v>8</v>
      </c>
      <c r="I981" s="31"/>
      <c r="J981" s="30" t="s">
        <v>9</v>
      </c>
      <c r="K981" s="75">
        <f>'ФОРМУЛЫ!'!E967</f>
        <v>0</v>
      </c>
      <c r="L981" s="75">
        <f>'ФОРМУЛЫ!'!F967</f>
        <v>0</v>
      </c>
      <c r="M981" s="91"/>
      <c r="N981" s="76">
        <f>'ФОРМУЛЫ!'!J967</f>
        <v>0</v>
      </c>
      <c r="O981" s="76">
        <f>'ФОРМУЛЫ!'!K967</f>
        <v>0</v>
      </c>
      <c r="P981" s="77"/>
      <c r="Q981" s="78">
        <f>'ФОРМУЛЫ!'!P967</f>
        <v>0</v>
      </c>
      <c r="R981" s="79">
        <v>0.18</v>
      </c>
      <c r="S981" s="92"/>
      <c r="T981" s="92"/>
      <c r="U981" s="80"/>
      <c r="V981" s="80"/>
      <c r="W981" s="80"/>
      <c r="X981" s="81">
        <v>0</v>
      </c>
      <c r="Y981" s="80"/>
      <c r="Z981" s="80"/>
      <c r="AA981" s="82"/>
      <c r="AB981" s="82"/>
      <c r="AC981" s="83"/>
      <c r="AD981" s="83"/>
      <c r="AE981" s="83"/>
      <c r="AF981" s="83"/>
      <c r="AG981" s="84"/>
      <c r="AH981" s="85"/>
      <c r="AI981" s="85"/>
      <c r="AJ981" s="85">
        <f t="shared" si="28"/>
        <v>0</v>
      </c>
      <c r="AK981" s="85">
        <f t="shared" si="29"/>
        <v>0</v>
      </c>
      <c r="AL981" s="36"/>
    </row>
    <row r="982" spans="1:38" ht="15" hidden="1" customHeight="1" x14ac:dyDescent="0.25">
      <c r="A982" s="71">
        <v>952</v>
      </c>
      <c r="B982" s="71"/>
      <c r="C982" s="72"/>
      <c r="D982" s="70"/>
      <c r="E982" s="30"/>
      <c r="F982" s="30"/>
      <c r="G982" s="73"/>
      <c r="H982" s="74" t="s">
        <v>8</v>
      </c>
      <c r="I982" s="31"/>
      <c r="J982" s="30" t="s">
        <v>9</v>
      </c>
      <c r="K982" s="75">
        <f>'ФОРМУЛЫ!'!E968</f>
        <v>0</v>
      </c>
      <c r="L982" s="75">
        <f>'ФОРМУЛЫ!'!F968</f>
        <v>0</v>
      </c>
      <c r="M982" s="91"/>
      <c r="N982" s="76">
        <f>'ФОРМУЛЫ!'!J968</f>
        <v>0</v>
      </c>
      <c r="O982" s="76">
        <f>'ФОРМУЛЫ!'!K968</f>
        <v>0</v>
      </c>
      <c r="P982" s="77"/>
      <c r="Q982" s="78">
        <f>'ФОРМУЛЫ!'!P968</f>
        <v>0</v>
      </c>
      <c r="R982" s="79">
        <v>0.18</v>
      </c>
      <c r="S982" s="92"/>
      <c r="T982" s="92"/>
      <c r="U982" s="80"/>
      <c r="V982" s="80"/>
      <c r="W982" s="80"/>
      <c r="X982" s="81">
        <v>0</v>
      </c>
      <c r="Y982" s="80"/>
      <c r="Z982" s="80"/>
      <c r="AA982" s="82"/>
      <c r="AB982" s="82"/>
      <c r="AC982" s="83"/>
      <c r="AD982" s="83"/>
      <c r="AE982" s="83"/>
      <c r="AF982" s="83"/>
      <c r="AG982" s="84"/>
      <c r="AH982" s="85"/>
      <c r="AI982" s="85"/>
      <c r="AJ982" s="85">
        <f t="shared" si="28"/>
        <v>0</v>
      </c>
      <c r="AK982" s="85">
        <f t="shared" si="29"/>
        <v>0</v>
      </c>
      <c r="AL982" s="36"/>
    </row>
    <row r="983" spans="1:38" ht="15" hidden="1" customHeight="1" x14ac:dyDescent="0.25">
      <c r="A983" s="71">
        <v>953</v>
      </c>
      <c r="B983" s="71"/>
      <c r="C983" s="72"/>
      <c r="D983" s="70"/>
      <c r="E983" s="30"/>
      <c r="F983" s="30"/>
      <c r="G983" s="73"/>
      <c r="H983" s="74" t="s">
        <v>8</v>
      </c>
      <c r="I983" s="31"/>
      <c r="J983" s="30" t="s">
        <v>9</v>
      </c>
      <c r="K983" s="75">
        <f>'ФОРМУЛЫ!'!E969</f>
        <v>0</v>
      </c>
      <c r="L983" s="75">
        <f>'ФОРМУЛЫ!'!F969</f>
        <v>0</v>
      </c>
      <c r="M983" s="91"/>
      <c r="N983" s="76">
        <f>'ФОРМУЛЫ!'!J969</f>
        <v>0</v>
      </c>
      <c r="O983" s="76">
        <f>'ФОРМУЛЫ!'!K969</f>
        <v>0</v>
      </c>
      <c r="P983" s="77"/>
      <c r="Q983" s="78">
        <f>'ФОРМУЛЫ!'!P969</f>
        <v>0</v>
      </c>
      <c r="R983" s="79">
        <v>0.18</v>
      </c>
      <c r="S983" s="92"/>
      <c r="T983" s="92"/>
      <c r="U983" s="80"/>
      <c r="V983" s="80"/>
      <c r="W983" s="80"/>
      <c r="X983" s="81">
        <v>0</v>
      </c>
      <c r="Y983" s="80"/>
      <c r="Z983" s="80"/>
      <c r="AA983" s="82"/>
      <c r="AB983" s="82"/>
      <c r="AC983" s="83"/>
      <c r="AD983" s="83"/>
      <c r="AE983" s="83"/>
      <c r="AF983" s="83"/>
      <c r="AG983" s="84"/>
      <c r="AH983" s="85"/>
      <c r="AI983" s="85"/>
      <c r="AJ983" s="85">
        <f t="shared" si="28"/>
        <v>0</v>
      </c>
      <c r="AK983" s="85">
        <f t="shared" si="29"/>
        <v>0</v>
      </c>
      <c r="AL983" s="36"/>
    </row>
    <row r="984" spans="1:38" ht="15" hidden="1" customHeight="1" x14ac:dyDescent="0.25">
      <c r="A984" s="71">
        <v>954</v>
      </c>
      <c r="B984" s="71"/>
      <c r="C984" s="72"/>
      <c r="D984" s="70"/>
      <c r="E984" s="30"/>
      <c r="F984" s="30"/>
      <c r="G984" s="73"/>
      <c r="H984" s="74" t="s">
        <v>8</v>
      </c>
      <c r="I984" s="31"/>
      <c r="J984" s="30" t="s">
        <v>9</v>
      </c>
      <c r="K984" s="75">
        <f>'ФОРМУЛЫ!'!E970</f>
        <v>0</v>
      </c>
      <c r="L984" s="75">
        <f>'ФОРМУЛЫ!'!F970</f>
        <v>0</v>
      </c>
      <c r="M984" s="91"/>
      <c r="N984" s="76">
        <f>'ФОРМУЛЫ!'!J970</f>
        <v>0</v>
      </c>
      <c r="O984" s="76">
        <f>'ФОРМУЛЫ!'!K970</f>
        <v>0</v>
      </c>
      <c r="P984" s="77"/>
      <c r="Q984" s="78">
        <f>'ФОРМУЛЫ!'!P970</f>
        <v>0</v>
      </c>
      <c r="R984" s="79">
        <v>0.18</v>
      </c>
      <c r="S984" s="92"/>
      <c r="T984" s="92"/>
      <c r="U984" s="80"/>
      <c r="V984" s="80"/>
      <c r="W984" s="80"/>
      <c r="X984" s="81">
        <v>0</v>
      </c>
      <c r="Y984" s="80"/>
      <c r="Z984" s="80"/>
      <c r="AA984" s="82"/>
      <c r="AB984" s="82"/>
      <c r="AC984" s="83"/>
      <c r="AD984" s="83"/>
      <c r="AE984" s="83"/>
      <c r="AF984" s="83"/>
      <c r="AG984" s="84"/>
      <c r="AH984" s="85"/>
      <c r="AI984" s="85"/>
      <c r="AJ984" s="85">
        <f t="shared" si="28"/>
        <v>0</v>
      </c>
      <c r="AK984" s="85">
        <f t="shared" si="29"/>
        <v>0</v>
      </c>
      <c r="AL984" s="36"/>
    </row>
    <row r="985" spans="1:38" ht="15" hidden="1" customHeight="1" x14ac:dyDescent="0.25">
      <c r="A985" s="71">
        <v>955</v>
      </c>
      <c r="B985" s="71"/>
      <c r="C985" s="72"/>
      <c r="D985" s="70"/>
      <c r="E985" s="30"/>
      <c r="F985" s="30"/>
      <c r="G985" s="73"/>
      <c r="H985" s="74" t="s">
        <v>8</v>
      </c>
      <c r="I985" s="31"/>
      <c r="J985" s="30" t="s">
        <v>9</v>
      </c>
      <c r="K985" s="75">
        <f>'ФОРМУЛЫ!'!E971</f>
        <v>0</v>
      </c>
      <c r="L985" s="75">
        <f>'ФОРМУЛЫ!'!F971</f>
        <v>0</v>
      </c>
      <c r="M985" s="91"/>
      <c r="N985" s="76">
        <f>'ФОРМУЛЫ!'!J971</f>
        <v>0</v>
      </c>
      <c r="O985" s="76">
        <f>'ФОРМУЛЫ!'!K971</f>
        <v>0</v>
      </c>
      <c r="P985" s="77"/>
      <c r="Q985" s="78">
        <f>'ФОРМУЛЫ!'!P971</f>
        <v>0</v>
      </c>
      <c r="R985" s="79">
        <v>0.18</v>
      </c>
      <c r="S985" s="92"/>
      <c r="T985" s="92"/>
      <c r="U985" s="80"/>
      <c r="V985" s="80"/>
      <c r="W985" s="80"/>
      <c r="X985" s="81">
        <v>0</v>
      </c>
      <c r="Y985" s="80"/>
      <c r="Z985" s="80"/>
      <c r="AA985" s="82"/>
      <c r="AB985" s="82"/>
      <c r="AC985" s="83"/>
      <c r="AD985" s="83"/>
      <c r="AE985" s="83"/>
      <c r="AF985" s="83"/>
      <c r="AG985" s="84"/>
      <c r="AH985" s="85"/>
      <c r="AI985" s="85"/>
      <c r="AJ985" s="85">
        <f t="shared" si="28"/>
        <v>0</v>
      </c>
      <c r="AK985" s="85">
        <f t="shared" si="29"/>
        <v>0</v>
      </c>
      <c r="AL985" s="36"/>
    </row>
    <row r="986" spans="1:38" ht="15" hidden="1" customHeight="1" x14ac:dyDescent="0.25">
      <c r="A986" s="71">
        <v>956</v>
      </c>
      <c r="B986" s="71"/>
      <c r="C986" s="72"/>
      <c r="D986" s="70"/>
      <c r="E986" s="30"/>
      <c r="F986" s="30"/>
      <c r="G986" s="73"/>
      <c r="H986" s="74" t="s">
        <v>8</v>
      </c>
      <c r="I986" s="31"/>
      <c r="J986" s="30" t="s">
        <v>9</v>
      </c>
      <c r="K986" s="75">
        <f>'ФОРМУЛЫ!'!E972</f>
        <v>0</v>
      </c>
      <c r="L986" s="75">
        <f>'ФОРМУЛЫ!'!F972</f>
        <v>0</v>
      </c>
      <c r="M986" s="91"/>
      <c r="N986" s="76">
        <f>'ФОРМУЛЫ!'!J972</f>
        <v>0</v>
      </c>
      <c r="O986" s="76">
        <f>'ФОРМУЛЫ!'!K972</f>
        <v>0</v>
      </c>
      <c r="P986" s="77"/>
      <c r="Q986" s="78">
        <f>'ФОРМУЛЫ!'!P972</f>
        <v>0</v>
      </c>
      <c r="R986" s="79">
        <v>0.18</v>
      </c>
      <c r="S986" s="92"/>
      <c r="T986" s="92"/>
      <c r="U986" s="80"/>
      <c r="V986" s="80"/>
      <c r="W986" s="80"/>
      <c r="X986" s="81">
        <v>0</v>
      </c>
      <c r="Y986" s="80"/>
      <c r="Z986" s="80"/>
      <c r="AA986" s="82"/>
      <c r="AB986" s="82"/>
      <c r="AC986" s="83"/>
      <c r="AD986" s="83"/>
      <c r="AE986" s="83"/>
      <c r="AF986" s="83"/>
      <c r="AG986" s="84"/>
      <c r="AH986" s="85"/>
      <c r="AI986" s="85"/>
      <c r="AJ986" s="85">
        <f t="shared" si="28"/>
        <v>0</v>
      </c>
      <c r="AK986" s="85">
        <f t="shared" si="29"/>
        <v>0</v>
      </c>
      <c r="AL986" s="36"/>
    </row>
    <row r="987" spans="1:38" ht="15" hidden="1" customHeight="1" x14ac:dyDescent="0.25">
      <c r="A987" s="71">
        <v>957</v>
      </c>
      <c r="B987" s="71"/>
      <c r="C987" s="72"/>
      <c r="D987" s="70"/>
      <c r="E987" s="30"/>
      <c r="F987" s="30"/>
      <c r="G987" s="73"/>
      <c r="H987" s="74" t="s">
        <v>8</v>
      </c>
      <c r="I987" s="31"/>
      <c r="J987" s="30" t="s">
        <v>9</v>
      </c>
      <c r="K987" s="75">
        <f>'ФОРМУЛЫ!'!E973</f>
        <v>0</v>
      </c>
      <c r="L987" s="75">
        <f>'ФОРМУЛЫ!'!F973</f>
        <v>0</v>
      </c>
      <c r="M987" s="91"/>
      <c r="N987" s="76">
        <f>'ФОРМУЛЫ!'!J973</f>
        <v>0</v>
      </c>
      <c r="O987" s="76">
        <f>'ФОРМУЛЫ!'!K973</f>
        <v>0</v>
      </c>
      <c r="P987" s="77"/>
      <c r="Q987" s="78">
        <f>'ФОРМУЛЫ!'!P973</f>
        <v>0</v>
      </c>
      <c r="R987" s="79">
        <v>0.18</v>
      </c>
      <c r="S987" s="92"/>
      <c r="T987" s="92"/>
      <c r="U987" s="80"/>
      <c r="V987" s="80"/>
      <c r="W987" s="80"/>
      <c r="X987" s="81">
        <v>0</v>
      </c>
      <c r="Y987" s="80"/>
      <c r="Z987" s="80"/>
      <c r="AA987" s="82"/>
      <c r="AB987" s="82"/>
      <c r="AC987" s="83"/>
      <c r="AD987" s="83"/>
      <c r="AE987" s="83"/>
      <c r="AF987" s="83"/>
      <c r="AG987" s="84"/>
      <c r="AH987" s="85"/>
      <c r="AI987" s="85"/>
      <c r="AJ987" s="85">
        <f t="shared" si="28"/>
        <v>0</v>
      </c>
      <c r="AK987" s="85">
        <f t="shared" si="29"/>
        <v>0</v>
      </c>
      <c r="AL987" s="36"/>
    </row>
    <row r="988" spans="1:38" ht="15" hidden="1" customHeight="1" x14ac:dyDescent="0.25">
      <c r="A988" s="71">
        <v>958</v>
      </c>
      <c r="B988" s="71"/>
      <c r="C988" s="72"/>
      <c r="D988" s="70"/>
      <c r="E988" s="30"/>
      <c r="F988" s="30"/>
      <c r="G988" s="73"/>
      <c r="H988" s="74" t="s">
        <v>8</v>
      </c>
      <c r="I988" s="31"/>
      <c r="J988" s="30" t="s">
        <v>9</v>
      </c>
      <c r="K988" s="75">
        <f>'ФОРМУЛЫ!'!E974</f>
        <v>0</v>
      </c>
      <c r="L988" s="75">
        <f>'ФОРМУЛЫ!'!F974</f>
        <v>0</v>
      </c>
      <c r="M988" s="91"/>
      <c r="N988" s="76">
        <f>'ФОРМУЛЫ!'!J974</f>
        <v>0</v>
      </c>
      <c r="O988" s="76">
        <f>'ФОРМУЛЫ!'!K974</f>
        <v>0</v>
      </c>
      <c r="P988" s="77"/>
      <c r="Q988" s="78">
        <f>'ФОРМУЛЫ!'!P974</f>
        <v>0</v>
      </c>
      <c r="R988" s="79">
        <v>0.18</v>
      </c>
      <c r="S988" s="92"/>
      <c r="T988" s="92"/>
      <c r="U988" s="80"/>
      <c r="V988" s="80"/>
      <c r="W988" s="80"/>
      <c r="X988" s="81">
        <v>0</v>
      </c>
      <c r="Y988" s="80"/>
      <c r="Z988" s="80"/>
      <c r="AA988" s="82"/>
      <c r="AB988" s="82"/>
      <c r="AC988" s="83"/>
      <c r="AD988" s="83"/>
      <c r="AE988" s="83"/>
      <c r="AF988" s="83"/>
      <c r="AG988" s="84"/>
      <c r="AH988" s="85"/>
      <c r="AI988" s="85"/>
      <c r="AJ988" s="85">
        <f t="shared" si="28"/>
        <v>0</v>
      </c>
      <c r="AK988" s="85">
        <f t="shared" si="29"/>
        <v>0</v>
      </c>
      <c r="AL988" s="36"/>
    </row>
    <row r="989" spans="1:38" ht="15" hidden="1" customHeight="1" x14ac:dyDescent="0.25">
      <c r="A989" s="71">
        <v>959</v>
      </c>
      <c r="B989" s="71"/>
      <c r="C989" s="72"/>
      <c r="D989" s="70"/>
      <c r="E989" s="30"/>
      <c r="F989" s="30"/>
      <c r="G989" s="73"/>
      <c r="H989" s="74" t="s">
        <v>8</v>
      </c>
      <c r="I989" s="31"/>
      <c r="J989" s="30" t="s">
        <v>9</v>
      </c>
      <c r="K989" s="75">
        <f>'ФОРМУЛЫ!'!E975</f>
        <v>0</v>
      </c>
      <c r="L989" s="75">
        <f>'ФОРМУЛЫ!'!F975</f>
        <v>0</v>
      </c>
      <c r="M989" s="91"/>
      <c r="N989" s="76">
        <f>'ФОРМУЛЫ!'!J975</f>
        <v>0</v>
      </c>
      <c r="O989" s="76">
        <f>'ФОРМУЛЫ!'!K975</f>
        <v>0</v>
      </c>
      <c r="P989" s="77"/>
      <c r="Q989" s="78">
        <f>'ФОРМУЛЫ!'!P975</f>
        <v>0</v>
      </c>
      <c r="R989" s="79">
        <v>0.18</v>
      </c>
      <c r="S989" s="92"/>
      <c r="T989" s="92"/>
      <c r="U989" s="80"/>
      <c r="V989" s="80"/>
      <c r="W989" s="80"/>
      <c r="X989" s="81">
        <v>0</v>
      </c>
      <c r="Y989" s="80"/>
      <c r="Z989" s="80"/>
      <c r="AA989" s="82"/>
      <c r="AB989" s="82"/>
      <c r="AC989" s="83"/>
      <c r="AD989" s="83"/>
      <c r="AE989" s="83"/>
      <c r="AF989" s="83"/>
      <c r="AG989" s="84"/>
      <c r="AH989" s="85"/>
      <c r="AI989" s="85"/>
      <c r="AJ989" s="85">
        <f t="shared" si="28"/>
        <v>0</v>
      </c>
      <c r="AK989" s="85">
        <f t="shared" si="29"/>
        <v>0</v>
      </c>
      <c r="AL989" s="36"/>
    </row>
    <row r="990" spans="1:38" ht="15" hidden="1" customHeight="1" x14ac:dyDescent="0.25">
      <c r="A990" s="71">
        <v>960</v>
      </c>
      <c r="B990" s="71"/>
      <c r="C990" s="72"/>
      <c r="D990" s="70"/>
      <c r="E990" s="30"/>
      <c r="F990" s="30"/>
      <c r="G990" s="73"/>
      <c r="H990" s="74" t="s">
        <v>8</v>
      </c>
      <c r="I990" s="31"/>
      <c r="J990" s="30" t="s">
        <v>9</v>
      </c>
      <c r="K990" s="75">
        <f>'ФОРМУЛЫ!'!E976</f>
        <v>0</v>
      </c>
      <c r="L990" s="75">
        <f>'ФОРМУЛЫ!'!F976</f>
        <v>0</v>
      </c>
      <c r="M990" s="91"/>
      <c r="N990" s="76">
        <f>'ФОРМУЛЫ!'!J976</f>
        <v>0</v>
      </c>
      <c r="O990" s="76">
        <f>'ФОРМУЛЫ!'!K976</f>
        <v>0</v>
      </c>
      <c r="P990" s="77"/>
      <c r="Q990" s="78">
        <f>'ФОРМУЛЫ!'!P976</f>
        <v>0</v>
      </c>
      <c r="R990" s="79">
        <v>0.18</v>
      </c>
      <c r="S990" s="92"/>
      <c r="T990" s="92"/>
      <c r="U990" s="80"/>
      <c r="V990" s="80"/>
      <c r="W990" s="80"/>
      <c r="X990" s="81">
        <v>0</v>
      </c>
      <c r="Y990" s="80"/>
      <c r="Z990" s="80"/>
      <c r="AA990" s="82"/>
      <c r="AB990" s="82"/>
      <c r="AC990" s="83"/>
      <c r="AD990" s="83"/>
      <c r="AE990" s="83"/>
      <c r="AF990" s="83"/>
      <c r="AG990" s="84"/>
      <c r="AH990" s="85"/>
      <c r="AI990" s="85"/>
      <c r="AJ990" s="85">
        <f t="shared" si="28"/>
        <v>0</v>
      </c>
      <c r="AK990" s="85">
        <f t="shared" si="29"/>
        <v>0</v>
      </c>
      <c r="AL990" s="36"/>
    </row>
    <row r="991" spans="1:38" ht="15" hidden="1" customHeight="1" x14ac:dyDescent="0.25">
      <c r="A991" s="71">
        <v>961</v>
      </c>
      <c r="B991" s="71"/>
      <c r="C991" s="72"/>
      <c r="D991" s="70"/>
      <c r="E991" s="30"/>
      <c r="F991" s="30"/>
      <c r="G991" s="73"/>
      <c r="H991" s="74" t="s">
        <v>8</v>
      </c>
      <c r="I991" s="31"/>
      <c r="J991" s="30" t="s">
        <v>9</v>
      </c>
      <c r="K991" s="75">
        <f>'ФОРМУЛЫ!'!E977</f>
        <v>0</v>
      </c>
      <c r="L991" s="75">
        <f>'ФОРМУЛЫ!'!F977</f>
        <v>0</v>
      </c>
      <c r="M991" s="91"/>
      <c r="N991" s="76">
        <f>'ФОРМУЛЫ!'!J977</f>
        <v>0</v>
      </c>
      <c r="O991" s="76">
        <f>'ФОРМУЛЫ!'!K977</f>
        <v>0</v>
      </c>
      <c r="P991" s="77"/>
      <c r="Q991" s="78">
        <f>'ФОРМУЛЫ!'!P977</f>
        <v>0</v>
      </c>
      <c r="R991" s="79">
        <v>0.18</v>
      </c>
      <c r="S991" s="92"/>
      <c r="T991" s="92"/>
      <c r="U991" s="80"/>
      <c r="V991" s="80"/>
      <c r="W991" s="80"/>
      <c r="X991" s="81">
        <v>0</v>
      </c>
      <c r="Y991" s="80"/>
      <c r="Z991" s="80"/>
      <c r="AA991" s="82"/>
      <c r="AB991" s="82"/>
      <c r="AC991" s="83"/>
      <c r="AD991" s="83"/>
      <c r="AE991" s="83"/>
      <c r="AF991" s="83"/>
      <c r="AG991" s="84"/>
      <c r="AH991" s="85"/>
      <c r="AI991" s="85"/>
      <c r="AJ991" s="85">
        <f t="shared" ref="AJ991:AJ1054" si="30">ROUND(AH991*E991,2)</f>
        <v>0</v>
      </c>
      <c r="AK991" s="85">
        <f t="shared" ref="AK991:AK1054" si="31">ROUND(AI991*E991,2)</f>
        <v>0</v>
      </c>
      <c r="AL991" s="36"/>
    </row>
    <row r="992" spans="1:38" ht="15" hidden="1" customHeight="1" x14ac:dyDescent="0.25">
      <c r="A992" s="71">
        <v>962</v>
      </c>
      <c r="B992" s="71"/>
      <c r="C992" s="72"/>
      <c r="D992" s="70"/>
      <c r="E992" s="30"/>
      <c r="F992" s="30"/>
      <c r="G992" s="73"/>
      <c r="H992" s="74" t="s">
        <v>8</v>
      </c>
      <c r="I992" s="31"/>
      <c r="J992" s="30" t="s">
        <v>9</v>
      </c>
      <c r="K992" s="75">
        <f>'ФОРМУЛЫ!'!E978</f>
        <v>0</v>
      </c>
      <c r="L992" s="75">
        <f>'ФОРМУЛЫ!'!F978</f>
        <v>0</v>
      </c>
      <c r="M992" s="91"/>
      <c r="N992" s="76">
        <f>'ФОРМУЛЫ!'!J978</f>
        <v>0</v>
      </c>
      <c r="O992" s="76">
        <f>'ФОРМУЛЫ!'!K978</f>
        <v>0</v>
      </c>
      <c r="P992" s="77"/>
      <c r="Q992" s="78">
        <f>'ФОРМУЛЫ!'!P978</f>
        <v>0</v>
      </c>
      <c r="R992" s="79">
        <v>0.18</v>
      </c>
      <c r="S992" s="92"/>
      <c r="T992" s="92"/>
      <c r="U992" s="80"/>
      <c r="V992" s="80"/>
      <c r="W992" s="80"/>
      <c r="X992" s="81">
        <v>0</v>
      </c>
      <c r="Y992" s="80"/>
      <c r="Z992" s="80"/>
      <c r="AA992" s="82"/>
      <c r="AB992" s="82"/>
      <c r="AC992" s="83"/>
      <c r="AD992" s="83"/>
      <c r="AE992" s="83"/>
      <c r="AF992" s="83"/>
      <c r="AG992" s="84"/>
      <c r="AH992" s="85"/>
      <c r="AI992" s="85"/>
      <c r="AJ992" s="85">
        <f t="shared" si="30"/>
        <v>0</v>
      </c>
      <c r="AK992" s="85">
        <f t="shared" si="31"/>
        <v>0</v>
      </c>
      <c r="AL992" s="36"/>
    </row>
    <row r="993" spans="1:38" ht="15" hidden="1" customHeight="1" x14ac:dyDescent="0.25">
      <c r="A993" s="71">
        <v>963</v>
      </c>
      <c r="B993" s="71"/>
      <c r="C993" s="72"/>
      <c r="D993" s="70"/>
      <c r="E993" s="30"/>
      <c r="F993" s="30"/>
      <c r="G993" s="73"/>
      <c r="H993" s="74" t="s">
        <v>8</v>
      </c>
      <c r="I993" s="31"/>
      <c r="J993" s="30" t="s">
        <v>9</v>
      </c>
      <c r="K993" s="75">
        <f>'ФОРМУЛЫ!'!E979</f>
        <v>0</v>
      </c>
      <c r="L993" s="75">
        <f>'ФОРМУЛЫ!'!F979</f>
        <v>0</v>
      </c>
      <c r="M993" s="91"/>
      <c r="N993" s="76">
        <f>'ФОРМУЛЫ!'!J979</f>
        <v>0</v>
      </c>
      <c r="O993" s="76">
        <f>'ФОРМУЛЫ!'!K979</f>
        <v>0</v>
      </c>
      <c r="P993" s="77"/>
      <c r="Q993" s="78">
        <f>'ФОРМУЛЫ!'!P979</f>
        <v>0</v>
      </c>
      <c r="R993" s="79">
        <v>0.18</v>
      </c>
      <c r="S993" s="92"/>
      <c r="T993" s="92"/>
      <c r="U993" s="80"/>
      <c r="V993" s="80"/>
      <c r="W993" s="80"/>
      <c r="X993" s="81">
        <v>0</v>
      </c>
      <c r="Y993" s="80"/>
      <c r="Z993" s="80"/>
      <c r="AA993" s="82"/>
      <c r="AB993" s="82"/>
      <c r="AC993" s="83"/>
      <c r="AD993" s="83"/>
      <c r="AE993" s="83"/>
      <c r="AF993" s="83"/>
      <c r="AG993" s="84"/>
      <c r="AH993" s="85"/>
      <c r="AI993" s="85"/>
      <c r="AJ993" s="85">
        <f t="shared" si="30"/>
        <v>0</v>
      </c>
      <c r="AK993" s="85">
        <f t="shared" si="31"/>
        <v>0</v>
      </c>
      <c r="AL993" s="36"/>
    </row>
    <row r="994" spans="1:38" ht="15" hidden="1" customHeight="1" x14ac:dyDescent="0.25">
      <c r="A994" s="71">
        <v>964</v>
      </c>
      <c r="B994" s="71"/>
      <c r="C994" s="72"/>
      <c r="D994" s="70"/>
      <c r="E994" s="30"/>
      <c r="F994" s="30"/>
      <c r="G994" s="73"/>
      <c r="H994" s="74" t="s">
        <v>8</v>
      </c>
      <c r="I994" s="31"/>
      <c r="J994" s="30" t="s">
        <v>9</v>
      </c>
      <c r="K994" s="75">
        <f>'ФОРМУЛЫ!'!E980</f>
        <v>0</v>
      </c>
      <c r="L994" s="75">
        <f>'ФОРМУЛЫ!'!F980</f>
        <v>0</v>
      </c>
      <c r="M994" s="91"/>
      <c r="N994" s="76">
        <f>'ФОРМУЛЫ!'!J980</f>
        <v>0</v>
      </c>
      <c r="O994" s="76">
        <f>'ФОРМУЛЫ!'!K980</f>
        <v>0</v>
      </c>
      <c r="P994" s="77"/>
      <c r="Q994" s="78">
        <f>'ФОРМУЛЫ!'!P980</f>
        <v>0</v>
      </c>
      <c r="R994" s="79">
        <v>0.18</v>
      </c>
      <c r="S994" s="92"/>
      <c r="T994" s="92"/>
      <c r="U994" s="80"/>
      <c r="V994" s="80"/>
      <c r="W994" s="80"/>
      <c r="X994" s="81">
        <v>0</v>
      </c>
      <c r="Y994" s="80"/>
      <c r="Z994" s="80"/>
      <c r="AA994" s="82"/>
      <c r="AB994" s="82"/>
      <c r="AC994" s="83"/>
      <c r="AD994" s="83"/>
      <c r="AE994" s="83"/>
      <c r="AF994" s="83"/>
      <c r="AG994" s="84"/>
      <c r="AH994" s="85"/>
      <c r="AI994" s="85"/>
      <c r="AJ994" s="85">
        <f t="shared" si="30"/>
        <v>0</v>
      </c>
      <c r="AK994" s="85">
        <f t="shared" si="31"/>
        <v>0</v>
      </c>
      <c r="AL994" s="36"/>
    </row>
    <row r="995" spans="1:38" ht="15" hidden="1" customHeight="1" x14ac:dyDescent="0.25">
      <c r="A995" s="71">
        <v>965</v>
      </c>
      <c r="B995" s="71"/>
      <c r="C995" s="72"/>
      <c r="D995" s="70"/>
      <c r="E995" s="30"/>
      <c r="F995" s="30"/>
      <c r="G995" s="73"/>
      <c r="H995" s="74" t="s">
        <v>8</v>
      </c>
      <c r="I995" s="31"/>
      <c r="J995" s="30" t="s">
        <v>9</v>
      </c>
      <c r="K995" s="75">
        <f>'ФОРМУЛЫ!'!E981</f>
        <v>0</v>
      </c>
      <c r="L995" s="75">
        <f>'ФОРМУЛЫ!'!F981</f>
        <v>0</v>
      </c>
      <c r="M995" s="91"/>
      <c r="N995" s="76">
        <f>'ФОРМУЛЫ!'!J981</f>
        <v>0</v>
      </c>
      <c r="O995" s="76">
        <f>'ФОРМУЛЫ!'!K981</f>
        <v>0</v>
      </c>
      <c r="P995" s="77"/>
      <c r="Q995" s="78">
        <f>'ФОРМУЛЫ!'!P981</f>
        <v>0</v>
      </c>
      <c r="R995" s="79">
        <v>0.18</v>
      </c>
      <c r="S995" s="92"/>
      <c r="T995" s="92"/>
      <c r="U995" s="80"/>
      <c r="V995" s="80"/>
      <c r="W995" s="80"/>
      <c r="X995" s="81">
        <v>0</v>
      </c>
      <c r="Y995" s="80"/>
      <c r="Z995" s="80"/>
      <c r="AA995" s="82"/>
      <c r="AB995" s="82"/>
      <c r="AC995" s="83"/>
      <c r="AD995" s="83"/>
      <c r="AE995" s="83"/>
      <c r="AF995" s="83"/>
      <c r="AG995" s="84"/>
      <c r="AH995" s="85"/>
      <c r="AI995" s="85"/>
      <c r="AJ995" s="85">
        <f t="shared" si="30"/>
        <v>0</v>
      </c>
      <c r="AK995" s="85">
        <f t="shared" si="31"/>
        <v>0</v>
      </c>
      <c r="AL995" s="36"/>
    </row>
    <row r="996" spans="1:38" ht="15" hidden="1" customHeight="1" x14ac:dyDescent="0.25">
      <c r="A996" s="71">
        <v>966</v>
      </c>
      <c r="B996" s="71"/>
      <c r="C996" s="72"/>
      <c r="D996" s="70"/>
      <c r="E996" s="30"/>
      <c r="F996" s="30"/>
      <c r="G996" s="73"/>
      <c r="H996" s="74" t="s">
        <v>8</v>
      </c>
      <c r="I996" s="31"/>
      <c r="J996" s="30" t="s">
        <v>9</v>
      </c>
      <c r="K996" s="75">
        <f>'ФОРМУЛЫ!'!E982</f>
        <v>0</v>
      </c>
      <c r="L996" s="75">
        <f>'ФОРМУЛЫ!'!F982</f>
        <v>0</v>
      </c>
      <c r="M996" s="91"/>
      <c r="N996" s="76">
        <f>'ФОРМУЛЫ!'!J982</f>
        <v>0</v>
      </c>
      <c r="O996" s="76">
        <f>'ФОРМУЛЫ!'!K982</f>
        <v>0</v>
      </c>
      <c r="P996" s="77"/>
      <c r="Q996" s="78">
        <f>'ФОРМУЛЫ!'!P982</f>
        <v>0</v>
      </c>
      <c r="R996" s="79">
        <v>0.18</v>
      </c>
      <c r="S996" s="92"/>
      <c r="T996" s="92"/>
      <c r="U996" s="80"/>
      <c r="V996" s="80"/>
      <c r="W996" s="80"/>
      <c r="X996" s="81">
        <v>0</v>
      </c>
      <c r="Y996" s="80"/>
      <c r="Z996" s="80"/>
      <c r="AA996" s="82"/>
      <c r="AB996" s="82"/>
      <c r="AC996" s="83"/>
      <c r="AD996" s="83"/>
      <c r="AE996" s="83"/>
      <c r="AF996" s="83"/>
      <c r="AG996" s="84"/>
      <c r="AH996" s="85"/>
      <c r="AI996" s="85"/>
      <c r="AJ996" s="85">
        <f t="shared" si="30"/>
        <v>0</v>
      </c>
      <c r="AK996" s="85">
        <f t="shared" si="31"/>
        <v>0</v>
      </c>
      <c r="AL996" s="36"/>
    </row>
    <row r="997" spans="1:38" ht="15" hidden="1" customHeight="1" x14ac:dyDescent="0.25">
      <c r="A997" s="71">
        <v>967</v>
      </c>
      <c r="B997" s="71"/>
      <c r="C997" s="72"/>
      <c r="D997" s="70"/>
      <c r="E997" s="30"/>
      <c r="F997" s="30"/>
      <c r="G997" s="73"/>
      <c r="H997" s="74" t="s">
        <v>8</v>
      </c>
      <c r="I997" s="31"/>
      <c r="J997" s="30" t="s">
        <v>9</v>
      </c>
      <c r="K997" s="75">
        <f>'ФОРМУЛЫ!'!E983</f>
        <v>0</v>
      </c>
      <c r="L997" s="75">
        <f>'ФОРМУЛЫ!'!F983</f>
        <v>0</v>
      </c>
      <c r="M997" s="91"/>
      <c r="N997" s="76">
        <f>'ФОРМУЛЫ!'!J983</f>
        <v>0</v>
      </c>
      <c r="O997" s="76">
        <f>'ФОРМУЛЫ!'!K983</f>
        <v>0</v>
      </c>
      <c r="P997" s="77"/>
      <c r="Q997" s="78">
        <f>'ФОРМУЛЫ!'!P983</f>
        <v>0</v>
      </c>
      <c r="R997" s="79">
        <v>0.18</v>
      </c>
      <c r="S997" s="92"/>
      <c r="T997" s="92"/>
      <c r="U997" s="80"/>
      <c r="V997" s="80"/>
      <c r="W997" s="80"/>
      <c r="X997" s="81">
        <v>0</v>
      </c>
      <c r="Y997" s="80"/>
      <c r="Z997" s="80"/>
      <c r="AA997" s="82"/>
      <c r="AB997" s="82"/>
      <c r="AC997" s="83"/>
      <c r="AD997" s="83"/>
      <c r="AE997" s="83"/>
      <c r="AF997" s="83"/>
      <c r="AG997" s="84"/>
      <c r="AH997" s="85"/>
      <c r="AI997" s="85"/>
      <c r="AJ997" s="85">
        <f t="shared" si="30"/>
        <v>0</v>
      </c>
      <c r="AK997" s="85">
        <f t="shared" si="31"/>
        <v>0</v>
      </c>
      <c r="AL997" s="36"/>
    </row>
    <row r="998" spans="1:38" ht="15" hidden="1" customHeight="1" x14ac:dyDescent="0.25">
      <c r="A998" s="71">
        <v>968</v>
      </c>
      <c r="B998" s="71"/>
      <c r="C998" s="72"/>
      <c r="D998" s="70"/>
      <c r="E998" s="30"/>
      <c r="F998" s="30"/>
      <c r="G998" s="73"/>
      <c r="H998" s="74" t="s">
        <v>8</v>
      </c>
      <c r="I998" s="31"/>
      <c r="J998" s="30" t="s">
        <v>9</v>
      </c>
      <c r="K998" s="75">
        <f>'ФОРМУЛЫ!'!E984</f>
        <v>0</v>
      </c>
      <c r="L998" s="75">
        <f>'ФОРМУЛЫ!'!F984</f>
        <v>0</v>
      </c>
      <c r="M998" s="91"/>
      <c r="N998" s="76">
        <f>'ФОРМУЛЫ!'!J984</f>
        <v>0</v>
      </c>
      <c r="O998" s="76">
        <f>'ФОРМУЛЫ!'!K984</f>
        <v>0</v>
      </c>
      <c r="P998" s="77"/>
      <c r="Q998" s="78">
        <f>'ФОРМУЛЫ!'!P984</f>
        <v>0</v>
      </c>
      <c r="R998" s="79">
        <v>0.18</v>
      </c>
      <c r="S998" s="92"/>
      <c r="T998" s="92"/>
      <c r="U998" s="80"/>
      <c r="V998" s="80"/>
      <c r="W998" s="80"/>
      <c r="X998" s="81">
        <v>0</v>
      </c>
      <c r="Y998" s="80"/>
      <c r="Z998" s="80"/>
      <c r="AA998" s="82"/>
      <c r="AB998" s="82"/>
      <c r="AC998" s="83"/>
      <c r="AD998" s="83"/>
      <c r="AE998" s="83"/>
      <c r="AF998" s="83"/>
      <c r="AG998" s="84"/>
      <c r="AH998" s="85"/>
      <c r="AI998" s="85"/>
      <c r="AJ998" s="85">
        <f t="shared" si="30"/>
        <v>0</v>
      </c>
      <c r="AK998" s="85">
        <f t="shared" si="31"/>
        <v>0</v>
      </c>
      <c r="AL998" s="36"/>
    </row>
    <row r="999" spans="1:38" ht="15" hidden="1" customHeight="1" x14ac:dyDescent="0.25">
      <c r="A999" s="71">
        <v>969</v>
      </c>
      <c r="B999" s="71"/>
      <c r="C999" s="72"/>
      <c r="D999" s="70"/>
      <c r="E999" s="30"/>
      <c r="F999" s="30"/>
      <c r="G999" s="73"/>
      <c r="H999" s="74" t="s">
        <v>8</v>
      </c>
      <c r="I999" s="31"/>
      <c r="J999" s="30" t="s">
        <v>9</v>
      </c>
      <c r="K999" s="75">
        <f>'ФОРМУЛЫ!'!E985</f>
        <v>0</v>
      </c>
      <c r="L999" s="75">
        <f>'ФОРМУЛЫ!'!F985</f>
        <v>0</v>
      </c>
      <c r="M999" s="91"/>
      <c r="N999" s="76">
        <f>'ФОРМУЛЫ!'!J985</f>
        <v>0</v>
      </c>
      <c r="O999" s="76">
        <f>'ФОРМУЛЫ!'!K985</f>
        <v>0</v>
      </c>
      <c r="P999" s="77"/>
      <c r="Q999" s="78">
        <f>'ФОРМУЛЫ!'!P985</f>
        <v>0</v>
      </c>
      <c r="R999" s="79">
        <v>0.18</v>
      </c>
      <c r="S999" s="92"/>
      <c r="T999" s="92"/>
      <c r="U999" s="80"/>
      <c r="V999" s="80"/>
      <c r="W999" s="80"/>
      <c r="X999" s="81">
        <v>0</v>
      </c>
      <c r="Y999" s="80"/>
      <c r="Z999" s="80"/>
      <c r="AA999" s="82"/>
      <c r="AB999" s="82"/>
      <c r="AC999" s="83"/>
      <c r="AD999" s="83"/>
      <c r="AE999" s="83"/>
      <c r="AF999" s="83"/>
      <c r="AG999" s="84"/>
      <c r="AH999" s="85"/>
      <c r="AI999" s="85"/>
      <c r="AJ999" s="85">
        <f t="shared" si="30"/>
        <v>0</v>
      </c>
      <c r="AK999" s="85">
        <f t="shared" si="31"/>
        <v>0</v>
      </c>
      <c r="AL999" s="36"/>
    </row>
    <row r="1000" spans="1:38" ht="15" hidden="1" customHeight="1" x14ac:dyDescent="0.25">
      <c r="A1000" s="71">
        <v>970</v>
      </c>
      <c r="B1000" s="71"/>
      <c r="C1000" s="72"/>
      <c r="D1000" s="70"/>
      <c r="E1000" s="30"/>
      <c r="F1000" s="30"/>
      <c r="G1000" s="73"/>
      <c r="H1000" s="74" t="s">
        <v>8</v>
      </c>
      <c r="I1000" s="31"/>
      <c r="J1000" s="30" t="s">
        <v>9</v>
      </c>
      <c r="K1000" s="75">
        <f>'ФОРМУЛЫ!'!E986</f>
        <v>0</v>
      </c>
      <c r="L1000" s="75">
        <f>'ФОРМУЛЫ!'!F986</f>
        <v>0</v>
      </c>
      <c r="M1000" s="91"/>
      <c r="N1000" s="76">
        <f>'ФОРМУЛЫ!'!J986</f>
        <v>0</v>
      </c>
      <c r="O1000" s="76">
        <f>'ФОРМУЛЫ!'!K986</f>
        <v>0</v>
      </c>
      <c r="P1000" s="77"/>
      <c r="Q1000" s="78">
        <f>'ФОРМУЛЫ!'!P986</f>
        <v>0</v>
      </c>
      <c r="R1000" s="79">
        <v>0.18</v>
      </c>
      <c r="S1000" s="92"/>
      <c r="T1000" s="92"/>
      <c r="U1000" s="80"/>
      <c r="V1000" s="80"/>
      <c r="W1000" s="80"/>
      <c r="X1000" s="81">
        <v>0</v>
      </c>
      <c r="Y1000" s="80"/>
      <c r="Z1000" s="80"/>
      <c r="AA1000" s="82"/>
      <c r="AB1000" s="82"/>
      <c r="AC1000" s="83"/>
      <c r="AD1000" s="83"/>
      <c r="AE1000" s="83"/>
      <c r="AF1000" s="83"/>
      <c r="AG1000" s="84"/>
      <c r="AH1000" s="85"/>
      <c r="AI1000" s="85"/>
      <c r="AJ1000" s="85">
        <f t="shared" si="30"/>
        <v>0</v>
      </c>
      <c r="AK1000" s="85">
        <f t="shared" si="31"/>
        <v>0</v>
      </c>
      <c r="AL1000" s="36"/>
    </row>
    <row r="1001" spans="1:38" ht="15" hidden="1" customHeight="1" x14ac:dyDescent="0.25">
      <c r="A1001" s="71">
        <v>971</v>
      </c>
      <c r="B1001" s="71"/>
      <c r="C1001" s="72"/>
      <c r="D1001" s="70"/>
      <c r="E1001" s="30"/>
      <c r="F1001" s="30"/>
      <c r="G1001" s="73"/>
      <c r="H1001" s="74" t="s">
        <v>8</v>
      </c>
      <c r="I1001" s="31"/>
      <c r="J1001" s="30" t="s">
        <v>9</v>
      </c>
      <c r="K1001" s="75">
        <f>'ФОРМУЛЫ!'!E987</f>
        <v>0</v>
      </c>
      <c r="L1001" s="75">
        <f>'ФОРМУЛЫ!'!F987</f>
        <v>0</v>
      </c>
      <c r="M1001" s="91"/>
      <c r="N1001" s="76">
        <f>'ФОРМУЛЫ!'!J987</f>
        <v>0</v>
      </c>
      <c r="O1001" s="76">
        <f>'ФОРМУЛЫ!'!K987</f>
        <v>0</v>
      </c>
      <c r="P1001" s="77"/>
      <c r="Q1001" s="78">
        <f>'ФОРМУЛЫ!'!P987</f>
        <v>0</v>
      </c>
      <c r="R1001" s="79">
        <v>0.18</v>
      </c>
      <c r="S1001" s="92"/>
      <c r="T1001" s="92"/>
      <c r="U1001" s="80"/>
      <c r="V1001" s="80"/>
      <c r="W1001" s="80"/>
      <c r="X1001" s="81">
        <v>0</v>
      </c>
      <c r="Y1001" s="80"/>
      <c r="Z1001" s="80"/>
      <c r="AA1001" s="82"/>
      <c r="AB1001" s="82"/>
      <c r="AC1001" s="83"/>
      <c r="AD1001" s="83"/>
      <c r="AE1001" s="83"/>
      <c r="AF1001" s="83"/>
      <c r="AG1001" s="84"/>
      <c r="AH1001" s="85"/>
      <c r="AI1001" s="85"/>
      <c r="AJ1001" s="85">
        <f t="shared" si="30"/>
        <v>0</v>
      </c>
      <c r="AK1001" s="85">
        <f t="shared" si="31"/>
        <v>0</v>
      </c>
      <c r="AL1001" s="36"/>
    </row>
    <row r="1002" spans="1:38" ht="15" hidden="1" customHeight="1" x14ac:dyDescent="0.25">
      <c r="A1002" s="71">
        <v>972</v>
      </c>
      <c r="B1002" s="71"/>
      <c r="C1002" s="72"/>
      <c r="D1002" s="70"/>
      <c r="E1002" s="30"/>
      <c r="F1002" s="30"/>
      <c r="G1002" s="73"/>
      <c r="H1002" s="74" t="s">
        <v>8</v>
      </c>
      <c r="I1002" s="31"/>
      <c r="J1002" s="30" t="s">
        <v>9</v>
      </c>
      <c r="K1002" s="75">
        <f>'ФОРМУЛЫ!'!E988</f>
        <v>0</v>
      </c>
      <c r="L1002" s="75">
        <f>'ФОРМУЛЫ!'!F988</f>
        <v>0</v>
      </c>
      <c r="M1002" s="91"/>
      <c r="N1002" s="76">
        <f>'ФОРМУЛЫ!'!J988</f>
        <v>0</v>
      </c>
      <c r="O1002" s="76">
        <f>'ФОРМУЛЫ!'!K988</f>
        <v>0</v>
      </c>
      <c r="P1002" s="77"/>
      <c r="Q1002" s="78">
        <f>'ФОРМУЛЫ!'!P988</f>
        <v>0</v>
      </c>
      <c r="R1002" s="79">
        <v>0.18</v>
      </c>
      <c r="S1002" s="92"/>
      <c r="T1002" s="92"/>
      <c r="U1002" s="80"/>
      <c r="V1002" s="80"/>
      <c r="W1002" s="80"/>
      <c r="X1002" s="81">
        <v>0</v>
      </c>
      <c r="Y1002" s="80"/>
      <c r="Z1002" s="80"/>
      <c r="AA1002" s="82"/>
      <c r="AB1002" s="82"/>
      <c r="AC1002" s="83"/>
      <c r="AD1002" s="83"/>
      <c r="AE1002" s="83"/>
      <c r="AF1002" s="83"/>
      <c r="AG1002" s="84"/>
      <c r="AH1002" s="85"/>
      <c r="AI1002" s="85"/>
      <c r="AJ1002" s="85">
        <f t="shared" si="30"/>
        <v>0</v>
      </c>
      <c r="AK1002" s="85">
        <f t="shared" si="31"/>
        <v>0</v>
      </c>
      <c r="AL1002" s="36"/>
    </row>
    <row r="1003" spans="1:38" ht="15" hidden="1" customHeight="1" x14ac:dyDescent="0.25">
      <c r="A1003" s="71">
        <v>973</v>
      </c>
      <c r="B1003" s="71"/>
      <c r="C1003" s="72"/>
      <c r="D1003" s="70"/>
      <c r="E1003" s="30"/>
      <c r="F1003" s="30"/>
      <c r="G1003" s="73"/>
      <c r="H1003" s="74" t="s">
        <v>8</v>
      </c>
      <c r="I1003" s="31"/>
      <c r="J1003" s="30" t="s">
        <v>9</v>
      </c>
      <c r="K1003" s="75">
        <f>'ФОРМУЛЫ!'!E989</f>
        <v>0</v>
      </c>
      <c r="L1003" s="75">
        <f>'ФОРМУЛЫ!'!F989</f>
        <v>0</v>
      </c>
      <c r="M1003" s="91"/>
      <c r="N1003" s="76">
        <f>'ФОРМУЛЫ!'!J989</f>
        <v>0</v>
      </c>
      <c r="O1003" s="76">
        <f>'ФОРМУЛЫ!'!K989</f>
        <v>0</v>
      </c>
      <c r="P1003" s="77"/>
      <c r="Q1003" s="78">
        <f>'ФОРМУЛЫ!'!P989</f>
        <v>0</v>
      </c>
      <c r="R1003" s="79">
        <v>0.18</v>
      </c>
      <c r="S1003" s="92"/>
      <c r="T1003" s="92"/>
      <c r="U1003" s="80"/>
      <c r="V1003" s="80"/>
      <c r="W1003" s="80"/>
      <c r="X1003" s="81">
        <v>0</v>
      </c>
      <c r="Y1003" s="80"/>
      <c r="Z1003" s="80"/>
      <c r="AA1003" s="82"/>
      <c r="AB1003" s="82"/>
      <c r="AC1003" s="83"/>
      <c r="AD1003" s="83"/>
      <c r="AE1003" s="83"/>
      <c r="AF1003" s="83"/>
      <c r="AG1003" s="84"/>
      <c r="AH1003" s="85"/>
      <c r="AI1003" s="85"/>
      <c r="AJ1003" s="85">
        <f t="shared" si="30"/>
        <v>0</v>
      </c>
      <c r="AK1003" s="85">
        <f t="shared" si="31"/>
        <v>0</v>
      </c>
      <c r="AL1003" s="36"/>
    </row>
    <row r="1004" spans="1:38" ht="15" hidden="1" customHeight="1" x14ac:dyDescent="0.25">
      <c r="A1004" s="71">
        <v>974</v>
      </c>
      <c r="B1004" s="71"/>
      <c r="C1004" s="72"/>
      <c r="D1004" s="70"/>
      <c r="E1004" s="30"/>
      <c r="F1004" s="30"/>
      <c r="G1004" s="73"/>
      <c r="H1004" s="74" t="s">
        <v>8</v>
      </c>
      <c r="I1004" s="31"/>
      <c r="J1004" s="30" t="s">
        <v>9</v>
      </c>
      <c r="K1004" s="75">
        <f>'ФОРМУЛЫ!'!E990</f>
        <v>0</v>
      </c>
      <c r="L1004" s="75">
        <f>'ФОРМУЛЫ!'!F990</f>
        <v>0</v>
      </c>
      <c r="M1004" s="91"/>
      <c r="N1004" s="76">
        <f>'ФОРМУЛЫ!'!J990</f>
        <v>0</v>
      </c>
      <c r="O1004" s="76">
        <f>'ФОРМУЛЫ!'!K990</f>
        <v>0</v>
      </c>
      <c r="P1004" s="77"/>
      <c r="Q1004" s="78">
        <f>'ФОРМУЛЫ!'!P990</f>
        <v>0</v>
      </c>
      <c r="R1004" s="79">
        <v>0.18</v>
      </c>
      <c r="S1004" s="92"/>
      <c r="T1004" s="92"/>
      <c r="U1004" s="80"/>
      <c r="V1004" s="80"/>
      <c r="W1004" s="80"/>
      <c r="X1004" s="81">
        <v>0</v>
      </c>
      <c r="Y1004" s="80"/>
      <c r="Z1004" s="80"/>
      <c r="AA1004" s="82"/>
      <c r="AB1004" s="82"/>
      <c r="AC1004" s="83"/>
      <c r="AD1004" s="83"/>
      <c r="AE1004" s="83"/>
      <c r="AF1004" s="83"/>
      <c r="AG1004" s="84"/>
      <c r="AH1004" s="85"/>
      <c r="AI1004" s="85"/>
      <c r="AJ1004" s="85">
        <f t="shared" si="30"/>
        <v>0</v>
      </c>
      <c r="AK1004" s="85">
        <f t="shared" si="31"/>
        <v>0</v>
      </c>
      <c r="AL1004" s="36"/>
    </row>
    <row r="1005" spans="1:38" ht="15" hidden="1" customHeight="1" x14ac:dyDescent="0.25">
      <c r="A1005" s="71">
        <v>975</v>
      </c>
      <c r="B1005" s="71"/>
      <c r="C1005" s="72"/>
      <c r="D1005" s="70"/>
      <c r="E1005" s="30"/>
      <c r="F1005" s="30"/>
      <c r="G1005" s="73"/>
      <c r="H1005" s="74" t="s">
        <v>8</v>
      </c>
      <c r="I1005" s="31"/>
      <c r="J1005" s="30" t="s">
        <v>9</v>
      </c>
      <c r="K1005" s="75">
        <f>'ФОРМУЛЫ!'!E991</f>
        <v>0</v>
      </c>
      <c r="L1005" s="75">
        <f>'ФОРМУЛЫ!'!F991</f>
        <v>0</v>
      </c>
      <c r="M1005" s="91"/>
      <c r="N1005" s="76">
        <f>'ФОРМУЛЫ!'!J991</f>
        <v>0</v>
      </c>
      <c r="O1005" s="76">
        <f>'ФОРМУЛЫ!'!K991</f>
        <v>0</v>
      </c>
      <c r="P1005" s="77"/>
      <c r="Q1005" s="78">
        <f>'ФОРМУЛЫ!'!P991</f>
        <v>0</v>
      </c>
      <c r="R1005" s="79">
        <v>0.18</v>
      </c>
      <c r="S1005" s="92"/>
      <c r="T1005" s="92"/>
      <c r="U1005" s="80"/>
      <c r="V1005" s="80"/>
      <c r="W1005" s="80"/>
      <c r="X1005" s="81">
        <v>0</v>
      </c>
      <c r="Y1005" s="80"/>
      <c r="Z1005" s="80"/>
      <c r="AA1005" s="82"/>
      <c r="AB1005" s="82"/>
      <c r="AC1005" s="83"/>
      <c r="AD1005" s="83"/>
      <c r="AE1005" s="83"/>
      <c r="AF1005" s="83"/>
      <c r="AG1005" s="84"/>
      <c r="AH1005" s="85"/>
      <c r="AI1005" s="85"/>
      <c r="AJ1005" s="85">
        <f t="shared" si="30"/>
        <v>0</v>
      </c>
      <c r="AK1005" s="85">
        <f t="shared" si="31"/>
        <v>0</v>
      </c>
      <c r="AL1005" s="36"/>
    </row>
    <row r="1006" spans="1:38" ht="15" hidden="1" customHeight="1" x14ac:dyDescent="0.25">
      <c r="A1006" s="71">
        <v>976</v>
      </c>
      <c r="B1006" s="71"/>
      <c r="C1006" s="72"/>
      <c r="D1006" s="70"/>
      <c r="E1006" s="30"/>
      <c r="F1006" s="30"/>
      <c r="G1006" s="73"/>
      <c r="H1006" s="74" t="s">
        <v>8</v>
      </c>
      <c r="I1006" s="31"/>
      <c r="J1006" s="30" t="s">
        <v>9</v>
      </c>
      <c r="K1006" s="75">
        <f>'ФОРМУЛЫ!'!E992</f>
        <v>0</v>
      </c>
      <c r="L1006" s="75">
        <f>'ФОРМУЛЫ!'!F992</f>
        <v>0</v>
      </c>
      <c r="M1006" s="91"/>
      <c r="N1006" s="76">
        <f>'ФОРМУЛЫ!'!J992</f>
        <v>0</v>
      </c>
      <c r="O1006" s="76">
        <f>'ФОРМУЛЫ!'!K992</f>
        <v>0</v>
      </c>
      <c r="P1006" s="77"/>
      <c r="Q1006" s="78">
        <f>'ФОРМУЛЫ!'!P992</f>
        <v>0</v>
      </c>
      <c r="R1006" s="79">
        <v>0.18</v>
      </c>
      <c r="S1006" s="92"/>
      <c r="T1006" s="92"/>
      <c r="U1006" s="80"/>
      <c r="V1006" s="80"/>
      <c r="W1006" s="80"/>
      <c r="X1006" s="81">
        <v>0</v>
      </c>
      <c r="Y1006" s="80"/>
      <c r="Z1006" s="80"/>
      <c r="AA1006" s="82"/>
      <c r="AB1006" s="82"/>
      <c r="AC1006" s="83"/>
      <c r="AD1006" s="83"/>
      <c r="AE1006" s="83"/>
      <c r="AF1006" s="83"/>
      <c r="AG1006" s="84"/>
      <c r="AH1006" s="85"/>
      <c r="AI1006" s="85"/>
      <c r="AJ1006" s="85">
        <f t="shared" si="30"/>
        <v>0</v>
      </c>
      <c r="AK1006" s="85">
        <f t="shared" si="31"/>
        <v>0</v>
      </c>
      <c r="AL1006" s="36"/>
    </row>
    <row r="1007" spans="1:38" ht="15" hidden="1" customHeight="1" x14ac:dyDescent="0.25">
      <c r="A1007" s="71">
        <v>977</v>
      </c>
      <c r="B1007" s="71"/>
      <c r="C1007" s="72"/>
      <c r="D1007" s="70"/>
      <c r="E1007" s="30"/>
      <c r="F1007" s="30"/>
      <c r="G1007" s="73"/>
      <c r="H1007" s="74" t="s">
        <v>8</v>
      </c>
      <c r="I1007" s="31"/>
      <c r="J1007" s="30" t="s">
        <v>9</v>
      </c>
      <c r="K1007" s="75">
        <f>'ФОРМУЛЫ!'!E993</f>
        <v>0</v>
      </c>
      <c r="L1007" s="75">
        <f>'ФОРМУЛЫ!'!F993</f>
        <v>0</v>
      </c>
      <c r="M1007" s="91"/>
      <c r="N1007" s="76">
        <f>'ФОРМУЛЫ!'!J993</f>
        <v>0</v>
      </c>
      <c r="O1007" s="76">
        <f>'ФОРМУЛЫ!'!K993</f>
        <v>0</v>
      </c>
      <c r="P1007" s="77"/>
      <c r="Q1007" s="78">
        <f>'ФОРМУЛЫ!'!P993</f>
        <v>0</v>
      </c>
      <c r="R1007" s="79">
        <v>0.18</v>
      </c>
      <c r="S1007" s="92"/>
      <c r="T1007" s="92"/>
      <c r="U1007" s="80"/>
      <c r="V1007" s="80"/>
      <c r="W1007" s="80"/>
      <c r="X1007" s="81">
        <v>0</v>
      </c>
      <c r="Y1007" s="80"/>
      <c r="Z1007" s="80"/>
      <c r="AA1007" s="82"/>
      <c r="AB1007" s="82"/>
      <c r="AC1007" s="83"/>
      <c r="AD1007" s="83"/>
      <c r="AE1007" s="83"/>
      <c r="AF1007" s="83"/>
      <c r="AG1007" s="84"/>
      <c r="AH1007" s="85"/>
      <c r="AI1007" s="85"/>
      <c r="AJ1007" s="85">
        <f t="shared" si="30"/>
        <v>0</v>
      </c>
      <c r="AK1007" s="85">
        <f t="shared" si="31"/>
        <v>0</v>
      </c>
      <c r="AL1007" s="36"/>
    </row>
    <row r="1008" spans="1:38" ht="15" hidden="1" customHeight="1" x14ac:dyDescent="0.25">
      <c r="A1008" s="71">
        <v>978</v>
      </c>
      <c r="B1008" s="71"/>
      <c r="C1008" s="72"/>
      <c r="D1008" s="70"/>
      <c r="E1008" s="30"/>
      <c r="F1008" s="30"/>
      <c r="G1008" s="73"/>
      <c r="H1008" s="74" t="s">
        <v>8</v>
      </c>
      <c r="I1008" s="31"/>
      <c r="J1008" s="30" t="s">
        <v>9</v>
      </c>
      <c r="K1008" s="75">
        <f>'ФОРМУЛЫ!'!E994</f>
        <v>0</v>
      </c>
      <c r="L1008" s="75">
        <f>'ФОРМУЛЫ!'!F994</f>
        <v>0</v>
      </c>
      <c r="M1008" s="91"/>
      <c r="N1008" s="76">
        <f>'ФОРМУЛЫ!'!J994</f>
        <v>0</v>
      </c>
      <c r="O1008" s="76">
        <f>'ФОРМУЛЫ!'!K994</f>
        <v>0</v>
      </c>
      <c r="P1008" s="77"/>
      <c r="Q1008" s="78">
        <f>'ФОРМУЛЫ!'!P994</f>
        <v>0</v>
      </c>
      <c r="R1008" s="79">
        <v>0.18</v>
      </c>
      <c r="S1008" s="92"/>
      <c r="T1008" s="92"/>
      <c r="U1008" s="80"/>
      <c r="V1008" s="80"/>
      <c r="W1008" s="80"/>
      <c r="X1008" s="81">
        <v>0</v>
      </c>
      <c r="Y1008" s="80"/>
      <c r="Z1008" s="80"/>
      <c r="AA1008" s="82"/>
      <c r="AB1008" s="82"/>
      <c r="AC1008" s="83"/>
      <c r="AD1008" s="83"/>
      <c r="AE1008" s="83"/>
      <c r="AF1008" s="83"/>
      <c r="AG1008" s="84"/>
      <c r="AH1008" s="85"/>
      <c r="AI1008" s="85"/>
      <c r="AJ1008" s="85">
        <f t="shared" si="30"/>
        <v>0</v>
      </c>
      <c r="AK1008" s="85">
        <f t="shared" si="31"/>
        <v>0</v>
      </c>
      <c r="AL1008" s="36"/>
    </row>
    <row r="1009" spans="1:38" ht="15" hidden="1" customHeight="1" x14ac:dyDescent="0.25">
      <c r="A1009" s="71">
        <v>979</v>
      </c>
      <c r="B1009" s="71"/>
      <c r="C1009" s="72"/>
      <c r="D1009" s="70"/>
      <c r="E1009" s="30"/>
      <c r="F1009" s="30"/>
      <c r="G1009" s="73"/>
      <c r="H1009" s="74" t="s">
        <v>8</v>
      </c>
      <c r="I1009" s="31"/>
      <c r="J1009" s="30" t="s">
        <v>9</v>
      </c>
      <c r="K1009" s="75">
        <f>'ФОРМУЛЫ!'!E995</f>
        <v>0</v>
      </c>
      <c r="L1009" s="75">
        <f>'ФОРМУЛЫ!'!F995</f>
        <v>0</v>
      </c>
      <c r="M1009" s="91"/>
      <c r="N1009" s="76">
        <f>'ФОРМУЛЫ!'!J995</f>
        <v>0</v>
      </c>
      <c r="O1009" s="76">
        <f>'ФОРМУЛЫ!'!K995</f>
        <v>0</v>
      </c>
      <c r="P1009" s="77"/>
      <c r="Q1009" s="78">
        <f>'ФОРМУЛЫ!'!P995</f>
        <v>0</v>
      </c>
      <c r="R1009" s="79">
        <v>0.18</v>
      </c>
      <c r="S1009" s="92"/>
      <c r="T1009" s="92"/>
      <c r="U1009" s="80"/>
      <c r="V1009" s="80"/>
      <c r="W1009" s="80"/>
      <c r="X1009" s="81">
        <v>0</v>
      </c>
      <c r="Y1009" s="80"/>
      <c r="Z1009" s="80"/>
      <c r="AA1009" s="82"/>
      <c r="AB1009" s="82"/>
      <c r="AC1009" s="83"/>
      <c r="AD1009" s="83"/>
      <c r="AE1009" s="83"/>
      <c r="AF1009" s="83"/>
      <c r="AG1009" s="84"/>
      <c r="AH1009" s="85"/>
      <c r="AI1009" s="85"/>
      <c r="AJ1009" s="85">
        <f t="shared" si="30"/>
        <v>0</v>
      </c>
      <c r="AK1009" s="85">
        <f t="shared" si="31"/>
        <v>0</v>
      </c>
      <c r="AL1009" s="36"/>
    </row>
    <row r="1010" spans="1:38" ht="15" hidden="1" customHeight="1" x14ac:dyDescent="0.25">
      <c r="A1010" s="71">
        <v>980</v>
      </c>
      <c r="B1010" s="71"/>
      <c r="C1010" s="72"/>
      <c r="D1010" s="70"/>
      <c r="E1010" s="30"/>
      <c r="F1010" s="30"/>
      <c r="G1010" s="73"/>
      <c r="H1010" s="74" t="s">
        <v>8</v>
      </c>
      <c r="I1010" s="31"/>
      <c r="J1010" s="30" t="s">
        <v>9</v>
      </c>
      <c r="K1010" s="75">
        <f>'ФОРМУЛЫ!'!E996</f>
        <v>0</v>
      </c>
      <c r="L1010" s="75">
        <f>'ФОРМУЛЫ!'!F996</f>
        <v>0</v>
      </c>
      <c r="M1010" s="91"/>
      <c r="N1010" s="76">
        <f>'ФОРМУЛЫ!'!J996</f>
        <v>0</v>
      </c>
      <c r="O1010" s="76">
        <f>'ФОРМУЛЫ!'!K996</f>
        <v>0</v>
      </c>
      <c r="P1010" s="77"/>
      <c r="Q1010" s="78">
        <f>'ФОРМУЛЫ!'!P996</f>
        <v>0</v>
      </c>
      <c r="R1010" s="79">
        <v>0.18</v>
      </c>
      <c r="S1010" s="92"/>
      <c r="T1010" s="92"/>
      <c r="U1010" s="80"/>
      <c r="V1010" s="80"/>
      <c r="W1010" s="80"/>
      <c r="X1010" s="81">
        <v>0</v>
      </c>
      <c r="Y1010" s="80"/>
      <c r="Z1010" s="80"/>
      <c r="AA1010" s="82"/>
      <c r="AB1010" s="82"/>
      <c r="AC1010" s="83"/>
      <c r="AD1010" s="83"/>
      <c r="AE1010" s="83"/>
      <c r="AF1010" s="83"/>
      <c r="AG1010" s="84"/>
      <c r="AH1010" s="85"/>
      <c r="AI1010" s="85"/>
      <c r="AJ1010" s="85">
        <f t="shared" si="30"/>
        <v>0</v>
      </c>
      <c r="AK1010" s="85">
        <f t="shared" si="31"/>
        <v>0</v>
      </c>
      <c r="AL1010" s="36"/>
    </row>
    <row r="1011" spans="1:38" ht="15" hidden="1" customHeight="1" x14ac:dyDescent="0.25">
      <c r="A1011" s="71">
        <v>981</v>
      </c>
      <c r="B1011" s="71"/>
      <c r="C1011" s="72"/>
      <c r="D1011" s="70"/>
      <c r="E1011" s="30"/>
      <c r="F1011" s="30"/>
      <c r="G1011" s="73"/>
      <c r="H1011" s="74" t="s">
        <v>8</v>
      </c>
      <c r="I1011" s="31"/>
      <c r="J1011" s="30" t="s">
        <v>9</v>
      </c>
      <c r="K1011" s="75">
        <f>'ФОРМУЛЫ!'!E997</f>
        <v>0</v>
      </c>
      <c r="L1011" s="75">
        <f>'ФОРМУЛЫ!'!F997</f>
        <v>0</v>
      </c>
      <c r="M1011" s="91"/>
      <c r="N1011" s="76">
        <f>'ФОРМУЛЫ!'!J997</f>
        <v>0</v>
      </c>
      <c r="O1011" s="76">
        <f>'ФОРМУЛЫ!'!K997</f>
        <v>0</v>
      </c>
      <c r="P1011" s="77"/>
      <c r="Q1011" s="78">
        <f>'ФОРМУЛЫ!'!P997</f>
        <v>0</v>
      </c>
      <c r="R1011" s="79">
        <v>0.18</v>
      </c>
      <c r="S1011" s="92"/>
      <c r="T1011" s="92"/>
      <c r="U1011" s="80"/>
      <c r="V1011" s="80"/>
      <c r="W1011" s="80"/>
      <c r="X1011" s="81">
        <v>0</v>
      </c>
      <c r="Y1011" s="80"/>
      <c r="Z1011" s="80"/>
      <c r="AA1011" s="82"/>
      <c r="AB1011" s="82"/>
      <c r="AC1011" s="83"/>
      <c r="AD1011" s="83"/>
      <c r="AE1011" s="83"/>
      <c r="AF1011" s="83"/>
      <c r="AG1011" s="84"/>
      <c r="AH1011" s="85"/>
      <c r="AI1011" s="85"/>
      <c r="AJ1011" s="85">
        <f t="shared" si="30"/>
        <v>0</v>
      </c>
      <c r="AK1011" s="85">
        <f t="shared" si="31"/>
        <v>0</v>
      </c>
      <c r="AL1011" s="36"/>
    </row>
    <row r="1012" spans="1:38" ht="15" hidden="1" customHeight="1" x14ac:dyDescent="0.25">
      <c r="A1012" s="71">
        <v>982</v>
      </c>
      <c r="B1012" s="71"/>
      <c r="C1012" s="72"/>
      <c r="D1012" s="70"/>
      <c r="E1012" s="30"/>
      <c r="F1012" s="30"/>
      <c r="G1012" s="73"/>
      <c r="H1012" s="74" t="s">
        <v>8</v>
      </c>
      <c r="I1012" s="31"/>
      <c r="J1012" s="30" t="s">
        <v>9</v>
      </c>
      <c r="K1012" s="75">
        <f>'ФОРМУЛЫ!'!E998</f>
        <v>0</v>
      </c>
      <c r="L1012" s="75">
        <f>'ФОРМУЛЫ!'!F998</f>
        <v>0</v>
      </c>
      <c r="M1012" s="91"/>
      <c r="N1012" s="76">
        <f>'ФОРМУЛЫ!'!J998</f>
        <v>0</v>
      </c>
      <c r="O1012" s="76">
        <f>'ФОРМУЛЫ!'!K998</f>
        <v>0</v>
      </c>
      <c r="P1012" s="77"/>
      <c r="Q1012" s="78">
        <f>'ФОРМУЛЫ!'!P998</f>
        <v>0</v>
      </c>
      <c r="R1012" s="79">
        <v>0.18</v>
      </c>
      <c r="S1012" s="92"/>
      <c r="T1012" s="92"/>
      <c r="U1012" s="80"/>
      <c r="V1012" s="80"/>
      <c r="W1012" s="80"/>
      <c r="X1012" s="81">
        <v>0</v>
      </c>
      <c r="Y1012" s="80"/>
      <c r="Z1012" s="80"/>
      <c r="AA1012" s="82"/>
      <c r="AB1012" s="82"/>
      <c r="AC1012" s="83"/>
      <c r="AD1012" s="83"/>
      <c r="AE1012" s="83"/>
      <c r="AF1012" s="83"/>
      <c r="AG1012" s="84"/>
      <c r="AH1012" s="85"/>
      <c r="AI1012" s="85"/>
      <c r="AJ1012" s="85">
        <f t="shared" si="30"/>
        <v>0</v>
      </c>
      <c r="AK1012" s="85">
        <f t="shared" si="31"/>
        <v>0</v>
      </c>
      <c r="AL1012" s="36"/>
    </row>
    <row r="1013" spans="1:38" ht="15" hidden="1" customHeight="1" x14ac:dyDescent="0.25">
      <c r="A1013" s="71">
        <v>983</v>
      </c>
      <c r="B1013" s="71"/>
      <c r="C1013" s="72"/>
      <c r="D1013" s="70"/>
      <c r="E1013" s="30"/>
      <c r="F1013" s="30"/>
      <c r="G1013" s="73"/>
      <c r="H1013" s="74" t="s">
        <v>8</v>
      </c>
      <c r="I1013" s="31"/>
      <c r="J1013" s="30" t="s">
        <v>9</v>
      </c>
      <c r="K1013" s="75">
        <f>'ФОРМУЛЫ!'!E999</f>
        <v>0</v>
      </c>
      <c r="L1013" s="75">
        <f>'ФОРМУЛЫ!'!F999</f>
        <v>0</v>
      </c>
      <c r="M1013" s="91"/>
      <c r="N1013" s="76">
        <f>'ФОРМУЛЫ!'!J999</f>
        <v>0</v>
      </c>
      <c r="O1013" s="76">
        <f>'ФОРМУЛЫ!'!K999</f>
        <v>0</v>
      </c>
      <c r="P1013" s="77"/>
      <c r="Q1013" s="78">
        <f>'ФОРМУЛЫ!'!P999</f>
        <v>0</v>
      </c>
      <c r="R1013" s="79">
        <v>0.18</v>
      </c>
      <c r="S1013" s="92"/>
      <c r="T1013" s="92"/>
      <c r="U1013" s="80"/>
      <c r="V1013" s="80"/>
      <c r="W1013" s="80"/>
      <c r="X1013" s="81">
        <v>0</v>
      </c>
      <c r="Y1013" s="80"/>
      <c r="Z1013" s="80"/>
      <c r="AA1013" s="82"/>
      <c r="AB1013" s="82"/>
      <c r="AC1013" s="83"/>
      <c r="AD1013" s="83"/>
      <c r="AE1013" s="83"/>
      <c r="AF1013" s="83"/>
      <c r="AG1013" s="84"/>
      <c r="AH1013" s="85"/>
      <c r="AI1013" s="85"/>
      <c r="AJ1013" s="85">
        <f t="shared" si="30"/>
        <v>0</v>
      </c>
      <c r="AK1013" s="85">
        <f t="shared" si="31"/>
        <v>0</v>
      </c>
      <c r="AL1013" s="36"/>
    </row>
    <row r="1014" spans="1:38" ht="15" hidden="1" customHeight="1" x14ac:dyDescent="0.25">
      <c r="A1014" s="71">
        <v>984</v>
      </c>
      <c r="B1014" s="71"/>
      <c r="C1014" s="72"/>
      <c r="D1014" s="70"/>
      <c r="E1014" s="30"/>
      <c r="F1014" s="30"/>
      <c r="G1014" s="73"/>
      <c r="H1014" s="74" t="s">
        <v>8</v>
      </c>
      <c r="I1014" s="31"/>
      <c r="J1014" s="30" t="s">
        <v>9</v>
      </c>
      <c r="K1014" s="75">
        <f>'ФОРМУЛЫ!'!E1000</f>
        <v>0</v>
      </c>
      <c r="L1014" s="75">
        <f>'ФОРМУЛЫ!'!F1000</f>
        <v>0</v>
      </c>
      <c r="M1014" s="91"/>
      <c r="N1014" s="76">
        <f>'ФОРМУЛЫ!'!J1000</f>
        <v>0</v>
      </c>
      <c r="O1014" s="76">
        <f>'ФОРМУЛЫ!'!K1000</f>
        <v>0</v>
      </c>
      <c r="P1014" s="77"/>
      <c r="Q1014" s="78">
        <f>'ФОРМУЛЫ!'!P1000</f>
        <v>0</v>
      </c>
      <c r="R1014" s="79">
        <v>0.18</v>
      </c>
      <c r="S1014" s="92"/>
      <c r="T1014" s="92"/>
      <c r="U1014" s="80"/>
      <c r="V1014" s="80"/>
      <c r="W1014" s="80"/>
      <c r="X1014" s="81">
        <v>0</v>
      </c>
      <c r="Y1014" s="80"/>
      <c r="Z1014" s="80"/>
      <c r="AA1014" s="82"/>
      <c r="AB1014" s="82"/>
      <c r="AC1014" s="83"/>
      <c r="AD1014" s="83"/>
      <c r="AE1014" s="83"/>
      <c r="AF1014" s="83"/>
      <c r="AG1014" s="84"/>
      <c r="AH1014" s="85"/>
      <c r="AI1014" s="85"/>
      <c r="AJ1014" s="85">
        <f t="shared" si="30"/>
        <v>0</v>
      </c>
      <c r="AK1014" s="85">
        <f t="shared" si="31"/>
        <v>0</v>
      </c>
      <c r="AL1014" s="36"/>
    </row>
    <row r="1015" spans="1:38" ht="15" hidden="1" customHeight="1" x14ac:dyDescent="0.25">
      <c r="A1015" s="71">
        <v>985</v>
      </c>
      <c r="B1015" s="71"/>
      <c r="C1015" s="72"/>
      <c r="D1015" s="70"/>
      <c r="E1015" s="30"/>
      <c r="F1015" s="30"/>
      <c r="G1015" s="73"/>
      <c r="H1015" s="74" t="s">
        <v>8</v>
      </c>
      <c r="I1015" s="31"/>
      <c r="J1015" s="30" t="s">
        <v>9</v>
      </c>
      <c r="K1015" s="75">
        <f>'ФОРМУЛЫ!'!E1001</f>
        <v>0</v>
      </c>
      <c r="L1015" s="75">
        <f>'ФОРМУЛЫ!'!F1001</f>
        <v>0</v>
      </c>
      <c r="M1015" s="91"/>
      <c r="N1015" s="76">
        <f>'ФОРМУЛЫ!'!J1001</f>
        <v>0</v>
      </c>
      <c r="O1015" s="76">
        <f>'ФОРМУЛЫ!'!K1001</f>
        <v>0</v>
      </c>
      <c r="P1015" s="77"/>
      <c r="Q1015" s="78">
        <f>'ФОРМУЛЫ!'!P1001</f>
        <v>0</v>
      </c>
      <c r="R1015" s="79">
        <v>0.18</v>
      </c>
      <c r="S1015" s="92"/>
      <c r="T1015" s="92"/>
      <c r="U1015" s="80"/>
      <c r="V1015" s="80"/>
      <c r="W1015" s="80"/>
      <c r="X1015" s="81">
        <v>0</v>
      </c>
      <c r="Y1015" s="80"/>
      <c r="Z1015" s="80"/>
      <c r="AA1015" s="82"/>
      <c r="AB1015" s="82"/>
      <c r="AC1015" s="83"/>
      <c r="AD1015" s="83"/>
      <c r="AE1015" s="83"/>
      <c r="AF1015" s="83"/>
      <c r="AG1015" s="84"/>
      <c r="AH1015" s="85"/>
      <c r="AI1015" s="85"/>
      <c r="AJ1015" s="85">
        <f t="shared" si="30"/>
        <v>0</v>
      </c>
      <c r="AK1015" s="85">
        <f t="shared" si="31"/>
        <v>0</v>
      </c>
      <c r="AL1015" s="36"/>
    </row>
    <row r="1016" spans="1:38" ht="15" hidden="1" customHeight="1" x14ac:dyDescent="0.25">
      <c r="A1016" s="71">
        <v>986</v>
      </c>
      <c r="B1016" s="71"/>
      <c r="C1016" s="72"/>
      <c r="D1016" s="70"/>
      <c r="E1016" s="30"/>
      <c r="F1016" s="30"/>
      <c r="G1016" s="73"/>
      <c r="H1016" s="74" t="s">
        <v>8</v>
      </c>
      <c r="I1016" s="31"/>
      <c r="J1016" s="30" t="s">
        <v>9</v>
      </c>
      <c r="K1016" s="75">
        <f>'ФОРМУЛЫ!'!E1002</f>
        <v>0</v>
      </c>
      <c r="L1016" s="75">
        <f>'ФОРМУЛЫ!'!F1002</f>
        <v>0</v>
      </c>
      <c r="M1016" s="91"/>
      <c r="N1016" s="76">
        <f>'ФОРМУЛЫ!'!J1002</f>
        <v>0</v>
      </c>
      <c r="O1016" s="76">
        <f>'ФОРМУЛЫ!'!K1002</f>
        <v>0</v>
      </c>
      <c r="P1016" s="77"/>
      <c r="Q1016" s="78">
        <f>'ФОРМУЛЫ!'!P1002</f>
        <v>0</v>
      </c>
      <c r="R1016" s="79">
        <v>0.18</v>
      </c>
      <c r="S1016" s="92"/>
      <c r="T1016" s="92"/>
      <c r="U1016" s="80"/>
      <c r="V1016" s="80"/>
      <c r="W1016" s="80"/>
      <c r="X1016" s="81">
        <v>0</v>
      </c>
      <c r="Y1016" s="80"/>
      <c r="Z1016" s="80"/>
      <c r="AA1016" s="82"/>
      <c r="AB1016" s="82"/>
      <c r="AC1016" s="83"/>
      <c r="AD1016" s="83"/>
      <c r="AE1016" s="83"/>
      <c r="AF1016" s="83"/>
      <c r="AG1016" s="84"/>
      <c r="AH1016" s="85"/>
      <c r="AI1016" s="85"/>
      <c r="AJ1016" s="85">
        <f t="shared" si="30"/>
        <v>0</v>
      </c>
      <c r="AK1016" s="85">
        <f t="shared" si="31"/>
        <v>0</v>
      </c>
      <c r="AL1016" s="36"/>
    </row>
    <row r="1017" spans="1:38" ht="15" hidden="1" customHeight="1" x14ac:dyDescent="0.25">
      <c r="A1017" s="71">
        <v>987</v>
      </c>
      <c r="B1017" s="71"/>
      <c r="C1017" s="72"/>
      <c r="D1017" s="70"/>
      <c r="E1017" s="30"/>
      <c r="F1017" s="30"/>
      <c r="G1017" s="73"/>
      <c r="H1017" s="74" t="s">
        <v>8</v>
      </c>
      <c r="I1017" s="31"/>
      <c r="J1017" s="30" t="s">
        <v>9</v>
      </c>
      <c r="K1017" s="75">
        <f>'ФОРМУЛЫ!'!E1003</f>
        <v>0</v>
      </c>
      <c r="L1017" s="75">
        <f>'ФОРМУЛЫ!'!F1003</f>
        <v>0</v>
      </c>
      <c r="M1017" s="91"/>
      <c r="N1017" s="76">
        <f>'ФОРМУЛЫ!'!J1003</f>
        <v>0</v>
      </c>
      <c r="O1017" s="76">
        <f>'ФОРМУЛЫ!'!K1003</f>
        <v>0</v>
      </c>
      <c r="P1017" s="77"/>
      <c r="Q1017" s="78">
        <f>'ФОРМУЛЫ!'!P1003</f>
        <v>0</v>
      </c>
      <c r="R1017" s="79">
        <v>0.18</v>
      </c>
      <c r="S1017" s="92"/>
      <c r="T1017" s="92"/>
      <c r="U1017" s="80"/>
      <c r="V1017" s="80"/>
      <c r="W1017" s="80"/>
      <c r="X1017" s="81">
        <v>0</v>
      </c>
      <c r="Y1017" s="80"/>
      <c r="Z1017" s="80"/>
      <c r="AA1017" s="82"/>
      <c r="AB1017" s="82"/>
      <c r="AC1017" s="83"/>
      <c r="AD1017" s="83"/>
      <c r="AE1017" s="83"/>
      <c r="AF1017" s="83"/>
      <c r="AG1017" s="84"/>
      <c r="AH1017" s="85"/>
      <c r="AI1017" s="85"/>
      <c r="AJ1017" s="85">
        <f t="shared" si="30"/>
        <v>0</v>
      </c>
      <c r="AK1017" s="85">
        <f t="shared" si="31"/>
        <v>0</v>
      </c>
      <c r="AL1017" s="36"/>
    </row>
    <row r="1018" spans="1:38" ht="15" hidden="1" customHeight="1" x14ac:dyDescent="0.25">
      <c r="A1018" s="71">
        <v>988</v>
      </c>
      <c r="B1018" s="71"/>
      <c r="C1018" s="72"/>
      <c r="D1018" s="70"/>
      <c r="E1018" s="30"/>
      <c r="F1018" s="30"/>
      <c r="G1018" s="73"/>
      <c r="H1018" s="74" t="s">
        <v>8</v>
      </c>
      <c r="I1018" s="31"/>
      <c r="J1018" s="30" t="s">
        <v>9</v>
      </c>
      <c r="K1018" s="75">
        <f>'ФОРМУЛЫ!'!E1004</f>
        <v>0</v>
      </c>
      <c r="L1018" s="75">
        <f>'ФОРМУЛЫ!'!F1004</f>
        <v>0</v>
      </c>
      <c r="M1018" s="91"/>
      <c r="N1018" s="76">
        <f>'ФОРМУЛЫ!'!J1004</f>
        <v>0</v>
      </c>
      <c r="O1018" s="76">
        <f>'ФОРМУЛЫ!'!K1004</f>
        <v>0</v>
      </c>
      <c r="P1018" s="77"/>
      <c r="Q1018" s="78">
        <f>'ФОРМУЛЫ!'!P1004</f>
        <v>0</v>
      </c>
      <c r="R1018" s="79">
        <v>0.18</v>
      </c>
      <c r="S1018" s="92"/>
      <c r="T1018" s="92"/>
      <c r="U1018" s="80"/>
      <c r="V1018" s="80"/>
      <c r="W1018" s="80"/>
      <c r="X1018" s="81">
        <v>0</v>
      </c>
      <c r="Y1018" s="80"/>
      <c r="Z1018" s="80"/>
      <c r="AA1018" s="82"/>
      <c r="AB1018" s="82"/>
      <c r="AC1018" s="83"/>
      <c r="AD1018" s="83"/>
      <c r="AE1018" s="83"/>
      <c r="AF1018" s="83"/>
      <c r="AG1018" s="84"/>
      <c r="AH1018" s="85"/>
      <c r="AI1018" s="85"/>
      <c r="AJ1018" s="85">
        <f t="shared" si="30"/>
        <v>0</v>
      </c>
      <c r="AK1018" s="85">
        <f t="shared" si="31"/>
        <v>0</v>
      </c>
      <c r="AL1018" s="36"/>
    </row>
    <row r="1019" spans="1:38" ht="15" hidden="1" customHeight="1" x14ac:dyDescent="0.25">
      <c r="A1019" s="71">
        <v>989</v>
      </c>
      <c r="B1019" s="71"/>
      <c r="C1019" s="72"/>
      <c r="D1019" s="70"/>
      <c r="E1019" s="30"/>
      <c r="F1019" s="30"/>
      <c r="G1019" s="73"/>
      <c r="H1019" s="74" t="s">
        <v>8</v>
      </c>
      <c r="I1019" s="31"/>
      <c r="J1019" s="30" t="s">
        <v>9</v>
      </c>
      <c r="K1019" s="75">
        <f>'ФОРМУЛЫ!'!E1005</f>
        <v>0</v>
      </c>
      <c r="L1019" s="75">
        <f>'ФОРМУЛЫ!'!F1005</f>
        <v>0</v>
      </c>
      <c r="M1019" s="91"/>
      <c r="N1019" s="76">
        <f>'ФОРМУЛЫ!'!J1005</f>
        <v>0</v>
      </c>
      <c r="O1019" s="76">
        <f>'ФОРМУЛЫ!'!K1005</f>
        <v>0</v>
      </c>
      <c r="P1019" s="77"/>
      <c r="Q1019" s="78">
        <f>'ФОРМУЛЫ!'!P1005</f>
        <v>0</v>
      </c>
      <c r="R1019" s="79">
        <v>0.18</v>
      </c>
      <c r="S1019" s="92"/>
      <c r="T1019" s="92"/>
      <c r="U1019" s="80"/>
      <c r="V1019" s="80"/>
      <c r="W1019" s="80"/>
      <c r="X1019" s="81">
        <v>0</v>
      </c>
      <c r="Y1019" s="80"/>
      <c r="Z1019" s="80"/>
      <c r="AA1019" s="82"/>
      <c r="AB1019" s="82"/>
      <c r="AC1019" s="83"/>
      <c r="AD1019" s="83"/>
      <c r="AE1019" s="83"/>
      <c r="AF1019" s="83"/>
      <c r="AG1019" s="84"/>
      <c r="AH1019" s="85"/>
      <c r="AI1019" s="85"/>
      <c r="AJ1019" s="85">
        <f t="shared" si="30"/>
        <v>0</v>
      </c>
      <c r="AK1019" s="85">
        <f t="shared" si="31"/>
        <v>0</v>
      </c>
      <c r="AL1019" s="36"/>
    </row>
    <row r="1020" spans="1:38" ht="15" hidden="1" customHeight="1" x14ac:dyDescent="0.25">
      <c r="A1020" s="71">
        <v>990</v>
      </c>
      <c r="B1020" s="71"/>
      <c r="C1020" s="72"/>
      <c r="D1020" s="70"/>
      <c r="E1020" s="30"/>
      <c r="F1020" s="30"/>
      <c r="G1020" s="73"/>
      <c r="H1020" s="74" t="s">
        <v>8</v>
      </c>
      <c r="I1020" s="31"/>
      <c r="J1020" s="30" t="s">
        <v>9</v>
      </c>
      <c r="K1020" s="75">
        <f>'ФОРМУЛЫ!'!E1006</f>
        <v>0</v>
      </c>
      <c r="L1020" s="75">
        <f>'ФОРМУЛЫ!'!F1006</f>
        <v>0</v>
      </c>
      <c r="M1020" s="91"/>
      <c r="N1020" s="76">
        <f>'ФОРМУЛЫ!'!J1006</f>
        <v>0</v>
      </c>
      <c r="O1020" s="76">
        <f>'ФОРМУЛЫ!'!K1006</f>
        <v>0</v>
      </c>
      <c r="P1020" s="77"/>
      <c r="Q1020" s="78">
        <f>'ФОРМУЛЫ!'!P1006</f>
        <v>0</v>
      </c>
      <c r="R1020" s="79">
        <v>0.18</v>
      </c>
      <c r="S1020" s="92"/>
      <c r="T1020" s="92"/>
      <c r="U1020" s="80"/>
      <c r="V1020" s="80"/>
      <c r="W1020" s="80"/>
      <c r="X1020" s="81">
        <v>0</v>
      </c>
      <c r="Y1020" s="80"/>
      <c r="Z1020" s="80"/>
      <c r="AA1020" s="82"/>
      <c r="AB1020" s="82"/>
      <c r="AC1020" s="83"/>
      <c r="AD1020" s="83"/>
      <c r="AE1020" s="83"/>
      <c r="AF1020" s="83"/>
      <c r="AG1020" s="84"/>
      <c r="AH1020" s="85"/>
      <c r="AI1020" s="85"/>
      <c r="AJ1020" s="85">
        <f t="shared" si="30"/>
        <v>0</v>
      </c>
      <c r="AK1020" s="85">
        <f t="shared" si="31"/>
        <v>0</v>
      </c>
      <c r="AL1020" s="36"/>
    </row>
    <row r="1021" spans="1:38" ht="15" hidden="1" customHeight="1" x14ac:dyDescent="0.25">
      <c r="A1021" s="71">
        <v>991</v>
      </c>
      <c r="B1021" s="71"/>
      <c r="C1021" s="72"/>
      <c r="D1021" s="70"/>
      <c r="E1021" s="30"/>
      <c r="F1021" s="30"/>
      <c r="G1021" s="73"/>
      <c r="H1021" s="74" t="s">
        <v>8</v>
      </c>
      <c r="I1021" s="31"/>
      <c r="J1021" s="30" t="s">
        <v>9</v>
      </c>
      <c r="K1021" s="75">
        <f>'ФОРМУЛЫ!'!E1007</f>
        <v>0</v>
      </c>
      <c r="L1021" s="75">
        <f>'ФОРМУЛЫ!'!F1007</f>
        <v>0</v>
      </c>
      <c r="M1021" s="91"/>
      <c r="N1021" s="76">
        <f>'ФОРМУЛЫ!'!J1007</f>
        <v>0</v>
      </c>
      <c r="O1021" s="76">
        <f>'ФОРМУЛЫ!'!K1007</f>
        <v>0</v>
      </c>
      <c r="P1021" s="77"/>
      <c r="Q1021" s="78">
        <f>'ФОРМУЛЫ!'!P1007</f>
        <v>0</v>
      </c>
      <c r="R1021" s="79">
        <v>0.18</v>
      </c>
      <c r="S1021" s="92"/>
      <c r="T1021" s="92"/>
      <c r="U1021" s="80"/>
      <c r="V1021" s="80"/>
      <c r="W1021" s="80"/>
      <c r="X1021" s="81">
        <v>0</v>
      </c>
      <c r="Y1021" s="80"/>
      <c r="Z1021" s="80"/>
      <c r="AA1021" s="82"/>
      <c r="AB1021" s="82"/>
      <c r="AC1021" s="83"/>
      <c r="AD1021" s="83"/>
      <c r="AE1021" s="83"/>
      <c r="AF1021" s="83"/>
      <c r="AG1021" s="84"/>
      <c r="AH1021" s="85"/>
      <c r="AI1021" s="85"/>
      <c r="AJ1021" s="85">
        <f t="shared" si="30"/>
        <v>0</v>
      </c>
      <c r="AK1021" s="85">
        <f t="shared" si="31"/>
        <v>0</v>
      </c>
      <c r="AL1021" s="36"/>
    </row>
    <row r="1022" spans="1:38" ht="15" hidden="1" customHeight="1" x14ac:dyDescent="0.25">
      <c r="A1022" s="71">
        <v>992</v>
      </c>
      <c r="B1022" s="71"/>
      <c r="C1022" s="72"/>
      <c r="D1022" s="70"/>
      <c r="E1022" s="30"/>
      <c r="F1022" s="30"/>
      <c r="G1022" s="73"/>
      <c r="H1022" s="74" t="s">
        <v>8</v>
      </c>
      <c r="I1022" s="31"/>
      <c r="J1022" s="30" t="s">
        <v>9</v>
      </c>
      <c r="K1022" s="75">
        <f>'ФОРМУЛЫ!'!E1008</f>
        <v>0</v>
      </c>
      <c r="L1022" s="75">
        <f>'ФОРМУЛЫ!'!F1008</f>
        <v>0</v>
      </c>
      <c r="M1022" s="91"/>
      <c r="N1022" s="76">
        <f>'ФОРМУЛЫ!'!J1008</f>
        <v>0</v>
      </c>
      <c r="O1022" s="76">
        <f>'ФОРМУЛЫ!'!K1008</f>
        <v>0</v>
      </c>
      <c r="P1022" s="77"/>
      <c r="Q1022" s="78">
        <f>'ФОРМУЛЫ!'!P1008</f>
        <v>0</v>
      </c>
      <c r="R1022" s="79">
        <v>0.18</v>
      </c>
      <c r="S1022" s="92"/>
      <c r="T1022" s="92"/>
      <c r="U1022" s="80"/>
      <c r="V1022" s="80"/>
      <c r="W1022" s="80"/>
      <c r="X1022" s="81">
        <v>0</v>
      </c>
      <c r="Y1022" s="80"/>
      <c r="Z1022" s="80"/>
      <c r="AA1022" s="82"/>
      <c r="AB1022" s="82"/>
      <c r="AC1022" s="83"/>
      <c r="AD1022" s="83"/>
      <c r="AE1022" s="83"/>
      <c r="AF1022" s="83"/>
      <c r="AG1022" s="84"/>
      <c r="AH1022" s="85"/>
      <c r="AI1022" s="85"/>
      <c r="AJ1022" s="85">
        <f t="shared" si="30"/>
        <v>0</v>
      </c>
      <c r="AK1022" s="85">
        <f t="shared" si="31"/>
        <v>0</v>
      </c>
      <c r="AL1022" s="36"/>
    </row>
    <row r="1023" spans="1:38" ht="15" hidden="1" customHeight="1" x14ac:dyDescent="0.25">
      <c r="A1023" s="71">
        <v>993</v>
      </c>
      <c r="B1023" s="71"/>
      <c r="C1023" s="72"/>
      <c r="D1023" s="70"/>
      <c r="E1023" s="30"/>
      <c r="F1023" s="30"/>
      <c r="G1023" s="73"/>
      <c r="H1023" s="74" t="s">
        <v>8</v>
      </c>
      <c r="I1023" s="31"/>
      <c r="J1023" s="30" t="s">
        <v>9</v>
      </c>
      <c r="K1023" s="75">
        <f>'ФОРМУЛЫ!'!E1009</f>
        <v>0</v>
      </c>
      <c r="L1023" s="75">
        <f>'ФОРМУЛЫ!'!F1009</f>
        <v>0</v>
      </c>
      <c r="M1023" s="91"/>
      <c r="N1023" s="76">
        <f>'ФОРМУЛЫ!'!J1009</f>
        <v>0</v>
      </c>
      <c r="O1023" s="76">
        <f>'ФОРМУЛЫ!'!K1009</f>
        <v>0</v>
      </c>
      <c r="P1023" s="77"/>
      <c r="Q1023" s="78">
        <f>'ФОРМУЛЫ!'!P1009</f>
        <v>0</v>
      </c>
      <c r="R1023" s="79">
        <v>0.18</v>
      </c>
      <c r="S1023" s="92"/>
      <c r="T1023" s="92"/>
      <c r="U1023" s="80"/>
      <c r="V1023" s="80"/>
      <c r="W1023" s="80"/>
      <c r="X1023" s="81">
        <v>0</v>
      </c>
      <c r="Y1023" s="80"/>
      <c r="Z1023" s="80"/>
      <c r="AA1023" s="82"/>
      <c r="AB1023" s="82"/>
      <c r="AC1023" s="83"/>
      <c r="AD1023" s="83"/>
      <c r="AE1023" s="83"/>
      <c r="AF1023" s="83"/>
      <c r="AG1023" s="84"/>
      <c r="AH1023" s="85"/>
      <c r="AI1023" s="85"/>
      <c r="AJ1023" s="85">
        <f t="shared" si="30"/>
        <v>0</v>
      </c>
      <c r="AK1023" s="85">
        <f t="shared" si="31"/>
        <v>0</v>
      </c>
      <c r="AL1023" s="36"/>
    </row>
    <row r="1024" spans="1:38" ht="15" hidden="1" customHeight="1" x14ac:dyDescent="0.25">
      <c r="A1024" s="71">
        <v>994</v>
      </c>
      <c r="B1024" s="71"/>
      <c r="C1024" s="72"/>
      <c r="D1024" s="70"/>
      <c r="E1024" s="30"/>
      <c r="F1024" s="30"/>
      <c r="G1024" s="73"/>
      <c r="H1024" s="74" t="s">
        <v>8</v>
      </c>
      <c r="I1024" s="31"/>
      <c r="J1024" s="30" t="s">
        <v>9</v>
      </c>
      <c r="K1024" s="75">
        <f>'ФОРМУЛЫ!'!E1010</f>
        <v>0</v>
      </c>
      <c r="L1024" s="75">
        <f>'ФОРМУЛЫ!'!F1010</f>
        <v>0</v>
      </c>
      <c r="M1024" s="91"/>
      <c r="N1024" s="76">
        <f>'ФОРМУЛЫ!'!J1010</f>
        <v>0</v>
      </c>
      <c r="O1024" s="76">
        <f>'ФОРМУЛЫ!'!K1010</f>
        <v>0</v>
      </c>
      <c r="P1024" s="77"/>
      <c r="Q1024" s="78">
        <f>'ФОРМУЛЫ!'!P1010</f>
        <v>0</v>
      </c>
      <c r="R1024" s="79">
        <v>0.18</v>
      </c>
      <c r="S1024" s="92"/>
      <c r="T1024" s="92"/>
      <c r="U1024" s="80"/>
      <c r="V1024" s="80"/>
      <c r="W1024" s="80"/>
      <c r="X1024" s="81">
        <v>0</v>
      </c>
      <c r="Y1024" s="80"/>
      <c r="Z1024" s="80"/>
      <c r="AA1024" s="82"/>
      <c r="AB1024" s="82"/>
      <c r="AC1024" s="83"/>
      <c r="AD1024" s="83"/>
      <c r="AE1024" s="83"/>
      <c r="AF1024" s="83"/>
      <c r="AG1024" s="84"/>
      <c r="AH1024" s="85"/>
      <c r="AI1024" s="85"/>
      <c r="AJ1024" s="85">
        <f t="shared" si="30"/>
        <v>0</v>
      </c>
      <c r="AK1024" s="85">
        <f t="shared" si="31"/>
        <v>0</v>
      </c>
      <c r="AL1024" s="36"/>
    </row>
    <row r="1025" spans="1:41" ht="15" hidden="1" customHeight="1" x14ac:dyDescent="0.25">
      <c r="A1025" s="71">
        <v>995</v>
      </c>
      <c r="B1025" s="71"/>
      <c r="C1025" s="72"/>
      <c r="D1025" s="70"/>
      <c r="E1025" s="30"/>
      <c r="F1025" s="30"/>
      <c r="G1025" s="73"/>
      <c r="H1025" s="74" t="s">
        <v>8</v>
      </c>
      <c r="I1025" s="31"/>
      <c r="J1025" s="30" t="s">
        <v>9</v>
      </c>
      <c r="K1025" s="75">
        <f>'ФОРМУЛЫ!'!E1011</f>
        <v>0</v>
      </c>
      <c r="L1025" s="75">
        <f>'ФОРМУЛЫ!'!F1011</f>
        <v>0</v>
      </c>
      <c r="M1025" s="91"/>
      <c r="N1025" s="76">
        <f>'ФОРМУЛЫ!'!J1011</f>
        <v>0</v>
      </c>
      <c r="O1025" s="76">
        <f>'ФОРМУЛЫ!'!K1011</f>
        <v>0</v>
      </c>
      <c r="P1025" s="77"/>
      <c r="Q1025" s="78">
        <f>'ФОРМУЛЫ!'!P1011</f>
        <v>0</v>
      </c>
      <c r="R1025" s="79">
        <v>0.18</v>
      </c>
      <c r="S1025" s="92"/>
      <c r="T1025" s="92"/>
      <c r="U1025" s="80"/>
      <c r="V1025" s="80"/>
      <c r="W1025" s="80"/>
      <c r="X1025" s="81">
        <v>0</v>
      </c>
      <c r="Y1025" s="80"/>
      <c r="Z1025" s="80"/>
      <c r="AA1025" s="82"/>
      <c r="AB1025" s="82"/>
      <c r="AC1025" s="83"/>
      <c r="AD1025" s="83"/>
      <c r="AE1025" s="83"/>
      <c r="AF1025" s="83"/>
      <c r="AG1025" s="84"/>
      <c r="AH1025" s="85"/>
      <c r="AI1025" s="85"/>
      <c r="AJ1025" s="85">
        <f t="shared" si="30"/>
        <v>0</v>
      </c>
      <c r="AK1025" s="85">
        <f t="shared" si="31"/>
        <v>0</v>
      </c>
      <c r="AL1025" s="36"/>
    </row>
    <row r="1026" spans="1:41" ht="15" hidden="1" customHeight="1" x14ac:dyDescent="0.25">
      <c r="A1026" s="71">
        <v>996</v>
      </c>
      <c r="B1026" s="71"/>
      <c r="C1026" s="72"/>
      <c r="D1026" s="70"/>
      <c r="E1026" s="30"/>
      <c r="F1026" s="30"/>
      <c r="G1026" s="73"/>
      <c r="H1026" s="74" t="s">
        <v>8</v>
      </c>
      <c r="I1026" s="31"/>
      <c r="J1026" s="30" t="s">
        <v>9</v>
      </c>
      <c r="K1026" s="75">
        <f>'ФОРМУЛЫ!'!E1012</f>
        <v>0</v>
      </c>
      <c r="L1026" s="75">
        <f>'ФОРМУЛЫ!'!F1012</f>
        <v>0</v>
      </c>
      <c r="M1026" s="91"/>
      <c r="N1026" s="76">
        <f>'ФОРМУЛЫ!'!J1012</f>
        <v>0</v>
      </c>
      <c r="O1026" s="76">
        <f>'ФОРМУЛЫ!'!K1012</f>
        <v>0</v>
      </c>
      <c r="P1026" s="77"/>
      <c r="Q1026" s="78">
        <f>'ФОРМУЛЫ!'!P1012</f>
        <v>0</v>
      </c>
      <c r="R1026" s="79">
        <v>0.18</v>
      </c>
      <c r="S1026" s="92"/>
      <c r="T1026" s="92"/>
      <c r="U1026" s="80"/>
      <c r="V1026" s="80"/>
      <c r="W1026" s="80"/>
      <c r="X1026" s="81">
        <v>0</v>
      </c>
      <c r="Y1026" s="80"/>
      <c r="Z1026" s="80"/>
      <c r="AA1026" s="82"/>
      <c r="AB1026" s="82"/>
      <c r="AC1026" s="83"/>
      <c r="AD1026" s="83"/>
      <c r="AE1026" s="83"/>
      <c r="AF1026" s="83"/>
      <c r="AG1026" s="84"/>
      <c r="AH1026" s="85"/>
      <c r="AI1026" s="85"/>
      <c r="AJ1026" s="85">
        <f t="shared" si="30"/>
        <v>0</v>
      </c>
      <c r="AK1026" s="85">
        <f t="shared" si="31"/>
        <v>0</v>
      </c>
      <c r="AL1026" s="36"/>
    </row>
    <row r="1027" spans="1:41" ht="15" hidden="1" customHeight="1" x14ac:dyDescent="0.25">
      <c r="A1027" s="71">
        <v>997</v>
      </c>
      <c r="B1027" s="71"/>
      <c r="C1027" s="72"/>
      <c r="D1027" s="70"/>
      <c r="E1027" s="30"/>
      <c r="F1027" s="30"/>
      <c r="G1027" s="73"/>
      <c r="H1027" s="74" t="s">
        <v>8</v>
      </c>
      <c r="I1027" s="31"/>
      <c r="J1027" s="30" t="s">
        <v>9</v>
      </c>
      <c r="K1027" s="75">
        <f>'ФОРМУЛЫ!'!E1013</f>
        <v>0</v>
      </c>
      <c r="L1027" s="75">
        <f>'ФОРМУЛЫ!'!F1013</f>
        <v>0</v>
      </c>
      <c r="M1027" s="91"/>
      <c r="N1027" s="76">
        <f>'ФОРМУЛЫ!'!J1013</f>
        <v>0</v>
      </c>
      <c r="O1027" s="76">
        <f>'ФОРМУЛЫ!'!K1013</f>
        <v>0</v>
      </c>
      <c r="P1027" s="77"/>
      <c r="Q1027" s="78">
        <f>'ФОРМУЛЫ!'!P1013</f>
        <v>0</v>
      </c>
      <c r="R1027" s="79">
        <v>0.18</v>
      </c>
      <c r="S1027" s="92"/>
      <c r="T1027" s="92"/>
      <c r="U1027" s="80"/>
      <c r="V1027" s="80"/>
      <c r="W1027" s="80"/>
      <c r="X1027" s="81">
        <v>0</v>
      </c>
      <c r="Y1027" s="80"/>
      <c r="Z1027" s="80"/>
      <c r="AA1027" s="82"/>
      <c r="AB1027" s="82"/>
      <c r="AC1027" s="83"/>
      <c r="AD1027" s="83"/>
      <c r="AE1027" s="83"/>
      <c r="AF1027" s="83"/>
      <c r="AG1027" s="84"/>
      <c r="AH1027" s="85"/>
      <c r="AI1027" s="85"/>
      <c r="AJ1027" s="85">
        <f t="shared" si="30"/>
        <v>0</v>
      </c>
      <c r="AK1027" s="85">
        <f t="shared" si="31"/>
        <v>0</v>
      </c>
      <c r="AL1027" s="36"/>
    </row>
    <row r="1028" spans="1:41" ht="15" hidden="1" customHeight="1" x14ac:dyDescent="0.25">
      <c r="A1028" s="71">
        <v>998</v>
      </c>
      <c r="B1028" s="71"/>
      <c r="C1028" s="72"/>
      <c r="D1028" s="70"/>
      <c r="E1028" s="30"/>
      <c r="F1028" s="30"/>
      <c r="G1028" s="73"/>
      <c r="H1028" s="74" t="s">
        <v>8</v>
      </c>
      <c r="I1028" s="31"/>
      <c r="J1028" s="30" t="s">
        <v>9</v>
      </c>
      <c r="K1028" s="75">
        <f>'ФОРМУЛЫ!'!E1014</f>
        <v>0</v>
      </c>
      <c r="L1028" s="75">
        <f>'ФОРМУЛЫ!'!F1014</f>
        <v>0</v>
      </c>
      <c r="M1028" s="91"/>
      <c r="N1028" s="76">
        <f>'ФОРМУЛЫ!'!J1014</f>
        <v>0</v>
      </c>
      <c r="O1028" s="76">
        <f>'ФОРМУЛЫ!'!K1014</f>
        <v>0</v>
      </c>
      <c r="P1028" s="77"/>
      <c r="Q1028" s="78">
        <f>'ФОРМУЛЫ!'!P1014</f>
        <v>0</v>
      </c>
      <c r="R1028" s="79">
        <v>0.18</v>
      </c>
      <c r="S1028" s="92"/>
      <c r="T1028" s="92"/>
      <c r="U1028" s="80"/>
      <c r="V1028" s="80"/>
      <c r="W1028" s="80"/>
      <c r="X1028" s="81">
        <v>0</v>
      </c>
      <c r="Y1028" s="80"/>
      <c r="Z1028" s="80"/>
      <c r="AA1028" s="82"/>
      <c r="AB1028" s="82"/>
      <c r="AC1028" s="83"/>
      <c r="AD1028" s="83"/>
      <c r="AE1028" s="83"/>
      <c r="AF1028" s="83"/>
      <c r="AG1028" s="84"/>
      <c r="AH1028" s="85"/>
      <c r="AI1028" s="85"/>
      <c r="AJ1028" s="85">
        <f t="shared" si="30"/>
        <v>0</v>
      </c>
      <c r="AK1028" s="85">
        <f t="shared" si="31"/>
        <v>0</v>
      </c>
      <c r="AL1028" s="36"/>
    </row>
    <row r="1029" spans="1:41" ht="15" hidden="1" customHeight="1" x14ac:dyDescent="0.25">
      <c r="A1029" s="71">
        <v>999</v>
      </c>
      <c r="B1029" s="71"/>
      <c r="C1029" s="72"/>
      <c r="D1029" s="70"/>
      <c r="E1029" s="30"/>
      <c r="F1029" s="30"/>
      <c r="G1029" s="73"/>
      <c r="H1029" s="74" t="s">
        <v>8</v>
      </c>
      <c r="I1029" s="31"/>
      <c r="J1029" s="30" t="s">
        <v>9</v>
      </c>
      <c r="K1029" s="75">
        <f>'ФОРМУЛЫ!'!E1015</f>
        <v>0</v>
      </c>
      <c r="L1029" s="75">
        <f>'ФОРМУЛЫ!'!F1015</f>
        <v>0</v>
      </c>
      <c r="M1029" s="91"/>
      <c r="N1029" s="76">
        <f>'ФОРМУЛЫ!'!J1015</f>
        <v>0</v>
      </c>
      <c r="O1029" s="76">
        <f>'ФОРМУЛЫ!'!K1015</f>
        <v>0</v>
      </c>
      <c r="P1029" s="77"/>
      <c r="Q1029" s="78">
        <f>'ФОРМУЛЫ!'!P1015</f>
        <v>0</v>
      </c>
      <c r="R1029" s="79">
        <v>0.18</v>
      </c>
      <c r="S1029" s="92"/>
      <c r="T1029" s="92"/>
      <c r="U1029" s="80"/>
      <c r="V1029" s="80"/>
      <c r="W1029" s="80"/>
      <c r="X1029" s="81">
        <v>0</v>
      </c>
      <c r="Y1029" s="80"/>
      <c r="Z1029" s="80"/>
      <c r="AA1029" s="82"/>
      <c r="AB1029" s="82"/>
      <c r="AC1029" s="83"/>
      <c r="AD1029" s="83"/>
      <c r="AE1029" s="83"/>
      <c r="AF1029" s="83"/>
      <c r="AG1029" s="84"/>
      <c r="AH1029" s="85"/>
      <c r="AI1029" s="85"/>
      <c r="AJ1029" s="85">
        <f t="shared" si="30"/>
        <v>0</v>
      </c>
      <c r="AK1029" s="85">
        <f t="shared" si="31"/>
        <v>0</v>
      </c>
      <c r="AL1029" s="36"/>
    </row>
    <row r="1030" spans="1:41" ht="15" hidden="1" customHeight="1" x14ac:dyDescent="0.25">
      <c r="A1030" s="71">
        <v>1000</v>
      </c>
      <c r="B1030" s="71"/>
      <c r="C1030" s="72"/>
      <c r="D1030" s="95"/>
      <c r="E1030" s="33"/>
      <c r="F1030" s="33"/>
      <c r="G1030" s="96"/>
      <c r="H1030" s="74" t="s">
        <v>8</v>
      </c>
      <c r="I1030" s="32"/>
      <c r="J1030" s="30" t="s">
        <v>9</v>
      </c>
      <c r="K1030" s="75">
        <f>'ФОРМУЛЫ!'!E1016</f>
        <v>0</v>
      </c>
      <c r="L1030" s="75">
        <f>'ФОРМУЛЫ!'!F1016</f>
        <v>0</v>
      </c>
      <c r="M1030" s="91"/>
      <c r="N1030" s="76">
        <f>'ФОРМУЛЫ!'!J1016</f>
        <v>0</v>
      </c>
      <c r="O1030" s="76">
        <f>'ФОРМУЛЫ!'!K1016</f>
        <v>0</v>
      </c>
      <c r="P1030" s="77"/>
      <c r="Q1030" s="78">
        <f>'ФОРМУЛЫ!'!P1016</f>
        <v>0</v>
      </c>
      <c r="R1030" s="79">
        <v>0.18</v>
      </c>
      <c r="S1030" s="92"/>
      <c r="T1030" s="92"/>
      <c r="U1030" s="80"/>
      <c r="V1030" s="80"/>
      <c r="W1030" s="80"/>
      <c r="X1030" s="81">
        <v>0</v>
      </c>
      <c r="Y1030" s="80"/>
      <c r="Z1030" s="80"/>
      <c r="AA1030" s="82"/>
      <c r="AB1030" s="82"/>
      <c r="AC1030" s="83"/>
      <c r="AD1030" s="83"/>
      <c r="AE1030" s="83"/>
      <c r="AF1030" s="83"/>
      <c r="AG1030" s="84"/>
      <c r="AH1030" s="85"/>
      <c r="AI1030" s="85"/>
      <c r="AJ1030" s="85">
        <f t="shared" si="30"/>
        <v>0</v>
      </c>
      <c r="AK1030" s="85">
        <f t="shared" si="31"/>
        <v>0</v>
      </c>
      <c r="AL1030" s="36"/>
    </row>
    <row r="1031" spans="1:41" ht="15" hidden="1" customHeight="1" x14ac:dyDescent="0.25">
      <c r="A1031" s="71">
        <v>1001</v>
      </c>
      <c r="B1031" s="71"/>
      <c r="C1031" s="72"/>
      <c r="D1031" s="70"/>
      <c r="E1031" s="30"/>
      <c r="F1031" s="30"/>
      <c r="G1031" s="73"/>
      <c r="H1031" s="74" t="s">
        <v>8</v>
      </c>
      <c r="I1031" s="31"/>
      <c r="J1031" s="30" t="s">
        <v>9</v>
      </c>
      <c r="K1031" s="75">
        <f>'ФОРМУЛЫ!'!E1017</f>
        <v>0</v>
      </c>
      <c r="L1031" s="75">
        <f>'ФОРМУЛЫ!'!F1017</f>
        <v>0</v>
      </c>
      <c r="M1031" s="73"/>
      <c r="N1031" s="76">
        <f>'ФОРМУЛЫ!'!J1017</f>
        <v>0</v>
      </c>
      <c r="O1031" s="76">
        <f>'ФОРМУЛЫ!'!K1017</f>
        <v>0</v>
      </c>
      <c r="P1031" s="77"/>
      <c r="Q1031" s="78">
        <f>'ФОРМУЛЫ!'!P1017</f>
        <v>0</v>
      </c>
      <c r="R1031" s="79">
        <v>0.18</v>
      </c>
      <c r="S1031" s="80"/>
      <c r="T1031" s="80"/>
      <c r="U1031" s="80"/>
      <c r="V1031" s="80"/>
      <c r="W1031" s="80"/>
      <c r="X1031" s="81">
        <v>0</v>
      </c>
      <c r="Y1031" s="80"/>
      <c r="Z1031" s="80"/>
      <c r="AA1031" s="82"/>
      <c r="AB1031" s="82"/>
      <c r="AC1031" s="83"/>
      <c r="AD1031" s="83"/>
      <c r="AE1031" s="83"/>
      <c r="AF1031" s="83"/>
      <c r="AG1031" s="84"/>
      <c r="AH1031" s="85"/>
      <c r="AI1031" s="85"/>
      <c r="AJ1031" s="85">
        <f t="shared" si="30"/>
        <v>0</v>
      </c>
      <c r="AK1031" s="85">
        <f t="shared" si="31"/>
        <v>0</v>
      </c>
      <c r="AL1031" s="36"/>
      <c r="AO1031" s="94"/>
    </row>
    <row r="1032" spans="1:41" ht="15" hidden="1" customHeight="1" x14ac:dyDescent="0.25">
      <c r="A1032" s="71">
        <v>1002</v>
      </c>
      <c r="B1032" s="71"/>
      <c r="C1032" s="72"/>
      <c r="D1032" s="70"/>
      <c r="E1032" s="30"/>
      <c r="F1032" s="30"/>
      <c r="G1032" s="73"/>
      <c r="H1032" s="74" t="s">
        <v>8</v>
      </c>
      <c r="I1032" s="31"/>
      <c r="J1032" s="30" t="s">
        <v>9</v>
      </c>
      <c r="K1032" s="75">
        <f>'ФОРМУЛЫ!'!E1018</f>
        <v>0</v>
      </c>
      <c r="L1032" s="75">
        <f>'ФОРМУЛЫ!'!F1018</f>
        <v>0</v>
      </c>
      <c r="M1032" s="73"/>
      <c r="N1032" s="76">
        <f>'ФОРМУЛЫ!'!J1018</f>
        <v>0</v>
      </c>
      <c r="O1032" s="76">
        <f>'ФОРМУЛЫ!'!K1018</f>
        <v>0</v>
      </c>
      <c r="P1032" s="77"/>
      <c r="Q1032" s="78">
        <f>'ФОРМУЛЫ!'!P1018</f>
        <v>0</v>
      </c>
      <c r="R1032" s="79">
        <v>0.18</v>
      </c>
      <c r="S1032" s="80"/>
      <c r="T1032" s="80"/>
      <c r="U1032" s="80"/>
      <c r="V1032" s="80"/>
      <c r="W1032" s="80"/>
      <c r="X1032" s="81">
        <v>0</v>
      </c>
      <c r="Y1032" s="80"/>
      <c r="Z1032" s="80"/>
      <c r="AA1032" s="82"/>
      <c r="AB1032" s="82"/>
      <c r="AC1032" s="83"/>
      <c r="AD1032" s="83"/>
      <c r="AE1032" s="83"/>
      <c r="AF1032" s="83"/>
      <c r="AG1032" s="84"/>
      <c r="AH1032" s="85"/>
      <c r="AI1032" s="85"/>
      <c r="AJ1032" s="85">
        <f t="shared" si="30"/>
        <v>0</v>
      </c>
      <c r="AK1032" s="85">
        <f t="shared" si="31"/>
        <v>0</v>
      </c>
      <c r="AL1032" s="36"/>
    </row>
    <row r="1033" spans="1:41" ht="15" hidden="1" customHeight="1" x14ac:dyDescent="0.25">
      <c r="A1033" s="71">
        <v>1003</v>
      </c>
      <c r="B1033" s="71"/>
      <c r="C1033" s="72"/>
      <c r="D1033" s="70"/>
      <c r="E1033" s="30"/>
      <c r="F1033" s="30"/>
      <c r="G1033" s="73"/>
      <c r="H1033" s="74" t="s">
        <v>8</v>
      </c>
      <c r="I1033" s="31"/>
      <c r="J1033" s="30" t="s">
        <v>9</v>
      </c>
      <c r="K1033" s="75">
        <f>'ФОРМУЛЫ!'!E1019</f>
        <v>0</v>
      </c>
      <c r="L1033" s="75">
        <f>'ФОРМУЛЫ!'!F1019</f>
        <v>0</v>
      </c>
      <c r="M1033" s="73"/>
      <c r="N1033" s="76">
        <f>'ФОРМУЛЫ!'!J1019</f>
        <v>0</v>
      </c>
      <c r="O1033" s="76">
        <f>'ФОРМУЛЫ!'!K1019</f>
        <v>0</v>
      </c>
      <c r="P1033" s="77"/>
      <c r="Q1033" s="78">
        <f>'ФОРМУЛЫ!'!P1019</f>
        <v>0</v>
      </c>
      <c r="R1033" s="79">
        <v>0.18</v>
      </c>
      <c r="S1033" s="80"/>
      <c r="T1033" s="80"/>
      <c r="U1033" s="80"/>
      <c r="V1033" s="80"/>
      <c r="W1033" s="80"/>
      <c r="X1033" s="81">
        <v>0</v>
      </c>
      <c r="Y1033" s="80"/>
      <c r="Z1033" s="80"/>
      <c r="AA1033" s="82"/>
      <c r="AB1033" s="82"/>
      <c r="AC1033" s="83"/>
      <c r="AD1033" s="83"/>
      <c r="AE1033" s="83"/>
      <c r="AF1033" s="83"/>
      <c r="AG1033" s="84"/>
      <c r="AH1033" s="85"/>
      <c r="AI1033" s="85"/>
      <c r="AJ1033" s="85">
        <f t="shared" si="30"/>
        <v>0</v>
      </c>
      <c r="AK1033" s="85">
        <f t="shared" si="31"/>
        <v>0</v>
      </c>
      <c r="AL1033" s="36"/>
    </row>
    <row r="1034" spans="1:41" ht="15" hidden="1" customHeight="1" x14ac:dyDescent="0.25">
      <c r="A1034" s="71">
        <v>1004</v>
      </c>
      <c r="B1034" s="71"/>
      <c r="C1034" s="72"/>
      <c r="D1034" s="70"/>
      <c r="E1034" s="30"/>
      <c r="F1034" s="30"/>
      <c r="G1034" s="73"/>
      <c r="H1034" s="74" t="s">
        <v>8</v>
      </c>
      <c r="I1034" s="31"/>
      <c r="J1034" s="30" t="s">
        <v>9</v>
      </c>
      <c r="K1034" s="75">
        <f>'ФОРМУЛЫ!'!E1020</f>
        <v>0</v>
      </c>
      <c r="L1034" s="75">
        <f>'ФОРМУЛЫ!'!F1020</f>
        <v>0</v>
      </c>
      <c r="M1034" s="73"/>
      <c r="N1034" s="76">
        <f>'ФОРМУЛЫ!'!J1020</f>
        <v>0</v>
      </c>
      <c r="O1034" s="76">
        <f>'ФОРМУЛЫ!'!K1020</f>
        <v>0</v>
      </c>
      <c r="P1034" s="77"/>
      <c r="Q1034" s="78">
        <f>'ФОРМУЛЫ!'!P1020</f>
        <v>0</v>
      </c>
      <c r="R1034" s="79">
        <v>0.18</v>
      </c>
      <c r="S1034" s="80"/>
      <c r="T1034" s="80"/>
      <c r="U1034" s="80"/>
      <c r="V1034" s="80"/>
      <c r="W1034" s="80"/>
      <c r="X1034" s="81">
        <v>0</v>
      </c>
      <c r="Y1034" s="80"/>
      <c r="Z1034" s="80"/>
      <c r="AA1034" s="82"/>
      <c r="AB1034" s="82"/>
      <c r="AC1034" s="83"/>
      <c r="AD1034" s="83"/>
      <c r="AE1034" s="83"/>
      <c r="AF1034" s="83"/>
      <c r="AG1034" s="84"/>
      <c r="AH1034" s="85"/>
      <c r="AI1034" s="85"/>
      <c r="AJ1034" s="85">
        <f t="shared" si="30"/>
        <v>0</v>
      </c>
      <c r="AK1034" s="85">
        <f t="shared" si="31"/>
        <v>0</v>
      </c>
      <c r="AL1034" s="36"/>
    </row>
    <row r="1035" spans="1:41" ht="15" hidden="1" customHeight="1" x14ac:dyDescent="0.25">
      <c r="A1035" s="71">
        <v>1005</v>
      </c>
      <c r="B1035" s="71"/>
      <c r="C1035" s="72"/>
      <c r="D1035" s="70"/>
      <c r="E1035" s="30"/>
      <c r="F1035" s="30"/>
      <c r="G1035" s="73"/>
      <c r="H1035" s="74" t="s">
        <v>8</v>
      </c>
      <c r="I1035" s="31"/>
      <c r="J1035" s="30" t="s">
        <v>9</v>
      </c>
      <c r="K1035" s="75">
        <f>'ФОРМУЛЫ!'!E1021</f>
        <v>0</v>
      </c>
      <c r="L1035" s="75">
        <f>'ФОРМУЛЫ!'!F1021</f>
        <v>0</v>
      </c>
      <c r="M1035" s="73"/>
      <c r="N1035" s="76">
        <f>'ФОРМУЛЫ!'!J1021</f>
        <v>0</v>
      </c>
      <c r="O1035" s="76">
        <f>'ФОРМУЛЫ!'!K1021</f>
        <v>0</v>
      </c>
      <c r="P1035" s="77"/>
      <c r="Q1035" s="78">
        <f>'ФОРМУЛЫ!'!P1021</f>
        <v>0</v>
      </c>
      <c r="R1035" s="79">
        <v>0.18</v>
      </c>
      <c r="S1035" s="80"/>
      <c r="T1035" s="80"/>
      <c r="U1035" s="80"/>
      <c r="V1035" s="80"/>
      <c r="W1035" s="80"/>
      <c r="X1035" s="81">
        <v>0</v>
      </c>
      <c r="Y1035" s="80"/>
      <c r="Z1035" s="80"/>
      <c r="AA1035" s="82"/>
      <c r="AB1035" s="82"/>
      <c r="AC1035" s="83"/>
      <c r="AD1035" s="83"/>
      <c r="AE1035" s="83"/>
      <c r="AF1035" s="83"/>
      <c r="AG1035" s="84"/>
      <c r="AH1035" s="85"/>
      <c r="AI1035" s="85"/>
      <c r="AJ1035" s="85">
        <f t="shared" si="30"/>
        <v>0</v>
      </c>
      <c r="AK1035" s="85">
        <f t="shared" si="31"/>
        <v>0</v>
      </c>
      <c r="AL1035" s="36"/>
    </row>
    <row r="1036" spans="1:41" ht="15" hidden="1" customHeight="1" x14ac:dyDescent="0.25">
      <c r="A1036" s="71">
        <v>1006</v>
      </c>
      <c r="B1036" s="71"/>
      <c r="C1036" s="72"/>
      <c r="D1036" s="70"/>
      <c r="E1036" s="30"/>
      <c r="F1036" s="30"/>
      <c r="G1036" s="73"/>
      <c r="H1036" s="74" t="s">
        <v>8</v>
      </c>
      <c r="I1036" s="31"/>
      <c r="J1036" s="30" t="s">
        <v>9</v>
      </c>
      <c r="K1036" s="75">
        <f>'ФОРМУЛЫ!'!E1022</f>
        <v>0</v>
      </c>
      <c r="L1036" s="75">
        <f>'ФОРМУЛЫ!'!F1022</f>
        <v>0</v>
      </c>
      <c r="M1036" s="73"/>
      <c r="N1036" s="76">
        <f>'ФОРМУЛЫ!'!J1022</f>
        <v>0</v>
      </c>
      <c r="O1036" s="76">
        <f>'ФОРМУЛЫ!'!K1022</f>
        <v>0</v>
      </c>
      <c r="P1036" s="77"/>
      <c r="Q1036" s="78">
        <f>'ФОРМУЛЫ!'!P1022</f>
        <v>0</v>
      </c>
      <c r="R1036" s="79">
        <v>0.18</v>
      </c>
      <c r="S1036" s="80"/>
      <c r="T1036" s="80"/>
      <c r="U1036" s="80"/>
      <c r="V1036" s="80"/>
      <c r="W1036" s="80"/>
      <c r="X1036" s="81">
        <v>0</v>
      </c>
      <c r="Y1036" s="80"/>
      <c r="Z1036" s="80"/>
      <c r="AA1036" s="82"/>
      <c r="AB1036" s="82"/>
      <c r="AC1036" s="83"/>
      <c r="AD1036" s="83"/>
      <c r="AE1036" s="83"/>
      <c r="AF1036" s="83"/>
      <c r="AG1036" s="84"/>
      <c r="AH1036" s="85"/>
      <c r="AI1036" s="85"/>
      <c r="AJ1036" s="85">
        <f t="shared" si="30"/>
        <v>0</v>
      </c>
      <c r="AK1036" s="85">
        <f t="shared" si="31"/>
        <v>0</v>
      </c>
      <c r="AL1036" s="36"/>
    </row>
    <row r="1037" spans="1:41" ht="15" hidden="1" customHeight="1" x14ac:dyDescent="0.25">
      <c r="A1037" s="71">
        <v>1007</v>
      </c>
      <c r="B1037" s="71"/>
      <c r="C1037" s="72"/>
      <c r="D1037" s="70"/>
      <c r="E1037" s="30"/>
      <c r="F1037" s="30"/>
      <c r="G1037" s="73"/>
      <c r="H1037" s="74" t="s">
        <v>8</v>
      </c>
      <c r="I1037" s="31"/>
      <c r="J1037" s="30" t="s">
        <v>9</v>
      </c>
      <c r="K1037" s="75">
        <f>'ФОРМУЛЫ!'!E1023</f>
        <v>0</v>
      </c>
      <c r="L1037" s="75">
        <f>'ФОРМУЛЫ!'!F1023</f>
        <v>0</v>
      </c>
      <c r="M1037" s="73"/>
      <c r="N1037" s="76">
        <f>'ФОРМУЛЫ!'!J1023</f>
        <v>0</v>
      </c>
      <c r="O1037" s="76">
        <f>'ФОРМУЛЫ!'!K1023</f>
        <v>0</v>
      </c>
      <c r="P1037" s="77"/>
      <c r="Q1037" s="78">
        <f>'ФОРМУЛЫ!'!P1023</f>
        <v>0</v>
      </c>
      <c r="R1037" s="79">
        <v>0.18</v>
      </c>
      <c r="S1037" s="80"/>
      <c r="T1037" s="80"/>
      <c r="U1037" s="80"/>
      <c r="V1037" s="80"/>
      <c r="W1037" s="80"/>
      <c r="X1037" s="81">
        <v>0</v>
      </c>
      <c r="Y1037" s="80"/>
      <c r="Z1037" s="80"/>
      <c r="AA1037" s="82"/>
      <c r="AB1037" s="82"/>
      <c r="AC1037" s="83"/>
      <c r="AD1037" s="83"/>
      <c r="AE1037" s="83"/>
      <c r="AF1037" s="83"/>
      <c r="AG1037" s="84"/>
      <c r="AH1037" s="85"/>
      <c r="AI1037" s="85"/>
      <c r="AJ1037" s="85">
        <f t="shared" si="30"/>
        <v>0</v>
      </c>
      <c r="AK1037" s="85">
        <f t="shared" si="31"/>
        <v>0</v>
      </c>
      <c r="AL1037" s="36"/>
    </row>
    <row r="1038" spans="1:41" ht="15" hidden="1" customHeight="1" x14ac:dyDescent="0.25">
      <c r="A1038" s="71">
        <v>1008</v>
      </c>
      <c r="B1038" s="71"/>
      <c r="C1038" s="72"/>
      <c r="D1038" s="70"/>
      <c r="E1038" s="30"/>
      <c r="F1038" s="30"/>
      <c r="G1038" s="73"/>
      <c r="H1038" s="74" t="s">
        <v>8</v>
      </c>
      <c r="I1038" s="31"/>
      <c r="J1038" s="30" t="s">
        <v>9</v>
      </c>
      <c r="K1038" s="75">
        <f>'ФОРМУЛЫ!'!E1024</f>
        <v>0</v>
      </c>
      <c r="L1038" s="75">
        <f>'ФОРМУЛЫ!'!F1024</f>
        <v>0</v>
      </c>
      <c r="M1038" s="73"/>
      <c r="N1038" s="76">
        <f>'ФОРМУЛЫ!'!J1024</f>
        <v>0</v>
      </c>
      <c r="O1038" s="76">
        <f>'ФОРМУЛЫ!'!K1024</f>
        <v>0</v>
      </c>
      <c r="P1038" s="77"/>
      <c r="Q1038" s="78">
        <f>'ФОРМУЛЫ!'!P1024</f>
        <v>0</v>
      </c>
      <c r="R1038" s="79">
        <v>0.18</v>
      </c>
      <c r="S1038" s="80"/>
      <c r="T1038" s="80"/>
      <c r="U1038" s="80"/>
      <c r="V1038" s="80"/>
      <c r="W1038" s="80"/>
      <c r="X1038" s="81">
        <v>0</v>
      </c>
      <c r="Y1038" s="80"/>
      <c r="Z1038" s="80"/>
      <c r="AA1038" s="82"/>
      <c r="AB1038" s="82"/>
      <c r="AC1038" s="83"/>
      <c r="AD1038" s="83"/>
      <c r="AE1038" s="83"/>
      <c r="AF1038" s="83"/>
      <c r="AG1038" s="84"/>
      <c r="AH1038" s="85"/>
      <c r="AI1038" s="85"/>
      <c r="AJ1038" s="85">
        <f t="shared" si="30"/>
        <v>0</v>
      </c>
      <c r="AK1038" s="85">
        <f t="shared" si="31"/>
        <v>0</v>
      </c>
      <c r="AL1038" s="36"/>
    </row>
    <row r="1039" spans="1:41" ht="15" hidden="1" customHeight="1" x14ac:dyDescent="0.25">
      <c r="A1039" s="71">
        <v>1009</v>
      </c>
      <c r="B1039" s="71"/>
      <c r="C1039" s="72"/>
      <c r="D1039" s="70"/>
      <c r="E1039" s="30"/>
      <c r="F1039" s="30"/>
      <c r="G1039" s="73"/>
      <c r="H1039" s="74" t="s">
        <v>8</v>
      </c>
      <c r="I1039" s="31"/>
      <c r="J1039" s="30" t="s">
        <v>9</v>
      </c>
      <c r="K1039" s="75">
        <f>'ФОРМУЛЫ!'!E1025</f>
        <v>0</v>
      </c>
      <c r="L1039" s="75">
        <f>'ФОРМУЛЫ!'!F1025</f>
        <v>0</v>
      </c>
      <c r="M1039" s="73"/>
      <c r="N1039" s="76">
        <f>'ФОРМУЛЫ!'!J1025</f>
        <v>0</v>
      </c>
      <c r="O1039" s="76">
        <f>'ФОРМУЛЫ!'!K1025</f>
        <v>0</v>
      </c>
      <c r="P1039" s="77"/>
      <c r="Q1039" s="78">
        <f>'ФОРМУЛЫ!'!P1025</f>
        <v>0</v>
      </c>
      <c r="R1039" s="79">
        <v>0.18</v>
      </c>
      <c r="S1039" s="80"/>
      <c r="T1039" s="80"/>
      <c r="U1039" s="80"/>
      <c r="V1039" s="80"/>
      <c r="W1039" s="80"/>
      <c r="X1039" s="81">
        <v>0</v>
      </c>
      <c r="Y1039" s="80"/>
      <c r="Z1039" s="80"/>
      <c r="AA1039" s="82"/>
      <c r="AB1039" s="82"/>
      <c r="AC1039" s="83"/>
      <c r="AD1039" s="83"/>
      <c r="AE1039" s="83"/>
      <c r="AF1039" s="83"/>
      <c r="AG1039" s="84"/>
      <c r="AH1039" s="85"/>
      <c r="AI1039" s="85"/>
      <c r="AJ1039" s="85">
        <f t="shared" si="30"/>
        <v>0</v>
      </c>
      <c r="AK1039" s="85">
        <f t="shared" si="31"/>
        <v>0</v>
      </c>
      <c r="AL1039" s="36"/>
    </row>
    <row r="1040" spans="1:41" ht="15" hidden="1" customHeight="1" x14ac:dyDescent="0.25">
      <c r="A1040" s="71">
        <v>1010</v>
      </c>
      <c r="B1040" s="71"/>
      <c r="C1040" s="72"/>
      <c r="D1040" s="70"/>
      <c r="E1040" s="30"/>
      <c r="F1040" s="30"/>
      <c r="G1040" s="73"/>
      <c r="H1040" s="74" t="s">
        <v>8</v>
      </c>
      <c r="I1040" s="31"/>
      <c r="J1040" s="30" t="s">
        <v>9</v>
      </c>
      <c r="K1040" s="75">
        <f>'ФОРМУЛЫ!'!E1026</f>
        <v>0</v>
      </c>
      <c r="L1040" s="75">
        <f>'ФОРМУЛЫ!'!F1026</f>
        <v>0</v>
      </c>
      <c r="M1040" s="73"/>
      <c r="N1040" s="76">
        <f>'ФОРМУЛЫ!'!J1026</f>
        <v>0</v>
      </c>
      <c r="O1040" s="76">
        <f>'ФОРМУЛЫ!'!K1026</f>
        <v>0</v>
      </c>
      <c r="P1040" s="77"/>
      <c r="Q1040" s="78">
        <f>'ФОРМУЛЫ!'!P1026</f>
        <v>0</v>
      </c>
      <c r="R1040" s="79">
        <v>0.18</v>
      </c>
      <c r="S1040" s="80"/>
      <c r="T1040" s="80"/>
      <c r="U1040" s="80"/>
      <c r="V1040" s="80"/>
      <c r="W1040" s="80"/>
      <c r="X1040" s="81">
        <v>0</v>
      </c>
      <c r="Y1040" s="80"/>
      <c r="Z1040" s="80"/>
      <c r="AA1040" s="82"/>
      <c r="AB1040" s="82"/>
      <c r="AC1040" s="83"/>
      <c r="AD1040" s="83"/>
      <c r="AE1040" s="83"/>
      <c r="AF1040" s="83"/>
      <c r="AG1040" s="84"/>
      <c r="AH1040" s="85"/>
      <c r="AI1040" s="85"/>
      <c r="AJ1040" s="85">
        <f t="shared" si="30"/>
        <v>0</v>
      </c>
      <c r="AK1040" s="85">
        <f t="shared" si="31"/>
        <v>0</v>
      </c>
      <c r="AL1040" s="36"/>
    </row>
    <row r="1041" spans="1:38" ht="15" hidden="1" customHeight="1" x14ac:dyDescent="0.25">
      <c r="A1041" s="71">
        <v>1011</v>
      </c>
      <c r="B1041" s="71"/>
      <c r="C1041" s="72"/>
      <c r="D1041" s="70"/>
      <c r="E1041" s="30"/>
      <c r="F1041" s="30"/>
      <c r="G1041" s="73"/>
      <c r="H1041" s="74" t="s">
        <v>8</v>
      </c>
      <c r="I1041" s="31"/>
      <c r="J1041" s="30" t="s">
        <v>9</v>
      </c>
      <c r="K1041" s="75">
        <f>'ФОРМУЛЫ!'!E1027</f>
        <v>0</v>
      </c>
      <c r="L1041" s="75">
        <f>'ФОРМУЛЫ!'!F1027</f>
        <v>0</v>
      </c>
      <c r="M1041" s="73"/>
      <c r="N1041" s="76">
        <f>'ФОРМУЛЫ!'!J1027</f>
        <v>0</v>
      </c>
      <c r="O1041" s="76">
        <f>'ФОРМУЛЫ!'!K1027</f>
        <v>0</v>
      </c>
      <c r="P1041" s="77"/>
      <c r="Q1041" s="78">
        <f>'ФОРМУЛЫ!'!P1027</f>
        <v>0</v>
      </c>
      <c r="R1041" s="79">
        <v>0.18</v>
      </c>
      <c r="S1041" s="80"/>
      <c r="T1041" s="80"/>
      <c r="U1041" s="80"/>
      <c r="V1041" s="80"/>
      <c r="W1041" s="80"/>
      <c r="X1041" s="81">
        <v>0</v>
      </c>
      <c r="Y1041" s="80"/>
      <c r="Z1041" s="80"/>
      <c r="AA1041" s="82"/>
      <c r="AB1041" s="82"/>
      <c r="AC1041" s="83"/>
      <c r="AD1041" s="83"/>
      <c r="AE1041" s="83"/>
      <c r="AF1041" s="83"/>
      <c r="AG1041" s="84"/>
      <c r="AH1041" s="85"/>
      <c r="AI1041" s="85"/>
      <c r="AJ1041" s="85">
        <f t="shared" si="30"/>
        <v>0</v>
      </c>
      <c r="AK1041" s="85">
        <f t="shared" si="31"/>
        <v>0</v>
      </c>
      <c r="AL1041" s="36"/>
    </row>
    <row r="1042" spans="1:38" ht="15" hidden="1" customHeight="1" x14ac:dyDescent="0.25">
      <c r="A1042" s="71">
        <v>1012</v>
      </c>
      <c r="B1042" s="71"/>
      <c r="C1042" s="72"/>
      <c r="D1042" s="70"/>
      <c r="E1042" s="30"/>
      <c r="F1042" s="30"/>
      <c r="G1042" s="73"/>
      <c r="H1042" s="74" t="s">
        <v>8</v>
      </c>
      <c r="I1042" s="31"/>
      <c r="J1042" s="30" t="s">
        <v>9</v>
      </c>
      <c r="K1042" s="75">
        <f>'ФОРМУЛЫ!'!E1028</f>
        <v>0</v>
      </c>
      <c r="L1042" s="75">
        <f>'ФОРМУЛЫ!'!F1028</f>
        <v>0</v>
      </c>
      <c r="M1042" s="73"/>
      <c r="N1042" s="76">
        <f>'ФОРМУЛЫ!'!J1028</f>
        <v>0</v>
      </c>
      <c r="O1042" s="76">
        <f>'ФОРМУЛЫ!'!K1028</f>
        <v>0</v>
      </c>
      <c r="P1042" s="77"/>
      <c r="Q1042" s="78">
        <f>'ФОРМУЛЫ!'!P1028</f>
        <v>0</v>
      </c>
      <c r="R1042" s="79">
        <v>0.18</v>
      </c>
      <c r="S1042" s="80"/>
      <c r="T1042" s="80"/>
      <c r="U1042" s="80"/>
      <c r="V1042" s="80"/>
      <c r="W1042" s="80"/>
      <c r="X1042" s="81">
        <v>0</v>
      </c>
      <c r="Y1042" s="80"/>
      <c r="Z1042" s="80"/>
      <c r="AA1042" s="82"/>
      <c r="AB1042" s="82"/>
      <c r="AC1042" s="83"/>
      <c r="AD1042" s="83"/>
      <c r="AE1042" s="83"/>
      <c r="AF1042" s="83"/>
      <c r="AG1042" s="84"/>
      <c r="AH1042" s="85"/>
      <c r="AI1042" s="85"/>
      <c r="AJ1042" s="85">
        <f t="shared" si="30"/>
        <v>0</v>
      </c>
      <c r="AK1042" s="85">
        <f t="shared" si="31"/>
        <v>0</v>
      </c>
      <c r="AL1042" s="36"/>
    </row>
    <row r="1043" spans="1:38" ht="15" hidden="1" customHeight="1" x14ac:dyDescent="0.25">
      <c r="A1043" s="71">
        <v>1013</v>
      </c>
      <c r="B1043" s="71"/>
      <c r="C1043" s="72"/>
      <c r="D1043" s="70"/>
      <c r="E1043" s="30"/>
      <c r="F1043" s="30"/>
      <c r="G1043" s="73"/>
      <c r="H1043" s="74" t="s">
        <v>8</v>
      </c>
      <c r="I1043" s="31"/>
      <c r="J1043" s="30" t="s">
        <v>9</v>
      </c>
      <c r="K1043" s="75">
        <f>'ФОРМУЛЫ!'!E1029</f>
        <v>0</v>
      </c>
      <c r="L1043" s="75">
        <f>'ФОРМУЛЫ!'!F1029</f>
        <v>0</v>
      </c>
      <c r="M1043" s="73"/>
      <c r="N1043" s="76">
        <f>'ФОРМУЛЫ!'!J1029</f>
        <v>0</v>
      </c>
      <c r="O1043" s="76">
        <f>'ФОРМУЛЫ!'!K1029</f>
        <v>0</v>
      </c>
      <c r="P1043" s="77"/>
      <c r="Q1043" s="78">
        <f>'ФОРМУЛЫ!'!P1029</f>
        <v>0</v>
      </c>
      <c r="R1043" s="79">
        <v>0.18</v>
      </c>
      <c r="S1043" s="80"/>
      <c r="T1043" s="80"/>
      <c r="U1043" s="80"/>
      <c r="V1043" s="80"/>
      <c r="W1043" s="80"/>
      <c r="X1043" s="81">
        <v>0</v>
      </c>
      <c r="Y1043" s="80"/>
      <c r="Z1043" s="80"/>
      <c r="AA1043" s="82"/>
      <c r="AB1043" s="82"/>
      <c r="AC1043" s="83"/>
      <c r="AD1043" s="83"/>
      <c r="AE1043" s="83"/>
      <c r="AF1043" s="83"/>
      <c r="AG1043" s="84"/>
      <c r="AH1043" s="85"/>
      <c r="AI1043" s="85"/>
      <c r="AJ1043" s="85">
        <f t="shared" si="30"/>
        <v>0</v>
      </c>
      <c r="AK1043" s="85">
        <f t="shared" si="31"/>
        <v>0</v>
      </c>
      <c r="AL1043" s="36"/>
    </row>
    <row r="1044" spans="1:38" ht="15" hidden="1" customHeight="1" x14ac:dyDescent="0.25">
      <c r="A1044" s="71">
        <v>1014</v>
      </c>
      <c r="B1044" s="71"/>
      <c r="C1044" s="72"/>
      <c r="D1044" s="70"/>
      <c r="E1044" s="30"/>
      <c r="F1044" s="30"/>
      <c r="G1044" s="73"/>
      <c r="H1044" s="74" t="s">
        <v>8</v>
      </c>
      <c r="I1044" s="31"/>
      <c r="J1044" s="30" t="s">
        <v>9</v>
      </c>
      <c r="K1044" s="75">
        <f>'ФОРМУЛЫ!'!E1030</f>
        <v>0</v>
      </c>
      <c r="L1044" s="75">
        <f>'ФОРМУЛЫ!'!F1030</f>
        <v>0</v>
      </c>
      <c r="M1044" s="73"/>
      <c r="N1044" s="76">
        <f>'ФОРМУЛЫ!'!J1030</f>
        <v>0</v>
      </c>
      <c r="O1044" s="76">
        <f>'ФОРМУЛЫ!'!K1030</f>
        <v>0</v>
      </c>
      <c r="P1044" s="77"/>
      <c r="Q1044" s="78">
        <f>'ФОРМУЛЫ!'!P1030</f>
        <v>0</v>
      </c>
      <c r="R1044" s="79">
        <v>0.18</v>
      </c>
      <c r="S1044" s="80"/>
      <c r="T1044" s="80"/>
      <c r="U1044" s="80"/>
      <c r="V1044" s="80"/>
      <c r="W1044" s="80"/>
      <c r="X1044" s="81">
        <v>0</v>
      </c>
      <c r="Y1044" s="80"/>
      <c r="Z1044" s="80"/>
      <c r="AA1044" s="82"/>
      <c r="AB1044" s="82"/>
      <c r="AC1044" s="83"/>
      <c r="AD1044" s="83"/>
      <c r="AE1044" s="83"/>
      <c r="AF1044" s="83"/>
      <c r="AG1044" s="84"/>
      <c r="AH1044" s="85"/>
      <c r="AI1044" s="85"/>
      <c r="AJ1044" s="85">
        <f t="shared" si="30"/>
        <v>0</v>
      </c>
      <c r="AK1044" s="85">
        <f t="shared" si="31"/>
        <v>0</v>
      </c>
      <c r="AL1044" s="36"/>
    </row>
    <row r="1045" spans="1:38" ht="15" hidden="1" customHeight="1" x14ac:dyDescent="0.25">
      <c r="A1045" s="71">
        <v>1015</v>
      </c>
      <c r="B1045" s="71"/>
      <c r="C1045" s="72"/>
      <c r="D1045" s="70"/>
      <c r="E1045" s="30"/>
      <c r="F1045" s="30"/>
      <c r="G1045" s="73"/>
      <c r="H1045" s="74" t="s">
        <v>8</v>
      </c>
      <c r="I1045" s="31"/>
      <c r="J1045" s="30" t="s">
        <v>9</v>
      </c>
      <c r="K1045" s="75">
        <f>'ФОРМУЛЫ!'!E1031</f>
        <v>0</v>
      </c>
      <c r="L1045" s="75">
        <f>'ФОРМУЛЫ!'!F1031</f>
        <v>0</v>
      </c>
      <c r="M1045" s="73"/>
      <c r="N1045" s="76">
        <f>'ФОРМУЛЫ!'!J1031</f>
        <v>0</v>
      </c>
      <c r="O1045" s="76">
        <f>'ФОРМУЛЫ!'!K1031</f>
        <v>0</v>
      </c>
      <c r="P1045" s="77"/>
      <c r="Q1045" s="78">
        <f>'ФОРМУЛЫ!'!P1031</f>
        <v>0</v>
      </c>
      <c r="R1045" s="79">
        <v>0.18</v>
      </c>
      <c r="S1045" s="80"/>
      <c r="T1045" s="80"/>
      <c r="U1045" s="80"/>
      <c r="V1045" s="80"/>
      <c r="W1045" s="80"/>
      <c r="X1045" s="81">
        <v>0</v>
      </c>
      <c r="Y1045" s="80"/>
      <c r="Z1045" s="80"/>
      <c r="AA1045" s="82"/>
      <c r="AB1045" s="82"/>
      <c r="AC1045" s="83"/>
      <c r="AD1045" s="83"/>
      <c r="AE1045" s="83"/>
      <c r="AF1045" s="83"/>
      <c r="AG1045" s="84"/>
      <c r="AH1045" s="85"/>
      <c r="AI1045" s="85"/>
      <c r="AJ1045" s="85">
        <f t="shared" si="30"/>
        <v>0</v>
      </c>
      <c r="AK1045" s="85">
        <f t="shared" si="31"/>
        <v>0</v>
      </c>
      <c r="AL1045" s="36"/>
    </row>
    <row r="1046" spans="1:38" ht="15" hidden="1" customHeight="1" x14ac:dyDescent="0.25">
      <c r="A1046" s="71">
        <v>1016</v>
      </c>
      <c r="B1046" s="71"/>
      <c r="C1046" s="72"/>
      <c r="D1046" s="70"/>
      <c r="E1046" s="30"/>
      <c r="F1046" s="30"/>
      <c r="G1046" s="73"/>
      <c r="H1046" s="74" t="s">
        <v>8</v>
      </c>
      <c r="I1046" s="31"/>
      <c r="J1046" s="30" t="s">
        <v>9</v>
      </c>
      <c r="K1046" s="75">
        <f>'ФОРМУЛЫ!'!E1032</f>
        <v>0</v>
      </c>
      <c r="L1046" s="75">
        <f>'ФОРМУЛЫ!'!F1032</f>
        <v>0</v>
      </c>
      <c r="M1046" s="73"/>
      <c r="N1046" s="76">
        <f>'ФОРМУЛЫ!'!J1032</f>
        <v>0</v>
      </c>
      <c r="O1046" s="76">
        <f>'ФОРМУЛЫ!'!K1032</f>
        <v>0</v>
      </c>
      <c r="P1046" s="77"/>
      <c r="Q1046" s="78">
        <f>'ФОРМУЛЫ!'!P1032</f>
        <v>0</v>
      </c>
      <c r="R1046" s="79">
        <v>0.18</v>
      </c>
      <c r="S1046" s="80"/>
      <c r="T1046" s="80"/>
      <c r="U1046" s="80"/>
      <c r="V1046" s="80"/>
      <c r="W1046" s="80"/>
      <c r="X1046" s="81">
        <v>0</v>
      </c>
      <c r="Y1046" s="80"/>
      <c r="Z1046" s="80"/>
      <c r="AA1046" s="82"/>
      <c r="AB1046" s="82"/>
      <c r="AC1046" s="83"/>
      <c r="AD1046" s="83"/>
      <c r="AE1046" s="83"/>
      <c r="AF1046" s="83"/>
      <c r="AG1046" s="84"/>
      <c r="AH1046" s="85"/>
      <c r="AI1046" s="85"/>
      <c r="AJ1046" s="85">
        <f t="shared" si="30"/>
        <v>0</v>
      </c>
      <c r="AK1046" s="85">
        <f t="shared" si="31"/>
        <v>0</v>
      </c>
      <c r="AL1046" s="36"/>
    </row>
    <row r="1047" spans="1:38" ht="15" hidden="1" customHeight="1" x14ac:dyDescent="0.25">
      <c r="A1047" s="71">
        <v>1017</v>
      </c>
      <c r="B1047" s="71"/>
      <c r="C1047" s="72"/>
      <c r="D1047" s="70"/>
      <c r="E1047" s="30"/>
      <c r="F1047" s="30"/>
      <c r="G1047" s="73"/>
      <c r="H1047" s="74" t="s">
        <v>8</v>
      </c>
      <c r="I1047" s="31"/>
      <c r="J1047" s="30" t="s">
        <v>9</v>
      </c>
      <c r="K1047" s="75">
        <f>'ФОРМУЛЫ!'!E1033</f>
        <v>0</v>
      </c>
      <c r="L1047" s="75">
        <f>'ФОРМУЛЫ!'!F1033</f>
        <v>0</v>
      </c>
      <c r="M1047" s="73"/>
      <c r="N1047" s="76">
        <f>'ФОРМУЛЫ!'!J1033</f>
        <v>0</v>
      </c>
      <c r="O1047" s="76">
        <f>'ФОРМУЛЫ!'!K1033</f>
        <v>0</v>
      </c>
      <c r="P1047" s="77"/>
      <c r="Q1047" s="78">
        <f>'ФОРМУЛЫ!'!P1033</f>
        <v>0</v>
      </c>
      <c r="R1047" s="79">
        <v>0.18</v>
      </c>
      <c r="S1047" s="80"/>
      <c r="T1047" s="80"/>
      <c r="U1047" s="80"/>
      <c r="V1047" s="80"/>
      <c r="W1047" s="80"/>
      <c r="X1047" s="81">
        <v>0</v>
      </c>
      <c r="Y1047" s="80"/>
      <c r="Z1047" s="80"/>
      <c r="AA1047" s="82"/>
      <c r="AB1047" s="82"/>
      <c r="AC1047" s="83"/>
      <c r="AD1047" s="83"/>
      <c r="AE1047" s="83"/>
      <c r="AF1047" s="83"/>
      <c r="AG1047" s="84"/>
      <c r="AH1047" s="85"/>
      <c r="AI1047" s="85"/>
      <c r="AJ1047" s="85">
        <f t="shared" si="30"/>
        <v>0</v>
      </c>
      <c r="AK1047" s="85">
        <f t="shared" si="31"/>
        <v>0</v>
      </c>
      <c r="AL1047" s="36"/>
    </row>
    <row r="1048" spans="1:38" ht="15" hidden="1" customHeight="1" x14ac:dyDescent="0.25">
      <c r="A1048" s="71">
        <v>1018</v>
      </c>
      <c r="B1048" s="71"/>
      <c r="C1048" s="72"/>
      <c r="D1048" s="70"/>
      <c r="E1048" s="30"/>
      <c r="F1048" s="30"/>
      <c r="G1048" s="73"/>
      <c r="H1048" s="74" t="s">
        <v>8</v>
      </c>
      <c r="I1048" s="31"/>
      <c r="J1048" s="30" t="s">
        <v>9</v>
      </c>
      <c r="K1048" s="75">
        <f>'ФОРМУЛЫ!'!E1034</f>
        <v>0</v>
      </c>
      <c r="L1048" s="75">
        <f>'ФОРМУЛЫ!'!F1034</f>
        <v>0</v>
      </c>
      <c r="M1048" s="73"/>
      <c r="N1048" s="76">
        <f>'ФОРМУЛЫ!'!J1034</f>
        <v>0</v>
      </c>
      <c r="O1048" s="76">
        <f>'ФОРМУЛЫ!'!K1034</f>
        <v>0</v>
      </c>
      <c r="P1048" s="77"/>
      <c r="Q1048" s="78">
        <f>'ФОРМУЛЫ!'!P1034</f>
        <v>0</v>
      </c>
      <c r="R1048" s="79">
        <v>0.18</v>
      </c>
      <c r="S1048" s="80"/>
      <c r="T1048" s="80"/>
      <c r="U1048" s="80"/>
      <c r="V1048" s="80"/>
      <c r="W1048" s="80"/>
      <c r="X1048" s="81">
        <v>0</v>
      </c>
      <c r="Y1048" s="80"/>
      <c r="Z1048" s="80"/>
      <c r="AA1048" s="82"/>
      <c r="AB1048" s="82"/>
      <c r="AC1048" s="83"/>
      <c r="AD1048" s="83"/>
      <c r="AE1048" s="83"/>
      <c r="AF1048" s="83"/>
      <c r="AG1048" s="84"/>
      <c r="AH1048" s="85"/>
      <c r="AI1048" s="85"/>
      <c r="AJ1048" s="85">
        <f t="shared" si="30"/>
        <v>0</v>
      </c>
      <c r="AK1048" s="85">
        <f t="shared" si="31"/>
        <v>0</v>
      </c>
      <c r="AL1048" s="36"/>
    </row>
    <row r="1049" spans="1:38" ht="15" hidden="1" customHeight="1" x14ac:dyDescent="0.25">
      <c r="A1049" s="71">
        <v>1019</v>
      </c>
      <c r="B1049" s="71"/>
      <c r="C1049" s="72"/>
      <c r="D1049" s="70"/>
      <c r="E1049" s="30"/>
      <c r="F1049" s="30"/>
      <c r="G1049" s="73"/>
      <c r="H1049" s="74" t="s">
        <v>8</v>
      </c>
      <c r="I1049" s="31"/>
      <c r="J1049" s="30" t="s">
        <v>9</v>
      </c>
      <c r="K1049" s="75">
        <f>'ФОРМУЛЫ!'!E1035</f>
        <v>0</v>
      </c>
      <c r="L1049" s="75">
        <f>'ФОРМУЛЫ!'!F1035</f>
        <v>0</v>
      </c>
      <c r="M1049" s="73"/>
      <c r="N1049" s="76">
        <f>'ФОРМУЛЫ!'!J1035</f>
        <v>0</v>
      </c>
      <c r="O1049" s="76">
        <f>'ФОРМУЛЫ!'!K1035</f>
        <v>0</v>
      </c>
      <c r="P1049" s="77"/>
      <c r="Q1049" s="78">
        <f>'ФОРМУЛЫ!'!P1035</f>
        <v>0</v>
      </c>
      <c r="R1049" s="79">
        <v>0.18</v>
      </c>
      <c r="S1049" s="80"/>
      <c r="T1049" s="80"/>
      <c r="U1049" s="80"/>
      <c r="V1049" s="80"/>
      <c r="W1049" s="80"/>
      <c r="X1049" s="81">
        <v>0</v>
      </c>
      <c r="Y1049" s="80"/>
      <c r="Z1049" s="80"/>
      <c r="AA1049" s="82"/>
      <c r="AB1049" s="82"/>
      <c r="AC1049" s="83"/>
      <c r="AD1049" s="83"/>
      <c r="AE1049" s="83"/>
      <c r="AF1049" s="83"/>
      <c r="AG1049" s="84"/>
      <c r="AH1049" s="85"/>
      <c r="AI1049" s="85"/>
      <c r="AJ1049" s="85">
        <f t="shared" si="30"/>
        <v>0</v>
      </c>
      <c r="AK1049" s="85">
        <f t="shared" si="31"/>
        <v>0</v>
      </c>
      <c r="AL1049" s="36"/>
    </row>
    <row r="1050" spans="1:38" ht="15" hidden="1" customHeight="1" x14ac:dyDescent="0.25">
      <c r="A1050" s="71">
        <v>1020</v>
      </c>
      <c r="B1050" s="71"/>
      <c r="C1050" s="72"/>
      <c r="D1050" s="70"/>
      <c r="E1050" s="30"/>
      <c r="F1050" s="30"/>
      <c r="G1050" s="73"/>
      <c r="H1050" s="74" t="s">
        <v>8</v>
      </c>
      <c r="I1050" s="31"/>
      <c r="J1050" s="30" t="s">
        <v>9</v>
      </c>
      <c r="K1050" s="75">
        <f>'ФОРМУЛЫ!'!E1036</f>
        <v>0</v>
      </c>
      <c r="L1050" s="75">
        <f>'ФОРМУЛЫ!'!F1036</f>
        <v>0</v>
      </c>
      <c r="M1050" s="73"/>
      <c r="N1050" s="76">
        <f>'ФОРМУЛЫ!'!J1036</f>
        <v>0</v>
      </c>
      <c r="O1050" s="76">
        <f>'ФОРМУЛЫ!'!K1036</f>
        <v>0</v>
      </c>
      <c r="P1050" s="77"/>
      <c r="Q1050" s="78">
        <f>'ФОРМУЛЫ!'!P1036</f>
        <v>0</v>
      </c>
      <c r="R1050" s="79">
        <v>0.18</v>
      </c>
      <c r="S1050" s="80"/>
      <c r="T1050" s="80"/>
      <c r="U1050" s="80"/>
      <c r="V1050" s="80"/>
      <c r="W1050" s="80"/>
      <c r="X1050" s="81">
        <v>0</v>
      </c>
      <c r="Y1050" s="80"/>
      <c r="Z1050" s="80"/>
      <c r="AA1050" s="82"/>
      <c r="AB1050" s="82"/>
      <c r="AC1050" s="83"/>
      <c r="AD1050" s="83"/>
      <c r="AE1050" s="83"/>
      <c r="AF1050" s="83"/>
      <c r="AG1050" s="84"/>
      <c r="AH1050" s="85"/>
      <c r="AI1050" s="85"/>
      <c r="AJ1050" s="85">
        <f t="shared" si="30"/>
        <v>0</v>
      </c>
      <c r="AK1050" s="85">
        <f t="shared" si="31"/>
        <v>0</v>
      </c>
      <c r="AL1050" s="36"/>
    </row>
    <row r="1051" spans="1:38" ht="15" hidden="1" customHeight="1" x14ac:dyDescent="0.25">
      <c r="A1051" s="71">
        <v>1021</v>
      </c>
      <c r="B1051" s="71"/>
      <c r="C1051" s="72"/>
      <c r="D1051" s="70"/>
      <c r="E1051" s="30"/>
      <c r="F1051" s="30"/>
      <c r="G1051" s="73"/>
      <c r="H1051" s="74" t="s">
        <v>8</v>
      </c>
      <c r="I1051" s="31"/>
      <c r="J1051" s="30" t="s">
        <v>9</v>
      </c>
      <c r="K1051" s="75">
        <f>'ФОРМУЛЫ!'!E1037</f>
        <v>0</v>
      </c>
      <c r="L1051" s="75">
        <f>'ФОРМУЛЫ!'!F1037</f>
        <v>0</v>
      </c>
      <c r="M1051" s="73"/>
      <c r="N1051" s="76">
        <f>'ФОРМУЛЫ!'!J1037</f>
        <v>0</v>
      </c>
      <c r="O1051" s="76">
        <f>'ФОРМУЛЫ!'!K1037</f>
        <v>0</v>
      </c>
      <c r="P1051" s="77"/>
      <c r="Q1051" s="78">
        <f>'ФОРМУЛЫ!'!P1037</f>
        <v>0</v>
      </c>
      <c r="R1051" s="79">
        <v>0.18</v>
      </c>
      <c r="S1051" s="80"/>
      <c r="T1051" s="80"/>
      <c r="U1051" s="80"/>
      <c r="V1051" s="80"/>
      <c r="W1051" s="80"/>
      <c r="X1051" s="81">
        <v>0</v>
      </c>
      <c r="Y1051" s="80"/>
      <c r="Z1051" s="80"/>
      <c r="AA1051" s="82"/>
      <c r="AB1051" s="82"/>
      <c r="AC1051" s="83"/>
      <c r="AD1051" s="83"/>
      <c r="AE1051" s="83"/>
      <c r="AF1051" s="83"/>
      <c r="AG1051" s="84"/>
      <c r="AH1051" s="85"/>
      <c r="AI1051" s="85"/>
      <c r="AJ1051" s="85">
        <f t="shared" si="30"/>
        <v>0</v>
      </c>
      <c r="AK1051" s="85">
        <f t="shared" si="31"/>
        <v>0</v>
      </c>
      <c r="AL1051" s="36"/>
    </row>
    <row r="1052" spans="1:38" ht="15" hidden="1" customHeight="1" x14ac:dyDescent="0.25">
      <c r="A1052" s="71">
        <v>1022</v>
      </c>
      <c r="B1052" s="71"/>
      <c r="C1052" s="72"/>
      <c r="D1052" s="70"/>
      <c r="E1052" s="30"/>
      <c r="F1052" s="30"/>
      <c r="G1052" s="73"/>
      <c r="H1052" s="74" t="s">
        <v>8</v>
      </c>
      <c r="I1052" s="31"/>
      <c r="J1052" s="30" t="s">
        <v>9</v>
      </c>
      <c r="K1052" s="75">
        <f>'ФОРМУЛЫ!'!E1038</f>
        <v>0</v>
      </c>
      <c r="L1052" s="75">
        <f>'ФОРМУЛЫ!'!F1038</f>
        <v>0</v>
      </c>
      <c r="M1052" s="73"/>
      <c r="N1052" s="76">
        <f>'ФОРМУЛЫ!'!J1038</f>
        <v>0</v>
      </c>
      <c r="O1052" s="76">
        <f>'ФОРМУЛЫ!'!K1038</f>
        <v>0</v>
      </c>
      <c r="P1052" s="77"/>
      <c r="Q1052" s="78">
        <f>'ФОРМУЛЫ!'!P1038</f>
        <v>0</v>
      </c>
      <c r="R1052" s="79">
        <v>0.18</v>
      </c>
      <c r="S1052" s="80"/>
      <c r="T1052" s="80"/>
      <c r="U1052" s="80"/>
      <c r="V1052" s="80"/>
      <c r="W1052" s="80"/>
      <c r="X1052" s="81">
        <v>0</v>
      </c>
      <c r="Y1052" s="80"/>
      <c r="Z1052" s="80"/>
      <c r="AA1052" s="82"/>
      <c r="AB1052" s="82"/>
      <c r="AC1052" s="83"/>
      <c r="AD1052" s="83"/>
      <c r="AE1052" s="83"/>
      <c r="AF1052" s="83"/>
      <c r="AG1052" s="84"/>
      <c r="AH1052" s="85"/>
      <c r="AI1052" s="85"/>
      <c r="AJ1052" s="85">
        <f t="shared" si="30"/>
        <v>0</v>
      </c>
      <c r="AK1052" s="85">
        <f t="shared" si="31"/>
        <v>0</v>
      </c>
      <c r="AL1052" s="36"/>
    </row>
    <row r="1053" spans="1:38" ht="15" hidden="1" customHeight="1" x14ac:dyDescent="0.25">
      <c r="A1053" s="71">
        <v>1023</v>
      </c>
      <c r="B1053" s="71"/>
      <c r="C1053" s="72"/>
      <c r="D1053" s="70"/>
      <c r="E1053" s="30"/>
      <c r="F1053" s="30"/>
      <c r="G1053" s="73"/>
      <c r="H1053" s="74" t="s">
        <v>8</v>
      </c>
      <c r="I1053" s="31"/>
      <c r="J1053" s="30" t="s">
        <v>9</v>
      </c>
      <c r="K1053" s="75">
        <f>'ФОРМУЛЫ!'!E1039</f>
        <v>0</v>
      </c>
      <c r="L1053" s="75">
        <f>'ФОРМУЛЫ!'!F1039</f>
        <v>0</v>
      </c>
      <c r="M1053" s="73"/>
      <c r="N1053" s="76">
        <f>'ФОРМУЛЫ!'!J1039</f>
        <v>0</v>
      </c>
      <c r="O1053" s="76">
        <f>'ФОРМУЛЫ!'!K1039</f>
        <v>0</v>
      </c>
      <c r="P1053" s="77"/>
      <c r="Q1053" s="78">
        <f>'ФОРМУЛЫ!'!P1039</f>
        <v>0</v>
      </c>
      <c r="R1053" s="79">
        <v>0.18</v>
      </c>
      <c r="S1053" s="80"/>
      <c r="T1053" s="80"/>
      <c r="U1053" s="80"/>
      <c r="V1053" s="80"/>
      <c r="W1053" s="80"/>
      <c r="X1053" s="81">
        <v>0</v>
      </c>
      <c r="Y1053" s="80"/>
      <c r="Z1053" s="80"/>
      <c r="AA1053" s="82"/>
      <c r="AB1053" s="82"/>
      <c r="AC1053" s="83"/>
      <c r="AD1053" s="83"/>
      <c r="AE1053" s="83"/>
      <c r="AF1053" s="83"/>
      <c r="AG1053" s="84"/>
      <c r="AH1053" s="85"/>
      <c r="AI1053" s="85"/>
      <c r="AJ1053" s="85">
        <f t="shared" si="30"/>
        <v>0</v>
      </c>
      <c r="AK1053" s="85">
        <f t="shared" si="31"/>
        <v>0</v>
      </c>
      <c r="AL1053" s="36"/>
    </row>
    <row r="1054" spans="1:38" ht="15" hidden="1" customHeight="1" x14ac:dyDescent="0.25">
      <c r="A1054" s="71">
        <v>1024</v>
      </c>
      <c r="B1054" s="71"/>
      <c r="C1054" s="72"/>
      <c r="D1054" s="70"/>
      <c r="E1054" s="30"/>
      <c r="F1054" s="30"/>
      <c r="G1054" s="73"/>
      <c r="H1054" s="74" t="s">
        <v>8</v>
      </c>
      <c r="I1054" s="31"/>
      <c r="J1054" s="30" t="s">
        <v>9</v>
      </c>
      <c r="K1054" s="75">
        <f>'ФОРМУЛЫ!'!E1040</f>
        <v>0</v>
      </c>
      <c r="L1054" s="75">
        <f>'ФОРМУЛЫ!'!F1040</f>
        <v>0</v>
      </c>
      <c r="M1054" s="73"/>
      <c r="N1054" s="76">
        <f>'ФОРМУЛЫ!'!J1040</f>
        <v>0</v>
      </c>
      <c r="O1054" s="76">
        <f>'ФОРМУЛЫ!'!K1040</f>
        <v>0</v>
      </c>
      <c r="P1054" s="77"/>
      <c r="Q1054" s="78">
        <f>'ФОРМУЛЫ!'!P1040</f>
        <v>0</v>
      </c>
      <c r="R1054" s="79">
        <v>0.18</v>
      </c>
      <c r="S1054" s="80"/>
      <c r="T1054" s="80"/>
      <c r="U1054" s="80"/>
      <c r="V1054" s="80"/>
      <c r="W1054" s="80"/>
      <c r="X1054" s="81">
        <v>0</v>
      </c>
      <c r="Y1054" s="80"/>
      <c r="Z1054" s="80"/>
      <c r="AA1054" s="82"/>
      <c r="AB1054" s="82"/>
      <c r="AC1054" s="83"/>
      <c r="AD1054" s="83"/>
      <c r="AE1054" s="83"/>
      <c r="AF1054" s="83"/>
      <c r="AG1054" s="84"/>
      <c r="AH1054" s="85"/>
      <c r="AI1054" s="85"/>
      <c r="AJ1054" s="85">
        <f t="shared" si="30"/>
        <v>0</v>
      </c>
      <c r="AK1054" s="85">
        <f t="shared" si="31"/>
        <v>0</v>
      </c>
      <c r="AL1054" s="36"/>
    </row>
    <row r="1055" spans="1:38" ht="15" hidden="1" customHeight="1" x14ac:dyDescent="0.25">
      <c r="A1055" s="71">
        <v>1025</v>
      </c>
      <c r="B1055" s="71"/>
      <c r="C1055" s="72"/>
      <c r="D1055" s="86"/>
      <c r="E1055" s="30"/>
      <c r="F1055" s="30"/>
      <c r="G1055" s="73"/>
      <c r="H1055" s="74" t="s">
        <v>8</v>
      </c>
      <c r="I1055" s="31"/>
      <c r="J1055" s="30" t="s">
        <v>9</v>
      </c>
      <c r="K1055" s="75">
        <f>'ФОРМУЛЫ!'!E1041</f>
        <v>0</v>
      </c>
      <c r="L1055" s="75">
        <f>'ФОРМУЛЫ!'!F1041</f>
        <v>0</v>
      </c>
      <c r="M1055" s="73"/>
      <c r="N1055" s="76">
        <f>'ФОРМУЛЫ!'!J1041</f>
        <v>0</v>
      </c>
      <c r="O1055" s="76">
        <f>'ФОРМУЛЫ!'!K1041</f>
        <v>0</v>
      </c>
      <c r="P1055" s="77"/>
      <c r="Q1055" s="78">
        <f>'ФОРМУЛЫ!'!P1041</f>
        <v>0</v>
      </c>
      <c r="R1055" s="79">
        <v>0.18</v>
      </c>
      <c r="S1055" s="80"/>
      <c r="T1055" s="80"/>
      <c r="U1055" s="80"/>
      <c r="V1055" s="80"/>
      <c r="W1055" s="80"/>
      <c r="X1055" s="81">
        <v>0</v>
      </c>
      <c r="Y1055" s="80"/>
      <c r="Z1055" s="80"/>
      <c r="AA1055" s="82"/>
      <c r="AB1055" s="82"/>
      <c r="AC1055" s="83"/>
      <c r="AD1055" s="83"/>
      <c r="AE1055" s="83"/>
      <c r="AF1055" s="83"/>
      <c r="AG1055" s="84"/>
      <c r="AH1055" s="85"/>
      <c r="AI1055" s="85"/>
      <c r="AJ1055" s="85">
        <f t="shared" ref="AJ1055:AJ1118" si="32">ROUND(AH1055*E1055,2)</f>
        <v>0</v>
      </c>
      <c r="AK1055" s="85">
        <f t="shared" ref="AK1055:AK1118" si="33">ROUND(AI1055*E1055,2)</f>
        <v>0</v>
      </c>
      <c r="AL1055" s="36"/>
    </row>
    <row r="1056" spans="1:38" ht="15" hidden="1" customHeight="1" x14ac:dyDescent="0.25">
      <c r="A1056" s="71">
        <v>1026</v>
      </c>
      <c r="B1056" s="71"/>
      <c r="C1056" s="72"/>
      <c r="D1056" s="70"/>
      <c r="E1056" s="30"/>
      <c r="F1056" s="30"/>
      <c r="G1056" s="73"/>
      <c r="H1056" s="74" t="s">
        <v>8</v>
      </c>
      <c r="I1056" s="31"/>
      <c r="J1056" s="30" t="s">
        <v>9</v>
      </c>
      <c r="K1056" s="75">
        <f>'ФОРМУЛЫ!'!E1042</f>
        <v>0</v>
      </c>
      <c r="L1056" s="75">
        <f>'ФОРМУЛЫ!'!F1042</f>
        <v>0</v>
      </c>
      <c r="M1056" s="73"/>
      <c r="N1056" s="76">
        <f>'ФОРМУЛЫ!'!J1042</f>
        <v>0</v>
      </c>
      <c r="O1056" s="76">
        <f>'ФОРМУЛЫ!'!K1042</f>
        <v>0</v>
      </c>
      <c r="P1056" s="77"/>
      <c r="Q1056" s="78">
        <f>'ФОРМУЛЫ!'!P1042</f>
        <v>0</v>
      </c>
      <c r="R1056" s="79">
        <v>0.18</v>
      </c>
      <c r="S1056" s="80"/>
      <c r="T1056" s="80"/>
      <c r="U1056" s="80"/>
      <c r="V1056" s="80"/>
      <c r="W1056" s="80"/>
      <c r="X1056" s="81">
        <v>0</v>
      </c>
      <c r="Y1056" s="80"/>
      <c r="Z1056" s="80"/>
      <c r="AA1056" s="82"/>
      <c r="AB1056" s="82"/>
      <c r="AC1056" s="83"/>
      <c r="AD1056" s="83"/>
      <c r="AE1056" s="83"/>
      <c r="AF1056" s="83"/>
      <c r="AG1056" s="84"/>
      <c r="AH1056" s="85"/>
      <c r="AI1056" s="85"/>
      <c r="AJ1056" s="85">
        <f t="shared" si="32"/>
        <v>0</v>
      </c>
      <c r="AK1056" s="85">
        <f t="shared" si="33"/>
        <v>0</v>
      </c>
      <c r="AL1056" s="36"/>
    </row>
    <row r="1057" spans="1:38" ht="15" hidden="1" customHeight="1" x14ac:dyDescent="0.25">
      <c r="A1057" s="71">
        <v>1027</v>
      </c>
      <c r="B1057" s="71"/>
      <c r="C1057" s="72"/>
      <c r="D1057" s="70"/>
      <c r="E1057" s="30"/>
      <c r="F1057" s="30"/>
      <c r="G1057" s="73"/>
      <c r="H1057" s="74" t="s">
        <v>8</v>
      </c>
      <c r="I1057" s="31"/>
      <c r="J1057" s="30" t="s">
        <v>9</v>
      </c>
      <c r="K1057" s="75">
        <f>'ФОРМУЛЫ!'!E1043</f>
        <v>0</v>
      </c>
      <c r="L1057" s="75">
        <f>'ФОРМУЛЫ!'!F1043</f>
        <v>0</v>
      </c>
      <c r="M1057" s="73"/>
      <c r="N1057" s="76">
        <f>'ФОРМУЛЫ!'!J1043</f>
        <v>0</v>
      </c>
      <c r="O1057" s="76">
        <f>'ФОРМУЛЫ!'!K1043</f>
        <v>0</v>
      </c>
      <c r="P1057" s="77"/>
      <c r="Q1057" s="78">
        <f>'ФОРМУЛЫ!'!P1043</f>
        <v>0</v>
      </c>
      <c r="R1057" s="79">
        <v>0.18</v>
      </c>
      <c r="S1057" s="80"/>
      <c r="T1057" s="80"/>
      <c r="U1057" s="80"/>
      <c r="V1057" s="80"/>
      <c r="W1057" s="80"/>
      <c r="X1057" s="81">
        <v>0</v>
      </c>
      <c r="Y1057" s="80"/>
      <c r="Z1057" s="80"/>
      <c r="AA1057" s="82"/>
      <c r="AB1057" s="82"/>
      <c r="AC1057" s="83"/>
      <c r="AD1057" s="83"/>
      <c r="AE1057" s="83"/>
      <c r="AF1057" s="83"/>
      <c r="AG1057" s="84"/>
      <c r="AH1057" s="85"/>
      <c r="AI1057" s="85"/>
      <c r="AJ1057" s="85">
        <f t="shared" si="32"/>
        <v>0</v>
      </c>
      <c r="AK1057" s="85">
        <f t="shared" si="33"/>
        <v>0</v>
      </c>
      <c r="AL1057" s="36"/>
    </row>
    <row r="1058" spans="1:38" ht="15" hidden="1" customHeight="1" x14ac:dyDescent="0.25">
      <c r="A1058" s="71">
        <v>1028</v>
      </c>
      <c r="B1058" s="71"/>
      <c r="C1058" s="72"/>
      <c r="D1058" s="70"/>
      <c r="E1058" s="30"/>
      <c r="F1058" s="30"/>
      <c r="G1058" s="73"/>
      <c r="H1058" s="74" t="s">
        <v>8</v>
      </c>
      <c r="I1058" s="31"/>
      <c r="J1058" s="30" t="s">
        <v>9</v>
      </c>
      <c r="K1058" s="75">
        <f>'ФОРМУЛЫ!'!E1044</f>
        <v>0</v>
      </c>
      <c r="L1058" s="75">
        <f>'ФОРМУЛЫ!'!F1044</f>
        <v>0</v>
      </c>
      <c r="M1058" s="73"/>
      <c r="N1058" s="76">
        <f>'ФОРМУЛЫ!'!J1044</f>
        <v>0</v>
      </c>
      <c r="O1058" s="76">
        <f>'ФОРМУЛЫ!'!K1044</f>
        <v>0</v>
      </c>
      <c r="P1058" s="77"/>
      <c r="Q1058" s="78">
        <f>'ФОРМУЛЫ!'!P1044</f>
        <v>0</v>
      </c>
      <c r="R1058" s="79">
        <v>0.18</v>
      </c>
      <c r="S1058" s="80"/>
      <c r="T1058" s="80"/>
      <c r="U1058" s="80"/>
      <c r="V1058" s="80"/>
      <c r="W1058" s="80"/>
      <c r="X1058" s="81">
        <v>0</v>
      </c>
      <c r="Y1058" s="80"/>
      <c r="Z1058" s="80"/>
      <c r="AA1058" s="82"/>
      <c r="AB1058" s="82"/>
      <c r="AC1058" s="83"/>
      <c r="AD1058" s="83"/>
      <c r="AE1058" s="83"/>
      <c r="AF1058" s="83"/>
      <c r="AG1058" s="84"/>
      <c r="AH1058" s="85"/>
      <c r="AI1058" s="85"/>
      <c r="AJ1058" s="85">
        <f t="shared" si="32"/>
        <v>0</v>
      </c>
      <c r="AK1058" s="85">
        <f t="shared" si="33"/>
        <v>0</v>
      </c>
      <c r="AL1058" s="36"/>
    </row>
    <row r="1059" spans="1:38" ht="15" hidden="1" customHeight="1" x14ac:dyDescent="0.25">
      <c r="A1059" s="71">
        <v>1029</v>
      </c>
      <c r="B1059" s="71"/>
      <c r="C1059" s="72"/>
      <c r="D1059" s="70"/>
      <c r="E1059" s="30"/>
      <c r="F1059" s="30"/>
      <c r="G1059" s="73"/>
      <c r="H1059" s="74" t="s">
        <v>8</v>
      </c>
      <c r="I1059" s="31"/>
      <c r="J1059" s="30" t="s">
        <v>9</v>
      </c>
      <c r="K1059" s="75">
        <f>'ФОРМУЛЫ!'!E1045</f>
        <v>0</v>
      </c>
      <c r="L1059" s="75">
        <f>'ФОРМУЛЫ!'!F1045</f>
        <v>0</v>
      </c>
      <c r="M1059" s="73"/>
      <c r="N1059" s="76">
        <f>'ФОРМУЛЫ!'!J1045</f>
        <v>0</v>
      </c>
      <c r="O1059" s="76">
        <f>'ФОРМУЛЫ!'!K1045</f>
        <v>0</v>
      </c>
      <c r="P1059" s="77"/>
      <c r="Q1059" s="78">
        <f>'ФОРМУЛЫ!'!P1045</f>
        <v>0</v>
      </c>
      <c r="R1059" s="79">
        <v>0.18</v>
      </c>
      <c r="S1059" s="80"/>
      <c r="T1059" s="80"/>
      <c r="U1059" s="80"/>
      <c r="V1059" s="80"/>
      <c r="W1059" s="80"/>
      <c r="X1059" s="81">
        <v>0</v>
      </c>
      <c r="Y1059" s="80"/>
      <c r="Z1059" s="80"/>
      <c r="AA1059" s="82"/>
      <c r="AB1059" s="82"/>
      <c r="AC1059" s="83"/>
      <c r="AD1059" s="83"/>
      <c r="AE1059" s="83"/>
      <c r="AF1059" s="83"/>
      <c r="AG1059" s="84"/>
      <c r="AH1059" s="85"/>
      <c r="AI1059" s="85"/>
      <c r="AJ1059" s="85">
        <f t="shared" si="32"/>
        <v>0</v>
      </c>
      <c r="AK1059" s="85">
        <f t="shared" si="33"/>
        <v>0</v>
      </c>
      <c r="AL1059" s="36"/>
    </row>
    <row r="1060" spans="1:38" ht="15" hidden="1" customHeight="1" x14ac:dyDescent="0.25">
      <c r="A1060" s="71">
        <v>1030</v>
      </c>
      <c r="B1060" s="71"/>
      <c r="C1060" s="72"/>
      <c r="D1060" s="70"/>
      <c r="E1060" s="30"/>
      <c r="F1060" s="30"/>
      <c r="G1060" s="73"/>
      <c r="H1060" s="74" t="s">
        <v>8</v>
      </c>
      <c r="I1060" s="31"/>
      <c r="J1060" s="30" t="s">
        <v>9</v>
      </c>
      <c r="K1060" s="75">
        <f>'ФОРМУЛЫ!'!E1046</f>
        <v>0</v>
      </c>
      <c r="L1060" s="75">
        <f>'ФОРМУЛЫ!'!F1046</f>
        <v>0</v>
      </c>
      <c r="M1060" s="73"/>
      <c r="N1060" s="76">
        <f>'ФОРМУЛЫ!'!J1046</f>
        <v>0</v>
      </c>
      <c r="O1060" s="76">
        <f>'ФОРМУЛЫ!'!K1046</f>
        <v>0</v>
      </c>
      <c r="P1060" s="77"/>
      <c r="Q1060" s="78">
        <f>'ФОРМУЛЫ!'!P1046</f>
        <v>0</v>
      </c>
      <c r="R1060" s="79">
        <v>0.18</v>
      </c>
      <c r="S1060" s="80"/>
      <c r="T1060" s="80"/>
      <c r="U1060" s="80"/>
      <c r="V1060" s="80"/>
      <c r="W1060" s="80"/>
      <c r="X1060" s="81">
        <v>0</v>
      </c>
      <c r="Y1060" s="80"/>
      <c r="Z1060" s="80"/>
      <c r="AA1060" s="82"/>
      <c r="AB1060" s="82"/>
      <c r="AC1060" s="83"/>
      <c r="AD1060" s="83"/>
      <c r="AE1060" s="83"/>
      <c r="AF1060" s="83"/>
      <c r="AG1060" s="84"/>
      <c r="AH1060" s="85"/>
      <c r="AI1060" s="85"/>
      <c r="AJ1060" s="85">
        <f t="shared" si="32"/>
        <v>0</v>
      </c>
      <c r="AK1060" s="85">
        <f t="shared" si="33"/>
        <v>0</v>
      </c>
      <c r="AL1060" s="36"/>
    </row>
    <row r="1061" spans="1:38" ht="15" hidden="1" customHeight="1" x14ac:dyDescent="0.25">
      <c r="A1061" s="71">
        <v>1031</v>
      </c>
      <c r="B1061" s="71"/>
      <c r="C1061" s="72"/>
      <c r="D1061" s="70"/>
      <c r="E1061" s="30"/>
      <c r="F1061" s="30"/>
      <c r="G1061" s="73"/>
      <c r="H1061" s="74" t="s">
        <v>8</v>
      </c>
      <c r="I1061" s="31"/>
      <c r="J1061" s="30" t="s">
        <v>9</v>
      </c>
      <c r="K1061" s="75">
        <f>'ФОРМУЛЫ!'!E1047</f>
        <v>0</v>
      </c>
      <c r="L1061" s="75">
        <f>'ФОРМУЛЫ!'!F1047</f>
        <v>0</v>
      </c>
      <c r="M1061" s="73"/>
      <c r="N1061" s="76">
        <f>'ФОРМУЛЫ!'!J1047</f>
        <v>0</v>
      </c>
      <c r="O1061" s="76">
        <f>'ФОРМУЛЫ!'!K1047</f>
        <v>0</v>
      </c>
      <c r="P1061" s="77"/>
      <c r="Q1061" s="78">
        <f>'ФОРМУЛЫ!'!P1047</f>
        <v>0</v>
      </c>
      <c r="R1061" s="79">
        <v>0.18</v>
      </c>
      <c r="S1061" s="80"/>
      <c r="T1061" s="80"/>
      <c r="U1061" s="80"/>
      <c r="V1061" s="80"/>
      <c r="W1061" s="80"/>
      <c r="X1061" s="81">
        <v>0</v>
      </c>
      <c r="Y1061" s="80"/>
      <c r="Z1061" s="80"/>
      <c r="AA1061" s="82"/>
      <c r="AB1061" s="82"/>
      <c r="AC1061" s="83"/>
      <c r="AD1061" s="83"/>
      <c r="AE1061" s="83"/>
      <c r="AF1061" s="83"/>
      <c r="AG1061" s="84"/>
      <c r="AH1061" s="85"/>
      <c r="AI1061" s="85"/>
      <c r="AJ1061" s="85">
        <f t="shared" si="32"/>
        <v>0</v>
      </c>
      <c r="AK1061" s="85">
        <f t="shared" si="33"/>
        <v>0</v>
      </c>
      <c r="AL1061" s="36"/>
    </row>
    <row r="1062" spans="1:38" ht="15" hidden="1" customHeight="1" x14ac:dyDescent="0.25">
      <c r="A1062" s="71">
        <v>1032</v>
      </c>
      <c r="B1062" s="71"/>
      <c r="C1062" s="72"/>
      <c r="D1062" s="70"/>
      <c r="E1062" s="30"/>
      <c r="F1062" s="30"/>
      <c r="G1062" s="73"/>
      <c r="H1062" s="74" t="s">
        <v>8</v>
      </c>
      <c r="I1062" s="31"/>
      <c r="J1062" s="30" t="s">
        <v>9</v>
      </c>
      <c r="K1062" s="75">
        <f>'ФОРМУЛЫ!'!E1048</f>
        <v>0</v>
      </c>
      <c r="L1062" s="75">
        <f>'ФОРМУЛЫ!'!F1048</f>
        <v>0</v>
      </c>
      <c r="M1062" s="73"/>
      <c r="N1062" s="76">
        <f>'ФОРМУЛЫ!'!J1048</f>
        <v>0</v>
      </c>
      <c r="O1062" s="76">
        <f>'ФОРМУЛЫ!'!K1048</f>
        <v>0</v>
      </c>
      <c r="P1062" s="77"/>
      <c r="Q1062" s="78">
        <f>'ФОРМУЛЫ!'!P1048</f>
        <v>0</v>
      </c>
      <c r="R1062" s="79">
        <v>0.18</v>
      </c>
      <c r="S1062" s="80"/>
      <c r="T1062" s="80"/>
      <c r="U1062" s="80"/>
      <c r="V1062" s="80"/>
      <c r="W1062" s="80"/>
      <c r="X1062" s="81">
        <v>0</v>
      </c>
      <c r="Y1062" s="80"/>
      <c r="Z1062" s="80"/>
      <c r="AA1062" s="82"/>
      <c r="AB1062" s="82"/>
      <c r="AC1062" s="83"/>
      <c r="AD1062" s="83"/>
      <c r="AE1062" s="83"/>
      <c r="AF1062" s="83"/>
      <c r="AG1062" s="84"/>
      <c r="AH1062" s="85"/>
      <c r="AI1062" s="85"/>
      <c r="AJ1062" s="85">
        <f t="shared" si="32"/>
        <v>0</v>
      </c>
      <c r="AK1062" s="85">
        <f t="shared" si="33"/>
        <v>0</v>
      </c>
      <c r="AL1062" s="36"/>
    </row>
    <row r="1063" spans="1:38" ht="15" hidden="1" customHeight="1" x14ac:dyDescent="0.25">
      <c r="A1063" s="71">
        <v>1033</v>
      </c>
      <c r="B1063" s="71"/>
      <c r="C1063" s="72"/>
      <c r="D1063" s="70"/>
      <c r="E1063" s="30"/>
      <c r="F1063" s="30"/>
      <c r="G1063" s="73"/>
      <c r="H1063" s="74" t="s">
        <v>8</v>
      </c>
      <c r="I1063" s="31"/>
      <c r="J1063" s="30" t="s">
        <v>9</v>
      </c>
      <c r="K1063" s="75">
        <f>'ФОРМУЛЫ!'!E1049</f>
        <v>0</v>
      </c>
      <c r="L1063" s="75">
        <f>'ФОРМУЛЫ!'!F1049</f>
        <v>0</v>
      </c>
      <c r="M1063" s="73"/>
      <c r="N1063" s="76">
        <f>'ФОРМУЛЫ!'!J1049</f>
        <v>0</v>
      </c>
      <c r="O1063" s="76">
        <f>'ФОРМУЛЫ!'!K1049</f>
        <v>0</v>
      </c>
      <c r="P1063" s="77"/>
      <c r="Q1063" s="78">
        <f>'ФОРМУЛЫ!'!P1049</f>
        <v>0</v>
      </c>
      <c r="R1063" s="79">
        <v>0.18</v>
      </c>
      <c r="S1063" s="80"/>
      <c r="T1063" s="80"/>
      <c r="U1063" s="80"/>
      <c r="V1063" s="80"/>
      <c r="W1063" s="80"/>
      <c r="X1063" s="81">
        <v>0</v>
      </c>
      <c r="Y1063" s="80"/>
      <c r="Z1063" s="80"/>
      <c r="AA1063" s="82"/>
      <c r="AB1063" s="82"/>
      <c r="AC1063" s="83"/>
      <c r="AD1063" s="83"/>
      <c r="AE1063" s="83"/>
      <c r="AF1063" s="83"/>
      <c r="AG1063" s="84"/>
      <c r="AH1063" s="85"/>
      <c r="AI1063" s="85"/>
      <c r="AJ1063" s="85">
        <f t="shared" si="32"/>
        <v>0</v>
      </c>
      <c r="AK1063" s="85">
        <f t="shared" si="33"/>
        <v>0</v>
      </c>
      <c r="AL1063" s="36"/>
    </row>
    <row r="1064" spans="1:38" ht="15" hidden="1" customHeight="1" x14ac:dyDescent="0.25">
      <c r="A1064" s="71">
        <v>1034</v>
      </c>
      <c r="B1064" s="71"/>
      <c r="C1064" s="72"/>
      <c r="D1064" s="87"/>
      <c r="E1064" s="30"/>
      <c r="F1064" s="30"/>
      <c r="G1064" s="73"/>
      <c r="H1064" s="74" t="s">
        <v>8</v>
      </c>
      <c r="I1064" s="31"/>
      <c r="J1064" s="30" t="s">
        <v>9</v>
      </c>
      <c r="K1064" s="75">
        <f>'ФОРМУЛЫ!'!E1050</f>
        <v>0</v>
      </c>
      <c r="L1064" s="75">
        <f>'ФОРМУЛЫ!'!F1050</f>
        <v>0</v>
      </c>
      <c r="M1064" s="73"/>
      <c r="N1064" s="76">
        <f>'ФОРМУЛЫ!'!J1050</f>
        <v>0</v>
      </c>
      <c r="O1064" s="76">
        <f>'ФОРМУЛЫ!'!K1050</f>
        <v>0</v>
      </c>
      <c r="P1064" s="77"/>
      <c r="Q1064" s="78">
        <f>'ФОРМУЛЫ!'!P1050</f>
        <v>0</v>
      </c>
      <c r="R1064" s="79">
        <v>0.18</v>
      </c>
      <c r="S1064" s="80"/>
      <c r="T1064" s="80"/>
      <c r="U1064" s="80"/>
      <c r="V1064" s="80"/>
      <c r="W1064" s="80"/>
      <c r="X1064" s="81">
        <v>0</v>
      </c>
      <c r="Y1064" s="80"/>
      <c r="Z1064" s="80"/>
      <c r="AA1064" s="82"/>
      <c r="AB1064" s="82"/>
      <c r="AC1064" s="83"/>
      <c r="AD1064" s="83"/>
      <c r="AE1064" s="83"/>
      <c r="AF1064" s="83"/>
      <c r="AG1064" s="84"/>
      <c r="AH1064" s="85"/>
      <c r="AI1064" s="85"/>
      <c r="AJ1064" s="85">
        <f t="shared" si="32"/>
        <v>0</v>
      </c>
      <c r="AK1064" s="85">
        <f t="shared" si="33"/>
        <v>0</v>
      </c>
      <c r="AL1064" s="36"/>
    </row>
    <row r="1065" spans="1:38" ht="15" hidden="1" customHeight="1" x14ac:dyDescent="0.25">
      <c r="A1065" s="71">
        <v>1035</v>
      </c>
      <c r="B1065" s="71"/>
      <c r="C1065" s="72"/>
      <c r="D1065" s="70"/>
      <c r="E1065" s="30"/>
      <c r="F1065" s="30"/>
      <c r="G1065" s="73"/>
      <c r="H1065" s="74" t="s">
        <v>8</v>
      </c>
      <c r="I1065" s="31"/>
      <c r="J1065" s="30" t="s">
        <v>9</v>
      </c>
      <c r="K1065" s="75">
        <f>'ФОРМУЛЫ!'!E1051</f>
        <v>0</v>
      </c>
      <c r="L1065" s="75">
        <f>'ФОРМУЛЫ!'!F1051</f>
        <v>0</v>
      </c>
      <c r="M1065" s="73"/>
      <c r="N1065" s="76">
        <f>'ФОРМУЛЫ!'!J1051</f>
        <v>0</v>
      </c>
      <c r="O1065" s="76">
        <f>'ФОРМУЛЫ!'!K1051</f>
        <v>0</v>
      </c>
      <c r="P1065" s="77"/>
      <c r="Q1065" s="78">
        <f>'ФОРМУЛЫ!'!P1051</f>
        <v>0</v>
      </c>
      <c r="R1065" s="79">
        <v>0.18</v>
      </c>
      <c r="S1065" s="80"/>
      <c r="T1065" s="80"/>
      <c r="U1065" s="80"/>
      <c r="V1065" s="80"/>
      <c r="W1065" s="80"/>
      <c r="X1065" s="81">
        <v>0</v>
      </c>
      <c r="Y1065" s="80"/>
      <c r="Z1065" s="80"/>
      <c r="AA1065" s="82"/>
      <c r="AB1065" s="82"/>
      <c r="AC1065" s="83"/>
      <c r="AD1065" s="83"/>
      <c r="AE1065" s="83"/>
      <c r="AF1065" s="83"/>
      <c r="AG1065" s="84"/>
      <c r="AH1065" s="85"/>
      <c r="AI1065" s="85"/>
      <c r="AJ1065" s="85">
        <f t="shared" si="32"/>
        <v>0</v>
      </c>
      <c r="AK1065" s="85">
        <f t="shared" si="33"/>
        <v>0</v>
      </c>
      <c r="AL1065" s="36"/>
    </row>
    <row r="1066" spans="1:38" ht="15" hidden="1" customHeight="1" x14ac:dyDescent="0.25">
      <c r="A1066" s="71">
        <v>1036</v>
      </c>
      <c r="B1066" s="71"/>
      <c r="C1066" s="72"/>
      <c r="D1066" s="70"/>
      <c r="E1066" s="30"/>
      <c r="F1066" s="30"/>
      <c r="G1066" s="73"/>
      <c r="H1066" s="74" t="s">
        <v>8</v>
      </c>
      <c r="I1066" s="31"/>
      <c r="J1066" s="30" t="s">
        <v>9</v>
      </c>
      <c r="K1066" s="75">
        <f>'ФОРМУЛЫ!'!E1052</f>
        <v>0</v>
      </c>
      <c r="L1066" s="75">
        <f>'ФОРМУЛЫ!'!F1052</f>
        <v>0</v>
      </c>
      <c r="M1066" s="73"/>
      <c r="N1066" s="76">
        <f>'ФОРМУЛЫ!'!J1052</f>
        <v>0</v>
      </c>
      <c r="O1066" s="76">
        <f>'ФОРМУЛЫ!'!K1052</f>
        <v>0</v>
      </c>
      <c r="P1066" s="77"/>
      <c r="Q1066" s="78">
        <f>'ФОРМУЛЫ!'!P1052</f>
        <v>0</v>
      </c>
      <c r="R1066" s="79">
        <v>0.18</v>
      </c>
      <c r="S1066" s="80"/>
      <c r="T1066" s="80"/>
      <c r="U1066" s="80"/>
      <c r="V1066" s="80"/>
      <c r="W1066" s="80"/>
      <c r="X1066" s="81">
        <v>0</v>
      </c>
      <c r="Y1066" s="80"/>
      <c r="Z1066" s="80"/>
      <c r="AA1066" s="82"/>
      <c r="AB1066" s="82"/>
      <c r="AC1066" s="83"/>
      <c r="AD1066" s="83"/>
      <c r="AE1066" s="83"/>
      <c r="AF1066" s="83"/>
      <c r="AG1066" s="84"/>
      <c r="AH1066" s="85"/>
      <c r="AI1066" s="85"/>
      <c r="AJ1066" s="85">
        <f t="shared" si="32"/>
        <v>0</v>
      </c>
      <c r="AK1066" s="85">
        <f t="shared" si="33"/>
        <v>0</v>
      </c>
      <c r="AL1066" s="36"/>
    </row>
    <row r="1067" spans="1:38" ht="15" hidden="1" customHeight="1" x14ac:dyDescent="0.25">
      <c r="A1067" s="71">
        <v>1037</v>
      </c>
      <c r="B1067" s="71"/>
      <c r="C1067" s="72"/>
      <c r="D1067" s="70"/>
      <c r="E1067" s="30"/>
      <c r="F1067" s="30"/>
      <c r="G1067" s="73"/>
      <c r="H1067" s="74" t="s">
        <v>8</v>
      </c>
      <c r="I1067" s="31"/>
      <c r="J1067" s="30" t="s">
        <v>9</v>
      </c>
      <c r="K1067" s="75">
        <f>'ФОРМУЛЫ!'!E1053</f>
        <v>0</v>
      </c>
      <c r="L1067" s="75">
        <f>'ФОРМУЛЫ!'!F1053</f>
        <v>0</v>
      </c>
      <c r="M1067" s="73"/>
      <c r="N1067" s="76">
        <f>'ФОРМУЛЫ!'!J1053</f>
        <v>0</v>
      </c>
      <c r="O1067" s="76">
        <f>'ФОРМУЛЫ!'!K1053</f>
        <v>0</v>
      </c>
      <c r="P1067" s="77"/>
      <c r="Q1067" s="78">
        <f>'ФОРМУЛЫ!'!P1053</f>
        <v>0</v>
      </c>
      <c r="R1067" s="79">
        <v>0.18</v>
      </c>
      <c r="S1067" s="80"/>
      <c r="T1067" s="80"/>
      <c r="U1067" s="80"/>
      <c r="V1067" s="80"/>
      <c r="W1067" s="80"/>
      <c r="X1067" s="81">
        <v>0</v>
      </c>
      <c r="Y1067" s="80"/>
      <c r="Z1067" s="80"/>
      <c r="AA1067" s="82"/>
      <c r="AB1067" s="82"/>
      <c r="AC1067" s="83"/>
      <c r="AD1067" s="83"/>
      <c r="AE1067" s="83"/>
      <c r="AF1067" s="83"/>
      <c r="AG1067" s="84"/>
      <c r="AH1067" s="85"/>
      <c r="AI1067" s="85"/>
      <c r="AJ1067" s="85">
        <f t="shared" si="32"/>
        <v>0</v>
      </c>
      <c r="AK1067" s="85">
        <f t="shared" si="33"/>
        <v>0</v>
      </c>
      <c r="AL1067" s="36"/>
    </row>
    <row r="1068" spans="1:38" ht="15" hidden="1" customHeight="1" x14ac:dyDescent="0.25">
      <c r="A1068" s="71">
        <v>1038</v>
      </c>
      <c r="B1068" s="71"/>
      <c r="C1068" s="72"/>
      <c r="D1068" s="70"/>
      <c r="E1068" s="30"/>
      <c r="F1068" s="30"/>
      <c r="G1068" s="73"/>
      <c r="H1068" s="74" t="s">
        <v>8</v>
      </c>
      <c r="I1068" s="31"/>
      <c r="J1068" s="30" t="s">
        <v>9</v>
      </c>
      <c r="K1068" s="75">
        <f>'ФОРМУЛЫ!'!E1054</f>
        <v>0</v>
      </c>
      <c r="L1068" s="75">
        <f>'ФОРМУЛЫ!'!F1054</f>
        <v>0</v>
      </c>
      <c r="M1068" s="73"/>
      <c r="N1068" s="76">
        <f>'ФОРМУЛЫ!'!J1054</f>
        <v>0</v>
      </c>
      <c r="O1068" s="76">
        <f>'ФОРМУЛЫ!'!K1054</f>
        <v>0</v>
      </c>
      <c r="P1068" s="77"/>
      <c r="Q1068" s="78">
        <f>'ФОРМУЛЫ!'!P1054</f>
        <v>0</v>
      </c>
      <c r="R1068" s="79">
        <v>0.18</v>
      </c>
      <c r="S1068" s="80"/>
      <c r="T1068" s="80"/>
      <c r="U1068" s="80"/>
      <c r="V1068" s="80"/>
      <c r="W1068" s="80"/>
      <c r="X1068" s="81">
        <v>0</v>
      </c>
      <c r="Y1068" s="80"/>
      <c r="Z1068" s="80"/>
      <c r="AA1068" s="82"/>
      <c r="AB1068" s="82"/>
      <c r="AC1068" s="83"/>
      <c r="AD1068" s="83"/>
      <c r="AE1068" s="83"/>
      <c r="AF1068" s="83"/>
      <c r="AG1068" s="84"/>
      <c r="AH1068" s="85"/>
      <c r="AI1068" s="85"/>
      <c r="AJ1068" s="85">
        <f t="shared" si="32"/>
        <v>0</v>
      </c>
      <c r="AK1068" s="85">
        <f t="shared" si="33"/>
        <v>0</v>
      </c>
      <c r="AL1068" s="36"/>
    </row>
    <row r="1069" spans="1:38" ht="15" hidden="1" customHeight="1" x14ac:dyDescent="0.25">
      <c r="A1069" s="71">
        <v>1039</v>
      </c>
      <c r="B1069" s="71"/>
      <c r="C1069" s="72"/>
      <c r="D1069" s="70"/>
      <c r="E1069" s="30"/>
      <c r="F1069" s="30"/>
      <c r="G1069" s="73"/>
      <c r="H1069" s="74" t="s">
        <v>8</v>
      </c>
      <c r="I1069" s="31"/>
      <c r="J1069" s="30" t="s">
        <v>9</v>
      </c>
      <c r="K1069" s="75">
        <f>'ФОРМУЛЫ!'!E1055</f>
        <v>0</v>
      </c>
      <c r="L1069" s="75">
        <f>'ФОРМУЛЫ!'!F1055</f>
        <v>0</v>
      </c>
      <c r="M1069" s="73"/>
      <c r="N1069" s="76">
        <f>'ФОРМУЛЫ!'!J1055</f>
        <v>0</v>
      </c>
      <c r="O1069" s="76">
        <f>'ФОРМУЛЫ!'!K1055</f>
        <v>0</v>
      </c>
      <c r="P1069" s="77"/>
      <c r="Q1069" s="78">
        <f>'ФОРМУЛЫ!'!P1055</f>
        <v>0</v>
      </c>
      <c r="R1069" s="79">
        <v>0.18</v>
      </c>
      <c r="S1069" s="80"/>
      <c r="T1069" s="80"/>
      <c r="U1069" s="80"/>
      <c r="V1069" s="80"/>
      <c r="W1069" s="80"/>
      <c r="X1069" s="81">
        <v>0</v>
      </c>
      <c r="Y1069" s="80"/>
      <c r="Z1069" s="80"/>
      <c r="AA1069" s="82"/>
      <c r="AB1069" s="82"/>
      <c r="AC1069" s="83"/>
      <c r="AD1069" s="83"/>
      <c r="AE1069" s="83"/>
      <c r="AF1069" s="83"/>
      <c r="AG1069" s="84"/>
      <c r="AH1069" s="85"/>
      <c r="AI1069" s="85"/>
      <c r="AJ1069" s="85">
        <f t="shared" si="32"/>
        <v>0</v>
      </c>
      <c r="AK1069" s="85">
        <f t="shared" si="33"/>
        <v>0</v>
      </c>
      <c r="AL1069" s="36"/>
    </row>
    <row r="1070" spans="1:38" ht="15" hidden="1" customHeight="1" x14ac:dyDescent="0.25">
      <c r="A1070" s="71">
        <v>1040</v>
      </c>
      <c r="B1070" s="71"/>
      <c r="C1070" s="72"/>
      <c r="D1070" s="70"/>
      <c r="E1070" s="30"/>
      <c r="F1070" s="30"/>
      <c r="G1070" s="73"/>
      <c r="H1070" s="74" t="s">
        <v>8</v>
      </c>
      <c r="I1070" s="31"/>
      <c r="J1070" s="30" t="s">
        <v>9</v>
      </c>
      <c r="K1070" s="75">
        <f>'ФОРМУЛЫ!'!E1056</f>
        <v>0</v>
      </c>
      <c r="L1070" s="75">
        <f>'ФОРМУЛЫ!'!F1056</f>
        <v>0</v>
      </c>
      <c r="M1070" s="73"/>
      <c r="N1070" s="76">
        <f>'ФОРМУЛЫ!'!J1056</f>
        <v>0</v>
      </c>
      <c r="O1070" s="76">
        <f>'ФОРМУЛЫ!'!K1056</f>
        <v>0</v>
      </c>
      <c r="P1070" s="77"/>
      <c r="Q1070" s="78">
        <f>'ФОРМУЛЫ!'!P1056</f>
        <v>0</v>
      </c>
      <c r="R1070" s="79">
        <v>0.18</v>
      </c>
      <c r="S1070" s="80"/>
      <c r="T1070" s="80"/>
      <c r="U1070" s="80"/>
      <c r="V1070" s="80"/>
      <c r="W1070" s="80"/>
      <c r="X1070" s="81">
        <v>0</v>
      </c>
      <c r="Y1070" s="80"/>
      <c r="Z1070" s="80"/>
      <c r="AA1070" s="82"/>
      <c r="AB1070" s="82"/>
      <c r="AC1070" s="83"/>
      <c r="AD1070" s="83"/>
      <c r="AE1070" s="83"/>
      <c r="AF1070" s="83"/>
      <c r="AG1070" s="84"/>
      <c r="AH1070" s="85"/>
      <c r="AI1070" s="85"/>
      <c r="AJ1070" s="85">
        <f t="shared" si="32"/>
        <v>0</v>
      </c>
      <c r="AK1070" s="85">
        <f t="shared" si="33"/>
        <v>0</v>
      </c>
      <c r="AL1070" s="36"/>
    </row>
    <row r="1071" spans="1:38" ht="15" hidden="1" customHeight="1" x14ac:dyDescent="0.25">
      <c r="A1071" s="71">
        <v>1041</v>
      </c>
      <c r="B1071" s="71"/>
      <c r="C1071" s="72"/>
      <c r="D1071" s="70"/>
      <c r="E1071" s="30"/>
      <c r="F1071" s="30"/>
      <c r="G1071" s="73"/>
      <c r="H1071" s="74" t="s">
        <v>8</v>
      </c>
      <c r="I1071" s="31"/>
      <c r="J1071" s="30" t="s">
        <v>9</v>
      </c>
      <c r="K1071" s="75">
        <f>'ФОРМУЛЫ!'!E1057</f>
        <v>0</v>
      </c>
      <c r="L1071" s="75">
        <f>'ФОРМУЛЫ!'!F1057</f>
        <v>0</v>
      </c>
      <c r="M1071" s="73"/>
      <c r="N1071" s="76">
        <f>'ФОРМУЛЫ!'!J1057</f>
        <v>0</v>
      </c>
      <c r="O1071" s="76">
        <f>'ФОРМУЛЫ!'!K1057</f>
        <v>0</v>
      </c>
      <c r="P1071" s="77"/>
      <c r="Q1071" s="78">
        <f>'ФОРМУЛЫ!'!P1057</f>
        <v>0</v>
      </c>
      <c r="R1071" s="79">
        <v>0.18</v>
      </c>
      <c r="S1071" s="80"/>
      <c r="T1071" s="80"/>
      <c r="U1071" s="80"/>
      <c r="V1071" s="80"/>
      <c r="W1071" s="80"/>
      <c r="X1071" s="81">
        <v>0</v>
      </c>
      <c r="Y1071" s="80"/>
      <c r="Z1071" s="80"/>
      <c r="AA1071" s="82"/>
      <c r="AB1071" s="82"/>
      <c r="AC1071" s="83"/>
      <c r="AD1071" s="83"/>
      <c r="AE1071" s="83"/>
      <c r="AF1071" s="83"/>
      <c r="AG1071" s="84"/>
      <c r="AH1071" s="85"/>
      <c r="AI1071" s="85"/>
      <c r="AJ1071" s="85">
        <f t="shared" si="32"/>
        <v>0</v>
      </c>
      <c r="AK1071" s="85">
        <f t="shared" si="33"/>
        <v>0</v>
      </c>
      <c r="AL1071" s="36"/>
    </row>
    <row r="1072" spans="1:38" ht="15" hidden="1" customHeight="1" x14ac:dyDescent="0.25">
      <c r="A1072" s="71">
        <v>1042</v>
      </c>
      <c r="B1072" s="71"/>
      <c r="C1072" s="72"/>
      <c r="D1072" s="70"/>
      <c r="E1072" s="30"/>
      <c r="F1072" s="30"/>
      <c r="G1072" s="73"/>
      <c r="H1072" s="74" t="s">
        <v>8</v>
      </c>
      <c r="I1072" s="31"/>
      <c r="J1072" s="30" t="s">
        <v>9</v>
      </c>
      <c r="K1072" s="75">
        <f>'ФОРМУЛЫ!'!E1058</f>
        <v>0</v>
      </c>
      <c r="L1072" s="75">
        <f>'ФОРМУЛЫ!'!F1058</f>
        <v>0</v>
      </c>
      <c r="M1072" s="73"/>
      <c r="N1072" s="76">
        <f>'ФОРМУЛЫ!'!J1058</f>
        <v>0</v>
      </c>
      <c r="O1072" s="76">
        <f>'ФОРМУЛЫ!'!K1058</f>
        <v>0</v>
      </c>
      <c r="P1072" s="77"/>
      <c r="Q1072" s="78">
        <f>'ФОРМУЛЫ!'!P1058</f>
        <v>0</v>
      </c>
      <c r="R1072" s="79">
        <v>0.18</v>
      </c>
      <c r="S1072" s="80"/>
      <c r="T1072" s="80"/>
      <c r="U1072" s="80"/>
      <c r="V1072" s="80"/>
      <c r="W1072" s="80"/>
      <c r="X1072" s="81">
        <v>0</v>
      </c>
      <c r="Y1072" s="80"/>
      <c r="Z1072" s="80"/>
      <c r="AA1072" s="82"/>
      <c r="AB1072" s="82"/>
      <c r="AC1072" s="83"/>
      <c r="AD1072" s="83"/>
      <c r="AE1072" s="83"/>
      <c r="AF1072" s="83"/>
      <c r="AG1072" s="84"/>
      <c r="AH1072" s="85"/>
      <c r="AI1072" s="85"/>
      <c r="AJ1072" s="85">
        <f t="shared" si="32"/>
        <v>0</v>
      </c>
      <c r="AK1072" s="85">
        <f t="shared" si="33"/>
        <v>0</v>
      </c>
      <c r="AL1072" s="36"/>
    </row>
    <row r="1073" spans="1:38" ht="15" hidden="1" customHeight="1" x14ac:dyDescent="0.25">
      <c r="A1073" s="71">
        <v>1043</v>
      </c>
      <c r="B1073" s="71"/>
      <c r="C1073" s="72"/>
      <c r="D1073" s="88"/>
      <c r="E1073" s="30"/>
      <c r="F1073" s="30"/>
      <c r="G1073" s="73"/>
      <c r="H1073" s="74" t="s">
        <v>8</v>
      </c>
      <c r="I1073" s="31"/>
      <c r="J1073" s="30" t="s">
        <v>9</v>
      </c>
      <c r="K1073" s="75">
        <f>'ФОРМУЛЫ!'!E1059</f>
        <v>0</v>
      </c>
      <c r="L1073" s="75">
        <f>'ФОРМУЛЫ!'!F1059</f>
        <v>0</v>
      </c>
      <c r="M1073" s="73"/>
      <c r="N1073" s="76">
        <f>'ФОРМУЛЫ!'!J1059</f>
        <v>0</v>
      </c>
      <c r="O1073" s="76">
        <f>'ФОРМУЛЫ!'!K1059</f>
        <v>0</v>
      </c>
      <c r="P1073" s="77"/>
      <c r="Q1073" s="78">
        <f>'ФОРМУЛЫ!'!P1059</f>
        <v>0</v>
      </c>
      <c r="R1073" s="79">
        <v>0.18</v>
      </c>
      <c r="S1073" s="80"/>
      <c r="T1073" s="80"/>
      <c r="U1073" s="80"/>
      <c r="V1073" s="80"/>
      <c r="W1073" s="80"/>
      <c r="X1073" s="81">
        <v>0</v>
      </c>
      <c r="Y1073" s="80"/>
      <c r="Z1073" s="80"/>
      <c r="AA1073" s="82"/>
      <c r="AB1073" s="82"/>
      <c r="AC1073" s="83"/>
      <c r="AD1073" s="83"/>
      <c r="AE1073" s="83"/>
      <c r="AF1073" s="83"/>
      <c r="AG1073" s="84"/>
      <c r="AH1073" s="85"/>
      <c r="AI1073" s="85"/>
      <c r="AJ1073" s="85">
        <f t="shared" si="32"/>
        <v>0</v>
      </c>
      <c r="AK1073" s="85">
        <f t="shared" si="33"/>
        <v>0</v>
      </c>
      <c r="AL1073" s="36"/>
    </row>
    <row r="1074" spans="1:38" ht="15" hidden="1" customHeight="1" x14ac:dyDescent="0.25">
      <c r="A1074" s="71">
        <v>1044</v>
      </c>
      <c r="B1074" s="71"/>
      <c r="C1074" s="72"/>
      <c r="D1074" s="70"/>
      <c r="E1074" s="30"/>
      <c r="F1074" s="30"/>
      <c r="G1074" s="73"/>
      <c r="H1074" s="74" t="s">
        <v>8</v>
      </c>
      <c r="I1074" s="31"/>
      <c r="J1074" s="30" t="s">
        <v>9</v>
      </c>
      <c r="K1074" s="75">
        <f>'ФОРМУЛЫ!'!E1060</f>
        <v>0</v>
      </c>
      <c r="L1074" s="75">
        <f>'ФОРМУЛЫ!'!F1060</f>
        <v>0</v>
      </c>
      <c r="M1074" s="73"/>
      <c r="N1074" s="76">
        <f>'ФОРМУЛЫ!'!J1060</f>
        <v>0</v>
      </c>
      <c r="O1074" s="76">
        <f>'ФОРМУЛЫ!'!K1060</f>
        <v>0</v>
      </c>
      <c r="P1074" s="77"/>
      <c r="Q1074" s="78">
        <f>'ФОРМУЛЫ!'!P1060</f>
        <v>0</v>
      </c>
      <c r="R1074" s="79">
        <v>0.18</v>
      </c>
      <c r="S1074" s="80"/>
      <c r="T1074" s="80"/>
      <c r="U1074" s="80"/>
      <c r="V1074" s="80"/>
      <c r="W1074" s="80"/>
      <c r="X1074" s="81">
        <v>0</v>
      </c>
      <c r="Y1074" s="80"/>
      <c r="Z1074" s="80"/>
      <c r="AA1074" s="82"/>
      <c r="AB1074" s="82"/>
      <c r="AC1074" s="83"/>
      <c r="AD1074" s="83"/>
      <c r="AE1074" s="83"/>
      <c r="AF1074" s="83"/>
      <c r="AG1074" s="84"/>
      <c r="AH1074" s="85"/>
      <c r="AI1074" s="85"/>
      <c r="AJ1074" s="85">
        <f t="shared" si="32"/>
        <v>0</v>
      </c>
      <c r="AK1074" s="85">
        <f t="shared" si="33"/>
        <v>0</v>
      </c>
      <c r="AL1074" s="36"/>
    </row>
    <row r="1075" spans="1:38" ht="15" hidden="1" customHeight="1" x14ac:dyDescent="0.25">
      <c r="A1075" s="71">
        <v>1045</v>
      </c>
      <c r="B1075" s="71"/>
      <c r="C1075" s="72"/>
      <c r="D1075" s="70"/>
      <c r="E1075" s="30"/>
      <c r="F1075" s="30"/>
      <c r="G1075" s="73"/>
      <c r="H1075" s="74" t="s">
        <v>8</v>
      </c>
      <c r="I1075" s="31"/>
      <c r="J1075" s="30" t="s">
        <v>9</v>
      </c>
      <c r="K1075" s="75">
        <f>'ФОРМУЛЫ!'!E1061</f>
        <v>0</v>
      </c>
      <c r="L1075" s="75">
        <f>'ФОРМУЛЫ!'!F1061</f>
        <v>0</v>
      </c>
      <c r="M1075" s="73"/>
      <c r="N1075" s="76">
        <f>'ФОРМУЛЫ!'!J1061</f>
        <v>0</v>
      </c>
      <c r="O1075" s="76">
        <f>'ФОРМУЛЫ!'!K1061</f>
        <v>0</v>
      </c>
      <c r="P1075" s="77"/>
      <c r="Q1075" s="78">
        <f>'ФОРМУЛЫ!'!P1061</f>
        <v>0</v>
      </c>
      <c r="R1075" s="79">
        <v>0.18</v>
      </c>
      <c r="S1075" s="80"/>
      <c r="T1075" s="80"/>
      <c r="U1075" s="80"/>
      <c r="V1075" s="80"/>
      <c r="W1075" s="80"/>
      <c r="X1075" s="81">
        <v>0</v>
      </c>
      <c r="Y1075" s="80"/>
      <c r="Z1075" s="80"/>
      <c r="AA1075" s="82"/>
      <c r="AB1075" s="82"/>
      <c r="AC1075" s="83"/>
      <c r="AD1075" s="83"/>
      <c r="AE1075" s="83"/>
      <c r="AF1075" s="83"/>
      <c r="AG1075" s="84"/>
      <c r="AH1075" s="85"/>
      <c r="AI1075" s="85"/>
      <c r="AJ1075" s="85">
        <f t="shared" si="32"/>
        <v>0</v>
      </c>
      <c r="AK1075" s="85">
        <f t="shared" si="33"/>
        <v>0</v>
      </c>
      <c r="AL1075" s="36"/>
    </row>
    <row r="1076" spans="1:38" ht="15" hidden="1" customHeight="1" x14ac:dyDescent="0.25">
      <c r="A1076" s="71">
        <v>1046</v>
      </c>
      <c r="B1076" s="71"/>
      <c r="C1076" s="72"/>
      <c r="D1076" s="88"/>
      <c r="E1076" s="30"/>
      <c r="F1076" s="30"/>
      <c r="G1076" s="73"/>
      <c r="H1076" s="74" t="s">
        <v>8</v>
      </c>
      <c r="I1076" s="31"/>
      <c r="J1076" s="30" t="s">
        <v>9</v>
      </c>
      <c r="K1076" s="75">
        <f>'ФОРМУЛЫ!'!E1062</f>
        <v>0</v>
      </c>
      <c r="L1076" s="75">
        <f>'ФОРМУЛЫ!'!F1062</f>
        <v>0</v>
      </c>
      <c r="M1076" s="73"/>
      <c r="N1076" s="76">
        <f>'ФОРМУЛЫ!'!J1062</f>
        <v>0</v>
      </c>
      <c r="O1076" s="76">
        <f>'ФОРМУЛЫ!'!K1062</f>
        <v>0</v>
      </c>
      <c r="P1076" s="77"/>
      <c r="Q1076" s="78">
        <f>'ФОРМУЛЫ!'!P1062</f>
        <v>0</v>
      </c>
      <c r="R1076" s="79">
        <v>0.18</v>
      </c>
      <c r="S1076" s="80"/>
      <c r="T1076" s="80"/>
      <c r="U1076" s="80"/>
      <c r="V1076" s="80"/>
      <c r="W1076" s="80"/>
      <c r="X1076" s="81">
        <v>0</v>
      </c>
      <c r="Y1076" s="80"/>
      <c r="Z1076" s="80"/>
      <c r="AA1076" s="82"/>
      <c r="AB1076" s="82"/>
      <c r="AC1076" s="83"/>
      <c r="AD1076" s="83"/>
      <c r="AE1076" s="83"/>
      <c r="AF1076" s="83"/>
      <c r="AG1076" s="84"/>
      <c r="AH1076" s="85"/>
      <c r="AI1076" s="85"/>
      <c r="AJ1076" s="85">
        <f t="shared" si="32"/>
        <v>0</v>
      </c>
      <c r="AK1076" s="85">
        <f t="shared" si="33"/>
        <v>0</v>
      </c>
      <c r="AL1076" s="36"/>
    </row>
    <row r="1077" spans="1:38" ht="15" hidden="1" customHeight="1" x14ac:dyDescent="0.25">
      <c r="A1077" s="71">
        <v>1047</v>
      </c>
      <c r="B1077" s="71"/>
      <c r="C1077" s="72"/>
      <c r="D1077" s="70"/>
      <c r="E1077" s="30"/>
      <c r="F1077" s="30"/>
      <c r="G1077" s="73"/>
      <c r="H1077" s="74" t="s">
        <v>8</v>
      </c>
      <c r="I1077" s="31"/>
      <c r="J1077" s="30" t="s">
        <v>9</v>
      </c>
      <c r="K1077" s="75">
        <f>'ФОРМУЛЫ!'!E1063</f>
        <v>0</v>
      </c>
      <c r="L1077" s="75">
        <f>'ФОРМУЛЫ!'!F1063</f>
        <v>0</v>
      </c>
      <c r="M1077" s="73"/>
      <c r="N1077" s="76">
        <f>'ФОРМУЛЫ!'!J1063</f>
        <v>0</v>
      </c>
      <c r="O1077" s="76">
        <f>'ФОРМУЛЫ!'!K1063</f>
        <v>0</v>
      </c>
      <c r="P1077" s="77"/>
      <c r="Q1077" s="78">
        <f>'ФОРМУЛЫ!'!P1063</f>
        <v>0</v>
      </c>
      <c r="R1077" s="79">
        <v>0.18</v>
      </c>
      <c r="S1077" s="80"/>
      <c r="T1077" s="80"/>
      <c r="U1077" s="80"/>
      <c r="V1077" s="80"/>
      <c r="W1077" s="80"/>
      <c r="X1077" s="81">
        <v>0</v>
      </c>
      <c r="Y1077" s="80"/>
      <c r="Z1077" s="80"/>
      <c r="AA1077" s="82"/>
      <c r="AB1077" s="82"/>
      <c r="AC1077" s="83"/>
      <c r="AD1077" s="83"/>
      <c r="AE1077" s="83"/>
      <c r="AF1077" s="83"/>
      <c r="AG1077" s="84"/>
      <c r="AH1077" s="85"/>
      <c r="AI1077" s="85"/>
      <c r="AJ1077" s="85">
        <f t="shared" si="32"/>
        <v>0</v>
      </c>
      <c r="AK1077" s="85">
        <f t="shared" si="33"/>
        <v>0</v>
      </c>
      <c r="AL1077" s="36"/>
    </row>
    <row r="1078" spans="1:38" ht="15" hidden="1" customHeight="1" x14ac:dyDescent="0.25">
      <c r="A1078" s="71">
        <v>1048</v>
      </c>
      <c r="B1078" s="71"/>
      <c r="C1078" s="72"/>
      <c r="D1078" s="70"/>
      <c r="E1078" s="30"/>
      <c r="F1078" s="30"/>
      <c r="G1078" s="73"/>
      <c r="H1078" s="74" t="s">
        <v>8</v>
      </c>
      <c r="I1078" s="31"/>
      <c r="J1078" s="30" t="s">
        <v>9</v>
      </c>
      <c r="K1078" s="75">
        <f>'ФОРМУЛЫ!'!E1064</f>
        <v>0</v>
      </c>
      <c r="L1078" s="75">
        <f>'ФОРМУЛЫ!'!F1064</f>
        <v>0</v>
      </c>
      <c r="M1078" s="73"/>
      <c r="N1078" s="76">
        <f>'ФОРМУЛЫ!'!J1064</f>
        <v>0</v>
      </c>
      <c r="O1078" s="76">
        <f>'ФОРМУЛЫ!'!K1064</f>
        <v>0</v>
      </c>
      <c r="P1078" s="77"/>
      <c r="Q1078" s="78">
        <f>'ФОРМУЛЫ!'!P1064</f>
        <v>0</v>
      </c>
      <c r="R1078" s="79">
        <v>0.18</v>
      </c>
      <c r="S1078" s="80"/>
      <c r="T1078" s="80"/>
      <c r="U1078" s="80"/>
      <c r="V1078" s="80"/>
      <c r="W1078" s="80"/>
      <c r="X1078" s="81">
        <v>0</v>
      </c>
      <c r="Y1078" s="80"/>
      <c r="Z1078" s="80"/>
      <c r="AA1078" s="82"/>
      <c r="AB1078" s="82"/>
      <c r="AC1078" s="83"/>
      <c r="AD1078" s="83"/>
      <c r="AE1078" s="83"/>
      <c r="AF1078" s="83"/>
      <c r="AG1078" s="84"/>
      <c r="AH1078" s="85"/>
      <c r="AI1078" s="85"/>
      <c r="AJ1078" s="85">
        <f t="shared" si="32"/>
        <v>0</v>
      </c>
      <c r="AK1078" s="85">
        <f t="shared" si="33"/>
        <v>0</v>
      </c>
      <c r="AL1078" s="36"/>
    </row>
    <row r="1079" spans="1:38" ht="15" hidden="1" customHeight="1" x14ac:dyDescent="0.25">
      <c r="A1079" s="71">
        <v>1049</v>
      </c>
      <c r="B1079" s="71"/>
      <c r="C1079" s="72"/>
      <c r="D1079" s="70"/>
      <c r="E1079" s="30"/>
      <c r="F1079" s="30"/>
      <c r="G1079" s="73"/>
      <c r="H1079" s="74" t="s">
        <v>8</v>
      </c>
      <c r="I1079" s="31"/>
      <c r="J1079" s="30" t="s">
        <v>9</v>
      </c>
      <c r="K1079" s="75">
        <f>'ФОРМУЛЫ!'!E1065</f>
        <v>0</v>
      </c>
      <c r="L1079" s="75">
        <f>'ФОРМУЛЫ!'!F1065</f>
        <v>0</v>
      </c>
      <c r="M1079" s="73"/>
      <c r="N1079" s="76">
        <f>'ФОРМУЛЫ!'!J1065</f>
        <v>0</v>
      </c>
      <c r="O1079" s="76">
        <f>'ФОРМУЛЫ!'!K1065</f>
        <v>0</v>
      </c>
      <c r="P1079" s="77"/>
      <c r="Q1079" s="78">
        <f>'ФОРМУЛЫ!'!P1065</f>
        <v>0</v>
      </c>
      <c r="R1079" s="79">
        <v>0.18</v>
      </c>
      <c r="S1079" s="80"/>
      <c r="T1079" s="80"/>
      <c r="U1079" s="80"/>
      <c r="V1079" s="80"/>
      <c r="W1079" s="80"/>
      <c r="X1079" s="81">
        <v>0</v>
      </c>
      <c r="Y1079" s="80"/>
      <c r="Z1079" s="80"/>
      <c r="AA1079" s="82"/>
      <c r="AB1079" s="82"/>
      <c r="AC1079" s="83"/>
      <c r="AD1079" s="83"/>
      <c r="AE1079" s="83"/>
      <c r="AF1079" s="83"/>
      <c r="AG1079" s="84"/>
      <c r="AH1079" s="85"/>
      <c r="AI1079" s="85"/>
      <c r="AJ1079" s="85">
        <f t="shared" si="32"/>
        <v>0</v>
      </c>
      <c r="AK1079" s="85">
        <f t="shared" si="33"/>
        <v>0</v>
      </c>
      <c r="AL1079" s="36"/>
    </row>
    <row r="1080" spans="1:38" ht="15" hidden="1" customHeight="1" x14ac:dyDescent="0.25">
      <c r="A1080" s="71">
        <v>1050</v>
      </c>
      <c r="B1080" s="71"/>
      <c r="C1080" s="72"/>
      <c r="D1080" s="70"/>
      <c r="E1080" s="30"/>
      <c r="F1080" s="30"/>
      <c r="G1080" s="73"/>
      <c r="H1080" s="74" t="s">
        <v>8</v>
      </c>
      <c r="I1080" s="31"/>
      <c r="J1080" s="30" t="s">
        <v>9</v>
      </c>
      <c r="K1080" s="75">
        <f>'ФОРМУЛЫ!'!E1066</f>
        <v>0</v>
      </c>
      <c r="L1080" s="75">
        <f>'ФОРМУЛЫ!'!F1066</f>
        <v>0</v>
      </c>
      <c r="M1080" s="73"/>
      <c r="N1080" s="76">
        <f>'ФОРМУЛЫ!'!J1066</f>
        <v>0</v>
      </c>
      <c r="O1080" s="76">
        <f>'ФОРМУЛЫ!'!K1066</f>
        <v>0</v>
      </c>
      <c r="P1080" s="77"/>
      <c r="Q1080" s="78">
        <f>'ФОРМУЛЫ!'!P1066</f>
        <v>0</v>
      </c>
      <c r="R1080" s="79">
        <v>0.18</v>
      </c>
      <c r="S1080" s="80"/>
      <c r="T1080" s="80"/>
      <c r="U1080" s="80"/>
      <c r="V1080" s="80"/>
      <c r="W1080" s="80"/>
      <c r="X1080" s="81">
        <v>0</v>
      </c>
      <c r="Y1080" s="80"/>
      <c r="Z1080" s="80"/>
      <c r="AA1080" s="82"/>
      <c r="AB1080" s="82"/>
      <c r="AC1080" s="83"/>
      <c r="AD1080" s="83"/>
      <c r="AE1080" s="83"/>
      <c r="AF1080" s="83"/>
      <c r="AG1080" s="84"/>
      <c r="AH1080" s="85"/>
      <c r="AI1080" s="85"/>
      <c r="AJ1080" s="85">
        <f t="shared" si="32"/>
        <v>0</v>
      </c>
      <c r="AK1080" s="85">
        <f t="shared" si="33"/>
        <v>0</v>
      </c>
      <c r="AL1080" s="36"/>
    </row>
    <row r="1081" spans="1:38" ht="15" hidden="1" customHeight="1" x14ac:dyDescent="0.25">
      <c r="A1081" s="71">
        <v>1051</v>
      </c>
      <c r="B1081" s="71"/>
      <c r="C1081" s="72"/>
      <c r="D1081" s="70"/>
      <c r="E1081" s="30"/>
      <c r="F1081" s="30"/>
      <c r="G1081" s="73"/>
      <c r="H1081" s="74" t="s">
        <v>8</v>
      </c>
      <c r="I1081" s="31"/>
      <c r="J1081" s="30" t="s">
        <v>9</v>
      </c>
      <c r="K1081" s="75">
        <f>'ФОРМУЛЫ!'!E1067</f>
        <v>0</v>
      </c>
      <c r="L1081" s="75">
        <f>'ФОРМУЛЫ!'!F1067</f>
        <v>0</v>
      </c>
      <c r="M1081" s="73"/>
      <c r="N1081" s="76">
        <f>'ФОРМУЛЫ!'!J1067</f>
        <v>0</v>
      </c>
      <c r="O1081" s="76">
        <f>'ФОРМУЛЫ!'!K1067</f>
        <v>0</v>
      </c>
      <c r="P1081" s="77"/>
      <c r="Q1081" s="78">
        <f>'ФОРМУЛЫ!'!P1067</f>
        <v>0</v>
      </c>
      <c r="R1081" s="79">
        <v>0.18</v>
      </c>
      <c r="S1081" s="80"/>
      <c r="T1081" s="80"/>
      <c r="U1081" s="80"/>
      <c r="V1081" s="80"/>
      <c r="W1081" s="80"/>
      <c r="X1081" s="81">
        <v>0</v>
      </c>
      <c r="Y1081" s="80"/>
      <c r="Z1081" s="80"/>
      <c r="AA1081" s="82"/>
      <c r="AB1081" s="82"/>
      <c r="AC1081" s="83"/>
      <c r="AD1081" s="83"/>
      <c r="AE1081" s="83"/>
      <c r="AF1081" s="83"/>
      <c r="AG1081" s="84"/>
      <c r="AH1081" s="85"/>
      <c r="AI1081" s="85"/>
      <c r="AJ1081" s="85">
        <f t="shared" si="32"/>
        <v>0</v>
      </c>
      <c r="AK1081" s="85">
        <f t="shared" si="33"/>
        <v>0</v>
      </c>
      <c r="AL1081" s="36"/>
    </row>
    <row r="1082" spans="1:38" ht="15" hidden="1" customHeight="1" x14ac:dyDescent="0.25">
      <c r="A1082" s="71">
        <v>1052</v>
      </c>
      <c r="B1082" s="71"/>
      <c r="C1082" s="72"/>
      <c r="D1082" s="70"/>
      <c r="E1082" s="30"/>
      <c r="F1082" s="30"/>
      <c r="G1082" s="73"/>
      <c r="H1082" s="74" t="s">
        <v>8</v>
      </c>
      <c r="I1082" s="31"/>
      <c r="J1082" s="30" t="s">
        <v>9</v>
      </c>
      <c r="K1082" s="75">
        <f>'ФОРМУЛЫ!'!E1068</f>
        <v>0</v>
      </c>
      <c r="L1082" s="75">
        <f>'ФОРМУЛЫ!'!F1068</f>
        <v>0</v>
      </c>
      <c r="M1082" s="73"/>
      <c r="N1082" s="76">
        <f>'ФОРМУЛЫ!'!J1068</f>
        <v>0</v>
      </c>
      <c r="O1082" s="76">
        <f>'ФОРМУЛЫ!'!K1068</f>
        <v>0</v>
      </c>
      <c r="P1082" s="77"/>
      <c r="Q1082" s="78">
        <f>'ФОРМУЛЫ!'!P1068</f>
        <v>0</v>
      </c>
      <c r="R1082" s="79">
        <v>0.18</v>
      </c>
      <c r="S1082" s="80"/>
      <c r="T1082" s="80"/>
      <c r="U1082" s="80"/>
      <c r="V1082" s="80"/>
      <c r="W1082" s="80"/>
      <c r="X1082" s="81">
        <v>0</v>
      </c>
      <c r="Y1082" s="80"/>
      <c r="Z1082" s="80"/>
      <c r="AA1082" s="82"/>
      <c r="AB1082" s="82"/>
      <c r="AC1082" s="83"/>
      <c r="AD1082" s="83"/>
      <c r="AE1082" s="83"/>
      <c r="AF1082" s="83"/>
      <c r="AG1082" s="84"/>
      <c r="AH1082" s="85"/>
      <c r="AI1082" s="85"/>
      <c r="AJ1082" s="85">
        <f t="shared" si="32"/>
        <v>0</v>
      </c>
      <c r="AK1082" s="85">
        <f t="shared" si="33"/>
        <v>0</v>
      </c>
      <c r="AL1082" s="36"/>
    </row>
    <row r="1083" spans="1:38" ht="15" hidden="1" customHeight="1" x14ac:dyDescent="0.25">
      <c r="A1083" s="71">
        <v>1053</v>
      </c>
      <c r="B1083" s="71"/>
      <c r="C1083" s="72"/>
      <c r="D1083" s="70"/>
      <c r="E1083" s="30"/>
      <c r="F1083" s="30"/>
      <c r="G1083" s="73"/>
      <c r="H1083" s="74" t="s">
        <v>8</v>
      </c>
      <c r="I1083" s="31"/>
      <c r="J1083" s="30" t="s">
        <v>9</v>
      </c>
      <c r="K1083" s="75">
        <f>'ФОРМУЛЫ!'!E1069</f>
        <v>0</v>
      </c>
      <c r="L1083" s="75">
        <f>'ФОРМУЛЫ!'!F1069</f>
        <v>0</v>
      </c>
      <c r="M1083" s="73"/>
      <c r="N1083" s="76">
        <f>'ФОРМУЛЫ!'!J1069</f>
        <v>0</v>
      </c>
      <c r="O1083" s="76">
        <f>'ФОРМУЛЫ!'!K1069</f>
        <v>0</v>
      </c>
      <c r="P1083" s="77"/>
      <c r="Q1083" s="78">
        <f>'ФОРМУЛЫ!'!P1069</f>
        <v>0</v>
      </c>
      <c r="R1083" s="79">
        <v>0.18</v>
      </c>
      <c r="S1083" s="80"/>
      <c r="T1083" s="80"/>
      <c r="U1083" s="80"/>
      <c r="V1083" s="80"/>
      <c r="W1083" s="80"/>
      <c r="X1083" s="81">
        <v>0</v>
      </c>
      <c r="Y1083" s="80"/>
      <c r="Z1083" s="80"/>
      <c r="AA1083" s="82"/>
      <c r="AB1083" s="82"/>
      <c r="AC1083" s="83"/>
      <c r="AD1083" s="83"/>
      <c r="AE1083" s="83"/>
      <c r="AF1083" s="83"/>
      <c r="AG1083" s="84"/>
      <c r="AH1083" s="85"/>
      <c r="AI1083" s="85"/>
      <c r="AJ1083" s="85">
        <f t="shared" si="32"/>
        <v>0</v>
      </c>
      <c r="AK1083" s="85">
        <f t="shared" si="33"/>
        <v>0</v>
      </c>
      <c r="AL1083" s="36"/>
    </row>
    <row r="1084" spans="1:38" ht="15" hidden="1" customHeight="1" x14ac:dyDescent="0.25">
      <c r="A1084" s="71">
        <v>1054</v>
      </c>
      <c r="B1084" s="71"/>
      <c r="C1084" s="72"/>
      <c r="D1084" s="70"/>
      <c r="E1084" s="30"/>
      <c r="F1084" s="30"/>
      <c r="G1084" s="73"/>
      <c r="H1084" s="74" t="s">
        <v>8</v>
      </c>
      <c r="I1084" s="31"/>
      <c r="J1084" s="30" t="s">
        <v>9</v>
      </c>
      <c r="K1084" s="75">
        <f>'ФОРМУЛЫ!'!E1070</f>
        <v>0</v>
      </c>
      <c r="L1084" s="75">
        <f>'ФОРМУЛЫ!'!F1070</f>
        <v>0</v>
      </c>
      <c r="M1084" s="73"/>
      <c r="N1084" s="76">
        <f>'ФОРМУЛЫ!'!J1070</f>
        <v>0</v>
      </c>
      <c r="O1084" s="76">
        <f>'ФОРМУЛЫ!'!K1070</f>
        <v>0</v>
      </c>
      <c r="P1084" s="77"/>
      <c r="Q1084" s="78">
        <f>'ФОРМУЛЫ!'!P1070</f>
        <v>0</v>
      </c>
      <c r="R1084" s="79">
        <v>0.18</v>
      </c>
      <c r="S1084" s="80"/>
      <c r="T1084" s="80"/>
      <c r="U1084" s="80"/>
      <c r="V1084" s="80"/>
      <c r="W1084" s="80"/>
      <c r="X1084" s="81">
        <v>0</v>
      </c>
      <c r="Y1084" s="80"/>
      <c r="Z1084" s="80"/>
      <c r="AA1084" s="82"/>
      <c r="AB1084" s="82"/>
      <c r="AC1084" s="83"/>
      <c r="AD1084" s="83"/>
      <c r="AE1084" s="83"/>
      <c r="AF1084" s="83"/>
      <c r="AG1084" s="84"/>
      <c r="AH1084" s="85"/>
      <c r="AI1084" s="85"/>
      <c r="AJ1084" s="85">
        <f t="shared" si="32"/>
        <v>0</v>
      </c>
      <c r="AK1084" s="85">
        <f t="shared" si="33"/>
        <v>0</v>
      </c>
      <c r="AL1084" s="36"/>
    </row>
    <row r="1085" spans="1:38" ht="15" hidden="1" customHeight="1" x14ac:dyDescent="0.25">
      <c r="A1085" s="71">
        <v>1055</v>
      </c>
      <c r="B1085" s="71"/>
      <c r="C1085" s="72"/>
      <c r="D1085" s="88"/>
      <c r="E1085" s="30"/>
      <c r="F1085" s="30"/>
      <c r="G1085" s="73"/>
      <c r="H1085" s="74" t="s">
        <v>8</v>
      </c>
      <c r="I1085" s="31"/>
      <c r="J1085" s="30" t="s">
        <v>9</v>
      </c>
      <c r="K1085" s="75">
        <f>'ФОРМУЛЫ!'!E1071</f>
        <v>0</v>
      </c>
      <c r="L1085" s="75">
        <f>'ФОРМУЛЫ!'!F1071</f>
        <v>0</v>
      </c>
      <c r="M1085" s="73"/>
      <c r="N1085" s="76">
        <f>'ФОРМУЛЫ!'!J1071</f>
        <v>0</v>
      </c>
      <c r="O1085" s="76">
        <f>'ФОРМУЛЫ!'!K1071</f>
        <v>0</v>
      </c>
      <c r="P1085" s="77"/>
      <c r="Q1085" s="78">
        <f>'ФОРМУЛЫ!'!P1071</f>
        <v>0</v>
      </c>
      <c r="R1085" s="79">
        <v>0.18</v>
      </c>
      <c r="S1085" s="80"/>
      <c r="T1085" s="80"/>
      <c r="U1085" s="80"/>
      <c r="V1085" s="80"/>
      <c r="W1085" s="80"/>
      <c r="X1085" s="81">
        <v>0</v>
      </c>
      <c r="Y1085" s="80"/>
      <c r="Z1085" s="80"/>
      <c r="AA1085" s="82"/>
      <c r="AB1085" s="82"/>
      <c r="AC1085" s="83"/>
      <c r="AD1085" s="83"/>
      <c r="AE1085" s="83"/>
      <c r="AF1085" s="83"/>
      <c r="AG1085" s="84"/>
      <c r="AH1085" s="85"/>
      <c r="AI1085" s="85"/>
      <c r="AJ1085" s="85">
        <f t="shared" si="32"/>
        <v>0</v>
      </c>
      <c r="AK1085" s="85">
        <f t="shared" si="33"/>
        <v>0</v>
      </c>
      <c r="AL1085" s="36"/>
    </row>
    <row r="1086" spans="1:38" ht="15" hidden="1" customHeight="1" x14ac:dyDescent="0.25">
      <c r="A1086" s="71">
        <v>1056</v>
      </c>
      <c r="B1086" s="71"/>
      <c r="C1086" s="72"/>
      <c r="D1086" s="70"/>
      <c r="E1086" s="30"/>
      <c r="F1086" s="30"/>
      <c r="G1086" s="73"/>
      <c r="H1086" s="74" t="s">
        <v>8</v>
      </c>
      <c r="I1086" s="31"/>
      <c r="J1086" s="30" t="s">
        <v>9</v>
      </c>
      <c r="K1086" s="75">
        <f>'ФОРМУЛЫ!'!E1072</f>
        <v>0</v>
      </c>
      <c r="L1086" s="75">
        <f>'ФОРМУЛЫ!'!F1072</f>
        <v>0</v>
      </c>
      <c r="M1086" s="73"/>
      <c r="N1086" s="76">
        <f>'ФОРМУЛЫ!'!J1072</f>
        <v>0</v>
      </c>
      <c r="O1086" s="76">
        <f>'ФОРМУЛЫ!'!K1072</f>
        <v>0</v>
      </c>
      <c r="P1086" s="77"/>
      <c r="Q1086" s="78">
        <f>'ФОРМУЛЫ!'!P1072</f>
        <v>0</v>
      </c>
      <c r="R1086" s="79">
        <v>0.18</v>
      </c>
      <c r="S1086" s="80"/>
      <c r="T1086" s="80"/>
      <c r="U1086" s="80"/>
      <c r="V1086" s="80"/>
      <c r="W1086" s="89"/>
      <c r="X1086" s="81">
        <v>0</v>
      </c>
      <c r="Y1086" s="89"/>
      <c r="Z1086" s="89"/>
      <c r="AA1086" s="90"/>
      <c r="AB1086" s="90"/>
      <c r="AC1086" s="83"/>
      <c r="AD1086" s="83"/>
      <c r="AE1086" s="83"/>
      <c r="AF1086" s="83"/>
      <c r="AG1086" s="84"/>
      <c r="AH1086" s="85"/>
      <c r="AI1086" s="85"/>
      <c r="AJ1086" s="85">
        <f t="shared" si="32"/>
        <v>0</v>
      </c>
      <c r="AK1086" s="85">
        <f t="shared" si="33"/>
        <v>0</v>
      </c>
      <c r="AL1086" s="41"/>
    </row>
    <row r="1087" spans="1:38" ht="15" hidden="1" customHeight="1" x14ac:dyDescent="0.25">
      <c r="A1087" s="71">
        <v>1057</v>
      </c>
      <c r="B1087" s="71"/>
      <c r="C1087" s="72"/>
      <c r="D1087" s="70"/>
      <c r="E1087" s="30"/>
      <c r="F1087" s="30"/>
      <c r="G1087" s="73"/>
      <c r="H1087" s="74" t="s">
        <v>8</v>
      </c>
      <c r="I1087" s="31"/>
      <c r="J1087" s="30" t="s">
        <v>9</v>
      </c>
      <c r="K1087" s="75">
        <f>'ФОРМУЛЫ!'!E1073</f>
        <v>0</v>
      </c>
      <c r="L1087" s="75">
        <f>'ФОРМУЛЫ!'!F1073</f>
        <v>0</v>
      </c>
      <c r="M1087" s="73"/>
      <c r="N1087" s="76">
        <f>'ФОРМУЛЫ!'!J1073</f>
        <v>0</v>
      </c>
      <c r="O1087" s="76">
        <f>'ФОРМУЛЫ!'!K1073</f>
        <v>0</v>
      </c>
      <c r="P1087" s="77"/>
      <c r="Q1087" s="78">
        <f>'ФОРМУЛЫ!'!P1073</f>
        <v>0</v>
      </c>
      <c r="R1087" s="79">
        <v>0.18</v>
      </c>
      <c r="S1087" s="80"/>
      <c r="T1087" s="80"/>
      <c r="U1087" s="80"/>
      <c r="V1087" s="80"/>
      <c r="W1087" s="80"/>
      <c r="X1087" s="81">
        <v>0</v>
      </c>
      <c r="Y1087" s="80"/>
      <c r="Z1087" s="80"/>
      <c r="AA1087" s="82"/>
      <c r="AB1087" s="82"/>
      <c r="AC1087" s="83"/>
      <c r="AD1087" s="83"/>
      <c r="AE1087" s="83"/>
      <c r="AF1087" s="83"/>
      <c r="AG1087" s="84"/>
      <c r="AH1087" s="85"/>
      <c r="AI1087" s="85"/>
      <c r="AJ1087" s="85">
        <f t="shared" si="32"/>
        <v>0</v>
      </c>
      <c r="AK1087" s="85">
        <f t="shared" si="33"/>
        <v>0</v>
      </c>
      <c r="AL1087" s="36"/>
    </row>
    <row r="1088" spans="1:38" ht="15" hidden="1" customHeight="1" x14ac:dyDescent="0.25">
      <c r="A1088" s="71">
        <v>1058</v>
      </c>
      <c r="B1088" s="71"/>
      <c r="C1088" s="72"/>
      <c r="D1088" s="70"/>
      <c r="E1088" s="30"/>
      <c r="F1088" s="30"/>
      <c r="G1088" s="73"/>
      <c r="H1088" s="74" t="s">
        <v>8</v>
      </c>
      <c r="I1088" s="31"/>
      <c r="J1088" s="30" t="s">
        <v>9</v>
      </c>
      <c r="K1088" s="75">
        <f>'ФОРМУЛЫ!'!E1074</f>
        <v>0</v>
      </c>
      <c r="L1088" s="75">
        <f>'ФОРМУЛЫ!'!F1074</f>
        <v>0</v>
      </c>
      <c r="M1088" s="73"/>
      <c r="N1088" s="76">
        <f>'ФОРМУЛЫ!'!J1074</f>
        <v>0</v>
      </c>
      <c r="O1088" s="76">
        <f>'ФОРМУЛЫ!'!K1074</f>
        <v>0</v>
      </c>
      <c r="P1088" s="77"/>
      <c r="Q1088" s="78">
        <f>'ФОРМУЛЫ!'!P1074</f>
        <v>0</v>
      </c>
      <c r="R1088" s="79">
        <v>0.18</v>
      </c>
      <c r="S1088" s="80"/>
      <c r="T1088" s="80"/>
      <c r="U1088" s="80"/>
      <c r="V1088" s="80"/>
      <c r="W1088" s="80"/>
      <c r="X1088" s="81">
        <v>0</v>
      </c>
      <c r="Y1088" s="80"/>
      <c r="Z1088" s="80"/>
      <c r="AA1088" s="82"/>
      <c r="AB1088" s="82"/>
      <c r="AC1088" s="83"/>
      <c r="AD1088" s="83"/>
      <c r="AE1088" s="83"/>
      <c r="AF1088" s="83"/>
      <c r="AG1088" s="84"/>
      <c r="AH1088" s="85"/>
      <c r="AI1088" s="85"/>
      <c r="AJ1088" s="85">
        <f t="shared" si="32"/>
        <v>0</v>
      </c>
      <c r="AK1088" s="85">
        <f t="shared" si="33"/>
        <v>0</v>
      </c>
      <c r="AL1088" s="36"/>
    </row>
    <row r="1089" spans="1:38" ht="15" hidden="1" customHeight="1" x14ac:dyDescent="0.25">
      <c r="A1089" s="71">
        <v>1059</v>
      </c>
      <c r="B1089" s="71"/>
      <c r="C1089" s="72"/>
      <c r="D1089" s="70"/>
      <c r="E1089" s="30"/>
      <c r="F1089" s="30"/>
      <c r="G1089" s="73"/>
      <c r="H1089" s="74" t="s">
        <v>8</v>
      </c>
      <c r="I1089" s="31"/>
      <c r="J1089" s="30" t="s">
        <v>9</v>
      </c>
      <c r="K1089" s="75">
        <f>'ФОРМУЛЫ!'!E1075</f>
        <v>0</v>
      </c>
      <c r="L1089" s="75">
        <f>'ФОРМУЛЫ!'!F1075</f>
        <v>0</v>
      </c>
      <c r="M1089" s="73"/>
      <c r="N1089" s="76">
        <f>'ФОРМУЛЫ!'!J1075</f>
        <v>0</v>
      </c>
      <c r="O1089" s="76">
        <f>'ФОРМУЛЫ!'!K1075</f>
        <v>0</v>
      </c>
      <c r="P1089" s="77"/>
      <c r="Q1089" s="78">
        <f>'ФОРМУЛЫ!'!P1075</f>
        <v>0</v>
      </c>
      <c r="R1089" s="79">
        <v>0.18</v>
      </c>
      <c r="S1089" s="80"/>
      <c r="T1089" s="80"/>
      <c r="U1089" s="80"/>
      <c r="V1089" s="80"/>
      <c r="W1089" s="80"/>
      <c r="X1089" s="81">
        <v>0</v>
      </c>
      <c r="Y1089" s="80"/>
      <c r="Z1089" s="80"/>
      <c r="AA1089" s="82"/>
      <c r="AB1089" s="82"/>
      <c r="AC1089" s="83"/>
      <c r="AD1089" s="83"/>
      <c r="AE1089" s="83"/>
      <c r="AF1089" s="83"/>
      <c r="AG1089" s="84"/>
      <c r="AH1089" s="85"/>
      <c r="AI1089" s="85"/>
      <c r="AJ1089" s="85">
        <f t="shared" si="32"/>
        <v>0</v>
      </c>
      <c r="AK1089" s="85">
        <f t="shared" si="33"/>
        <v>0</v>
      </c>
      <c r="AL1089" s="36"/>
    </row>
    <row r="1090" spans="1:38" ht="15" hidden="1" customHeight="1" x14ac:dyDescent="0.25">
      <c r="A1090" s="71">
        <v>1060</v>
      </c>
      <c r="B1090" s="71"/>
      <c r="C1090" s="72"/>
      <c r="D1090" s="70"/>
      <c r="E1090" s="30"/>
      <c r="F1090" s="30"/>
      <c r="G1090" s="73"/>
      <c r="H1090" s="74" t="s">
        <v>8</v>
      </c>
      <c r="I1090" s="31"/>
      <c r="J1090" s="30" t="s">
        <v>9</v>
      </c>
      <c r="K1090" s="75">
        <f>'ФОРМУЛЫ!'!E1076</f>
        <v>0</v>
      </c>
      <c r="L1090" s="75">
        <f>'ФОРМУЛЫ!'!F1076</f>
        <v>0</v>
      </c>
      <c r="M1090" s="73"/>
      <c r="N1090" s="76">
        <f>'ФОРМУЛЫ!'!J1076</f>
        <v>0</v>
      </c>
      <c r="O1090" s="76">
        <f>'ФОРМУЛЫ!'!K1076</f>
        <v>0</v>
      </c>
      <c r="P1090" s="77"/>
      <c r="Q1090" s="78">
        <f>'ФОРМУЛЫ!'!P1076</f>
        <v>0</v>
      </c>
      <c r="R1090" s="79">
        <v>0.18</v>
      </c>
      <c r="S1090" s="80"/>
      <c r="T1090" s="80"/>
      <c r="U1090" s="80"/>
      <c r="V1090" s="80"/>
      <c r="W1090" s="80"/>
      <c r="X1090" s="81">
        <v>0</v>
      </c>
      <c r="Y1090" s="80"/>
      <c r="Z1090" s="80"/>
      <c r="AA1090" s="82"/>
      <c r="AB1090" s="82"/>
      <c r="AC1090" s="83"/>
      <c r="AD1090" s="83"/>
      <c r="AE1090" s="83"/>
      <c r="AF1090" s="83"/>
      <c r="AG1090" s="84"/>
      <c r="AH1090" s="85"/>
      <c r="AI1090" s="85"/>
      <c r="AJ1090" s="85">
        <f t="shared" si="32"/>
        <v>0</v>
      </c>
      <c r="AK1090" s="85">
        <f t="shared" si="33"/>
        <v>0</v>
      </c>
      <c r="AL1090" s="36"/>
    </row>
    <row r="1091" spans="1:38" ht="15" hidden="1" customHeight="1" x14ac:dyDescent="0.25">
      <c r="A1091" s="71">
        <v>1061</v>
      </c>
      <c r="B1091" s="71"/>
      <c r="C1091" s="72"/>
      <c r="D1091" s="70"/>
      <c r="E1091" s="30"/>
      <c r="F1091" s="30"/>
      <c r="G1091" s="73"/>
      <c r="H1091" s="74" t="s">
        <v>8</v>
      </c>
      <c r="I1091" s="31"/>
      <c r="J1091" s="30" t="s">
        <v>9</v>
      </c>
      <c r="K1091" s="75">
        <f>'ФОРМУЛЫ!'!E1077</f>
        <v>0</v>
      </c>
      <c r="L1091" s="75">
        <f>'ФОРМУЛЫ!'!F1077</f>
        <v>0</v>
      </c>
      <c r="M1091" s="73"/>
      <c r="N1091" s="76">
        <f>'ФОРМУЛЫ!'!J1077</f>
        <v>0</v>
      </c>
      <c r="O1091" s="76">
        <f>'ФОРМУЛЫ!'!K1077</f>
        <v>0</v>
      </c>
      <c r="P1091" s="77"/>
      <c r="Q1091" s="78">
        <f>'ФОРМУЛЫ!'!P1077</f>
        <v>0</v>
      </c>
      <c r="R1091" s="79">
        <v>0.18</v>
      </c>
      <c r="S1091" s="80"/>
      <c r="T1091" s="80"/>
      <c r="U1091" s="80"/>
      <c r="V1091" s="80"/>
      <c r="W1091" s="80"/>
      <c r="X1091" s="81">
        <v>0</v>
      </c>
      <c r="Y1091" s="80"/>
      <c r="Z1091" s="80"/>
      <c r="AA1091" s="82"/>
      <c r="AB1091" s="82"/>
      <c r="AC1091" s="83"/>
      <c r="AD1091" s="83"/>
      <c r="AE1091" s="83"/>
      <c r="AF1091" s="83"/>
      <c r="AG1091" s="84"/>
      <c r="AH1091" s="85"/>
      <c r="AI1091" s="85"/>
      <c r="AJ1091" s="85">
        <f t="shared" si="32"/>
        <v>0</v>
      </c>
      <c r="AK1091" s="85">
        <f t="shared" si="33"/>
        <v>0</v>
      </c>
      <c r="AL1091" s="36"/>
    </row>
    <row r="1092" spans="1:38" ht="15" hidden="1" customHeight="1" x14ac:dyDescent="0.25">
      <c r="A1092" s="71">
        <v>1062</v>
      </c>
      <c r="B1092" s="71"/>
      <c r="C1092" s="72"/>
      <c r="D1092" s="70"/>
      <c r="E1092" s="30"/>
      <c r="F1092" s="30"/>
      <c r="G1092" s="73"/>
      <c r="H1092" s="74" t="s">
        <v>8</v>
      </c>
      <c r="I1092" s="31"/>
      <c r="J1092" s="30" t="s">
        <v>9</v>
      </c>
      <c r="K1092" s="75">
        <f>'ФОРМУЛЫ!'!E1078</f>
        <v>0</v>
      </c>
      <c r="L1092" s="75">
        <f>'ФОРМУЛЫ!'!F1078</f>
        <v>0</v>
      </c>
      <c r="M1092" s="73"/>
      <c r="N1092" s="76">
        <f>'ФОРМУЛЫ!'!J1078</f>
        <v>0</v>
      </c>
      <c r="O1092" s="76">
        <f>'ФОРМУЛЫ!'!K1078</f>
        <v>0</v>
      </c>
      <c r="P1092" s="77"/>
      <c r="Q1092" s="78">
        <f>'ФОРМУЛЫ!'!P1078</f>
        <v>0</v>
      </c>
      <c r="R1092" s="79">
        <v>0.18</v>
      </c>
      <c r="S1092" s="80"/>
      <c r="T1092" s="80"/>
      <c r="U1092" s="80"/>
      <c r="V1092" s="80"/>
      <c r="W1092" s="80"/>
      <c r="X1092" s="81">
        <v>0</v>
      </c>
      <c r="Y1092" s="80"/>
      <c r="Z1092" s="80"/>
      <c r="AA1092" s="82"/>
      <c r="AB1092" s="82"/>
      <c r="AC1092" s="83"/>
      <c r="AD1092" s="83"/>
      <c r="AE1092" s="83"/>
      <c r="AF1092" s="83"/>
      <c r="AG1092" s="84"/>
      <c r="AH1092" s="85"/>
      <c r="AI1092" s="85"/>
      <c r="AJ1092" s="85">
        <f t="shared" si="32"/>
        <v>0</v>
      </c>
      <c r="AK1092" s="85">
        <f t="shared" si="33"/>
        <v>0</v>
      </c>
      <c r="AL1092" s="36"/>
    </row>
    <row r="1093" spans="1:38" ht="15" hidden="1" customHeight="1" x14ac:dyDescent="0.25">
      <c r="A1093" s="71">
        <v>1063</v>
      </c>
      <c r="B1093" s="71"/>
      <c r="C1093" s="72"/>
      <c r="D1093" s="70"/>
      <c r="E1093" s="30"/>
      <c r="F1093" s="30"/>
      <c r="G1093" s="73"/>
      <c r="H1093" s="74" t="s">
        <v>8</v>
      </c>
      <c r="I1093" s="31"/>
      <c r="J1093" s="30" t="s">
        <v>9</v>
      </c>
      <c r="K1093" s="75">
        <f>'ФОРМУЛЫ!'!E1079</f>
        <v>0</v>
      </c>
      <c r="L1093" s="75">
        <f>'ФОРМУЛЫ!'!F1079</f>
        <v>0</v>
      </c>
      <c r="M1093" s="73"/>
      <c r="N1093" s="76">
        <f>'ФОРМУЛЫ!'!J1079</f>
        <v>0</v>
      </c>
      <c r="O1093" s="76">
        <f>'ФОРМУЛЫ!'!K1079</f>
        <v>0</v>
      </c>
      <c r="P1093" s="77"/>
      <c r="Q1093" s="78">
        <f>'ФОРМУЛЫ!'!P1079</f>
        <v>0</v>
      </c>
      <c r="R1093" s="79">
        <v>0.18</v>
      </c>
      <c r="S1093" s="80"/>
      <c r="T1093" s="80"/>
      <c r="U1093" s="80"/>
      <c r="V1093" s="80"/>
      <c r="W1093" s="80"/>
      <c r="X1093" s="81">
        <v>0</v>
      </c>
      <c r="Y1093" s="80"/>
      <c r="Z1093" s="80"/>
      <c r="AA1093" s="82"/>
      <c r="AB1093" s="82"/>
      <c r="AC1093" s="83"/>
      <c r="AD1093" s="83"/>
      <c r="AE1093" s="83"/>
      <c r="AF1093" s="83"/>
      <c r="AG1093" s="84"/>
      <c r="AH1093" s="85"/>
      <c r="AI1093" s="85"/>
      <c r="AJ1093" s="85">
        <f t="shared" si="32"/>
        <v>0</v>
      </c>
      <c r="AK1093" s="85">
        <f t="shared" si="33"/>
        <v>0</v>
      </c>
      <c r="AL1093" s="36"/>
    </row>
    <row r="1094" spans="1:38" ht="15" hidden="1" customHeight="1" x14ac:dyDescent="0.25">
      <c r="A1094" s="71">
        <v>1064</v>
      </c>
      <c r="B1094" s="71"/>
      <c r="C1094" s="72"/>
      <c r="D1094" s="70"/>
      <c r="E1094" s="30"/>
      <c r="F1094" s="30"/>
      <c r="G1094" s="73"/>
      <c r="H1094" s="74" t="s">
        <v>8</v>
      </c>
      <c r="I1094" s="31"/>
      <c r="J1094" s="30" t="s">
        <v>9</v>
      </c>
      <c r="K1094" s="75">
        <f>'ФОРМУЛЫ!'!E1080</f>
        <v>0</v>
      </c>
      <c r="L1094" s="75">
        <f>'ФОРМУЛЫ!'!F1080</f>
        <v>0</v>
      </c>
      <c r="M1094" s="73"/>
      <c r="N1094" s="76">
        <f>'ФОРМУЛЫ!'!J1080</f>
        <v>0</v>
      </c>
      <c r="O1094" s="76">
        <f>'ФОРМУЛЫ!'!K1080</f>
        <v>0</v>
      </c>
      <c r="P1094" s="77"/>
      <c r="Q1094" s="78">
        <f>'ФОРМУЛЫ!'!P1080</f>
        <v>0</v>
      </c>
      <c r="R1094" s="79">
        <v>0.18</v>
      </c>
      <c r="S1094" s="80"/>
      <c r="T1094" s="80"/>
      <c r="U1094" s="80"/>
      <c r="V1094" s="80"/>
      <c r="W1094" s="80"/>
      <c r="X1094" s="81">
        <v>0</v>
      </c>
      <c r="Y1094" s="80"/>
      <c r="Z1094" s="80"/>
      <c r="AA1094" s="82"/>
      <c r="AB1094" s="82"/>
      <c r="AC1094" s="83"/>
      <c r="AD1094" s="83"/>
      <c r="AE1094" s="83"/>
      <c r="AF1094" s="83"/>
      <c r="AG1094" s="84"/>
      <c r="AH1094" s="85"/>
      <c r="AI1094" s="85"/>
      <c r="AJ1094" s="85">
        <f t="shared" si="32"/>
        <v>0</v>
      </c>
      <c r="AK1094" s="85">
        <f t="shared" si="33"/>
        <v>0</v>
      </c>
      <c r="AL1094" s="36"/>
    </row>
    <row r="1095" spans="1:38" ht="15" hidden="1" customHeight="1" x14ac:dyDescent="0.25">
      <c r="A1095" s="71">
        <v>1065</v>
      </c>
      <c r="B1095" s="71"/>
      <c r="C1095" s="72"/>
      <c r="D1095" s="70"/>
      <c r="E1095" s="30"/>
      <c r="F1095" s="30"/>
      <c r="G1095" s="73"/>
      <c r="H1095" s="74" t="s">
        <v>8</v>
      </c>
      <c r="I1095" s="31"/>
      <c r="J1095" s="30" t="s">
        <v>9</v>
      </c>
      <c r="K1095" s="75">
        <f>'ФОРМУЛЫ!'!E1081</f>
        <v>0</v>
      </c>
      <c r="L1095" s="75">
        <f>'ФОРМУЛЫ!'!F1081</f>
        <v>0</v>
      </c>
      <c r="M1095" s="73"/>
      <c r="N1095" s="76">
        <f>'ФОРМУЛЫ!'!J1081</f>
        <v>0</v>
      </c>
      <c r="O1095" s="76">
        <f>'ФОРМУЛЫ!'!K1081</f>
        <v>0</v>
      </c>
      <c r="P1095" s="77"/>
      <c r="Q1095" s="78">
        <f>'ФОРМУЛЫ!'!P1081</f>
        <v>0</v>
      </c>
      <c r="R1095" s="79">
        <v>0.18</v>
      </c>
      <c r="S1095" s="80"/>
      <c r="T1095" s="80"/>
      <c r="U1095" s="80"/>
      <c r="V1095" s="80"/>
      <c r="W1095" s="80"/>
      <c r="X1095" s="81">
        <v>0</v>
      </c>
      <c r="Y1095" s="80"/>
      <c r="Z1095" s="80"/>
      <c r="AA1095" s="82"/>
      <c r="AB1095" s="82"/>
      <c r="AC1095" s="83"/>
      <c r="AD1095" s="83"/>
      <c r="AE1095" s="83"/>
      <c r="AF1095" s="83"/>
      <c r="AG1095" s="84"/>
      <c r="AH1095" s="85"/>
      <c r="AI1095" s="85"/>
      <c r="AJ1095" s="85">
        <f t="shared" si="32"/>
        <v>0</v>
      </c>
      <c r="AK1095" s="85">
        <f t="shared" si="33"/>
        <v>0</v>
      </c>
      <c r="AL1095" s="36"/>
    </row>
    <row r="1096" spans="1:38" ht="15" hidden="1" customHeight="1" x14ac:dyDescent="0.25">
      <c r="A1096" s="71">
        <v>1066</v>
      </c>
      <c r="B1096" s="71"/>
      <c r="C1096" s="72"/>
      <c r="D1096" s="70"/>
      <c r="E1096" s="30"/>
      <c r="F1096" s="30"/>
      <c r="G1096" s="73"/>
      <c r="H1096" s="74" t="s">
        <v>8</v>
      </c>
      <c r="I1096" s="31"/>
      <c r="J1096" s="30" t="s">
        <v>9</v>
      </c>
      <c r="K1096" s="75">
        <f>'ФОРМУЛЫ!'!E1082</f>
        <v>0</v>
      </c>
      <c r="L1096" s="75">
        <f>'ФОРМУЛЫ!'!F1082</f>
        <v>0</v>
      </c>
      <c r="M1096" s="73"/>
      <c r="N1096" s="76">
        <f>'ФОРМУЛЫ!'!J1082</f>
        <v>0</v>
      </c>
      <c r="O1096" s="76">
        <f>'ФОРМУЛЫ!'!K1082</f>
        <v>0</v>
      </c>
      <c r="P1096" s="77"/>
      <c r="Q1096" s="78">
        <f>'ФОРМУЛЫ!'!P1082</f>
        <v>0</v>
      </c>
      <c r="R1096" s="79">
        <v>0.18</v>
      </c>
      <c r="S1096" s="80"/>
      <c r="T1096" s="80"/>
      <c r="U1096" s="80"/>
      <c r="V1096" s="80"/>
      <c r="W1096" s="89"/>
      <c r="X1096" s="81">
        <v>0</v>
      </c>
      <c r="Y1096" s="89"/>
      <c r="Z1096" s="89"/>
      <c r="AA1096" s="90"/>
      <c r="AB1096" s="90"/>
      <c r="AC1096" s="83"/>
      <c r="AD1096" s="83"/>
      <c r="AE1096" s="83"/>
      <c r="AF1096" s="83"/>
      <c r="AG1096" s="84"/>
      <c r="AH1096" s="85"/>
      <c r="AI1096" s="85"/>
      <c r="AJ1096" s="85">
        <f t="shared" si="32"/>
        <v>0</v>
      </c>
      <c r="AK1096" s="85">
        <f t="shared" si="33"/>
        <v>0</v>
      </c>
      <c r="AL1096" s="41"/>
    </row>
    <row r="1097" spans="1:38" ht="15" hidden="1" customHeight="1" x14ac:dyDescent="0.25">
      <c r="A1097" s="71">
        <v>1067</v>
      </c>
      <c r="B1097" s="71"/>
      <c r="C1097" s="72"/>
      <c r="D1097" s="70"/>
      <c r="E1097" s="30"/>
      <c r="F1097" s="30"/>
      <c r="G1097" s="73"/>
      <c r="H1097" s="74" t="s">
        <v>8</v>
      </c>
      <c r="I1097" s="31"/>
      <c r="J1097" s="30" t="s">
        <v>9</v>
      </c>
      <c r="K1097" s="75">
        <f>'ФОРМУЛЫ!'!E1083</f>
        <v>0</v>
      </c>
      <c r="L1097" s="75">
        <f>'ФОРМУЛЫ!'!F1083</f>
        <v>0</v>
      </c>
      <c r="M1097" s="91"/>
      <c r="N1097" s="76">
        <f>'ФОРМУЛЫ!'!J1083</f>
        <v>0</v>
      </c>
      <c r="O1097" s="76">
        <f>'ФОРМУЛЫ!'!K1083</f>
        <v>0</v>
      </c>
      <c r="P1097" s="77"/>
      <c r="Q1097" s="78">
        <f>'ФОРМУЛЫ!'!P1083</f>
        <v>0</v>
      </c>
      <c r="R1097" s="79">
        <v>0.18</v>
      </c>
      <c r="S1097" s="80"/>
      <c r="T1097" s="80"/>
      <c r="U1097" s="80"/>
      <c r="V1097" s="80"/>
      <c r="W1097" s="80"/>
      <c r="X1097" s="81">
        <v>0</v>
      </c>
      <c r="Y1097" s="80"/>
      <c r="Z1097" s="80"/>
      <c r="AA1097" s="82"/>
      <c r="AB1097" s="82"/>
      <c r="AC1097" s="83"/>
      <c r="AD1097" s="83"/>
      <c r="AE1097" s="83"/>
      <c r="AF1097" s="83"/>
      <c r="AG1097" s="84"/>
      <c r="AH1097" s="85"/>
      <c r="AI1097" s="85"/>
      <c r="AJ1097" s="85">
        <f t="shared" si="32"/>
        <v>0</v>
      </c>
      <c r="AK1097" s="85">
        <f t="shared" si="33"/>
        <v>0</v>
      </c>
      <c r="AL1097" s="36"/>
    </row>
    <row r="1098" spans="1:38" ht="15" hidden="1" customHeight="1" x14ac:dyDescent="0.25">
      <c r="A1098" s="71">
        <v>1068</v>
      </c>
      <c r="B1098" s="71"/>
      <c r="C1098" s="72"/>
      <c r="D1098" s="70"/>
      <c r="E1098" s="30"/>
      <c r="F1098" s="30"/>
      <c r="G1098" s="73"/>
      <c r="H1098" s="74" t="s">
        <v>8</v>
      </c>
      <c r="I1098" s="31"/>
      <c r="J1098" s="30" t="s">
        <v>9</v>
      </c>
      <c r="K1098" s="75">
        <f>'ФОРМУЛЫ!'!E1084</f>
        <v>0</v>
      </c>
      <c r="L1098" s="75">
        <f>'ФОРМУЛЫ!'!F1084</f>
        <v>0</v>
      </c>
      <c r="M1098" s="91"/>
      <c r="N1098" s="76">
        <f>'ФОРМУЛЫ!'!J1084</f>
        <v>0</v>
      </c>
      <c r="O1098" s="76">
        <f>'ФОРМУЛЫ!'!K1084</f>
        <v>0</v>
      </c>
      <c r="P1098" s="77"/>
      <c r="Q1098" s="78">
        <f>'ФОРМУЛЫ!'!P1084</f>
        <v>0</v>
      </c>
      <c r="R1098" s="79">
        <v>0.18</v>
      </c>
      <c r="S1098" s="92"/>
      <c r="T1098" s="92"/>
      <c r="U1098" s="80"/>
      <c r="V1098" s="80"/>
      <c r="W1098" s="80"/>
      <c r="X1098" s="81">
        <v>0</v>
      </c>
      <c r="Y1098" s="80"/>
      <c r="Z1098" s="80"/>
      <c r="AA1098" s="82"/>
      <c r="AB1098" s="82"/>
      <c r="AC1098" s="83"/>
      <c r="AD1098" s="83"/>
      <c r="AE1098" s="83"/>
      <c r="AF1098" s="83"/>
      <c r="AG1098" s="84"/>
      <c r="AH1098" s="85"/>
      <c r="AI1098" s="85"/>
      <c r="AJ1098" s="85">
        <f t="shared" si="32"/>
        <v>0</v>
      </c>
      <c r="AK1098" s="85">
        <f t="shared" si="33"/>
        <v>0</v>
      </c>
      <c r="AL1098" s="36"/>
    </row>
    <row r="1099" spans="1:38" ht="15" hidden="1" customHeight="1" x14ac:dyDescent="0.25">
      <c r="A1099" s="71">
        <v>1069</v>
      </c>
      <c r="B1099" s="71"/>
      <c r="C1099" s="72"/>
      <c r="D1099" s="70"/>
      <c r="E1099" s="30"/>
      <c r="F1099" s="30"/>
      <c r="G1099" s="73"/>
      <c r="H1099" s="74" t="s">
        <v>8</v>
      </c>
      <c r="I1099" s="31"/>
      <c r="J1099" s="30" t="s">
        <v>9</v>
      </c>
      <c r="K1099" s="75">
        <f>'ФОРМУЛЫ!'!E1085</f>
        <v>0</v>
      </c>
      <c r="L1099" s="75">
        <f>'ФОРМУЛЫ!'!F1085</f>
        <v>0</v>
      </c>
      <c r="M1099" s="91"/>
      <c r="N1099" s="76">
        <f>'ФОРМУЛЫ!'!J1085</f>
        <v>0</v>
      </c>
      <c r="O1099" s="76">
        <f>'ФОРМУЛЫ!'!K1085</f>
        <v>0</v>
      </c>
      <c r="P1099" s="77"/>
      <c r="Q1099" s="78">
        <f>'ФОРМУЛЫ!'!P1085</f>
        <v>0</v>
      </c>
      <c r="R1099" s="79">
        <v>0.18</v>
      </c>
      <c r="S1099" s="92"/>
      <c r="T1099" s="92"/>
      <c r="U1099" s="80"/>
      <c r="V1099" s="80"/>
      <c r="W1099" s="80"/>
      <c r="X1099" s="81">
        <v>0</v>
      </c>
      <c r="Y1099" s="80"/>
      <c r="Z1099" s="80"/>
      <c r="AA1099" s="82"/>
      <c r="AB1099" s="82"/>
      <c r="AC1099" s="83"/>
      <c r="AD1099" s="83"/>
      <c r="AE1099" s="83"/>
      <c r="AF1099" s="83"/>
      <c r="AG1099" s="84"/>
      <c r="AH1099" s="85"/>
      <c r="AI1099" s="85"/>
      <c r="AJ1099" s="85">
        <f t="shared" si="32"/>
        <v>0</v>
      </c>
      <c r="AK1099" s="85">
        <f t="shared" si="33"/>
        <v>0</v>
      </c>
      <c r="AL1099" s="36"/>
    </row>
    <row r="1100" spans="1:38" ht="15" hidden="1" customHeight="1" x14ac:dyDescent="0.25">
      <c r="A1100" s="71">
        <v>1070</v>
      </c>
      <c r="B1100" s="71"/>
      <c r="C1100" s="72"/>
      <c r="D1100" s="70"/>
      <c r="E1100" s="30"/>
      <c r="F1100" s="30"/>
      <c r="G1100" s="73"/>
      <c r="H1100" s="74" t="s">
        <v>8</v>
      </c>
      <c r="I1100" s="31"/>
      <c r="J1100" s="30" t="s">
        <v>9</v>
      </c>
      <c r="K1100" s="75">
        <f>'ФОРМУЛЫ!'!E1086</f>
        <v>0</v>
      </c>
      <c r="L1100" s="75">
        <f>'ФОРМУЛЫ!'!F1086</f>
        <v>0</v>
      </c>
      <c r="M1100" s="91"/>
      <c r="N1100" s="76">
        <f>'ФОРМУЛЫ!'!J1086</f>
        <v>0</v>
      </c>
      <c r="O1100" s="76">
        <f>'ФОРМУЛЫ!'!K1086</f>
        <v>0</v>
      </c>
      <c r="P1100" s="77"/>
      <c r="Q1100" s="78">
        <f>'ФОРМУЛЫ!'!P1086</f>
        <v>0</v>
      </c>
      <c r="R1100" s="79">
        <v>0.18</v>
      </c>
      <c r="S1100" s="92"/>
      <c r="T1100" s="92"/>
      <c r="U1100" s="80"/>
      <c r="V1100" s="80"/>
      <c r="W1100" s="80"/>
      <c r="X1100" s="81">
        <v>0</v>
      </c>
      <c r="Y1100" s="80"/>
      <c r="Z1100" s="80"/>
      <c r="AA1100" s="82"/>
      <c r="AB1100" s="82"/>
      <c r="AC1100" s="83"/>
      <c r="AD1100" s="83"/>
      <c r="AE1100" s="83"/>
      <c r="AF1100" s="83"/>
      <c r="AG1100" s="84"/>
      <c r="AH1100" s="85"/>
      <c r="AI1100" s="85"/>
      <c r="AJ1100" s="85">
        <f t="shared" si="32"/>
        <v>0</v>
      </c>
      <c r="AK1100" s="85">
        <f t="shared" si="33"/>
        <v>0</v>
      </c>
      <c r="AL1100" s="36"/>
    </row>
    <row r="1101" spans="1:38" ht="15" hidden="1" customHeight="1" x14ac:dyDescent="0.25">
      <c r="A1101" s="71">
        <v>1071</v>
      </c>
      <c r="B1101" s="71"/>
      <c r="C1101" s="72"/>
      <c r="D1101" s="70"/>
      <c r="E1101" s="30"/>
      <c r="F1101" s="30"/>
      <c r="G1101" s="73"/>
      <c r="H1101" s="74" t="s">
        <v>8</v>
      </c>
      <c r="I1101" s="31"/>
      <c r="J1101" s="30" t="s">
        <v>9</v>
      </c>
      <c r="K1101" s="75">
        <f>'ФОРМУЛЫ!'!E1087</f>
        <v>0</v>
      </c>
      <c r="L1101" s="75">
        <f>'ФОРМУЛЫ!'!F1087</f>
        <v>0</v>
      </c>
      <c r="M1101" s="91"/>
      <c r="N1101" s="76">
        <f>'ФОРМУЛЫ!'!J1087</f>
        <v>0</v>
      </c>
      <c r="O1101" s="76">
        <f>'ФОРМУЛЫ!'!K1087</f>
        <v>0</v>
      </c>
      <c r="P1101" s="77"/>
      <c r="Q1101" s="78">
        <f>'ФОРМУЛЫ!'!P1087</f>
        <v>0</v>
      </c>
      <c r="R1101" s="79">
        <v>0.18</v>
      </c>
      <c r="S1101" s="92"/>
      <c r="T1101" s="92"/>
      <c r="U1101" s="80"/>
      <c r="V1101" s="80"/>
      <c r="W1101" s="80"/>
      <c r="X1101" s="81">
        <v>0</v>
      </c>
      <c r="Y1101" s="80"/>
      <c r="Z1101" s="80"/>
      <c r="AA1101" s="82"/>
      <c r="AB1101" s="82"/>
      <c r="AC1101" s="83"/>
      <c r="AD1101" s="83"/>
      <c r="AE1101" s="83"/>
      <c r="AF1101" s="83"/>
      <c r="AG1101" s="84"/>
      <c r="AH1101" s="85"/>
      <c r="AI1101" s="85"/>
      <c r="AJ1101" s="85">
        <f t="shared" si="32"/>
        <v>0</v>
      </c>
      <c r="AK1101" s="85">
        <f t="shared" si="33"/>
        <v>0</v>
      </c>
      <c r="AL1101" s="36"/>
    </row>
    <row r="1102" spans="1:38" ht="15" hidden="1" customHeight="1" x14ac:dyDescent="0.25">
      <c r="A1102" s="71">
        <v>1072</v>
      </c>
      <c r="B1102" s="71"/>
      <c r="C1102" s="72"/>
      <c r="D1102" s="70"/>
      <c r="E1102" s="30"/>
      <c r="F1102" s="30"/>
      <c r="G1102" s="73"/>
      <c r="H1102" s="74" t="s">
        <v>8</v>
      </c>
      <c r="I1102" s="31"/>
      <c r="J1102" s="30" t="s">
        <v>9</v>
      </c>
      <c r="K1102" s="75">
        <f>'ФОРМУЛЫ!'!E1088</f>
        <v>0</v>
      </c>
      <c r="L1102" s="75">
        <f>'ФОРМУЛЫ!'!F1088</f>
        <v>0</v>
      </c>
      <c r="M1102" s="91"/>
      <c r="N1102" s="76">
        <f>'ФОРМУЛЫ!'!J1088</f>
        <v>0</v>
      </c>
      <c r="O1102" s="76">
        <f>'ФОРМУЛЫ!'!K1088</f>
        <v>0</v>
      </c>
      <c r="P1102" s="77"/>
      <c r="Q1102" s="78">
        <f>'ФОРМУЛЫ!'!P1088</f>
        <v>0</v>
      </c>
      <c r="R1102" s="79">
        <v>0.18</v>
      </c>
      <c r="S1102" s="92"/>
      <c r="T1102" s="92"/>
      <c r="U1102" s="80"/>
      <c r="V1102" s="80"/>
      <c r="W1102" s="80"/>
      <c r="X1102" s="81">
        <v>0</v>
      </c>
      <c r="Y1102" s="80"/>
      <c r="Z1102" s="80"/>
      <c r="AA1102" s="82"/>
      <c r="AB1102" s="82"/>
      <c r="AC1102" s="83"/>
      <c r="AD1102" s="83"/>
      <c r="AE1102" s="83"/>
      <c r="AF1102" s="83"/>
      <c r="AG1102" s="84"/>
      <c r="AH1102" s="85"/>
      <c r="AI1102" s="85"/>
      <c r="AJ1102" s="85">
        <f t="shared" si="32"/>
        <v>0</v>
      </c>
      <c r="AK1102" s="85">
        <f t="shared" si="33"/>
        <v>0</v>
      </c>
      <c r="AL1102" s="36"/>
    </row>
    <row r="1103" spans="1:38" ht="15" hidden="1" customHeight="1" x14ac:dyDescent="0.25">
      <c r="A1103" s="71">
        <v>1073</v>
      </c>
      <c r="B1103" s="71"/>
      <c r="C1103" s="72"/>
      <c r="D1103" s="70"/>
      <c r="E1103" s="30"/>
      <c r="F1103" s="30"/>
      <c r="G1103" s="73"/>
      <c r="H1103" s="74" t="s">
        <v>8</v>
      </c>
      <c r="I1103" s="31"/>
      <c r="J1103" s="30" t="s">
        <v>9</v>
      </c>
      <c r="K1103" s="75">
        <f>'ФОРМУЛЫ!'!E1089</f>
        <v>0</v>
      </c>
      <c r="L1103" s="75">
        <f>'ФОРМУЛЫ!'!F1089</f>
        <v>0</v>
      </c>
      <c r="M1103" s="91"/>
      <c r="N1103" s="76">
        <f>'ФОРМУЛЫ!'!J1089</f>
        <v>0</v>
      </c>
      <c r="O1103" s="76">
        <f>'ФОРМУЛЫ!'!K1089</f>
        <v>0</v>
      </c>
      <c r="P1103" s="77"/>
      <c r="Q1103" s="78">
        <f>'ФОРМУЛЫ!'!P1089</f>
        <v>0</v>
      </c>
      <c r="R1103" s="79">
        <v>0.18</v>
      </c>
      <c r="S1103" s="92"/>
      <c r="T1103" s="92"/>
      <c r="U1103" s="80"/>
      <c r="V1103" s="80"/>
      <c r="W1103" s="80"/>
      <c r="X1103" s="81">
        <v>0</v>
      </c>
      <c r="Y1103" s="80"/>
      <c r="Z1103" s="80"/>
      <c r="AA1103" s="82"/>
      <c r="AB1103" s="82"/>
      <c r="AC1103" s="83"/>
      <c r="AD1103" s="83"/>
      <c r="AE1103" s="83"/>
      <c r="AF1103" s="83"/>
      <c r="AG1103" s="84"/>
      <c r="AH1103" s="85"/>
      <c r="AI1103" s="85"/>
      <c r="AJ1103" s="85">
        <f t="shared" si="32"/>
        <v>0</v>
      </c>
      <c r="AK1103" s="85">
        <f t="shared" si="33"/>
        <v>0</v>
      </c>
      <c r="AL1103" s="36"/>
    </row>
    <row r="1104" spans="1:38" ht="15" hidden="1" customHeight="1" x14ac:dyDescent="0.25">
      <c r="A1104" s="71">
        <v>1074</v>
      </c>
      <c r="B1104" s="71"/>
      <c r="C1104" s="72"/>
      <c r="D1104" s="70"/>
      <c r="E1104" s="30"/>
      <c r="F1104" s="30"/>
      <c r="G1104" s="73"/>
      <c r="H1104" s="74" t="s">
        <v>8</v>
      </c>
      <c r="I1104" s="31"/>
      <c r="J1104" s="30" t="s">
        <v>9</v>
      </c>
      <c r="K1104" s="75">
        <f>'ФОРМУЛЫ!'!E1090</f>
        <v>0</v>
      </c>
      <c r="L1104" s="75">
        <f>'ФОРМУЛЫ!'!F1090</f>
        <v>0</v>
      </c>
      <c r="M1104" s="91"/>
      <c r="N1104" s="76">
        <f>'ФОРМУЛЫ!'!J1090</f>
        <v>0</v>
      </c>
      <c r="O1104" s="76">
        <f>'ФОРМУЛЫ!'!K1090</f>
        <v>0</v>
      </c>
      <c r="P1104" s="77"/>
      <c r="Q1104" s="78">
        <f>'ФОРМУЛЫ!'!P1090</f>
        <v>0</v>
      </c>
      <c r="R1104" s="79">
        <v>0.18</v>
      </c>
      <c r="S1104" s="92"/>
      <c r="T1104" s="92"/>
      <c r="U1104" s="80"/>
      <c r="V1104" s="80"/>
      <c r="W1104" s="80"/>
      <c r="X1104" s="81">
        <v>0</v>
      </c>
      <c r="Y1104" s="80"/>
      <c r="Z1104" s="80"/>
      <c r="AA1104" s="82"/>
      <c r="AB1104" s="82"/>
      <c r="AC1104" s="83"/>
      <c r="AD1104" s="83"/>
      <c r="AE1104" s="83"/>
      <c r="AF1104" s="83"/>
      <c r="AG1104" s="84"/>
      <c r="AH1104" s="85"/>
      <c r="AI1104" s="85"/>
      <c r="AJ1104" s="85">
        <f t="shared" si="32"/>
        <v>0</v>
      </c>
      <c r="AK1104" s="85">
        <f t="shared" si="33"/>
        <v>0</v>
      </c>
      <c r="AL1104" s="36"/>
    </row>
    <row r="1105" spans="1:38" ht="15" hidden="1" customHeight="1" x14ac:dyDescent="0.25">
      <c r="A1105" s="71">
        <v>1075</v>
      </c>
      <c r="B1105" s="71"/>
      <c r="C1105" s="72"/>
      <c r="D1105" s="70"/>
      <c r="E1105" s="30"/>
      <c r="F1105" s="30"/>
      <c r="G1105" s="73"/>
      <c r="H1105" s="74" t="s">
        <v>8</v>
      </c>
      <c r="I1105" s="31"/>
      <c r="J1105" s="30" t="s">
        <v>9</v>
      </c>
      <c r="K1105" s="75">
        <f>'ФОРМУЛЫ!'!E1091</f>
        <v>0</v>
      </c>
      <c r="L1105" s="75">
        <f>'ФОРМУЛЫ!'!F1091</f>
        <v>0</v>
      </c>
      <c r="M1105" s="91"/>
      <c r="N1105" s="76">
        <f>'ФОРМУЛЫ!'!J1091</f>
        <v>0</v>
      </c>
      <c r="O1105" s="76">
        <f>'ФОРМУЛЫ!'!K1091</f>
        <v>0</v>
      </c>
      <c r="P1105" s="77"/>
      <c r="Q1105" s="78">
        <f>'ФОРМУЛЫ!'!P1091</f>
        <v>0</v>
      </c>
      <c r="R1105" s="79">
        <v>0.18</v>
      </c>
      <c r="S1105" s="92"/>
      <c r="T1105" s="92"/>
      <c r="U1105" s="80"/>
      <c r="V1105" s="80"/>
      <c r="W1105" s="80"/>
      <c r="X1105" s="81">
        <v>0</v>
      </c>
      <c r="Y1105" s="80"/>
      <c r="Z1105" s="80"/>
      <c r="AA1105" s="82"/>
      <c r="AB1105" s="82"/>
      <c r="AC1105" s="83"/>
      <c r="AD1105" s="83"/>
      <c r="AE1105" s="83"/>
      <c r="AF1105" s="83"/>
      <c r="AG1105" s="84"/>
      <c r="AH1105" s="85"/>
      <c r="AI1105" s="85"/>
      <c r="AJ1105" s="85">
        <f t="shared" si="32"/>
        <v>0</v>
      </c>
      <c r="AK1105" s="85">
        <f t="shared" si="33"/>
        <v>0</v>
      </c>
      <c r="AL1105" s="36"/>
    </row>
    <row r="1106" spans="1:38" ht="15" hidden="1" customHeight="1" x14ac:dyDescent="0.25">
      <c r="A1106" s="71">
        <v>1076</v>
      </c>
      <c r="B1106" s="71"/>
      <c r="C1106" s="72"/>
      <c r="D1106" s="70"/>
      <c r="E1106" s="30"/>
      <c r="F1106" s="30"/>
      <c r="G1106" s="73"/>
      <c r="H1106" s="74" t="s">
        <v>8</v>
      </c>
      <c r="I1106" s="31"/>
      <c r="J1106" s="30" t="s">
        <v>9</v>
      </c>
      <c r="K1106" s="75">
        <f>'ФОРМУЛЫ!'!E1092</f>
        <v>0</v>
      </c>
      <c r="L1106" s="75">
        <f>'ФОРМУЛЫ!'!F1092</f>
        <v>0</v>
      </c>
      <c r="M1106" s="91"/>
      <c r="N1106" s="76">
        <f>'ФОРМУЛЫ!'!J1092</f>
        <v>0</v>
      </c>
      <c r="O1106" s="76">
        <f>'ФОРМУЛЫ!'!K1092</f>
        <v>0</v>
      </c>
      <c r="P1106" s="77"/>
      <c r="Q1106" s="78">
        <f>'ФОРМУЛЫ!'!P1092</f>
        <v>0</v>
      </c>
      <c r="R1106" s="79">
        <v>0.18</v>
      </c>
      <c r="S1106" s="92"/>
      <c r="T1106" s="92"/>
      <c r="U1106" s="80"/>
      <c r="V1106" s="80"/>
      <c r="W1106" s="80"/>
      <c r="X1106" s="81">
        <v>0</v>
      </c>
      <c r="Y1106" s="80"/>
      <c r="Z1106" s="80"/>
      <c r="AA1106" s="82"/>
      <c r="AB1106" s="82"/>
      <c r="AC1106" s="83"/>
      <c r="AD1106" s="83"/>
      <c r="AE1106" s="83"/>
      <c r="AF1106" s="83"/>
      <c r="AG1106" s="84"/>
      <c r="AH1106" s="85"/>
      <c r="AI1106" s="85"/>
      <c r="AJ1106" s="85">
        <f t="shared" si="32"/>
        <v>0</v>
      </c>
      <c r="AK1106" s="85">
        <f t="shared" si="33"/>
        <v>0</v>
      </c>
      <c r="AL1106" s="36"/>
    </row>
    <row r="1107" spans="1:38" ht="15" hidden="1" customHeight="1" x14ac:dyDescent="0.25">
      <c r="A1107" s="71">
        <v>1077</v>
      </c>
      <c r="B1107" s="71"/>
      <c r="C1107" s="72"/>
      <c r="D1107" s="70"/>
      <c r="E1107" s="30"/>
      <c r="F1107" s="30"/>
      <c r="G1107" s="73"/>
      <c r="H1107" s="74" t="s">
        <v>8</v>
      </c>
      <c r="I1107" s="31"/>
      <c r="J1107" s="30" t="s">
        <v>9</v>
      </c>
      <c r="K1107" s="75">
        <f>'ФОРМУЛЫ!'!E1093</f>
        <v>0</v>
      </c>
      <c r="L1107" s="75">
        <f>'ФОРМУЛЫ!'!F1093</f>
        <v>0</v>
      </c>
      <c r="M1107" s="91"/>
      <c r="N1107" s="76">
        <f>'ФОРМУЛЫ!'!J1093</f>
        <v>0</v>
      </c>
      <c r="O1107" s="76">
        <f>'ФОРМУЛЫ!'!K1093</f>
        <v>0</v>
      </c>
      <c r="P1107" s="77"/>
      <c r="Q1107" s="78">
        <f>'ФОРМУЛЫ!'!P1093</f>
        <v>0</v>
      </c>
      <c r="R1107" s="79">
        <v>0.18</v>
      </c>
      <c r="S1107" s="92"/>
      <c r="T1107" s="92"/>
      <c r="U1107" s="80"/>
      <c r="V1107" s="80"/>
      <c r="W1107" s="80"/>
      <c r="X1107" s="81">
        <v>0</v>
      </c>
      <c r="Y1107" s="80"/>
      <c r="Z1107" s="80"/>
      <c r="AA1107" s="82"/>
      <c r="AB1107" s="82"/>
      <c r="AC1107" s="83"/>
      <c r="AD1107" s="83"/>
      <c r="AE1107" s="83"/>
      <c r="AF1107" s="83"/>
      <c r="AG1107" s="84"/>
      <c r="AH1107" s="85"/>
      <c r="AI1107" s="85"/>
      <c r="AJ1107" s="85">
        <f t="shared" si="32"/>
        <v>0</v>
      </c>
      <c r="AK1107" s="85">
        <f t="shared" si="33"/>
        <v>0</v>
      </c>
      <c r="AL1107" s="36"/>
    </row>
    <row r="1108" spans="1:38" ht="15" hidden="1" customHeight="1" x14ac:dyDescent="0.25">
      <c r="A1108" s="71">
        <v>1078</v>
      </c>
      <c r="B1108" s="71"/>
      <c r="C1108" s="72"/>
      <c r="D1108" s="70"/>
      <c r="E1108" s="30"/>
      <c r="F1108" s="30"/>
      <c r="G1108" s="73"/>
      <c r="H1108" s="74" t="s">
        <v>8</v>
      </c>
      <c r="I1108" s="31"/>
      <c r="J1108" s="30" t="s">
        <v>9</v>
      </c>
      <c r="K1108" s="75">
        <f>'ФОРМУЛЫ!'!E1094</f>
        <v>0</v>
      </c>
      <c r="L1108" s="75">
        <f>'ФОРМУЛЫ!'!F1094</f>
        <v>0</v>
      </c>
      <c r="M1108" s="91"/>
      <c r="N1108" s="76">
        <f>'ФОРМУЛЫ!'!J1094</f>
        <v>0</v>
      </c>
      <c r="O1108" s="76">
        <f>'ФОРМУЛЫ!'!K1094</f>
        <v>0</v>
      </c>
      <c r="P1108" s="77"/>
      <c r="Q1108" s="78">
        <f>'ФОРМУЛЫ!'!P1094</f>
        <v>0</v>
      </c>
      <c r="R1108" s="79">
        <v>0.18</v>
      </c>
      <c r="S1108" s="92"/>
      <c r="T1108" s="92"/>
      <c r="U1108" s="80"/>
      <c r="V1108" s="80"/>
      <c r="W1108" s="80"/>
      <c r="X1108" s="81">
        <v>0</v>
      </c>
      <c r="Y1108" s="80"/>
      <c r="Z1108" s="80"/>
      <c r="AA1108" s="82"/>
      <c r="AB1108" s="82"/>
      <c r="AC1108" s="83"/>
      <c r="AD1108" s="83"/>
      <c r="AE1108" s="83"/>
      <c r="AF1108" s="83"/>
      <c r="AG1108" s="84"/>
      <c r="AH1108" s="85"/>
      <c r="AI1108" s="85"/>
      <c r="AJ1108" s="85">
        <f t="shared" si="32"/>
        <v>0</v>
      </c>
      <c r="AK1108" s="85">
        <f t="shared" si="33"/>
        <v>0</v>
      </c>
      <c r="AL1108" s="36"/>
    </row>
    <row r="1109" spans="1:38" ht="15" hidden="1" customHeight="1" x14ac:dyDescent="0.25">
      <c r="A1109" s="71">
        <v>1079</v>
      </c>
      <c r="B1109" s="71"/>
      <c r="C1109" s="72"/>
      <c r="D1109" s="70"/>
      <c r="E1109" s="30"/>
      <c r="F1109" s="30"/>
      <c r="G1109" s="73"/>
      <c r="H1109" s="74" t="s">
        <v>8</v>
      </c>
      <c r="I1109" s="31"/>
      <c r="J1109" s="30" t="s">
        <v>9</v>
      </c>
      <c r="K1109" s="75">
        <f>'ФОРМУЛЫ!'!E1095</f>
        <v>0</v>
      </c>
      <c r="L1109" s="75">
        <f>'ФОРМУЛЫ!'!F1095</f>
        <v>0</v>
      </c>
      <c r="M1109" s="91"/>
      <c r="N1109" s="76">
        <f>'ФОРМУЛЫ!'!J1095</f>
        <v>0</v>
      </c>
      <c r="O1109" s="76">
        <f>'ФОРМУЛЫ!'!K1095</f>
        <v>0</v>
      </c>
      <c r="P1109" s="77"/>
      <c r="Q1109" s="78">
        <f>'ФОРМУЛЫ!'!P1095</f>
        <v>0</v>
      </c>
      <c r="R1109" s="79">
        <v>0.18</v>
      </c>
      <c r="S1109" s="92"/>
      <c r="T1109" s="92"/>
      <c r="U1109" s="80"/>
      <c r="V1109" s="80"/>
      <c r="W1109" s="80"/>
      <c r="X1109" s="81">
        <v>0</v>
      </c>
      <c r="Y1109" s="80"/>
      <c r="Z1109" s="80"/>
      <c r="AA1109" s="82"/>
      <c r="AB1109" s="82"/>
      <c r="AC1109" s="83"/>
      <c r="AD1109" s="83"/>
      <c r="AE1109" s="83"/>
      <c r="AF1109" s="83"/>
      <c r="AG1109" s="84"/>
      <c r="AH1109" s="85"/>
      <c r="AI1109" s="85"/>
      <c r="AJ1109" s="85">
        <f t="shared" si="32"/>
        <v>0</v>
      </c>
      <c r="AK1109" s="85">
        <f t="shared" si="33"/>
        <v>0</v>
      </c>
      <c r="AL1109" s="36"/>
    </row>
    <row r="1110" spans="1:38" ht="15" hidden="1" customHeight="1" x14ac:dyDescent="0.25">
      <c r="A1110" s="71">
        <v>1080</v>
      </c>
      <c r="B1110" s="71"/>
      <c r="C1110" s="72"/>
      <c r="D1110" s="70"/>
      <c r="E1110" s="30"/>
      <c r="F1110" s="30"/>
      <c r="G1110" s="73"/>
      <c r="H1110" s="74" t="s">
        <v>8</v>
      </c>
      <c r="I1110" s="31"/>
      <c r="J1110" s="30" t="s">
        <v>9</v>
      </c>
      <c r="K1110" s="75">
        <f>'ФОРМУЛЫ!'!E1096</f>
        <v>0</v>
      </c>
      <c r="L1110" s="75">
        <f>'ФОРМУЛЫ!'!F1096</f>
        <v>0</v>
      </c>
      <c r="M1110" s="91"/>
      <c r="N1110" s="76">
        <f>'ФОРМУЛЫ!'!J1096</f>
        <v>0</v>
      </c>
      <c r="O1110" s="76">
        <f>'ФОРМУЛЫ!'!K1096</f>
        <v>0</v>
      </c>
      <c r="P1110" s="77"/>
      <c r="Q1110" s="78">
        <f>'ФОРМУЛЫ!'!P1096</f>
        <v>0</v>
      </c>
      <c r="R1110" s="79">
        <v>0.18</v>
      </c>
      <c r="S1110" s="92"/>
      <c r="T1110" s="92"/>
      <c r="U1110" s="80"/>
      <c r="V1110" s="80"/>
      <c r="W1110" s="80"/>
      <c r="X1110" s="81">
        <v>0</v>
      </c>
      <c r="Y1110" s="80"/>
      <c r="Z1110" s="80"/>
      <c r="AA1110" s="82"/>
      <c r="AB1110" s="82"/>
      <c r="AC1110" s="83"/>
      <c r="AD1110" s="83"/>
      <c r="AE1110" s="83"/>
      <c r="AF1110" s="83"/>
      <c r="AG1110" s="84"/>
      <c r="AH1110" s="85"/>
      <c r="AI1110" s="85"/>
      <c r="AJ1110" s="85">
        <f t="shared" si="32"/>
        <v>0</v>
      </c>
      <c r="AK1110" s="85">
        <f t="shared" si="33"/>
        <v>0</v>
      </c>
      <c r="AL1110" s="36"/>
    </row>
    <row r="1111" spans="1:38" ht="15" hidden="1" customHeight="1" x14ac:dyDescent="0.25">
      <c r="A1111" s="71">
        <v>1081</v>
      </c>
      <c r="B1111" s="71"/>
      <c r="C1111" s="72"/>
      <c r="D1111" s="70"/>
      <c r="E1111" s="30"/>
      <c r="F1111" s="30"/>
      <c r="G1111" s="73"/>
      <c r="H1111" s="74" t="s">
        <v>8</v>
      </c>
      <c r="I1111" s="31"/>
      <c r="J1111" s="30" t="s">
        <v>9</v>
      </c>
      <c r="K1111" s="75">
        <f>'ФОРМУЛЫ!'!E1097</f>
        <v>0</v>
      </c>
      <c r="L1111" s="75">
        <f>'ФОРМУЛЫ!'!F1097</f>
        <v>0</v>
      </c>
      <c r="M1111" s="91"/>
      <c r="N1111" s="76">
        <f>'ФОРМУЛЫ!'!J1097</f>
        <v>0</v>
      </c>
      <c r="O1111" s="76">
        <f>'ФОРМУЛЫ!'!K1097</f>
        <v>0</v>
      </c>
      <c r="P1111" s="77"/>
      <c r="Q1111" s="78">
        <f>'ФОРМУЛЫ!'!P1097</f>
        <v>0</v>
      </c>
      <c r="R1111" s="79">
        <v>0.18</v>
      </c>
      <c r="S1111" s="92"/>
      <c r="T1111" s="92"/>
      <c r="U1111" s="80"/>
      <c r="V1111" s="80"/>
      <c r="W1111" s="80"/>
      <c r="X1111" s="81">
        <v>0</v>
      </c>
      <c r="Y1111" s="80"/>
      <c r="Z1111" s="80"/>
      <c r="AA1111" s="82"/>
      <c r="AB1111" s="82"/>
      <c r="AC1111" s="83"/>
      <c r="AD1111" s="83"/>
      <c r="AE1111" s="83"/>
      <c r="AF1111" s="83"/>
      <c r="AG1111" s="84"/>
      <c r="AH1111" s="85"/>
      <c r="AI1111" s="85"/>
      <c r="AJ1111" s="85">
        <f t="shared" si="32"/>
        <v>0</v>
      </c>
      <c r="AK1111" s="85">
        <f t="shared" si="33"/>
        <v>0</v>
      </c>
      <c r="AL1111" s="36"/>
    </row>
    <row r="1112" spans="1:38" ht="15" hidden="1" customHeight="1" x14ac:dyDescent="0.25">
      <c r="A1112" s="71">
        <v>1082</v>
      </c>
      <c r="B1112" s="71"/>
      <c r="C1112" s="72"/>
      <c r="D1112" s="70"/>
      <c r="E1112" s="30"/>
      <c r="F1112" s="30"/>
      <c r="G1112" s="73"/>
      <c r="H1112" s="74" t="s">
        <v>8</v>
      </c>
      <c r="I1112" s="31"/>
      <c r="J1112" s="30" t="s">
        <v>9</v>
      </c>
      <c r="K1112" s="75">
        <f>'ФОРМУЛЫ!'!E1098</f>
        <v>0</v>
      </c>
      <c r="L1112" s="75">
        <f>'ФОРМУЛЫ!'!F1098</f>
        <v>0</v>
      </c>
      <c r="M1112" s="91"/>
      <c r="N1112" s="76">
        <f>'ФОРМУЛЫ!'!J1098</f>
        <v>0</v>
      </c>
      <c r="O1112" s="76">
        <f>'ФОРМУЛЫ!'!K1098</f>
        <v>0</v>
      </c>
      <c r="P1112" s="77"/>
      <c r="Q1112" s="78">
        <f>'ФОРМУЛЫ!'!P1098</f>
        <v>0</v>
      </c>
      <c r="R1112" s="79">
        <v>0.18</v>
      </c>
      <c r="S1112" s="92"/>
      <c r="T1112" s="92"/>
      <c r="U1112" s="80"/>
      <c r="V1112" s="80"/>
      <c r="W1112" s="80"/>
      <c r="X1112" s="81">
        <v>0</v>
      </c>
      <c r="Y1112" s="80"/>
      <c r="Z1112" s="80"/>
      <c r="AA1112" s="82"/>
      <c r="AB1112" s="82"/>
      <c r="AC1112" s="83"/>
      <c r="AD1112" s="83"/>
      <c r="AE1112" s="83"/>
      <c r="AF1112" s="83"/>
      <c r="AG1112" s="84"/>
      <c r="AH1112" s="85"/>
      <c r="AI1112" s="85"/>
      <c r="AJ1112" s="85">
        <f t="shared" si="32"/>
        <v>0</v>
      </c>
      <c r="AK1112" s="85">
        <f t="shared" si="33"/>
        <v>0</v>
      </c>
      <c r="AL1112" s="36"/>
    </row>
    <row r="1113" spans="1:38" ht="15" hidden="1" customHeight="1" x14ac:dyDescent="0.25">
      <c r="A1113" s="71">
        <v>1083</v>
      </c>
      <c r="B1113" s="71"/>
      <c r="C1113" s="72"/>
      <c r="D1113" s="70"/>
      <c r="E1113" s="30"/>
      <c r="F1113" s="30"/>
      <c r="G1113" s="73"/>
      <c r="H1113" s="74" t="s">
        <v>8</v>
      </c>
      <c r="I1113" s="31"/>
      <c r="J1113" s="30" t="s">
        <v>9</v>
      </c>
      <c r="K1113" s="75">
        <f>'ФОРМУЛЫ!'!E1099</f>
        <v>0</v>
      </c>
      <c r="L1113" s="75">
        <f>'ФОРМУЛЫ!'!F1099</f>
        <v>0</v>
      </c>
      <c r="M1113" s="91"/>
      <c r="N1113" s="76">
        <f>'ФОРМУЛЫ!'!J1099</f>
        <v>0</v>
      </c>
      <c r="O1113" s="76">
        <f>'ФОРМУЛЫ!'!K1099</f>
        <v>0</v>
      </c>
      <c r="P1113" s="77"/>
      <c r="Q1113" s="78">
        <f>'ФОРМУЛЫ!'!P1099</f>
        <v>0</v>
      </c>
      <c r="R1113" s="79">
        <v>0.18</v>
      </c>
      <c r="S1113" s="92"/>
      <c r="T1113" s="92"/>
      <c r="U1113" s="80"/>
      <c r="V1113" s="80"/>
      <c r="W1113" s="80"/>
      <c r="X1113" s="81">
        <v>0</v>
      </c>
      <c r="Y1113" s="80"/>
      <c r="Z1113" s="80"/>
      <c r="AA1113" s="82"/>
      <c r="AB1113" s="82"/>
      <c r="AC1113" s="83"/>
      <c r="AD1113" s="83"/>
      <c r="AE1113" s="83"/>
      <c r="AF1113" s="83"/>
      <c r="AG1113" s="84"/>
      <c r="AH1113" s="85"/>
      <c r="AI1113" s="85"/>
      <c r="AJ1113" s="85">
        <f t="shared" si="32"/>
        <v>0</v>
      </c>
      <c r="AK1113" s="85">
        <f t="shared" si="33"/>
        <v>0</v>
      </c>
      <c r="AL1113" s="36"/>
    </row>
    <row r="1114" spans="1:38" ht="15" hidden="1" customHeight="1" x14ac:dyDescent="0.25">
      <c r="A1114" s="71">
        <v>1084</v>
      </c>
      <c r="B1114" s="71"/>
      <c r="C1114" s="72"/>
      <c r="D1114" s="70"/>
      <c r="E1114" s="30"/>
      <c r="F1114" s="30"/>
      <c r="G1114" s="73"/>
      <c r="H1114" s="74" t="s">
        <v>8</v>
      </c>
      <c r="I1114" s="31"/>
      <c r="J1114" s="30" t="s">
        <v>9</v>
      </c>
      <c r="K1114" s="75">
        <f>'ФОРМУЛЫ!'!E1100</f>
        <v>0</v>
      </c>
      <c r="L1114" s="75">
        <f>'ФОРМУЛЫ!'!F1100</f>
        <v>0</v>
      </c>
      <c r="M1114" s="91"/>
      <c r="N1114" s="76">
        <f>'ФОРМУЛЫ!'!J1100</f>
        <v>0</v>
      </c>
      <c r="O1114" s="76">
        <f>'ФОРМУЛЫ!'!K1100</f>
        <v>0</v>
      </c>
      <c r="P1114" s="77"/>
      <c r="Q1114" s="78">
        <f>'ФОРМУЛЫ!'!P1100</f>
        <v>0</v>
      </c>
      <c r="R1114" s="79">
        <v>0.18</v>
      </c>
      <c r="S1114" s="92"/>
      <c r="T1114" s="92"/>
      <c r="U1114" s="80"/>
      <c r="V1114" s="80"/>
      <c r="W1114" s="80"/>
      <c r="X1114" s="81">
        <v>0</v>
      </c>
      <c r="Y1114" s="80"/>
      <c r="Z1114" s="80"/>
      <c r="AA1114" s="82"/>
      <c r="AB1114" s="82"/>
      <c r="AC1114" s="83"/>
      <c r="AD1114" s="83"/>
      <c r="AE1114" s="83"/>
      <c r="AF1114" s="83"/>
      <c r="AG1114" s="84"/>
      <c r="AH1114" s="85"/>
      <c r="AI1114" s="85"/>
      <c r="AJ1114" s="85">
        <f t="shared" si="32"/>
        <v>0</v>
      </c>
      <c r="AK1114" s="85">
        <f t="shared" si="33"/>
        <v>0</v>
      </c>
      <c r="AL1114" s="36"/>
    </row>
    <row r="1115" spans="1:38" ht="15" hidden="1" customHeight="1" x14ac:dyDescent="0.25">
      <c r="A1115" s="71">
        <v>1085</v>
      </c>
      <c r="B1115" s="71"/>
      <c r="C1115" s="72"/>
      <c r="D1115" s="70"/>
      <c r="E1115" s="30"/>
      <c r="F1115" s="30"/>
      <c r="G1115" s="73"/>
      <c r="H1115" s="74" t="s">
        <v>8</v>
      </c>
      <c r="I1115" s="31"/>
      <c r="J1115" s="30" t="s">
        <v>9</v>
      </c>
      <c r="K1115" s="75">
        <f>'ФОРМУЛЫ!'!E1101</f>
        <v>0</v>
      </c>
      <c r="L1115" s="75">
        <f>'ФОРМУЛЫ!'!F1101</f>
        <v>0</v>
      </c>
      <c r="M1115" s="91"/>
      <c r="N1115" s="76">
        <f>'ФОРМУЛЫ!'!J1101</f>
        <v>0</v>
      </c>
      <c r="O1115" s="76">
        <f>'ФОРМУЛЫ!'!K1101</f>
        <v>0</v>
      </c>
      <c r="P1115" s="77"/>
      <c r="Q1115" s="78">
        <f>'ФОРМУЛЫ!'!P1101</f>
        <v>0</v>
      </c>
      <c r="R1115" s="79">
        <v>0.18</v>
      </c>
      <c r="S1115" s="92"/>
      <c r="T1115" s="92"/>
      <c r="U1115" s="80"/>
      <c r="V1115" s="80"/>
      <c r="W1115" s="80"/>
      <c r="X1115" s="81">
        <v>0</v>
      </c>
      <c r="Y1115" s="80"/>
      <c r="Z1115" s="80"/>
      <c r="AA1115" s="82"/>
      <c r="AB1115" s="82"/>
      <c r="AC1115" s="83"/>
      <c r="AD1115" s="83"/>
      <c r="AE1115" s="83"/>
      <c r="AF1115" s="83"/>
      <c r="AG1115" s="84"/>
      <c r="AH1115" s="85"/>
      <c r="AI1115" s="85"/>
      <c r="AJ1115" s="85">
        <f t="shared" si="32"/>
        <v>0</v>
      </c>
      <c r="AK1115" s="85">
        <f t="shared" si="33"/>
        <v>0</v>
      </c>
      <c r="AL1115" s="36"/>
    </row>
    <row r="1116" spans="1:38" ht="15" hidden="1" customHeight="1" x14ac:dyDescent="0.25">
      <c r="A1116" s="71">
        <v>1086</v>
      </c>
      <c r="B1116" s="71"/>
      <c r="C1116" s="72"/>
      <c r="D1116" s="70"/>
      <c r="E1116" s="30"/>
      <c r="F1116" s="30"/>
      <c r="G1116" s="73"/>
      <c r="H1116" s="74" t="s">
        <v>8</v>
      </c>
      <c r="I1116" s="31"/>
      <c r="J1116" s="30" t="s">
        <v>9</v>
      </c>
      <c r="K1116" s="75">
        <f>'ФОРМУЛЫ!'!E1102</f>
        <v>0</v>
      </c>
      <c r="L1116" s="75">
        <f>'ФОРМУЛЫ!'!F1102</f>
        <v>0</v>
      </c>
      <c r="M1116" s="91"/>
      <c r="N1116" s="76">
        <f>'ФОРМУЛЫ!'!J1102</f>
        <v>0</v>
      </c>
      <c r="O1116" s="76">
        <f>'ФОРМУЛЫ!'!K1102</f>
        <v>0</v>
      </c>
      <c r="P1116" s="77"/>
      <c r="Q1116" s="78">
        <f>'ФОРМУЛЫ!'!P1102</f>
        <v>0</v>
      </c>
      <c r="R1116" s="79">
        <v>0.18</v>
      </c>
      <c r="S1116" s="92"/>
      <c r="T1116" s="92"/>
      <c r="U1116" s="80"/>
      <c r="V1116" s="80"/>
      <c r="W1116" s="80"/>
      <c r="X1116" s="81">
        <v>0</v>
      </c>
      <c r="Y1116" s="80"/>
      <c r="Z1116" s="80"/>
      <c r="AA1116" s="82"/>
      <c r="AB1116" s="82"/>
      <c r="AC1116" s="83"/>
      <c r="AD1116" s="83"/>
      <c r="AE1116" s="83"/>
      <c r="AF1116" s="83"/>
      <c r="AG1116" s="84"/>
      <c r="AH1116" s="85"/>
      <c r="AI1116" s="85"/>
      <c r="AJ1116" s="85">
        <f t="shared" si="32"/>
        <v>0</v>
      </c>
      <c r="AK1116" s="85">
        <f t="shared" si="33"/>
        <v>0</v>
      </c>
      <c r="AL1116" s="36"/>
    </row>
    <row r="1117" spans="1:38" ht="15" hidden="1" customHeight="1" x14ac:dyDescent="0.25">
      <c r="A1117" s="71">
        <v>1087</v>
      </c>
      <c r="B1117" s="71"/>
      <c r="C1117" s="72"/>
      <c r="D1117" s="70"/>
      <c r="E1117" s="30"/>
      <c r="F1117" s="30"/>
      <c r="G1117" s="73"/>
      <c r="H1117" s="74" t="s">
        <v>8</v>
      </c>
      <c r="I1117" s="31"/>
      <c r="J1117" s="30" t="s">
        <v>9</v>
      </c>
      <c r="K1117" s="75">
        <f>'ФОРМУЛЫ!'!E1103</f>
        <v>0</v>
      </c>
      <c r="L1117" s="75">
        <f>'ФОРМУЛЫ!'!F1103</f>
        <v>0</v>
      </c>
      <c r="M1117" s="91"/>
      <c r="N1117" s="76">
        <f>'ФОРМУЛЫ!'!J1103</f>
        <v>0</v>
      </c>
      <c r="O1117" s="76">
        <f>'ФОРМУЛЫ!'!K1103</f>
        <v>0</v>
      </c>
      <c r="P1117" s="77"/>
      <c r="Q1117" s="78">
        <f>'ФОРМУЛЫ!'!P1103</f>
        <v>0</v>
      </c>
      <c r="R1117" s="79">
        <v>0.18</v>
      </c>
      <c r="S1117" s="92"/>
      <c r="T1117" s="92"/>
      <c r="U1117" s="80"/>
      <c r="V1117" s="80"/>
      <c r="W1117" s="80"/>
      <c r="X1117" s="81">
        <v>0</v>
      </c>
      <c r="Y1117" s="80"/>
      <c r="Z1117" s="80"/>
      <c r="AA1117" s="82"/>
      <c r="AB1117" s="82"/>
      <c r="AC1117" s="83"/>
      <c r="AD1117" s="83"/>
      <c r="AE1117" s="83"/>
      <c r="AF1117" s="83"/>
      <c r="AG1117" s="84"/>
      <c r="AH1117" s="85"/>
      <c r="AI1117" s="85"/>
      <c r="AJ1117" s="85">
        <f t="shared" si="32"/>
        <v>0</v>
      </c>
      <c r="AK1117" s="85">
        <f t="shared" si="33"/>
        <v>0</v>
      </c>
      <c r="AL1117" s="36"/>
    </row>
    <row r="1118" spans="1:38" ht="15" hidden="1" customHeight="1" x14ac:dyDescent="0.25">
      <c r="A1118" s="71">
        <v>1088</v>
      </c>
      <c r="B1118" s="71"/>
      <c r="C1118" s="72"/>
      <c r="D1118" s="70"/>
      <c r="E1118" s="30"/>
      <c r="F1118" s="30"/>
      <c r="G1118" s="73"/>
      <c r="H1118" s="74" t="s">
        <v>8</v>
      </c>
      <c r="I1118" s="31"/>
      <c r="J1118" s="30" t="s">
        <v>9</v>
      </c>
      <c r="K1118" s="75">
        <f>'ФОРМУЛЫ!'!E1104</f>
        <v>0</v>
      </c>
      <c r="L1118" s="75">
        <f>'ФОРМУЛЫ!'!F1104</f>
        <v>0</v>
      </c>
      <c r="M1118" s="91"/>
      <c r="N1118" s="76">
        <f>'ФОРМУЛЫ!'!J1104</f>
        <v>0</v>
      </c>
      <c r="O1118" s="76">
        <f>'ФОРМУЛЫ!'!K1104</f>
        <v>0</v>
      </c>
      <c r="P1118" s="77"/>
      <c r="Q1118" s="78">
        <f>'ФОРМУЛЫ!'!P1104</f>
        <v>0</v>
      </c>
      <c r="R1118" s="79">
        <v>0.18</v>
      </c>
      <c r="S1118" s="92"/>
      <c r="T1118" s="92"/>
      <c r="U1118" s="80"/>
      <c r="V1118" s="80"/>
      <c r="W1118" s="80"/>
      <c r="X1118" s="81">
        <v>0</v>
      </c>
      <c r="Y1118" s="80"/>
      <c r="Z1118" s="80"/>
      <c r="AA1118" s="82"/>
      <c r="AB1118" s="82"/>
      <c r="AC1118" s="83"/>
      <c r="AD1118" s="83"/>
      <c r="AE1118" s="83"/>
      <c r="AF1118" s="83"/>
      <c r="AG1118" s="84"/>
      <c r="AH1118" s="85"/>
      <c r="AI1118" s="85"/>
      <c r="AJ1118" s="85">
        <f t="shared" si="32"/>
        <v>0</v>
      </c>
      <c r="AK1118" s="85">
        <f t="shared" si="33"/>
        <v>0</v>
      </c>
      <c r="AL1118" s="36"/>
    </row>
    <row r="1119" spans="1:38" ht="15" hidden="1" customHeight="1" x14ac:dyDescent="0.25">
      <c r="A1119" s="71">
        <v>1089</v>
      </c>
      <c r="B1119" s="71"/>
      <c r="C1119" s="72"/>
      <c r="D1119" s="70"/>
      <c r="E1119" s="30"/>
      <c r="F1119" s="30"/>
      <c r="G1119" s="73"/>
      <c r="H1119" s="74" t="s">
        <v>8</v>
      </c>
      <c r="I1119" s="31"/>
      <c r="J1119" s="30" t="s">
        <v>9</v>
      </c>
      <c r="K1119" s="75">
        <f>'ФОРМУЛЫ!'!E1105</f>
        <v>0</v>
      </c>
      <c r="L1119" s="75">
        <f>'ФОРМУЛЫ!'!F1105</f>
        <v>0</v>
      </c>
      <c r="M1119" s="91"/>
      <c r="N1119" s="76">
        <f>'ФОРМУЛЫ!'!J1105</f>
        <v>0</v>
      </c>
      <c r="O1119" s="76">
        <f>'ФОРМУЛЫ!'!K1105</f>
        <v>0</v>
      </c>
      <c r="P1119" s="77"/>
      <c r="Q1119" s="78">
        <f>'ФОРМУЛЫ!'!P1105</f>
        <v>0</v>
      </c>
      <c r="R1119" s="79">
        <v>0.18</v>
      </c>
      <c r="S1119" s="92"/>
      <c r="T1119" s="92"/>
      <c r="U1119" s="80"/>
      <c r="V1119" s="80"/>
      <c r="W1119" s="80"/>
      <c r="X1119" s="81">
        <v>0</v>
      </c>
      <c r="Y1119" s="80"/>
      <c r="Z1119" s="80"/>
      <c r="AA1119" s="82"/>
      <c r="AB1119" s="82"/>
      <c r="AC1119" s="83"/>
      <c r="AD1119" s="83"/>
      <c r="AE1119" s="83"/>
      <c r="AF1119" s="83"/>
      <c r="AG1119" s="84"/>
      <c r="AH1119" s="85"/>
      <c r="AI1119" s="85"/>
      <c r="AJ1119" s="85">
        <f t="shared" ref="AJ1119:AJ1182" si="34">ROUND(AH1119*E1119,2)</f>
        <v>0</v>
      </c>
      <c r="AK1119" s="85">
        <f t="shared" ref="AK1119:AK1182" si="35">ROUND(AI1119*E1119,2)</f>
        <v>0</v>
      </c>
      <c r="AL1119" s="36"/>
    </row>
    <row r="1120" spans="1:38" ht="15" hidden="1" customHeight="1" x14ac:dyDescent="0.25">
      <c r="A1120" s="71">
        <v>1090</v>
      </c>
      <c r="B1120" s="71"/>
      <c r="C1120" s="72"/>
      <c r="D1120" s="70"/>
      <c r="E1120" s="30"/>
      <c r="F1120" s="30"/>
      <c r="G1120" s="73"/>
      <c r="H1120" s="74" t="s">
        <v>8</v>
      </c>
      <c r="I1120" s="31"/>
      <c r="J1120" s="30" t="s">
        <v>9</v>
      </c>
      <c r="K1120" s="75">
        <f>'ФОРМУЛЫ!'!E1106</f>
        <v>0</v>
      </c>
      <c r="L1120" s="75">
        <f>'ФОРМУЛЫ!'!F1106</f>
        <v>0</v>
      </c>
      <c r="M1120" s="91"/>
      <c r="N1120" s="76">
        <f>'ФОРМУЛЫ!'!J1106</f>
        <v>0</v>
      </c>
      <c r="O1120" s="76">
        <f>'ФОРМУЛЫ!'!K1106</f>
        <v>0</v>
      </c>
      <c r="P1120" s="77"/>
      <c r="Q1120" s="78">
        <f>'ФОРМУЛЫ!'!P1106</f>
        <v>0</v>
      </c>
      <c r="R1120" s="79">
        <v>0.18</v>
      </c>
      <c r="S1120" s="92"/>
      <c r="T1120" s="92"/>
      <c r="U1120" s="80"/>
      <c r="V1120" s="80"/>
      <c r="W1120" s="80"/>
      <c r="X1120" s="81">
        <v>0</v>
      </c>
      <c r="Y1120" s="80"/>
      <c r="Z1120" s="80"/>
      <c r="AA1120" s="82"/>
      <c r="AB1120" s="82"/>
      <c r="AC1120" s="83"/>
      <c r="AD1120" s="83"/>
      <c r="AE1120" s="83"/>
      <c r="AF1120" s="83"/>
      <c r="AG1120" s="84"/>
      <c r="AH1120" s="85"/>
      <c r="AI1120" s="85"/>
      <c r="AJ1120" s="85">
        <f t="shared" si="34"/>
        <v>0</v>
      </c>
      <c r="AK1120" s="85">
        <f t="shared" si="35"/>
        <v>0</v>
      </c>
      <c r="AL1120" s="36"/>
    </row>
    <row r="1121" spans="1:38" ht="15" hidden="1" customHeight="1" x14ac:dyDescent="0.25">
      <c r="A1121" s="71">
        <v>1091</v>
      </c>
      <c r="B1121" s="71"/>
      <c r="C1121" s="72"/>
      <c r="D1121" s="70"/>
      <c r="E1121" s="30"/>
      <c r="F1121" s="30"/>
      <c r="G1121" s="73"/>
      <c r="H1121" s="74" t="s">
        <v>8</v>
      </c>
      <c r="I1121" s="31"/>
      <c r="J1121" s="30" t="s">
        <v>9</v>
      </c>
      <c r="K1121" s="75">
        <f>'ФОРМУЛЫ!'!E1107</f>
        <v>0</v>
      </c>
      <c r="L1121" s="75">
        <f>'ФОРМУЛЫ!'!F1107</f>
        <v>0</v>
      </c>
      <c r="M1121" s="91"/>
      <c r="N1121" s="76">
        <f>'ФОРМУЛЫ!'!J1107</f>
        <v>0</v>
      </c>
      <c r="O1121" s="76">
        <f>'ФОРМУЛЫ!'!K1107</f>
        <v>0</v>
      </c>
      <c r="P1121" s="77"/>
      <c r="Q1121" s="78">
        <f>'ФОРМУЛЫ!'!P1107</f>
        <v>0</v>
      </c>
      <c r="R1121" s="79">
        <v>0.18</v>
      </c>
      <c r="S1121" s="92"/>
      <c r="T1121" s="92"/>
      <c r="U1121" s="80"/>
      <c r="V1121" s="80"/>
      <c r="W1121" s="80"/>
      <c r="X1121" s="81">
        <v>0</v>
      </c>
      <c r="Y1121" s="80"/>
      <c r="Z1121" s="80"/>
      <c r="AA1121" s="82"/>
      <c r="AB1121" s="82"/>
      <c r="AC1121" s="83"/>
      <c r="AD1121" s="83"/>
      <c r="AE1121" s="83"/>
      <c r="AF1121" s="83"/>
      <c r="AG1121" s="84"/>
      <c r="AH1121" s="85"/>
      <c r="AI1121" s="85"/>
      <c r="AJ1121" s="85">
        <f t="shared" si="34"/>
        <v>0</v>
      </c>
      <c r="AK1121" s="85">
        <f t="shared" si="35"/>
        <v>0</v>
      </c>
      <c r="AL1121" s="36"/>
    </row>
    <row r="1122" spans="1:38" ht="15" hidden="1" customHeight="1" x14ac:dyDescent="0.25">
      <c r="A1122" s="71">
        <v>1092</v>
      </c>
      <c r="B1122" s="71"/>
      <c r="C1122" s="72"/>
      <c r="D1122" s="70"/>
      <c r="E1122" s="30"/>
      <c r="F1122" s="30"/>
      <c r="G1122" s="73"/>
      <c r="H1122" s="74" t="s">
        <v>8</v>
      </c>
      <c r="I1122" s="31"/>
      <c r="J1122" s="30" t="s">
        <v>9</v>
      </c>
      <c r="K1122" s="75">
        <f>'ФОРМУЛЫ!'!E1108</f>
        <v>0</v>
      </c>
      <c r="L1122" s="75">
        <f>'ФОРМУЛЫ!'!F1108</f>
        <v>0</v>
      </c>
      <c r="M1122" s="91"/>
      <c r="N1122" s="76">
        <f>'ФОРМУЛЫ!'!J1108</f>
        <v>0</v>
      </c>
      <c r="O1122" s="76">
        <f>'ФОРМУЛЫ!'!K1108</f>
        <v>0</v>
      </c>
      <c r="P1122" s="77"/>
      <c r="Q1122" s="78">
        <f>'ФОРМУЛЫ!'!P1108</f>
        <v>0</v>
      </c>
      <c r="R1122" s="79">
        <v>0.18</v>
      </c>
      <c r="S1122" s="92"/>
      <c r="T1122" s="92"/>
      <c r="U1122" s="80"/>
      <c r="V1122" s="80"/>
      <c r="W1122" s="80"/>
      <c r="X1122" s="81">
        <v>0</v>
      </c>
      <c r="Y1122" s="80"/>
      <c r="Z1122" s="80"/>
      <c r="AA1122" s="82"/>
      <c r="AB1122" s="82"/>
      <c r="AC1122" s="83"/>
      <c r="AD1122" s="83"/>
      <c r="AE1122" s="83"/>
      <c r="AF1122" s="83"/>
      <c r="AG1122" s="84"/>
      <c r="AH1122" s="85"/>
      <c r="AI1122" s="85"/>
      <c r="AJ1122" s="85">
        <f t="shared" si="34"/>
        <v>0</v>
      </c>
      <c r="AK1122" s="85">
        <f t="shared" si="35"/>
        <v>0</v>
      </c>
      <c r="AL1122" s="36"/>
    </row>
    <row r="1123" spans="1:38" ht="15" hidden="1" customHeight="1" x14ac:dyDescent="0.25">
      <c r="A1123" s="71">
        <v>1093</v>
      </c>
      <c r="B1123" s="71"/>
      <c r="C1123" s="72"/>
      <c r="D1123" s="70"/>
      <c r="E1123" s="30"/>
      <c r="F1123" s="30"/>
      <c r="G1123" s="73"/>
      <c r="H1123" s="74" t="s">
        <v>8</v>
      </c>
      <c r="I1123" s="31"/>
      <c r="J1123" s="30" t="s">
        <v>9</v>
      </c>
      <c r="K1123" s="75">
        <f>'ФОРМУЛЫ!'!E1109</f>
        <v>0</v>
      </c>
      <c r="L1123" s="75">
        <f>'ФОРМУЛЫ!'!F1109</f>
        <v>0</v>
      </c>
      <c r="M1123" s="91"/>
      <c r="N1123" s="76">
        <f>'ФОРМУЛЫ!'!J1109</f>
        <v>0</v>
      </c>
      <c r="O1123" s="76">
        <f>'ФОРМУЛЫ!'!K1109</f>
        <v>0</v>
      </c>
      <c r="P1123" s="77"/>
      <c r="Q1123" s="78">
        <f>'ФОРМУЛЫ!'!P1109</f>
        <v>0</v>
      </c>
      <c r="R1123" s="79">
        <v>0.18</v>
      </c>
      <c r="S1123" s="92"/>
      <c r="T1123" s="92"/>
      <c r="U1123" s="80"/>
      <c r="V1123" s="80"/>
      <c r="W1123" s="80"/>
      <c r="X1123" s="81">
        <v>0</v>
      </c>
      <c r="Y1123" s="80"/>
      <c r="Z1123" s="80"/>
      <c r="AA1123" s="82"/>
      <c r="AB1123" s="82"/>
      <c r="AC1123" s="83"/>
      <c r="AD1123" s="83"/>
      <c r="AE1123" s="83"/>
      <c r="AF1123" s="83"/>
      <c r="AG1123" s="84"/>
      <c r="AH1123" s="85"/>
      <c r="AI1123" s="85"/>
      <c r="AJ1123" s="85">
        <f t="shared" si="34"/>
        <v>0</v>
      </c>
      <c r="AK1123" s="85">
        <f t="shared" si="35"/>
        <v>0</v>
      </c>
      <c r="AL1123" s="36"/>
    </row>
    <row r="1124" spans="1:38" ht="15" hidden="1" customHeight="1" x14ac:dyDescent="0.25">
      <c r="A1124" s="71">
        <v>1094</v>
      </c>
      <c r="B1124" s="71"/>
      <c r="C1124" s="72"/>
      <c r="D1124" s="70"/>
      <c r="E1124" s="30"/>
      <c r="F1124" s="30"/>
      <c r="G1124" s="73"/>
      <c r="H1124" s="74" t="s">
        <v>8</v>
      </c>
      <c r="I1124" s="31"/>
      <c r="J1124" s="30" t="s">
        <v>9</v>
      </c>
      <c r="K1124" s="75">
        <f>'ФОРМУЛЫ!'!E1110</f>
        <v>0</v>
      </c>
      <c r="L1124" s="75">
        <f>'ФОРМУЛЫ!'!F1110</f>
        <v>0</v>
      </c>
      <c r="M1124" s="91"/>
      <c r="N1124" s="76">
        <f>'ФОРМУЛЫ!'!J1110</f>
        <v>0</v>
      </c>
      <c r="O1124" s="76">
        <f>'ФОРМУЛЫ!'!K1110</f>
        <v>0</v>
      </c>
      <c r="P1124" s="77"/>
      <c r="Q1124" s="78">
        <f>'ФОРМУЛЫ!'!P1110</f>
        <v>0</v>
      </c>
      <c r="R1124" s="79">
        <v>0.18</v>
      </c>
      <c r="S1124" s="92"/>
      <c r="T1124" s="92"/>
      <c r="U1124" s="80"/>
      <c r="V1124" s="80"/>
      <c r="W1124" s="80"/>
      <c r="X1124" s="81">
        <v>0</v>
      </c>
      <c r="Y1124" s="80"/>
      <c r="Z1124" s="80"/>
      <c r="AA1124" s="82"/>
      <c r="AB1124" s="82"/>
      <c r="AC1124" s="83"/>
      <c r="AD1124" s="83"/>
      <c r="AE1124" s="83"/>
      <c r="AF1124" s="83"/>
      <c r="AG1124" s="84"/>
      <c r="AH1124" s="85"/>
      <c r="AI1124" s="85"/>
      <c r="AJ1124" s="85">
        <f t="shared" si="34"/>
        <v>0</v>
      </c>
      <c r="AK1124" s="85">
        <f t="shared" si="35"/>
        <v>0</v>
      </c>
      <c r="AL1124" s="36"/>
    </row>
    <row r="1125" spans="1:38" ht="15" hidden="1" customHeight="1" x14ac:dyDescent="0.25">
      <c r="A1125" s="71">
        <v>1095</v>
      </c>
      <c r="B1125" s="71"/>
      <c r="C1125" s="72"/>
      <c r="D1125" s="70"/>
      <c r="E1125" s="30"/>
      <c r="F1125" s="30"/>
      <c r="G1125" s="73"/>
      <c r="H1125" s="74" t="s">
        <v>8</v>
      </c>
      <c r="I1125" s="31"/>
      <c r="J1125" s="30" t="s">
        <v>9</v>
      </c>
      <c r="K1125" s="75">
        <f>'ФОРМУЛЫ!'!E1111</f>
        <v>0</v>
      </c>
      <c r="L1125" s="75">
        <f>'ФОРМУЛЫ!'!F1111</f>
        <v>0</v>
      </c>
      <c r="M1125" s="91"/>
      <c r="N1125" s="76">
        <f>'ФОРМУЛЫ!'!J1111</f>
        <v>0</v>
      </c>
      <c r="O1125" s="76">
        <f>'ФОРМУЛЫ!'!K1111</f>
        <v>0</v>
      </c>
      <c r="P1125" s="77"/>
      <c r="Q1125" s="78">
        <f>'ФОРМУЛЫ!'!P1111</f>
        <v>0</v>
      </c>
      <c r="R1125" s="79">
        <v>0.18</v>
      </c>
      <c r="S1125" s="92"/>
      <c r="T1125" s="92"/>
      <c r="U1125" s="80"/>
      <c r="V1125" s="80"/>
      <c r="W1125" s="80"/>
      <c r="X1125" s="81">
        <v>0</v>
      </c>
      <c r="Y1125" s="80"/>
      <c r="Z1125" s="80"/>
      <c r="AA1125" s="82"/>
      <c r="AB1125" s="82"/>
      <c r="AC1125" s="83"/>
      <c r="AD1125" s="83"/>
      <c r="AE1125" s="83"/>
      <c r="AF1125" s="83"/>
      <c r="AG1125" s="84"/>
      <c r="AH1125" s="85"/>
      <c r="AI1125" s="85"/>
      <c r="AJ1125" s="85">
        <f t="shared" si="34"/>
        <v>0</v>
      </c>
      <c r="AK1125" s="85">
        <f t="shared" si="35"/>
        <v>0</v>
      </c>
      <c r="AL1125" s="36"/>
    </row>
    <row r="1126" spans="1:38" ht="15" hidden="1" customHeight="1" x14ac:dyDescent="0.25">
      <c r="A1126" s="71">
        <v>1096</v>
      </c>
      <c r="B1126" s="71"/>
      <c r="C1126" s="72"/>
      <c r="D1126" s="70"/>
      <c r="E1126" s="30"/>
      <c r="F1126" s="30"/>
      <c r="G1126" s="73"/>
      <c r="H1126" s="74" t="s">
        <v>8</v>
      </c>
      <c r="I1126" s="31"/>
      <c r="J1126" s="30" t="s">
        <v>9</v>
      </c>
      <c r="K1126" s="75">
        <f>'ФОРМУЛЫ!'!E1112</f>
        <v>0</v>
      </c>
      <c r="L1126" s="75">
        <f>'ФОРМУЛЫ!'!F1112</f>
        <v>0</v>
      </c>
      <c r="M1126" s="91"/>
      <c r="N1126" s="76">
        <f>'ФОРМУЛЫ!'!J1112</f>
        <v>0</v>
      </c>
      <c r="O1126" s="76">
        <f>'ФОРМУЛЫ!'!K1112</f>
        <v>0</v>
      </c>
      <c r="P1126" s="77"/>
      <c r="Q1126" s="78">
        <f>'ФОРМУЛЫ!'!P1112</f>
        <v>0</v>
      </c>
      <c r="R1126" s="79">
        <v>0.18</v>
      </c>
      <c r="S1126" s="92"/>
      <c r="T1126" s="92"/>
      <c r="U1126" s="80"/>
      <c r="V1126" s="80"/>
      <c r="W1126" s="80"/>
      <c r="X1126" s="81">
        <v>0</v>
      </c>
      <c r="Y1126" s="80"/>
      <c r="Z1126" s="80"/>
      <c r="AA1126" s="82"/>
      <c r="AB1126" s="82"/>
      <c r="AC1126" s="83"/>
      <c r="AD1126" s="83"/>
      <c r="AE1126" s="83"/>
      <c r="AF1126" s="83"/>
      <c r="AG1126" s="84"/>
      <c r="AH1126" s="85"/>
      <c r="AI1126" s="85"/>
      <c r="AJ1126" s="85">
        <f t="shared" si="34"/>
        <v>0</v>
      </c>
      <c r="AK1126" s="85">
        <f t="shared" si="35"/>
        <v>0</v>
      </c>
      <c r="AL1126" s="36"/>
    </row>
    <row r="1127" spans="1:38" ht="15" hidden="1" customHeight="1" x14ac:dyDescent="0.25">
      <c r="A1127" s="71">
        <v>1097</v>
      </c>
      <c r="B1127" s="71"/>
      <c r="C1127" s="72"/>
      <c r="D1127" s="70"/>
      <c r="E1127" s="30"/>
      <c r="F1127" s="30"/>
      <c r="G1127" s="73"/>
      <c r="H1127" s="74" t="s">
        <v>8</v>
      </c>
      <c r="I1127" s="31"/>
      <c r="J1127" s="30" t="s">
        <v>9</v>
      </c>
      <c r="K1127" s="75">
        <f>'ФОРМУЛЫ!'!E1113</f>
        <v>0</v>
      </c>
      <c r="L1127" s="75">
        <f>'ФОРМУЛЫ!'!F1113</f>
        <v>0</v>
      </c>
      <c r="M1127" s="91"/>
      <c r="N1127" s="76">
        <f>'ФОРМУЛЫ!'!J1113</f>
        <v>0</v>
      </c>
      <c r="O1127" s="76">
        <f>'ФОРМУЛЫ!'!K1113</f>
        <v>0</v>
      </c>
      <c r="P1127" s="77"/>
      <c r="Q1127" s="78">
        <f>'ФОРМУЛЫ!'!P1113</f>
        <v>0</v>
      </c>
      <c r="R1127" s="79">
        <v>0.18</v>
      </c>
      <c r="S1127" s="92"/>
      <c r="T1127" s="92"/>
      <c r="U1127" s="80"/>
      <c r="V1127" s="80"/>
      <c r="W1127" s="80"/>
      <c r="X1127" s="81">
        <v>0</v>
      </c>
      <c r="Y1127" s="80"/>
      <c r="Z1127" s="80"/>
      <c r="AA1127" s="82"/>
      <c r="AB1127" s="82"/>
      <c r="AC1127" s="83"/>
      <c r="AD1127" s="83"/>
      <c r="AE1127" s="83"/>
      <c r="AF1127" s="83"/>
      <c r="AG1127" s="84"/>
      <c r="AH1127" s="85"/>
      <c r="AI1127" s="85"/>
      <c r="AJ1127" s="85">
        <f t="shared" si="34"/>
        <v>0</v>
      </c>
      <c r="AK1127" s="85">
        <f t="shared" si="35"/>
        <v>0</v>
      </c>
      <c r="AL1127" s="36"/>
    </row>
    <row r="1128" spans="1:38" ht="15" hidden="1" customHeight="1" x14ac:dyDescent="0.25">
      <c r="A1128" s="71">
        <v>1098</v>
      </c>
      <c r="B1128" s="71"/>
      <c r="C1128" s="72"/>
      <c r="D1128" s="70"/>
      <c r="E1128" s="30"/>
      <c r="F1128" s="30"/>
      <c r="G1128" s="73"/>
      <c r="H1128" s="74" t="s">
        <v>8</v>
      </c>
      <c r="I1128" s="31"/>
      <c r="J1128" s="30" t="s">
        <v>9</v>
      </c>
      <c r="K1128" s="75">
        <f>'ФОРМУЛЫ!'!E1114</f>
        <v>0</v>
      </c>
      <c r="L1128" s="75">
        <f>'ФОРМУЛЫ!'!F1114</f>
        <v>0</v>
      </c>
      <c r="M1128" s="91"/>
      <c r="N1128" s="76">
        <f>'ФОРМУЛЫ!'!J1114</f>
        <v>0</v>
      </c>
      <c r="O1128" s="76">
        <f>'ФОРМУЛЫ!'!K1114</f>
        <v>0</v>
      </c>
      <c r="P1128" s="77"/>
      <c r="Q1128" s="78">
        <f>'ФОРМУЛЫ!'!P1114</f>
        <v>0</v>
      </c>
      <c r="R1128" s="79">
        <v>0.18</v>
      </c>
      <c r="S1128" s="92"/>
      <c r="T1128" s="92"/>
      <c r="U1128" s="80"/>
      <c r="V1128" s="80"/>
      <c r="W1128" s="80"/>
      <c r="X1128" s="81">
        <v>0</v>
      </c>
      <c r="Y1128" s="80"/>
      <c r="Z1128" s="80"/>
      <c r="AA1128" s="82"/>
      <c r="AB1128" s="82"/>
      <c r="AC1128" s="83"/>
      <c r="AD1128" s="83"/>
      <c r="AE1128" s="83"/>
      <c r="AF1128" s="83"/>
      <c r="AG1128" s="84"/>
      <c r="AH1128" s="85"/>
      <c r="AI1128" s="85"/>
      <c r="AJ1128" s="85">
        <f t="shared" si="34"/>
        <v>0</v>
      </c>
      <c r="AK1128" s="85">
        <f t="shared" si="35"/>
        <v>0</v>
      </c>
      <c r="AL1128" s="36"/>
    </row>
    <row r="1129" spans="1:38" ht="15" hidden="1" customHeight="1" x14ac:dyDescent="0.25">
      <c r="A1129" s="71">
        <v>1099</v>
      </c>
      <c r="B1129" s="71"/>
      <c r="C1129" s="72"/>
      <c r="D1129" s="70"/>
      <c r="E1129" s="30"/>
      <c r="F1129" s="30"/>
      <c r="G1129" s="73"/>
      <c r="H1129" s="74" t="s">
        <v>8</v>
      </c>
      <c r="I1129" s="31"/>
      <c r="J1129" s="30" t="s">
        <v>9</v>
      </c>
      <c r="K1129" s="75">
        <f>'ФОРМУЛЫ!'!E1115</f>
        <v>0</v>
      </c>
      <c r="L1129" s="75">
        <f>'ФОРМУЛЫ!'!F1115</f>
        <v>0</v>
      </c>
      <c r="M1129" s="91"/>
      <c r="N1129" s="76">
        <f>'ФОРМУЛЫ!'!J1115</f>
        <v>0</v>
      </c>
      <c r="O1129" s="76">
        <f>'ФОРМУЛЫ!'!K1115</f>
        <v>0</v>
      </c>
      <c r="P1129" s="77"/>
      <c r="Q1129" s="78">
        <f>'ФОРМУЛЫ!'!P1115</f>
        <v>0</v>
      </c>
      <c r="R1129" s="79">
        <v>0.18</v>
      </c>
      <c r="S1129" s="92"/>
      <c r="T1129" s="92"/>
      <c r="U1129" s="80"/>
      <c r="V1129" s="80"/>
      <c r="W1129" s="80"/>
      <c r="X1129" s="81">
        <v>0</v>
      </c>
      <c r="Y1129" s="80"/>
      <c r="Z1129" s="80"/>
      <c r="AA1129" s="82"/>
      <c r="AB1129" s="82"/>
      <c r="AC1129" s="83"/>
      <c r="AD1129" s="83"/>
      <c r="AE1129" s="83"/>
      <c r="AF1129" s="83"/>
      <c r="AG1129" s="84"/>
      <c r="AH1129" s="85"/>
      <c r="AI1129" s="85"/>
      <c r="AJ1129" s="85">
        <f t="shared" si="34"/>
        <v>0</v>
      </c>
      <c r="AK1129" s="85">
        <f t="shared" si="35"/>
        <v>0</v>
      </c>
      <c r="AL1129" s="36"/>
    </row>
    <row r="1130" spans="1:38" ht="15" hidden="1" customHeight="1" x14ac:dyDescent="0.25">
      <c r="A1130" s="71">
        <v>1100</v>
      </c>
      <c r="B1130" s="71"/>
      <c r="C1130" s="72"/>
      <c r="D1130" s="70"/>
      <c r="E1130" s="30"/>
      <c r="F1130" s="30"/>
      <c r="G1130" s="73"/>
      <c r="H1130" s="74" t="s">
        <v>8</v>
      </c>
      <c r="I1130" s="31"/>
      <c r="J1130" s="30" t="s">
        <v>9</v>
      </c>
      <c r="K1130" s="75">
        <f>'ФОРМУЛЫ!'!E1116</f>
        <v>0</v>
      </c>
      <c r="L1130" s="75">
        <f>'ФОРМУЛЫ!'!F1116</f>
        <v>0</v>
      </c>
      <c r="M1130" s="91"/>
      <c r="N1130" s="76">
        <f>'ФОРМУЛЫ!'!J1116</f>
        <v>0</v>
      </c>
      <c r="O1130" s="76">
        <f>'ФОРМУЛЫ!'!K1116</f>
        <v>0</v>
      </c>
      <c r="P1130" s="77"/>
      <c r="Q1130" s="78">
        <f>'ФОРМУЛЫ!'!P1116</f>
        <v>0</v>
      </c>
      <c r="R1130" s="79">
        <v>0.18</v>
      </c>
      <c r="S1130" s="92"/>
      <c r="T1130" s="92"/>
      <c r="U1130" s="80"/>
      <c r="V1130" s="80"/>
      <c r="W1130" s="80"/>
      <c r="X1130" s="81">
        <v>0</v>
      </c>
      <c r="Y1130" s="80"/>
      <c r="Z1130" s="80"/>
      <c r="AA1130" s="82"/>
      <c r="AB1130" s="82"/>
      <c r="AC1130" s="83"/>
      <c r="AD1130" s="83"/>
      <c r="AE1130" s="83"/>
      <c r="AF1130" s="83"/>
      <c r="AG1130" s="84"/>
      <c r="AH1130" s="85"/>
      <c r="AI1130" s="85"/>
      <c r="AJ1130" s="85">
        <f t="shared" si="34"/>
        <v>0</v>
      </c>
      <c r="AK1130" s="85">
        <f t="shared" si="35"/>
        <v>0</v>
      </c>
      <c r="AL1130" s="36"/>
    </row>
    <row r="1131" spans="1:38" ht="15" hidden="1" customHeight="1" x14ac:dyDescent="0.25">
      <c r="A1131" s="71">
        <v>1101</v>
      </c>
      <c r="B1131" s="71"/>
      <c r="C1131" s="72"/>
      <c r="D1131" s="70"/>
      <c r="E1131" s="30"/>
      <c r="F1131" s="30"/>
      <c r="G1131" s="73"/>
      <c r="H1131" s="74" t="s">
        <v>8</v>
      </c>
      <c r="I1131" s="31"/>
      <c r="J1131" s="30" t="s">
        <v>9</v>
      </c>
      <c r="K1131" s="75">
        <f>'ФОРМУЛЫ!'!E1117</f>
        <v>0</v>
      </c>
      <c r="L1131" s="75">
        <f>'ФОРМУЛЫ!'!F1117</f>
        <v>0</v>
      </c>
      <c r="M1131" s="91"/>
      <c r="N1131" s="76">
        <f>'ФОРМУЛЫ!'!J1117</f>
        <v>0</v>
      </c>
      <c r="O1131" s="76">
        <f>'ФОРМУЛЫ!'!K1117</f>
        <v>0</v>
      </c>
      <c r="P1131" s="77"/>
      <c r="Q1131" s="78">
        <f>'ФОРМУЛЫ!'!P1117</f>
        <v>0</v>
      </c>
      <c r="R1131" s="79">
        <v>0.18</v>
      </c>
      <c r="S1131" s="92"/>
      <c r="T1131" s="92"/>
      <c r="U1131" s="80"/>
      <c r="V1131" s="80"/>
      <c r="W1131" s="80"/>
      <c r="X1131" s="81">
        <v>0</v>
      </c>
      <c r="Y1131" s="80"/>
      <c r="Z1131" s="80"/>
      <c r="AA1131" s="82"/>
      <c r="AB1131" s="82"/>
      <c r="AC1131" s="83"/>
      <c r="AD1131" s="83"/>
      <c r="AE1131" s="83"/>
      <c r="AF1131" s="83"/>
      <c r="AG1131" s="84"/>
      <c r="AH1131" s="85"/>
      <c r="AI1131" s="85"/>
      <c r="AJ1131" s="85">
        <f t="shared" si="34"/>
        <v>0</v>
      </c>
      <c r="AK1131" s="85">
        <f t="shared" si="35"/>
        <v>0</v>
      </c>
      <c r="AL1131" s="36"/>
    </row>
    <row r="1132" spans="1:38" ht="15" hidden="1" customHeight="1" x14ac:dyDescent="0.25">
      <c r="A1132" s="71">
        <v>1102</v>
      </c>
      <c r="B1132" s="71"/>
      <c r="C1132" s="72"/>
      <c r="D1132" s="70"/>
      <c r="E1132" s="30"/>
      <c r="F1132" s="30"/>
      <c r="G1132" s="73"/>
      <c r="H1132" s="74" t="s">
        <v>8</v>
      </c>
      <c r="I1132" s="31"/>
      <c r="J1132" s="30" t="s">
        <v>9</v>
      </c>
      <c r="K1132" s="75">
        <f>'ФОРМУЛЫ!'!E1118</f>
        <v>0</v>
      </c>
      <c r="L1132" s="75">
        <f>'ФОРМУЛЫ!'!F1118</f>
        <v>0</v>
      </c>
      <c r="M1132" s="91"/>
      <c r="N1132" s="76">
        <f>'ФОРМУЛЫ!'!J1118</f>
        <v>0</v>
      </c>
      <c r="O1132" s="76">
        <f>'ФОРМУЛЫ!'!K1118</f>
        <v>0</v>
      </c>
      <c r="P1132" s="77"/>
      <c r="Q1132" s="78">
        <f>'ФОРМУЛЫ!'!P1118</f>
        <v>0</v>
      </c>
      <c r="R1132" s="79">
        <v>0.18</v>
      </c>
      <c r="S1132" s="92"/>
      <c r="T1132" s="92"/>
      <c r="U1132" s="80"/>
      <c r="V1132" s="80"/>
      <c r="W1132" s="80"/>
      <c r="X1132" s="81">
        <v>0</v>
      </c>
      <c r="Y1132" s="80"/>
      <c r="Z1132" s="80"/>
      <c r="AA1132" s="82"/>
      <c r="AB1132" s="82"/>
      <c r="AC1132" s="83"/>
      <c r="AD1132" s="83"/>
      <c r="AE1132" s="83"/>
      <c r="AF1132" s="83"/>
      <c r="AG1132" s="84"/>
      <c r="AH1132" s="85"/>
      <c r="AI1132" s="85"/>
      <c r="AJ1132" s="85">
        <f t="shared" si="34"/>
        <v>0</v>
      </c>
      <c r="AK1132" s="85">
        <f t="shared" si="35"/>
        <v>0</v>
      </c>
      <c r="AL1132" s="36"/>
    </row>
    <row r="1133" spans="1:38" ht="15" hidden="1" customHeight="1" x14ac:dyDescent="0.25">
      <c r="A1133" s="71">
        <v>1103</v>
      </c>
      <c r="B1133" s="71"/>
      <c r="C1133" s="72"/>
      <c r="D1133" s="70"/>
      <c r="E1133" s="30"/>
      <c r="F1133" s="30"/>
      <c r="G1133" s="73"/>
      <c r="H1133" s="74" t="s">
        <v>8</v>
      </c>
      <c r="I1133" s="31"/>
      <c r="J1133" s="30" t="s">
        <v>9</v>
      </c>
      <c r="K1133" s="75">
        <f>'ФОРМУЛЫ!'!E1119</f>
        <v>0</v>
      </c>
      <c r="L1133" s="75">
        <f>'ФОРМУЛЫ!'!F1119</f>
        <v>0</v>
      </c>
      <c r="M1133" s="91"/>
      <c r="N1133" s="76">
        <f>'ФОРМУЛЫ!'!J1119</f>
        <v>0</v>
      </c>
      <c r="O1133" s="76">
        <f>'ФОРМУЛЫ!'!K1119</f>
        <v>0</v>
      </c>
      <c r="P1133" s="77"/>
      <c r="Q1133" s="78">
        <f>'ФОРМУЛЫ!'!P1119</f>
        <v>0</v>
      </c>
      <c r="R1133" s="79">
        <v>0.18</v>
      </c>
      <c r="S1133" s="92"/>
      <c r="T1133" s="92"/>
      <c r="U1133" s="80"/>
      <c r="V1133" s="80"/>
      <c r="W1133" s="80"/>
      <c r="X1133" s="81">
        <v>0</v>
      </c>
      <c r="Y1133" s="80"/>
      <c r="Z1133" s="80"/>
      <c r="AA1133" s="82"/>
      <c r="AB1133" s="82"/>
      <c r="AC1133" s="83"/>
      <c r="AD1133" s="83"/>
      <c r="AE1133" s="83"/>
      <c r="AF1133" s="83"/>
      <c r="AG1133" s="84"/>
      <c r="AH1133" s="85"/>
      <c r="AI1133" s="85"/>
      <c r="AJ1133" s="85">
        <f t="shared" si="34"/>
        <v>0</v>
      </c>
      <c r="AK1133" s="85">
        <f t="shared" si="35"/>
        <v>0</v>
      </c>
      <c r="AL1133" s="36"/>
    </row>
    <row r="1134" spans="1:38" ht="15" hidden="1" customHeight="1" x14ac:dyDescent="0.25">
      <c r="A1134" s="71">
        <v>1104</v>
      </c>
      <c r="B1134" s="71"/>
      <c r="C1134" s="72"/>
      <c r="D1134" s="70"/>
      <c r="E1134" s="30"/>
      <c r="F1134" s="30"/>
      <c r="G1134" s="73"/>
      <c r="H1134" s="74" t="s">
        <v>8</v>
      </c>
      <c r="I1134" s="31"/>
      <c r="J1134" s="30" t="s">
        <v>9</v>
      </c>
      <c r="K1134" s="75">
        <f>'ФОРМУЛЫ!'!E1120</f>
        <v>0</v>
      </c>
      <c r="L1134" s="75">
        <f>'ФОРМУЛЫ!'!F1120</f>
        <v>0</v>
      </c>
      <c r="M1134" s="91"/>
      <c r="N1134" s="76">
        <f>'ФОРМУЛЫ!'!J1120</f>
        <v>0</v>
      </c>
      <c r="O1134" s="76">
        <f>'ФОРМУЛЫ!'!K1120</f>
        <v>0</v>
      </c>
      <c r="P1134" s="77"/>
      <c r="Q1134" s="78">
        <f>'ФОРМУЛЫ!'!P1120</f>
        <v>0</v>
      </c>
      <c r="R1134" s="79">
        <v>0.18</v>
      </c>
      <c r="S1134" s="92"/>
      <c r="T1134" s="92"/>
      <c r="U1134" s="80"/>
      <c r="V1134" s="80"/>
      <c r="W1134" s="80"/>
      <c r="X1134" s="81">
        <v>0</v>
      </c>
      <c r="Y1134" s="80"/>
      <c r="Z1134" s="80"/>
      <c r="AA1134" s="82"/>
      <c r="AB1134" s="82"/>
      <c r="AC1134" s="83"/>
      <c r="AD1134" s="83"/>
      <c r="AE1134" s="83"/>
      <c r="AF1134" s="83"/>
      <c r="AG1134" s="84"/>
      <c r="AH1134" s="85"/>
      <c r="AI1134" s="85"/>
      <c r="AJ1134" s="85">
        <f t="shared" si="34"/>
        <v>0</v>
      </c>
      <c r="AK1134" s="85">
        <f t="shared" si="35"/>
        <v>0</v>
      </c>
      <c r="AL1134" s="36"/>
    </row>
    <row r="1135" spans="1:38" ht="15" hidden="1" customHeight="1" x14ac:dyDescent="0.25">
      <c r="A1135" s="71">
        <v>1105</v>
      </c>
      <c r="B1135" s="71"/>
      <c r="C1135" s="72"/>
      <c r="D1135" s="70"/>
      <c r="E1135" s="30"/>
      <c r="F1135" s="30"/>
      <c r="G1135" s="73"/>
      <c r="H1135" s="74" t="s">
        <v>8</v>
      </c>
      <c r="I1135" s="31"/>
      <c r="J1135" s="30" t="s">
        <v>9</v>
      </c>
      <c r="K1135" s="75">
        <f>'ФОРМУЛЫ!'!E1121</f>
        <v>0</v>
      </c>
      <c r="L1135" s="75">
        <f>'ФОРМУЛЫ!'!F1121</f>
        <v>0</v>
      </c>
      <c r="M1135" s="91"/>
      <c r="N1135" s="76">
        <f>'ФОРМУЛЫ!'!J1121</f>
        <v>0</v>
      </c>
      <c r="O1135" s="76">
        <f>'ФОРМУЛЫ!'!K1121</f>
        <v>0</v>
      </c>
      <c r="P1135" s="77"/>
      <c r="Q1135" s="78">
        <f>'ФОРМУЛЫ!'!P1121</f>
        <v>0</v>
      </c>
      <c r="R1135" s="79">
        <v>0.18</v>
      </c>
      <c r="S1135" s="92"/>
      <c r="T1135" s="92"/>
      <c r="U1135" s="80"/>
      <c r="V1135" s="80"/>
      <c r="W1135" s="80"/>
      <c r="X1135" s="81">
        <v>0</v>
      </c>
      <c r="Y1135" s="80"/>
      <c r="Z1135" s="80"/>
      <c r="AA1135" s="82"/>
      <c r="AB1135" s="82"/>
      <c r="AC1135" s="83"/>
      <c r="AD1135" s="83"/>
      <c r="AE1135" s="83"/>
      <c r="AF1135" s="83"/>
      <c r="AG1135" s="84"/>
      <c r="AH1135" s="85"/>
      <c r="AI1135" s="85"/>
      <c r="AJ1135" s="85">
        <f t="shared" si="34"/>
        <v>0</v>
      </c>
      <c r="AK1135" s="85">
        <f t="shared" si="35"/>
        <v>0</v>
      </c>
      <c r="AL1135" s="36"/>
    </row>
    <row r="1136" spans="1:38" ht="15" hidden="1" customHeight="1" x14ac:dyDescent="0.25">
      <c r="A1136" s="71">
        <v>1106</v>
      </c>
      <c r="B1136" s="71"/>
      <c r="C1136" s="72"/>
      <c r="D1136" s="70"/>
      <c r="E1136" s="30"/>
      <c r="F1136" s="30"/>
      <c r="G1136" s="73"/>
      <c r="H1136" s="74" t="s">
        <v>8</v>
      </c>
      <c r="I1136" s="31"/>
      <c r="J1136" s="30" t="s">
        <v>9</v>
      </c>
      <c r="K1136" s="75">
        <f>'ФОРМУЛЫ!'!E1122</f>
        <v>0</v>
      </c>
      <c r="L1136" s="75">
        <f>'ФОРМУЛЫ!'!F1122</f>
        <v>0</v>
      </c>
      <c r="M1136" s="91"/>
      <c r="N1136" s="76">
        <f>'ФОРМУЛЫ!'!J1122</f>
        <v>0</v>
      </c>
      <c r="O1136" s="76">
        <f>'ФОРМУЛЫ!'!K1122</f>
        <v>0</v>
      </c>
      <c r="P1136" s="77"/>
      <c r="Q1136" s="78">
        <f>'ФОРМУЛЫ!'!P1122</f>
        <v>0</v>
      </c>
      <c r="R1136" s="79">
        <v>0.18</v>
      </c>
      <c r="S1136" s="92"/>
      <c r="T1136" s="92"/>
      <c r="U1136" s="80"/>
      <c r="V1136" s="80"/>
      <c r="W1136" s="80"/>
      <c r="X1136" s="81">
        <v>0</v>
      </c>
      <c r="Y1136" s="80"/>
      <c r="Z1136" s="80"/>
      <c r="AA1136" s="82"/>
      <c r="AB1136" s="82"/>
      <c r="AC1136" s="83"/>
      <c r="AD1136" s="83"/>
      <c r="AE1136" s="83"/>
      <c r="AF1136" s="83"/>
      <c r="AG1136" s="84"/>
      <c r="AH1136" s="85"/>
      <c r="AI1136" s="85"/>
      <c r="AJ1136" s="85">
        <f t="shared" si="34"/>
        <v>0</v>
      </c>
      <c r="AK1136" s="85">
        <f t="shared" si="35"/>
        <v>0</v>
      </c>
      <c r="AL1136" s="36"/>
    </row>
    <row r="1137" spans="1:38" ht="15" hidden="1" customHeight="1" x14ac:dyDescent="0.25">
      <c r="A1137" s="71">
        <v>1107</v>
      </c>
      <c r="B1137" s="71"/>
      <c r="C1137" s="72"/>
      <c r="D1137" s="70"/>
      <c r="E1137" s="30"/>
      <c r="F1137" s="30"/>
      <c r="G1137" s="73"/>
      <c r="H1137" s="74" t="s">
        <v>8</v>
      </c>
      <c r="I1137" s="31"/>
      <c r="J1137" s="30" t="s">
        <v>9</v>
      </c>
      <c r="K1137" s="75">
        <f>'ФОРМУЛЫ!'!E1123</f>
        <v>0</v>
      </c>
      <c r="L1137" s="75">
        <f>'ФОРМУЛЫ!'!F1123</f>
        <v>0</v>
      </c>
      <c r="M1137" s="91"/>
      <c r="N1137" s="76">
        <f>'ФОРМУЛЫ!'!J1123</f>
        <v>0</v>
      </c>
      <c r="O1137" s="76">
        <f>'ФОРМУЛЫ!'!K1123</f>
        <v>0</v>
      </c>
      <c r="P1137" s="77"/>
      <c r="Q1137" s="78">
        <f>'ФОРМУЛЫ!'!P1123</f>
        <v>0</v>
      </c>
      <c r="R1137" s="79">
        <v>0.18</v>
      </c>
      <c r="S1137" s="92"/>
      <c r="T1137" s="92"/>
      <c r="U1137" s="80"/>
      <c r="V1137" s="80"/>
      <c r="W1137" s="80"/>
      <c r="X1137" s="81">
        <v>0</v>
      </c>
      <c r="Y1137" s="80"/>
      <c r="Z1137" s="80"/>
      <c r="AA1137" s="82"/>
      <c r="AB1137" s="82"/>
      <c r="AC1137" s="83"/>
      <c r="AD1137" s="83"/>
      <c r="AE1137" s="83"/>
      <c r="AF1137" s="83"/>
      <c r="AG1137" s="84"/>
      <c r="AH1137" s="85"/>
      <c r="AI1137" s="85"/>
      <c r="AJ1137" s="85">
        <f t="shared" si="34"/>
        <v>0</v>
      </c>
      <c r="AK1137" s="85">
        <f t="shared" si="35"/>
        <v>0</v>
      </c>
      <c r="AL1137" s="36"/>
    </row>
    <row r="1138" spans="1:38" ht="15" hidden="1" customHeight="1" x14ac:dyDescent="0.25">
      <c r="A1138" s="71">
        <v>1108</v>
      </c>
      <c r="B1138" s="71"/>
      <c r="C1138" s="72"/>
      <c r="D1138" s="70"/>
      <c r="E1138" s="30"/>
      <c r="F1138" s="30"/>
      <c r="G1138" s="73"/>
      <c r="H1138" s="74" t="s">
        <v>8</v>
      </c>
      <c r="I1138" s="31"/>
      <c r="J1138" s="30" t="s">
        <v>9</v>
      </c>
      <c r="K1138" s="75">
        <f>'ФОРМУЛЫ!'!E1124</f>
        <v>0</v>
      </c>
      <c r="L1138" s="75">
        <f>'ФОРМУЛЫ!'!F1124</f>
        <v>0</v>
      </c>
      <c r="M1138" s="91"/>
      <c r="N1138" s="76">
        <f>'ФОРМУЛЫ!'!J1124</f>
        <v>0</v>
      </c>
      <c r="O1138" s="76">
        <f>'ФОРМУЛЫ!'!K1124</f>
        <v>0</v>
      </c>
      <c r="P1138" s="77"/>
      <c r="Q1138" s="78">
        <f>'ФОРМУЛЫ!'!P1124</f>
        <v>0</v>
      </c>
      <c r="R1138" s="79">
        <v>0.18</v>
      </c>
      <c r="S1138" s="92"/>
      <c r="T1138" s="92"/>
      <c r="U1138" s="80"/>
      <c r="V1138" s="80"/>
      <c r="W1138" s="80"/>
      <c r="X1138" s="81">
        <v>0</v>
      </c>
      <c r="Y1138" s="80"/>
      <c r="Z1138" s="80"/>
      <c r="AA1138" s="82"/>
      <c r="AB1138" s="82"/>
      <c r="AC1138" s="83"/>
      <c r="AD1138" s="83"/>
      <c r="AE1138" s="83"/>
      <c r="AF1138" s="83"/>
      <c r="AG1138" s="84"/>
      <c r="AH1138" s="85"/>
      <c r="AI1138" s="85"/>
      <c r="AJ1138" s="85">
        <f t="shared" si="34"/>
        <v>0</v>
      </c>
      <c r="AK1138" s="85">
        <f t="shared" si="35"/>
        <v>0</v>
      </c>
      <c r="AL1138" s="36"/>
    </row>
    <row r="1139" spans="1:38" ht="15" hidden="1" customHeight="1" x14ac:dyDescent="0.25">
      <c r="A1139" s="71">
        <v>1109</v>
      </c>
      <c r="B1139" s="71"/>
      <c r="C1139" s="72"/>
      <c r="D1139" s="70"/>
      <c r="E1139" s="30"/>
      <c r="F1139" s="30"/>
      <c r="G1139" s="73"/>
      <c r="H1139" s="74" t="s">
        <v>8</v>
      </c>
      <c r="I1139" s="31"/>
      <c r="J1139" s="30" t="s">
        <v>9</v>
      </c>
      <c r="K1139" s="75">
        <f>'ФОРМУЛЫ!'!E1125</f>
        <v>0</v>
      </c>
      <c r="L1139" s="75">
        <f>'ФОРМУЛЫ!'!F1125</f>
        <v>0</v>
      </c>
      <c r="M1139" s="91"/>
      <c r="N1139" s="76">
        <f>'ФОРМУЛЫ!'!J1125</f>
        <v>0</v>
      </c>
      <c r="O1139" s="76">
        <f>'ФОРМУЛЫ!'!K1125</f>
        <v>0</v>
      </c>
      <c r="P1139" s="77"/>
      <c r="Q1139" s="78">
        <f>'ФОРМУЛЫ!'!P1125</f>
        <v>0</v>
      </c>
      <c r="R1139" s="79">
        <v>0.18</v>
      </c>
      <c r="S1139" s="92"/>
      <c r="T1139" s="92"/>
      <c r="U1139" s="80"/>
      <c r="V1139" s="80"/>
      <c r="W1139" s="80"/>
      <c r="X1139" s="81">
        <v>0</v>
      </c>
      <c r="Y1139" s="80"/>
      <c r="Z1139" s="80"/>
      <c r="AA1139" s="82"/>
      <c r="AB1139" s="82"/>
      <c r="AC1139" s="83"/>
      <c r="AD1139" s="83"/>
      <c r="AE1139" s="83"/>
      <c r="AF1139" s="83"/>
      <c r="AG1139" s="84"/>
      <c r="AH1139" s="85"/>
      <c r="AI1139" s="85"/>
      <c r="AJ1139" s="85">
        <f t="shared" si="34"/>
        <v>0</v>
      </c>
      <c r="AK1139" s="85">
        <f t="shared" si="35"/>
        <v>0</v>
      </c>
      <c r="AL1139" s="36"/>
    </row>
    <row r="1140" spans="1:38" ht="15" hidden="1" customHeight="1" x14ac:dyDescent="0.25">
      <c r="A1140" s="71">
        <v>1110</v>
      </c>
      <c r="B1140" s="71"/>
      <c r="C1140" s="72"/>
      <c r="D1140" s="70"/>
      <c r="E1140" s="30"/>
      <c r="F1140" s="30"/>
      <c r="G1140" s="73"/>
      <c r="H1140" s="74" t="s">
        <v>8</v>
      </c>
      <c r="I1140" s="31"/>
      <c r="J1140" s="30" t="s">
        <v>9</v>
      </c>
      <c r="K1140" s="75">
        <f>'ФОРМУЛЫ!'!E1126</f>
        <v>0</v>
      </c>
      <c r="L1140" s="75">
        <f>'ФОРМУЛЫ!'!F1126</f>
        <v>0</v>
      </c>
      <c r="M1140" s="91"/>
      <c r="N1140" s="76">
        <f>'ФОРМУЛЫ!'!J1126</f>
        <v>0</v>
      </c>
      <c r="O1140" s="76">
        <f>'ФОРМУЛЫ!'!K1126</f>
        <v>0</v>
      </c>
      <c r="P1140" s="77"/>
      <c r="Q1140" s="78">
        <f>'ФОРМУЛЫ!'!P1126</f>
        <v>0</v>
      </c>
      <c r="R1140" s="79">
        <v>0.18</v>
      </c>
      <c r="S1140" s="92"/>
      <c r="T1140" s="92"/>
      <c r="U1140" s="80"/>
      <c r="V1140" s="80"/>
      <c r="W1140" s="80"/>
      <c r="X1140" s="81">
        <v>0</v>
      </c>
      <c r="Y1140" s="80"/>
      <c r="Z1140" s="80"/>
      <c r="AA1140" s="82"/>
      <c r="AB1140" s="82"/>
      <c r="AC1140" s="83"/>
      <c r="AD1140" s="83"/>
      <c r="AE1140" s="83"/>
      <c r="AF1140" s="83"/>
      <c r="AG1140" s="84"/>
      <c r="AH1140" s="85"/>
      <c r="AI1140" s="85"/>
      <c r="AJ1140" s="85">
        <f t="shared" si="34"/>
        <v>0</v>
      </c>
      <c r="AK1140" s="85">
        <f t="shared" si="35"/>
        <v>0</v>
      </c>
      <c r="AL1140" s="36"/>
    </row>
    <row r="1141" spans="1:38" ht="15" hidden="1" customHeight="1" x14ac:dyDescent="0.25">
      <c r="A1141" s="71">
        <v>1111</v>
      </c>
      <c r="B1141" s="71"/>
      <c r="C1141" s="72"/>
      <c r="D1141" s="70"/>
      <c r="E1141" s="30"/>
      <c r="F1141" s="30"/>
      <c r="G1141" s="73"/>
      <c r="H1141" s="74" t="s">
        <v>8</v>
      </c>
      <c r="I1141" s="31"/>
      <c r="J1141" s="30" t="s">
        <v>9</v>
      </c>
      <c r="K1141" s="75">
        <f>'ФОРМУЛЫ!'!E1127</f>
        <v>0</v>
      </c>
      <c r="L1141" s="75">
        <f>'ФОРМУЛЫ!'!F1127</f>
        <v>0</v>
      </c>
      <c r="M1141" s="91"/>
      <c r="N1141" s="76">
        <f>'ФОРМУЛЫ!'!J1127</f>
        <v>0</v>
      </c>
      <c r="O1141" s="76">
        <f>'ФОРМУЛЫ!'!K1127</f>
        <v>0</v>
      </c>
      <c r="P1141" s="77"/>
      <c r="Q1141" s="78">
        <f>'ФОРМУЛЫ!'!P1127</f>
        <v>0</v>
      </c>
      <c r="R1141" s="79">
        <v>0.18</v>
      </c>
      <c r="S1141" s="92"/>
      <c r="T1141" s="92"/>
      <c r="U1141" s="80"/>
      <c r="V1141" s="80"/>
      <c r="W1141" s="80"/>
      <c r="X1141" s="81">
        <v>0</v>
      </c>
      <c r="Y1141" s="80"/>
      <c r="Z1141" s="80"/>
      <c r="AA1141" s="82"/>
      <c r="AB1141" s="82"/>
      <c r="AC1141" s="83"/>
      <c r="AD1141" s="83"/>
      <c r="AE1141" s="83"/>
      <c r="AF1141" s="83"/>
      <c r="AG1141" s="84"/>
      <c r="AH1141" s="85"/>
      <c r="AI1141" s="85"/>
      <c r="AJ1141" s="85">
        <f t="shared" si="34"/>
        <v>0</v>
      </c>
      <c r="AK1141" s="85">
        <f t="shared" si="35"/>
        <v>0</v>
      </c>
      <c r="AL1141" s="36"/>
    </row>
    <row r="1142" spans="1:38" ht="15" hidden="1" customHeight="1" x14ac:dyDescent="0.25">
      <c r="A1142" s="71">
        <v>1112</v>
      </c>
      <c r="B1142" s="71"/>
      <c r="C1142" s="72"/>
      <c r="D1142" s="70"/>
      <c r="E1142" s="30"/>
      <c r="F1142" s="30"/>
      <c r="G1142" s="73"/>
      <c r="H1142" s="74" t="s">
        <v>8</v>
      </c>
      <c r="I1142" s="31"/>
      <c r="J1142" s="30" t="s">
        <v>9</v>
      </c>
      <c r="K1142" s="75">
        <f>'ФОРМУЛЫ!'!E1128</f>
        <v>0</v>
      </c>
      <c r="L1142" s="75">
        <f>'ФОРМУЛЫ!'!F1128</f>
        <v>0</v>
      </c>
      <c r="M1142" s="91"/>
      <c r="N1142" s="76">
        <f>'ФОРМУЛЫ!'!J1128</f>
        <v>0</v>
      </c>
      <c r="O1142" s="76">
        <f>'ФОРМУЛЫ!'!K1128</f>
        <v>0</v>
      </c>
      <c r="P1142" s="77"/>
      <c r="Q1142" s="78">
        <f>'ФОРМУЛЫ!'!P1128</f>
        <v>0</v>
      </c>
      <c r="R1142" s="79">
        <v>0.18</v>
      </c>
      <c r="S1142" s="92"/>
      <c r="T1142" s="92"/>
      <c r="U1142" s="80"/>
      <c r="V1142" s="80"/>
      <c r="W1142" s="80"/>
      <c r="X1142" s="81">
        <v>0</v>
      </c>
      <c r="Y1142" s="80"/>
      <c r="Z1142" s="80"/>
      <c r="AA1142" s="82"/>
      <c r="AB1142" s="82"/>
      <c r="AC1142" s="83"/>
      <c r="AD1142" s="83"/>
      <c r="AE1142" s="83"/>
      <c r="AF1142" s="83"/>
      <c r="AG1142" s="84"/>
      <c r="AH1142" s="85"/>
      <c r="AI1142" s="85"/>
      <c r="AJ1142" s="85">
        <f t="shared" si="34"/>
        <v>0</v>
      </c>
      <c r="AK1142" s="85">
        <f t="shared" si="35"/>
        <v>0</v>
      </c>
      <c r="AL1142" s="36"/>
    </row>
    <row r="1143" spans="1:38" ht="15" hidden="1" customHeight="1" x14ac:dyDescent="0.25">
      <c r="A1143" s="71">
        <v>1113</v>
      </c>
      <c r="B1143" s="71"/>
      <c r="C1143" s="72"/>
      <c r="D1143" s="70"/>
      <c r="E1143" s="30"/>
      <c r="F1143" s="30"/>
      <c r="G1143" s="73"/>
      <c r="H1143" s="74" t="s">
        <v>8</v>
      </c>
      <c r="I1143" s="31"/>
      <c r="J1143" s="30" t="s">
        <v>9</v>
      </c>
      <c r="K1143" s="75">
        <f>'ФОРМУЛЫ!'!E1129</f>
        <v>0</v>
      </c>
      <c r="L1143" s="75">
        <f>'ФОРМУЛЫ!'!F1129</f>
        <v>0</v>
      </c>
      <c r="M1143" s="91"/>
      <c r="N1143" s="76">
        <f>'ФОРМУЛЫ!'!J1129</f>
        <v>0</v>
      </c>
      <c r="O1143" s="76">
        <f>'ФОРМУЛЫ!'!K1129</f>
        <v>0</v>
      </c>
      <c r="P1143" s="77"/>
      <c r="Q1143" s="78">
        <f>'ФОРМУЛЫ!'!P1129</f>
        <v>0</v>
      </c>
      <c r="R1143" s="79">
        <v>0.18</v>
      </c>
      <c r="S1143" s="92"/>
      <c r="T1143" s="92"/>
      <c r="U1143" s="80"/>
      <c r="V1143" s="80"/>
      <c r="W1143" s="80"/>
      <c r="X1143" s="81">
        <v>0</v>
      </c>
      <c r="Y1143" s="80"/>
      <c r="Z1143" s="80"/>
      <c r="AA1143" s="82"/>
      <c r="AB1143" s="82"/>
      <c r="AC1143" s="83"/>
      <c r="AD1143" s="83"/>
      <c r="AE1143" s="83"/>
      <c r="AF1143" s="83"/>
      <c r="AG1143" s="84"/>
      <c r="AH1143" s="85"/>
      <c r="AI1143" s="85"/>
      <c r="AJ1143" s="85">
        <f t="shared" si="34"/>
        <v>0</v>
      </c>
      <c r="AK1143" s="85">
        <f t="shared" si="35"/>
        <v>0</v>
      </c>
      <c r="AL1143" s="36"/>
    </row>
    <row r="1144" spans="1:38" ht="15" hidden="1" customHeight="1" x14ac:dyDescent="0.25">
      <c r="A1144" s="71">
        <v>1114</v>
      </c>
      <c r="B1144" s="71"/>
      <c r="C1144" s="72"/>
      <c r="D1144" s="70"/>
      <c r="E1144" s="30"/>
      <c r="F1144" s="30"/>
      <c r="G1144" s="73"/>
      <c r="H1144" s="74" t="s">
        <v>8</v>
      </c>
      <c r="I1144" s="31"/>
      <c r="J1144" s="30" t="s">
        <v>9</v>
      </c>
      <c r="K1144" s="75">
        <f>'ФОРМУЛЫ!'!E1130</f>
        <v>0</v>
      </c>
      <c r="L1144" s="75">
        <f>'ФОРМУЛЫ!'!F1130</f>
        <v>0</v>
      </c>
      <c r="M1144" s="91"/>
      <c r="N1144" s="76">
        <f>'ФОРМУЛЫ!'!J1130</f>
        <v>0</v>
      </c>
      <c r="O1144" s="76">
        <f>'ФОРМУЛЫ!'!K1130</f>
        <v>0</v>
      </c>
      <c r="P1144" s="77"/>
      <c r="Q1144" s="78">
        <f>'ФОРМУЛЫ!'!P1130</f>
        <v>0</v>
      </c>
      <c r="R1144" s="79">
        <v>0.18</v>
      </c>
      <c r="S1144" s="92"/>
      <c r="T1144" s="92"/>
      <c r="U1144" s="80"/>
      <c r="V1144" s="80"/>
      <c r="W1144" s="80"/>
      <c r="X1144" s="81">
        <v>0</v>
      </c>
      <c r="Y1144" s="80"/>
      <c r="Z1144" s="80"/>
      <c r="AA1144" s="82"/>
      <c r="AB1144" s="82"/>
      <c r="AC1144" s="83"/>
      <c r="AD1144" s="83"/>
      <c r="AE1144" s="83"/>
      <c r="AF1144" s="83"/>
      <c r="AG1144" s="84"/>
      <c r="AH1144" s="85"/>
      <c r="AI1144" s="85"/>
      <c r="AJ1144" s="85">
        <f t="shared" si="34"/>
        <v>0</v>
      </c>
      <c r="AK1144" s="85">
        <f t="shared" si="35"/>
        <v>0</v>
      </c>
      <c r="AL1144" s="36"/>
    </row>
    <row r="1145" spans="1:38" ht="15" hidden="1" customHeight="1" x14ac:dyDescent="0.25">
      <c r="A1145" s="71">
        <v>1115</v>
      </c>
      <c r="B1145" s="71"/>
      <c r="C1145" s="72"/>
      <c r="D1145" s="70"/>
      <c r="E1145" s="30"/>
      <c r="F1145" s="30"/>
      <c r="G1145" s="73"/>
      <c r="H1145" s="74" t="s">
        <v>8</v>
      </c>
      <c r="I1145" s="31"/>
      <c r="J1145" s="30" t="s">
        <v>9</v>
      </c>
      <c r="K1145" s="75">
        <f>'ФОРМУЛЫ!'!E1131</f>
        <v>0</v>
      </c>
      <c r="L1145" s="75">
        <f>'ФОРМУЛЫ!'!F1131</f>
        <v>0</v>
      </c>
      <c r="M1145" s="91"/>
      <c r="N1145" s="76">
        <f>'ФОРМУЛЫ!'!J1131</f>
        <v>0</v>
      </c>
      <c r="O1145" s="76">
        <f>'ФОРМУЛЫ!'!K1131</f>
        <v>0</v>
      </c>
      <c r="P1145" s="77"/>
      <c r="Q1145" s="78">
        <f>'ФОРМУЛЫ!'!P1131</f>
        <v>0</v>
      </c>
      <c r="R1145" s="79">
        <v>0.18</v>
      </c>
      <c r="S1145" s="92"/>
      <c r="T1145" s="92"/>
      <c r="U1145" s="80"/>
      <c r="V1145" s="80"/>
      <c r="W1145" s="80"/>
      <c r="X1145" s="81">
        <v>0</v>
      </c>
      <c r="Y1145" s="80"/>
      <c r="Z1145" s="80"/>
      <c r="AA1145" s="82"/>
      <c r="AB1145" s="82"/>
      <c r="AC1145" s="83"/>
      <c r="AD1145" s="83"/>
      <c r="AE1145" s="83"/>
      <c r="AF1145" s="83"/>
      <c r="AG1145" s="84"/>
      <c r="AH1145" s="85"/>
      <c r="AI1145" s="85"/>
      <c r="AJ1145" s="85">
        <f t="shared" si="34"/>
        <v>0</v>
      </c>
      <c r="AK1145" s="85">
        <f t="shared" si="35"/>
        <v>0</v>
      </c>
      <c r="AL1145" s="36"/>
    </row>
    <row r="1146" spans="1:38" ht="15" hidden="1" customHeight="1" x14ac:dyDescent="0.25">
      <c r="A1146" s="71">
        <v>1116</v>
      </c>
      <c r="B1146" s="71"/>
      <c r="C1146" s="72"/>
      <c r="D1146" s="70"/>
      <c r="E1146" s="30"/>
      <c r="F1146" s="30"/>
      <c r="G1146" s="73"/>
      <c r="H1146" s="74" t="s">
        <v>8</v>
      </c>
      <c r="I1146" s="31"/>
      <c r="J1146" s="30" t="s">
        <v>9</v>
      </c>
      <c r="K1146" s="75">
        <f>'ФОРМУЛЫ!'!E1132</f>
        <v>0</v>
      </c>
      <c r="L1146" s="75">
        <f>'ФОРМУЛЫ!'!F1132</f>
        <v>0</v>
      </c>
      <c r="M1146" s="91"/>
      <c r="N1146" s="76">
        <f>'ФОРМУЛЫ!'!J1132</f>
        <v>0</v>
      </c>
      <c r="O1146" s="76">
        <f>'ФОРМУЛЫ!'!K1132</f>
        <v>0</v>
      </c>
      <c r="P1146" s="77"/>
      <c r="Q1146" s="78">
        <f>'ФОРМУЛЫ!'!P1132</f>
        <v>0</v>
      </c>
      <c r="R1146" s="79">
        <v>0.18</v>
      </c>
      <c r="S1146" s="92"/>
      <c r="T1146" s="92"/>
      <c r="U1146" s="80"/>
      <c r="V1146" s="80"/>
      <c r="W1146" s="80"/>
      <c r="X1146" s="81">
        <v>0</v>
      </c>
      <c r="Y1146" s="80"/>
      <c r="Z1146" s="80"/>
      <c r="AA1146" s="82"/>
      <c r="AB1146" s="82"/>
      <c r="AC1146" s="83"/>
      <c r="AD1146" s="83"/>
      <c r="AE1146" s="83"/>
      <c r="AF1146" s="83"/>
      <c r="AG1146" s="84"/>
      <c r="AH1146" s="85"/>
      <c r="AI1146" s="85"/>
      <c r="AJ1146" s="85">
        <f t="shared" si="34"/>
        <v>0</v>
      </c>
      <c r="AK1146" s="85">
        <f t="shared" si="35"/>
        <v>0</v>
      </c>
      <c r="AL1146" s="36"/>
    </row>
    <row r="1147" spans="1:38" ht="15" hidden="1" customHeight="1" x14ac:dyDescent="0.25">
      <c r="A1147" s="71">
        <v>1117</v>
      </c>
      <c r="B1147" s="71"/>
      <c r="C1147" s="72"/>
      <c r="D1147" s="70"/>
      <c r="E1147" s="30"/>
      <c r="F1147" s="30"/>
      <c r="G1147" s="73"/>
      <c r="H1147" s="74" t="s">
        <v>8</v>
      </c>
      <c r="I1147" s="31"/>
      <c r="J1147" s="30" t="s">
        <v>9</v>
      </c>
      <c r="K1147" s="75">
        <f>'ФОРМУЛЫ!'!E1133</f>
        <v>0</v>
      </c>
      <c r="L1147" s="75">
        <f>'ФОРМУЛЫ!'!F1133</f>
        <v>0</v>
      </c>
      <c r="M1147" s="91"/>
      <c r="N1147" s="76">
        <f>'ФОРМУЛЫ!'!J1133</f>
        <v>0</v>
      </c>
      <c r="O1147" s="76">
        <f>'ФОРМУЛЫ!'!K1133</f>
        <v>0</v>
      </c>
      <c r="P1147" s="77"/>
      <c r="Q1147" s="78">
        <f>'ФОРМУЛЫ!'!P1133</f>
        <v>0</v>
      </c>
      <c r="R1147" s="79">
        <v>0.18</v>
      </c>
      <c r="S1147" s="92"/>
      <c r="T1147" s="92"/>
      <c r="U1147" s="80"/>
      <c r="V1147" s="80"/>
      <c r="W1147" s="80"/>
      <c r="X1147" s="81">
        <v>0</v>
      </c>
      <c r="Y1147" s="80"/>
      <c r="Z1147" s="80"/>
      <c r="AA1147" s="82"/>
      <c r="AB1147" s="82"/>
      <c r="AC1147" s="83"/>
      <c r="AD1147" s="83"/>
      <c r="AE1147" s="83"/>
      <c r="AF1147" s="83"/>
      <c r="AG1147" s="84"/>
      <c r="AH1147" s="85"/>
      <c r="AI1147" s="85"/>
      <c r="AJ1147" s="85">
        <f t="shared" si="34"/>
        <v>0</v>
      </c>
      <c r="AK1147" s="85">
        <f t="shared" si="35"/>
        <v>0</v>
      </c>
      <c r="AL1147" s="36"/>
    </row>
    <row r="1148" spans="1:38" ht="15" hidden="1" customHeight="1" x14ac:dyDescent="0.25">
      <c r="A1148" s="71">
        <v>1118</v>
      </c>
      <c r="B1148" s="71"/>
      <c r="C1148" s="72"/>
      <c r="D1148" s="70"/>
      <c r="E1148" s="30"/>
      <c r="F1148" s="30"/>
      <c r="G1148" s="73"/>
      <c r="H1148" s="74" t="s">
        <v>8</v>
      </c>
      <c r="I1148" s="31"/>
      <c r="J1148" s="30" t="s">
        <v>9</v>
      </c>
      <c r="K1148" s="75">
        <f>'ФОРМУЛЫ!'!E1134</f>
        <v>0</v>
      </c>
      <c r="L1148" s="75">
        <f>'ФОРМУЛЫ!'!F1134</f>
        <v>0</v>
      </c>
      <c r="M1148" s="91"/>
      <c r="N1148" s="76">
        <f>'ФОРМУЛЫ!'!J1134</f>
        <v>0</v>
      </c>
      <c r="O1148" s="76">
        <f>'ФОРМУЛЫ!'!K1134</f>
        <v>0</v>
      </c>
      <c r="P1148" s="77"/>
      <c r="Q1148" s="78">
        <f>'ФОРМУЛЫ!'!P1134</f>
        <v>0</v>
      </c>
      <c r="R1148" s="79">
        <v>0.18</v>
      </c>
      <c r="S1148" s="92"/>
      <c r="T1148" s="92"/>
      <c r="U1148" s="80"/>
      <c r="V1148" s="80"/>
      <c r="W1148" s="80"/>
      <c r="X1148" s="81">
        <v>0</v>
      </c>
      <c r="Y1148" s="80"/>
      <c r="Z1148" s="80"/>
      <c r="AA1148" s="82"/>
      <c r="AB1148" s="82"/>
      <c r="AC1148" s="83"/>
      <c r="AD1148" s="83"/>
      <c r="AE1148" s="83"/>
      <c r="AF1148" s="83"/>
      <c r="AG1148" s="84"/>
      <c r="AH1148" s="85"/>
      <c r="AI1148" s="85"/>
      <c r="AJ1148" s="85">
        <f t="shared" si="34"/>
        <v>0</v>
      </c>
      <c r="AK1148" s="85">
        <f t="shared" si="35"/>
        <v>0</v>
      </c>
      <c r="AL1148" s="36"/>
    </row>
    <row r="1149" spans="1:38" ht="15" hidden="1" customHeight="1" x14ac:dyDescent="0.25">
      <c r="A1149" s="71">
        <v>1119</v>
      </c>
      <c r="B1149" s="71"/>
      <c r="C1149" s="72"/>
      <c r="D1149" s="70"/>
      <c r="E1149" s="30"/>
      <c r="F1149" s="30"/>
      <c r="G1149" s="73"/>
      <c r="H1149" s="74" t="s">
        <v>8</v>
      </c>
      <c r="I1149" s="31"/>
      <c r="J1149" s="30" t="s">
        <v>9</v>
      </c>
      <c r="K1149" s="75">
        <f>'ФОРМУЛЫ!'!E1135</f>
        <v>0</v>
      </c>
      <c r="L1149" s="75">
        <f>'ФОРМУЛЫ!'!F1135</f>
        <v>0</v>
      </c>
      <c r="M1149" s="91"/>
      <c r="N1149" s="76">
        <f>'ФОРМУЛЫ!'!J1135</f>
        <v>0</v>
      </c>
      <c r="O1149" s="76">
        <f>'ФОРМУЛЫ!'!K1135</f>
        <v>0</v>
      </c>
      <c r="P1149" s="77"/>
      <c r="Q1149" s="78">
        <f>'ФОРМУЛЫ!'!P1135</f>
        <v>0</v>
      </c>
      <c r="R1149" s="79">
        <v>0.18</v>
      </c>
      <c r="S1149" s="92"/>
      <c r="T1149" s="92"/>
      <c r="U1149" s="80"/>
      <c r="V1149" s="80"/>
      <c r="W1149" s="80"/>
      <c r="X1149" s="81">
        <v>0</v>
      </c>
      <c r="Y1149" s="80"/>
      <c r="Z1149" s="80"/>
      <c r="AA1149" s="82"/>
      <c r="AB1149" s="82"/>
      <c r="AC1149" s="83"/>
      <c r="AD1149" s="83"/>
      <c r="AE1149" s="83"/>
      <c r="AF1149" s="83"/>
      <c r="AG1149" s="84"/>
      <c r="AH1149" s="85"/>
      <c r="AI1149" s="85"/>
      <c r="AJ1149" s="85">
        <f t="shared" si="34"/>
        <v>0</v>
      </c>
      <c r="AK1149" s="85">
        <f t="shared" si="35"/>
        <v>0</v>
      </c>
      <c r="AL1149" s="36"/>
    </row>
    <row r="1150" spans="1:38" ht="15" hidden="1" customHeight="1" x14ac:dyDescent="0.25">
      <c r="A1150" s="71">
        <v>1120</v>
      </c>
      <c r="B1150" s="71"/>
      <c r="C1150" s="72"/>
      <c r="D1150" s="70"/>
      <c r="E1150" s="30"/>
      <c r="F1150" s="30"/>
      <c r="G1150" s="73"/>
      <c r="H1150" s="74" t="s">
        <v>8</v>
      </c>
      <c r="I1150" s="31"/>
      <c r="J1150" s="30" t="s">
        <v>9</v>
      </c>
      <c r="K1150" s="75">
        <f>'ФОРМУЛЫ!'!E1136</f>
        <v>0</v>
      </c>
      <c r="L1150" s="75">
        <f>'ФОРМУЛЫ!'!F1136</f>
        <v>0</v>
      </c>
      <c r="M1150" s="91"/>
      <c r="N1150" s="76">
        <f>'ФОРМУЛЫ!'!J1136</f>
        <v>0</v>
      </c>
      <c r="O1150" s="76">
        <f>'ФОРМУЛЫ!'!K1136</f>
        <v>0</v>
      </c>
      <c r="P1150" s="77"/>
      <c r="Q1150" s="78">
        <f>'ФОРМУЛЫ!'!P1136</f>
        <v>0</v>
      </c>
      <c r="R1150" s="79">
        <v>0.18</v>
      </c>
      <c r="S1150" s="92"/>
      <c r="T1150" s="92"/>
      <c r="U1150" s="80"/>
      <c r="V1150" s="80"/>
      <c r="W1150" s="80"/>
      <c r="X1150" s="81">
        <v>0</v>
      </c>
      <c r="Y1150" s="80"/>
      <c r="Z1150" s="80"/>
      <c r="AA1150" s="82"/>
      <c r="AB1150" s="82"/>
      <c r="AC1150" s="83"/>
      <c r="AD1150" s="83"/>
      <c r="AE1150" s="83"/>
      <c r="AF1150" s="83"/>
      <c r="AG1150" s="84"/>
      <c r="AH1150" s="85"/>
      <c r="AI1150" s="85"/>
      <c r="AJ1150" s="85">
        <f t="shared" si="34"/>
        <v>0</v>
      </c>
      <c r="AK1150" s="85">
        <f t="shared" si="35"/>
        <v>0</v>
      </c>
      <c r="AL1150" s="36"/>
    </row>
    <row r="1151" spans="1:38" ht="15" hidden="1" customHeight="1" x14ac:dyDescent="0.25">
      <c r="A1151" s="71">
        <v>1121</v>
      </c>
      <c r="B1151" s="71"/>
      <c r="C1151" s="72"/>
      <c r="D1151" s="70"/>
      <c r="E1151" s="30"/>
      <c r="F1151" s="30"/>
      <c r="G1151" s="73"/>
      <c r="H1151" s="74" t="s">
        <v>8</v>
      </c>
      <c r="I1151" s="31"/>
      <c r="J1151" s="30" t="s">
        <v>9</v>
      </c>
      <c r="K1151" s="75">
        <f>'ФОРМУЛЫ!'!E1137</f>
        <v>0</v>
      </c>
      <c r="L1151" s="75">
        <f>'ФОРМУЛЫ!'!F1137</f>
        <v>0</v>
      </c>
      <c r="M1151" s="91"/>
      <c r="N1151" s="76">
        <f>'ФОРМУЛЫ!'!J1137</f>
        <v>0</v>
      </c>
      <c r="O1151" s="76">
        <f>'ФОРМУЛЫ!'!K1137</f>
        <v>0</v>
      </c>
      <c r="P1151" s="77"/>
      <c r="Q1151" s="78">
        <f>'ФОРМУЛЫ!'!P1137</f>
        <v>0</v>
      </c>
      <c r="R1151" s="79">
        <v>0.18</v>
      </c>
      <c r="S1151" s="92"/>
      <c r="T1151" s="92"/>
      <c r="U1151" s="80"/>
      <c r="V1151" s="80"/>
      <c r="W1151" s="80"/>
      <c r="X1151" s="81">
        <v>0</v>
      </c>
      <c r="Y1151" s="80"/>
      <c r="Z1151" s="80"/>
      <c r="AA1151" s="82"/>
      <c r="AB1151" s="82"/>
      <c r="AC1151" s="83"/>
      <c r="AD1151" s="83"/>
      <c r="AE1151" s="83"/>
      <c r="AF1151" s="83"/>
      <c r="AG1151" s="84"/>
      <c r="AH1151" s="85"/>
      <c r="AI1151" s="85"/>
      <c r="AJ1151" s="85">
        <f t="shared" si="34"/>
        <v>0</v>
      </c>
      <c r="AK1151" s="85">
        <f t="shared" si="35"/>
        <v>0</v>
      </c>
      <c r="AL1151" s="36"/>
    </row>
    <row r="1152" spans="1:38" ht="15" hidden="1" customHeight="1" x14ac:dyDescent="0.25">
      <c r="A1152" s="71">
        <v>1122</v>
      </c>
      <c r="B1152" s="71"/>
      <c r="C1152" s="72"/>
      <c r="D1152" s="70"/>
      <c r="E1152" s="30"/>
      <c r="F1152" s="30"/>
      <c r="G1152" s="73"/>
      <c r="H1152" s="74" t="s">
        <v>8</v>
      </c>
      <c r="I1152" s="31"/>
      <c r="J1152" s="30" t="s">
        <v>9</v>
      </c>
      <c r="K1152" s="75">
        <f>'ФОРМУЛЫ!'!E1138</f>
        <v>0</v>
      </c>
      <c r="L1152" s="75">
        <f>'ФОРМУЛЫ!'!F1138</f>
        <v>0</v>
      </c>
      <c r="M1152" s="91"/>
      <c r="N1152" s="76">
        <f>'ФОРМУЛЫ!'!J1138</f>
        <v>0</v>
      </c>
      <c r="O1152" s="76">
        <f>'ФОРМУЛЫ!'!K1138</f>
        <v>0</v>
      </c>
      <c r="P1152" s="77"/>
      <c r="Q1152" s="78">
        <f>'ФОРМУЛЫ!'!P1138</f>
        <v>0</v>
      </c>
      <c r="R1152" s="79">
        <v>0.18</v>
      </c>
      <c r="S1152" s="92"/>
      <c r="T1152" s="92"/>
      <c r="U1152" s="80"/>
      <c r="V1152" s="80"/>
      <c r="W1152" s="80"/>
      <c r="X1152" s="81">
        <v>0</v>
      </c>
      <c r="Y1152" s="80"/>
      <c r="Z1152" s="80"/>
      <c r="AA1152" s="82"/>
      <c r="AB1152" s="82"/>
      <c r="AC1152" s="83"/>
      <c r="AD1152" s="83"/>
      <c r="AE1152" s="83"/>
      <c r="AF1152" s="83"/>
      <c r="AG1152" s="84"/>
      <c r="AH1152" s="85"/>
      <c r="AI1152" s="85"/>
      <c r="AJ1152" s="85">
        <f t="shared" si="34"/>
        <v>0</v>
      </c>
      <c r="AK1152" s="85">
        <f t="shared" si="35"/>
        <v>0</v>
      </c>
      <c r="AL1152" s="36"/>
    </row>
    <row r="1153" spans="1:38" ht="15" hidden="1" customHeight="1" x14ac:dyDescent="0.25">
      <c r="A1153" s="71">
        <v>1123</v>
      </c>
      <c r="B1153" s="71"/>
      <c r="C1153" s="72"/>
      <c r="D1153" s="70"/>
      <c r="E1153" s="30"/>
      <c r="F1153" s="30"/>
      <c r="G1153" s="73"/>
      <c r="H1153" s="74" t="s">
        <v>8</v>
      </c>
      <c r="I1153" s="31"/>
      <c r="J1153" s="30" t="s">
        <v>9</v>
      </c>
      <c r="K1153" s="75">
        <f>'ФОРМУЛЫ!'!E1139</f>
        <v>0</v>
      </c>
      <c r="L1153" s="75">
        <f>'ФОРМУЛЫ!'!F1139</f>
        <v>0</v>
      </c>
      <c r="M1153" s="91"/>
      <c r="N1153" s="76">
        <f>'ФОРМУЛЫ!'!J1139</f>
        <v>0</v>
      </c>
      <c r="O1153" s="76">
        <f>'ФОРМУЛЫ!'!K1139</f>
        <v>0</v>
      </c>
      <c r="P1153" s="77"/>
      <c r="Q1153" s="78">
        <f>'ФОРМУЛЫ!'!P1139</f>
        <v>0</v>
      </c>
      <c r="R1153" s="79">
        <v>0.18</v>
      </c>
      <c r="S1153" s="92"/>
      <c r="T1153" s="92"/>
      <c r="U1153" s="80"/>
      <c r="V1153" s="80"/>
      <c r="W1153" s="80"/>
      <c r="X1153" s="81">
        <v>0</v>
      </c>
      <c r="Y1153" s="80"/>
      <c r="Z1153" s="80"/>
      <c r="AA1153" s="82"/>
      <c r="AB1153" s="82"/>
      <c r="AC1153" s="83"/>
      <c r="AD1153" s="83"/>
      <c r="AE1153" s="83"/>
      <c r="AF1153" s="83"/>
      <c r="AG1153" s="84"/>
      <c r="AH1153" s="85"/>
      <c r="AI1153" s="85"/>
      <c r="AJ1153" s="85">
        <f t="shared" si="34"/>
        <v>0</v>
      </c>
      <c r="AK1153" s="85">
        <f t="shared" si="35"/>
        <v>0</v>
      </c>
      <c r="AL1153" s="36"/>
    </row>
    <row r="1154" spans="1:38" ht="15" hidden="1" customHeight="1" x14ac:dyDescent="0.25">
      <c r="A1154" s="71">
        <v>1124</v>
      </c>
      <c r="B1154" s="71"/>
      <c r="C1154" s="72"/>
      <c r="D1154" s="70"/>
      <c r="E1154" s="30"/>
      <c r="F1154" s="30"/>
      <c r="G1154" s="73"/>
      <c r="H1154" s="74" t="s">
        <v>8</v>
      </c>
      <c r="I1154" s="31"/>
      <c r="J1154" s="30" t="s">
        <v>9</v>
      </c>
      <c r="K1154" s="75">
        <f>'ФОРМУЛЫ!'!E1140</f>
        <v>0</v>
      </c>
      <c r="L1154" s="75">
        <f>'ФОРМУЛЫ!'!F1140</f>
        <v>0</v>
      </c>
      <c r="M1154" s="91"/>
      <c r="N1154" s="76">
        <f>'ФОРМУЛЫ!'!J1140</f>
        <v>0</v>
      </c>
      <c r="O1154" s="76">
        <f>'ФОРМУЛЫ!'!K1140</f>
        <v>0</v>
      </c>
      <c r="P1154" s="77"/>
      <c r="Q1154" s="78">
        <f>'ФОРМУЛЫ!'!P1140</f>
        <v>0</v>
      </c>
      <c r="R1154" s="79">
        <v>0.18</v>
      </c>
      <c r="S1154" s="92"/>
      <c r="T1154" s="92"/>
      <c r="U1154" s="80"/>
      <c r="V1154" s="80"/>
      <c r="W1154" s="80"/>
      <c r="X1154" s="81">
        <v>0</v>
      </c>
      <c r="Y1154" s="80"/>
      <c r="Z1154" s="80"/>
      <c r="AA1154" s="82"/>
      <c r="AB1154" s="82"/>
      <c r="AC1154" s="83"/>
      <c r="AD1154" s="83"/>
      <c r="AE1154" s="83"/>
      <c r="AF1154" s="83"/>
      <c r="AG1154" s="84"/>
      <c r="AH1154" s="85"/>
      <c r="AI1154" s="85"/>
      <c r="AJ1154" s="85">
        <f t="shared" si="34"/>
        <v>0</v>
      </c>
      <c r="AK1154" s="85">
        <f t="shared" si="35"/>
        <v>0</v>
      </c>
      <c r="AL1154" s="36"/>
    </row>
    <row r="1155" spans="1:38" ht="15" hidden="1" customHeight="1" x14ac:dyDescent="0.25">
      <c r="A1155" s="71">
        <v>1125</v>
      </c>
      <c r="B1155" s="71"/>
      <c r="C1155" s="72"/>
      <c r="D1155" s="70"/>
      <c r="E1155" s="30"/>
      <c r="F1155" s="30"/>
      <c r="G1155" s="73"/>
      <c r="H1155" s="74" t="s">
        <v>8</v>
      </c>
      <c r="I1155" s="31"/>
      <c r="J1155" s="30" t="s">
        <v>9</v>
      </c>
      <c r="K1155" s="75">
        <f>'ФОРМУЛЫ!'!E1141</f>
        <v>0</v>
      </c>
      <c r="L1155" s="75">
        <f>'ФОРМУЛЫ!'!F1141</f>
        <v>0</v>
      </c>
      <c r="M1155" s="91"/>
      <c r="N1155" s="76">
        <f>'ФОРМУЛЫ!'!J1141</f>
        <v>0</v>
      </c>
      <c r="O1155" s="76">
        <f>'ФОРМУЛЫ!'!K1141</f>
        <v>0</v>
      </c>
      <c r="P1155" s="77"/>
      <c r="Q1155" s="78">
        <f>'ФОРМУЛЫ!'!P1141</f>
        <v>0</v>
      </c>
      <c r="R1155" s="79">
        <v>0.18</v>
      </c>
      <c r="S1155" s="92"/>
      <c r="T1155" s="92"/>
      <c r="U1155" s="80"/>
      <c r="V1155" s="80"/>
      <c r="W1155" s="80"/>
      <c r="X1155" s="81">
        <v>0</v>
      </c>
      <c r="Y1155" s="80"/>
      <c r="Z1155" s="80"/>
      <c r="AA1155" s="82"/>
      <c r="AB1155" s="82"/>
      <c r="AC1155" s="83"/>
      <c r="AD1155" s="83"/>
      <c r="AE1155" s="83"/>
      <c r="AF1155" s="83"/>
      <c r="AG1155" s="84"/>
      <c r="AH1155" s="85"/>
      <c r="AI1155" s="85"/>
      <c r="AJ1155" s="85">
        <f t="shared" si="34"/>
        <v>0</v>
      </c>
      <c r="AK1155" s="85">
        <f t="shared" si="35"/>
        <v>0</v>
      </c>
      <c r="AL1155" s="36"/>
    </row>
    <row r="1156" spans="1:38" ht="15" hidden="1" customHeight="1" x14ac:dyDescent="0.25">
      <c r="A1156" s="71">
        <v>1126</v>
      </c>
      <c r="B1156" s="71"/>
      <c r="C1156" s="72"/>
      <c r="D1156" s="70"/>
      <c r="E1156" s="30"/>
      <c r="F1156" s="30"/>
      <c r="G1156" s="73"/>
      <c r="H1156" s="74" t="s">
        <v>8</v>
      </c>
      <c r="I1156" s="31"/>
      <c r="J1156" s="30" t="s">
        <v>9</v>
      </c>
      <c r="K1156" s="75">
        <f>'ФОРМУЛЫ!'!E1142</f>
        <v>0</v>
      </c>
      <c r="L1156" s="75">
        <f>'ФОРМУЛЫ!'!F1142</f>
        <v>0</v>
      </c>
      <c r="M1156" s="91"/>
      <c r="N1156" s="76">
        <f>'ФОРМУЛЫ!'!J1142</f>
        <v>0</v>
      </c>
      <c r="O1156" s="76">
        <f>'ФОРМУЛЫ!'!K1142</f>
        <v>0</v>
      </c>
      <c r="P1156" s="77"/>
      <c r="Q1156" s="78">
        <f>'ФОРМУЛЫ!'!P1142</f>
        <v>0</v>
      </c>
      <c r="R1156" s="79">
        <v>0.18</v>
      </c>
      <c r="S1156" s="92"/>
      <c r="T1156" s="92"/>
      <c r="U1156" s="80"/>
      <c r="V1156" s="80"/>
      <c r="W1156" s="80"/>
      <c r="X1156" s="81">
        <v>0</v>
      </c>
      <c r="Y1156" s="80"/>
      <c r="Z1156" s="80"/>
      <c r="AA1156" s="82"/>
      <c r="AB1156" s="82"/>
      <c r="AC1156" s="83"/>
      <c r="AD1156" s="83"/>
      <c r="AE1156" s="83"/>
      <c r="AF1156" s="83"/>
      <c r="AG1156" s="84"/>
      <c r="AH1156" s="85"/>
      <c r="AI1156" s="85"/>
      <c r="AJ1156" s="85">
        <f t="shared" si="34"/>
        <v>0</v>
      </c>
      <c r="AK1156" s="85">
        <f t="shared" si="35"/>
        <v>0</v>
      </c>
      <c r="AL1156" s="36"/>
    </row>
    <row r="1157" spans="1:38" ht="15" hidden="1" customHeight="1" x14ac:dyDescent="0.25">
      <c r="A1157" s="71">
        <v>1127</v>
      </c>
      <c r="B1157" s="71"/>
      <c r="C1157" s="72"/>
      <c r="D1157" s="70"/>
      <c r="E1157" s="30"/>
      <c r="F1157" s="30"/>
      <c r="G1157" s="73"/>
      <c r="H1157" s="74" t="s">
        <v>8</v>
      </c>
      <c r="I1157" s="31"/>
      <c r="J1157" s="30" t="s">
        <v>9</v>
      </c>
      <c r="K1157" s="75">
        <f>'ФОРМУЛЫ!'!E1143</f>
        <v>0</v>
      </c>
      <c r="L1157" s="75">
        <f>'ФОРМУЛЫ!'!F1143</f>
        <v>0</v>
      </c>
      <c r="M1157" s="91"/>
      <c r="N1157" s="76">
        <f>'ФОРМУЛЫ!'!J1143</f>
        <v>0</v>
      </c>
      <c r="O1157" s="76">
        <f>'ФОРМУЛЫ!'!K1143</f>
        <v>0</v>
      </c>
      <c r="P1157" s="77"/>
      <c r="Q1157" s="78">
        <f>'ФОРМУЛЫ!'!P1143</f>
        <v>0</v>
      </c>
      <c r="R1157" s="79">
        <v>0.18</v>
      </c>
      <c r="S1157" s="92"/>
      <c r="T1157" s="92"/>
      <c r="U1157" s="80"/>
      <c r="V1157" s="80"/>
      <c r="W1157" s="80"/>
      <c r="X1157" s="81">
        <v>0</v>
      </c>
      <c r="Y1157" s="80"/>
      <c r="Z1157" s="80"/>
      <c r="AA1157" s="82"/>
      <c r="AB1157" s="82"/>
      <c r="AC1157" s="83"/>
      <c r="AD1157" s="83"/>
      <c r="AE1157" s="83"/>
      <c r="AF1157" s="83"/>
      <c r="AG1157" s="84"/>
      <c r="AH1157" s="85"/>
      <c r="AI1157" s="85"/>
      <c r="AJ1157" s="85">
        <f t="shared" si="34"/>
        <v>0</v>
      </c>
      <c r="AK1157" s="85">
        <f t="shared" si="35"/>
        <v>0</v>
      </c>
      <c r="AL1157" s="36"/>
    </row>
    <row r="1158" spans="1:38" ht="15" hidden="1" customHeight="1" x14ac:dyDescent="0.25">
      <c r="A1158" s="71">
        <v>1128</v>
      </c>
      <c r="B1158" s="71"/>
      <c r="C1158" s="72"/>
      <c r="D1158" s="70"/>
      <c r="E1158" s="30"/>
      <c r="F1158" s="30"/>
      <c r="G1158" s="73"/>
      <c r="H1158" s="74" t="s">
        <v>8</v>
      </c>
      <c r="I1158" s="31"/>
      <c r="J1158" s="30" t="s">
        <v>9</v>
      </c>
      <c r="K1158" s="75">
        <f>'ФОРМУЛЫ!'!E1144</f>
        <v>0</v>
      </c>
      <c r="L1158" s="75">
        <f>'ФОРМУЛЫ!'!F1144</f>
        <v>0</v>
      </c>
      <c r="M1158" s="91"/>
      <c r="N1158" s="76">
        <f>'ФОРМУЛЫ!'!J1144</f>
        <v>0</v>
      </c>
      <c r="O1158" s="76">
        <f>'ФОРМУЛЫ!'!K1144</f>
        <v>0</v>
      </c>
      <c r="P1158" s="77"/>
      <c r="Q1158" s="78">
        <f>'ФОРМУЛЫ!'!P1144</f>
        <v>0</v>
      </c>
      <c r="R1158" s="79">
        <v>0.18</v>
      </c>
      <c r="S1158" s="92"/>
      <c r="T1158" s="92"/>
      <c r="U1158" s="80"/>
      <c r="V1158" s="80"/>
      <c r="W1158" s="80"/>
      <c r="X1158" s="81">
        <v>0</v>
      </c>
      <c r="Y1158" s="80"/>
      <c r="Z1158" s="80"/>
      <c r="AA1158" s="82"/>
      <c r="AB1158" s="82"/>
      <c r="AC1158" s="83"/>
      <c r="AD1158" s="83"/>
      <c r="AE1158" s="83"/>
      <c r="AF1158" s="83"/>
      <c r="AG1158" s="84"/>
      <c r="AH1158" s="85"/>
      <c r="AI1158" s="85"/>
      <c r="AJ1158" s="85">
        <f t="shared" si="34"/>
        <v>0</v>
      </c>
      <c r="AK1158" s="85">
        <f t="shared" si="35"/>
        <v>0</v>
      </c>
      <c r="AL1158" s="36"/>
    </row>
    <row r="1159" spans="1:38" ht="15" hidden="1" customHeight="1" x14ac:dyDescent="0.25">
      <c r="A1159" s="71">
        <v>1129</v>
      </c>
      <c r="B1159" s="71"/>
      <c r="C1159" s="72"/>
      <c r="D1159" s="70"/>
      <c r="E1159" s="30"/>
      <c r="F1159" s="30"/>
      <c r="G1159" s="73"/>
      <c r="H1159" s="74" t="s">
        <v>8</v>
      </c>
      <c r="I1159" s="31"/>
      <c r="J1159" s="30" t="s">
        <v>9</v>
      </c>
      <c r="K1159" s="75">
        <f>'ФОРМУЛЫ!'!E1145</f>
        <v>0</v>
      </c>
      <c r="L1159" s="75">
        <f>'ФОРМУЛЫ!'!F1145</f>
        <v>0</v>
      </c>
      <c r="M1159" s="91"/>
      <c r="N1159" s="76">
        <f>'ФОРМУЛЫ!'!J1145</f>
        <v>0</v>
      </c>
      <c r="O1159" s="76">
        <f>'ФОРМУЛЫ!'!K1145</f>
        <v>0</v>
      </c>
      <c r="P1159" s="77"/>
      <c r="Q1159" s="78">
        <f>'ФОРМУЛЫ!'!P1145</f>
        <v>0</v>
      </c>
      <c r="R1159" s="79">
        <v>0.18</v>
      </c>
      <c r="S1159" s="92"/>
      <c r="T1159" s="92"/>
      <c r="U1159" s="80"/>
      <c r="V1159" s="80"/>
      <c r="W1159" s="80"/>
      <c r="X1159" s="81">
        <v>0</v>
      </c>
      <c r="Y1159" s="80"/>
      <c r="Z1159" s="80"/>
      <c r="AA1159" s="82"/>
      <c r="AB1159" s="82"/>
      <c r="AC1159" s="83"/>
      <c r="AD1159" s="83"/>
      <c r="AE1159" s="83"/>
      <c r="AF1159" s="83"/>
      <c r="AG1159" s="84"/>
      <c r="AH1159" s="85"/>
      <c r="AI1159" s="85"/>
      <c r="AJ1159" s="85">
        <f t="shared" si="34"/>
        <v>0</v>
      </c>
      <c r="AK1159" s="85">
        <f t="shared" si="35"/>
        <v>0</v>
      </c>
      <c r="AL1159" s="36"/>
    </row>
    <row r="1160" spans="1:38" ht="15" hidden="1" customHeight="1" x14ac:dyDescent="0.25">
      <c r="A1160" s="71">
        <v>1130</v>
      </c>
      <c r="B1160" s="71"/>
      <c r="C1160" s="72"/>
      <c r="D1160" s="70"/>
      <c r="E1160" s="30"/>
      <c r="F1160" s="30"/>
      <c r="G1160" s="73"/>
      <c r="H1160" s="74" t="s">
        <v>8</v>
      </c>
      <c r="I1160" s="31"/>
      <c r="J1160" s="30" t="s">
        <v>9</v>
      </c>
      <c r="K1160" s="75">
        <f>'ФОРМУЛЫ!'!E1146</f>
        <v>0</v>
      </c>
      <c r="L1160" s="75">
        <f>'ФОРМУЛЫ!'!F1146</f>
        <v>0</v>
      </c>
      <c r="M1160" s="91"/>
      <c r="N1160" s="76">
        <f>'ФОРМУЛЫ!'!J1146</f>
        <v>0</v>
      </c>
      <c r="O1160" s="76">
        <f>'ФОРМУЛЫ!'!K1146</f>
        <v>0</v>
      </c>
      <c r="P1160" s="77"/>
      <c r="Q1160" s="78">
        <f>'ФОРМУЛЫ!'!P1146</f>
        <v>0</v>
      </c>
      <c r="R1160" s="79">
        <v>0.18</v>
      </c>
      <c r="S1160" s="92"/>
      <c r="T1160" s="92"/>
      <c r="U1160" s="80"/>
      <c r="V1160" s="80"/>
      <c r="W1160" s="80"/>
      <c r="X1160" s="81">
        <v>0</v>
      </c>
      <c r="Y1160" s="80"/>
      <c r="Z1160" s="80"/>
      <c r="AA1160" s="82"/>
      <c r="AB1160" s="82"/>
      <c r="AC1160" s="83"/>
      <c r="AD1160" s="83"/>
      <c r="AE1160" s="83"/>
      <c r="AF1160" s="83"/>
      <c r="AG1160" s="84"/>
      <c r="AH1160" s="85"/>
      <c r="AI1160" s="85"/>
      <c r="AJ1160" s="85">
        <f t="shared" si="34"/>
        <v>0</v>
      </c>
      <c r="AK1160" s="85">
        <f t="shared" si="35"/>
        <v>0</v>
      </c>
      <c r="AL1160" s="36"/>
    </row>
    <row r="1161" spans="1:38" ht="15" hidden="1" customHeight="1" x14ac:dyDescent="0.25">
      <c r="A1161" s="71">
        <v>1131</v>
      </c>
      <c r="B1161" s="71"/>
      <c r="C1161" s="72"/>
      <c r="D1161" s="70"/>
      <c r="E1161" s="30"/>
      <c r="F1161" s="30"/>
      <c r="G1161" s="73"/>
      <c r="H1161" s="74" t="s">
        <v>8</v>
      </c>
      <c r="I1161" s="31"/>
      <c r="J1161" s="30" t="s">
        <v>9</v>
      </c>
      <c r="K1161" s="75">
        <f>'ФОРМУЛЫ!'!E1147</f>
        <v>0</v>
      </c>
      <c r="L1161" s="75">
        <f>'ФОРМУЛЫ!'!F1147</f>
        <v>0</v>
      </c>
      <c r="M1161" s="91"/>
      <c r="N1161" s="76">
        <f>'ФОРМУЛЫ!'!J1147</f>
        <v>0</v>
      </c>
      <c r="O1161" s="76">
        <f>'ФОРМУЛЫ!'!K1147</f>
        <v>0</v>
      </c>
      <c r="P1161" s="77"/>
      <c r="Q1161" s="78">
        <f>'ФОРМУЛЫ!'!P1147</f>
        <v>0</v>
      </c>
      <c r="R1161" s="79">
        <v>0.18</v>
      </c>
      <c r="S1161" s="92"/>
      <c r="T1161" s="92"/>
      <c r="U1161" s="80"/>
      <c r="V1161" s="80"/>
      <c r="W1161" s="80"/>
      <c r="X1161" s="81">
        <v>0</v>
      </c>
      <c r="Y1161" s="80"/>
      <c r="Z1161" s="80"/>
      <c r="AA1161" s="82"/>
      <c r="AB1161" s="82"/>
      <c r="AC1161" s="83"/>
      <c r="AD1161" s="83"/>
      <c r="AE1161" s="83"/>
      <c r="AF1161" s="83"/>
      <c r="AG1161" s="84"/>
      <c r="AH1161" s="85"/>
      <c r="AI1161" s="85"/>
      <c r="AJ1161" s="85">
        <f t="shared" si="34"/>
        <v>0</v>
      </c>
      <c r="AK1161" s="85">
        <f t="shared" si="35"/>
        <v>0</v>
      </c>
      <c r="AL1161" s="36"/>
    </row>
    <row r="1162" spans="1:38" ht="15" hidden="1" customHeight="1" x14ac:dyDescent="0.25">
      <c r="A1162" s="71">
        <v>1132</v>
      </c>
      <c r="B1162" s="71"/>
      <c r="C1162" s="72"/>
      <c r="D1162" s="70"/>
      <c r="E1162" s="30"/>
      <c r="F1162" s="30"/>
      <c r="G1162" s="73"/>
      <c r="H1162" s="74" t="s">
        <v>8</v>
      </c>
      <c r="I1162" s="31"/>
      <c r="J1162" s="30" t="s">
        <v>9</v>
      </c>
      <c r="K1162" s="75">
        <f>'ФОРМУЛЫ!'!E1148</f>
        <v>0</v>
      </c>
      <c r="L1162" s="75">
        <f>'ФОРМУЛЫ!'!F1148</f>
        <v>0</v>
      </c>
      <c r="M1162" s="91"/>
      <c r="N1162" s="76">
        <f>'ФОРМУЛЫ!'!J1148</f>
        <v>0</v>
      </c>
      <c r="O1162" s="76">
        <f>'ФОРМУЛЫ!'!K1148</f>
        <v>0</v>
      </c>
      <c r="P1162" s="77"/>
      <c r="Q1162" s="78">
        <f>'ФОРМУЛЫ!'!P1148</f>
        <v>0</v>
      </c>
      <c r="R1162" s="79">
        <v>0.18</v>
      </c>
      <c r="S1162" s="92"/>
      <c r="T1162" s="92"/>
      <c r="U1162" s="80"/>
      <c r="V1162" s="80"/>
      <c r="W1162" s="80"/>
      <c r="X1162" s="81">
        <v>0</v>
      </c>
      <c r="Y1162" s="80"/>
      <c r="Z1162" s="80"/>
      <c r="AA1162" s="82"/>
      <c r="AB1162" s="82"/>
      <c r="AC1162" s="83"/>
      <c r="AD1162" s="83"/>
      <c r="AE1162" s="83"/>
      <c r="AF1162" s="83"/>
      <c r="AG1162" s="84"/>
      <c r="AH1162" s="85"/>
      <c r="AI1162" s="85"/>
      <c r="AJ1162" s="85">
        <f t="shared" si="34"/>
        <v>0</v>
      </c>
      <c r="AK1162" s="85">
        <f t="shared" si="35"/>
        <v>0</v>
      </c>
      <c r="AL1162" s="36"/>
    </row>
    <row r="1163" spans="1:38" ht="15" hidden="1" customHeight="1" x14ac:dyDescent="0.25">
      <c r="A1163" s="71">
        <v>1133</v>
      </c>
      <c r="B1163" s="71"/>
      <c r="C1163" s="72"/>
      <c r="D1163" s="70"/>
      <c r="E1163" s="30"/>
      <c r="F1163" s="30"/>
      <c r="G1163" s="73"/>
      <c r="H1163" s="74" t="s">
        <v>8</v>
      </c>
      <c r="I1163" s="31"/>
      <c r="J1163" s="30" t="s">
        <v>9</v>
      </c>
      <c r="K1163" s="75">
        <f>'ФОРМУЛЫ!'!E1149</f>
        <v>0</v>
      </c>
      <c r="L1163" s="75">
        <f>'ФОРМУЛЫ!'!F1149</f>
        <v>0</v>
      </c>
      <c r="M1163" s="91"/>
      <c r="N1163" s="76">
        <f>'ФОРМУЛЫ!'!J1149</f>
        <v>0</v>
      </c>
      <c r="O1163" s="76">
        <f>'ФОРМУЛЫ!'!K1149</f>
        <v>0</v>
      </c>
      <c r="P1163" s="77"/>
      <c r="Q1163" s="78">
        <f>'ФОРМУЛЫ!'!P1149</f>
        <v>0</v>
      </c>
      <c r="R1163" s="79">
        <v>0.18</v>
      </c>
      <c r="S1163" s="92"/>
      <c r="T1163" s="92"/>
      <c r="U1163" s="80"/>
      <c r="V1163" s="80"/>
      <c r="W1163" s="80"/>
      <c r="X1163" s="81">
        <v>0</v>
      </c>
      <c r="Y1163" s="80"/>
      <c r="Z1163" s="80"/>
      <c r="AA1163" s="82"/>
      <c r="AB1163" s="82"/>
      <c r="AC1163" s="83"/>
      <c r="AD1163" s="83"/>
      <c r="AE1163" s="83"/>
      <c r="AF1163" s="83"/>
      <c r="AG1163" s="84"/>
      <c r="AH1163" s="85"/>
      <c r="AI1163" s="85"/>
      <c r="AJ1163" s="85">
        <f t="shared" si="34"/>
        <v>0</v>
      </c>
      <c r="AK1163" s="85">
        <f t="shared" si="35"/>
        <v>0</v>
      </c>
      <c r="AL1163" s="36"/>
    </row>
    <row r="1164" spans="1:38" ht="15" hidden="1" customHeight="1" x14ac:dyDescent="0.25">
      <c r="A1164" s="71">
        <v>1134</v>
      </c>
      <c r="B1164" s="71"/>
      <c r="C1164" s="72"/>
      <c r="D1164" s="70"/>
      <c r="E1164" s="30"/>
      <c r="F1164" s="30"/>
      <c r="G1164" s="73"/>
      <c r="H1164" s="74" t="s">
        <v>8</v>
      </c>
      <c r="I1164" s="31"/>
      <c r="J1164" s="30" t="s">
        <v>9</v>
      </c>
      <c r="K1164" s="75">
        <f>'ФОРМУЛЫ!'!E1150</f>
        <v>0</v>
      </c>
      <c r="L1164" s="75">
        <f>'ФОРМУЛЫ!'!F1150</f>
        <v>0</v>
      </c>
      <c r="M1164" s="91"/>
      <c r="N1164" s="76">
        <f>'ФОРМУЛЫ!'!J1150</f>
        <v>0</v>
      </c>
      <c r="O1164" s="76">
        <f>'ФОРМУЛЫ!'!K1150</f>
        <v>0</v>
      </c>
      <c r="P1164" s="77"/>
      <c r="Q1164" s="78">
        <f>'ФОРМУЛЫ!'!P1150</f>
        <v>0</v>
      </c>
      <c r="R1164" s="79">
        <v>0.18</v>
      </c>
      <c r="S1164" s="92"/>
      <c r="T1164" s="92"/>
      <c r="U1164" s="80"/>
      <c r="V1164" s="80"/>
      <c r="W1164" s="80"/>
      <c r="X1164" s="81">
        <v>0</v>
      </c>
      <c r="Y1164" s="80"/>
      <c r="Z1164" s="80"/>
      <c r="AA1164" s="82"/>
      <c r="AB1164" s="82"/>
      <c r="AC1164" s="83"/>
      <c r="AD1164" s="83"/>
      <c r="AE1164" s="83"/>
      <c r="AF1164" s="83"/>
      <c r="AG1164" s="84"/>
      <c r="AH1164" s="85"/>
      <c r="AI1164" s="85"/>
      <c r="AJ1164" s="85">
        <f t="shared" si="34"/>
        <v>0</v>
      </c>
      <c r="AK1164" s="85">
        <f t="shared" si="35"/>
        <v>0</v>
      </c>
      <c r="AL1164" s="36"/>
    </row>
    <row r="1165" spans="1:38" ht="15" hidden="1" customHeight="1" x14ac:dyDescent="0.25">
      <c r="A1165" s="71">
        <v>1135</v>
      </c>
      <c r="B1165" s="71"/>
      <c r="C1165" s="72"/>
      <c r="D1165" s="70"/>
      <c r="E1165" s="30"/>
      <c r="F1165" s="30"/>
      <c r="G1165" s="73"/>
      <c r="H1165" s="74" t="s">
        <v>8</v>
      </c>
      <c r="I1165" s="31"/>
      <c r="J1165" s="30" t="s">
        <v>9</v>
      </c>
      <c r="K1165" s="75">
        <f>'ФОРМУЛЫ!'!E1151</f>
        <v>0</v>
      </c>
      <c r="L1165" s="75">
        <f>'ФОРМУЛЫ!'!F1151</f>
        <v>0</v>
      </c>
      <c r="M1165" s="91"/>
      <c r="N1165" s="76">
        <f>'ФОРМУЛЫ!'!J1151</f>
        <v>0</v>
      </c>
      <c r="O1165" s="76">
        <f>'ФОРМУЛЫ!'!K1151</f>
        <v>0</v>
      </c>
      <c r="P1165" s="77"/>
      <c r="Q1165" s="78">
        <f>'ФОРМУЛЫ!'!P1151</f>
        <v>0</v>
      </c>
      <c r="R1165" s="79">
        <v>0.18</v>
      </c>
      <c r="S1165" s="92"/>
      <c r="T1165" s="92"/>
      <c r="U1165" s="80"/>
      <c r="V1165" s="80"/>
      <c r="W1165" s="80"/>
      <c r="X1165" s="81">
        <v>0</v>
      </c>
      <c r="Y1165" s="80"/>
      <c r="Z1165" s="80"/>
      <c r="AA1165" s="82"/>
      <c r="AB1165" s="82"/>
      <c r="AC1165" s="83"/>
      <c r="AD1165" s="83"/>
      <c r="AE1165" s="83"/>
      <c r="AF1165" s="83"/>
      <c r="AG1165" s="84"/>
      <c r="AH1165" s="85"/>
      <c r="AI1165" s="85"/>
      <c r="AJ1165" s="85">
        <f t="shared" si="34"/>
        <v>0</v>
      </c>
      <c r="AK1165" s="85">
        <f t="shared" si="35"/>
        <v>0</v>
      </c>
      <c r="AL1165" s="36"/>
    </row>
    <row r="1166" spans="1:38" ht="15" hidden="1" customHeight="1" x14ac:dyDescent="0.25">
      <c r="A1166" s="71">
        <v>1136</v>
      </c>
      <c r="B1166" s="71"/>
      <c r="C1166" s="72"/>
      <c r="D1166" s="70"/>
      <c r="E1166" s="30"/>
      <c r="F1166" s="30"/>
      <c r="G1166" s="73"/>
      <c r="H1166" s="74" t="s">
        <v>8</v>
      </c>
      <c r="I1166" s="31"/>
      <c r="J1166" s="30" t="s">
        <v>9</v>
      </c>
      <c r="K1166" s="75">
        <f>'ФОРМУЛЫ!'!E1152</f>
        <v>0</v>
      </c>
      <c r="L1166" s="75">
        <f>'ФОРМУЛЫ!'!F1152</f>
        <v>0</v>
      </c>
      <c r="M1166" s="91"/>
      <c r="N1166" s="76">
        <f>'ФОРМУЛЫ!'!J1152</f>
        <v>0</v>
      </c>
      <c r="O1166" s="76">
        <f>'ФОРМУЛЫ!'!K1152</f>
        <v>0</v>
      </c>
      <c r="P1166" s="77"/>
      <c r="Q1166" s="78">
        <f>'ФОРМУЛЫ!'!P1152</f>
        <v>0</v>
      </c>
      <c r="R1166" s="79">
        <v>0.18</v>
      </c>
      <c r="S1166" s="92"/>
      <c r="T1166" s="92"/>
      <c r="U1166" s="80"/>
      <c r="V1166" s="80"/>
      <c r="W1166" s="80"/>
      <c r="X1166" s="81">
        <v>0</v>
      </c>
      <c r="Y1166" s="80"/>
      <c r="Z1166" s="80"/>
      <c r="AA1166" s="82"/>
      <c r="AB1166" s="82"/>
      <c r="AC1166" s="83"/>
      <c r="AD1166" s="83"/>
      <c r="AE1166" s="83"/>
      <c r="AF1166" s="83"/>
      <c r="AG1166" s="84"/>
      <c r="AH1166" s="85"/>
      <c r="AI1166" s="85"/>
      <c r="AJ1166" s="85">
        <f t="shared" si="34"/>
        <v>0</v>
      </c>
      <c r="AK1166" s="85">
        <f t="shared" si="35"/>
        <v>0</v>
      </c>
      <c r="AL1166" s="36"/>
    </row>
    <row r="1167" spans="1:38" ht="15" hidden="1" customHeight="1" x14ac:dyDescent="0.25">
      <c r="A1167" s="71">
        <v>1137</v>
      </c>
      <c r="B1167" s="71"/>
      <c r="C1167" s="72"/>
      <c r="D1167" s="70"/>
      <c r="E1167" s="30"/>
      <c r="F1167" s="30"/>
      <c r="G1167" s="73"/>
      <c r="H1167" s="74" t="s">
        <v>8</v>
      </c>
      <c r="I1167" s="31"/>
      <c r="J1167" s="30" t="s">
        <v>9</v>
      </c>
      <c r="K1167" s="75">
        <f>'ФОРМУЛЫ!'!E1153</f>
        <v>0</v>
      </c>
      <c r="L1167" s="75">
        <f>'ФОРМУЛЫ!'!F1153</f>
        <v>0</v>
      </c>
      <c r="M1167" s="91"/>
      <c r="N1167" s="76">
        <f>'ФОРМУЛЫ!'!J1153</f>
        <v>0</v>
      </c>
      <c r="O1167" s="76">
        <f>'ФОРМУЛЫ!'!K1153</f>
        <v>0</v>
      </c>
      <c r="P1167" s="77"/>
      <c r="Q1167" s="78">
        <f>'ФОРМУЛЫ!'!P1153</f>
        <v>0</v>
      </c>
      <c r="R1167" s="79">
        <v>0.18</v>
      </c>
      <c r="S1167" s="92"/>
      <c r="T1167" s="92"/>
      <c r="U1167" s="80"/>
      <c r="V1167" s="80"/>
      <c r="W1167" s="80"/>
      <c r="X1167" s="81">
        <v>0</v>
      </c>
      <c r="Y1167" s="80"/>
      <c r="Z1167" s="80"/>
      <c r="AA1167" s="82"/>
      <c r="AB1167" s="82"/>
      <c r="AC1167" s="83"/>
      <c r="AD1167" s="83"/>
      <c r="AE1167" s="83"/>
      <c r="AF1167" s="83"/>
      <c r="AG1167" s="84"/>
      <c r="AH1167" s="85"/>
      <c r="AI1167" s="85"/>
      <c r="AJ1167" s="85">
        <f t="shared" si="34"/>
        <v>0</v>
      </c>
      <c r="AK1167" s="85">
        <f t="shared" si="35"/>
        <v>0</v>
      </c>
      <c r="AL1167" s="36"/>
    </row>
    <row r="1168" spans="1:38" ht="15" hidden="1" customHeight="1" x14ac:dyDescent="0.25">
      <c r="A1168" s="71">
        <v>1138</v>
      </c>
      <c r="B1168" s="71"/>
      <c r="C1168" s="72"/>
      <c r="D1168" s="70"/>
      <c r="E1168" s="30"/>
      <c r="F1168" s="30"/>
      <c r="G1168" s="73"/>
      <c r="H1168" s="74" t="s">
        <v>8</v>
      </c>
      <c r="I1168" s="31"/>
      <c r="J1168" s="30" t="s">
        <v>9</v>
      </c>
      <c r="K1168" s="75">
        <f>'ФОРМУЛЫ!'!E1154</f>
        <v>0</v>
      </c>
      <c r="L1168" s="75">
        <f>'ФОРМУЛЫ!'!F1154</f>
        <v>0</v>
      </c>
      <c r="M1168" s="91"/>
      <c r="N1168" s="76">
        <f>'ФОРМУЛЫ!'!J1154</f>
        <v>0</v>
      </c>
      <c r="O1168" s="76">
        <f>'ФОРМУЛЫ!'!K1154</f>
        <v>0</v>
      </c>
      <c r="P1168" s="77"/>
      <c r="Q1168" s="78">
        <f>'ФОРМУЛЫ!'!P1154</f>
        <v>0</v>
      </c>
      <c r="R1168" s="79">
        <v>0.18</v>
      </c>
      <c r="S1168" s="92"/>
      <c r="T1168" s="92"/>
      <c r="U1168" s="80"/>
      <c r="V1168" s="80"/>
      <c r="W1168" s="80"/>
      <c r="X1168" s="81">
        <v>0</v>
      </c>
      <c r="Y1168" s="80"/>
      <c r="Z1168" s="80"/>
      <c r="AA1168" s="82"/>
      <c r="AB1168" s="82"/>
      <c r="AC1168" s="83"/>
      <c r="AD1168" s="83"/>
      <c r="AE1168" s="83"/>
      <c r="AF1168" s="83"/>
      <c r="AG1168" s="84"/>
      <c r="AH1168" s="85"/>
      <c r="AI1168" s="85"/>
      <c r="AJ1168" s="85">
        <f t="shared" si="34"/>
        <v>0</v>
      </c>
      <c r="AK1168" s="85">
        <f t="shared" si="35"/>
        <v>0</v>
      </c>
      <c r="AL1168" s="36"/>
    </row>
    <row r="1169" spans="1:38" ht="15" hidden="1" customHeight="1" x14ac:dyDescent="0.25">
      <c r="A1169" s="71">
        <v>1139</v>
      </c>
      <c r="B1169" s="71"/>
      <c r="C1169" s="72"/>
      <c r="D1169" s="70"/>
      <c r="E1169" s="30"/>
      <c r="F1169" s="30"/>
      <c r="G1169" s="73"/>
      <c r="H1169" s="74" t="s">
        <v>8</v>
      </c>
      <c r="I1169" s="31"/>
      <c r="J1169" s="30" t="s">
        <v>9</v>
      </c>
      <c r="K1169" s="75">
        <f>'ФОРМУЛЫ!'!E1155</f>
        <v>0</v>
      </c>
      <c r="L1169" s="75">
        <f>'ФОРМУЛЫ!'!F1155</f>
        <v>0</v>
      </c>
      <c r="M1169" s="91"/>
      <c r="N1169" s="76">
        <f>'ФОРМУЛЫ!'!J1155</f>
        <v>0</v>
      </c>
      <c r="O1169" s="76">
        <f>'ФОРМУЛЫ!'!K1155</f>
        <v>0</v>
      </c>
      <c r="P1169" s="77"/>
      <c r="Q1169" s="78">
        <f>'ФОРМУЛЫ!'!P1155</f>
        <v>0</v>
      </c>
      <c r="R1169" s="79">
        <v>0.18</v>
      </c>
      <c r="S1169" s="92"/>
      <c r="T1169" s="92"/>
      <c r="U1169" s="80"/>
      <c r="V1169" s="80"/>
      <c r="W1169" s="80"/>
      <c r="X1169" s="81">
        <v>0</v>
      </c>
      <c r="Y1169" s="80"/>
      <c r="Z1169" s="80"/>
      <c r="AA1169" s="82"/>
      <c r="AB1169" s="82"/>
      <c r="AC1169" s="83"/>
      <c r="AD1169" s="83"/>
      <c r="AE1169" s="83"/>
      <c r="AF1169" s="83"/>
      <c r="AG1169" s="84"/>
      <c r="AH1169" s="85"/>
      <c r="AI1169" s="85"/>
      <c r="AJ1169" s="85">
        <f t="shared" si="34"/>
        <v>0</v>
      </c>
      <c r="AK1169" s="85">
        <f t="shared" si="35"/>
        <v>0</v>
      </c>
      <c r="AL1169" s="36"/>
    </row>
    <row r="1170" spans="1:38" ht="15" hidden="1" customHeight="1" x14ac:dyDescent="0.25">
      <c r="A1170" s="71">
        <v>1140</v>
      </c>
      <c r="B1170" s="71"/>
      <c r="C1170" s="72"/>
      <c r="D1170" s="70"/>
      <c r="E1170" s="30"/>
      <c r="F1170" s="30"/>
      <c r="G1170" s="73"/>
      <c r="H1170" s="74" t="s">
        <v>8</v>
      </c>
      <c r="I1170" s="31"/>
      <c r="J1170" s="30" t="s">
        <v>9</v>
      </c>
      <c r="K1170" s="75">
        <f>'ФОРМУЛЫ!'!E1156</f>
        <v>0</v>
      </c>
      <c r="L1170" s="75">
        <f>'ФОРМУЛЫ!'!F1156</f>
        <v>0</v>
      </c>
      <c r="M1170" s="91"/>
      <c r="N1170" s="76">
        <f>'ФОРМУЛЫ!'!J1156</f>
        <v>0</v>
      </c>
      <c r="O1170" s="76">
        <f>'ФОРМУЛЫ!'!K1156</f>
        <v>0</v>
      </c>
      <c r="P1170" s="77"/>
      <c r="Q1170" s="78">
        <f>'ФОРМУЛЫ!'!P1156</f>
        <v>0</v>
      </c>
      <c r="R1170" s="79">
        <v>0.18</v>
      </c>
      <c r="S1170" s="92"/>
      <c r="T1170" s="92"/>
      <c r="U1170" s="80"/>
      <c r="V1170" s="80"/>
      <c r="W1170" s="80"/>
      <c r="X1170" s="81">
        <v>0</v>
      </c>
      <c r="Y1170" s="80"/>
      <c r="Z1170" s="80"/>
      <c r="AA1170" s="82"/>
      <c r="AB1170" s="82"/>
      <c r="AC1170" s="83"/>
      <c r="AD1170" s="83"/>
      <c r="AE1170" s="83"/>
      <c r="AF1170" s="83"/>
      <c r="AG1170" s="84"/>
      <c r="AH1170" s="85"/>
      <c r="AI1170" s="85"/>
      <c r="AJ1170" s="85">
        <f t="shared" si="34"/>
        <v>0</v>
      </c>
      <c r="AK1170" s="85">
        <f t="shared" si="35"/>
        <v>0</v>
      </c>
      <c r="AL1170" s="36"/>
    </row>
    <row r="1171" spans="1:38" ht="15" hidden="1" customHeight="1" x14ac:dyDescent="0.25">
      <c r="A1171" s="71">
        <v>1141</v>
      </c>
      <c r="B1171" s="71"/>
      <c r="C1171" s="72"/>
      <c r="D1171" s="70"/>
      <c r="E1171" s="30"/>
      <c r="F1171" s="30"/>
      <c r="G1171" s="73"/>
      <c r="H1171" s="74" t="s">
        <v>8</v>
      </c>
      <c r="I1171" s="31"/>
      <c r="J1171" s="30" t="s">
        <v>9</v>
      </c>
      <c r="K1171" s="75">
        <f>'ФОРМУЛЫ!'!E1157</f>
        <v>0</v>
      </c>
      <c r="L1171" s="75">
        <f>'ФОРМУЛЫ!'!F1157</f>
        <v>0</v>
      </c>
      <c r="M1171" s="91"/>
      <c r="N1171" s="76">
        <f>'ФОРМУЛЫ!'!J1157</f>
        <v>0</v>
      </c>
      <c r="O1171" s="76">
        <f>'ФОРМУЛЫ!'!K1157</f>
        <v>0</v>
      </c>
      <c r="P1171" s="77"/>
      <c r="Q1171" s="78">
        <f>'ФОРМУЛЫ!'!P1157</f>
        <v>0</v>
      </c>
      <c r="R1171" s="79">
        <v>0.18</v>
      </c>
      <c r="S1171" s="92"/>
      <c r="T1171" s="92"/>
      <c r="U1171" s="80"/>
      <c r="V1171" s="80"/>
      <c r="W1171" s="80"/>
      <c r="X1171" s="81">
        <v>0</v>
      </c>
      <c r="Y1171" s="80"/>
      <c r="Z1171" s="80"/>
      <c r="AA1171" s="82"/>
      <c r="AB1171" s="82"/>
      <c r="AC1171" s="83"/>
      <c r="AD1171" s="83"/>
      <c r="AE1171" s="83"/>
      <c r="AF1171" s="83"/>
      <c r="AG1171" s="84"/>
      <c r="AH1171" s="85"/>
      <c r="AI1171" s="85"/>
      <c r="AJ1171" s="85">
        <f t="shared" si="34"/>
        <v>0</v>
      </c>
      <c r="AK1171" s="85">
        <f t="shared" si="35"/>
        <v>0</v>
      </c>
      <c r="AL1171" s="36"/>
    </row>
    <row r="1172" spans="1:38" ht="15" hidden="1" customHeight="1" x14ac:dyDescent="0.25">
      <c r="A1172" s="71">
        <v>1142</v>
      </c>
      <c r="B1172" s="71"/>
      <c r="C1172" s="72"/>
      <c r="D1172" s="70"/>
      <c r="E1172" s="30"/>
      <c r="F1172" s="30"/>
      <c r="G1172" s="73"/>
      <c r="H1172" s="74" t="s">
        <v>8</v>
      </c>
      <c r="I1172" s="31"/>
      <c r="J1172" s="30" t="s">
        <v>9</v>
      </c>
      <c r="K1172" s="75">
        <f>'ФОРМУЛЫ!'!E1158</f>
        <v>0</v>
      </c>
      <c r="L1172" s="75">
        <f>'ФОРМУЛЫ!'!F1158</f>
        <v>0</v>
      </c>
      <c r="M1172" s="91"/>
      <c r="N1172" s="76">
        <f>'ФОРМУЛЫ!'!J1158</f>
        <v>0</v>
      </c>
      <c r="O1172" s="76">
        <f>'ФОРМУЛЫ!'!K1158</f>
        <v>0</v>
      </c>
      <c r="P1172" s="77"/>
      <c r="Q1172" s="78">
        <f>'ФОРМУЛЫ!'!P1158</f>
        <v>0</v>
      </c>
      <c r="R1172" s="79">
        <v>0.18</v>
      </c>
      <c r="S1172" s="92"/>
      <c r="T1172" s="92"/>
      <c r="U1172" s="80"/>
      <c r="V1172" s="80"/>
      <c r="W1172" s="80"/>
      <c r="X1172" s="81">
        <v>0</v>
      </c>
      <c r="Y1172" s="80"/>
      <c r="Z1172" s="80"/>
      <c r="AA1172" s="82"/>
      <c r="AB1172" s="82"/>
      <c r="AC1172" s="83"/>
      <c r="AD1172" s="83"/>
      <c r="AE1172" s="83"/>
      <c r="AF1172" s="83"/>
      <c r="AG1172" s="84"/>
      <c r="AH1172" s="85"/>
      <c r="AI1172" s="85"/>
      <c r="AJ1172" s="85">
        <f t="shared" si="34"/>
        <v>0</v>
      </c>
      <c r="AK1172" s="85">
        <f t="shared" si="35"/>
        <v>0</v>
      </c>
      <c r="AL1172" s="36"/>
    </row>
    <row r="1173" spans="1:38" ht="15" hidden="1" customHeight="1" x14ac:dyDescent="0.25">
      <c r="A1173" s="71">
        <v>1143</v>
      </c>
      <c r="B1173" s="71"/>
      <c r="C1173" s="72"/>
      <c r="D1173" s="70"/>
      <c r="E1173" s="30"/>
      <c r="F1173" s="30"/>
      <c r="G1173" s="73"/>
      <c r="H1173" s="74" t="s">
        <v>8</v>
      </c>
      <c r="I1173" s="31"/>
      <c r="J1173" s="30" t="s">
        <v>9</v>
      </c>
      <c r="K1173" s="75">
        <f>'ФОРМУЛЫ!'!E1159</f>
        <v>0</v>
      </c>
      <c r="L1173" s="75">
        <f>'ФОРМУЛЫ!'!F1159</f>
        <v>0</v>
      </c>
      <c r="M1173" s="91"/>
      <c r="N1173" s="76">
        <f>'ФОРМУЛЫ!'!J1159</f>
        <v>0</v>
      </c>
      <c r="O1173" s="76">
        <f>'ФОРМУЛЫ!'!K1159</f>
        <v>0</v>
      </c>
      <c r="P1173" s="77"/>
      <c r="Q1173" s="78">
        <f>'ФОРМУЛЫ!'!P1159</f>
        <v>0</v>
      </c>
      <c r="R1173" s="79">
        <v>0.18</v>
      </c>
      <c r="S1173" s="92"/>
      <c r="T1173" s="92"/>
      <c r="U1173" s="80"/>
      <c r="V1173" s="80"/>
      <c r="W1173" s="80"/>
      <c r="X1173" s="81">
        <v>0</v>
      </c>
      <c r="Y1173" s="80"/>
      <c r="Z1173" s="80"/>
      <c r="AA1173" s="82"/>
      <c r="AB1173" s="82"/>
      <c r="AC1173" s="83"/>
      <c r="AD1173" s="83"/>
      <c r="AE1173" s="83"/>
      <c r="AF1173" s="83"/>
      <c r="AG1173" s="84"/>
      <c r="AH1173" s="85"/>
      <c r="AI1173" s="85"/>
      <c r="AJ1173" s="85">
        <f t="shared" si="34"/>
        <v>0</v>
      </c>
      <c r="AK1173" s="85">
        <f t="shared" si="35"/>
        <v>0</v>
      </c>
      <c r="AL1173" s="36"/>
    </row>
    <row r="1174" spans="1:38" ht="15" hidden="1" customHeight="1" x14ac:dyDescent="0.25">
      <c r="A1174" s="71">
        <v>1144</v>
      </c>
      <c r="B1174" s="71"/>
      <c r="C1174" s="72"/>
      <c r="D1174" s="70"/>
      <c r="E1174" s="30"/>
      <c r="F1174" s="30"/>
      <c r="G1174" s="73"/>
      <c r="H1174" s="74" t="s">
        <v>8</v>
      </c>
      <c r="I1174" s="31"/>
      <c r="J1174" s="30" t="s">
        <v>9</v>
      </c>
      <c r="K1174" s="75">
        <f>'ФОРМУЛЫ!'!E1160</f>
        <v>0</v>
      </c>
      <c r="L1174" s="75">
        <f>'ФОРМУЛЫ!'!F1160</f>
        <v>0</v>
      </c>
      <c r="M1174" s="91"/>
      <c r="N1174" s="76">
        <f>'ФОРМУЛЫ!'!J1160</f>
        <v>0</v>
      </c>
      <c r="O1174" s="76">
        <f>'ФОРМУЛЫ!'!K1160</f>
        <v>0</v>
      </c>
      <c r="P1174" s="77"/>
      <c r="Q1174" s="78">
        <f>'ФОРМУЛЫ!'!P1160</f>
        <v>0</v>
      </c>
      <c r="R1174" s="79">
        <v>0.18</v>
      </c>
      <c r="S1174" s="92"/>
      <c r="T1174" s="92"/>
      <c r="U1174" s="80"/>
      <c r="V1174" s="80"/>
      <c r="W1174" s="80"/>
      <c r="X1174" s="81">
        <v>0</v>
      </c>
      <c r="Y1174" s="80"/>
      <c r="Z1174" s="80"/>
      <c r="AA1174" s="82"/>
      <c r="AB1174" s="82"/>
      <c r="AC1174" s="83"/>
      <c r="AD1174" s="83"/>
      <c r="AE1174" s="83"/>
      <c r="AF1174" s="83"/>
      <c r="AG1174" s="84"/>
      <c r="AH1174" s="85"/>
      <c r="AI1174" s="85"/>
      <c r="AJ1174" s="85">
        <f t="shared" si="34"/>
        <v>0</v>
      </c>
      <c r="AK1174" s="85">
        <f t="shared" si="35"/>
        <v>0</v>
      </c>
      <c r="AL1174" s="36"/>
    </row>
    <row r="1175" spans="1:38" ht="15" hidden="1" customHeight="1" x14ac:dyDescent="0.25">
      <c r="A1175" s="71">
        <v>1145</v>
      </c>
      <c r="B1175" s="71"/>
      <c r="C1175" s="72"/>
      <c r="D1175" s="70"/>
      <c r="E1175" s="30"/>
      <c r="F1175" s="30"/>
      <c r="G1175" s="73"/>
      <c r="H1175" s="74" t="s">
        <v>8</v>
      </c>
      <c r="I1175" s="31"/>
      <c r="J1175" s="30" t="s">
        <v>9</v>
      </c>
      <c r="K1175" s="75">
        <f>'ФОРМУЛЫ!'!E1161</f>
        <v>0</v>
      </c>
      <c r="L1175" s="75">
        <f>'ФОРМУЛЫ!'!F1161</f>
        <v>0</v>
      </c>
      <c r="M1175" s="91"/>
      <c r="N1175" s="76">
        <f>'ФОРМУЛЫ!'!J1161</f>
        <v>0</v>
      </c>
      <c r="O1175" s="76">
        <f>'ФОРМУЛЫ!'!K1161</f>
        <v>0</v>
      </c>
      <c r="P1175" s="77"/>
      <c r="Q1175" s="78">
        <f>'ФОРМУЛЫ!'!P1161</f>
        <v>0</v>
      </c>
      <c r="R1175" s="79">
        <v>0.18</v>
      </c>
      <c r="S1175" s="92"/>
      <c r="T1175" s="92"/>
      <c r="U1175" s="80"/>
      <c r="V1175" s="80"/>
      <c r="W1175" s="80"/>
      <c r="X1175" s="81">
        <v>0</v>
      </c>
      <c r="Y1175" s="80"/>
      <c r="Z1175" s="80"/>
      <c r="AA1175" s="82"/>
      <c r="AB1175" s="82"/>
      <c r="AC1175" s="83"/>
      <c r="AD1175" s="83"/>
      <c r="AE1175" s="83"/>
      <c r="AF1175" s="83"/>
      <c r="AG1175" s="84"/>
      <c r="AH1175" s="85"/>
      <c r="AI1175" s="85"/>
      <c r="AJ1175" s="85">
        <f t="shared" si="34"/>
        <v>0</v>
      </c>
      <c r="AK1175" s="85">
        <f t="shared" si="35"/>
        <v>0</v>
      </c>
      <c r="AL1175" s="36"/>
    </row>
    <row r="1176" spans="1:38" ht="15" hidden="1" customHeight="1" x14ac:dyDescent="0.25">
      <c r="A1176" s="71">
        <v>1146</v>
      </c>
      <c r="B1176" s="71"/>
      <c r="C1176" s="72"/>
      <c r="D1176" s="70"/>
      <c r="E1176" s="30"/>
      <c r="F1176" s="30"/>
      <c r="G1176" s="73"/>
      <c r="H1176" s="74" t="s">
        <v>8</v>
      </c>
      <c r="I1176" s="31"/>
      <c r="J1176" s="30" t="s">
        <v>9</v>
      </c>
      <c r="K1176" s="75">
        <f>'ФОРМУЛЫ!'!E1162</f>
        <v>0</v>
      </c>
      <c r="L1176" s="75">
        <f>'ФОРМУЛЫ!'!F1162</f>
        <v>0</v>
      </c>
      <c r="M1176" s="91"/>
      <c r="N1176" s="76">
        <f>'ФОРМУЛЫ!'!J1162</f>
        <v>0</v>
      </c>
      <c r="O1176" s="76">
        <f>'ФОРМУЛЫ!'!K1162</f>
        <v>0</v>
      </c>
      <c r="P1176" s="77"/>
      <c r="Q1176" s="78">
        <f>'ФОРМУЛЫ!'!P1162</f>
        <v>0</v>
      </c>
      <c r="R1176" s="79">
        <v>0.18</v>
      </c>
      <c r="S1176" s="92"/>
      <c r="T1176" s="92"/>
      <c r="U1176" s="80"/>
      <c r="V1176" s="80"/>
      <c r="W1176" s="80"/>
      <c r="X1176" s="81">
        <v>0</v>
      </c>
      <c r="Y1176" s="80"/>
      <c r="Z1176" s="80"/>
      <c r="AA1176" s="82"/>
      <c r="AB1176" s="82"/>
      <c r="AC1176" s="83"/>
      <c r="AD1176" s="83"/>
      <c r="AE1176" s="83"/>
      <c r="AF1176" s="83"/>
      <c r="AG1176" s="84"/>
      <c r="AH1176" s="85"/>
      <c r="AI1176" s="85"/>
      <c r="AJ1176" s="85">
        <f t="shared" si="34"/>
        <v>0</v>
      </c>
      <c r="AK1176" s="85">
        <f t="shared" si="35"/>
        <v>0</v>
      </c>
      <c r="AL1176" s="36"/>
    </row>
    <row r="1177" spans="1:38" ht="15" hidden="1" customHeight="1" x14ac:dyDescent="0.25">
      <c r="A1177" s="71">
        <v>1147</v>
      </c>
      <c r="B1177" s="71"/>
      <c r="C1177" s="72"/>
      <c r="D1177" s="70"/>
      <c r="E1177" s="30"/>
      <c r="F1177" s="30"/>
      <c r="G1177" s="73"/>
      <c r="H1177" s="74" t="s">
        <v>8</v>
      </c>
      <c r="I1177" s="31"/>
      <c r="J1177" s="30" t="s">
        <v>9</v>
      </c>
      <c r="K1177" s="75">
        <f>'ФОРМУЛЫ!'!E1163</f>
        <v>0</v>
      </c>
      <c r="L1177" s="75">
        <f>'ФОРМУЛЫ!'!F1163</f>
        <v>0</v>
      </c>
      <c r="M1177" s="91"/>
      <c r="N1177" s="76">
        <f>'ФОРМУЛЫ!'!J1163</f>
        <v>0</v>
      </c>
      <c r="O1177" s="76">
        <f>'ФОРМУЛЫ!'!K1163</f>
        <v>0</v>
      </c>
      <c r="P1177" s="77"/>
      <c r="Q1177" s="78">
        <f>'ФОРМУЛЫ!'!P1163</f>
        <v>0</v>
      </c>
      <c r="R1177" s="79">
        <v>0.18</v>
      </c>
      <c r="S1177" s="92"/>
      <c r="T1177" s="92"/>
      <c r="U1177" s="80"/>
      <c r="V1177" s="80"/>
      <c r="W1177" s="80"/>
      <c r="X1177" s="81">
        <v>0</v>
      </c>
      <c r="Y1177" s="80"/>
      <c r="Z1177" s="80"/>
      <c r="AA1177" s="82"/>
      <c r="AB1177" s="82"/>
      <c r="AC1177" s="83"/>
      <c r="AD1177" s="83"/>
      <c r="AE1177" s="83"/>
      <c r="AF1177" s="83"/>
      <c r="AG1177" s="84"/>
      <c r="AH1177" s="85"/>
      <c r="AI1177" s="85"/>
      <c r="AJ1177" s="85">
        <f t="shared" si="34"/>
        <v>0</v>
      </c>
      <c r="AK1177" s="85">
        <f t="shared" si="35"/>
        <v>0</v>
      </c>
      <c r="AL1177" s="36"/>
    </row>
    <row r="1178" spans="1:38" ht="15" hidden="1" customHeight="1" x14ac:dyDescent="0.25">
      <c r="A1178" s="71">
        <v>1148</v>
      </c>
      <c r="B1178" s="71"/>
      <c r="C1178" s="72"/>
      <c r="D1178" s="70"/>
      <c r="E1178" s="30"/>
      <c r="F1178" s="30"/>
      <c r="G1178" s="73"/>
      <c r="H1178" s="74" t="s">
        <v>8</v>
      </c>
      <c r="I1178" s="31"/>
      <c r="J1178" s="30" t="s">
        <v>9</v>
      </c>
      <c r="K1178" s="75">
        <f>'ФОРМУЛЫ!'!E1164</f>
        <v>0</v>
      </c>
      <c r="L1178" s="75">
        <f>'ФОРМУЛЫ!'!F1164</f>
        <v>0</v>
      </c>
      <c r="M1178" s="91"/>
      <c r="N1178" s="76">
        <f>'ФОРМУЛЫ!'!J1164</f>
        <v>0</v>
      </c>
      <c r="O1178" s="76">
        <f>'ФОРМУЛЫ!'!K1164</f>
        <v>0</v>
      </c>
      <c r="P1178" s="77"/>
      <c r="Q1178" s="78">
        <f>'ФОРМУЛЫ!'!P1164</f>
        <v>0</v>
      </c>
      <c r="R1178" s="79">
        <v>0.18</v>
      </c>
      <c r="S1178" s="92"/>
      <c r="T1178" s="92"/>
      <c r="U1178" s="80"/>
      <c r="V1178" s="80"/>
      <c r="W1178" s="80"/>
      <c r="X1178" s="81">
        <v>0</v>
      </c>
      <c r="Y1178" s="80"/>
      <c r="Z1178" s="80"/>
      <c r="AA1178" s="82"/>
      <c r="AB1178" s="82"/>
      <c r="AC1178" s="83"/>
      <c r="AD1178" s="83"/>
      <c r="AE1178" s="83"/>
      <c r="AF1178" s="83"/>
      <c r="AG1178" s="84"/>
      <c r="AH1178" s="85"/>
      <c r="AI1178" s="85"/>
      <c r="AJ1178" s="85">
        <f t="shared" si="34"/>
        <v>0</v>
      </c>
      <c r="AK1178" s="85">
        <f t="shared" si="35"/>
        <v>0</v>
      </c>
      <c r="AL1178" s="36"/>
    </row>
    <row r="1179" spans="1:38" ht="15" hidden="1" customHeight="1" x14ac:dyDescent="0.25">
      <c r="A1179" s="71">
        <v>1149</v>
      </c>
      <c r="B1179" s="71"/>
      <c r="C1179" s="72"/>
      <c r="D1179" s="70"/>
      <c r="E1179" s="30"/>
      <c r="F1179" s="30"/>
      <c r="G1179" s="73"/>
      <c r="H1179" s="74" t="s">
        <v>8</v>
      </c>
      <c r="I1179" s="31"/>
      <c r="J1179" s="30" t="s">
        <v>9</v>
      </c>
      <c r="K1179" s="75">
        <f>'ФОРМУЛЫ!'!E1165</f>
        <v>0</v>
      </c>
      <c r="L1179" s="75">
        <f>'ФОРМУЛЫ!'!F1165</f>
        <v>0</v>
      </c>
      <c r="M1179" s="91"/>
      <c r="N1179" s="76">
        <f>'ФОРМУЛЫ!'!J1165</f>
        <v>0</v>
      </c>
      <c r="O1179" s="76">
        <f>'ФОРМУЛЫ!'!K1165</f>
        <v>0</v>
      </c>
      <c r="P1179" s="77"/>
      <c r="Q1179" s="78">
        <f>'ФОРМУЛЫ!'!P1165</f>
        <v>0</v>
      </c>
      <c r="R1179" s="79">
        <v>0.18</v>
      </c>
      <c r="S1179" s="92"/>
      <c r="T1179" s="92"/>
      <c r="U1179" s="80"/>
      <c r="V1179" s="80"/>
      <c r="W1179" s="80"/>
      <c r="X1179" s="81">
        <v>0</v>
      </c>
      <c r="Y1179" s="80"/>
      <c r="Z1179" s="80"/>
      <c r="AA1179" s="82"/>
      <c r="AB1179" s="82"/>
      <c r="AC1179" s="83"/>
      <c r="AD1179" s="83"/>
      <c r="AE1179" s="83"/>
      <c r="AF1179" s="83"/>
      <c r="AG1179" s="84"/>
      <c r="AH1179" s="85"/>
      <c r="AI1179" s="85"/>
      <c r="AJ1179" s="85">
        <f t="shared" si="34"/>
        <v>0</v>
      </c>
      <c r="AK1179" s="85">
        <f t="shared" si="35"/>
        <v>0</v>
      </c>
      <c r="AL1179" s="36"/>
    </row>
    <row r="1180" spans="1:38" ht="15" hidden="1" customHeight="1" x14ac:dyDescent="0.25">
      <c r="A1180" s="71">
        <v>1150</v>
      </c>
      <c r="B1180" s="71"/>
      <c r="C1180" s="72"/>
      <c r="D1180" s="70"/>
      <c r="E1180" s="30"/>
      <c r="F1180" s="30"/>
      <c r="G1180" s="73"/>
      <c r="H1180" s="74" t="s">
        <v>8</v>
      </c>
      <c r="I1180" s="31"/>
      <c r="J1180" s="30" t="s">
        <v>9</v>
      </c>
      <c r="K1180" s="75">
        <f>'ФОРМУЛЫ!'!E1166</f>
        <v>0</v>
      </c>
      <c r="L1180" s="75">
        <f>'ФОРМУЛЫ!'!F1166</f>
        <v>0</v>
      </c>
      <c r="M1180" s="91"/>
      <c r="N1180" s="76">
        <f>'ФОРМУЛЫ!'!J1166</f>
        <v>0</v>
      </c>
      <c r="O1180" s="76">
        <f>'ФОРМУЛЫ!'!K1166</f>
        <v>0</v>
      </c>
      <c r="P1180" s="77"/>
      <c r="Q1180" s="78">
        <f>'ФОРМУЛЫ!'!P1166</f>
        <v>0</v>
      </c>
      <c r="R1180" s="79">
        <v>0.18</v>
      </c>
      <c r="S1180" s="92"/>
      <c r="T1180" s="92"/>
      <c r="U1180" s="80"/>
      <c r="V1180" s="80"/>
      <c r="W1180" s="80"/>
      <c r="X1180" s="81">
        <v>0</v>
      </c>
      <c r="Y1180" s="80"/>
      <c r="Z1180" s="80"/>
      <c r="AA1180" s="82"/>
      <c r="AB1180" s="82"/>
      <c r="AC1180" s="83"/>
      <c r="AD1180" s="83"/>
      <c r="AE1180" s="83"/>
      <c r="AF1180" s="83"/>
      <c r="AG1180" s="84"/>
      <c r="AH1180" s="85"/>
      <c r="AI1180" s="85"/>
      <c r="AJ1180" s="85">
        <f t="shared" si="34"/>
        <v>0</v>
      </c>
      <c r="AK1180" s="85">
        <f t="shared" si="35"/>
        <v>0</v>
      </c>
      <c r="AL1180" s="36"/>
    </row>
    <row r="1181" spans="1:38" ht="15" hidden="1" customHeight="1" x14ac:dyDescent="0.25">
      <c r="A1181" s="71">
        <v>1151</v>
      </c>
      <c r="B1181" s="71"/>
      <c r="C1181" s="72"/>
      <c r="D1181" s="70"/>
      <c r="E1181" s="30"/>
      <c r="F1181" s="30"/>
      <c r="G1181" s="73"/>
      <c r="H1181" s="74" t="s">
        <v>8</v>
      </c>
      <c r="I1181" s="31"/>
      <c r="J1181" s="30" t="s">
        <v>9</v>
      </c>
      <c r="K1181" s="75">
        <f>'ФОРМУЛЫ!'!E1167</f>
        <v>0</v>
      </c>
      <c r="L1181" s="75">
        <f>'ФОРМУЛЫ!'!F1167</f>
        <v>0</v>
      </c>
      <c r="M1181" s="91"/>
      <c r="N1181" s="76">
        <f>'ФОРМУЛЫ!'!J1167</f>
        <v>0</v>
      </c>
      <c r="O1181" s="76">
        <f>'ФОРМУЛЫ!'!K1167</f>
        <v>0</v>
      </c>
      <c r="P1181" s="77"/>
      <c r="Q1181" s="78">
        <f>'ФОРМУЛЫ!'!P1167</f>
        <v>0</v>
      </c>
      <c r="R1181" s="79">
        <v>0.18</v>
      </c>
      <c r="S1181" s="92"/>
      <c r="T1181" s="92"/>
      <c r="U1181" s="80"/>
      <c r="V1181" s="80"/>
      <c r="W1181" s="80"/>
      <c r="X1181" s="81">
        <v>0</v>
      </c>
      <c r="Y1181" s="80"/>
      <c r="Z1181" s="80"/>
      <c r="AA1181" s="82"/>
      <c r="AB1181" s="82"/>
      <c r="AC1181" s="83"/>
      <c r="AD1181" s="83"/>
      <c r="AE1181" s="83"/>
      <c r="AF1181" s="83"/>
      <c r="AG1181" s="84"/>
      <c r="AH1181" s="85"/>
      <c r="AI1181" s="85"/>
      <c r="AJ1181" s="85">
        <f t="shared" si="34"/>
        <v>0</v>
      </c>
      <c r="AK1181" s="85">
        <f t="shared" si="35"/>
        <v>0</v>
      </c>
      <c r="AL1181" s="36"/>
    </row>
    <row r="1182" spans="1:38" ht="15" hidden="1" customHeight="1" x14ac:dyDescent="0.25">
      <c r="A1182" s="71">
        <v>1152</v>
      </c>
      <c r="B1182" s="71"/>
      <c r="C1182" s="72"/>
      <c r="D1182" s="70"/>
      <c r="E1182" s="30"/>
      <c r="F1182" s="30"/>
      <c r="G1182" s="73"/>
      <c r="H1182" s="74" t="s">
        <v>8</v>
      </c>
      <c r="I1182" s="31"/>
      <c r="J1182" s="30" t="s">
        <v>9</v>
      </c>
      <c r="K1182" s="75">
        <f>'ФОРМУЛЫ!'!E1168</f>
        <v>0</v>
      </c>
      <c r="L1182" s="75">
        <f>'ФОРМУЛЫ!'!F1168</f>
        <v>0</v>
      </c>
      <c r="M1182" s="91"/>
      <c r="N1182" s="76">
        <f>'ФОРМУЛЫ!'!J1168</f>
        <v>0</v>
      </c>
      <c r="O1182" s="76">
        <f>'ФОРМУЛЫ!'!K1168</f>
        <v>0</v>
      </c>
      <c r="P1182" s="77"/>
      <c r="Q1182" s="78">
        <f>'ФОРМУЛЫ!'!P1168</f>
        <v>0</v>
      </c>
      <c r="R1182" s="79">
        <v>0.18</v>
      </c>
      <c r="S1182" s="92"/>
      <c r="T1182" s="92"/>
      <c r="U1182" s="80"/>
      <c r="V1182" s="80"/>
      <c r="W1182" s="80"/>
      <c r="X1182" s="81">
        <v>0</v>
      </c>
      <c r="Y1182" s="80"/>
      <c r="Z1182" s="80"/>
      <c r="AA1182" s="82"/>
      <c r="AB1182" s="82"/>
      <c r="AC1182" s="83"/>
      <c r="AD1182" s="83"/>
      <c r="AE1182" s="83"/>
      <c r="AF1182" s="83"/>
      <c r="AG1182" s="84"/>
      <c r="AH1182" s="85"/>
      <c r="AI1182" s="85"/>
      <c r="AJ1182" s="85">
        <f t="shared" si="34"/>
        <v>0</v>
      </c>
      <c r="AK1182" s="85">
        <f t="shared" si="35"/>
        <v>0</v>
      </c>
      <c r="AL1182" s="36"/>
    </row>
    <row r="1183" spans="1:38" ht="15" hidden="1" customHeight="1" x14ac:dyDescent="0.25">
      <c r="A1183" s="71">
        <v>1153</v>
      </c>
      <c r="B1183" s="71"/>
      <c r="C1183" s="72"/>
      <c r="D1183" s="70"/>
      <c r="E1183" s="30"/>
      <c r="F1183" s="30"/>
      <c r="G1183" s="73"/>
      <c r="H1183" s="74" t="s">
        <v>8</v>
      </c>
      <c r="I1183" s="31"/>
      <c r="J1183" s="30" t="s">
        <v>9</v>
      </c>
      <c r="K1183" s="75">
        <f>'ФОРМУЛЫ!'!E1169</f>
        <v>0</v>
      </c>
      <c r="L1183" s="75">
        <f>'ФОРМУЛЫ!'!F1169</f>
        <v>0</v>
      </c>
      <c r="M1183" s="91"/>
      <c r="N1183" s="76">
        <f>'ФОРМУЛЫ!'!J1169</f>
        <v>0</v>
      </c>
      <c r="O1183" s="76">
        <f>'ФОРМУЛЫ!'!K1169</f>
        <v>0</v>
      </c>
      <c r="P1183" s="77"/>
      <c r="Q1183" s="78">
        <f>'ФОРМУЛЫ!'!P1169</f>
        <v>0</v>
      </c>
      <c r="R1183" s="79">
        <v>0.18</v>
      </c>
      <c r="S1183" s="92"/>
      <c r="T1183" s="92"/>
      <c r="U1183" s="80"/>
      <c r="V1183" s="80"/>
      <c r="W1183" s="80"/>
      <c r="X1183" s="81">
        <v>0</v>
      </c>
      <c r="Y1183" s="80"/>
      <c r="Z1183" s="80"/>
      <c r="AA1183" s="82"/>
      <c r="AB1183" s="82"/>
      <c r="AC1183" s="83"/>
      <c r="AD1183" s="83"/>
      <c r="AE1183" s="83"/>
      <c r="AF1183" s="83"/>
      <c r="AG1183" s="84"/>
      <c r="AH1183" s="85"/>
      <c r="AI1183" s="85"/>
      <c r="AJ1183" s="85">
        <f t="shared" ref="AJ1183:AJ1246" si="36">ROUND(AH1183*E1183,2)</f>
        <v>0</v>
      </c>
      <c r="AK1183" s="85">
        <f t="shared" ref="AK1183:AK1246" si="37">ROUND(AI1183*E1183,2)</f>
        <v>0</v>
      </c>
      <c r="AL1183" s="36"/>
    </row>
    <row r="1184" spans="1:38" ht="15" hidden="1" customHeight="1" x14ac:dyDescent="0.25">
      <c r="A1184" s="71">
        <v>1154</v>
      </c>
      <c r="B1184" s="71"/>
      <c r="C1184" s="72"/>
      <c r="D1184" s="70"/>
      <c r="E1184" s="30"/>
      <c r="F1184" s="30"/>
      <c r="G1184" s="73"/>
      <c r="H1184" s="74" t="s">
        <v>8</v>
      </c>
      <c r="I1184" s="31"/>
      <c r="J1184" s="30" t="s">
        <v>9</v>
      </c>
      <c r="K1184" s="75">
        <f>'ФОРМУЛЫ!'!E1170</f>
        <v>0</v>
      </c>
      <c r="L1184" s="75">
        <f>'ФОРМУЛЫ!'!F1170</f>
        <v>0</v>
      </c>
      <c r="M1184" s="91"/>
      <c r="N1184" s="76">
        <f>'ФОРМУЛЫ!'!J1170</f>
        <v>0</v>
      </c>
      <c r="O1184" s="76">
        <f>'ФОРМУЛЫ!'!K1170</f>
        <v>0</v>
      </c>
      <c r="P1184" s="77"/>
      <c r="Q1184" s="78">
        <f>'ФОРМУЛЫ!'!P1170</f>
        <v>0</v>
      </c>
      <c r="R1184" s="79">
        <v>0.18</v>
      </c>
      <c r="S1184" s="92"/>
      <c r="T1184" s="92"/>
      <c r="U1184" s="80"/>
      <c r="V1184" s="80"/>
      <c r="W1184" s="80"/>
      <c r="X1184" s="81">
        <v>0</v>
      </c>
      <c r="Y1184" s="80"/>
      <c r="Z1184" s="80"/>
      <c r="AA1184" s="82"/>
      <c r="AB1184" s="82"/>
      <c r="AC1184" s="83"/>
      <c r="AD1184" s="83"/>
      <c r="AE1184" s="83"/>
      <c r="AF1184" s="83"/>
      <c r="AG1184" s="84"/>
      <c r="AH1184" s="85"/>
      <c r="AI1184" s="85"/>
      <c r="AJ1184" s="85">
        <f t="shared" si="36"/>
        <v>0</v>
      </c>
      <c r="AK1184" s="85">
        <f t="shared" si="37"/>
        <v>0</v>
      </c>
      <c r="AL1184" s="36"/>
    </row>
    <row r="1185" spans="1:38" ht="15" hidden="1" customHeight="1" x14ac:dyDescent="0.25">
      <c r="A1185" s="71">
        <v>1155</v>
      </c>
      <c r="B1185" s="71"/>
      <c r="C1185" s="72"/>
      <c r="D1185" s="70"/>
      <c r="E1185" s="30"/>
      <c r="F1185" s="30"/>
      <c r="G1185" s="73"/>
      <c r="H1185" s="74" t="s">
        <v>8</v>
      </c>
      <c r="I1185" s="31"/>
      <c r="J1185" s="30" t="s">
        <v>9</v>
      </c>
      <c r="K1185" s="75">
        <f>'ФОРМУЛЫ!'!E1171</f>
        <v>0</v>
      </c>
      <c r="L1185" s="75">
        <f>'ФОРМУЛЫ!'!F1171</f>
        <v>0</v>
      </c>
      <c r="M1185" s="91"/>
      <c r="N1185" s="76">
        <f>'ФОРМУЛЫ!'!J1171</f>
        <v>0</v>
      </c>
      <c r="O1185" s="76">
        <f>'ФОРМУЛЫ!'!K1171</f>
        <v>0</v>
      </c>
      <c r="P1185" s="77"/>
      <c r="Q1185" s="78">
        <f>'ФОРМУЛЫ!'!P1171</f>
        <v>0</v>
      </c>
      <c r="R1185" s="79">
        <v>0.18</v>
      </c>
      <c r="S1185" s="92"/>
      <c r="T1185" s="92"/>
      <c r="U1185" s="80"/>
      <c r="V1185" s="80"/>
      <c r="W1185" s="80"/>
      <c r="X1185" s="81">
        <v>0</v>
      </c>
      <c r="Y1185" s="80"/>
      <c r="Z1185" s="80"/>
      <c r="AA1185" s="82"/>
      <c r="AB1185" s="82"/>
      <c r="AC1185" s="83"/>
      <c r="AD1185" s="83"/>
      <c r="AE1185" s="83"/>
      <c r="AF1185" s="83"/>
      <c r="AG1185" s="84"/>
      <c r="AH1185" s="85"/>
      <c r="AI1185" s="85"/>
      <c r="AJ1185" s="85">
        <f t="shared" si="36"/>
        <v>0</v>
      </c>
      <c r="AK1185" s="85">
        <f t="shared" si="37"/>
        <v>0</v>
      </c>
      <c r="AL1185" s="36"/>
    </row>
    <row r="1186" spans="1:38" ht="15" hidden="1" customHeight="1" x14ac:dyDescent="0.25">
      <c r="A1186" s="71">
        <v>1156</v>
      </c>
      <c r="B1186" s="71"/>
      <c r="C1186" s="72"/>
      <c r="D1186" s="70"/>
      <c r="E1186" s="30"/>
      <c r="F1186" s="30"/>
      <c r="G1186" s="73"/>
      <c r="H1186" s="74" t="s">
        <v>8</v>
      </c>
      <c r="I1186" s="31"/>
      <c r="J1186" s="30" t="s">
        <v>9</v>
      </c>
      <c r="K1186" s="75">
        <f>'ФОРМУЛЫ!'!E1172</f>
        <v>0</v>
      </c>
      <c r="L1186" s="75">
        <f>'ФОРМУЛЫ!'!F1172</f>
        <v>0</v>
      </c>
      <c r="M1186" s="91"/>
      <c r="N1186" s="76">
        <f>'ФОРМУЛЫ!'!J1172</f>
        <v>0</v>
      </c>
      <c r="O1186" s="76">
        <f>'ФОРМУЛЫ!'!K1172</f>
        <v>0</v>
      </c>
      <c r="P1186" s="77"/>
      <c r="Q1186" s="78">
        <f>'ФОРМУЛЫ!'!P1172</f>
        <v>0</v>
      </c>
      <c r="R1186" s="79">
        <v>0.18</v>
      </c>
      <c r="S1186" s="92"/>
      <c r="T1186" s="92"/>
      <c r="U1186" s="80"/>
      <c r="V1186" s="80"/>
      <c r="W1186" s="80"/>
      <c r="X1186" s="81">
        <v>0</v>
      </c>
      <c r="Y1186" s="80"/>
      <c r="Z1186" s="80"/>
      <c r="AA1186" s="82"/>
      <c r="AB1186" s="82"/>
      <c r="AC1186" s="83"/>
      <c r="AD1186" s="83"/>
      <c r="AE1186" s="83"/>
      <c r="AF1186" s="83"/>
      <c r="AG1186" s="84"/>
      <c r="AH1186" s="85"/>
      <c r="AI1186" s="85"/>
      <c r="AJ1186" s="85">
        <f t="shared" si="36"/>
        <v>0</v>
      </c>
      <c r="AK1186" s="85">
        <f t="shared" si="37"/>
        <v>0</v>
      </c>
      <c r="AL1186" s="36"/>
    </row>
    <row r="1187" spans="1:38" ht="15" hidden="1" customHeight="1" x14ac:dyDescent="0.25">
      <c r="A1187" s="71">
        <v>1157</v>
      </c>
      <c r="B1187" s="71"/>
      <c r="C1187" s="72"/>
      <c r="D1187" s="70"/>
      <c r="E1187" s="30"/>
      <c r="F1187" s="30"/>
      <c r="G1187" s="73"/>
      <c r="H1187" s="74" t="s">
        <v>8</v>
      </c>
      <c r="I1187" s="31"/>
      <c r="J1187" s="30" t="s">
        <v>9</v>
      </c>
      <c r="K1187" s="75">
        <f>'ФОРМУЛЫ!'!E1173</f>
        <v>0</v>
      </c>
      <c r="L1187" s="75">
        <f>'ФОРМУЛЫ!'!F1173</f>
        <v>0</v>
      </c>
      <c r="M1187" s="91"/>
      <c r="N1187" s="76">
        <f>'ФОРМУЛЫ!'!J1173</f>
        <v>0</v>
      </c>
      <c r="O1187" s="76">
        <f>'ФОРМУЛЫ!'!K1173</f>
        <v>0</v>
      </c>
      <c r="P1187" s="77"/>
      <c r="Q1187" s="78">
        <f>'ФОРМУЛЫ!'!P1173</f>
        <v>0</v>
      </c>
      <c r="R1187" s="79">
        <v>0.18</v>
      </c>
      <c r="S1187" s="92"/>
      <c r="T1187" s="92"/>
      <c r="U1187" s="80"/>
      <c r="V1187" s="80"/>
      <c r="W1187" s="80"/>
      <c r="X1187" s="81">
        <v>0</v>
      </c>
      <c r="Y1187" s="80"/>
      <c r="Z1187" s="80"/>
      <c r="AA1187" s="82"/>
      <c r="AB1187" s="82"/>
      <c r="AC1187" s="83"/>
      <c r="AD1187" s="83"/>
      <c r="AE1187" s="83"/>
      <c r="AF1187" s="83"/>
      <c r="AG1187" s="84"/>
      <c r="AH1187" s="85"/>
      <c r="AI1187" s="85"/>
      <c r="AJ1187" s="85">
        <f t="shared" si="36"/>
        <v>0</v>
      </c>
      <c r="AK1187" s="85">
        <f t="shared" si="37"/>
        <v>0</v>
      </c>
      <c r="AL1187" s="36"/>
    </row>
    <row r="1188" spans="1:38" ht="15" hidden="1" customHeight="1" x14ac:dyDescent="0.25">
      <c r="A1188" s="71">
        <v>1158</v>
      </c>
      <c r="B1188" s="71"/>
      <c r="C1188" s="72"/>
      <c r="D1188" s="70"/>
      <c r="E1188" s="30"/>
      <c r="F1188" s="30"/>
      <c r="G1188" s="73"/>
      <c r="H1188" s="74" t="s">
        <v>8</v>
      </c>
      <c r="I1188" s="31"/>
      <c r="J1188" s="30" t="s">
        <v>9</v>
      </c>
      <c r="K1188" s="75">
        <f>'ФОРМУЛЫ!'!E1174</f>
        <v>0</v>
      </c>
      <c r="L1188" s="75">
        <f>'ФОРМУЛЫ!'!F1174</f>
        <v>0</v>
      </c>
      <c r="M1188" s="91"/>
      <c r="N1188" s="76">
        <f>'ФОРМУЛЫ!'!J1174</f>
        <v>0</v>
      </c>
      <c r="O1188" s="76">
        <f>'ФОРМУЛЫ!'!K1174</f>
        <v>0</v>
      </c>
      <c r="P1188" s="77"/>
      <c r="Q1188" s="78">
        <f>'ФОРМУЛЫ!'!P1174</f>
        <v>0</v>
      </c>
      <c r="R1188" s="79">
        <v>0.18</v>
      </c>
      <c r="S1188" s="92"/>
      <c r="T1188" s="92"/>
      <c r="U1188" s="80"/>
      <c r="V1188" s="80"/>
      <c r="W1188" s="80"/>
      <c r="X1188" s="81">
        <v>0</v>
      </c>
      <c r="Y1188" s="80"/>
      <c r="Z1188" s="80"/>
      <c r="AA1188" s="82"/>
      <c r="AB1188" s="82"/>
      <c r="AC1188" s="83"/>
      <c r="AD1188" s="83"/>
      <c r="AE1188" s="83"/>
      <c r="AF1188" s="83"/>
      <c r="AG1188" s="84"/>
      <c r="AH1188" s="85"/>
      <c r="AI1188" s="85"/>
      <c r="AJ1188" s="85">
        <f t="shared" si="36"/>
        <v>0</v>
      </c>
      <c r="AK1188" s="85">
        <f t="shared" si="37"/>
        <v>0</v>
      </c>
      <c r="AL1188" s="36"/>
    </row>
    <row r="1189" spans="1:38" ht="15" hidden="1" customHeight="1" x14ac:dyDescent="0.25">
      <c r="A1189" s="71">
        <v>1159</v>
      </c>
      <c r="B1189" s="71"/>
      <c r="C1189" s="72"/>
      <c r="D1189" s="70"/>
      <c r="E1189" s="30"/>
      <c r="F1189" s="30"/>
      <c r="G1189" s="73"/>
      <c r="H1189" s="74" t="s">
        <v>8</v>
      </c>
      <c r="I1189" s="31"/>
      <c r="J1189" s="30" t="s">
        <v>9</v>
      </c>
      <c r="K1189" s="75">
        <f>'ФОРМУЛЫ!'!E1175</f>
        <v>0</v>
      </c>
      <c r="L1189" s="75">
        <f>'ФОРМУЛЫ!'!F1175</f>
        <v>0</v>
      </c>
      <c r="M1189" s="91"/>
      <c r="N1189" s="76">
        <f>'ФОРМУЛЫ!'!J1175</f>
        <v>0</v>
      </c>
      <c r="O1189" s="76">
        <f>'ФОРМУЛЫ!'!K1175</f>
        <v>0</v>
      </c>
      <c r="P1189" s="77"/>
      <c r="Q1189" s="78">
        <f>'ФОРМУЛЫ!'!P1175</f>
        <v>0</v>
      </c>
      <c r="R1189" s="79">
        <v>0.18</v>
      </c>
      <c r="S1189" s="92"/>
      <c r="T1189" s="92"/>
      <c r="U1189" s="80"/>
      <c r="V1189" s="80"/>
      <c r="W1189" s="80"/>
      <c r="X1189" s="81">
        <v>0</v>
      </c>
      <c r="Y1189" s="80"/>
      <c r="Z1189" s="80"/>
      <c r="AA1189" s="82"/>
      <c r="AB1189" s="82"/>
      <c r="AC1189" s="83"/>
      <c r="AD1189" s="83"/>
      <c r="AE1189" s="83"/>
      <c r="AF1189" s="83"/>
      <c r="AG1189" s="84"/>
      <c r="AH1189" s="85"/>
      <c r="AI1189" s="85"/>
      <c r="AJ1189" s="85">
        <f t="shared" si="36"/>
        <v>0</v>
      </c>
      <c r="AK1189" s="85">
        <f t="shared" si="37"/>
        <v>0</v>
      </c>
      <c r="AL1189" s="36"/>
    </row>
    <row r="1190" spans="1:38" ht="15" hidden="1" customHeight="1" x14ac:dyDescent="0.25">
      <c r="A1190" s="71">
        <v>1160</v>
      </c>
      <c r="B1190" s="71"/>
      <c r="C1190" s="72"/>
      <c r="D1190" s="70"/>
      <c r="E1190" s="30"/>
      <c r="F1190" s="30"/>
      <c r="G1190" s="73"/>
      <c r="H1190" s="74" t="s">
        <v>8</v>
      </c>
      <c r="I1190" s="31"/>
      <c r="J1190" s="30" t="s">
        <v>9</v>
      </c>
      <c r="K1190" s="75">
        <f>'ФОРМУЛЫ!'!E1176</f>
        <v>0</v>
      </c>
      <c r="L1190" s="75">
        <f>'ФОРМУЛЫ!'!F1176</f>
        <v>0</v>
      </c>
      <c r="M1190" s="91"/>
      <c r="N1190" s="76">
        <f>'ФОРМУЛЫ!'!J1176</f>
        <v>0</v>
      </c>
      <c r="O1190" s="76">
        <f>'ФОРМУЛЫ!'!K1176</f>
        <v>0</v>
      </c>
      <c r="P1190" s="77"/>
      <c r="Q1190" s="78">
        <f>'ФОРМУЛЫ!'!P1176</f>
        <v>0</v>
      </c>
      <c r="R1190" s="79">
        <v>0.18</v>
      </c>
      <c r="S1190" s="92"/>
      <c r="T1190" s="92"/>
      <c r="U1190" s="80"/>
      <c r="V1190" s="80"/>
      <c r="W1190" s="80"/>
      <c r="X1190" s="81">
        <v>0</v>
      </c>
      <c r="Y1190" s="80"/>
      <c r="Z1190" s="80"/>
      <c r="AA1190" s="82"/>
      <c r="AB1190" s="82"/>
      <c r="AC1190" s="83"/>
      <c r="AD1190" s="83"/>
      <c r="AE1190" s="83"/>
      <c r="AF1190" s="83"/>
      <c r="AG1190" s="84"/>
      <c r="AH1190" s="85"/>
      <c r="AI1190" s="85"/>
      <c r="AJ1190" s="85">
        <f t="shared" si="36"/>
        <v>0</v>
      </c>
      <c r="AK1190" s="85">
        <f t="shared" si="37"/>
        <v>0</v>
      </c>
      <c r="AL1190" s="36"/>
    </row>
    <row r="1191" spans="1:38" ht="15" hidden="1" customHeight="1" x14ac:dyDescent="0.25">
      <c r="A1191" s="71">
        <v>1161</v>
      </c>
      <c r="B1191" s="71"/>
      <c r="C1191" s="72"/>
      <c r="D1191" s="70"/>
      <c r="E1191" s="30"/>
      <c r="F1191" s="30"/>
      <c r="G1191" s="73"/>
      <c r="H1191" s="74" t="s">
        <v>8</v>
      </c>
      <c r="I1191" s="31"/>
      <c r="J1191" s="30" t="s">
        <v>9</v>
      </c>
      <c r="K1191" s="75">
        <f>'ФОРМУЛЫ!'!E1177</f>
        <v>0</v>
      </c>
      <c r="L1191" s="75">
        <f>'ФОРМУЛЫ!'!F1177</f>
        <v>0</v>
      </c>
      <c r="M1191" s="91"/>
      <c r="N1191" s="76">
        <f>'ФОРМУЛЫ!'!J1177</f>
        <v>0</v>
      </c>
      <c r="O1191" s="76">
        <f>'ФОРМУЛЫ!'!K1177</f>
        <v>0</v>
      </c>
      <c r="P1191" s="77"/>
      <c r="Q1191" s="78">
        <f>'ФОРМУЛЫ!'!P1177</f>
        <v>0</v>
      </c>
      <c r="R1191" s="79">
        <v>0.18</v>
      </c>
      <c r="S1191" s="92"/>
      <c r="T1191" s="92"/>
      <c r="U1191" s="80"/>
      <c r="V1191" s="80"/>
      <c r="W1191" s="80"/>
      <c r="X1191" s="81">
        <v>0</v>
      </c>
      <c r="Y1191" s="80"/>
      <c r="Z1191" s="80"/>
      <c r="AA1191" s="82"/>
      <c r="AB1191" s="82"/>
      <c r="AC1191" s="83"/>
      <c r="AD1191" s="83"/>
      <c r="AE1191" s="83"/>
      <c r="AF1191" s="83"/>
      <c r="AG1191" s="84"/>
      <c r="AH1191" s="85"/>
      <c r="AI1191" s="85"/>
      <c r="AJ1191" s="85">
        <f t="shared" si="36"/>
        <v>0</v>
      </c>
      <c r="AK1191" s="85">
        <f t="shared" si="37"/>
        <v>0</v>
      </c>
      <c r="AL1191" s="36"/>
    </row>
    <row r="1192" spans="1:38" ht="15" hidden="1" customHeight="1" x14ac:dyDescent="0.25">
      <c r="A1192" s="71">
        <v>1162</v>
      </c>
      <c r="B1192" s="71"/>
      <c r="C1192" s="72"/>
      <c r="D1192" s="70"/>
      <c r="E1192" s="30"/>
      <c r="F1192" s="30"/>
      <c r="G1192" s="73"/>
      <c r="H1192" s="74" t="s">
        <v>8</v>
      </c>
      <c r="I1192" s="31"/>
      <c r="J1192" s="30" t="s">
        <v>9</v>
      </c>
      <c r="K1192" s="75">
        <f>'ФОРМУЛЫ!'!E1178</f>
        <v>0</v>
      </c>
      <c r="L1192" s="75">
        <f>'ФОРМУЛЫ!'!F1178</f>
        <v>0</v>
      </c>
      <c r="M1192" s="91"/>
      <c r="N1192" s="76">
        <f>'ФОРМУЛЫ!'!J1178</f>
        <v>0</v>
      </c>
      <c r="O1192" s="76">
        <f>'ФОРМУЛЫ!'!K1178</f>
        <v>0</v>
      </c>
      <c r="P1192" s="77"/>
      <c r="Q1192" s="78">
        <f>'ФОРМУЛЫ!'!P1178</f>
        <v>0</v>
      </c>
      <c r="R1192" s="79">
        <v>0.18</v>
      </c>
      <c r="S1192" s="92"/>
      <c r="T1192" s="92"/>
      <c r="U1192" s="80"/>
      <c r="V1192" s="80"/>
      <c r="W1192" s="80"/>
      <c r="X1192" s="81">
        <v>0</v>
      </c>
      <c r="Y1192" s="80"/>
      <c r="Z1192" s="80"/>
      <c r="AA1192" s="82"/>
      <c r="AB1192" s="82"/>
      <c r="AC1192" s="83"/>
      <c r="AD1192" s="83"/>
      <c r="AE1192" s="83"/>
      <c r="AF1192" s="83"/>
      <c r="AG1192" s="84"/>
      <c r="AH1192" s="85"/>
      <c r="AI1192" s="85"/>
      <c r="AJ1192" s="85">
        <f t="shared" si="36"/>
        <v>0</v>
      </c>
      <c r="AK1192" s="85">
        <f t="shared" si="37"/>
        <v>0</v>
      </c>
      <c r="AL1192" s="36"/>
    </row>
    <row r="1193" spans="1:38" ht="15" hidden="1" customHeight="1" x14ac:dyDescent="0.25">
      <c r="A1193" s="71">
        <v>1163</v>
      </c>
      <c r="B1193" s="71"/>
      <c r="C1193" s="72"/>
      <c r="D1193" s="70"/>
      <c r="E1193" s="30"/>
      <c r="F1193" s="30"/>
      <c r="G1193" s="73"/>
      <c r="H1193" s="74" t="s">
        <v>8</v>
      </c>
      <c r="I1193" s="31"/>
      <c r="J1193" s="30" t="s">
        <v>9</v>
      </c>
      <c r="K1193" s="75">
        <f>'ФОРМУЛЫ!'!E1179</f>
        <v>0</v>
      </c>
      <c r="L1193" s="75">
        <f>'ФОРМУЛЫ!'!F1179</f>
        <v>0</v>
      </c>
      <c r="M1193" s="91"/>
      <c r="N1193" s="76">
        <f>'ФОРМУЛЫ!'!J1179</f>
        <v>0</v>
      </c>
      <c r="O1193" s="76">
        <f>'ФОРМУЛЫ!'!K1179</f>
        <v>0</v>
      </c>
      <c r="P1193" s="77"/>
      <c r="Q1193" s="78">
        <f>'ФОРМУЛЫ!'!P1179</f>
        <v>0</v>
      </c>
      <c r="R1193" s="79">
        <v>0.18</v>
      </c>
      <c r="S1193" s="92"/>
      <c r="T1193" s="92"/>
      <c r="U1193" s="80"/>
      <c r="V1193" s="80"/>
      <c r="W1193" s="80"/>
      <c r="X1193" s="81">
        <v>0</v>
      </c>
      <c r="Y1193" s="80"/>
      <c r="Z1193" s="80"/>
      <c r="AA1193" s="82"/>
      <c r="AB1193" s="82"/>
      <c r="AC1193" s="83"/>
      <c r="AD1193" s="83"/>
      <c r="AE1193" s="83"/>
      <c r="AF1193" s="83"/>
      <c r="AG1193" s="84"/>
      <c r="AH1193" s="85"/>
      <c r="AI1193" s="85"/>
      <c r="AJ1193" s="85">
        <f t="shared" si="36"/>
        <v>0</v>
      </c>
      <c r="AK1193" s="85">
        <f t="shared" si="37"/>
        <v>0</v>
      </c>
      <c r="AL1193" s="36"/>
    </row>
    <row r="1194" spans="1:38" ht="15" hidden="1" customHeight="1" x14ac:dyDescent="0.25">
      <c r="A1194" s="71">
        <v>1164</v>
      </c>
      <c r="B1194" s="71"/>
      <c r="C1194" s="72"/>
      <c r="D1194" s="70"/>
      <c r="E1194" s="30"/>
      <c r="F1194" s="30"/>
      <c r="G1194" s="73"/>
      <c r="H1194" s="74" t="s">
        <v>8</v>
      </c>
      <c r="I1194" s="31"/>
      <c r="J1194" s="30" t="s">
        <v>9</v>
      </c>
      <c r="K1194" s="75">
        <f>'ФОРМУЛЫ!'!E1180</f>
        <v>0</v>
      </c>
      <c r="L1194" s="75">
        <f>'ФОРМУЛЫ!'!F1180</f>
        <v>0</v>
      </c>
      <c r="M1194" s="91"/>
      <c r="N1194" s="76">
        <f>'ФОРМУЛЫ!'!J1180</f>
        <v>0</v>
      </c>
      <c r="O1194" s="76">
        <f>'ФОРМУЛЫ!'!K1180</f>
        <v>0</v>
      </c>
      <c r="P1194" s="77"/>
      <c r="Q1194" s="78">
        <f>'ФОРМУЛЫ!'!P1180</f>
        <v>0</v>
      </c>
      <c r="R1194" s="79">
        <v>0.18</v>
      </c>
      <c r="S1194" s="92"/>
      <c r="T1194" s="92"/>
      <c r="U1194" s="80"/>
      <c r="V1194" s="80"/>
      <c r="W1194" s="80"/>
      <c r="X1194" s="81">
        <v>0</v>
      </c>
      <c r="Y1194" s="80"/>
      <c r="Z1194" s="80"/>
      <c r="AA1194" s="82"/>
      <c r="AB1194" s="82"/>
      <c r="AC1194" s="83"/>
      <c r="AD1194" s="83"/>
      <c r="AE1194" s="83"/>
      <c r="AF1194" s="83"/>
      <c r="AG1194" s="84"/>
      <c r="AH1194" s="85"/>
      <c r="AI1194" s="85"/>
      <c r="AJ1194" s="85">
        <f t="shared" si="36"/>
        <v>0</v>
      </c>
      <c r="AK1194" s="85">
        <f t="shared" si="37"/>
        <v>0</v>
      </c>
      <c r="AL1194" s="36"/>
    </row>
    <row r="1195" spans="1:38" ht="15" hidden="1" customHeight="1" x14ac:dyDescent="0.25">
      <c r="A1195" s="71">
        <v>1165</v>
      </c>
      <c r="B1195" s="71"/>
      <c r="C1195" s="72"/>
      <c r="D1195" s="70"/>
      <c r="E1195" s="30"/>
      <c r="F1195" s="30"/>
      <c r="G1195" s="73"/>
      <c r="H1195" s="74" t="s">
        <v>8</v>
      </c>
      <c r="I1195" s="31"/>
      <c r="J1195" s="30" t="s">
        <v>9</v>
      </c>
      <c r="K1195" s="75">
        <f>'ФОРМУЛЫ!'!E1181</f>
        <v>0</v>
      </c>
      <c r="L1195" s="75">
        <f>'ФОРМУЛЫ!'!F1181</f>
        <v>0</v>
      </c>
      <c r="M1195" s="91"/>
      <c r="N1195" s="76">
        <f>'ФОРМУЛЫ!'!J1181</f>
        <v>0</v>
      </c>
      <c r="O1195" s="76">
        <f>'ФОРМУЛЫ!'!K1181</f>
        <v>0</v>
      </c>
      <c r="P1195" s="77"/>
      <c r="Q1195" s="78">
        <f>'ФОРМУЛЫ!'!P1181</f>
        <v>0</v>
      </c>
      <c r="R1195" s="79">
        <v>0.18</v>
      </c>
      <c r="S1195" s="92"/>
      <c r="T1195" s="92"/>
      <c r="U1195" s="80"/>
      <c r="V1195" s="80"/>
      <c r="W1195" s="80"/>
      <c r="X1195" s="81">
        <v>0</v>
      </c>
      <c r="Y1195" s="80"/>
      <c r="Z1195" s="80"/>
      <c r="AA1195" s="82"/>
      <c r="AB1195" s="82"/>
      <c r="AC1195" s="83"/>
      <c r="AD1195" s="83"/>
      <c r="AE1195" s="83"/>
      <c r="AF1195" s="83"/>
      <c r="AG1195" s="84"/>
      <c r="AH1195" s="85"/>
      <c r="AI1195" s="85"/>
      <c r="AJ1195" s="85">
        <f t="shared" si="36"/>
        <v>0</v>
      </c>
      <c r="AK1195" s="85">
        <f t="shared" si="37"/>
        <v>0</v>
      </c>
      <c r="AL1195" s="36"/>
    </row>
    <row r="1196" spans="1:38" ht="15" hidden="1" customHeight="1" x14ac:dyDescent="0.25">
      <c r="A1196" s="71">
        <v>1166</v>
      </c>
      <c r="B1196" s="71"/>
      <c r="C1196" s="72"/>
      <c r="D1196" s="70"/>
      <c r="E1196" s="30"/>
      <c r="F1196" s="30"/>
      <c r="G1196" s="73"/>
      <c r="H1196" s="74" t="s">
        <v>8</v>
      </c>
      <c r="I1196" s="31"/>
      <c r="J1196" s="30" t="s">
        <v>9</v>
      </c>
      <c r="K1196" s="75">
        <f>'ФОРМУЛЫ!'!E1182</f>
        <v>0</v>
      </c>
      <c r="L1196" s="75">
        <f>'ФОРМУЛЫ!'!F1182</f>
        <v>0</v>
      </c>
      <c r="M1196" s="91"/>
      <c r="N1196" s="76">
        <f>'ФОРМУЛЫ!'!J1182</f>
        <v>0</v>
      </c>
      <c r="O1196" s="76">
        <f>'ФОРМУЛЫ!'!K1182</f>
        <v>0</v>
      </c>
      <c r="P1196" s="77"/>
      <c r="Q1196" s="78">
        <f>'ФОРМУЛЫ!'!P1182</f>
        <v>0</v>
      </c>
      <c r="R1196" s="79">
        <v>0.18</v>
      </c>
      <c r="S1196" s="92"/>
      <c r="T1196" s="92"/>
      <c r="U1196" s="80"/>
      <c r="V1196" s="80"/>
      <c r="W1196" s="80"/>
      <c r="X1196" s="81">
        <v>0</v>
      </c>
      <c r="Y1196" s="80"/>
      <c r="Z1196" s="80"/>
      <c r="AA1196" s="82"/>
      <c r="AB1196" s="82"/>
      <c r="AC1196" s="83"/>
      <c r="AD1196" s="83"/>
      <c r="AE1196" s="83"/>
      <c r="AF1196" s="83"/>
      <c r="AG1196" s="84"/>
      <c r="AH1196" s="85"/>
      <c r="AI1196" s="85"/>
      <c r="AJ1196" s="85">
        <f t="shared" si="36"/>
        <v>0</v>
      </c>
      <c r="AK1196" s="85">
        <f t="shared" si="37"/>
        <v>0</v>
      </c>
      <c r="AL1196" s="36"/>
    </row>
    <row r="1197" spans="1:38" ht="15" hidden="1" customHeight="1" x14ac:dyDescent="0.25">
      <c r="A1197" s="71">
        <v>1167</v>
      </c>
      <c r="B1197" s="71"/>
      <c r="C1197" s="72"/>
      <c r="D1197" s="70"/>
      <c r="E1197" s="30"/>
      <c r="F1197" s="30"/>
      <c r="G1197" s="73"/>
      <c r="H1197" s="74" t="s">
        <v>8</v>
      </c>
      <c r="I1197" s="31"/>
      <c r="J1197" s="30" t="s">
        <v>9</v>
      </c>
      <c r="K1197" s="75">
        <f>'ФОРМУЛЫ!'!E1183</f>
        <v>0</v>
      </c>
      <c r="L1197" s="75">
        <f>'ФОРМУЛЫ!'!F1183</f>
        <v>0</v>
      </c>
      <c r="M1197" s="91"/>
      <c r="N1197" s="76">
        <f>'ФОРМУЛЫ!'!J1183</f>
        <v>0</v>
      </c>
      <c r="O1197" s="76">
        <f>'ФОРМУЛЫ!'!K1183</f>
        <v>0</v>
      </c>
      <c r="P1197" s="77"/>
      <c r="Q1197" s="78">
        <f>'ФОРМУЛЫ!'!P1183</f>
        <v>0</v>
      </c>
      <c r="R1197" s="79">
        <v>0.18</v>
      </c>
      <c r="S1197" s="92"/>
      <c r="T1197" s="92"/>
      <c r="U1197" s="80"/>
      <c r="V1197" s="80"/>
      <c r="W1197" s="80"/>
      <c r="X1197" s="81">
        <v>0</v>
      </c>
      <c r="Y1197" s="80"/>
      <c r="Z1197" s="80"/>
      <c r="AA1197" s="82"/>
      <c r="AB1197" s="82"/>
      <c r="AC1197" s="83"/>
      <c r="AD1197" s="83"/>
      <c r="AE1197" s="83"/>
      <c r="AF1197" s="83"/>
      <c r="AG1197" s="84"/>
      <c r="AH1197" s="85"/>
      <c r="AI1197" s="85"/>
      <c r="AJ1197" s="85">
        <f t="shared" si="36"/>
        <v>0</v>
      </c>
      <c r="AK1197" s="85">
        <f t="shared" si="37"/>
        <v>0</v>
      </c>
      <c r="AL1197" s="36"/>
    </row>
    <row r="1198" spans="1:38" ht="15" hidden="1" customHeight="1" x14ac:dyDescent="0.25">
      <c r="A1198" s="71">
        <v>1168</v>
      </c>
      <c r="B1198" s="71"/>
      <c r="C1198" s="72"/>
      <c r="D1198" s="70"/>
      <c r="E1198" s="30"/>
      <c r="F1198" s="30"/>
      <c r="G1198" s="73"/>
      <c r="H1198" s="74" t="s">
        <v>8</v>
      </c>
      <c r="I1198" s="31"/>
      <c r="J1198" s="30" t="s">
        <v>9</v>
      </c>
      <c r="K1198" s="75">
        <f>'ФОРМУЛЫ!'!E1184</f>
        <v>0</v>
      </c>
      <c r="L1198" s="75">
        <f>'ФОРМУЛЫ!'!F1184</f>
        <v>0</v>
      </c>
      <c r="M1198" s="91"/>
      <c r="N1198" s="76">
        <f>'ФОРМУЛЫ!'!J1184</f>
        <v>0</v>
      </c>
      <c r="O1198" s="76">
        <f>'ФОРМУЛЫ!'!K1184</f>
        <v>0</v>
      </c>
      <c r="P1198" s="77"/>
      <c r="Q1198" s="78">
        <f>'ФОРМУЛЫ!'!P1184</f>
        <v>0</v>
      </c>
      <c r="R1198" s="79">
        <v>0.18</v>
      </c>
      <c r="S1198" s="92"/>
      <c r="T1198" s="92"/>
      <c r="U1198" s="80"/>
      <c r="V1198" s="80"/>
      <c r="W1198" s="80"/>
      <c r="X1198" s="81">
        <v>0</v>
      </c>
      <c r="Y1198" s="80"/>
      <c r="Z1198" s="80"/>
      <c r="AA1198" s="82"/>
      <c r="AB1198" s="82"/>
      <c r="AC1198" s="83"/>
      <c r="AD1198" s="83"/>
      <c r="AE1198" s="83"/>
      <c r="AF1198" s="83"/>
      <c r="AG1198" s="84"/>
      <c r="AH1198" s="85"/>
      <c r="AI1198" s="85"/>
      <c r="AJ1198" s="85">
        <f t="shared" si="36"/>
        <v>0</v>
      </c>
      <c r="AK1198" s="85">
        <f t="shared" si="37"/>
        <v>0</v>
      </c>
      <c r="AL1198" s="36"/>
    </row>
    <row r="1199" spans="1:38" ht="15" hidden="1" customHeight="1" x14ac:dyDescent="0.25">
      <c r="A1199" s="71">
        <v>1169</v>
      </c>
      <c r="B1199" s="71"/>
      <c r="C1199" s="72"/>
      <c r="D1199" s="70"/>
      <c r="E1199" s="30"/>
      <c r="F1199" s="30"/>
      <c r="G1199" s="73"/>
      <c r="H1199" s="74" t="s">
        <v>8</v>
      </c>
      <c r="I1199" s="31"/>
      <c r="J1199" s="30" t="s">
        <v>9</v>
      </c>
      <c r="K1199" s="75">
        <f>'ФОРМУЛЫ!'!E1185</f>
        <v>0</v>
      </c>
      <c r="L1199" s="75">
        <f>'ФОРМУЛЫ!'!F1185</f>
        <v>0</v>
      </c>
      <c r="M1199" s="91"/>
      <c r="N1199" s="76">
        <f>'ФОРМУЛЫ!'!J1185</f>
        <v>0</v>
      </c>
      <c r="O1199" s="76">
        <f>'ФОРМУЛЫ!'!K1185</f>
        <v>0</v>
      </c>
      <c r="P1199" s="77"/>
      <c r="Q1199" s="78">
        <f>'ФОРМУЛЫ!'!P1185</f>
        <v>0</v>
      </c>
      <c r="R1199" s="79">
        <v>0.18</v>
      </c>
      <c r="S1199" s="92"/>
      <c r="T1199" s="92"/>
      <c r="U1199" s="80"/>
      <c r="V1199" s="80"/>
      <c r="W1199" s="80"/>
      <c r="X1199" s="81">
        <v>0</v>
      </c>
      <c r="Y1199" s="80"/>
      <c r="Z1199" s="80"/>
      <c r="AA1199" s="82"/>
      <c r="AB1199" s="82"/>
      <c r="AC1199" s="83"/>
      <c r="AD1199" s="83"/>
      <c r="AE1199" s="83"/>
      <c r="AF1199" s="83"/>
      <c r="AG1199" s="84"/>
      <c r="AH1199" s="85"/>
      <c r="AI1199" s="85"/>
      <c r="AJ1199" s="85">
        <f t="shared" si="36"/>
        <v>0</v>
      </c>
      <c r="AK1199" s="85">
        <f t="shared" si="37"/>
        <v>0</v>
      </c>
      <c r="AL1199" s="36"/>
    </row>
    <row r="1200" spans="1:38" ht="15" hidden="1" customHeight="1" x14ac:dyDescent="0.25">
      <c r="A1200" s="71">
        <v>1170</v>
      </c>
      <c r="B1200" s="71"/>
      <c r="C1200" s="72"/>
      <c r="D1200" s="70"/>
      <c r="E1200" s="30"/>
      <c r="F1200" s="30"/>
      <c r="G1200" s="73"/>
      <c r="H1200" s="74" t="s">
        <v>8</v>
      </c>
      <c r="I1200" s="31"/>
      <c r="J1200" s="30" t="s">
        <v>9</v>
      </c>
      <c r="K1200" s="75">
        <f>'ФОРМУЛЫ!'!E1186</f>
        <v>0</v>
      </c>
      <c r="L1200" s="75">
        <f>'ФОРМУЛЫ!'!F1186</f>
        <v>0</v>
      </c>
      <c r="M1200" s="91"/>
      <c r="N1200" s="76">
        <f>'ФОРМУЛЫ!'!J1186</f>
        <v>0</v>
      </c>
      <c r="O1200" s="76">
        <f>'ФОРМУЛЫ!'!K1186</f>
        <v>0</v>
      </c>
      <c r="P1200" s="77"/>
      <c r="Q1200" s="78">
        <f>'ФОРМУЛЫ!'!P1186</f>
        <v>0</v>
      </c>
      <c r="R1200" s="79">
        <v>0.18</v>
      </c>
      <c r="S1200" s="92"/>
      <c r="T1200" s="92"/>
      <c r="U1200" s="80"/>
      <c r="V1200" s="80"/>
      <c r="W1200" s="80"/>
      <c r="X1200" s="81">
        <v>0</v>
      </c>
      <c r="Y1200" s="80"/>
      <c r="Z1200" s="80"/>
      <c r="AA1200" s="82"/>
      <c r="AB1200" s="82"/>
      <c r="AC1200" s="83"/>
      <c r="AD1200" s="83"/>
      <c r="AE1200" s="83"/>
      <c r="AF1200" s="83"/>
      <c r="AG1200" s="84"/>
      <c r="AH1200" s="85"/>
      <c r="AI1200" s="85"/>
      <c r="AJ1200" s="85">
        <f t="shared" si="36"/>
        <v>0</v>
      </c>
      <c r="AK1200" s="85">
        <f t="shared" si="37"/>
        <v>0</v>
      </c>
      <c r="AL1200" s="36"/>
    </row>
    <row r="1201" spans="1:38" ht="15" hidden="1" customHeight="1" x14ac:dyDescent="0.25">
      <c r="A1201" s="71">
        <v>1171</v>
      </c>
      <c r="B1201" s="71"/>
      <c r="C1201" s="72"/>
      <c r="D1201" s="70"/>
      <c r="E1201" s="30"/>
      <c r="F1201" s="30"/>
      <c r="G1201" s="73"/>
      <c r="H1201" s="74" t="s">
        <v>8</v>
      </c>
      <c r="I1201" s="31"/>
      <c r="J1201" s="30" t="s">
        <v>9</v>
      </c>
      <c r="K1201" s="75">
        <f>'ФОРМУЛЫ!'!E1187</f>
        <v>0</v>
      </c>
      <c r="L1201" s="75">
        <f>'ФОРМУЛЫ!'!F1187</f>
        <v>0</v>
      </c>
      <c r="M1201" s="91"/>
      <c r="N1201" s="76">
        <f>'ФОРМУЛЫ!'!J1187</f>
        <v>0</v>
      </c>
      <c r="O1201" s="76">
        <f>'ФОРМУЛЫ!'!K1187</f>
        <v>0</v>
      </c>
      <c r="P1201" s="77"/>
      <c r="Q1201" s="78">
        <f>'ФОРМУЛЫ!'!P1187</f>
        <v>0</v>
      </c>
      <c r="R1201" s="79">
        <v>0.18</v>
      </c>
      <c r="S1201" s="92"/>
      <c r="T1201" s="92"/>
      <c r="U1201" s="80"/>
      <c r="V1201" s="80"/>
      <c r="W1201" s="80"/>
      <c r="X1201" s="81">
        <v>0</v>
      </c>
      <c r="Y1201" s="80"/>
      <c r="Z1201" s="80"/>
      <c r="AA1201" s="82"/>
      <c r="AB1201" s="82"/>
      <c r="AC1201" s="83"/>
      <c r="AD1201" s="83"/>
      <c r="AE1201" s="83"/>
      <c r="AF1201" s="83"/>
      <c r="AG1201" s="84"/>
      <c r="AH1201" s="85"/>
      <c r="AI1201" s="85"/>
      <c r="AJ1201" s="85">
        <f t="shared" si="36"/>
        <v>0</v>
      </c>
      <c r="AK1201" s="85">
        <f t="shared" si="37"/>
        <v>0</v>
      </c>
      <c r="AL1201" s="36"/>
    </row>
    <row r="1202" spans="1:38" ht="15" hidden="1" customHeight="1" x14ac:dyDescent="0.25">
      <c r="A1202" s="71">
        <v>1172</v>
      </c>
      <c r="B1202" s="71"/>
      <c r="C1202" s="72"/>
      <c r="D1202" s="70"/>
      <c r="E1202" s="30"/>
      <c r="F1202" s="30"/>
      <c r="G1202" s="73"/>
      <c r="H1202" s="74" t="s">
        <v>8</v>
      </c>
      <c r="I1202" s="31"/>
      <c r="J1202" s="30" t="s">
        <v>9</v>
      </c>
      <c r="K1202" s="75">
        <f>'ФОРМУЛЫ!'!E1188</f>
        <v>0</v>
      </c>
      <c r="L1202" s="75">
        <f>'ФОРМУЛЫ!'!F1188</f>
        <v>0</v>
      </c>
      <c r="M1202" s="91"/>
      <c r="N1202" s="76">
        <f>'ФОРМУЛЫ!'!J1188</f>
        <v>0</v>
      </c>
      <c r="O1202" s="76">
        <f>'ФОРМУЛЫ!'!K1188</f>
        <v>0</v>
      </c>
      <c r="P1202" s="77"/>
      <c r="Q1202" s="78">
        <f>'ФОРМУЛЫ!'!P1188</f>
        <v>0</v>
      </c>
      <c r="R1202" s="79">
        <v>0.18</v>
      </c>
      <c r="S1202" s="92"/>
      <c r="T1202" s="92"/>
      <c r="U1202" s="80"/>
      <c r="V1202" s="80"/>
      <c r="W1202" s="80"/>
      <c r="X1202" s="81">
        <v>0</v>
      </c>
      <c r="Y1202" s="80"/>
      <c r="Z1202" s="80"/>
      <c r="AA1202" s="82"/>
      <c r="AB1202" s="82"/>
      <c r="AC1202" s="83"/>
      <c r="AD1202" s="83"/>
      <c r="AE1202" s="83"/>
      <c r="AF1202" s="83"/>
      <c r="AG1202" s="84"/>
      <c r="AH1202" s="85"/>
      <c r="AI1202" s="85"/>
      <c r="AJ1202" s="85">
        <f t="shared" si="36"/>
        <v>0</v>
      </c>
      <c r="AK1202" s="85">
        <f t="shared" si="37"/>
        <v>0</v>
      </c>
      <c r="AL1202" s="36"/>
    </row>
    <row r="1203" spans="1:38" ht="15" hidden="1" customHeight="1" x14ac:dyDescent="0.25">
      <c r="A1203" s="71">
        <v>1173</v>
      </c>
      <c r="B1203" s="71"/>
      <c r="C1203" s="72"/>
      <c r="D1203" s="70"/>
      <c r="E1203" s="30"/>
      <c r="F1203" s="30"/>
      <c r="G1203" s="73"/>
      <c r="H1203" s="74" t="s">
        <v>8</v>
      </c>
      <c r="I1203" s="31"/>
      <c r="J1203" s="30" t="s">
        <v>9</v>
      </c>
      <c r="K1203" s="75">
        <f>'ФОРМУЛЫ!'!E1189</f>
        <v>0</v>
      </c>
      <c r="L1203" s="75">
        <f>'ФОРМУЛЫ!'!F1189</f>
        <v>0</v>
      </c>
      <c r="M1203" s="91"/>
      <c r="N1203" s="76">
        <f>'ФОРМУЛЫ!'!J1189</f>
        <v>0</v>
      </c>
      <c r="O1203" s="76">
        <f>'ФОРМУЛЫ!'!K1189</f>
        <v>0</v>
      </c>
      <c r="P1203" s="77"/>
      <c r="Q1203" s="78">
        <f>'ФОРМУЛЫ!'!P1189</f>
        <v>0</v>
      </c>
      <c r="R1203" s="79">
        <v>0.18</v>
      </c>
      <c r="S1203" s="92"/>
      <c r="T1203" s="92"/>
      <c r="U1203" s="80"/>
      <c r="V1203" s="80"/>
      <c r="W1203" s="80"/>
      <c r="X1203" s="81">
        <v>0</v>
      </c>
      <c r="Y1203" s="80"/>
      <c r="Z1203" s="80"/>
      <c r="AA1203" s="82"/>
      <c r="AB1203" s="82"/>
      <c r="AC1203" s="83"/>
      <c r="AD1203" s="83"/>
      <c r="AE1203" s="83"/>
      <c r="AF1203" s="83"/>
      <c r="AG1203" s="84"/>
      <c r="AH1203" s="85"/>
      <c r="AI1203" s="85"/>
      <c r="AJ1203" s="85">
        <f t="shared" si="36"/>
        <v>0</v>
      </c>
      <c r="AK1203" s="85">
        <f t="shared" si="37"/>
        <v>0</v>
      </c>
      <c r="AL1203" s="36"/>
    </row>
    <row r="1204" spans="1:38" ht="15" hidden="1" customHeight="1" x14ac:dyDescent="0.25">
      <c r="A1204" s="71">
        <v>1174</v>
      </c>
      <c r="B1204" s="71"/>
      <c r="C1204" s="72"/>
      <c r="D1204" s="70"/>
      <c r="E1204" s="30"/>
      <c r="F1204" s="30"/>
      <c r="G1204" s="73"/>
      <c r="H1204" s="74" t="s">
        <v>8</v>
      </c>
      <c r="I1204" s="31"/>
      <c r="J1204" s="30" t="s">
        <v>9</v>
      </c>
      <c r="K1204" s="75">
        <f>'ФОРМУЛЫ!'!E1190</f>
        <v>0</v>
      </c>
      <c r="L1204" s="75">
        <f>'ФОРМУЛЫ!'!F1190</f>
        <v>0</v>
      </c>
      <c r="M1204" s="91"/>
      <c r="N1204" s="76">
        <f>'ФОРМУЛЫ!'!J1190</f>
        <v>0</v>
      </c>
      <c r="O1204" s="76">
        <f>'ФОРМУЛЫ!'!K1190</f>
        <v>0</v>
      </c>
      <c r="P1204" s="77"/>
      <c r="Q1204" s="78">
        <f>'ФОРМУЛЫ!'!P1190</f>
        <v>0</v>
      </c>
      <c r="R1204" s="79">
        <v>0.18</v>
      </c>
      <c r="S1204" s="92"/>
      <c r="T1204" s="92"/>
      <c r="U1204" s="80"/>
      <c r="V1204" s="80"/>
      <c r="W1204" s="80"/>
      <c r="X1204" s="81">
        <v>0</v>
      </c>
      <c r="Y1204" s="80"/>
      <c r="Z1204" s="80"/>
      <c r="AA1204" s="82"/>
      <c r="AB1204" s="82"/>
      <c r="AC1204" s="83"/>
      <c r="AD1204" s="83"/>
      <c r="AE1204" s="83"/>
      <c r="AF1204" s="83"/>
      <c r="AG1204" s="84"/>
      <c r="AH1204" s="85"/>
      <c r="AI1204" s="85"/>
      <c r="AJ1204" s="85">
        <f t="shared" si="36"/>
        <v>0</v>
      </c>
      <c r="AK1204" s="85">
        <f t="shared" si="37"/>
        <v>0</v>
      </c>
      <c r="AL1204" s="36"/>
    </row>
    <row r="1205" spans="1:38" ht="15" hidden="1" customHeight="1" x14ac:dyDescent="0.25">
      <c r="A1205" s="71">
        <v>1175</v>
      </c>
      <c r="B1205" s="71"/>
      <c r="C1205" s="72"/>
      <c r="D1205" s="70"/>
      <c r="E1205" s="30"/>
      <c r="F1205" s="30"/>
      <c r="G1205" s="73"/>
      <c r="H1205" s="74" t="s">
        <v>8</v>
      </c>
      <c r="I1205" s="31"/>
      <c r="J1205" s="30" t="s">
        <v>9</v>
      </c>
      <c r="K1205" s="75">
        <f>'ФОРМУЛЫ!'!E1191</f>
        <v>0</v>
      </c>
      <c r="L1205" s="75">
        <f>'ФОРМУЛЫ!'!F1191</f>
        <v>0</v>
      </c>
      <c r="M1205" s="91"/>
      <c r="N1205" s="76">
        <f>'ФОРМУЛЫ!'!J1191</f>
        <v>0</v>
      </c>
      <c r="O1205" s="76">
        <f>'ФОРМУЛЫ!'!K1191</f>
        <v>0</v>
      </c>
      <c r="P1205" s="77"/>
      <c r="Q1205" s="78">
        <f>'ФОРМУЛЫ!'!P1191</f>
        <v>0</v>
      </c>
      <c r="R1205" s="79">
        <v>0.18</v>
      </c>
      <c r="S1205" s="92"/>
      <c r="T1205" s="92"/>
      <c r="U1205" s="80"/>
      <c r="V1205" s="80"/>
      <c r="W1205" s="80"/>
      <c r="X1205" s="81">
        <v>0</v>
      </c>
      <c r="Y1205" s="80"/>
      <c r="Z1205" s="80"/>
      <c r="AA1205" s="82"/>
      <c r="AB1205" s="82"/>
      <c r="AC1205" s="83"/>
      <c r="AD1205" s="83"/>
      <c r="AE1205" s="83"/>
      <c r="AF1205" s="83"/>
      <c r="AG1205" s="84"/>
      <c r="AH1205" s="85"/>
      <c r="AI1205" s="85"/>
      <c r="AJ1205" s="85">
        <f t="shared" si="36"/>
        <v>0</v>
      </c>
      <c r="AK1205" s="85">
        <f t="shared" si="37"/>
        <v>0</v>
      </c>
      <c r="AL1205" s="36"/>
    </row>
    <row r="1206" spans="1:38" ht="15" hidden="1" customHeight="1" x14ac:dyDescent="0.25">
      <c r="A1206" s="71">
        <v>1176</v>
      </c>
      <c r="B1206" s="71"/>
      <c r="C1206" s="72"/>
      <c r="D1206" s="70"/>
      <c r="E1206" s="30"/>
      <c r="F1206" s="30"/>
      <c r="G1206" s="73"/>
      <c r="H1206" s="74" t="s">
        <v>8</v>
      </c>
      <c r="I1206" s="31"/>
      <c r="J1206" s="30" t="s">
        <v>9</v>
      </c>
      <c r="K1206" s="75">
        <f>'ФОРМУЛЫ!'!E1192</f>
        <v>0</v>
      </c>
      <c r="L1206" s="75">
        <f>'ФОРМУЛЫ!'!F1192</f>
        <v>0</v>
      </c>
      <c r="M1206" s="91"/>
      <c r="N1206" s="76">
        <f>'ФОРМУЛЫ!'!J1192</f>
        <v>0</v>
      </c>
      <c r="O1206" s="76">
        <f>'ФОРМУЛЫ!'!K1192</f>
        <v>0</v>
      </c>
      <c r="P1206" s="77"/>
      <c r="Q1206" s="78">
        <f>'ФОРМУЛЫ!'!P1192</f>
        <v>0</v>
      </c>
      <c r="R1206" s="79">
        <v>0.18</v>
      </c>
      <c r="S1206" s="92"/>
      <c r="T1206" s="92"/>
      <c r="U1206" s="80"/>
      <c r="V1206" s="80"/>
      <c r="W1206" s="80"/>
      <c r="X1206" s="81">
        <v>0</v>
      </c>
      <c r="Y1206" s="80"/>
      <c r="Z1206" s="80"/>
      <c r="AA1206" s="82"/>
      <c r="AB1206" s="82"/>
      <c r="AC1206" s="83"/>
      <c r="AD1206" s="83"/>
      <c r="AE1206" s="83"/>
      <c r="AF1206" s="83"/>
      <c r="AG1206" s="84"/>
      <c r="AH1206" s="85"/>
      <c r="AI1206" s="85"/>
      <c r="AJ1206" s="85">
        <f t="shared" si="36"/>
        <v>0</v>
      </c>
      <c r="AK1206" s="85">
        <f t="shared" si="37"/>
        <v>0</v>
      </c>
      <c r="AL1206" s="36"/>
    </row>
    <row r="1207" spans="1:38" ht="15" hidden="1" customHeight="1" x14ac:dyDescent="0.25">
      <c r="A1207" s="71">
        <v>1177</v>
      </c>
      <c r="B1207" s="71"/>
      <c r="C1207" s="72"/>
      <c r="D1207" s="70"/>
      <c r="E1207" s="30"/>
      <c r="F1207" s="30"/>
      <c r="G1207" s="73"/>
      <c r="H1207" s="74" t="s">
        <v>8</v>
      </c>
      <c r="I1207" s="31"/>
      <c r="J1207" s="30" t="s">
        <v>9</v>
      </c>
      <c r="K1207" s="75">
        <f>'ФОРМУЛЫ!'!E1193</f>
        <v>0</v>
      </c>
      <c r="L1207" s="75">
        <f>'ФОРМУЛЫ!'!F1193</f>
        <v>0</v>
      </c>
      <c r="M1207" s="91"/>
      <c r="N1207" s="76">
        <f>'ФОРМУЛЫ!'!J1193</f>
        <v>0</v>
      </c>
      <c r="O1207" s="76">
        <f>'ФОРМУЛЫ!'!K1193</f>
        <v>0</v>
      </c>
      <c r="P1207" s="77"/>
      <c r="Q1207" s="78">
        <f>'ФОРМУЛЫ!'!P1193</f>
        <v>0</v>
      </c>
      <c r="R1207" s="79">
        <v>0.18</v>
      </c>
      <c r="S1207" s="92"/>
      <c r="T1207" s="92"/>
      <c r="U1207" s="80"/>
      <c r="V1207" s="80"/>
      <c r="W1207" s="80"/>
      <c r="X1207" s="81">
        <v>0</v>
      </c>
      <c r="Y1207" s="80"/>
      <c r="Z1207" s="80"/>
      <c r="AA1207" s="82"/>
      <c r="AB1207" s="82"/>
      <c r="AC1207" s="83"/>
      <c r="AD1207" s="83"/>
      <c r="AE1207" s="83"/>
      <c r="AF1207" s="83"/>
      <c r="AG1207" s="84"/>
      <c r="AH1207" s="85"/>
      <c r="AI1207" s="85"/>
      <c r="AJ1207" s="85">
        <f t="shared" si="36"/>
        <v>0</v>
      </c>
      <c r="AK1207" s="85">
        <f t="shared" si="37"/>
        <v>0</v>
      </c>
      <c r="AL1207" s="36"/>
    </row>
    <row r="1208" spans="1:38" ht="15" hidden="1" customHeight="1" x14ac:dyDescent="0.25">
      <c r="A1208" s="71">
        <v>1178</v>
      </c>
      <c r="B1208" s="71"/>
      <c r="C1208" s="72"/>
      <c r="D1208" s="70"/>
      <c r="E1208" s="30"/>
      <c r="F1208" s="30"/>
      <c r="G1208" s="73"/>
      <c r="H1208" s="74" t="s">
        <v>8</v>
      </c>
      <c r="I1208" s="31"/>
      <c r="J1208" s="30" t="s">
        <v>9</v>
      </c>
      <c r="K1208" s="75">
        <f>'ФОРМУЛЫ!'!E1194</f>
        <v>0</v>
      </c>
      <c r="L1208" s="75">
        <f>'ФОРМУЛЫ!'!F1194</f>
        <v>0</v>
      </c>
      <c r="M1208" s="91"/>
      <c r="N1208" s="76">
        <f>'ФОРМУЛЫ!'!J1194</f>
        <v>0</v>
      </c>
      <c r="O1208" s="76">
        <f>'ФОРМУЛЫ!'!K1194</f>
        <v>0</v>
      </c>
      <c r="P1208" s="77"/>
      <c r="Q1208" s="78">
        <f>'ФОРМУЛЫ!'!P1194</f>
        <v>0</v>
      </c>
      <c r="R1208" s="79">
        <v>0.18</v>
      </c>
      <c r="S1208" s="92"/>
      <c r="T1208" s="92"/>
      <c r="U1208" s="80"/>
      <c r="V1208" s="80"/>
      <c r="W1208" s="80"/>
      <c r="X1208" s="81">
        <v>0</v>
      </c>
      <c r="Y1208" s="80"/>
      <c r="Z1208" s="80"/>
      <c r="AA1208" s="82"/>
      <c r="AB1208" s="82"/>
      <c r="AC1208" s="83"/>
      <c r="AD1208" s="83"/>
      <c r="AE1208" s="83"/>
      <c r="AF1208" s="83"/>
      <c r="AG1208" s="84"/>
      <c r="AH1208" s="85"/>
      <c r="AI1208" s="85"/>
      <c r="AJ1208" s="85">
        <f t="shared" si="36"/>
        <v>0</v>
      </c>
      <c r="AK1208" s="85">
        <f t="shared" si="37"/>
        <v>0</v>
      </c>
      <c r="AL1208" s="36"/>
    </row>
    <row r="1209" spans="1:38" ht="15" hidden="1" customHeight="1" x14ac:dyDescent="0.25">
      <c r="A1209" s="71">
        <v>1179</v>
      </c>
      <c r="B1209" s="71"/>
      <c r="C1209" s="72"/>
      <c r="D1209" s="70"/>
      <c r="E1209" s="30"/>
      <c r="F1209" s="30"/>
      <c r="G1209" s="73"/>
      <c r="H1209" s="74" t="s">
        <v>8</v>
      </c>
      <c r="I1209" s="31"/>
      <c r="J1209" s="30" t="s">
        <v>9</v>
      </c>
      <c r="K1209" s="75">
        <f>'ФОРМУЛЫ!'!E1195</f>
        <v>0</v>
      </c>
      <c r="L1209" s="75">
        <f>'ФОРМУЛЫ!'!F1195</f>
        <v>0</v>
      </c>
      <c r="M1209" s="91"/>
      <c r="N1209" s="76">
        <f>'ФОРМУЛЫ!'!J1195</f>
        <v>0</v>
      </c>
      <c r="O1209" s="76">
        <f>'ФОРМУЛЫ!'!K1195</f>
        <v>0</v>
      </c>
      <c r="P1209" s="77"/>
      <c r="Q1209" s="78">
        <f>'ФОРМУЛЫ!'!P1195</f>
        <v>0</v>
      </c>
      <c r="R1209" s="79">
        <v>0.18</v>
      </c>
      <c r="S1209" s="92"/>
      <c r="T1209" s="92"/>
      <c r="U1209" s="80"/>
      <c r="V1209" s="80"/>
      <c r="W1209" s="80"/>
      <c r="X1209" s="81">
        <v>0</v>
      </c>
      <c r="Y1209" s="80"/>
      <c r="Z1209" s="80"/>
      <c r="AA1209" s="82"/>
      <c r="AB1209" s="82"/>
      <c r="AC1209" s="83"/>
      <c r="AD1209" s="83"/>
      <c r="AE1209" s="83"/>
      <c r="AF1209" s="83"/>
      <c r="AG1209" s="84"/>
      <c r="AH1209" s="85"/>
      <c r="AI1209" s="85"/>
      <c r="AJ1209" s="85">
        <f t="shared" si="36"/>
        <v>0</v>
      </c>
      <c r="AK1209" s="85">
        <f t="shared" si="37"/>
        <v>0</v>
      </c>
      <c r="AL1209" s="36"/>
    </row>
    <row r="1210" spans="1:38" ht="15" hidden="1" customHeight="1" x14ac:dyDescent="0.25">
      <c r="A1210" s="71">
        <v>1180</v>
      </c>
      <c r="B1210" s="71"/>
      <c r="C1210" s="72"/>
      <c r="D1210" s="70"/>
      <c r="E1210" s="30"/>
      <c r="F1210" s="30"/>
      <c r="G1210" s="73"/>
      <c r="H1210" s="74" t="s">
        <v>8</v>
      </c>
      <c r="I1210" s="31"/>
      <c r="J1210" s="30" t="s">
        <v>9</v>
      </c>
      <c r="K1210" s="75">
        <f>'ФОРМУЛЫ!'!E1196</f>
        <v>0</v>
      </c>
      <c r="L1210" s="75">
        <f>'ФОРМУЛЫ!'!F1196</f>
        <v>0</v>
      </c>
      <c r="M1210" s="91"/>
      <c r="N1210" s="76">
        <f>'ФОРМУЛЫ!'!J1196</f>
        <v>0</v>
      </c>
      <c r="O1210" s="76">
        <f>'ФОРМУЛЫ!'!K1196</f>
        <v>0</v>
      </c>
      <c r="P1210" s="77"/>
      <c r="Q1210" s="78">
        <f>'ФОРМУЛЫ!'!P1196</f>
        <v>0</v>
      </c>
      <c r="R1210" s="79">
        <v>0.18</v>
      </c>
      <c r="S1210" s="92"/>
      <c r="T1210" s="92"/>
      <c r="U1210" s="80"/>
      <c r="V1210" s="80"/>
      <c r="W1210" s="80"/>
      <c r="X1210" s="81">
        <v>0</v>
      </c>
      <c r="Y1210" s="80"/>
      <c r="Z1210" s="80"/>
      <c r="AA1210" s="82"/>
      <c r="AB1210" s="82"/>
      <c r="AC1210" s="83"/>
      <c r="AD1210" s="83"/>
      <c r="AE1210" s="83"/>
      <c r="AF1210" s="83"/>
      <c r="AG1210" s="84"/>
      <c r="AH1210" s="85"/>
      <c r="AI1210" s="85"/>
      <c r="AJ1210" s="85">
        <f t="shared" si="36"/>
        <v>0</v>
      </c>
      <c r="AK1210" s="85">
        <f t="shared" si="37"/>
        <v>0</v>
      </c>
      <c r="AL1210" s="36"/>
    </row>
    <row r="1211" spans="1:38" ht="15" hidden="1" customHeight="1" x14ac:dyDescent="0.25">
      <c r="A1211" s="71">
        <v>1181</v>
      </c>
      <c r="B1211" s="71"/>
      <c r="C1211" s="72"/>
      <c r="D1211" s="70"/>
      <c r="E1211" s="30"/>
      <c r="F1211" s="30"/>
      <c r="G1211" s="73"/>
      <c r="H1211" s="74" t="s">
        <v>8</v>
      </c>
      <c r="I1211" s="31"/>
      <c r="J1211" s="30" t="s">
        <v>9</v>
      </c>
      <c r="K1211" s="75">
        <f>'ФОРМУЛЫ!'!E1197</f>
        <v>0</v>
      </c>
      <c r="L1211" s="75">
        <f>'ФОРМУЛЫ!'!F1197</f>
        <v>0</v>
      </c>
      <c r="M1211" s="91"/>
      <c r="N1211" s="76">
        <f>'ФОРМУЛЫ!'!J1197</f>
        <v>0</v>
      </c>
      <c r="O1211" s="76">
        <f>'ФОРМУЛЫ!'!K1197</f>
        <v>0</v>
      </c>
      <c r="P1211" s="77"/>
      <c r="Q1211" s="78">
        <f>'ФОРМУЛЫ!'!P1197</f>
        <v>0</v>
      </c>
      <c r="R1211" s="79">
        <v>0.18</v>
      </c>
      <c r="S1211" s="92"/>
      <c r="T1211" s="92"/>
      <c r="U1211" s="80"/>
      <c r="V1211" s="80"/>
      <c r="W1211" s="80"/>
      <c r="X1211" s="81">
        <v>0</v>
      </c>
      <c r="Y1211" s="80"/>
      <c r="Z1211" s="80"/>
      <c r="AA1211" s="82"/>
      <c r="AB1211" s="82"/>
      <c r="AC1211" s="83"/>
      <c r="AD1211" s="83"/>
      <c r="AE1211" s="83"/>
      <c r="AF1211" s="83"/>
      <c r="AG1211" s="84"/>
      <c r="AH1211" s="85"/>
      <c r="AI1211" s="85"/>
      <c r="AJ1211" s="85">
        <f t="shared" si="36"/>
        <v>0</v>
      </c>
      <c r="AK1211" s="85">
        <f t="shared" si="37"/>
        <v>0</v>
      </c>
      <c r="AL1211" s="36"/>
    </row>
    <row r="1212" spans="1:38" ht="15" hidden="1" customHeight="1" x14ac:dyDescent="0.25">
      <c r="A1212" s="71">
        <v>1182</v>
      </c>
      <c r="B1212" s="71"/>
      <c r="C1212" s="72"/>
      <c r="D1212" s="70"/>
      <c r="E1212" s="30"/>
      <c r="F1212" s="30"/>
      <c r="G1212" s="73"/>
      <c r="H1212" s="74" t="s">
        <v>8</v>
      </c>
      <c r="I1212" s="31"/>
      <c r="J1212" s="30" t="s">
        <v>9</v>
      </c>
      <c r="K1212" s="75">
        <f>'ФОРМУЛЫ!'!E1198</f>
        <v>0</v>
      </c>
      <c r="L1212" s="75">
        <f>'ФОРМУЛЫ!'!F1198</f>
        <v>0</v>
      </c>
      <c r="M1212" s="91"/>
      <c r="N1212" s="76">
        <f>'ФОРМУЛЫ!'!J1198</f>
        <v>0</v>
      </c>
      <c r="O1212" s="76">
        <f>'ФОРМУЛЫ!'!K1198</f>
        <v>0</v>
      </c>
      <c r="P1212" s="77"/>
      <c r="Q1212" s="78">
        <f>'ФОРМУЛЫ!'!P1198</f>
        <v>0</v>
      </c>
      <c r="R1212" s="79">
        <v>0.18</v>
      </c>
      <c r="S1212" s="92"/>
      <c r="T1212" s="92"/>
      <c r="U1212" s="80"/>
      <c r="V1212" s="80"/>
      <c r="W1212" s="80"/>
      <c r="X1212" s="81">
        <v>0</v>
      </c>
      <c r="Y1212" s="80"/>
      <c r="Z1212" s="80"/>
      <c r="AA1212" s="82"/>
      <c r="AB1212" s="82"/>
      <c r="AC1212" s="83"/>
      <c r="AD1212" s="83"/>
      <c r="AE1212" s="83"/>
      <c r="AF1212" s="83"/>
      <c r="AG1212" s="84"/>
      <c r="AH1212" s="85"/>
      <c r="AI1212" s="85"/>
      <c r="AJ1212" s="85">
        <f t="shared" si="36"/>
        <v>0</v>
      </c>
      <c r="AK1212" s="85">
        <f t="shared" si="37"/>
        <v>0</v>
      </c>
      <c r="AL1212" s="36"/>
    </row>
    <row r="1213" spans="1:38" ht="15" hidden="1" customHeight="1" x14ac:dyDescent="0.25">
      <c r="A1213" s="71">
        <v>1183</v>
      </c>
      <c r="B1213" s="71"/>
      <c r="C1213" s="72"/>
      <c r="D1213" s="70"/>
      <c r="E1213" s="30"/>
      <c r="F1213" s="30"/>
      <c r="G1213" s="73"/>
      <c r="H1213" s="74" t="s">
        <v>8</v>
      </c>
      <c r="I1213" s="31"/>
      <c r="J1213" s="30" t="s">
        <v>9</v>
      </c>
      <c r="K1213" s="75">
        <f>'ФОРМУЛЫ!'!E1199</f>
        <v>0</v>
      </c>
      <c r="L1213" s="75">
        <f>'ФОРМУЛЫ!'!F1199</f>
        <v>0</v>
      </c>
      <c r="M1213" s="91"/>
      <c r="N1213" s="76">
        <f>'ФОРМУЛЫ!'!J1199</f>
        <v>0</v>
      </c>
      <c r="O1213" s="76">
        <f>'ФОРМУЛЫ!'!K1199</f>
        <v>0</v>
      </c>
      <c r="P1213" s="77"/>
      <c r="Q1213" s="78">
        <f>'ФОРМУЛЫ!'!P1199</f>
        <v>0</v>
      </c>
      <c r="R1213" s="79">
        <v>0.18</v>
      </c>
      <c r="S1213" s="92"/>
      <c r="T1213" s="92"/>
      <c r="U1213" s="80"/>
      <c r="V1213" s="80"/>
      <c r="W1213" s="80"/>
      <c r="X1213" s="81">
        <v>0</v>
      </c>
      <c r="Y1213" s="80"/>
      <c r="Z1213" s="80"/>
      <c r="AA1213" s="82"/>
      <c r="AB1213" s="82"/>
      <c r="AC1213" s="83"/>
      <c r="AD1213" s="83"/>
      <c r="AE1213" s="83"/>
      <c r="AF1213" s="83"/>
      <c r="AG1213" s="84"/>
      <c r="AH1213" s="85"/>
      <c r="AI1213" s="85"/>
      <c r="AJ1213" s="85">
        <f t="shared" si="36"/>
        <v>0</v>
      </c>
      <c r="AK1213" s="85">
        <f t="shared" si="37"/>
        <v>0</v>
      </c>
      <c r="AL1213" s="36"/>
    </row>
    <row r="1214" spans="1:38" ht="15" hidden="1" customHeight="1" x14ac:dyDescent="0.25">
      <c r="A1214" s="71">
        <v>1184</v>
      </c>
      <c r="B1214" s="71"/>
      <c r="C1214" s="72"/>
      <c r="D1214" s="70"/>
      <c r="E1214" s="30"/>
      <c r="F1214" s="30"/>
      <c r="G1214" s="73"/>
      <c r="H1214" s="74" t="s">
        <v>8</v>
      </c>
      <c r="I1214" s="31"/>
      <c r="J1214" s="30" t="s">
        <v>9</v>
      </c>
      <c r="K1214" s="75">
        <f>'ФОРМУЛЫ!'!E1200</f>
        <v>0</v>
      </c>
      <c r="L1214" s="75">
        <f>'ФОРМУЛЫ!'!F1200</f>
        <v>0</v>
      </c>
      <c r="M1214" s="91"/>
      <c r="N1214" s="76">
        <f>'ФОРМУЛЫ!'!J1200</f>
        <v>0</v>
      </c>
      <c r="O1214" s="76">
        <f>'ФОРМУЛЫ!'!K1200</f>
        <v>0</v>
      </c>
      <c r="P1214" s="77"/>
      <c r="Q1214" s="78">
        <f>'ФОРМУЛЫ!'!P1200</f>
        <v>0</v>
      </c>
      <c r="R1214" s="79">
        <v>0.18</v>
      </c>
      <c r="S1214" s="92"/>
      <c r="T1214" s="92"/>
      <c r="U1214" s="80"/>
      <c r="V1214" s="80"/>
      <c r="W1214" s="80"/>
      <c r="X1214" s="81">
        <v>0</v>
      </c>
      <c r="Y1214" s="80"/>
      <c r="Z1214" s="80"/>
      <c r="AA1214" s="82"/>
      <c r="AB1214" s="82"/>
      <c r="AC1214" s="83"/>
      <c r="AD1214" s="83"/>
      <c r="AE1214" s="83"/>
      <c r="AF1214" s="83"/>
      <c r="AG1214" s="84"/>
      <c r="AH1214" s="85"/>
      <c r="AI1214" s="85"/>
      <c r="AJ1214" s="85">
        <f t="shared" si="36"/>
        <v>0</v>
      </c>
      <c r="AK1214" s="85">
        <f t="shared" si="37"/>
        <v>0</v>
      </c>
      <c r="AL1214" s="36"/>
    </row>
    <row r="1215" spans="1:38" ht="15" hidden="1" customHeight="1" x14ac:dyDescent="0.25">
      <c r="A1215" s="71">
        <v>1185</v>
      </c>
      <c r="B1215" s="71"/>
      <c r="C1215" s="72"/>
      <c r="D1215" s="70"/>
      <c r="E1215" s="30"/>
      <c r="F1215" s="30"/>
      <c r="G1215" s="73"/>
      <c r="H1215" s="74" t="s">
        <v>8</v>
      </c>
      <c r="I1215" s="31"/>
      <c r="J1215" s="30" t="s">
        <v>9</v>
      </c>
      <c r="K1215" s="75">
        <f>'ФОРМУЛЫ!'!E1201</f>
        <v>0</v>
      </c>
      <c r="L1215" s="75">
        <f>'ФОРМУЛЫ!'!F1201</f>
        <v>0</v>
      </c>
      <c r="M1215" s="91"/>
      <c r="N1215" s="76">
        <f>'ФОРМУЛЫ!'!J1201</f>
        <v>0</v>
      </c>
      <c r="O1215" s="76">
        <f>'ФОРМУЛЫ!'!K1201</f>
        <v>0</v>
      </c>
      <c r="P1215" s="77"/>
      <c r="Q1215" s="78">
        <f>'ФОРМУЛЫ!'!P1201</f>
        <v>0</v>
      </c>
      <c r="R1215" s="79">
        <v>0.18</v>
      </c>
      <c r="S1215" s="92"/>
      <c r="T1215" s="92"/>
      <c r="U1215" s="80"/>
      <c r="V1215" s="80"/>
      <c r="W1215" s="80"/>
      <c r="X1215" s="81">
        <v>0</v>
      </c>
      <c r="Y1215" s="80"/>
      <c r="Z1215" s="80"/>
      <c r="AA1215" s="82"/>
      <c r="AB1215" s="82"/>
      <c r="AC1215" s="83"/>
      <c r="AD1215" s="83"/>
      <c r="AE1215" s="83"/>
      <c r="AF1215" s="83"/>
      <c r="AG1215" s="84"/>
      <c r="AH1215" s="85"/>
      <c r="AI1215" s="85"/>
      <c r="AJ1215" s="85">
        <f t="shared" si="36"/>
        <v>0</v>
      </c>
      <c r="AK1215" s="85">
        <f t="shared" si="37"/>
        <v>0</v>
      </c>
      <c r="AL1215" s="36"/>
    </row>
    <row r="1216" spans="1:38" ht="15" hidden="1" customHeight="1" x14ac:dyDescent="0.25">
      <c r="A1216" s="71">
        <v>1186</v>
      </c>
      <c r="B1216" s="71"/>
      <c r="C1216" s="72"/>
      <c r="D1216" s="70"/>
      <c r="E1216" s="30"/>
      <c r="F1216" s="30"/>
      <c r="G1216" s="73"/>
      <c r="H1216" s="74" t="s">
        <v>8</v>
      </c>
      <c r="I1216" s="31"/>
      <c r="J1216" s="30" t="s">
        <v>9</v>
      </c>
      <c r="K1216" s="75">
        <f>'ФОРМУЛЫ!'!E1202</f>
        <v>0</v>
      </c>
      <c r="L1216" s="75">
        <f>'ФОРМУЛЫ!'!F1202</f>
        <v>0</v>
      </c>
      <c r="M1216" s="91"/>
      <c r="N1216" s="76">
        <f>'ФОРМУЛЫ!'!J1202</f>
        <v>0</v>
      </c>
      <c r="O1216" s="76">
        <f>'ФОРМУЛЫ!'!K1202</f>
        <v>0</v>
      </c>
      <c r="P1216" s="77"/>
      <c r="Q1216" s="78">
        <f>'ФОРМУЛЫ!'!P1202</f>
        <v>0</v>
      </c>
      <c r="R1216" s="79">
        <v>0.18</v>
      </c>
      <c r="S1216" s="92"/>
      <c r="T1216" s="92"/>
      <c r="U1216" s="80"/>
      <c r="V1216" s="80"/>
      <c r="W1216" s="80"/>
      <c r="X1216" s="81">
        <v>0</v>
      </c>
      <c r="Y1216" s="80"/>
      <c r="Z1216" s="80"/>
      <c r="AA1216" s="82"/>
      <c r="AB1216" s="82"/>
      <c r="AC1216" s="83"/>
      <c r="AD1216" s="83"/>
      <c r="AE1216" s="83"/>
      <c r="AF1216" s="83"/>
      <c r="AG1216" s="84"/>
      <c r="AH1216" s="85"/>
      <c r="AI1216" s="85"/>
      <c r="AJ1216" s="85">
        <f t="shared" si="36"/>
        <v>0</v>
      </c>
      <c r="AK1216" s="85">
        <f t="shared" si="37"/>
        <v>0</v>
      </c>
      <c r="AL1216" s="36"/>
    </row>
    <row r="1217" spans="1:38" ht="15" hidden="1" customHeight="1" x14ac:dyDescent="0.25">
      <c r="A1217" s="71">
        <v>1187</v>
      </c>
      <c r="B1217" s="71"/>
      <c r="C1217" s="72"/>
      <c r="D1217" s="70"/>
      <c r="E1217" s="30"/>
      <c r="F1217" s="30"/>
      <c r="G1217" s="73"/>
      <c r="H1217" s="74" t="s">
        <v>8</v>
      </c>
      <c r="I1217" s="31"/>
      <c r="J1217" s="30" t="s">
        <v>9</v>
      </c>
      <c r="K1217" s="75">
        <f>'ФОРМУЛЫ!'!E1203</f>
        <v>0</v>
      </c>
      <c r="L1217" s="75">
        <f>'ФОРМУЛЫ!'!F1203</f>
        <v>0</v>
      </c>
      <c r="M1217" s="91"/>
      <c r="N1217" s="76">
        <f>'ФОРМУЛЫ!'!J1203</f>
        <v>0</v>
      </c>
      <c r="O1217" s="76">
        <f>'ФОРМУЛЫ!'!K1203</f>
        <v>0</v>
      </c>
      <c r="P1217" s="77"/>
      <c r="Q1217" s="78">
        <f>'ФОРМУЛЫ!'!P1203</f>
        <v>0</v>
      </c>
      <c r="R1217" s="79">
        <v>0.18</v>
      </c>
      <c r="S1217" s="92"/>
      <c r="T1217" s="92"/>
      <c r="U1217" s="80"/>
      <c r="V1217" s="80"/>
      <c r="W1217" s="80"/>
      <c r="X1217" s="81">
        <v>0</v>
      </c>
      <c r="Y1217" s="80"/>
      <c r="Z1217" s="80"/>
      <c r="AA1217" s="82"/>
      <c r="AB1217" s="82"/>
      <c r="AC1217" s="83"/>
      <c r="AD1217" s="83"/>
      <c r="AE1217" s="83"/>
      <c r="AF1217" s="83"/>
      <c r="AG1217" s="84"/>
      <c r="AH1217" s="85"/>
      <c r="AI1217" s="85"/>
      <c r="AJ1217" s="85">
        <f t="shared" si="36"/>
        <v>0</v>
      </c>
      <c r="AK1217" s="85">
        <f t="shared" si="37"/>
        <v>0</v>
      </c>
      <c r="AL1217" s="36"/>
    </row>
    <row r="1218" spans="1:38" ht="15" hidden="1" customHeight="1" x14ac:dyDescent="0.25">
      <c r="A1218" s="71">
        <v>1188</v>
      </c>
      <c r="B1218" s="71"/>
      <c r="C1218" s="72"/>
      <c r="D1218" s="70"/>
      <c r="E1218" s="30"/>
      <c r="F1218" s="30"/>
      <c r="G1218" s="73"/>
      <c r="H1218" s="74" t="s">
        <v>8</v>
      </c>
      <c r="I1218" s="31"/>
      <c r="J1218" s="30" t="s">
        <v>9</v>
      </c>
      <c r="K1218" s="75">
        <f>'ФОРМУЛЫ!'!E1204</f>
        <v>0</v>
      </c>
      <c r="L1218" s="75">
        <f>'ФОРМУЛЫ!'!F1204</f>
        <v>0</v>
      </c>
      <c r="M1218" s="91"/>
      <c r="N1218" s="76">
        <f>'ФОРМУЛЫ!'!J1204</f>
        <v>0</v>
      </c>
      <c r="O1218" s="76">
        <f>'ФОРМУЛЫ!'!K1204</f>
        <v>0</v>
      </c>
      <c r="P1218" s="77"/>
      <c r="Q1218" s="78">
        <f>'ФОРМУЛЫ!'!P1204</f>
        <v>0</v>
      </c>
      <c r="R1218" s="79">
        <v>0.18</v>
      </c>
      <c r="S1218" s="92"/>
      <c r="T1218" s="92"/>
      <c r="U1218" s="80"/>
      <c r="V1218" s="80"/>
      <c r="W1218" s="80"/>
      <c r="X1218" s="81">
        <v>0</v>
      </c>
      <c r="Y1218" s="80"/>
      <c r="Z1218" s="80"/>
      <c r="AA1218" s="82"/>
      <c r="AB1218" s="82"/>
      <c r="AC1218" s="83"/>
      <c r="AD1218" s="83"/>
      <c r="AE1218" s="83"/>
      <c r="AF1218" s="83"/>
      <c r="AG1218" s="84"/>
      <c r="AH1218" s="85"/>
      <c r="AI1218" s="85"/>
      <c r="AJ1218" s="85">
        <f t="shared" si="36"/>
        <v>0</v>
      </c>
      <c r="AK1218" s="85">
        <f t="shared" si="37"/>
        <v>0</v>
      </c>
      <c r="AL1218" s="36"/>
    </row>
    <row r="1219" spans="1:38" ht="15" hidden="1" customHeight="1" x14ac:dyDescent="0.25">
      <c r="A1219" s="71">
        <v>1189</v>
      </c>
      <c r="B1219" s="71"/>
      <c r="C1219" s="72"/>
      <c r="D1219" s="70"/>
      <c r="E1219" s="30"/>
      <c r="F1219" s="30"/>
      <c r="G1219" s="73"/>
      <c r="H1219" s="74" t="s">
        <v>8</v>
      </c>
      <c r="I1219" s="31"/>
      <c r="J1219" s="30" t="s">
        <v>9</v>
      </c>
      <c r="K1219" s="75">
        <f>'ФОРМУЛЫ!'!E1205</f>
        <v>0</v>
      </c>
      <c r="L1219" s="75">
        <f>'ФОРМУЛЫ!'!F1205</f>
        <v>0</v>
      </c>
      <c r="M1219" s="91"/>
      <c r="N1219" s="76">
        <f>'ФОРМУЛЫ!'!J1205</f>
        <v>0</v>
      </c>
      <c r="O1219" s="76">
        <f>'ФОРМУЛЫ!'!K1205</f>
        <v>0</v>
      </c>
      <c r="P1219" s="77"/>
      <c r="Q1219" s="78">
        <f>'ФОРМУЛЫ!'!P1205</f>
        <v>0</v>
      </c>
      <c r="R1219" s="79">
        <v>0.18</v>
      </c>
      <c r="S1219" s="92"/>
      <c r="T1219" s="92"/>
      <c r="U1219" s="80"/>
      <c r="V1219" s="80"/>
      <c r="W1219" s="80"/>
      <c r="X1219" s="81">
        <v>0</v>
      </c>
      <c r="Y1219" s="80"/>
      <c r="Z1219" s="80"/>
      <c r="AA1219" s="82"/>
      <c r="AB1219" s="82"/>
      <c r="AC1219" s="83"/>
      <c r="AD1219" s="83"/>
      <c r="AE1219" s="83"/>
      <c r="AF1219" s="83"/>
      <c r="AG1219" s="84"/>
      <c r="AH1219" s="85"/>
      <c r="AI1219" s="85"/>
      <c r="AJ1219" s="85">
        <f t="shared" si="36"/>
        <v>0</v>
      </c>
      <c r="AK1219" s="85">
        <f t="shared" si="37"/>
        <v>0</v>
      </c>
      <c r="AL1219" s="36"/>
    </row>
    <row r="1220" spans="1:38" ht="15" hidden="1" customHeight="1" x14ac:dyDescent="0.25">
      <c r="A1220" s="71">
        <v>1190</v>
      </c>
      <c r="B1220" s="71"/>
      <c r="C1220" s="72"/>
      <c r="D1220" s="70"/>
      <c r="E1220" s="30"/>
      <c r="F1220" s="30"/>
      <c r="G1220" s="73"/>
      <c r="H1220" s="74" t="s">
        <v>8</v>
      </c>
      <c r="I1220" s="31"/>
      <c r="J1220" s="30" t="s">
        <v>9</v>
      </c>
      <c r="K1220" s="75">
        <f>'ФОРМУЛЫ!'!E1206</f>
        <v>0</v>
      </c>
      <c r="L1220" s="75">
        <f>'ФОРМУЛЫ!'!F1206</f>
        <v>0</v>
      </c>
      <c r="M1220" s="91"/>
      <c r="N1220" s="76">
        <f>'ФОРМУЛЫ!'!J1206</f>
        <v>0</v>
      </c>
      <c r="O1220" s="76">
        <f>'ФОРМУЛЫ!'!K1206</f>
        <v>0</v>
      </c>
      <c r="P1220" s="77"/>
      <c r="Q1220" s="78">
        <f>'ФОРМУЛЫ!'!P1206</f>
        <v>0</v>
      </c>
      <c r="R1220" s="79">
        <v>0.18</v>
      </c>
      <c r="S1220" s="92"/>
      <c r="T1220" s="92"/>
      <c r="U1220" s="80"/>
      <c r="V1220" s="80"/>
      <c r="W1220" s="80"/>
      <c r="X1220" s="81">
        <v>0</v>
      </c>
      <c r="Y1220" s="80"/>
      <c r="Z1220" s="80"/>
      <c r="AA1220" s="82"/>
      <c r="AB1220" s="82"/>
      <c r="AC1220" s="83"/>
      <c r="AD1220" s="83"/>
      <c r="AE1220" s="83"/>
      <c r="AF1220" s="83"/>
      <c r="AG1220" s="84"/>
      <c r="AH1220" s="85"/>
      <c r="AI1220" s="85"/>
      <c r="AJ1220" s="85">
        <f t="shared" si="36"/>
        <v>0</v>
      </c>
      <c r="AK1220" s="85">
        <f t="shared" si="37"/>
        <v>0</v>
      </c>
      <c r="AL1220" s="36"/>
    </row>
    <row r="1221" spans="1:38" ht="15" hidden="1" customHeight="1" x14ac:dyDescent="0.25">
      <c r="A1221" s="71">
        <v>1191</v>
      </c>
      <c r="B1221" s="71"/>
      <c r="C1221" s="72"/>
      <c r="D1221" s="70"/>
      <c r="E1221" s="30"/>
      <c r="F1221" s="30"/>
      <c r="G1221" s="73"/>
      <c r="H1221" s="74" t="s">
        <v>8</v>
      </c>
      <c r="I1221" s="31"/>
      <c r="J1221" s="30" t="s">
        <v>9</v>
      </c>
      <c r="K1221" s="75">
        <f>'ФОРМУЛЫ!'!E1207</f>
        <v>0</v>
      </c>
      <c r="L1221" s="75">
        <f>'ФОРМУЛЫ!'!F1207</f>
        <v>0</v>
      </c>
      <c r="M1221" s="91"/>
      <c r="N1221" s="76">
        <f>'ФОРМУЛЫ!'!J1207</f>
        <v>0</v>
      </c>
      <c r="O1221" s="76">
        <f>'ФОРМУЛЫ!'!K1207</f>
        <v>0</v>
      </c>
      <c r="P1221" s="77"/>
      <c r="Q1221" s="78">
        <f>'ФОРМУЛЫ!'!P1207</f>
        <v>0</v>
      </c>
      <c r="R1221" s="79">
        <v>0.18</v>
      </c>
      <c r="S1221" s="92"/>
      <c r="T1221" s="92"/>
      <c r="U1221" s="80"/>
      <c r="V1221" s="80"/>
      <c r="W1221" s="80"/>
      <c r="X1221" s="81">
        <v>0</v>
      </c>
      <c r="Y1221" s="80"/>
      <c r="Z1221" s="80"/>
      <c r="AA1221" s="82"/>
      <c r="AB1221" s="82"/>
      <c r="AC1221" s="83"/>
      <c r="AD1221" s="83"/>
      <c r="AE1221" s="83"/>
      <c r="AF1221" s="83"/>
      <c r="AG1221" s="84"/>
      <c r="AH1221" s="85"/>
      <c r="AI1221" s="85"/>
      <c r="AJ1221" s="85">
        <f t="shared" si="36"/>
        <v>0</v>
      </c>
      <c r="AK1221" s="85">
        <f t="shared" si="37"/>
        <v>0</v>
      </c>
      <c r="AL1221" s="36"/>
    </row>
    <row r="1222" spans="1:38" ht="15" hidden="1" customHeight="1" x14ac:dyDescent="0.25">
      <c r="A1222" s="71">
        <v>1192</v>
      </c>
      <c r="B1222" s="71"/>
      <c r="C1222" s="72"/>
      <c r="D1222" s="70"/>
      <c r="E1222" s="30"/>
      <c r="F1222" s="30"/>
      <c r="G1222" s="73"/>
      <c r="H1222" s="74" t="s">
        <v>8</v>
      </c>
      <c r="I1222" s="31"/>
      <c r="J1222" s="30" t="s">
        <v>9</v>
      </c>
      <c r="K1222" s="75">
        <f>'ФОРМУЛЫ!'!E1208</f>
        <v>0</v>
      </c>
      <c r="L1222" s="75">
        <f>'ФОРМУЛЫ!'!F1208</f>
        <v>0</v>
      </c>
      <c r="M1222" s="91"/>
      <c r="N1222" s="76">
        <f>'ФОРМУЛЫ!'!J1208</f>
        <v>0</v>
      </c>
      <c r="O1222" s="76">
        <f>'ФОРМУЛЫ!'!K1208</f>
        <v>0</v>
      </c>
      <c r="P1222" s="77"/>
      <c r="Q1222" s="78">
        <f>'ФОРМУЛЫ!'!P1208</f>
        <v>0</v>
      </c>
      <c r="R1222" s="79">
        <v>0.18</v>
      </c>
      <c r="S1222" s="92"/>
      <c r="T1222" s="92"/>
      <c r="U1222" s="80"/>
      <c r="V1222" s="80"/>
      <c r="W1222" s="80"/>
      <c r="X1222" s="81">
        <v>0</v>
      </c>
      <c r="Y1222" s="80"/>
      <c r="Z1222" s="80"/>
      <c r="AA1222" s="82"/>
      <c r="AB1222" s="82"/>
      <c r="AC1222" s="83"/>
      <c r="AD1222" s="83"/>
      <c r="AE1222" s="83"/>
      <c r="AF1222" s="83"/>
      <c r="AG1222" s="84"/>
      <c r="AH1222" s="85"/>
      <c r="AI1222" s="85"/>
      <c r="AJ1222" s="85">
        <f t="shared" si="36"/>
        <v>0</v>
      </c>
      <c r="AK1222" s="85">
        <f t="shared" si="37"/>
        <v>0</v>
      </c>
      <c r="AL1222" s="36"/>
    </row>
    <row r="1223" spans="1:38" ht="15" hidden="1" customHeight="1" x14ac:dyDescent="0.25">
      <c r="A1223" s="71">
        <v>1193</v>
      </c>
      <c r="B1223" s="71"/>
      <c r="C1223" s="72"/>
      <c r="D1223" s="70"/>
      <c r="E1223" s="30"/>
      <c r="F1223" s="30"/>
      <c r="G1223" s="73"/>
      <c r="H1223" s="74" t="s">
        <v>8</v>
      </c>
      <c r="I1223" s="31"/>
      <c r="J1223" s="30" t="s">
        <v>9</v>
      </c>
      <c r="K1223" s="75">
        <f>'ФОРМУЛЫ!'!E1209</f>
        <v>0</v>
      </c>
      <c r="L1223" s="75">
        <f>'ФОРМУЛЫ!'!F1209</f>
        <v>0</v>
      </c>
      <c r="M1223" s="91"/>
      <c r="N1223" s="76">
        <f>'ФОРМУЛЫ!'!J1209</f>
        <v>0</v>
      </c>
      <c r="O1223" s="76">
        <f>'ФОРМУЛЫ!'!K1209</f>
        <v>0</v>
      </c>
      <c r="P1223" s="77"/>
      <c r="Q1223" s="78">
        <f>'ФОРМУЛЫ!'!P1209</f>
        <v>0</v>
      </c>
      <c r="R1223" s="79">
        <v>0.18</v>
      </c>
      <c r="S1223" s="92"/>
      <c r="T1223" s="92"/>
      <c r="U1223" s="80"/>
      <c r="V1223" s="80"/>
      <c r="W1223" s="80"/>
      <c r="X1223" s="81">
        <v>0</v>
      </c>
      <c r="Y1223" s="80"/>
      <c r="Z1223" s="80"/>
      <c r="AA1223" s="82"/>
      <c r="AB1223" s="82"/>
      <c r="AC1223" s="83"/>
      <c r="AD1223" s="83"/>
      <c r="AE1223" s="83"/>
      <c r="AF1223" s="83"/>
      <c r="AG1223" s="84"/>
      <c r="AH1223" s="85"/>
      <c r="AI1223" s="85"/>
      <c r="AJ1223" s="85">
        <f t="shared" si="36"/>
        <v>0</v>
      </c>
      <c r="AK1223" s="85">
        <f t="shared" si="37"/>
        <v>0</v>
      </c>
      <c r="AL1223" s="36"/>
    </row>
    <row r="1224" spans="1:38" ht="15" hidden="1" customHeight="1" x14ac:dyDescent="0.25">
      <c r="A1224" s="71">
        <v>1194</v>
      </c>
      <c r="B1224" s="71"/>
      <c r="C1224" s="72"/>
      <c r="D1224" s="70"/>
      <c r="E1224" s="30"/>
      <c r="F1224" s="30"/>
      <c r="G1224" s="73"/>
      <c r="H1224" s="74" t="s">
        <v>8</v>
      </c>
      <c r="I1224" s="31"/>
      <c r="J1224" s="30" t="s">
        <v>9</v>
      </c>
      <c r="K1224" s="75">
        <f>'ФОРМУЛЫ!'!E1210</f>
        <v>0</v>
      </c>
      <c r="L1224" s="75">
        <f>'ФОРМУЛЫ!'!F1210</f>
        <v>0</v>
      </c>
      <c r="M1224" s="91"/>
      <c r="N1224" s="76">
        <f>'ФОРМУЛЫ!'!J1210</f>
        <v>0</v>
      </c>
      <c r="O1224" s="76">
        <f>'ФОРМУЛЫ!'!K1210</f>
        <v>0</v>
      </c>
      <c r="P1224" s="77"/>
      <c r="Q1224" s="78">
        <f>'ФОРМУЛЫ!'!P1210</f>
        <v>0</v>
      </c>
      <c r="R1224" s="79">
        <v>0.18</v>
      </c>
      <c r="S1224" s="92"/>
      <c r="T1224" s="92"/>
      <c r="U1224" s="80"/>
      <c r="V1224" s="80"/>
      <c r="W1224" s="80"/>
      <c r="X1224" s="81">
        <v>0</v>
      </c>
      <c r="Y1224" s="80"/>
      <c r="Z1224" s="80"/>
      <c r="AA1224" s="82"/>
      <c r="AB1224" s="82"/>
      <c r="AC1224" s="83"/>
      <c r="AD1224" s="83"/>
      <c r="AE1224" s="83"/>
      <c r="AF1224" s="83"/>
      <c r="AG1224" s="84"/>
      <c r="AH1224" s="85"/>
      <c r="AI1224" s="85"/>
      <c r="AJ1224" s="85">
        <f t="shared" si="36"/>
        <v>0</v>
      </c>
      <c r="AK1224" s="85">
        <f t="shared" si="37"/>
        <v>0</v>
      </c>
      <c r="AL1224" s="36"/>
    </row>
    <row r="1225" spans="1:38" ht="15" hidden="1" customHeight="1" x14ac:dyDescent="0.25">
      <c r="A1225" s="71">
        <v>1195</v>
      </c>
      <c r="B1225" s="71"/>
      <c r="C1225" s="72"/>
      <c r="D1225" s="70"/>
      <c r="E1225" s="30"/>
      <c r="F1225" s="30"/>
      <c r="G1225" s="73"/>
      <c r="H1225" s="74" t="s">
        <v>8</v>
      </c>
      <c r="I1225" s="31"/>
      <c r="J1225" s="30" t="s">
        <v>9</v>
      </c>
      <c r="K1225" s="75">
        <f>'ФОРМУЛЫ!'!E1211</f>
        <v>0</v>
      </c>
      <c r="L1225" s="75">
        <f>'ФОРМУЛЫ!'!F1211</f>
        <v>0</v>
      </c>
      <c r="M1225" s="91"/>
      <c r="N1225" s="76">
        <f>'ФОРМУЛЫ!'!J1211</f>
        <v>0</v>
      </c>
      <c r="O1225" s="76">
        <f>'ФОРМУЛЫ!'!K1211</f>
        <v>0</v>
      </c>
      <c r="P1225" s="77"/>
      <c r="Q1225" s="78">
        <f>'ФОРМУЛЫ!'!P1211</f>
        <v>0</v>
      </c>
      <c r="R1225" s="79">
        <v>0.18</v>
      </c>
      <c r="S1225" s="92"/>
      <c r="T1225" s="92"/>
      <c r="U1225" s="80"/>
      <c r="V1225" s="80"/>
      <c r="W1225" s="80"/>
      <c r="X1225" s="81">
        <v>0</v>
      </c>
      <c r="Y1225" s="80"/>
      <c r="Z1225" s="80"/>
      <c r="AA1225" s="82"/>
      <c r="AB1225" s="82"/>
      <c r="AC1225" s="83"/>
      <c r="AD1225" s="83"/>
      <c r="AE1225" s="83"/>
      <c r="AF1225" s="83"/>
      <c r="AG1225" s="84"/>
      <c r="AH1225" s="85"/>
      <c r="AI1225" s="85"/>
      <c r="AJ1225" s="85">
        <f t="shared" si="36"/>
        <v>0</v>
      </c>
      <c r="AK1225" s="85">
        <f t="shared" si="37"/>
        <v>0</v>
      </c>
      <c r="AL1225" s="36"/>
    </row>
    <row r="1226" spans="1:38" ht="15" hidden="1" customHeight="1" x14ac:dyDescent="0.25">
      <c r="A1226" s="71">
        <v>1196</v>
      </c>
      <c r="B1226" s="71"/>
      <c r="C1226" s="72"/>
      <c r="D1226" s="70"/>
      <c r="E1226" s="30"/>
      <c r="F1226" s="30"/>
      <c r="G1226" s="73"/>
      <c r="H1226" s="74" t="s">
        <v>8</v>
      </c>
      <c r="I1226" s="31"/>
      <c r="J1226" s="30" t="s">
        <v>9</v>
      </c>
      <c r="K1226" s="75">
        <f>'ФОРМУЛЫ!'!E1212</f>
        <v>0</v>
      </c>
      <c r="L1226" s="75">
        <f>'ФОРМУЛЫ!'!F1212</f>
        <v>0</v>
      </c>
      <c r="M1226" s="91"/>
      <c r="N1226" s="76">
        <f>'ФОРМУЛЫ!'!J1212</f>
        <v>0</v>
      </c>
      <c r="O1226" s="76">
        <f>'ФОРМУЛЫ!'!K1212</f>
        <v>0</v>
      </c>
      <c r="P1226" s="77"/>
      <c r="Q1226" s="78">
        <f>'ФОРМУЛЫ!'!P1212</f>
        <v>0</v>
      </c>
      <c r="R1226" s="79">
        <v>0.18</v>
      </c>
      <c r="S1226" s="92"/>
      <c r="T1226" s="92"/>
      <c r="U1226" s="80"/>
      <c r="V1226" s="80"/>
      <c r="W1226" s="80"/>
      <c r="X1226" s="81">
        <v>0</v>
      </c>
      <c r="Y1226" s="80"/>
      <c r="Z1226" s="80"/>
      <c r="AA1226" s="82"/>
      <c r="AB1226" s="82"/>
      <c r="AC1226" s="83"/>
      <c r="AD1226" s="83"/>
      <c r="AE1226" s="83"/>
      <c r="AF1226" s="83"/>
      <c r="AG1226" s="84"/>
      <c r="AH1226" s="85"/>
      <c r="AI1226" s="85"/>
      <c r="AJ1226" s="85">
        <f t="shared" si="36"/>
        <v>0</v>
      </c>
      <c r="AK1226" s="85">
        <f t="shared" si="37"/>
        <v>0</v>
      </c>
      <c r="AL1226" s="36"/>
    </row>
    <row r="1227" spans="1:38" ht="15" hidden="1" customHeight="1" x14ac:dyDescent="0.25">
      <c r="A1227" s="71">
        <v>1197</v>
      </c>
      <c r="B1227" s="71"/>
      <c r="C1227" s="72"/>
      <c r="D1227" s="70"/>
      <c r="E1227" s="30"/>
      <c r="F1227" s="30"/>
      <c r="G1227" s="73"/>
      <c r="H1227" s="74" t="s">
        <v>8</v>
      </c>
      <c r="I1227" s="31"/>
      <c r="J1227" s="30" t="s">
        <v>9</v>
      </c>
      <c r="K1227" s="75">
        <f>'ФОРМУЛЫ!'!E1213</f>
        <v>0</v>
      </c>
      <c r="L1227" s="75">
        <f>'ФОРМУЛЫ!'!F1213</f>
        <v>0</v>
      </c>
      <c r="M1227" s="91"/>
      <c r="N1227" s="76">
        <f>'ФОРМУЛЫ!'!J1213</f>
        <v>0</v>
      </c>
      <c r="O1227" s="76">
        <f>'ФОРМУЛЫ!'!K1213</f>
        <v>0</v>
      </c>
      <c r="P1227" s="77"/>
      <c r="Q1227" s="78">
        <f>'ФОРМУЛЫ!'!P1213</f>
        <v>0</v>
      </c>
      <c r="R1227" s="79">
        <v>0.18</v>
      </c>
      <c r="S1227" s="92"/>
      <c r="T1227" s="92"/>
      <c r="U1227" s="80"/>
      <c r="V1227" s="80"/>
      <c r="W1227" s="80"/>
      <c r="X1227" s="81">
        <v>0</v>
      </c>
      <c r="Y1227" s="80"/>
      <c r="Z1227" s="80"/>
      <c r="AA1227" s="82"/>
      <c r="AB1227" s="82"/>
      <c r="AC1227" s="83"/>
      <c r="AD1227" s="83"/>
      <c r="AE1227" s="83"/>
      <c r="AF1227" s="83"/>
      <c r="AG1227" s="84"/>
      <c r="AH1227" s="85"/>
      <c r="AI1227" s="85"/>
      <c r="AJ1227" s="85">
        <f t="shared" si="36"/>
        <v>0</v>
      </c>
      <c r="AK1227" s="85">
        <f t="shared" si="37"/>
        <v>0</v>
      </c>
      <c r="AL1227" s="36"/>
    </row>
    <row r="1228" spans="1:38" ht="15" hidden="1" customHeight="1" x14ac:dyDescent="0.25">
      <c r="A1228" s="71">
        <v>1198</v>
      </c>
      <c r="B1228" s="71"/>
      <c r="C1228" s="72"/>
      <c r="D1228" s="70"/>
      <c r="E1228" s="30"/>
      <c r="F1228" s="30"/>
      <c r="G1228" s="73"/>
      <c r="H1228" s="74" t="s">
        <v>8</v>
      </c>
      <c r="I1228" s="31"/>
      <c r="J1228" s="30" t="s">
        <v>9</v>
      </c>
      <c r="K1228" s="75">
        <f>'ФОРМУЛЫ!'!E1214</f>
        <v>0</v>
      </c>
      <c r="L1228" s="75">
        <f>'ФОРМУЛЫ!'!F1214</f>
        <v>0</v>
      </c>
      <c r="M1228" s="91"/>
      <c r="N1228" s="76">
        <f>'ФОРМУЛЫ!'!J1214</f>
        <v>0</v>
      </c>
      <c r="O1228" s="76">
        <f>'ФОРМУЛЫ!'!K1214</f>
        <v>0</v>
      </c>
      <c r="P1228" s="77"/>
      <c r="Q1228" s="78">
        <f>'ФОРМУЛЫ!'!P1214</f>
        <v>0</v>
      </c>
      <c r="R1228" s="79">
        <v>0.18</v>
      </c>
      <c r="S1228" s="92"/>
      <c r="T1228" s="92"/>
      <c r="U1228" s="80"/>
      <c r="V1228" s="80"/>
      <c r="W1228" s="80"/>
      <c r="X1228" s="81">
        <v>0</v>
      </c>
      <c r="Y1228" s="80"/>
      <c r="Z1228" s="80"/>
      <c r="AA1228" s="82"/>
      <c r="AB1228" s="82"/>
      <c r="AC1228" s="83"/>
      <c r="AD1228" s="83"/>
      <c r="AE1228" s="83"/>
      <c r="AF1228" s="83"/>
      <c r="AG1228" s="84"/>
      <c r="AH1228" s="85"/>
      <c r="AI1228" s="85"/>
      <c r="AJ1228" s="85">
        <f t="shared" si="36"/>
        <v>0</v>
      </c>
      <c r="AK1228" s="85">
        <f t="shared" si="37"/>
        <v>0</v>
      </c>
      <c r="AL1228" s="36"/>
    </row>
    <row r="1229" spans="1:38" ht="15" hidden="1" customHeight="1" x14ac:dyDescent="0.25">
      <c r="A1229" s="71">
        <v>1199</v>
      </c>
      <c r="B1229" s="71"/>
      <c r="C1229" s="72"/>
      <c r="D1229" s="70"/>
      <c r="E1229" s="30"/>
      <c r="F1229" s="30"/>
      <c r="G1229" s="73"/>
      <c r="H1229" s="74" t="s">
        <v>8</v>
      </c>
      <c r="I1229" s="31"/>
      <c r="J1229" s="30" t="s">
        <v>9</v>
      </c>
      <c r="K1229" s="75">
        <f>'ФОРМУЛЫ!'!E1215</f>
        <v>0</v>
      </c>
      <c r="L1229" s="75">
        <f>'ФОРМУЛЫ!'!F1215</f>
        <v>0</v>
      </c>
      <c r="M1229" s="91"/>
      <c r="N1229" s="76">
        <f>'ФОРМУЛЫ!'!J1215</f>
        <v>0</v>
      </c>
      <c r="O1229" s="76">
        <f>'ФОРМУЛЫ!'!K1215</f>
        <v>0</v>
      </c>
      <c r="P1229" s="77"/>
      <c r="Q1229" s="78">
        <f>'ФОРМУЛЫ!'!P1215</f>
        <v>0</v>
      </c>
      <c r="R1229" s="79">
        <v>0.18</v>
      </c>
      <c r="S1229" s="92"/>
      <c r="T1229" s="92"/>
      <c r="U1229" s="80"/>
      <c r="V1229" s="80"/>
      <c r="W1229" s="80"/>
      <c r="X1229" s="81">
        <v>0</v>
      </c>
      <c r="Y1229" s="80"/>
      <c r="Z1229" s="80"/>
      <c r="AA1229" s="82"/>
      <c r="AB1229" s="82"/>
      <c r="AC1229" s="83"/>
      <c r="AD1229" s="83"/>
      <c r="AE1229" s="83"/>
      <c r="AF1229" s="83"/>
      <c r="AG1229" s="84"/>
      <c r="AH1229" s="85"/>
      <c r="AI1229" s="85"/>
      <c r="AJ1229" s="85">
        <f t="shared" si="36"/>
        <v>0</v>
      </c>
      <c r="AK1229" s="85">
        <f t="shared" si="37"/>
        <v>0</v>
      </c>
      <c r="AL1229" s="36"/>
    </row>
    <row r="1230" spans="1:38" ht="15" hidden="1" customHeight="1" x14ac:dyDescent="0.25">
      <c r="A1230" s="71">
        <v>1200</v>
      </c>
      <c r="B1230" s="71"/>
      <c r="C1230" s="72"/>
      <c r="D1230" s="70"/>
      <c r="E1230" s="30"/>
      <c r="F1230" s="30"/>
      <c r="G1230" s="73"/>
      <c r="H1230" s="74" t="s">
        <v>8</v>
      </c>
      <c r="I1230" s="31"/>
      <c r="J1230" s="30" t="s">
        <v>9</v>
      </c>
      <c r="K1230" s="75">
        <f>'ФОРМУЛЫ!'!E1216</f>
        <v>0</v>
      </c>
      <c r="L1230" s="75">
        <f>'ФОРМУЛЫ!'!F1216</f>
        <v>0</v>
      </c>
      <c r="M1230" s="91"/>
      <c r="N1230" s="76">
        <f>'ФОРМУЛЫ!'!J1216</f>
        <v>0</v>
      </c>
      <c r="O1230" s="76">
        <f>'ФОРМУЛЫ!'!K1216</f>
        <v>0</v>
      </c>
      <c r="P1230" s="77"/>
      <c r="Q1230" s="78">
        <f>'ФОРМУЛЫ!'!P1216</f>
        <v>0</v>
      </c>
      <c r="R1230" s="79">
        <v>0.18</v>
      </c>
      <c r="S1230" s="92"/>
      <c r="T1230" s="92"/>
      <c r="U1230" s="80"/>
      <c r="V1230" s="80"/>
      <c r="W1230" s="80"/>
      <c r="X1230" s="81">
        <v>0</v>
      </c>
      <c r="Y1230" s="80"/>
      <c r="Z1230" s="80"/>
      <c r="AA1230" s="82"/>
      <c r="AB1230" s="82"/>
      <c r="AC1230" s="83"/>
      <c r="AD1230" s="83"/>
      <c r="AE1230" s="83"/>
      <c r="AF1230" s="83"/>
      <c r="AG1230" s="84"/>
      <c r="AH1230" s="85"/>
      <c r="AI1230" s="85"/>
      <c r="AJ1230" s="85">
        <f t="shared" si="36"/>
        <v>0</v>
      </c>
      <c r="AK1230" s="85">
        <f t="shared" si="37"/>
        <v>0</v>
      </c>
      <c r="AL1230" s="36"/>
    </row>
    <row r="1231" spans="1:38" ht="15" hidden="1" customHeight="1" x14ac:dyDescent="0.25">
      <c r="A1231" s="71">
        <v>1201</v>
      </c>
      <c r="B1231" s="71"/>
      <c r="C1231" s="72"/>
      <c r="D1231" s="70"/>
      <c r="E1231" s="30"/>
      <c r="F1231" s="30"/>
      <c r="G1231" s="73"/>
      <c r="H1231" s="74" t="s">
        <v>8</v>
      </c>
      <c r="I1231" s="31"/>
      <c r="J1231" s="30" t="s">
        <v>9</v>
      </c>
      <c r="K1231" s="75">
        <f>'ФОРМУЛЫ!'!E1217</f>
        <v>0</v>
      </c>
      <c r="L1231" s="75">
        <f>'ФОРМУЛЫ!'!F1217</f>
        <v>0</v>
      </c>
      <c r="M1231" s="91"/>
      <c r="N1231" s="76">
        <f>'ФОРМУЛЫ!'!J1217</f>
        <v>0</v>
      </c>
      <c r="O1231" s="76">
        <f>'ФОРМУЛЫ!'!K1217</f>
        <v>0</v>
      </c>
      <c r="P1231" s="77"/>
      <c r="Q1231" s="78">
        <f>'ФОРМУЛЫ!'!P1217</f>
        <v>0</v>
      </c>
      <c r="R1231" s="79">
        <v>0.18</v>
      </c>
      <c r="S1231" s="92"/>
      <c r="T1231" s="92"/>
      <c r="U1231" s="80"/>
      <c r="V1231" s="80"/>
      <c r="W1231" s="80"/>
      <c r="X1231" s="81">
        <v>0</v>
      </c>
      <c r="Y1231" s="80"/>
      <c r="Z1231" s="80"/>
      <c r="AA1231" s="82"/>
      <c r="AB1231" s="82"/>
      <c r="AC1231" s="83"/>
      <c r="AD1231" s="83"/>
      <c r="AE1231" s="83"/>
      <c r="AF1231" s="83"/>
      <c r="AG1231" s="84"/>
      <c r="AH1231" s="85"/>
      <c r="AI1231" s="85"/>
      <c r="AJ1231" s="85">
        <f t="shared" si="36"/>
        <v>0</v>
      </c>
      <c r="AK1231" s="85">
        <f t="shared" si="37"/>
        <v>0</v>
      </c>
      <c r="AL1231" s="36"/>
    </row>
    <row r="1232" spans="1:38" ht="15" hidden="1" customHeight="1" x14ac:dyDescent="0.25">
      <c r="A1232" s="71">
        <v>1202</v>
      </c>
      <c r="B1232" s="71"/>
      <c r="C1232" s="72"/>
      <c r="D1232" s="70"/>
      <c r="E1232" s="30"/>
      <c r="F1232" s="30"/>
      <c r="G1232" s="73"/>
      <c r="H1232" s="74" t="s">
        <v>8</v>
      </c>
      <c r="I1232" s="31"/>
      <c r="J1232" s="30" t="s">
        <v>9</v>
      </c>
      <c r="K1232" s="75">
        <f>'ФОРМУЛЫ!'!E1218</f>
        <v>0</v>
      </c>
      <c r="L1232" s="75">
        <f>'ФОРМУЛЫ!'!F1218</f>
        <v>0</v>
      </c>
      <c r="M1232" s="91"/>
      <c r="N1232" s="76">
        <f>'ФОРМУЛЫ!'!J1218</f>
        <v>0</v>
      </c>
      <c r="O1232" s="76">
        <f>'ФОРМУЛЫ!'!K1218</f>
        <v>0</v>
      </c>
      <c r="P1232" s="77"/>
      <c r="Q1232" s="78">
        <f>'ФОРМУЛЫ!'!P1218</f>
        <v>0</v>
      </c>
      <c r="R1232" s="79">
        <v>0.18</v>
      </c>
      <c r="S1232" s="92"/>
      <c r="T1232" s="92"/>
      <c r="U1232" s="80"/>
      <c r="V1232" s="80"/>
      <c r="W1232" s="80"/>
      <c r="X1232" s="81">
        <v>0</v>
      </c>
      <c r="Y1232" s="80"/>
      <c r="Z1232" s="80"/>
      <c r="AA1232" s="82"/>
      <c r="AB1232" s="82"/>
      <c r="AC1232" s="83"/>
      <c r="AD1232" s="83"/>
      <c r="AE1232" s="83"/>
      <c r="AF1232" s="83"/>
      <c r="AG1232" s="84"/>
      <c r="AH1232" s="85"/>
      <c r="AI1232" s="85"/>
      <c r="AJ1232" s="85">
        <f t="shared" si="36"/>
        <v>0</v>
      </c>
      <c r="AK1232" s="85">
        <f t="shared" si="37"/>
        <v>0</v>
      </c>
      <c r="AL1232" s="36"/>
    </row>
    <row r="1233" spans="1:38" ht="15" hidden="1" customHeight="1" x14ac:dyDescent="0.25">
      <c r="A1233" s="71">
        <v>1203</v>
      </c>
      <c r="B1233" s="71"/>
      <c r="C1233" s="72"/>
      <c r="D1233" s="70"/>
      <c r="E1233" s="30"/>
      <c r="F1233" s="30"/>
      <c r="G1233" s="73"/>
      <c r="H1233" s="74" t="s">
        <v>8</v>
      </c>
      <c r="I1233" s="31"/>
      <c r="J1233" s="30" t="s">
        <v>9</v>
      </c>
      <c r="K1233" s="75">
        <f>'ФОРМУЛЫ!'!E1219</f>
        <v>0</v>
      </c>
      <c r="L1233" s="75">
        <f>'ФОРМУЛЫ!'!F1219</f>
        <v>0</v>
      </c>
      <c r="M1233" s="91"/>
      <c r="N1233" s="76">
        <f>'ФОРМУЛЫ!'!J1219</f>
        <v>0</v>
      </c>
      <c r="O1233" s="76">
        <f>'ФОРМУЛЫ!'!K1219</f>
        <v>0</v>
      </c>
      <c r="P1233" s="77"/>
      <c r="Q1233" s="78">
        <f>'ФОРМУЛЫ!'!P1219</f>
        <v>0</v>
      </c>
      <c r="R1233" s="79">
        <v>0.18</v>
      </c>
      <c r="S1233" s="92"/>
      <c r="T1233" s="92"/>
      <c r="U1233" s="80"/>
      <c r="V1233" s="80"/>
      <c r="W1233" s="80"/>
      <c r="X1233" s="81">
        <v>0</v>
      </c>
      <c r="Y1233" s="80"/>
      <c r="Z1233" s="80"/>
      <c r="AA1233" s="82"/>
      <c r="AB1233" s="82"/>
      <c r="AC1233" s="83"/>
      <c r="AD1233" s="83"/>
      <c r="AE1233" s="83"/>
      <c r="AF1233" s="83"/>
      <c r="AG1233" s="84"/>
      <c r="AH1233" s="85"/>
      <c r="AI1233" s="85"/>
      <c r="AJ1233" s="85">
        <f t="shared" si="36"/>
        <v>0</v>
      </c>
      <c r="AK1233" s="85">
        <f t="shared" si="37"/>
        <v>0</v>
      </c>
      <c r="AL1233" s="36"/>
    </row>
    <row r="1234" spans="1:38" ht="15" hidden="1" customHeight="1" x14ac:dyDescent="0.25">
      <c r="A1234" s="71">
        <v>1204</v>
      </c>
      <c r="B1234" s="71"/>
      <c r="C1234" s="72"/>
      <c r="D1234" s="70"/>
      <c r="E1234" s="30"/>
      <c r="F1234" s="30"/>
      <c r="G1234" s="73"/>
      <c r="H1234" s="74" t="s">
        <v>8</v>
      </c>
      <c r="I1234" s="31"/>
      <c r="J1234" s="30" t="s">
        <v>9</v>
      </c>
      <c r="K1234" s="75">
        <f>'ФОРМУЛЫ!'!E1220</f>
        <v>0</v>
      </c>
      <c r="L1234" s="75">
        <f>'ФОРМУЛЫ!'!F1220</f>
        <v>0</v>
      </c>
      <c r="M1234" s="91"/>
      <c r="N1234" s="76">
        <f>'ФОРМУЛЫ!'!J1220</f>
        <v>0</v>
      </c>
      <c r="O1234" s="76">
        <f>'ФОРМУЛЫ!'!K1220</f>
        <v>0</v>
      </c>
      <c r="P1234" s="77"/>
      <c r="Q1234" s="78">
        <f>'ФОРМУЛЫ!'!P1220</f>
        <v>0</v>
      </c>
      <c r="R1234" s="79">
        <v>0.18</v>
      </c>
      <c r="S1234" s="92"/>
      <c r="T1234" s="92"/>
      <c r="U1234" s="80"/>
      <c r="V1234" s="80"/>
      <c r="W1234" s="80"/>
      <c r="X1234" s="81">
        <v>0</v>
      </c>
      <c r="Y1234" s="80"/>
      <c r="Z1234" s="80"/>
      <c r="AA1234" s="82"/>
      <c r="AB1234" s="82"/>
      <c r="AC1234" s="83"/>
      <c r="AD1234" s="83"/>
      <c r="AE1234" s="83"/>
      <c r="AF1234" s="83"/>
      <c r="AG1234" s="84"/>
      <c r="AH1234" s="85"/>
      <c r="AI1234" s="85"/>
      <c r="AJ1234" s="85">
        <f t="shared" si="36"/>
        <v>0</v>
      </c>
      <c r="AK1234" s="85">
        <f t="shared" si="37"/>
        <v>0</v>
      </c>
      <c r="AL1234" s="36"/>
    </row>
    <row r="1235" spans="1:38" ht="15" hidden="1" customHeight="1" x14ac:dyDescent="0.25">
      <c r="A1235" s="71">
        <v>1205</v>
      </c>
      <c r="B1235" s="71"/>
      <c r="C1235" s="72"/>
      <c r="D1235" s="70"/>
      <c r="E1235" s="30"/>
      <c r="F1235" s="30"/>
      <c r="G1235" s="73"/>
      <c r="H1235" s="74" t="s">
        <v>8</v>
      </c>
      <c r="I1235" s="31"/>
      <c r="J1235" s="30" t="s">
        <v>9</v>
      </c>
      <c r="K1235" s="75">
        <f>'ФОРМУЛЫ!'!E1221</f>
        <v>0</v>
      </c>
      <c r="L1235" s="75">
        <f>'ФОРМУЛЫ!'!F1221</f>
        <v>0</v>
      </c>
      <c r="M1235" s="91"/>
      <c r="N1235" s="76">
        <f>'ФОРМУЛЫ!'!J1221</f>
        <v>0</v>
      </c>
      <c r="O1235" s="76">
        <f>'ФОРМУЛЫ!'!K1221</f>
        <v>0</v>
      </c>
      <c r="P1235" s="77"/>
      <c r="Q1235" s="78">
        <f>'ФОРМУЛЫ!'!P1221</f>
        <v>0</v>
      </c>
      <c r="R1235" s="79">
        <v>0.18</v>
      </c>
      <c r="S1235" s="92"/>
      <c r="T1235" s="92"/>
      <c r="U1235" s="80"/>
      <c r="V1235" s="80"/>
      <c r="W1235" s="80"/>
      <c r="X1235" s="81">
        <v>0</v>
      </c>
      <c r="Y1235" s="80"/>
      <c r="Z1235" s="80"/>
      <c r="AA1235" s="82"/>
      <c r="AB1235" s="82"/>
      <c r="AC1235" s="83"/>
      <c r="AD1235" s="83"/>
      <c r="AE1235" s="83"/>
      <c r="AF1235" s="83"/>
      <c r="AG1235" s="84"/>
      <c r="AH1235" s="85"/>
      <c r="AI1235" s="85"/>
      <c r="AJ1235" s="85">
        <f t="shared" si="36"/>
        <v>0</v>
      </c>
      <c r="AK1235" s="85">
        <f t="shared" si="37"/>
        <v>0</v>
      </c>
      <c r="AL1235" s="36"/>
    </row>
    <row r="1236" spans="1:38" ht="15" hidden="1" customHeight="1" x14ac:dyDescent="0.25">
      <c r="A1236" s="71">
        <v>1206</v>
      </c>
      <c r="B1236" s="71"/>
      <c r="C1236" s="72"/>
      <c r="D1236" s="70"/>
      <c r="E1236" s="30"/>
      <c r="F1236" s="30"/>
      <c r="G1236" s="73"/>
      <c r="H1236" s="74" t="s">
        <v>8</v>
      </c>
      <c r="I1236" s="31"/>
      <c r="J1236" s="30" t="s">
        <v>9</v>
      </c>
      <c r="K1236" s="75">
        <f>'ФОРМУЛЫ!'!E1222</f>
        <v>0</v>
      </c>
      <c r="L1236" s="75">
        <f>'ФОРМУЛЫ!'!F1222</f>
        <v>0</v>
      </c>
      <c r="M1236" s="91"/>
      <c r="N1236" s="76">
        <f>'ФОРМУЛЫ!'!J1222</f>
        <v>0</v>
      </c>
      <c r="O1236" s="76">
        <f>'ФОРМУЛЫ!'!K1222</f>
        <v>0</v>
      </c>
      <c r="P1236" s="77"/>
      <c r="Q1236" s="78">
        <f>'ФОРМУЛЫ!'!P1222</f>
        <v>0</v>
      </c>
      <c r="R1236" s="79">
        <v>0.18</v>
      </c>
      <c r="S1236" s="92"/>
      <c r="T1236" s="92"/>
      <c r="U1236" s="80"/>
      <c r="V1236" s="80"/>
      <c r="W1236" s="80"/>
      <c r="X1236" s="81">
        <v>0</v>
      </c>
      <c r="Y1236" s="80"/>
      <c r="Z1236" s="80"/>
      <c r="AA1236" s="82"/>
      <c r="AB1236" s="82"/>
      <c r="AC1236" s="83"/>
      <c r="AD1236" s="83"/>
      <c r="AE1236" s="83"/>
      <c r="AF1236" s="83"/>
      <c r="AG1236" s="84"/>
      <c r="AH1236" s="85"/>
      <c r="AI1236" s="85"/>
      <c r="AJ1236" s="85">
        <f t="shared" si="36"/>
        <v>0</v>
      </c>
      <c r="AK1236" s="85">
        <f t="shared" si="37"/>
        <v>0</v>
      </c>
      <c r="AL1236" s="36"/>
    </row>
    <row r="1237" spans="1:38" ht="15" hidden="1" customHeight="1" x14ac:dyDescent="0.25">
      <c r="A1237" s="71">
        <v>1207</v>
      </c>
      <c r="B1237" s="71"/>
      <c r="C1237" s="72"/>
      <c r="D1237" s="70"/>
      <c r="E1237" s="30"/>
      <c r="F1237" s="30"/>
      <c r="G1237" s="73"/>
      <c r="H1237" s="74" t="s">
        <v>8</v>
      </c>
      <c r="I1237" s="31"/>
      <c r="J1237" s="30" t="s">
        <v>9</v>
      </c>
      <c r="K1237" s="75">
        <f>'ФОРМУЛЫ!'!E1223</f>
        <v>0</v>
      </c>
      <c r="L1237" s="75">
        <f>'ФОРМУЛЫ!'!F1223</f>
        <v>0</v>
      </c>
      <c r="M1237" s="91"/>
      <c r="N1237" s="76">
        <f>'ФОРМУЛЫ!'!J1223</f>
        <v>0</v>
      </c>
      <c r="O1237" s="76">
        <f>'ФОРМУЛЫ!'!K1223</f>
        <v>0</v>
      </c>
      <c r="P1237" s="77"/>
      <c r="Q1237" s="78">
        <f>'ФОРМУЛЫ!'!P1223</f>
        <v>0</v>
      </c>
      <c r="R1237" s="79">
        <v>0.18</v>
      </c>
      <c r="S1237" s="92"/>
      <c r="T1237" s="92"/>
      <c r="U1237" s="80"/>
      <c r="V1237" s="80"/>
      <c r="W1237" s="80"/>
      <c r="X1237" s="81">
        <v>0</v>
      </c>
      <c r="Y1237" s="80"/>
      <c r="Z1237" s="80"/>
      <c r="AA1237" s="82"/>
      <c r="AB1237" s="82"/>
      <c r="AC1237" s="83"/>
      <c r="AD1237" s="83"/>
      <c r="AE1237" s="83"/>
      <c r="AF1237" s="83"/>
      <c r="AG1237" s="84"/>
      <c r="AH1237" s="85"/>
      <c r="AI1237" s="85"/>
      <c r="AJ1237" s="85">
        <f t="shared" si="36"/>
        <v>0</v>
      </c>
      <c r="AK1237" s="85">
        <f t="shared" si="37"/>
        <v>0</v>
      </c>
      <c r="AL1237" s="36"/>
    </row>
    <row r="1238" spans="1:38" ht="15" hidden="1" customHeight="1" x14ac:dyDescent="0.25">
      <c r="A1238" s="71">
        <v>1208</v>
      </c>
      <c r="B1238" s="71"/>
      <c r="C1238" s="72"/>
      <c r="D1238" s="70"/>
      <c r="E1238" s="30"/>
      <c r="F1238" s="30"/>
      <c r="G1238" s="73"/>
      <c r="H1238" s="74" t="s">
        <v>8</v>
      </c>
      <c r="I1238" s="31"/>
      <c r="J1238" s="30" t="s">
        <v>9</v>
      </c>
      <c r="K1238" s="75">
        <f>'ФОРМУЛЫ!'!E1224</f>
        <v>0</v>
      </c>
      <c r="L1238" s="75">
        <f>'ФОРМУЛЫ!'!F1224</f>
        <v>0</v>
      </c>
      <c r="M1238" s="91"/>
      <c r="N1238" s="76">
        <f>'ФОРМУЛЫ!'!J1224</f>
        <v>0</v>
      </c>
      <c r="O1238" s="76">
        <f>'ФОРМУЛЫ!'!K1224</f>
        <v>0</v>
      </c>
      <c r="P1238" s="77"/>
      <c r="Q1238" s="78">
        <f>'ФОРМУЛЫ!'!P1224</f>
        <v>0</v>
      </c>
      <c r="R1238" s="79">
        <v>0.18</v>
      </c>
      <c r="S1238" s="92"/>
      <c r="T1238" s="92"/>
      <c r="U1238" s="80"/>
      <c r="V1238" s="80"/>
      <c r="W1238" s="80"/>
      <c r="X1238" s="81">
        <v>0</v>
      </c>
      <c r="Y1238" s="80"/>
      <c r="Z1238" s="80"/>
      <c r="AA1238" s="82"/>
      <c r="AB1238" s="82"/>
      <c r="AC1238" s="83"/>
      <c r="AD1238" s="83"/>
      <c r="AE1238" s="83"/>
      <c r="AF1238" s="83"/>
      <c r="AG1238" s="84"/>
      <c r="AH1238" s="85"/>
      <c r="AI1238" s="85"/>
      <c r="AJ1238" s="85">
        <f t="shared" si="36"/>
        <v>0</v>
      </c>
      <c r="AK1238" s="85">
        <f t="shared" si="37"/>
        <v>0</v>
      </c>
      <c r="AL1238" s="36"/>
    </row>
    <row r="1239" spans="1:38" ht="15" hidden="1" customHeight="1" x14ac:dyDescent="0.25">
      <c r="A1239" s="71">
        <v>1209</v>
      </c>
      <c r="B1239" s="71"/>
      <c r="C1239" s="72"/>
      <c r="D1239" s="70"/>
      <c r="E1239" s="30"/>
      <c r="F1239" s="30"/>
      <c r="G1239" s="73"/>
      <c r="H1239" s="74" t="s">
        <v>8</v>
      </c>
      <c r="I1239" s="31"/>
      <c r="J1239" s="30" t="s">
        <v>9</v>
      </c>
      <c r="K1239" s="75">
        <f>'ФОРМУЛЫ!'!E1225</f>
        <v>0</v>
      </c>
      <c r="L1239" s="75">
        <f>'ФОРМУЛЫ!'!F1225</f>
        <v>0</v>
      </c>
      <c r="M1239" s="91"/>
      <c r="N1239" s="76">
        <f>'ФОРМУЛЫ!'!J1225</f>
        <v>0</v>
      </c>
      <c r="O1239" s="76">
        <f>'ФОРМУЛЫ!'!K1225</f>
        <v>0</v>
      </c>
      <c r="P1239" s="77"/>
      <c r="Q1239" s="78">
        <f>'ФОРМУЛЫ!'!P1225</f>
        <v>0</v>
      </c>
      <c r="R1239" s="79">
        <v>0.18</v>
      </c>
      <c r="S1239" s="92"/>
      <c r="T1239" s="92"/>
      <c r="U1239" s="80"/>
      <c r="V1239" s="80"/>
      <c r="W1239" s="80"/>
      <c r="X1239" s="81">
        <v>0</v>
      </c>
      <c r="Y1239" s="80"/>
      <c r="Z1239" s="80"/>
      <c r="AA1239" s="82"/>
      <c r="AB1239" s="82"/>
      <c r="AC1239" s="83"/>
      <c r="AD1239" s="83"/>
      <c r="AE1239" s="83"/>
      <c r="AF1239" s="83"/>
      <c r="AG1239" s="84"/>
      <c r="AH1239" s="85"/>
      <c r="AI1239" s="85"/>
      <c r="AJ1239" s="85">
        <f t="shared" si="36"/>
        <v>0</v>
      </c>
      <c r="AK1239" s="85">
        <f t="shared" si="37"/>
        <v>0</v>
      </c>
      <c r="AL1239" s="36"/>
    </row>
    <row r="1240" spans="1:38" ht="15" hidden="1" customHeight="1" x14ac:dyDescent="0.25">
      <c r="A1240" s="71">
        <v>1210</v>
      </c>
      <c r="B1240" s="71"/>
      <c r="C1240" s="72"/>
      <c r="D1240" s="70"/>
      <c r="E1240" s="30"/>
      <c r="F1240" s="30"/>
      <c r="G1240" s="73"/>
      <c r="H1240" s="74" t="s">
        <v>8</v>
      </c>
      <c r="I1240" s="31"/>
      <c r="J1240" s="30" t="s">
        <v>9</v>
      </c>
      <c r="K1240" s="75">
        <f>'ФОРМУЛЫ!'!E1226</f>
        <v>0</v>
      </c>
      <c r="L1240" s="75">
        <f>'ФОРМУЛЫ!'!F1226</f>
        <v>0</v>
      </c>
      <c r="M1240" s="91"/>
      <c r="N1240" s="76">
        <f>'ФОРМУЛЫ!'!J1226</f>
        <v>0</v>
      </c>
      <c r="O1240" s="76">
        <f>'ФОРМУЛЫ!'!K1226</f>
        <v>0</v>
      </c>
      <c r="P1240" s="77"/>
      <c r="Q1240" s="78">
        <f>'ФОРМУЛЫ!'!P1226</f>
        <v>0</v>
      </c>
      <c r="R1240" s="79">
        <v>0.18</v>
      </c>
      <c r="S1240" s="92"/>
      <c r="T1240" s="92"/>
      <c r="U1240" s="80"/>
      <c r="V1240" s="80"/>
      <c r="W1240" s="80"/>
      <c r="X1240" s="81">
        <v>0</v>
      </c>
      <c r="Y1240" s="80"/>
      <c r="Z1240" s="80"/>
      <c r="AA1240" s="82"/>
      <c r="AB1240" s="82"/>
      <c r="AC1240" s="83"/>
      <c r="AD1240" s="83"/>
      <c r="AE1240" s="83"/>
      <c r="AF1240" s="83"/>
      <c r="AG1240" s="84"/>
      <c r="AH1240" s="85"/>
      <c r="AI1240" s="85"/>
      <c r="AJ1240" s="85">
        <f t="shared" si="36"/>
        <v>0</v>
      </c>
      <c r="AK1240" s="85">
        <f t="shared" si="37"/>
        <v>0</v>
      </c>
      <c r="AL1240" s="36"/>
    </row>
    <row r="1241" spans="1:38" ht="15" hidden="1" customHeight="1" x14ac:dyDescent="0.25">
      <c r="A1241" s="71">
        <v>1211</v>
      </c>
      <c r="B1241" s="71"/>
      <c r="C1241" s="72"/>
      <c r="D1241" s="70"/>
      <c r="E1241" s="30"/>
      <c r="F1241" s="30"/>
      <c r="G1241" s="73"/>
      <c r="H1241" s="74" t="s">
        <v>8</v>
      </c>
      <c r="I1241" s="31"/>
      <c r="J1241" s="30" t="s">
        <v>9</v>
      </c>
      <c r="K1241" s="75">
        <f>'ФОРМУЛЫ!'!E1227</f>
        <v>0</v>
      </c>
      <c r="L1241" s="75">
        <f>'ФОРМУЛЫ!'!F1227</f>
        <v>0</v>
      </c>
      <c r="M1241" s="91"/>
      <c r="N1241" s="76">
        <f>'ФОРМУЛЫ!'!J1227</f>
        <v>0</v>
      </c>
      <c r="O1241" s="76">
        <f>'ФОРМУЛЫ!'!K1227</f>
        <v>0</v>
      </c>
      <c r="P1241" s="77"/>
      <c r="Q1241" s="78">
        <f>'ФОРМУЛЫ!'!P1227</f>
        <v>0</v>
      </c>
      <c r="R1241" s="79">
        <v>0.18</v>
      </c>
      <c r="S1241" s="92"/>
      <c r="T1241" s="92"/>
      <c r="U1241" s="80"/>
      <c r="V1241" s="80"/>
      <c r="W1241" s="80"/>
      <c r="X1241" s="81">
        <v>0</v>
      </c>
      <c r="Y1241" s="80"/>
      <c r="Z1241" s="80"/>
      <c r="AA1241" s="82"/>
      <c r="AB1241" s="82"/>
      <c r="AC1241" s="83"/>
      <c r="AD1241" s="83"/>
      <c r="AE1241" s="83"/>
      <c r="AF1241" s="83"/>
      <c r="AG1241" s="84"/>
      <c r="AH1241" s="85"/>
      <c r="AI1241" s="85"/>
      <c r="AJ1241" s="85">
        <f t="shared" si="36"/>
        <v>0</v>
      </c>
      <c r="AK1241" s="85">
        <f t="shared" si="37"/>
        <v>0</v>
      </c>
      <c r="AL1241" s="36"/>
    </row>
    <row r="1242" spans="1:38" ht="15" hidden="1" customHeight="1" x14ac:dyDescent="0.25">
      <c r="A1242" s="71">
        <v>1212</v>
      </c>
      <c r="B1242" s="71"/>
      <c r="C1242" s="72"/>
      <c r="D1242" s="70"/>
      <c r="E1242" s="30"/>
      <c r="F1242" s="30"/>
      <c r="G1242" s="73"/>
      <c r="H1242" s="74" t="s">
        <v>8</v>
      </c>
      <c r="I1242" s="31"/>
      <c r="J1242" s="30" t="s">
        <v>9</v>
      </c>
      <c r="K1242" s="75">
        <f>'ФОРМУЛЫ!'!E1228</f>
        <v>0</v>
      </c>
      <c r="L1242" s="75">
        <f>'ФОРМУЛЫ!'!F1228</f>
        <v>0</v>
      </c>
      <c r="M1242" s="91"/>
      <c r="N1242" s="76">
        <f>'ФОРМУЛЫ!'!J1228</f>
        <v>0</v>
      </c>
      <c r="O1242" s="76">
        <f>'ФОРМУЛЫ!'!K1228</f>
        <v>0</v>
      </c>
      <c r="P1242" s="77"/>
      <c r="Q1242" s="78">
        <f>'ФОРМУЛЫ!'!P1228</f>
        <v>0</v>
      </c>
      <c r="R1242" s="79">
        <v>0.18</v>
      </c>
      <c r="S1242" s="92"/>
      <c r="T1242" s="92"/>
      <c r="U1242" s="80"/>
      <c r="V1242" s="80"/>
      <c r="W1242" s="80"/>
      <c r="X1242" s="81">
        <v>0</v>
      </c>
      <c r="Y1242" s="80"/>
      <c r="Z1242" s="80"/>
      <c r="AA1242" s="82"/>
      <c r="AB1242" s="82"/>
      <c r="AC1242" s="83"/>
      <c r="AD1242" s="83"/>
      <c r="AE1242" s="83"/>
      <c r="AF1242" s="83"/>
      <c r="AG1242" s="84"/>
      <c r="AH1242" s="85"/>
      <c r="AI1242" s="85"/>
      <c r="AJ1242" s="85">
        <f t="shared" si="36"/>
        <v>0</v>
      </c>
      <c r="AK1242" s="85">
        <f t="shared" si="37"/>
        <v>0</v>
      </c>
      <c r="AL1242" s="36"/>
    </row>
    <row r="1243" spans="1:38" ht="15" hidden="1" customHeight="1" x14ac:dyDescent="0.25">
      <c r="A1243" s="71">
        <v>1213</v>
      </c>
      <c r="B1243" s="71"/>
      <c r="C1243" s="72"/>
      <c r="D1243" s="70"/>
      <c r="E1243" s="30"/>
      <c r="F1243" s="30"/>
      <c r="G1243" s="73"/>
      <c r="H1243" s="74" t="s">
        <v>8</v>
      </c>
      <c r="I1243" s="31"/>
      <c r="J1243" s="30" t="s">
        <v>9</v>
      </c>
      <c r="K1243" s="75">
        <f>'ФОРМУЛЫ!'!E1229</f>
        <v>0</v>
      </c>
      <c r="L1243" s="75">
        <f>'ФОРМУЛЫ!'!F1229</f>
        <v>0</v>
      </c>
      <c r="M1243" s="91"/>
      <c r="N1243" s="76">
        <f>'ФОРМУЛЫ!'!J1229</f>
        <v>0</v>
      </c>
      <c r="O1243" s="76">
        <f>'ФОРМУЛЫ!'!K1229</f>
        <v>0</v>
      </c>
      <c r="P1243" s="77"/>
      <c r="Q1243" s="78">
        <f>'ФОРМУЛЫ!'!P1229</f>
        <v>0</v>
      </c>
      <c r="R1243" s="79">
        <v>0.18</v>
      </c>
      <c r="S1243" s="92"/>
      <c r="T1243" s="92"/>
      <c r="U1243" s="80"/>
      <c r="V1243" s="80"/>
      <c r="W1243" s="80"/>
      <c r="X1243" s="81">
        <v>0</v>
      </c>
      <c r="Y1243" s="80"/>
      <c r="Z1243" s="80"/>
      <c r="AA1243" s="82"/>
      <c r="AB1243" s="82"/>
      <c r="AC1243" s="83"/>
      <c r="AD1243" s="83"/>
      <c r="AE1243" s="83"/>
      <c r="AF1243" s="83"/>
      <c r="AG1243" s="84"/>
      <c r="AH1243" s="85"/>
      <c r="AI1243" s="85"/>
      <c r="AJ1243" s="85">
        <f t="shared" si="36"/>
        <v>0</v>
      </c>
      <c r="AK1243" s="85">
        <f t="shared" si="37"/>
        <v>0</v>
      </c>
      <c r="AL1243" s="36"/>
    </row>
    <row r="1244" spans="1:38" ht="15" hidden="1" customHeight="1" x14ac:dyDescent="0.25">
      <c r="A1244" s="71">
        <v>1214</v>
      </c>
      <c r="B1244" s="71"/>
      <c r="C1244" s="72"/>
      <c r="D1244" s="70"/>
      <c r="E1244" s="30"/>
      <c r="F1244" s="30"/>
      <c r="G1244" s="73"/>
      <c r="H1244" s="74" t="s">
        <v>8</v>
      </c>
      <c r="I1244" s="31"/>
      <c r="J1244" s="30" t="s">
        <v>9</v>
      </c>
      <c r="K1244" s="75">
        <f>'ФОРМУЛЫ!'!E1230</f>
        <v>0</v>
      </c>
      <c r="L1244" s="75">
        <f>'ФОРМУЛЫ!'!F1230</f>
        <v>0</v>
      </c>
      <c r="M1244" s="91"/>
      <c r="N1244" s="76">
        <f>'ФОРМУЛЫ!'!J1230</f>
        <v>0</v>
      </c>
      <c r="O1244" s="76">
        <f>'ФОРМУЛЫ!'!K1230</f>
        <v>0</v>
      </c>
      <c r="P1244" s="77"/>
      <c r="Q1244" s="78">
        <f>'ФОРМУЛЫ!'!P1230</f>
        <v>0</v>
      </c>
      <c r="R1244" s="79">
        <v>0.18</v>
      </c>
      <c r="S1244" s="92"/>
      <c r="T1244" s="92"/>
      <c r="U1244" s="80"/>
      <c r="V1244" s="80"/>
      <c r="W1244" s="80"/>
      <c r="X1244" s="81">
        <v>0</v>
      </c>
      <c r="Y1244" s="80"/>
      <c r="Z1244" s="80"/>
      <c r="AA1244" s="82"/>
      <c r="AB1244" s="82"/>
      <c r="AC1244" s="83"/>
      <c r="AD1244" s="83"/>
      <c r="AE1244" s="83"/>
      <c r="AF1244" s="83"/>
      <c r="AG1244" s="84"/>
      <c r="AH1244" s="85"/>
      <c r="AI1244" s="85"/>
      <c r="AJ1244" s="85">
        <f t="shared" si="36"/>
        <v>0</v>
      </c>
      <c r="AK1244" s="85">
        <f t="shared" si="37"/>
        <v>0</v>
      </c>
      <c r="AL1244" s="36"/>
    </row>
    <row r="1245" spans="1:38" ht="15" hidden="1" customHeight="1" x14ac:dyDescent="0.25">
      <c r="A1245" s="71">
        <v>1215</v>
      </c>
      <c r="B1245" s="71"/>
      <c r="C1245" s="72"/>
      <c r="D1245" s="70"/>
      <c r="E1245" s="30"/>
      <c r="F1245" s="30"/>
      <c r="G1245" s="73"/>
      <c r="H1245" s="74" t="s">
        <v>8</v>
      </c>
      <c r="I1245" s="31"/>
      <c r="J1245" s="30" t="s">
        <v>9</v>
      </c>
      <c r="K1245" s="75">
        <f>'ФОРМУЛЫ!'!E1231</f>
        <v>0</v>
      </c>
      <c r="L1245" s="75">
        <f>'ФОРМУЛЫ!'!F1231</f>
        <v>0</v>
      </c>
      <c r="M1245" s="91"/>
      <c r="N1245" s="76">
        <f>'ФОРМУЛЫ!'!J1231</f>
        <v>0</v>
      </c>
      <c r="O1245" s="76">
        <f>'ФОРМУЛЫ!'!K1231</f>
        <v>0</v>
      </c>
      <c r="P1245" s="77"/>
      <c r="Q1245" s="78">
        <f>'ФОРМУЛЫ!'!P1231</f>
        <v>0</v>
      </c>
      <c r="R1245" s="79">
        <v>0.18</v>
      </c>
      <c r="S1245" s="92"/>
      <c r="T1245" s="92"/>
      <c r="U1245" s="80"/>
      <c r="V1245" s="80"/>
      <c r="W1245" s="80"/>
      <c r="X1245" s="81">
        <v>0</v>
      </c>
      <c r="Y1245" s="80"/>
      <c r="Z1245" s="80"/>
      <c r="AA1245" s="82"/>
      <c r="AB1245" s="82"/>
      <c r="AC1245" s="83"/>
      <c r="AD1245" s="83"/>
      <c r="AE1245" s="83"/>
      <c r="AF1245" s="83"/>
      <c r="AG1245" s="84"/>
      <c r="AH1245" s="85"/>
      <c r="AI1245" s="85"/>
      <c r="AJ1245" s="85">
        <f t="shared" si="36"/>
        <v>0</v>
      </c>
      <c r="AK1245" s="85">
        <f t="shared" si="37"/>
        <v>0</v>
      </c>
      <c r="AL1245" s="36"/>
    </row>
    <row r="1246" spans="1:38" ht="15" hidden="1" customHeight="1" x14ac:dyDescent="0.25">
      <c r="A1246" s="71">
        <v>1216</v>
      </c>
      <c r="B1246" s="71"/>
      <c r="C1246" s="72"/>
      <c r="D1246" s="70"/>
      <c r="E1246" s="30"/>
      <c r="F1246" s="30"/>
      <c r="G1246" s="73"/>
      <c r="H1246" s="74" t="s">
        <v>8</v>
      </c>
      <c r="I1246" s="31"/>
      <c r="J1246" s="30" t="s">
        <v>9</v>
      </c>
      <c r="K1246" s="75">
        <f>'ФОРМУЛЫ!'!E1232</f>
        <v>0</v>
      </c>
      <c r="L1246" s="75">
        <f>'ФОРМУЛЫ!'!F1232</f>
        <v>0</v>
      </c>
      <c r="M1246" s="91"/>
      <c r="N1246" s="76">
        <f>'ФОРМУЛЫ!'!J1232</f>
        <v>0</v>
      </c>
      <c r="O1246" s="76">
        <f>'ФОРМУЛЫ!'!K1232</f>
        <v>0</v>
      </c>
      <c r="P1246" s="77"/>
      <c r="Q1246" s="78">
        <f>'ФОРМУЛЫ!'!P1232</f>
        <v>0</v>
      </c>
      <c r="R1246" s="79">
        <v>0.18</v>
      </c>
      <c r="S1246" s="92"/>
      <c r="T1246" s="92"/>
      <c r="U1246" s="80"/>
      <c r="V1246" s="80"/>
      <c r="W1246" s="80"/>
      <c r="X1246" s="81">
        <v>0</v>
      </c>
      <c r="Y1246" s="80"/>
      <c r="Z1246" s="80"/>
      <c r="AA1246" s="82"/>
      <c r="AB1246" s="82"/>
      <c r="AC1246" s="83"/>
      <c r="AD1246" s="83"/>
      <c r="AE1246" s="83"/>
      <c r="AF1246" s="83"/>
      <c r="AG1246" s="84"/>
      <c r="AH1246" s="85"/>
      <c r="AI1246" s="85"/>
      <c r="AJ1246" s="85">
        <f t="shared" si="36"/>
        <v>0</v>
      </c>
      <c r="AK1246" s="85">
        <f t="shared" si="37"/>
        <v>0</v>
      </c>
      <c r="AL1246" s="36"/>
    </row>
    <row r="1247" spans="1:38" ht="15" hidden="1" customHeight="1" x14ac:dyDescent="0.25">
      <c r="A1247" s="71">
        <v>1217</v>
      </c>
      <c r="B1247" s="71"/>
      <c r="C1247" s="72"/>
      <c r="D1247" s="70"/>
      <c r="E1247" s="30"/>
      <c r="F1247" s="30"/>
      <c r="G1247" s="73"/>
      <c r="H1247" s="74" t="s">
        <v>8</v>
      </c>
      <c r="I1247" s="31"/>
      <c r="J1247" s="30" t="s">
        <v>9</v>
      </c>
      <c r="K1247" s="75">
        <f>'ФОРМУЛЫ!'!E1233</f>
        <v>0</v>
      </c>
      <c r="L1247" s="75">
        <f>'ФОРМУЛЫ!'!F1233</f>
        <v>0</v>
      </c>
      <c r="M1247" s="91"/>
      <c r="N1247" s="76">
        <f>'ФОРМУЛЫ!'!J1233</f>
        <v>0</v>
      </c>
      <c r="O1247" s="76">
        <f>'ФОРМУЛЫ!'!K1233</f>
        <v>0</v>
      </c>
      <c r="P1247" s="77"/>
      <c r="Q1247" s="78">
        <f>'ФОРМУЛЫ!'!P1233</f>
        <v>0</v>
      </c>
      <c r="R1247" s="79">
        <v>0.18</v>
      </c>
      <c r="S1247" s="92"/>
      <c r="T1247" s="92"/>
      <c r="U1247" s="80"/>
      <c r="V1247" s="80"/>
      <c r="W1247" s="80"/>
      <c r="X1247" s="81">
        <v>0</v>
      </c>
      <c r="Y1247" s="80"/>
      <c r="Z1247" s="80"/>
      <c r="AA1247" s="82"/>
      <c r="AB1247" s="82"/>
      <c r="AC1247" s="83"/>
      <c r="AD1247" s="83"/>
      <c r="AE1247" s="83"/>
      <c r="AF1247" s="83"/>
      <c r="AG1247" s="84"/>
      <c r="AH1247" s="85"/>
      <c r="AI1247" s="85"/>
      <c r="AJ1247" s="85">
        <f t="shared" ref="AJ1247:AJ1310" si="38">ROUND(AH1247*E1247,2)</f>
        <v>0</v>
      </c>
      <c r="AK1247" s="85">
        <f t="shared" ref="AK1247:AK1310" si="39">ROUND(AI1247*E1247,2)</f>
        <v>0</v>
      </c>
      <c r="AL1247" s="36"/>
    </row>
    <row r="1248" spans="1:38" ht="15" hidden="1" customHeight="1" x14ac:dyDescent="0.25">
      <c r="A1248" s="71">
        <v>1218</v>
      </c>
      <c r="B1248" s="71"/>
      <c r="C1248" s="72"/>
      <c r="D1248" s="70"/>
      <c r="E1248" s="30"/>
      <c r="F1248" s="30"/>
      <c r="G1248" s="73"/>
      <c r="H1248" s="74" t="s">
        <v>8</v>
      </c>
      <c r="I1248" s="31"/>
      <c r="J1248" s="30" t="s">
        <v>9</v>
      </c>
      <c r="K1248" s="75">
        <f>'ФОРМУЛЫ!'!E1234</f>
        <v>0</v>
      </c>
      <c r="L1248" s="75">
        <f>'ФОРМУЛЫ!'!F1234</f>
        <v>0</v>
      </c>
      <c r="M1248" s="91"/>
      <c r="N1248" s="76">
        <f>'ФОРМУЛЫ!'!J1234</f>
        <v>0</v>
      </c>
      <c r="O1248" s="76">
        <f>'ФОРМУЛЫ!'!K1234</f>
        <v>0</v>
      </c>
      <c r="P1248" s="77"/>
      <c r="Q1248" s="78">
        <f>'ФОРМУЛЫ!'!P1234</f>
        <v>0</v>
      </c>
      <c r="R1248" s="79">
        <v>0.18</v>
      </c>
      <c r="S1248" s="92"/>
      <c r="T1248" s="92"/>
      <c r="U1248" s="80"/>
      <c r="V1248" s="80"/>
      <c r="W1248" s="80"/>
      <c r="X1248" s="81">
        <v>0</v>
      </c>
      <c r="Y1248" s="80"/>
      <c r="Z1248" s="80"/>
      <c r="AA1248" s="82"/>
      <c r="AB1248" s="82"/>
      <c r="AC1248" s="83"/>
      <c r="AD1248" s="83"/>
      <c r="AE1248" s="83"/>
      <c r="AF1248" s="83"/>
      <c r="AG1248" s="84"/>
      <c r="AH1248" s="85"/>
      <c r="AI1248" s="85"/>
      <c r="AJ1248" s="85">
        <f t="shared" si="38"/>
        <v>0</v>
      </c>
      <c r="AK1248" s="85">
        <f t="shared" si="39"/>
        <v>0</v>
      </c>
      <c r="AL1248" s="36"/>
    </row>
    <row r="1249" spans="1:38" ht="15" hidden="1" customHeight="1" x14ac:dyDescent="0.25">
      <c r="A1249" s="71">
        <v>1219</v>
      </c>
      <c r="B1249" s="71"/>
      <c r="C1249" s="72"/>
      <c r="D1249" s="70"/>
      <c r="E1249" s="30"/>
      <c r="F1249" s="30"/>
      <c r="G1249" s="73"/>
      <c r="H1249" s="74" t="s">
        <v>8</v>
      </c>
      <c r="I1249" s="31"/>
      <c r="J1249" s="30" t="s">
        <v>9</v>
      </c>
      <c r="K1249" s="75">
        <f>'ФОРМУЛЫ!'!E1235</f>
        <v>0</v>
      </c>
      <c r="L1249" s="75">
        <f>'ФОРМУЛЫ!'!F1235</f>
        <v>0</v>
      </c>
      <c r="M1249" s="91"/>
      <c r="N1249" s="76">
        <f>'ФОРМУЛЫ!'!J1235</f>
        <v>0</v>
      </c>
      <c r="O1249" s="76">
        <f>'ФОРМУЛЫ!'!K1235</f>
        <v>0</v>
      </c>
      <c r="P1249" s="77"/>
      <c r="Q1249" s="78">
        <f>'ФОРМУЛЫ!'!P1235</f>
        <v>0</v>
      </c>
      <c r="R1249" s="79">
        <v>0.18</v>
      </c>
      <c r="S1249" s="92"/>
      <c r="T1249" s="92"/>
      <c r="U1249" s="80"/>
      <c r="V1249" s="80"/>
      <c r="W1249" s="80"/>
      <c r="X1249" s="81">
        <v>0</v>
      </c>
      <c r="Y1249" s="80"/>
      <c r="Z1249" s="80"/>
      <c r="AA1249" s="82"/>
      <c r="AB1249" s="82"/>
      <c r="AC1249" s="83"/>
      <c r="AD1249" s="83"/>
      <c r="AE1249" s="83"/>
      <c r="AF1249" s="83"/>
      <c r="AG1249" s="84"/>
      <c r="AH1249" s="85"/>
      <c r="AI1249" s="85"/>
      <c r="AJ1249" s="85">
        <f t="shared" si="38"/>
        <v>0</v>
      </c>
      <c r="AK1249" s="85">
        <f t="shared" si="39"/>
        <v>0</v>
      </c>
      <c r="AL1249" s="36"/>
    </row>
    <row r="1250" spans="1:38" ht="15" hidden="1" customHeight="1" x14ac:dyDescent="0.25">
      <c r="A1250" s="71">
        <v>1220</v>
      </c>
      <c r="B1250" s="71"/>
      <c r="C1250" s="72"/>
      <c r="D1250" s="70"/>
      <c r="E1250" s="30"/>
      <c r="F1250" s="30"/>
      <c r="G1250" s="73"/>
      <c r="H1250" s="74" t="s">
        <v>8</v>
      </c>
      <c r="I1250" s="31"/>
      <c r="J1250" s="30" t="s">
        <v>9</v>
      </c>
      <c r="K1250" s="75">
        <f>'ФОРМУЛЫ!'!E1236</f>
        <v>0</v>
      </c>
      <c r="L1250" s="75">
        <f>'ФОРМУЛЫ!'!F1236</f>
        <v>0</v>
      </c>
      <c r="M1250" s="91"/>
      <c r="N1250" s="76">
        <f>'ФОРМУЛЫ!'!J1236</f>
        <v>0</v>
      </c>
      <c r="O1250" s="76">
        <f>'ФОРМУЛЫ!'!K1236</f>
        <v>0</v>
      </c>
      <c r="P1250" s="77"/>
      <c r="Q1250" s="78">
        <f>'ФОРМУЛЫ!'!P1236</f>
        <v>0</v>
      </c>
      <c r="R1250" s="79">
        <v>0.18</v>
      </c>
      <c r="S1250" s="92"/>
      <c r="T1250" s="92"/>
      <c r="U1250" s="80"/>
      <c r="V1250" s="80"/>
      <c r="W1250" s="80"/>
      <c r="X1250" s="81">
        <v>0</v>
      </c>
      <c r="Y1250" s="80"/>
      <c r="Z1250" s="80"/>
      <c r="AA1250" s="82"/>
      <c r="AB1250" s="82"/>
      <c r="AC1250" s="83"/>
      <c r="AD1250" s="83"/>
      <c r="AE1250" s="83"/>
      <c r="AF1250" s="83"/>
      <c r="AG1250" s="84"/>
      <c r="AH1250" s="85"/>
      <c r="AI1250" s="85"/>
      <c r="AJ1250" s="85">
        <f t="shared" si="38"/>
        <v>0</v>
      </c>
      <c r="AK1250" s="85">
        <f t="shared" si="39"/>
        <v>0</v>
      </c>
      <c r="AL1250" s="36"/>
    </row>
    <row r="1251" spans="1:38" ht="15" hidden="1" customHeight="1" x14ac:dyDescent="0.25">
      <c r="A1251" s="71">
        <v>1221</v>
      </c>
      <c r="B1251" s="71"/>
      <c r="C1251" s="72"/>
      <c r="D1251" s="70"/>
      <c r="E1251" s="30"/>
      <c r="F1251" s="30"/>
      <c r="G1251" s="73"/>
      <c r="H1251" s="74" t="s">
        <v>8</v>
      </c>
      <c r="I1251" s="31"/>
      <c r="J1251" s="30" t="s">
        <v>9</v>
      </c>
      <c r="K1251" s="75">
        <f>'ФОРМУЛЫ!'!E1237</f>
        <v>0</v>
      </c>
      <c r="L1251" s="75">
        <f>'ФОРМУЛЫ!'!F1237</f>
        <v>0</v>
      </c>
      <c r="M1251" s="91"/>
      <c r="N1251" s="76">
        <f>'ФОРМУЛЫ!'!J1237</f>
        <v>0</v>
      </c>
      <c r="O1251" s="76">
        <f>'ФОРМУЛЫ!'!K1237</f>
        <v>0</v>
      </c>
      <c r="P1251" s="77"/>
      <c r="Q1251" s="78">
        <f>'ФОРМУЛЫ!'!P1237</f>
        <v>0</v>
      </c>
      <c r="R1251" s="79">
        <v>0.18</v>
      </c>
      <c r="S1251" s="92"/>
      <c r="T1251" s="92"/>
      <c r="U1251" s="80"/>
      <c r="V1251" s="80"/>
      <c r="W1251" s="80"/>
      <c r="X1251" s="81">
        <v>0</v>
      </c>
      <c r="Y1251" s="80"/>
      <c r="Z1251" s="80"/>
      <c r="AA1251" s="82"/>
      <c r="AB1251" s="82"/>
      <c r="AC1251" s="83"/>
      <c r="AD1251" s="83"/>
      <c r="AE1251" s="83"/>
      <c r="AF1251" s="83"/>
      <c r="AG1251" s="84"/>
      <c r="AH1251" s="85"/>
      <c r="AI1251" s="85"/>
      <c r="AJ1251" s="85">
        <f t="shared" si="38"/>
        <v>0</v>
      </c>
      <c r="AK1251" s="85">
        <f t="shared" si="39"/>
        <v>0</v>
      </c>
      <c r="AL1251" s="36"/>
    </row>
    <row r="1252" spans="1:38" ht="15" hidden="1" customHeight="1" x14ac:dyDescent="0.25">
      <c r="A1252" s="71">
        <v>1222</v>
      </c>
      <c r="B1252" s="71"/>
      <c r="C1252" s="72"/>
      <c r="D1252" s="70"/>
      <c r="E1252" s="30"/>
      <c r="F1252" s="30"/>
      <c r="G1252" s="73"/>
      <c r="H1252" s="74" t="s">
        <v>8</v>
      </c>
      <c r="I1252" s="31"/>
      <c r="J1252" s="30" t="s">
        <v>9</v>
      </c>
      <c r="K1252" s="75">
        <f>'ФОРМУЛЫ!'!E1238</f>
        <v>0</v>
      </c>
      <c r="L1252" s="75">
        <f>'ФОРМУЛЫ!'!F1238</f>
        <v>0</v>
      </c>
      <c r="M1252" s="91"/>
      <c r="N1252" s="76">
        <f>'ФОРМУЛЫ!'!J1238</f>
        <v>0</v>
      </c>
      <c r="O1252" s="76">
        <f>'ФОРМУЛЫ!'!K1238</f>
        <v>0</v>
      </c>
      <c r="P1252" s="77"/>
      <c r="Q1252" s="78">
        <f>'ФОРМУЛЫ!'!P1238</f>
        <v>0</v>
      </c>
      <c r="R1252" s="79">
        <v>0.18</v>
      </c>
      <c r="S1252" s="92"/>
      <c r="T1252" s="92"/>
      <c r="U1252" s="80"/>
      <c r="V1252" s="80"/>
      <c r="W1252" s="80"/>
      <c r="X1252" s="81">
        <v>0</v>
      </c>
      <c r="Y1252" s="80"/>
      <c r="Z1252" s="80"/>
      <c r="AA1252" s="82"/>
      <c r="AB1252" s="82"/>
      <c r="AC1252" s="83"/>
      <c r="AD1252" s="83"/>
      <c r="AE1252" s="83"/>
      <c r="AF1252" s="83"/>
      <c r="AG1252" s="84"/>
      <c r="AH1252" s="85"/>
      <c r="AI1252" s="85"/>
      <c r="AJ1252" s="85">
        <f t="shared" si="38"/>
        <v>0</v>
      </c>
      <c r="AK1252" s="85">
        <f t="shared" si="39"/>
        <v>0</v>
      </c>
      <c r="AL1252" s="36"/>
    </row>
    <row r="1253" spans="1:38" ht="15" hidden="1" customHeight="1" x14ac:dyDescent="0.25">
      <c r="A1253" s="71">
        <v>1223</v>
      </c>
      <c r="B1253" s="71"/>
      <c r="C1253" s="72"/>
      <c r="D1253" s="70"/>
      <c r="E1253" s="30"/>
      <c r="F1253" s="30"/>
      <c r="G1253" s="73"/>
      <c r="H1253" s="74" t="s">
        <v>8</v>
      </c>
      <c r="I1253" s="31"/>
      <c r="J1253" s="30" t="s">
        <v>9</v>
      </c>
      <c r="K1253" s="75">
        <f>'ФОРМУЛЫ!'!E1239</f>
        <v>0</v>
      </c>
      <c r="L1253" s="75">
        <f>'ФОРМУЛЫ!'!F1239</f>
        <v>0</v>
      </c>
      <c r="M1253" s="91"/>
      <c r="N1253" s="76">
        <f>'ФОРМУЛЫ!'!J1239</f>
        <v>0</v>
      </c>
      <c r="O1253" s="76">
        <f>'ФОРМУЛЫ!'!K1239</f>
        <v>0</v>
      </c>
      <c r="P1253" s="77"/>
      <c r="Q1253" s="78">
        <f>'ФОРМУЛЫ!'!P1239</f>
        <v>0</v>
      </c>
      <c r="R1253" s="79">
        <v>0.18</v>
      </c>
      <c r="S1253" s="92"/>
      <c r="T1253" s="92"/>
      <c r="U1253" s="80"/>
      <c r="V1253" s="80"/>
      <c r="W1253" s="80"/>
      <c r="X1253" s="81">
        <v>0</v>
      </c>
      <c r="Y1253" s="80"/>
      <c r="Z1253" s="80"/>
      <c r="AA1253" s="82"/>
      <c r="AB1253" s="82"/>
      <c r="AC1253" s="83"/>
      <c r="AD1253" s="83"/>
      <c r="AE1253" s="83"/>
      <c r="AF1253" s="83"/>
      <c r="AG1253" s="84"/>
      <c r="AH1253" s="85"/>
      <c r="AI1253" s="85"/>
      <c r="AJ1253" s="85">
        <f t="shared" si="38"/>
        <v>0</v>
      </c>
      <c r="AK1253" s="85">
        <f t="shared" si="39"/>
        <v>0</v>
      </c>
      <c r="AL1253" s="36"/>
    </row>
    <row r="1254" spans="1:38" ht="15" hidden="1" customHeight="1" x14ac:dyDescent="0.25">
      <c r="A1254" s="71">
        <v>1224</v>
      </c>
      <c r="B1254" s="71"/>
      <c r="C1254" s="72"/>
      <c r="D1254" s="70"/>
      <c r="E1254" s="30"/>
      <c r="F1254" s="30"/>
      <c r="G1254" s="73"/>
      <c r="H1254" s="74" t="s">
        <v>8</v>
      </c>
      <c r="I1254" s="31"/>
      <c r="J1254" s="30" t="s">
        <v>9</v>
      </c>
      <c r="K1254" s="75">
        <f>'ФОРМУЛЫ!'!E1240</f>
        <v>0</v>
      </c>
      <c r="L1254" s="75">
        <f>'ФОРМУЛЫ!'!F1240</f>
        <v>0</v>
      </c>
      <c r="M1254" s="91"/>
      <c r="N1254" s="76">
        <f>'ФОРМУЛЫ!'!J1240</f>
        <v>0</v>
      </c>
      <c r="O1254" s="76">
        <f>'ФОРМУЛЫ!'!K1240</f>
        <v>0</v>
      </c>
      <c r="P1254" s="77"/>
      <c r="Q1254" s="78">
        <f>'ФОРМУЛЫ!'!P1240</f>
        <v>0</v>
      </c>
      <c r="R1254" s="79">
        <v>0.18</v>
      </c>
      <c r="S1254" s="92"/>
      <c r="T1254" s="92"/>
      <c r="U1254" s="80"/>
      <c r="V1254" s="80"/>
      <c r="W1254" s="80"/>
      <c r="X1254" s="81">
        <v>0</v>
      </c>
      <c r="Y1254" s="80"/>
      <c r="Z1254" s="80"/>
      <c r="AA1254" s="82"/>
      <c r="AB1254" s="82"/>
      <c r="AC1254" s="83"/>
      <c r="AD1254" s="83"/>
      <c r="AE1254" s="83"/>
      <c r="AF1254" s="83"/>
      <c r="AG1254" s="84"/>
      <c r="AH1254" s="85"/>
      <c r="AI1254" s="85"/>
      <c r="AJ1254" s="85">
        <f t="shared" si="38"/>
        <v>0</v>
      </c>
      <c r="AK1254" s="85">
        <f t="shared" si="39"/>
        <v>0</v>
      </c>
      <c r="AL1254" s="36"/>
    </row>
    <row r="1255" spans="1:38" ht="15" hidden="1" customHeight="1" x14ac:dyDescent="0.25">
      <c r="A1255" s="71">
        <v>1225</v>
      </c>
      <c r="B1255" s="71"/>
      <c r="C1255" s="72"/>
      <c r="D1255" s="70"/>
      <c r="E1255" s="30"/>
      <c r="F1255" s="30"/>
      <c r="G1255" s="73"/>
      <c r="H1255" s="74" t="s">
        <v>8</v>
      </c>
      <c r="I1255" s="31"/>
      <c r="J1255" s="30" t="s">
        <v>9</v>
      </c>
      <c r="K1255" s="75">
        <f>'ФОРМУЛЫ!'!E1241</f>
        <v>0</v>
      </c>
      <c r="L1255" s="75">
        <f>'ФОРМУЛЫ!'!F1241</f>
        <v>0</v>
      </c>
      <c r="M1255" s="91"/>
      <c r="N1255" s="76">
        <f>'ФОРМУЛЫ!'!J1241</f>
        <v>0</v>
      </c>
      <c r="O1255" s="76">
        <f>'ФОРМУЛЫ!'!K1241</f>
        <v>0</v>
      </c>
      <c r="P1255" s="77"/>
      <c r="Q1255" s="78">
        <f>'ФОРМУЛЫ!'!P1241</f>
        <v>0</v>
      </c>
      <c r="R1255" s="79">
        <v>0.18</v>
      </c>
      <c r="S1255" s="92"/>
      <c r="T1255" s="92"/>
      <c r="U1255" s="80"/>
      <c r="V1255" s="80"/>
      <c r="W1255" s="80"/>
      <c r="X1255" s="81">
        <v>0</v>
      </c>
      <c r="Y1255" s="80"/>
      <c r="Z1255" s="80"/>
      <c r="AA1255" s="82"/>
      <c r="AB1255" s="82"/>
      <c r="AC1255" s="83"/>
      <c r="AD1255" s="83"/>
      <c r="AE1255" s="83"/>
      <c r="AF1255" s="83"/>
      <c r="AG1255" s="84"/>
      <c r="AH1255" s="85"/>
      <c r="AI1255" s="85"/>
      <c r="AJ1255" s="85">
        <f t="shared" si="38"/>
        <v>0</v>
      </c>
      <c r="AK1255" s="85">
        <f t="shared" si="39"/>
        <v>0</v>
      </c>
      <c r="AL1255" s="36"/>
    </row>
    <row r="1256" spans="1:38" ht="15" hidden="1" customHeight="1" x14ac:dyDescent="0.25">
      <c r="A1256" s="71">
        <v>1226</v>
      </c>
      <c r="B1256" s="71"/>
      <c r="C1256" s="72"/>
      <c r="D1256" s="70"/>
      <c r="E1256" s="30"/>
      <c r="F1256" s="30"/>
      <c r="G1256" s="73"/>
      <c r="H1256" s="74" t="s">
        <v>8</v>
      </c>
      <c r="I1256" s="31"/>
      <c r="J1256" s="30" t="s">
        <v>9</v>
      </c>
      <c r="K1256" s="75">
        <f>'ФОРМУЛЫ!'!E1242</f>
        <v>0</v>
      </c>
      <c r="L1256" s="75">
        <f>'ФОРМУЛЫ!'!F1242</f>
        <v>0</v>
      </c>
      <c r="M1256" s="91"/>
      <c r="N1256" s="76">
        <f>'ФОРМУЛЫ!'!J1242</f>
        <v>0</v>
      </c>
      <c r="O1256" s="76">
        <f>'ФОРМУЛЫ!'!K1242</f>
        <v>0</v>
      </c>
      <c r="P1256" s="77"/>
      <c r="Q1256" s="78">
        <f>'ФОРМУЛЫ!'!P1242</f>
        <v>0</v>
      </c>
      <c r="R1256" s="79">
        <v>0.18</v>
      </c>
      <c r="S1256" s="92"/>
      <c r="T1256" s="92"/>
      <c r="U1256" s="80"/>
      <c r="V1256" s="80"/>
      <c r="W1256" s="80"/>
      <c r="X1256" s="81">
        <v>0</v>
      </c>
      <c r="Y1256" s="80"/>
      <c r="Z1256" s="80"/>
      <c r="AA1256" s="82"/>
      <c r="AB1256" s="82"/>
      <c r="AC1256" s="83"/>
      <c r="AD1256" s="83"/>
      <c r="AE1256" s="83"/>
      <c r="AF1256" s="83"/>
      <c r="AG1256" s="84"/>
      <c r="AH1256" s="85"/>
      <c r="AI1256" s="85"/>
      <c r="AJ1256" s="85">
        <f t="shared" si="38"/>
        <v>0</v>
      </c>
      <c r="AK1256" s="85">
        <f t="shared" si="39"/>
        <v>0</v>
      </c>
      <c r="AL1256" s="36"/>
    </row>
    <row r="1257" spans="1:38" ht="15" hidden="1" customHeight="1" x14ac:dyDescent="0.25">
      <c r="A1257" s="71">
        <v>1227</v>
      </c>
      <c r="B1257" s="71"/>
      <c r="C1257" s="72"/>
      <c r="D1257" s="70"/>
      <c r="E1257" s="30"/>
      <c r="F1257" s="30"/>
      <c r="G1257" s="73"/>
      <c r="H1257" s="74" t="s">
        <v>8</v>
      </c>
      <c r="I1257" s="31"/>
      <c r="J1257" s="30" t="s">
        <v>9</v>
      </c>
      <c r="K1257" s="75">
        <f>'ФОРМУЛЫ!'!E1243</f>
        <v>0</v>
      </c>
      <c r="L1257" s="75">
        <f>'ФОРМУЛЫ!'!F1243</f>
        <v>0</v>
      </c>
      <c r="M1257" s="91"/>
      <c r="N1257" s="76">
        <f>'ФОРМУЛЫ!'!J1243</f>
        <v>0</v>
      </c>
      <c r="O1257" s="76">
        <f>'ФОРМУЛЫ!'!K1243</f>
        <v>0</v>
      </c>
      <c r="P1257" s="77"/>
      <c r="Q1257" s="78">
        <f>'ФОРМУЛЫ!'!P1243</f>
        <v>0</v>
      </c>
      <c r="R1257" s="79">
        <v>0.18</v>
      </c>
      <c r="S1257" s="92"/>
      <c r="T1257" s="92"/>
      <c r="U1257" s="80"/>
      <c r="V1257" s="80"/>
      <c r="W1257" s="80"/>
      <c r="X1257" s="81">
        <v>0</v>
      </c>
      <c r="Y1257" s="80"/>
      <c r="Z1257" s="80"/>
      <c r="AA1257" s="82"/>
      <c r="AB1257" s="82"/>
      <c r="AC1257" s="83"/>
      <c r="AD1257" s="83"/>
      <c r="AE1257" s="83"/>
      <c r="AF1257" s="83"/>
      <c r="AG1257" s="84"/>
      <c r="AH1257" s="85"/>
      <c r="AI1257" s="85"/>
      <c r="AJ1257" s="85">
        <f t="shared" si="38"/>
        <v>0</v>
      </c>
      <c r="AK1257" s="85">
        <f t="shared" si="39"/>
        <v>0</v>
      </c>
      <c r="AL1257" s="36"/>
    </row>
    <row r="1258" spans="1:38" ht="15" hidden="1" customHeight="1" x14ac:dyDescent="0.25">
      <c r="A1258" s="71">
        <v>1228</v>
      </c>
      <c r="B1258" s="71"/>
      <c r="C1258" s="72"/>
      <c r="D1258" s="70"/>
      <c r="E1258" s="30"/>
      <c r="F1258" s="30"/>
      <c r="G1258" s="73"/>
      <c r="H1258" s="74" t="s">
        <v>8</v>
      </c>
      <c r="I1258" s="31"/>
      <c r="J1258" s="30" t="s">
        <v>9</v>
      </c>
      <c r="K1258" s="75">
        <f>'ФОРМУЛЫ!'!E1244</f>
        <v>0</v>
      </c>
      <c r="L1258" s="75">
        <f>'ФОРМУЛЫ!'!F1244</f>
        <v>0</v>
      </c>
      <c r="M1258" s="91"/>
      <c r="N1258" s="76">
        <f>'ФОРМУЛЫ!'!J1244</f>
        <v>0</v>
      </c>
      <c r="O1258" s="76">
        <f>'ФОРМУЛЫ!'!K1244</f>
        <v>0</v>
      </c>
      <c r="P1258" s="77"/>
      <c r="Q1258" s="78">
        <f>'ФОРМУЛЫ!'!P1244</f>
        <v>0</v>
      </c>
      <c r="R1258" s="79">
        <v>0.18</v>
      </c>
      <c r="S1258" s="92"/>
      <c r="T1258" s="92"/>
      <c r="U1258" s="80"/>
      <c r="V1258" s="80"/>
      <c r="W1258" s="80"/>
      <c r="X1258" s="81">
        <v>0</v>
      </c>
      <c r="Y1258" s="80"/>
      <c r="Z1258" s="80"/>
      <c r="AA1258" s="82"/>
      <c r="AB1258" s="82"/>
      <c r="AC1258" s="83"/>
      <c r="AD1258" s="83"/>
      <c r="AE1258" s="83"/>
      <c r="AF1258" s="83"/>
      <c r="AG1258" s="84"/>
      <c r="AH1258" s="85"/>
      <c r="AI1258" s="85"/>
      <c r="AJ1258" s="85">
        <f t="shared" si="38"/>
        <v>0</v>
      </c>
      <c r="AK1258" s="85">
        <f t="shared" si="39"/>
        <v>0</v>
      </c>
      <c r="AL1258" s="36"/>
    </row>
    <row r="1259" spans="1:38" ht="15" hidden="1" customHeight="1" x14ac:dyDescent="0.25">
      <c r="A1259" s="71">
        <v>1229</v>
      </c>
      <c r="B1259" s="71"/>
      <c r="C1259" s="72"/>
      <c r="D1259" s="70"/>
      <c r="E1259" s="30"/>
      <c r="F1259" s="30"/>
      <c r="G1259" s="73"/>
      <c r="H1259" s="74" t="s">
        <v>8</v>
      </c>
      <c r="I1259" s="31"/>
      <c r="J1259" s="30" t="s">
        <v>9</v>
      </c>
      <c r="K1259" s="75">
        <f>'ФОРМУЛЫ!'!E1245</f>
        <v>0</v>
      </c>
      <c r="L1259" s="75">
        <f>'ФОРМУЛЫ!'!F1245</f>
        <v>0</v>
      </c>
      <c r="M1259" s="91"/>
      <c r="N1259" s="76">
        <f>'ФОРМУЛЫ!'!J1245</f>
        <v>0</v>
      </c>
      <c r="O1259" s="76">
        <f>'ФОРМУЛЫ!'!K1245</f>
        <v>0</v>
      </c>
      <c r="P1259" s="77"/>
      <c r="Q1259" s="78">
        <f>'ФОРМУЛЫ!'!P1245</f>
        <v>0</v>
      </c>
      <c r="R1259" s="79">
        <v>0.18</v>
      </c>
      <c r="S1259" s="92"/>
      <c r="T1259" s="92"/>
      <c r="U1259" s="80"/>
      <c r="V1259" s="80"/>
      <c r="W1259" s="80"/>
      <c r="X1259" s="81">
        <v>0</v>
      </c>
      <c r="Y1259" s="80"/>
      <c r="Z1259" s="80"/>
      <c r="AA1259" s="82"/>
      <c r="AB1259" s="82"/>
      <c r="AC1259" s="83"/>
      <c r="AD1259" s="83"/>
      <c r="AE1259" s="83"/>
      <c r="AF1259" s="83"/>
      <c r="AG1259" s="84"/>
      <c r="AH1259" s="85"/>
      <c r="AI1259" s="85"/>
      <c r="AJ1259" s="85">
        <f t="shared" si="38"/>
        <v>0</v>
      </c>
      <c r="AK1259" s="85">
        <f t="shared" si="39"/>
        <v>0</v>
      </c>
      <c r="AL1259" s="36"/>
    </row>
    <row r="1260" spans="1:38" ht="15" hidden="1" customHeight="1" x14ac:dyDescent="0.25">
      <c r="A1260" s="71">
        <v>1230</v>
      </c>
      <c r="B1260" s="71"/>
      <c r="C1260" s="72"/>
      <c r="D1260" s="70"/>
      <c r="E1260" s="30"/>
      <c r="F1260" s="30"/>
      <c r="G1260" s="73"/>
      <c r="H1260" s="74" t="s">
        <v>8</v>
      </c>
      <c r="I1260" s="31"/>
      <c r="J1260" s="30" t="s">
        <v>9</v>
      </c>
      <c r="K1260" s="75">
        <f>'ФОРМУЛЫ!'!E1246</f>
        <v>0</v>
      </c>
      <c r="L1260" s="75">
        <f>'ФОРМУЛЫ!'!F1246</f>
        <v>0</v>
      </c>
      <c r="M1260" s="91"/>
      <c r="N1260" s="76">
        <f>'ФОРМУЛЫ!'!J1246</f>
        <v>0</v>
      </c>
      <c r="O1260" s="76">
        <f>'ФОРМУЛЫ!'!K1246</f>
        <v>0</v>
      </c>
      <c r="P1260" s="77"/>
      <c r="Q1260" s="78">
        <f>'ФОРМУЛЫ!'!P1246</f>
        <v>0</v>
      </c>
      <c r="R1260" s="79">
        <v>0.18</v>
      </c>
      <c r="S1260" s="92"/>
      <c r="T1260" s="92"/>
      <c r="U1260" s="80"/>
      <c r="V1260" s="80"/>
      <c r="W1260" s="80"/>
      <c r="X1260" s="81">
        <v>0</v>
      </c>
      <c r="Y1260" s="80"/>
      <c r="Z1260" s="80"/>
      <c r="AA1260" s="82"/>
      <c r="AB1260" s="82"/>
      <c r="AC1260" s="83"/>
      <c r="AD1260" s="83"/>
      <c r="AE1260" s="83"/>
      <c r="AF1260" s="83"/>
      <c r="AG1260" s="84"/>
      <c r="AH1260" s="85"/>
      <c r="AI1260" s="85"/>
      <c r="AJ1260" s="85">
        <f t="shared" si="38"/>
        <v>0</v>
      </c>
      <c r="AK1260" s="85">
        <f t="shared" si="39"/>
        <v>0</v>
      </c>
      <c r="AL1260" s="36"/>
    </row>
    <row r="1261" spans="1:38" ht="15" hidden="1" customHeight="1" x14ac:dyDescent="0.25">
      <c r="A1261" s="71">
        <v>1231</v>
      </c>
      <c r="B1261" s="71"/>
      <c r="C1261" s="72"/>
      <c r="D1261" s="70"/>
      <c r="E1261" s="30"/>
      <c r="F1261" s="30"/>
      <c r="G1261" s="73"/>
      <c r="H1261" s="74" t="s">
        <v>8</v>
      </c>
      <c r="I1261" s="31"/>
      <c r="J1261" s="30" t="s">
        <v>9</v>
      </c>
      <c r="K1261" s="75">
        <f>'ФОРМУЛЫ!'!E1247</f>
        <v>0</v>
      </c>
      <c r="L1261" s="75">
        <f>'ФОРМУЛЫ!'!F1247</f>
        <v>0</v>
      </c>
      <c r="M1261" s="91"/>
      <c r="N1261" s="76">
        <f>'ФОРМУЛЫ!'!J1247</f>
        <v>0</v>
      </c>
      <c r="O1261" s="76">
        <f>'ФОРМУЛЫ!'!K1247</f>
        <v>0</v>
      </c>
      <c r="P1261" s="77"/>
      <c r="Q1261" s="78">
        <f>'ФОРМУЛЫ!'!P1247</f>
        <v>0</v>
      </c>
      <c r="R1261" s="79">
        <v>0.18</v>
      </c>
      <c r="S1261" s="92"/>
      <c r="T1261" s="92"/>
      <c r="U1261" s="80"/>
      <c r="V1261" s="80"/>
      <c r="W1261" s="80"/>
      <c r="X1261" s="81">
        <v>0</v>
      </c>
      <c r="Y1261" s="80"/>
      <c r="Z1261" s="80"/>
      <c r="AA1261" s="82"/>
      <c r="AB1261" s="82"/>
      <c r="AC1261" s="83"/>
      <c r="AD1261" s="83"/>
      <c r="AE1261" s="83"/>
      <c r="AF1261" s="83"/>
      <c r="AG1261" s="84"/>
      <c r="AH1261" s="85"/>
      <c r="AI1261" s="85"/>
      <c r="AJ1261" s="85">
        <f t="shared" si="38"/>
        <v>0</v>
      </c>
      <c r="AK1261" s="85">
        <f t="shared" si="39"/>
        <v>0</v>
      </c>
      <c r="AL1261" s="36"/>
    </row>
    <row r="1262" spans="1:38" ht="15" hidden="1" customHeight="1" x14ac:dyDescent="0.25">
      <c r="A1262" s="71">
        <v>1232</v>
      </c>
      <c r="B1262" s="71"/>
      <c r="C1262" s="72"/>
      <c r="D1262" s="70"/>
      <c r="E1262" s="30"/>
      <c r="F1262" s="30"/>
      <c r="G1262" s="73"/>
      <c r="H1262" s="74" t="s">
        <v>8</v>
      </c>
      <c r="I1262" s="31"/>
      <c r="J1262" s="30" t="s">
        <v>9</v>
      </c>
      <c r="K1262" s="75">
        <f>'ФОРМУЛЫ!'!E1248</f>
        <v>0</v>
      </c>
      <c r="L1262" s="75">
        <f>'ФОРМУЛЫ!'!F1248</f>
        <v>0</v>
      </c>
      <c r="M1262" s="91"/>
      <c r="N1262" s="76">
        <f>'ФОРМУЛЫ!'!J1248</f>
        <v>0</v>
      </c>
      <c r="O1262" s="76">
        <f>'ФОРМУЛЫ!'!K1248</f>
        <v>0</v>
      </c>
      <c r="P1262" s="77"/>
      <c r="Q1262" s="78">
        <f>'ФОРМУЛЫ!'!P1248</f>
        <v>0</v>
      </c>
      <c r="R1262" s="79">
        <v>0.18</v>
      </c>
      <c r="S1262" s="92"/>
      <c r="T1262" s="92"/>
      <c r="U1262" s="80"/>
      <c r="V1262" s="80"/>
      <c r="W1262" s="80"/>
      <c r="X1262" s="81">
        <v>0</v>
      </c>
      <c r="Y1262" s="80"/>
      <c r="Z1262" s="80"/>
      <c r="AA1262" s="82"/>
      <c r="AB1262" s="82"/>
      <c r="AC1262" s="83"/>
      <c r="AD1262" s="83"/>
      <c r="AE1262" s="83"/>
      <c r="AF1262" s="83"/>
      <c r="AG1262" s="84"/>
      <c r="AH1262" s="85"/>
      <c r="AI1262" s="85"/>
      <c r="AJ1262" s="85">
        <f t="shared" si="38"/>
        <v>0</v>
      </c>
      <c r="AK1262" s="85">
        <f t="shared" si="39"/>
        <v>0</v>
      </c>
      <c r="AL1262" s="36"/>
    </row>
    <row r="1263" spans="1:38" ht="15" hidden="1" customHeight="1" x14ac:dyDescent="0.25">
      <c r="A1263" s="71">
        <v>1233</v>
      </c>
      <c r="B1263" s="71"/>
      <c r="C1263" s="72"/>
      <c r="D1263" s="70"/>
      <c r="E1263" s="30"/>
      <c r="F1263" s="30"/>
      <c r="G1263" s="73"/>
      <c r="H1263" s="74" t="s">
        <v>8</v>
      </c>
      <c r="I1263" s="31"/>
      <c r="J1263" s="30" t="s">
        <v>9</v>
      </c>
      <c r="K1263" s="75">
        <f>'ФОРМУЛЫ!'!E1249</f>
        <v>0</v>
      </c>
      <c r="L1263" s="75">
        <f>'ФОРМУЛЫ!'!F1249</f>
        <v>0</v>
      </c>
      <c r="M1263" s="91"/>
      <c r="N1263" s="76">
        <f>'ФОРМУЛЫ!'!J1249</f>
        <v>0</v>
      </c>
      <c r="O1263" s="76">
        <f>'ФОРМУЛЫ!'!K1249</f>
        <v>0</v>
      </c>
      <c r="P1263" s="77"/>
      <c r="Q1263" s="78">
        <f>'ФОРМУЛЫ!'!P1249</f>
        <v>0</v>
      </c>
      <c r="R1263" s="79">
        <v>0.18</v>
      </c>
      <c r="S1263" s="92"/>
      <c r="T1263" s="92"/>
      <c r="U1263" s="80"/>
      <c r="V1263" s="80"/>
      <c r="W1263" s="80"/>
      <c r="X1263" s="81">
        <v>0</v>
      </c>
      <c r="Y1263" s="80"/>
      <c r="Z1263" s="80"/>
      <c r="AA1263" s="82"/>
      <c r="AB1263" s="82"/>
      <c r="AC1263" s="83"/>
      <c r="AD1263" s="83"/>
      <c r="AE1263" s="83"/>
      <c r="AF1263" s="83"/>
      <c r="AG1263" s="84"/>
      <c r="AH1263" s="85"/>
      <c r="AI1263" s="85"/>
      <c r="AJ1263" s="85">
        <f t="shared" si="38"/>
        <v>0</v>
      </c>
      <c r="AK1263" s="85">
        <f t="shared" si="39"/>
        <v>0</v>
      </c>
      <c r="AL1263" s="36"/>
    </row>
    <row r="1264" spans="1:38" ht="15" hidden="1" customHeight="1" x14ac:dyDescent="0.25">
      <c r="A1264" s="71">
        <v>1234</v>
      </c>
      <c r="B1264" s="71"/>
      <c r="C1264" s="72"/>
      <c r="D1264" s="70"/>
      <c r="E1264" s="30"/>
      <c r="F1264" s="30"/>
      <c r="G1264" s="73"/>
      <c r="H1264" s="74" t="s">
        <v>8</v>
      </c>
      <c r="I1264" s="31"/>
      <c r="J1264" s="30" t="s">
        <v>9</v>
      </c>
      <c r="K1264" s="75">
        <f>'ФОРМУЛЫ!'!E1250</f>
        <v>0</v>
      </c>
      <c r="L1264" s="75">
        <f>'ФОРМУЛЫ!'!F1250</f>
        <v>0</v>
      </c>
      <c r="M1264" s="91"/>
      <c r="N1264" s="76">
        <f>'ФОРМУЛЫ!'!J1250</f>
        <v>0</v>
      </c>
      <c r="O1264" s="76">
        <f>'ФОРМУЛЫ!'!K1250</f>
        <v>0</v>
      </c>
      <c r="P1264" s="77"/>
      <c r="Q1264" s="78">
        <f>'ФОРМУЛЫ!'!P1250</f>
        <v>0</v>
      </c>
      <c r="R1264" s="79">
        <v>0.18</v>
      </c>
      <c r="S1264" s="92"/>
      <c r="T1264" s="92"/>
      <c r="U1264" s="80"/>
      <c r="V1264" s="80"/>
      <c r="W1264" s="80"/>
      <c r="X1264" s="81">
        <v>0</v>
      </c>
      <c r="Y1264" s="80"/>
      <c r="Z1264" s="80"/>
      <c r="AA1264" s="82"/>
      <c r="AB1264" s="82"/>
      <c r="AC1264" s="83"/>
      <c r="AD1264" s="83"/>
      <c r="AE1264" s="83"/>
      <c r="AF1264" s="83"/>
      <c r="AG1264" s="84"/>
      <c r="AH1264" s="85"/>
      <c r="AI1264" s="85"/>
      <c r="AJ1264" s="85">
        <f t="shared" si="38"/>
        <v>0</v>
      </c>
      <c r="AK1264" s="85">
        <f t="shared" si="39"/>
        <v>0</v>
      </c>
      <c r="AL1264" s="36"/>
    </row>
    <row r="1265" spans="1:38" ht="15" hidden="1" customHeight="1" x14ac:dyDescent="0.25">
      <c r="A1265" s="71">
        <v>1235</v>
      </c>
      <c r="B1265" s="71"/>
      <c r="C1265" s="72"/>
      <c r="D1265" s="70"/>
      <c r="E1265" s="30"/>
      <c r="F1265" s="30"/>
      <c r="G1265" s="73"/>
      <c r="H1265" s="74" t="s">
        <v>8</v>
      </c>
      <c r="I1265" s="31"/>
      <c r="J1265" s="30" t="s">
        <v>9</v>
      </c>
      <c r="K1265" s="75">
        <f>'ФОРМУЛЫ!'!E1251</f>
        <v>0</v>
      </c>
      <c r="L1265" s="75">
        <f>'ФОРМУЛЫ!'!F1251</f>
        <v>0</v>
      </c>
      <c r="M1265" s="91"/>
      <c r="N1265" s="76">
        <f>'ФОРМУЛЫ!'!J1251</f>
        <v>0</v>
      </c>
      <c r="O1265" s="76">
        <f>'ФОРМУЛЫ!'!K1251</f>
        <v>0</v>
      </c>
      <c r="P1265" s="77"/>
      <c r="Q1265" s="78">
        <f>'ФОРМУЛЫ!'!P1251</f>
        <v>0</v>
      </c>
      <c r="R1265" s="79">
        <v>0.18</v>
      </c>
      <c r="S1265" s="92"/>
      <c r="T1265" s="92"/>
      <c r="U1265" s="80"/>
      <c r="V1265" s="80"/>
      <c r="W1265" s="80"/>
      <c r="X1265" s="81">
        <v>0</v>
      </c>
      <c r="Y1265" s="80"/>
      <c r="Z1265" s="80"/>
      <c r="AA1265" s="82"/>
      <c r="AB1265" s="82"/>
      <c r="AC1265" s="83"/>
      <c r="AD1265" s="83"/>
      <c r="AE1265" s="83"/>
      <c r="AF1265" s="83"/>
      <c r="AG1265" s="84"/>
      <c r="AH1265" s="85"/>
      <c r="AI1265" s="85"/>
      <c r="AJ1265" s="85">
        <f t="shared" si="38"/>
        <v>0</v>
      </c>
      <c r="AK1265" s="85">
        <f t="shared" si="39"/>
        <v>0</v>
      </c>
      <c r="AL1265" s="36"/>
    </row>
    <row r="1266" spans="1:38" ht="15" hidden="1" customHeight="1" x14ac:dyDescent="0.25">
      <c r="A1266" s="71">
        <v>1236</v>
      </c>
      <c r="B1266" s="71"/>
      <c r="C1266" s="72"/>
      <c r="D1266" s="70"/>
      <c r="E1266" s="30"/>
      <c r="F1266" s="30"/>
      <c r="G1266" s="73"/>
      <c r="H1266" s="74" t="s">
        <v>8</v>
      </c>
      <c r="I1266" s="31"/>
      <c r="J1266" s="30" t="s">
        <v>9</v>
      </c>
      <c r="K1266" s="75">
        <f>'ФОРМУЛЫ!'!E1252</f>
        <v>0</v>
      </c>
      <c r="L1266" s="75">
        <f>'ФОРМУЛЫ!'!F1252</f>
        <v>0</v>
      </c>
      <c r="M1266" s="91"/>
      <c r="N1266" s="76">
        <f>'ФОРМУЛЫ!'!J1252</f>
        <v>0</v>
      </c>
      <c r="O1266" s="76">
        <f>'ФОРМУЛЫ!'!K1252</f>
        <v>0</v>
      </c>
      <c r="P1266" s="77"/>
      <c r="Q1266" s="78">
        <f>'ФОРМУЛЫ!'!P1252</f>
        <v>0</v>
      </c>
      <c r="R1266" s="79">
        <v>0.18</v>
      </c>
      <c r="S1266" s="92"/>
      <c r="T1266" s="92"/>
      <c r="U1266" s="80"/>
      <c r="V1266" s="80"/>
      <c r="W1266" s="80"/>
      <c r="X1266" s="81">
        <v>0</v>
      </c>
      <c r="Y1266" s="80"/>
      <c r="Z1266" s="80"/>
      <c r="AA1266" s="82"/>
      <c r="AB1266" s="82"/>
      <c r="AC1266" s="83"/>
      <c r="AD1266" s="83"/>
      <c r="AE1266" s="83"/>
      <c r="AF1266" s="83"/>
      <c r="AG1266" s="84"/>
      <c r="AH1266" s="85"/>
      <c r="AI1266" s="85"/>
      <c r="AJ1266" s="85">
        <f t="shared" si="38"/>
        <v>0</v>
      </c>
      <c r="AK1266" s="85">
        <f t="shared" si="39"/>
        <v>0</v>
      </c>
      <c r="AL1266" s="36"/>
    </row>
    <row r="1267" spans="1:38" ht="15" hidden="1" customHeight="1" x14ac:dyDescent="0.25">
      <c r="A1267" s="71">
        <v>1237</v>
      </c>
      <c r="B1267" s="71"/>
      <c r="C1267" s="72"/>
      <c r="D1267" s="70"/>
      <c r="E1267" s="30"/>
      <c r="F1267" s="30"/>
      <c r="G1267" s="73"/>
      <c r="H1267" s="74" t="s">
        <v>8</v>
      </c>
      <c r="I1267" s="31"/>
      <c r="J1267" s="30" t="s">
        <v>9</v>
      </c>
      <c r="K1267" s="75">
        <f>'ФОРМУЛЫ!'!E1253</f>
        <v>0</v>
      </c>
      <c r="L1267" s="75">
        <f>'ФОРМУЛЫ!'!F1253</f>
        <v>0</v>
      </c>
      <c r="M1267" s="91"/>
      <c r="N1267" s="76">
        <f>'ФОРМУЛЫ!'!J1253</f>
        <v>0</v>
      </c>
      <c r="O1267" s="76">
        <f>'ФОРМУЛЫ!'!K1253</f>
        <v>0</v>
      </c>
      <c r="P1267" s="77"/>
      <c r="Q1267" s="78">
        <f>'ФОРМУЛЫ!'!P1253</f>
        <v>0</v>
      </c>
      <c r="R1267" s="79">
        <v>0.18</v>
      </c>
      <c r="S1267" s="92"/>
      <c r="T1267" s="92"/>
      <c r="U1267" s="80"/>
      <c r="V1267" s="80"/>
      <c r="W1267" s="80"/>
      <c r="X1267" s="81">
        <v>0</v>
      </c>
      <c r="Y1267" s="80"/>
      <c r="Z1267" s="80"/>
      <c r="AA1267" s="82"/>
      <c r="AB1267" s="82"/>
      <c r="AC1267" s="83"/>
      <c r="AD1267" s="83"/>
      <c r="AE1267" s="83"/>
      <c r="AF1267" s="83"/>
      <c r="AG1267" s="84"/>
      <c r="AH1267" s="85"/>
      <c r="AI1267" s="85"/>
      <c r="AJ1267" s="85">
        <f t="shared" si="38"/>
        <v>0</v>
      </c>
      <c r="AK1267" s="85">
        <f t="shared" si="39"/>
        <v>0</v>
      </c>
      <c r="AL1267" s="36"/>
    </row>
    <row r="1268" spans="1:38" ht="15" hidden="1" customHeight="1" x14ac:dyDescent="0.25">
      <c r="A1268" s="71">
        <v>1238</v>
      </c>
      <c r="B1268" s="71"/>
      <c r="C1268" s="72"/>
      <c r="D1268" s="70"/>
      <c r="E1268" s="30"/>
      <c r="F1268" s="30"/>
      <c r="G1268" s="73"/>
      <c r="H1268" s="74" t="s">
        <v>8</v>
      </c>
      <c r="I1268" s="31"/>
      <c r="J1268" s="30" t="s">
        <v>9</v>
      </c>
      <c r="K1268" s="75">
        <f>'ФОРМУЛЫ!'!E1254</f>
        <v>0</v>
      </c>
      <c r="L1268" s="75">
        <f>'ФОРМУЛЫ!'!F1254</f>
        <v>0</v>
      </c>
      <c r="M1268" s="91"/>
      <c r="N1268" s="76">
        <f>'ФОРМУЛЫ!'!J1254</f>
        <v>0</v>
      </c>
      <c r="O1268" s="76">
        <f>'ФОРМУЛЫ!'!K1254</f>
        <v>0</v>
      </c>
      <c r="P1268" s="77"/>
      <c r="Q1268" s="78">
        <f>'ФОРМУЛЫ!'!P1254</f>
        <v>0</v>
      </c>
      <c r="R1268" s="79">
        <v>0.18</v>
      </c>
      <c r="S1268" s="92"/>
      <c r="T1268" s="92"/>
      <c r="U1268" s="80"/>
      <c r="V1268" s="80"/>
      <c r="W1268" s="80"/>
      <c r="X1268" s="81">
        <v>0</v>
      </c>
      <c r="Y1268" s="80"/>
      <c r="Z1268" s="80"/>
      <c r="AA1268" s="82"/>
      <c r="AB1268" s="82"/>
      <c r="AC1268" s="83"/>
      <c r="AD1268" s="83"/>
      <c r="AE1268" s="83"/>
      <c r="AF1268" s="83"/>
      <c r="AG1268" s="84"/>
      <c r="AH1268" s="85"/>
      <c r="AI1268" s="85"/>
      <c r="AJ1268" s="85">
        <f t="shared" si="38"/>
        <v>0</v>
      </c>
      <c r="AK1268" s="85">
        <f t="shared" si="39"/>
        <v>0</v>
      </c>
      <c r="AL1268" s="36"/>
    </row>
    <row r="1269" spans="1:38" ht="15" hidden="1" customHeight="1" x14ac:dyDescent="0.25">
      <c r="A1269" s="71">
        <v>1239</v>
      </c>
      <c r="B1269" s="71"/>
      <c r="C1269" s="72"/>
      <c r="D1269" s="70"/>
      <c r="E1269" s="30"/>
      <c r="F1269" s="30"/>
      <c r="G1269" s="73"/>
      <c r="H1269" s="74" t="s">
        <v>8</v>
      </c>
      <c r="I1269" s="31"/>
      <c r="J1269" s="30" t="s">
        <v>9</v>
      </c>
      <c r="K1269" s="75">
        <f>'ФОРМУЛЫ!'!E1255</f>
        <v>0</v>
      </c>
      <c r="L1269" s="75">
        <f>'ФОРМУЛЫ!'!F1255</f>
        <v>0</v>
      </c>
      <c r="M1269" s="91"/>
      <c r="N1269" s="76">
        <f>'ФОРМУЛЫ!'!J1255</f>
        <v>0</v>
      </c>
      <c r="O1269" s="76">
        <f>'ФОРМУЛЫ!'!K1255</f>
        <v>0</v>
      </c>
      <c r="P1269" s="77"/>
      <c r="Q1269" s="78">
        <f>'ФОРМУЛЫ!'!P1255</f>
        <v>0</v>
      </c>
      <c r="R1269" s="79">
        <v>0.18</v>
      </c>
      <c r="S1269" s="92"/>
      <c r="T1269" s="92"/>
      <c r="U1269" s="80"/>
      <c r="V1269" s="80"/>
      <c r="W1269" s="80"/>
      <c r="X1269" s="81">
        <v>0</v>
      </c>
      <c r="Y1269" s="80"/>
      <c r="Z1269" s="80"/>
      <c r="AA1269" s="82"/>
      <c r="AB1269" s="82"/>
      <c r="AC1269" s="83"/>
      <c r="AD1269" s="83"/>
      <c r="AE1269" s="83"/>
      <c r="AF1269" s="83"/>
      <c r="AG1269" s="84"/>
      <c r="AH1269" s="85"/>
      <c r="AI1269" s="85"/>
      <c r="AJ1269" s="85">
        <f t="shared" si="38"/>
        <v>0</v>
      </c>
      <c r="AK1269" s="85">
        <f t="shared" si="39"/>
        <v>0</v>
      </c>
      <c r="AL1269" s="36"/>
    </row>
    <row r="1270" spans="1:38" ht="15" hidden="1" customHeight="1" x14ac:dyDescent="0.25">
      <c r="A1270" s="71">
        <v>1240</v>
      </c>
      <c r="B1270" s="71"/>
      <c r="C1270" s="72"/>
      <c r="D1270" s="70"/>
      <c r="E1270" s="30"/>
      <c r="F1270" s="30"/>
      <c r="G1270" s="73"/>
      <c r="H1270" s="74" t="s">
        <v>8</v>
      </c>
      <c r="I1270" s="31"/>
      <c r="J1270" s="30" t="s">
        <v>9</v>
      </c>
      <c r="K1270" s="75">
        <f>'ФОРМУЛЫ!'!E1256</f>
        <v>0</v>
      </c>
      <c r="L1270" s="75">
        <f>'ФОРМУЛЫ!'!F1256</f>
        <v>0</v>
      </c>
      <c r="M1270" s="91"/>
      <c r="N1270" s="76">
        <f>'ФОРМУЛЫ!'!J1256</f>
        <v>0</v>
      </c>
      <c r="O1270" s="76">
        <f>'ФОРМУЛЫ!'!K1256</f>
        <v>0</v>
      </c>
      <c r="P1270" s="77"/>
      <c r="Q1270" s="78">
        <f>'ФОРМУЛЫ!'!P1256</f>
        <v>0</v>
      </c>
      <c r="R1270" s="79">
        <v>0.18</v>
      </c>
      <c r="S1270" s="92"/>
      <c r="T1270" s="92"/>
      <c r="U1270" s="80"/>
      <c r="V1270" s="80"/>
      <c r="W1270" s="80"/>
      <c r="X1270" s="81">
        <v>0</v>
      </c>
      <c r="Y1270" s="80"/>
      <c r="Z1270" s="80"/>
      <c r="AA1270" s="82"/>
      <c r="AB1270" s="82"/>
      <c r="AC1270" s="83"/>
      <c r="AD1270" s="83"/>
      <c r="AE1270" s="83"/>
      <c r="AF1270" s="83"/>
      <c r="AG1270" s="84"/>
      <c r="AH1270" s="85"/>
      <c r="AI1270" s="85"/>
      <c r="AJ1270" s="85">
        <f t="shared" si="38"/>
        <v>0</v>
      </c>
      <c r="AK1270" s="85">
        <f t="shared" si="39"/>
        <v>0</v>
      </c>
      <c r="AL1270" s="36"/>
    </row>
    <row r="1271" spans="1:38" ht="15" hidden="1" customHeight="1" x14ac:dyDescent="0.25">
      <c r="A1271" s="71">
        <v>1241</v>
      </c>
      <c r="B1271" s="71"/>
      <c r="C1271" s="72"/>
      <c r="D1271" s="70"/>
      <c r="E1271" s="30"/>
      <c r="F1271" s="30"/>
      <c r="G1271" s="73"/>
      <c r="H1271" s="74" t="s">
        <v>8</v>
      </c>
      <c r="I1271" s="31"/>
      <c r="J1271" s="30" t="s">
        <v>9</v>
      </c>
      <c r="K1271" s="75">
        <f>'ФОРМУЛЫ!'!E1257</f>
        <v>0</v>
      </c>
      <c r="L1271" s="75">
        <f>'ФОРМУЛЫ!'!F1257</f>
        <v>0</v>
      </c>
      <c r="M1271" s="91"/>
      <c r="N1271" s="76">
        <f>'ФОРМУЛЫ!'!J1257</f>
        <v>0</v>
      </c>
      <c r="O1271" s="76">
        <f>'ФОРМУЛЫ!'!K1257</f>
        <v>0</v>
      </c>
      <c r="P1271" s="77"/>
      <c r="Q1271" s="78">
        <f>'ФОРМУЛЫ!'!P1257</f>
        <v>0</v>
      </c>
      <c r="R1271" s="79">
        <v>0.18</v>
      </c>
      <c r="S1271" s="92"/>
      <c r="T1271" s="92"/>
      <c r="U1271" s="80"/>
      <c r="V1271" s="80"/>
      <c r="W1271" s="80"/>
      <c r="X1271" s="81">
        <v>0</v>
      </c>
      <c r="Y1271" s="80"/>
      <c r="Z1271" s="80"/>
      <c r="AA1271" s="82"/>
      <c r="AB1271" s="82"/>
      <c r="AC1271" s="83"/>
      <c r="AD1271" s="83"/>
      <c r="AE1271" s="83"/>
      <c r="AF1271" s="83"/>
      <c r="AG1271" s="84"/>
      <c r="AH1271" s="85"/>
      <c r="AI1271" s="85"/>
      <c r="AJ1271" s="85">
        <f t="shared" si="38"/>
        <v>0</v>
      </c>
      <c r="AK1271" s="85">
        <f t="shared" si="39"/>
        <v>0</v>
      </c>
      <c r="AL1271" s="36"/>
    </row>
    <row r="1272" spans="1:38" ht="15" hidden="1" customHeight="1" x14ac:dyDescent="0.25">
      <c r="A1272" s="71">
        <v>1242</v>
      </c>
      <c r="B1272" s="71"/>
      <c r="C1272" s="72"/>
      <c r="D1272" s="70"/>
      <c r="E1272" s="30"/>
      <c r="F1272" s="30"/>
      <c r="G1272" s="73"/>
      <c r="H1272" s="74" t="s">
        <v>8</v>
      </c>
      <c r="I1272" s="31"/>
      <c r="J1272" s="30" t="s">
        <v>9</v>
      </c>
      <c r="K1272" s="75">
        <f>'ФОРМУЛЫ!'!E1258</f>
        <v>0</v>
      </c>
      <c r="L1272" s="75">
        <f>'ФОРМУЛЫ!'!F1258</f>
        <v>0</v>
      </c>
      <c r="M1272" s="91"/>
      <c r="N1272" s="76">
        <f>'ФОРМУЛЫ!'!J1258</f>
        <v>0</v>
      </c>
      <c r="O1272" s="76">
        <f>'ФОРМУЛЫ!'!K1258</f>
        <v>0</v>
      </c>
      <c r="P1272" s="77"/>
      <c r="Q1272" s="78">
        <f>'ФОРМУЛЫ!'!P1258</f>
        <v>0</v>
      </c>
      <c r="R1272" s="79">
        <v>0.18</v>
      </c>
      <c r="S1272" s="92"/>
      <c r="T1272" s="92"/>
      <c r="U1272" s="80"/>
      <c r="V1272" s="80"/>
      <c r="W1272" s="80"/>
      <c r="X1272" s="81">
        <v>0</v>
      </c>
      <c r="Y1272" s="80"/>
      <c r="Z1272" s="80"/>
      <c r="AA1272" s="82"/>
      <c r="AB1272" s="82"/>
      <c r="AC1272" s="83"/>
      <c r="AD1272" s="83"/>
      <c r="AE1272" s="83"/>
      <c r="AF1272" s="83"/>
      <c r="AG1272" s="84"/>
      <c r="AH1272" s="85"/>
      <c r="AI1272" s="85"/>
      <c r="AJ1272" s="85">
        <f t="shared" si="38"/>
        <v>0</v>
      </c>
      <c r="AK1272" s="85">
        <f t="shared" si="39"/>
        <v>0</v>
      </c>
      <c r="AL1272" s="36"/>
    </row>
    <row r="1273" spans="1:38" ht="15" hidden="1" customHeight="1" x14ac:dyDescent="0.25">
      <c r="A1273" s="71">
        <v>1243</v>
      </c>
      <c r="B1273" s="71"/>
      <c r="C1273" s="72"/>
      <c r="D1273" s="70"/>
      <c r="E1273" s="30"/>
      <c r="F1273" s="30"/>
      <c r="G1273" s="73"/>
      <c r="H1273" s="74" t="s">
        <v>8</v>
      </c>
      <c r="I1273" s="31"/>
      <c r="J1273" s="30" t="s">
        <v>9</v>
      </c>
      <c r="K1273" s="75">
        <f>'ФОРМУЛЫ!'!E1259</f>
        <v>0</v>
      </c>
      <c r="L1273" s="75">
        <f>'ФОРМУЛЫ!'!F1259</f>
        <v>0</v>
      </c>
      <c r="M1273" s="91"/>
      <c r="N1273" s="76">
        <f>'ФОРМУЛЫ!'!J1259</f>
        <v>0</v>
      </c>
      <c r="O1273" s="76">
        <f>'ФОРМУЛЫ!'!K1259</f>
        <v>0</v>
      </c>
      <c r="P1273" s="77"/>
      <c r="Q1273" s="78">
        <f>'ФОРМУЛЫ!'!P1259</f>
        <v>0</v>
      </c>
      <c r="R1273" s="79">
        <v>0.18</v>
      </c>
      <c r="S1273" s="92"/>
      <c r="T1273" s="92"/>
      <c r="U1273" s="80"/>
      <c r="V1273" s="80"/>
      <c r="W1273" s="80"/>
      <c r="X1273" s="81">
        <v>0</v>
      </c>
      <c r="Y1273" s="80"/>
      <c r="Z1273" s="80"/>
      <c r="AA1273" s="82"/>
      <c r="AB1273" s="82"/>
      <c r="AC1273" s="83"/>
      <c r="AD1273" s="83"/>
      <c r="AE1273" s="83"/>
      <c r="AF1273" s="83"/>
      <c r="AG1273" s="84"/>
      <c r="AH1273" s="85"/>
      <c r="AI1273" s="85"/>
      <c r="AJ1273" s="85">
        <f t="shared" si="38"/>
        <v>0</v>
      </c>
      <c r="AK1273" s="85">
        <f t="shared" si="39"/>
        <v>0</v>
      </c>
      <c r="AL1273" s="36"/>
    </row>
    <row r="1274" spans="1:38" ht="15" hidden="1" customHeight="1" x14ac:dyDescent="0.25">
      <c r="A1274" s="71">
        <v>1244</v>
      </c>
      <c r="B1274" s="71"/>
      <c r="C1274" s="72"/>
      <c r="D1274" s="70"/>
      <c r="E1274" s="30"/>
      <c r="F1274" s="30"/>
      <c r="G1274" s="73"/>
      <c r="H1274" s="74" t="s">
        <v>8</v>
      </c>
      <c r="I1274" s="31"/>
      <c r="J1274" s="30" t="s">
        <v>9</v>
      </c>
      <c r="K1274" s="75">
        <f>'ФОРМУЛЫ!'!E1260</f>
        <v>0</v>
      </c>
      <c r="L1274" s="75">
        <f>'ФОРМУЛЫ!'!F1260</f>
        <v>0</v>
      </c>
      <c r="M1274" s="91"/>
      <c r="N1274" s="76">
        <f>'ФОРМУЛЫ!'!J1260</f>
        <v>0</v>
      </c>
      <c r="O1274" s="76">
        <f>'ФОРМУЛЫ!'!K1260</f>
        <v>0</v>
      </c>
      <c r="P1274" s="77"/>
      <c r="Q1274" s="78">
        <f>'ФОРМУЛЫ!'!P1260</f>
        <v>0</v>
      </c>
      <c r="R1274" s="79">
        <v>0.18</v>
      </c>
      <c r="S1274" s="92"/>
      <c r="T1274" s="92"/>
      <c r="U1274" s="80"/>
      <c r="V1274" s="80"/>
      <c r="W1274" s="80"/>
      <c r="X1274" s="81">
        <v>0</v>
      </c>
      <c r="Y1274" s="80"/>
      <c r="Z1274" s="80"/>
      <c r="AA1274" s="82"/>
      <c r="AB1274" s="82"/>
      <c r="AC1274" s="83"/>
      <c r="AD1274" s="83"/>
      <c r="AE1274" s="83"/>
      <c r="AF1274" s="83"/>
      <c r="AG1274" s="84"/>
      <c r="AH1274" s="85"/>
      <c r="AI1274" s="85"/>
      <c r="AJ1274" s="85">
        <f t="shared" si="38"/>
        <v>0</v>
      </c>
      <c r="AK1274" s="85">
        <f t="shared" si="39"/>
        <v>0</v>
      </c>
      <c r="AL1274" s="36"/>
    </row>
    <row r="1275" spans="1:38" ht="15" hidden="1" customHeight="1" x14ac:dyDescent="0.25">
      <c r="A1275" s="71">
        <v>1245</v>
      </c>
      <c r="B1275" s="71"/>
      <c r="C1275" s="72"/>
      <c r="D1275" s="70"/>
      <c r="E1275" s="30"/>
      <c r="F1275" s="30"/>
      <c r="G1275" s="73"/>
      <c r="H1275" s="74" t="s">
        <v>8</v>
      </c>
      <c r="I1275" s="31"/>
      <c r="J1275" s="30" t="s">
        <v>9</v>
      </c>
      <c r="K1275" s="75">
        <f>'ФОРМУЛЫ!'!E1261</f>
        <v>0</v>
      </c>
      <c r="L1275" s="75">
        <f>'ФОРМУЛЫ!'!F1261</f>
        <v>0</v>
      </c>
      <c r="M1275" s="91"/>
      <c r="N1275" s="76">
        <f>'ФОРМУЛЫ!'!J1261</f>
        <v>0</v>
      </c>
      <c r="O1275" s="76">
        <f>'ФОРМУЛЫ!'!K1261</f>
        <v>0</v>
      </c>
      <c r="P1275" s="77"/>
      <c r="Q1275" s="78">
        <f>'ФОРМУЛЫ!'!P1261</f>
        <v>0</v>
      </c>
      <c r="R1275" s="79">
        <v>0.18</v>
      </c>
      <c r="S1275" s="92"/>
      <c r="T1275" s="92"/>
      <c r="U1275" s="80"/>
      <c r="V1275" s="80"/>
      <c r="W1275" s="80"/>
      <c r="X1275" s="81">
        <v>0</v>
      </c>
      <c r="Y1275" s="80"/>
      <c r="Z1275" s="80"/>
      <c r="AA1275" s="82"/>
      <c r="AB1275" s="82"/>
      <c r="AC1275" s="83"/>
      <c r="AD1275" s="83"/>
      <c r="AE1275" s="83"/>
      <c r="AF1275" s="83"/>
      <c r="AG1275" s="84"/>
      <c r="AH1275" s="85"/>
      <c r="AI1275" s="85"/>
      <c r="AJ1275" s="85">
        <f t="shared" si="38"/>
        <v>0</v>
      </c>
      <c r="AK1275" s="85">
        <f t="shared" si="39"/>
        <v>0</v>
      </c>
      <c r="AL1275" s="36"/>
    </row>
    <row r="1276" spans="1:38" ht="15" hidden="1" customHeight="1" x14ac:dyDescent="0.25">
      <c r="A1276" s="71">
        <v>1246</v>
      </c>
      <c r="B1276" s="71"/>
      <c r="C1276" s="72"/>
      <c r="D1276" s="70"/>
      <c r="E1276" s="30"/>
      <c r="F1276" s="30"/>
      <c r="G1276" s="73"/>
      <c r="H1276" s="74" t="s">
        <v>8</v>
      </c>
      <c r="I1276" s="31"/>
      <c r="J1276" s="30" t="s">
        <v>9</v>
      </c>
      <c r="K1276" s="75">
        <f>'ФОРМУЛЫ!'!E1262</f>
        <v>0</v>
      </c>
      <c r="L1276" s="75">
        <f>'ФОРМУЛЫ!'!F1262</f>
        <v>0</v>
      </c>
      <c r="M1276" s="91"/>
      <c r="N1276" s="76">
        <f>'ФОРМУЛЫ!'!J1262</f>
        <v>0</v>
      </c>
      <c r="O1276" s="76">
        <f>'ФОРМУЛЫ!'!K1262</f>
        <v>0</v>
      </c>
      <c r="P1276" s="77"/>
      <c r="Q1276" s="78">
        <f>'ФОРМУЛЫ!'!P1262</f>
        <v>0</v>
      </c>
      <c r="R1276" s="79">
        <v>0.18</v>
      </c>
      <c r="S1276" s="92"/>
      <c r="T1276" s="92"/>
      <c r="U1276" s="80"/>
      <c r="V1276" s="80"/>
      <c r="W1276" s="80"/>
      <c r="X1276" s="81">
        <v>0</v>
      </c>
      <c r="Y1276" s="80"/>
      <c r="Z1276" s="80"/>
      <c r="AA1276" s="82"/>
      <c r="AB1276" s="82"/>
      <c r="AC1276" s="83"/>
      <c r="AD1276" s="83"/>
      <c r="AE1276" s="83"/>
      <c r="AF1276" s="83"/>
      <c r="AG1276" s="84"/>
      <c r="AH1276" s="85"/>
      <c r="AI1276" s="85"/>
      <c r="AJ1276" s="85">
        <f t="shared" si="38"/>
        <v>0</v>
      </c>
      <c r="AK1276" s="85">
        <f t="shared" si="39"/>
        <v>0</v>
      </c>
      <c r="AL1276" s="36"/>
    </row>
    <row r="1277" spans="1:38" ht="15" hidden="1" customHeight="1" x14ac:dyDescent="0.25">
      <c r="A1277" s="71">
        <v>1247</v>
      </c>
      <c r="B1277" s="71"/>
      <c r="C1277" s="72"/>
      <c r="D1277" s="70"/>
      <c r="E1277" s="30"/>
      <c r="F1277" s="30"/>
      <c r="G1277" s="73"/>
      <c r="H1277" s="74" t="s">
        <v>8</v>
      </c>
      <c r="I1277" s="31"/>
      <c r="J1277" s="30" t="s">
        <v>9</v>
      </c>
      <c r="K1277" s="75">
        <f>'ФОРМУЛЫ!'!E1263</f>
        <v>0</v>
      </c>
      <c r="L1277" s="75">
        <f>'ФОРМУЛЫ!'!F1263</f>
        <v>0</v>
      </c>
      <c r="M1277" s="91"/>
      <c r="N1277" s="76">
        <f>'ФОРМУЛЫ!'!J1263</f>
        <v>0</v>
      </c>
      <c r="O1277" s="76">
        <f>'ФОРМУЛЫ!'!K1263</f>
        <v>0</v>
      </c>
      <c r="P1277" s="77"/>
      <c r="Q1277" s="78">
        <f>'ФОРМУЛЫ!'!P1263</f>
        <v>0</v>
      </c>
      <c r="R1277" s="79">
        <v>0.18</v>
      </c>
      <c r="S1277" s="92"/>
      <c r="T1277" s="92"/>
      <c r="U1277" s="80"/>
      <c r="V1277" s="80"/>
      <c r="W1277" s="80"/>
      <c r="X1277" s="81">
        <v>0</v>
      </c>
      <c r="Y1277" s="80"/>
      <c r="Z1277" s="80"/>
      <c r="AA1277" s="82"/>
      <c r="AB1277" s="82"/>
      <c r="AC1277" s="83"/>
      <c r="AD1277" s="83"/>
      <c r="AE1277" s="83"/>
      <c r="AF1277" s="83"/>
      <c r="AG1277" s="84"/>
      <c r="AH1277" s="85"/>
      <c r="AI1277" s="85"/>
      <c r="AJ1277" s="85">
        <f t="shared" si="38"/>
        <v>0</v>
      </c>
      <c r="AK1277" s="85">
        <f t="shared" si="39"/>
        <v>0</v>
      </c>
      <c r="AL1277" s="36"/>
    </row>
    <row r="1278" spans="1:38" ht="15" hidden="1" customHeight="1" x14ac:dyDescent="0.25">
      <c r="A1278" s="71">
        <v>1248</v>
      </c>
      <c r="B1278" s="71"/>
      <c r="C1278" s="72"/>
      <c r="D1278" s="70"/>
      <c r="E1278" s="30"/>
      <c r="F1278" s="30"/>
      <c r="G1278" s="73"/>
      <c r="H1278" s="74" t="s">
        <v>8</v>
      </c>
      <c r="I1278" s="31"/>
      <c r="J1278" s="30" t="s">
        <v>9</v>
      </c>
      <c r="K1278" s="75">
        <f>'ФОРМУЛЫ!'!E1264</f>
        <v>0</v>
      </c>
      <c r="L1278" s="75">
        <f>'ФОРМУЛЫ!'!F1264</f>
        <v>0</v>
      </c>
      <c r="M1278" s="91"/>
      <c r="N1278" s="76">
        <f>'ФОРМУЛЫ!'!J1264</f>
        <v>0</v>
      </c>
      <c r="O1278" s="76">
        <f>'ФОРМУЛЫ!'!K1264</f>
        <v>0</v>
      </c>
      <c r="P1278" s="77"/>
      <c r="Q1278" s="78">
        <f>'ФОРМУЛЫ!'!P1264</f>
        <v>0</v>
      </c>
      <c r="R1278" s="79">
        <v>0.18</v>
      </c>
      <c r="S1278" s="92"/>
      <c r="T1278" s="92"/>
      <c r="U1278" s="80"/>
      <c r="V1278" s="80"/>
      <c r="W1278" s="80"/>
      <c r="X1278" s="81">
        <v>0</v>
      </c>
      <c r="Y1278" s="80"/>
      <c r="Z1278" s="80"/>
      <c r="AA1278" s="82"/>
      <c r="AB1278" s="82"/>
      <c r="AC1278" s="83"/>
      <c r="AD1278" s="83"/>
      <c r="AE1278" s="83"/>
      <c r="AF1278" s="83"/>
      <c r="AG1278" s="84"/>
      <c r="AH1278" s="85"/>
      <c r="AI1278" s="85"/>
      <c r="AJ1278" s="85">
        <f t="shared" si="38"/>
        <v>0</v>
      </c>
      <c r="AK1278" s="85">
        <f t="shared" si="39"/>
        <v>0</v>
      </c>
      <c r="AL1278" s="36"/>
    </row>
    <row r="1279" spans="1:38" ht="15" hidden="1" customHeight="1" x14ac:dyDescent="0.25">
      <c r="A1279" s="71">
        <v>1249</v>
      </c>
      <c r="B1279" s="71"/>
      <c r="C1279" s="72"/>
      <c r="D1279" s="70"/>
      <c r="E1279" s="30"/>
      <c r="F1279" s="30"/>
      <c r="G1279" s="73"/>
      <c r="H1279" s="74" t="s">
        <v>8</v>
      </c>
      <c r="I1279" s="31"/>
      <c r="J1279" s="30" t="s">
        <v>9</v>
      </c>
      <c r="K1279" s="75">
        <f>'ФОРМУЛЫ!'!E1265</f>
        <v>0</v>
      </c>
      <c r="L1279" s="75">
        <f>'ФОРМУЛЫ!'!F1265</f>
        <v>0</v>
      </c>
      <c r="M1279" s="91"/>
      <c r="N1279" s="76">
        <f>'ФОРМУЛЫ!'!J1265</f>
        <v>0</v>
      </c>
      <c r="O1279" s="76">
        <f>'ФОРМУЛЫ!'!K1265</f>
        <v>0</v>
      </c>
      <c r="P1279" s="77"/>
      <c r="Q1279" s="78">
        <f>'ФОРМУЛЫ!'!P1265</f>
        <v>0</v>
      </c>
      <c r="R1279" s="79">
        <v>0.18</v>
      </c>
      <c r="S1279" s="92"/>
      <c r="T1279" s="92"/>
      <c r="U1279" s="80"/>
      <c r="V1279" s="80"/>
      <c r="W1279" s="80"/>
      <c r="X1279" s="81">
        <v>0</v>
      </c>
      <c r="Y1279" s="80"/>
      <c r="Z1279" s="80"/>
      <c r="AA1279" s="82"/>
      <c r="AB1279" s="82"/>
      <c r="AC1279" s="83"/>
      <c r="AD1279" s="83"/>
      <c r="AE1279" s="83"/>
      <c r="AF1279" s="83"/>
      <c r="AG1279" s="84"/>
      <c r="AH1279" s="85"/>
      <c r="AI1279" s="85"/>
      <c r="AJ1279" s="85">
        <f t="shared" si="38"/>
        <v>0</v>
      </c>
      <c r="AK1279" s="85">
        <f t="shared" si="39"/>
        <v>0</v>
      </c>
      <c r="AL1279" s="36"/>
    </row>
    <row r="1280" spans="1:38" ht="15" hidden="1" customHeight="1" x14ac:dyDescent="0.25">
      <c r="A1280" s="71">
        <v>1250</v>
      </c>
      <c r="B1280" s="71"/>
      <c r="C1280" s="72"/>
      <c r="D1280" s="70"/>
      <c r="E1280" s="30"/>
      <c r="F1280" s="30"/>
      <c r="G1280" s="73"/>
      <c r="H1280" s="74" t="s">
        <v>8</v>
      </c>
      <c r="I1280" s="31"/>
      <c r="J1280" s="30" t="s">
        <v>9</v>
      </c>
      <c r="K1280" s="75">
        <f>'ФОРМУЛЫ!'!E1266</f>
        <v>0</v>
      </c>
      <c r="L1280" s="75">
        <f>'ФОРМУЛЫ!'!F1266</f>
        <v>0</v>
      </c>
      <c r="M1280" s="91"/>
      <c r="N1280" s="76">
        <f>'ФОРМУЛЫ!'!J1266</f>
        <v>0</v>
      </c>
      <c r="O1280" s="76">
        <f>'ФОРМУЛЫ!'!K1266</f>
        <v>0</v>
      </c>
      <c r="P1280" s="77"/>
      <c r="Q1280" s="78">
        <f>'ФОРМУЛЫ!'!P1266</f>
        <v>0</v>
      </c>
      <c r="R1280" s="79">
        <v>0.18</v>
      </c>
      <c r="S1280" s="92"/>
      <c r="T1280" s="92"/>
      <c r="U1280" s="80"/>
      <c r="V1280" s="80"/>
      <c r="W1280" s="80"/>
      <c r="X1280" s="81">
        <v>0</v>
      </c>
      <c r="Y1280" s="80"/>
      <c r="Z1280" s="80"/>
      <c r="AA1280" s="82"/>
      <c r="AB1280" s="82"/>
      <c r="AC1280" s="83"/>
      <c r="AD1280" s="83"/>
      <c r="AE1280" s="83"/>
      <c r="AF1280" s="83"/>
      <c r="AG1280" s="84"/>
      <c r="AH1280" s="85"/>
      <c r="AI1280" s="85"/>
      <c r="AJ1280" s="85">
        <f t="shared" si="38"/>
        <v>0</v>
      </c>
      <c r="AK1280" s="85">
        <f t="shared" si="39"/>
        <v>0</v>
      </c>
      <c r="AL1280" s="36"/>
    </row>
    <row r="1281" spans="1:38" ht="15" hidden="1" customHeight="1" x14ac:dyDescent="0.25">
      <c r="A1281" s="71">
        <v>1251</v>
      </c>
      <c r="B1281" s="71"/>
      <c r="C1281" s="72"/>
      <c r="D1281" s="70"/>
      <c r="E1281" s="30"/>
      <c r="F1281" s="30"/>
      <c r="G1281" s="73"/>
      <c r="H1281" s="74" t="s">
        <v>8</v>
      </c>
      <c r="I1281" s="31"/>
      <c r="J1281" s="30" t="s">
        <v>9</v>
      </c>
      <c r="K1281" s="75">
        <f>'ФОРМУЛЫ!'!E1267</f>
        <v>0</v>
      </c>
      <c r="L1281" s="75">
        <f>'ФОРМУЛЫ!'!F1267</f>
        <v>0</v>
      </c>
      <c r="M1281" s="91"/>
      <c r="N1281" s="76">
        <f>'ФОРМУЛЫ!'!J1267</f>
        <v>0</v>
      </c>
      <c r="O1281" s="76">
        <f>'ФОРМУЛЫ!'!K1267</f>
        <v>0</v>
      </c>
      <c r="P1281" s="77"/>
      <c r="Q1281" s="78">
        <f>'ФОРМУЛЫ!'!P1267</f>
        <v>0</v>
      </c>
      <c r="R1281" s="79">
        <v>0.18</v>
      </c>
      <c r="S1281" s="92"/>
      <c r="T1281" s="92"/>
      <c r="U1281" s="80"/>
      <c r="V1281" s="80"/>
      <c r="W1281" s="80"/>
      <c r="X1281" s="81">
        <v>0</v>
      </c>
      <c r="Y1281" s="80"/>
      <c r="Z1281" s="80"/>
      <c r="AA1281" s="82"/>
      <c r="AB1281" s="82"/>
      <c r="AC1281" s="83"/>
      <c r="AD1281" s="83"/>
      <c r="AE1281" s="83"/>
      <c r="AF1281" s="83"/>
      <c r="AG1281" s="84"/>
      <c r="AH1281" s="85"/>
      <c r="AI1281" s="85"/>
      <c r="AJ1281" s="85">
        <f t="shared" si="38"/>
        <v>0</v>
      </c>
      <c r="AK1281" s="85">
        <f t="shared" si="39"/>
        <v>0</v>
      </c>
      <c r="AL1281" s="36"/>
    </row>
    <row r="1282" spans="1:38" ht="15" hidden="1" customHeight="1" x14ac:dyDescent="0.25">
      <c r="A1282" s="71">
        <v>1252</v>
      </c>
      <c r="B1282" s="71"/>
      <c r="C1282" s="72"/>
      <c r="D1282" s="70"/>
      <c r="E1282" s="30"/>
      <c r="F1282" s="30"/>
      <c r="G1282" s="73"/>
      <c r="H1282" s="74" t="s">
        <v>8</v>
      </c>
      <c r="I1282" s="31"/>
      <c r="J1282" s="30" t="s">
        <v>9</v>
      </c>
      <c r="K1282" s="75">
        <f>'ФОРМУЛЫ!'!E1268</f>
        <v>0</v>
      </c>
      <c r="L1282" s="75">
        <f>'ФОРМУЛЫ!'!F1268</f>
        <v>0</v>
      </c>
      <c r="M1282" s="91"/>
      <c r="N1282" s="76">
        <f>'ФОРМУЛЫ!'!J1268</f>
        <v>0</v>
      </c>
      <c r="O1282" s="76">
        <f>'ФОРМУЛЫ!'!K1268</f>
        <v>0</v>
      </c>
      <c r="P1282" s="77"/>
      <c r="Q1282" s="78">
        <f>'ФОРМУЛЫ!'!P1268</f>
        <v>0</v>
      </c>
      <c r="R1282" s="79">
        <v>0.18</v>
      </c>
      <c r="S1282" s="92"/>
      <c r="T1282" s="92"/>
      <c r="U1282" s="80"/>
      <c r="V1282" s="80"/>
      <c r="W1282" s="80"/>
      <c r="X1282" s="81">
        <v>0</v>
      </c>
      <c r="Y1282" s="80"/>
      <c r="Z1282" s="80"/>
      <c r="AA1282" s="82"/>
      <c r="AB1282" s="82"/>
      <c r="AC1282" s="83"/>
      <c r="AD1282" s="83"/>
      <c r="AE1282" s="83"/>
      <c r="AF1282" s="83"/>
      <c r="AG1282" s="84"/>
      <c r="AH1282" s="85"/>
      <c r="AI1282" s="85"/>
      <c r="AJ1282" s="85">
        <f t="shared" si="38"/>
        <v>0</v>
      </c>
      <c r="AK1282" s="85">
        <f t="shared" si="39"/>
        <v>0</v>
      </c>
      <c r="AL1282" s="36"/>
    </row>
    <row r="1283" spans="1:38" ht="15" hidden="1" customHeight="1" x14ac:dyDescent="0.25">
      <c r="A1283" s="71">
        <v>1253</v>
      </c>
      <c r="B1283" s="71"/>
      <c r="C1283" s="72"/>
      <c r="D1283" s="70"/>
      <c r="E1283" s="30"/>
      <c r="F1283" s="30"/>
      <c r="G1283" s="73"/>
      <c r="H1283" s="74" t="s">
        <v>8</v>
      </c>
      <c r="I1283" s="31"/>
      <c r="J1283" s="30" t="s">
        <v>9</v>
      </c>
      <c r="K1283" s="75">
        <f>'ФОРМУЛЫ!'!E1269</f>
        <v>0</v>
      </c>
      <c r="L1283" s="75">
        <f>'ФОРМУЛЫ!'!F1269</f>
        <v>0</v>
      </c>
      <c r="M1283" s="91"/>
      <c r="N1283" s="76">
        <f>'ФОРМУЛЫ!'!J1269</f>
        <v>0</v>
      </c>
      <c r="O1283" s="76">
        <f>'ФОРМУЛЫ!'!K1269</f>
        <v>0</v>
      </c>
      <c r="P1283" s="77"/>
      <c r="Q1283" s="78">
        <f>'ФОРМУЛЫ!'!P1269</f>
        <v>0</v>
      </c>
      <c r="R1283" s="79">
        <v>0.18</v>
      </c>
      <c r="S1283" s="92"/>
      <c r="T1283" s="92"/>
      <c r="U1283" s="80"/>
      <c r="V1283" s="80"/>
      <c r="W1283" s="80"/>
      <c r="X1283" s="81">
        <v>0</v>
      </c>
      <c r="Y1283" s="80"/>
      <c r="Z1283" s="80"/>
      <c r="AA1283" s="82"/>
      <c r="AB1283" s="82"/>
      <c r="AC1283" s="83"/>
      <c r="AD1283" s="83"/>
      <c r="AE1283" s="83"/>
      <c r="AF1283" s="83"/>
      <c r="AG1283" s="84"/>
      <c r="AH1283" s="85"/>
      <c r="AI1283" s="85"/>
      <c r="AJ1283" s="85">
        <f t="shared" si="38"/>
        <v>0</v>
      </c>
      <c r="AK1283" s="85">
        <f t="shared" si="39"/>
        <v>0</v>
      </c>
      <c r="AL1283" s="36"/>
    </row>
    <row r="1284" spans="1:38" ht="15" hidden="1" customHeight="1" x14ac:dyDescent="0.25">
      <c r="A1284" s="71">
        <v>1254</v>
      </c>
      <c r="B1284" s="71"/>
      <c r="C1284" s="72"/>
      <c r="D1284" s="70"/>
      <c r="E1284" s="30"/>
      <c r="F1284" s="30"/>
      <c r="G1284" s="73"/>
      <c r="H1284" s="74" t="s">
        <v>8</v>
      </c>
      <c r="I1284" s="31"/>
      <c r="J1284" s="30" t="s">
        <v>9</v>
      </c>
      <c r="K1284" s="75">
        <f>'ФОРМУЛЫ!'!E1270</f>
        <v>0</v>
      </c>
      <c r="L1284" s="75">
        <f>'ФОРМУЛЫ!'!F1270</f>
        <v>0</v>
      </c>
      <c r="M1284" s="91"/>
      <c r="N1284" s="76">
        <f>'ФОРМУЛЫ!'!J1270</f>
        <v>0</v>
      </c>
      <c r="O1284" s="76">
        <f>'ФОРМУЛЫ!'!K1270</f>
        <v>0</v>
      </c>
      <c r="P1284" s="77"/>
      <c r="Q1284" s="78">
        <f>'ФОРМУЛЫ!'!P1270</f>
        <v>0</v>
      </c>
      <c r="R1284" s="79">
        <v>0.18</v>
      </c>
      <c r="S1284" s="92"/>
      <c r="T1284" s="92"/>
      <c r="U1284" s="80"/>
      <c r="V1284" s="80"/>
      <c r="W1284" s="80"/>
      <c r="X1284" s="81">
        <v>0</v>
      </c>
      <c r="Y1284" s="80"/>
      <c r="Z1284" s="80"/>
      <c r="AA1284" s="82"/>
      <c r="AB1284" s="82"/>
      <c r="AC1284" s="83"/>
      <c r="AD1284" s="83"/>
      <c r="AE1284" s="83"/>
      <c r="AF1284" s="83"/>
      <c r="AG1284" s="84"/>
      <c r="AH1284" s="85"/>
      <c r="AI1284" s="85"/>
      <c r="AJ1284" s="85">
        <f t="shared" si="38"/>
        <v>0</v>
      </c>
      <c r="AK1284" s="85">
        <f t="shared" si="39"/>
        <v>0</v>
      </c>
      <c r="AL1284" s="36"/>
    </row>
    <row r="1285" spans="1:38" ht="15" hidden="1" customHeight="1" x14ac:dyDescent="0.25">
      <c r="A1285" s="71">
        <v>1255</v>
      </c>
      <c r="B1285" s="71"/>
      <c r="C1285" s="72"/>
      <c r="D1285" s="70"/>
      <c r="E1285" s="30"/>
      <c r="F1285" s="30"/>
      <c r="G1285" s="73"/>
      <c r="H1285" s="74" t="s">
        <v>8</v>
      </c>
      <c r="I1285" s="31"/>
      <c r="J1285" s="30" t="s">
        <v>9</v>
      </c>
      <c r="K1285" s="75">
        <f>'ФОРМУЛЫ!'!E1271</f>
        <v>0</v>
      </c>
      <c r="L1285" s="75">
        <f>'ФОРМУЛЫ!'!F1271</f>
        <v>0</v>
      </c>
      <c r="M1285" s="91"/>
      <c r="N1285" s="76">
        <f>'ФОРМУЛЫ!'!J1271</f>
        <v>0</v>
      </c>
      <c r="O1285" s="76">
        <f>'ФОРМУЛЫ!'!K1271</f>
        <v>0</v>
      </c>
      <c r="P1285" s="77"/>
      <c r="Q1285" s="78">
        <f>'ФОРМУЛЫ!'!P1271</f>
        <v>0</v>
      </c>
      <c r="R1285" s="79">
        <v>0.18</v>
      </c>
      <c r="S1285" s="92"/>
      <c r="T1285" s="92"/>
      <c r="U1285" s="80"/>
      <c r="V1285" s="80"/>
      <c r="W1285" s="80"/>
      <c r="X1285" s="81">
        <v>0</v>
      </c>
      <c r="Y1285" s="80"/>
      <c r="Z1285" s="80"/>
      <c r="AA1285" s="82"/>
      <c r="AB1285" s="82"/>
      <c r="AC1285" s="83"/>
      <c r="AD1285" s="83"/>
      <c r="AE1285" s="83"/>
      <c r="AF1285" s="83"/>
      <c r="AG1285" s="84"/>
      <c r="AH1285" s="85"/>
      <c r="AI1285" s="85"/>
      <c r="AJ1285" s="85">
        <f t="shared" si="38"/>
        <v>0</v>
      </c>
      <c r="AK1285" s="85">
        <f t="shared" si="39"/>
        <v>0</v>
      </c>
      <c r="AL1285" s="36"/>
    </row>
    <row r="1286" spans="1:38" ht="15" hidden="1" customHeight="1" x14ac:dyDescent="0.25">
      <c r="A1286" s="71">
        <v>1256</v>
      </c>
      <c r="B1286" s="71"/>
      <c r="C1286" s="72"/>
      <c r="D1286" s="70"/>
      <c r="E1286" s="30"/>
      <c r="F1286" s="30"/>
      <c r="G1286" s="73"/>
      <c r="H1286" s="74" t="s">
        <v>8</v>
      </c>
      <c r="I1286" s="31"/>
      <c r="J1286" s="30" t="s">
        <v>9</v>
      </c>
      <c r="K1286" s="75">
        <f>'ФОРМУЛЫ!'!E1272</f>
        <v>0</v>
      </c>
      <c r="L1286" s="75">
        <f>'ФОРМУЛЫ!'!F1272</f>
        <v>0</v>
      </c>
      <c r="M1286" s="91"/>
      <c r="N1286" s="76">
        <f>'ФОРМУЛЫ!'!J1272</f>
        <v>0</v>
      </c>
      <c r="O1286" s="76">
        <f>'ФОРМУЛЫ!'!K1272</f>
        <v>0</v>
      </c>
      <c r="P1286" s="77"/>
      <c r="Q1286" s="78">
        <f>'ФОРМУЛЫ!'!P1272</f>
        <v>0</v>
      </c>
      <c r="R1286" s="79">
        <v>0.18</v>
      </c>
      <c r="S1286" s="92"/>
      <c r="T1286" s="92"/>
      <c r="U1286" s="80"/>
      <c r="V1286" s="80"/>
      <c r="W1286" s="80"/>
      <c r="X1286" s="81">
        <v>0</v>
      </c>
      <c r="Y1286" s="80"/>
      <c r="Z1286" s="80"/>
      <c r="AA1286" s="82"/>
      <c r="AB1286" s="82"/>
      <c r="AC1286" s="83"/>
      <c r="AD1286" s="83"/>
      <c r="AE1286" s="83"/>
      <c r="AF1286" s="83"/>
      <c r="AG1286" s="84"/>
      <c r="AH1286" s="85"/>
      <c r="AI1286" s="85"/>
      <c r="AJ1286" s="85">
        <f t="shared" si="38"/>
        <v>0</v>
      </c>
      <c r="AK1286" s="85">
        <f t="shared" si="39"/>
        <v>0</v>
      </c>
      <c r="AL1286" s="36"/>
    </row>
    <row r="1287" spans="1:38" ht="15" hidden="1" customHeight="1" x14ac:dyDescent="0.25">
      <c r="A1287" s="71">
        <v>1257</v>
      </c>
      <c r="B1287" s="71"/>
      <c r="C1287" s="72"/>
      <c r="D1287" s="70"/>
      <c r="E1287" s="30"/>
      <c r="F1287" s="30"/>
      <c r="G1287" s="73"/>
      <c r="H1287" s="74" t="s">
        <v>8</v>
      </c>
      <c r="I1287" s="31"/>
      <c r="J1287" s="30" t="s">
        <v>9</v>
      </c>
      <c r="K1287" s="75">
        <f>'ФОРМУЛЫ!'!E1273</f>
        <v>0</v>
      </c>
      <c r="L1287" s="75">
        <f>'ФОРМУЛЫ!'!F1273</f>
        <v>0</v>
      </c>
      <c r="M1287" s="91"/>
      <c r="N1287" s="76">
        <f>'ФОРМУЛЫ!'!J1273</f>
        <v>0</v>
      </c>
      <c r="O1287" s="76">
        <f>'ФОРМУЛЫ!'!K1273</f>
        <v>0</v>
      </c>
      <c r="P1287" s="77"/>
      <c r="Q1287" s="78">
        <f>'ФОРМУЛЫ!'!P1273</f>
        <v>0</v>
      </c>
      <c r="R1287" s="79">
        <v>0.18</v>
      </c>
      <c r="S1287" s="92"/>
      <c r="T1287" s="92"/>
      <c r="U1287" s="80"/>
      <c r="V1287" s="80"/>
      <c r="W1287" s="80"/>
      <c r="X1287" s="81">
        <v>0</v>
      </c>
      <c r="Y1287" s="80"/>
      <c r="Z1287" s="80"/>
      <c r="AA1287" s="82"/>
      <c r="AB1287" s="82"/>
      <c r="AC1287" s="83"/>
      <c r="AD1287" s="83"/>
      <c r="AE1287" s="83"/>
      <c r="AF1287" s="83"/>
      <c r="AG1287" s="84"/>
      <c r="AH1287" s="85"/>
      <c r="AI1287" s="85"/>
      <c r="AJ1287" s="85">
        <f t="shared" si="38"/>
        <v>0</v>
      </c>
      <c r="AK1287" s="85">
        <f t="shared" si="39"/>
        <v>0</v>
      </c>
      <c r="AL1287" s="36"/>
    </row>
    <row r="1288" spans="1:38" ht="15" hidden="1" customHeight="1" x14ac:dyDescent="0.25">
      <c r="A1288" s="71">
        <v>1258</v>
      </c>
      <c r="B1288" s="71"/>
      <c r="C1288" s="72"/>
      <c r="D1288" s="70"/>
      <c r="E1288" s="30"/>
      <c r="F1288" s="30"/>
      <c r="G1288" s="73"/>
      <c r="H1288" s="74" t="s">
        <v>8</v>
      </c>
      <c r="I1288" s="31"/>
      <c r="J1288" s="30" t="s">
        <v>9</v>
      </c>
      <c r="K1288" s="75">
        <f>'ФОРМУЛЫ!'!E1274</f>
        <v>0</v>
      </c>
      <c r="L1288" s="75">
        <f>'ФОРМУЛЫ!'!F1274</f>
        <v>0</v>
      </c>
      <c r="M1288" s="91"/>
      <c r="N1288" s="76">
        <f>'ФОРМУЛЫ!'!J1274</f>
        <v>0</v>
      </c>
      <c r="O1288" s="76">
        <f>'ФОРМУЛЫ!'!K1274</f>
        <v>0</v>
      </c>
      <c r="P1288" s="77"/>
      <c r="Q1288" s="78">
        <f>'ФОРМУЛЫ!'!P1274</f>
        <v>0</v>
      </c>
      <c r="R1288" s="79">
        <v>0.18</v>
      </c>
      <c r="S1288" s="92"/>
      <c r="T1288" s="92"/>
      <c r="U1288" s="80"/>
      <c r="V1288" s="80"/>
      <c r="W1288" s="80"/>
      <c r="X1288" s="81">
        <v>0</v>
      </c>
      <c r="Y1288" s="80"/>
      <c r="Z1288" s="80"/>
      <c r="AA1288" s="82"/>
      <c r="AB1288" s="82"/>
      <c r="AC1288" s="83"/>
      <c r="AD1288" s="83"/>
      <c r="AE1288" s="83"/>
      <c r="AF1288" s="83"/>
      <c r="AG1288" s="84"/>
      <c r="AH1288" s="85"/>
      <c r="AI1288" s="85"/>
      <c r="AJ1288" s="85">
        <f t="shared" si="38"/>
        <v>0</v>
      </c>
      <c r="AK1288" s="85">
        <f t="shared" si="39"/>
        <v>0</v>
      </c>
      <c r="AL1288" s="36"/>
    </row>
    <row r="1289" spans="1:38" ht="15" hidden="1" customHeight="1" x14ac:dyDescent="0.25">
      <c r="A1289" s="71">
        <v>1259</v>
      </c>
      <c r="B1289" s="71"/>
      <c r="C1289" s="72"/>
      <c r="D1289" s="70"/>
      <c r="E1289" s="30"/>
      <c r="F1289" s="30"/>
      <c r="G1289" s="73"/>
      <c r="H1289" s="74" t="s">
        <v>8</v>
      </c>
      <c r="I1289" s="31"/>
      <c r="J1289" s="30" t="s">
        <v>9</v>
      </c>
      <c r="K1289" s="75">
        <f>'ФОРМУЛЫ!'!E1275</f>
        <v>0</v>
      </c>
      <c r="L1289" s="75">
        <f>'ФОРМУЛЫ!'!F1275</f>
        <v>0</v>
      </c>
      <c r="M1289" s="91"/>
      <c r="N1289" s="76">
        <f>'ФОРМУЛЫ!'!J1275</f>
        <v>0</v>
      </c>
      <c r="O1289" s="76">
        <f>'ФОРМУЛЫ!'!K1275</f>
        <v>0</v>
      </c>
      <c r="P1289" s="77"/>
      <c r="Q1289" s="78">
        <f>'ФОРМУЛЫ!'!P1275</f>
        <v>0</v>
      </c>
      <c r="R1289" s="79">
        <v>0.18</v>
      </c>
      <c r="S1289" s="92"/>
      <c r="T1289" s="92"/>
      <c r="U1289" s="80"/>
      <c r="V1289" s="80"/>
      <c r="W1289" s="80"/>
      <c r="X1289" s="81">
        <v>0</v>
      </c>
      <c r="Y1289" s="80"/>
      <c r="Z1289" s="80"/>
      <c r="AA1289" s="82"/>
      <c r="AB1289" s="82"/>
      <c r="AC1289" s="83"/>
      <c r="AD1289" s="83"/>
      <c r="AE1289" s="83"/>
      <c r="AF1289" s="83"/>
      <c r="AG1289" s="84"/>
      <c r="AH1289" s="85"/>
      <c r="AI1289" s="85"/>
      <c r="AJ1289" s="85">
        <f t="shared" si="38"/>
        <v>0</v>
      </c>
      <c r="AK1289" s="85">
        <f t="shared" si="39"/>
        <v>0</v>
      </c>
      <c r="AL1289" s="36"/>
    </row>
    <row r="1290" spans="1:38" ht="15" hidden="1" customHeight="1" x14ac:dyDescent="0.25">
      <c r="A1290" s="71">
        <v>1260</v>
      </c>
      <c r="B1290" s="71"/>
      <c r="C1290" s="72"/>
      <c r="D1290" s="70"/>
      <c r="E1290" s="30"/>
      <c r="F1290" s="30"/>
      <c r="G1290" s="73"/>
      <c r="H1290" s="74" t="s">
        <v>8</v>
      </c>
      <c r="I1290" s="31"/>
      <c r="J1290" s="30" t="s">
        <v>9</v>
      </c>
      <c r="K1290" s="75">
        <f>'ФОРМУЛЫ!'!E1276</f>
        <v>0</v>
      </c>
      <c r="L1290" s="75">
        <f>'ФОРМУЛЫ!'!F1276</f>
        <v>0</v>
      </c>
      <c r="M1290" s="91"/>
      <c r="N1290" s="76">
        <f>'ФОРМУЛЫ!'!J1276</f>
        <v>0</v>
      </c>
      <c r="O1290" s="76">
        <f>'ФОРМУЛЫ!'!K1276</f>
        <v>0</v>
      </c>
      <c r="P1290" s="77"/>
      <c r="Q1290" s="78">
        <f>'ФОРМУЛЫ!'!P1276</f>
        <v>0</v>
      </c>
      <c r="R1290" s="79">
        <v>0.18</v>
      </c>
      <c r="S1290" s="92"/>
      <c r="T1290" s="92"/>
      <c r="U1290" s="80"/>
      <c r="V1290" s="80"/>
      <c r="W1290" s="80"/>
      <c r="X1290" s="81">
        <v>0</v>
      </c>
      <c r="Y1290" s="80"/>
      <c r="Z1290" s="80"/>
      <c r="AA1290" s="82"/>
      <c r="AB1290" s="82"/>
      <c r="AC1290" s="83"/>
      <c r="AD1290" s="83"/>
      <c r="AE1290" s="83"/>
      <c r="AF1290" s="83"/>
      <c r="AG1290" s="84"/>
      <c r="AH1290" s="85"/>
      <c r="AI1290" s="85"/>
      <c r="AJ1290" s="85">
        <f t="shared" si="38"/>
        <v>0</v>
      </c>
      <c r="AK1290" s="85">
        <f t="shared" si="39"/>
        <v>0</v>
      </c>
      <c r="AL1290" s="36"/>
    </row>
    <row r="1291" spans="1:38" ht="15" hidden="1" customHeight="1" x14ac:dyDescent="0.25">
      <c r="A1291" s="71">
        <v>1261</v>
      </c>
      <c r="B1291" s="71"/>
      <c r="C1291" s="72"/>
      <c r="D1291" s="70"/>
      <c r="E1291" s="30"/>
      <c r="F1291" s="30"/>
      <c r="G1291" s="73"/>
      <c r="H1291" s="74" t="s">
        <v>8</v>
      </c>
      <c r="I1291" s="31"/>
      <c r="J1291" s="30" t="s">
        <v>9</v>
      </c>
      <c r="K1291" s="75">
        <f>'ФОРМУЛЫ!'!E1277</f>
        <v>0</v>
      </c>
      <c r="L1291" s="75">
        <f>'ФОРМУЛЫ!'!F1277</f>
        <v>0</v>
      </c>
      <c r="M1291" s="91"/>
      <c r="N1291" s="76">
        <f>'ФОРМУЛЫ!'!J1277</f>
        <v>0</v>
      </c>
      <c r="O1291" s="76">
        <f>'ФОРМУЛЫ!'!K1277</f>
        <v>0</v>
      </c>
      <c r="P1291" s="77"/>
      <c r="Q1291" s="78">
        <f>'ФОРМУЛЫ!'!P1277</f>
        <v>0</v>
      </c>
      <c r="R1291" s="79">
        <v>0.18</v>
      </c>
      <c r="S1291" s="92"/>
      <c r="T1291" s="92"/>
      <c r="U1291" s="80"/>
      <c r="V1291" s="80"/>
      <c r="W1291" s="80"/>
      <c r="X1291" s="81">
        <v>0</v>
      </c>
      <c r="Y1291" s="80"/>
      <c r="Z1291" s="80"/>
      <c r="AA1291" s="82"/>
      <c r="AB1291" s="82"/>
      <c r="AC1291" s="83"/>
      <c r="AD1291" s="83"/>
      <c r="AE1291" s="83"/>
      <c r="AF1291" s="83"/>
      <c r="AG1291" s="84"/>
      <c r="AH1291" s="85"/>
      <c r="AI1291" s="85"/>
      <c r="AJ1291" s="85">
        <f t="shared" si="38"/>
        <v>0</v>
      </c>
      <c r="AK1291" s="85">
        <f t="shared" si="39"/>
        <v>0</v>
      </c>
      <c r="AL1291" s="36"/>
    </row>
    <row r="1292" spans="1:38" ht="15" hidden="1" customHeight="1" x14ac:dyDescent="0.25">
      <c r="A1292" s="71">
        <v>1262</v>
      </c>
      <c r="B1292" s="71"/>
      <c r="C1292" s="72"/>
      <c r="D1292" s="70"/>
      <c r="E1292" s="30"/>
      <c r="F1292" s="30"/>
      <c r="G1292" s="73"/>
      <c r="H1292" s="74" t="s">
        <v>8</v>
      </c>
      <c r="I1292" s="31"/>
      <c r="J1292" s="30" t="s">
        <v>9</v>
      </c>
      <c r="K1292" s="75">
        <f>'ФОРМУЛЫ!'!E1278</f>
        <v>0</v>
      </c>
      <c r="L1292" s="75">
        <f>'ФОРМУЛЫ!'!F1278</f>
        <v>0</v>
      </c>
      <c r="M1292" s="91"/>
      <c r="N1292" s="76">
        <f>'ФОРМУЛЫ!'!J1278</f>
        <v>0</v>
      </c>
      <c r="O1292" s="76">
        <f>'ФОРМУЛЫ!'!K1278</f>
        <v>0</v>
      </c>
      <c r="P1292" s="77"/>
      <c r="Q1292" s="78">
        <f>'ФОРМУЛЫ!'!P1278</f>
        <v>0</v>
      </c>
      <c r="R1292" s="79">
        <v>0.18</v>
      </c>
      <c r="S1292" s="92"/>
      <c r="T1292" s="92"/>
      <c r="U1292" s="80"/>
      <c r="V1292" s="80"/>
      <c r="W1292" s="80"/>
      <c r="X1292" s="81">
        <v>0</v>
      </c>
      <c r="Y1292" s="80"/>
      <c r="Z1292" s="80"/>
      <c r="AA1292" s="82"/>
      <c r="AB1292" s="82"/>
      <c r="AC1292" s="83"/>
      <c r="AD1292" s="83"/>
      <c r="AE1292" s="83"/>
      <c r="AF1292" s="83"/>
      <c r="AG1292" s="84"/>
      <c r="AH1292" s="85"/>
      <c r="AI1292" s="85"/>
      <c r="AJ1292" s="85">
        <f t="shared" si="38"/>
        <v>0</v>
      </c>
      <c r="AK1292" s="85">
        <f t="shared" si="39"/>
        <v>0</v>
      </c>
      <c r="AL1292" s="36"/>
    </row>
    <row r="1293" spans="1:38" ht="15" hidden="1" customHeight="1" x14ac:dyDescent="0.25">
      <c r="A1293" s="71">
        <v>1263</v>
      </c>
      <c r="B1293" s="71"/>
      <c r="C1293" s="72"/>
      <c r="D1293" s="70"/>
      <c r="E1293" s="30"/>
      <c r="F1293" s="30"/>
      <c r="G1293" s="73"/>
      <c r="H1293" s="74" t="s">
        <v>8</v>
      </c>
      <c r="I1293" s="31"/>
      <c r="J1293" s="30" t="s">
        <v>9</v>
      </c>
      <c r="K1293" s="75">
        <f>'ФОРМУЛЫ!'!E1279</f>
        <v>0</v>
      </c>
      <c r="L1293" s="75">
        <f>'ФОРМУЛЫ!'!F1279</f>
        <v>0</v>
      </c>
      <c r="M1293" s="91"/>
      <c r="N1293" s="76">
        <f>'ФОРМУЛЫ!'!J1279</f>
        <v>0</v>
      </c>
      <c r="O1293" s="76">
        <f>'ФОРМУЛЫ!'!K1279</f>
        <v>0</v>
      </c>
      <c r="P1293" s="77"/>
      <c r="Q1293" s="78">
        <f>'ФОРМУЛЫ!'!P1279</f>
        <v>0</v>
      </c>
      <c r="R1293" s="79">
        <v>0.18</v>
      </c>
      <c r="S1293" s="92"/>
      <c r="T1293" s="92"/>
      <c r="U1293" s="80"/>
      <c r="V1293" s="80"/>
      <c r="W1293" s="80"/>
      <c r="X1293" s="81">
        <v>0</v>
      </c>
      <c r="Y1293" s="80"/>
      <c r="Z1293" s="80"/>
      <c r="AA1293" s="82"/>
      <c r="AB1293" s="82"/>
      <c r="AC1293" s="83"/>
      <c r="AD1293" s="83"/>
      <c r="AE1293" s="83"/>
      <c r="AF1293" s="83"/>
      <c r="AG1293" s="84"/>
      <c r="AH1293" s="85"/>
      <c r="AI1293" s="85"/>
      <c r="AJ1293" s="85">
        <f t="shared" si="38"/>
        <v>0</v>
      </c>
      <c r="AK1293" s="85">
        <f t="shared" si="39"/>
        <v>0</v>
      </c>
      <c r="AL1293" s="36"/>
    </row>
    <row r="1294" spans="1:38" ht="15" hidden="1" customHeight="1" x14ac:dyDescent="0.25">
      <c r="A1294" s="71">
        <v>1264</v>
      </c>
      <c r="B1294" s="71"/>
      <c r="C1294" s="72"/>
      <c r="D1294" s="70"/>
      <c r="E1294" s="30"/>
      <c r="F1294" s="30"/>
      <c r="G1294" s="73"/>
      <c r="H1294" s="74" t="s">
        <v>8</v>
      </c>
      <c r="I1294" s="31"/>
      <c r="J1294" s="30" t="s">
        <v>9</v>
      </c>
      <c r="K1294" s="75">
        <f>'ФОРМУЛЫ!'!E1280</f>
        <v>0</v>
      </c>
      <c r="L1294" s="75">
        <f>'ФОРМУЛЫ!'!F1280</f>
        <v>0</v>
      </c>
      <c r="M1294" s="91"/>
      <c r="N1294" s="76">
        <f>'ФОРМУЛЫ!'!J1280</f>
        <v>0</v>
      </c>
      <c r="O1294" s="76">
        <f>'ФОРМУЛЫ!'!K1280</f>
        <v>0</v>
      </c>
      <c r="P1294" s="77"/>
      <c r="Q1294" s="78">
        <f>'ФОРМУЛЫ!'!P1280</f>
        <v>0</v>
      </c>
      <c r="R1294" s="79">
        <v>0.18</v>
      </c>
      <c r="S1294" s="92"/>
      <c r="T1294" s="92"/>
      <c r="U1294" s="80"/>
      <c r="V1294" s="80"/>
      <c r="W1294" s="80"/>
      <c r="X1294" s="81">
        <v>0</v>
      </c>
      <c r="Y1294" s="80"/>
      <c r="Z1294" s="80"/>
      <c r="AA1294" s="82"/>
      <c r="AB1294" s="82"/>
      <c r="AC1294" s="83"/>
      <c r="AD1294" s="83"/>
      <c r="AE1294" s="83"/>
      <c r="AF1294" s="83"/>
      <c r="AG1294" s="84"/>
      <c r="AH1294" s="85"/>
      <c r="AI1294" s="85"/>
      <c r="AJ1294" s="85">
        <f t="shared" si="38"/>
        <v>0</v>
      </c>
      <c r="AK1294" s="85">
        <f t="shared" si="39"/>
        <v>0</v>
      </c>
      <c r="AL1294" s="36"/>
    </row>
    <row r="1295" spans="1:38" ht="15" hidden="1" customHeight="1" x14ac:dyDescent="0.25">
      <c r="A1295" s="71">
        <v>1265</v>
      </c>
      <c r="B1295" s="71"/>
      <c r="C1295" s="72"/>
      <c r="D1295" s="70"/>
      <c r="E1295" s="30"/>
      <c r="F1295" s="30"/>
      <c r="G1295" s="73"/>
      <c r="H1295" s="74" t="s">
        <v>8</v>
      </c>
      <c r="I1295" s="31"/>
      <c r="J1295" s="30" t="s">
        <v>9</v>
      </c>
      <c r="K1295" s="75">
        <f>'ФОРМУЛЫ!'!E1281</f>
        <v>0</v>
      </c>
      <c r="L1295" s="75">
        <f>'ФОРМУЛЫ!'!F1281</f>
        <v>0</v>
      </c>
      <c r="M1295" s="91"/>
      <c r="N1295" s="76">
        <f>'ФОРМУЛЫ!'!J1281</f>
        <v>0</v>
      </c>
      <c r="O1295" s="76">
        <f>'ФОРМУЛЫ!'!K1281</f>
        <v>0</v>
      </c>
      <c r="P1295" s="77"/>
      <c r="Q1295" s="78">
        <f>'ФОРМУЛЫ!'!P1281</f>
        <v>0</v>
      </c>
      <c r="R1295" s="79">
        <v>0.18</v>
      </c>
      <c r="S1295" s="92"/>
      <c r="T1295" s="92"/>
      <c r="U1295" s="80"/>
      <c r="V1295" s="80"/>
      <c r="W1295" s="80"/>
      <c r="X1295" s="81">
        <v>0</v>
      </c>
      <c r="Y1295" s="80"/>
      <c r="Z1295" s="80"/>
      <c r="AA1295" s="82"/>
      <c r="AB1295" s="82"/>
      <c r="AC1295" s="83"/>
      <c r="AD1295" s="83"/>
      <c r="AE1295" s="83"/>
      <c r="AF1295" s="83"/>
      <c r="AG1295" s="84"/>
      <c r="AH1295" s="85"/>
      <c r="AI1295" s="85"/>
      <c r="AJ1295" s="85">
        <f t="shared" si="38"/>
        <v>0</v>
      </c>
      <c r="AK1295" s="85">
        <f t="shared" si="39"/>
        <v>0</v>
      </c>
      <c r="AL1295" s="36"/>
    </row>
    <row r="1296" spans="1:38" ht="15" hidden="1" customHeight="1" x14ac:dyDescent="0.25">
      <c r="A1296" s="71">
        <v>1266</v>
      </c>
      <c r="B1296" s="71"/>
      <c r="C1296" s="72"/>
      <c r="D1296" s="70"/>
      <c r="E1296" s="30"/>
      <c r="F1296" s="30"/>
      <c r="G1296" s="73"/>
      <c r="H1296" s="74" t="s">
        <v>8</v>
      </c>
      <c r="I1296" s="31"/>
      <c r="J1296" s="30" t="s">
        <v>9</v>
      </c>
      <c r="K1296" s="75">
        <f>'ФОРМУЛЫ!'!E1282</f>
        <v>0</v>
      </c>
      <c r="L1296" s="75">
        <f>'ФОРМУЛЫ!'!F1282</f>
        <v>0</v>
      </c>
      <c r="M1296" s="91"/>
      <c r="N1296" s="76">
        <f>'ФОРМУЛЫ!'!J1282</f>
        <v>0</v>
      </c>
      <c r="O1296" s="76">
        <f>'ФОРМУЛЫ!'!K1282</f>
        <v>0</v>
      </c>
      <c r="P1296" s="77"/>
      <c r="Q1296" s="78">
        <f>'ФОРМУЛЫ!'!P1282</f>
        <v>0</v>
      </c>
      <c r="R1296" s="79">
        <v>0.18</v>
      </c>
      <c r="S1296" s="92"/>
      <c r="T1296" s="92"/>
      <c r="U1296" s="80"/>
      <c r="V1296" s="80"/>
      <c r="W1296" s="80"/>
      <c r="X1296" s="81">
        <v>0</v>
      </c>
      <c r="Y1296" s="80"/>
      <c r="Z1296" s="80"/>
      <c r="AA1296" s="82"/>
      <c r="AB1296" s="82"/>
      <c r="AC1296" s="83"/>
      <c r="AD1296" s="83"/>
      <c r="AE1296" s="83"/>
      <c r="AF1296" s="83"/>
      <c r="AG1296" s="84"/>
      <c r="AH1296" s="85"/>
      <c r="AI1296" s="85"/>
      <c r="AJ1296" s="85">
        <f t="shared" si="38"/>
        <v>0</v>
      </c>
      <c r="AK1296" s="85">
        <f t="shared" si="39"/>
        <v>0</v>
      </c>
      <c r="AL1296" s="36"/>
    </row>
    <row r="1297" spans="1:38" ht="15" hidden="1" customHeight="1" x14ac:dyDescent="0.25">
      <c r="A1297" s="71">
        <v>1267</v>
      </c>
      <c r="B1297" s="71"/>
      <c r="C1297" s="72"/>
      <c r="D1297" s="70"/>
      <c r="E1297" s="30"/>
      <c r="F1297" s="30"/>
      <c r="G1297" s="73"/>
      <c r="H1297" s="74" t="s">
        <v>8</v>
      </c>
      <c r="I1297" s="31"/>
      <c r="J1297" s="30" t="s">
        <v>9</v>
      </c>
      <c r="K1297" s="75">
        <f>'ФОРМУЛЫ!'!E1283</f>
        <v>0</v>
      </c>
      <c r="L1297" s="75">
        <f>'ФОРМУЛЫ!'!F1283</f>
        <v>0</v>
      </c>
      <c r="M1297" s="91"/>
      <c r="N1297" s="76">
        <f>'ФОРМУЛЫ!'!J1283</f>
        <v>0</v>
      </c>
      <c r="O1297" s="76">
        <f>'ФОРМУЛЫ!'!K1283</f>
        <v>0</v>
      </c>
      <c r="P1297" s="77"/>
      <c r="Q1297" s="78">
        <f>'ФОРМУЛЫ!'!P1283</f>
        <v>0</v>
      </c>
      <c r="R1297" s="79">
        <v>0.18</v>
      </c>
      <c r="S1297" s="92"/>
      <c r="T1297" s="92"/>
      <c r="U1297" s="80"/>
      <c r="V1297" s="80"/>
      <c r="W1297" s="80"/>
      <c r="X1297" s="81">
        <v>0</v>
      </c>
      <c r="Y1297" s="80"/>
      <c r="Z1297" s="80"/>
      <c r="AA1297" s="82"/>
      <c r="AB1297" s="82"/>
      <c r="AC1297" s="83"/>
      <c r="AD1297" s="83"/>
      <c r="AE1297" s="83"/>
      <c r="AF1297" s="83"/>
      <c r="AG1297" s="84"/>
      <c r="AH1297" s="85"/>
      <c r="AI1297" s="85"/>
      <c r="AJ1297" s="85">
        <f t="shared" si="38"/>
        <v>0</v>
      </c>
      <c r="AK1297" s="85">
        <f t="shared" si="39"/>
        <v>0</v>
      </c>
      <c r="AL1297" s="36"/>
    </row>
    <row r="1298" spans="1:38" ht="15" hidden="1" customHeight="1" x14ac:dyDescent="0.25">
      <c r="A1298" s="71">
        <v>1268</v>
      </c>
      <c r="B1298" s="71"/>
      <c r="C1298" s="72"/>
      <c r="D1298" s="70"/>
      <c r="E1298" s="30"/>
      <c r="F1298" s="30"/>
      <c r="G1298" s="73"/>
      <c r="H1298" s="74" t="s">
        <v>8</v>
      </c>
      <c r="I1298" s="31"/>
      <c r="J1298" s="30" t="s">
        <v>9</v>
      </c>
      <c r="K1298" s="75">
        <f>'ФОРМУЛЫ!'!E1284</f>
        <v>0</v>
      </c>
      <c r="L1298" s="75">
        <f>'ФОРМУЛЫ!'!F1284</f>
        <v>0</v>
      </c>
      <c r="M1298" s="91"/>
      <c r="N1298" s="76">
        <f>'ФОРМУЛЫ!'!J1284</f>
        <v>0</v>
      </c>
      <c r="O1298" s="76">
        <f>'ФОРМУЛЫ!'!K1284</f>
        <v>0</v>
      </c>
      <c r="P1298" s="77"/>
      <c r="Q1298" s="78">
        <f>'ФОРМУЛЫ!'!P1284</f>
        <v>0</v>
      </c>
      <c r="R1298" s="79">
        <v>0.18</v>
      </c>
      <c r="S1298" s="92"/>
      <c r="T1298" s="92"/>
      <c r="U1298" s="80"/>
      <c r="V1298" s="80"/>
      <c r="W1298" s="80"/>
      <c r="X1298" s="81">
        <v>0</v>
      </c>
      <c r="Y1298" s="80"/>
      <c r="Z1298" s="80"/>
      <c r="AA1298" s="82"/>
      <c r="AB1298" s="82"/>
      <c r="AC1298" s="83"/>
      <c r="AD1298" s="83"/>
      <c r="AE1298" s="83"/>
      <c r="AF1298" s="83"/>
      <c r="AG1298" s="84"/>
      <c r="AH1298" s="85"/>
      <c r="AI1298" s="85"/>
      <c r="AJ1298" s="85">
        <f t="shared" si="38"/>
        <v>0</v>
      </c>
      <c r="AK1298" s="85">
        <f t="shared" si="39"/>
        <v>0</v>
      </c>
      <c r="AL1298" s="36"/>
    </row>
    <row r="1299" spans="1:38" ht="15" hidden="1" customHeight="1" x14ac:dyDescent="0.25">
      <c r="A1299" s="71">
        <v>1269</v>
      </c>
      <c r="B1299" s="71"/>
      <c r="C1299" s="72"/>
      <c r="D1299" s="70"/>
      <c r="E1299" s="30"/>
      <c r="F1299" s="30"/>
      <c r="G1299" s="73"/>
      <c r="H1299" s="74" t="s">
        <v>8</v>
      </c>
      <c r="I1299" s="31"/>
      <c r="J1299" s="30" t="s">
        <v>9</v>
      </c>
      <c r="K1299" s="75">
        <f>'ФОРМУЛЫ!'!E1285</f>
        <v>0</v>
      </c>
      <c r="L1299" s="75">
        <f>'ФОРМУЛЫ!'!F1285</f>
        <v>0</v>
      </c>
      <c r="M1299" s="91"/>
      <c r="N1299" s="76">
        <f>'ФОРМУЛЫ!'!J1285</f>
        <v>0</v>
      </c>
      <c r="O1299" s="76">
        <f>'ФОРМУЛЫ!'!K1285</f>
        <v>0</v>
      </c>
      <c r="P1299" s="77"/>
      <c r="Q1299" s="78">
        <f>'ФОРМУЛЫ!'!P1285</f>
        <v>0</v>
      </c>
      <c r="R1299" s="79">
        <v>0.18</v>
      </c>
      <c r="S1299" s="92"/>
      <c r="T1299" s="92"/>
      <c r="U1299" s="80"/>
      <c r="V1299" s="80"/>
      <c r="W1299" s="80"/>
      <c r="X1299" s="81">
        <v>0</v>
      </c>
      <c r="Y1299" s="80"/>
      <c r="Z1299" s="80"/>
      <c r="AA1299" s="82"/>
      <c r="AB1299" s="82"/>
      <c r="AC1299" s="83"/>
      <c r="AD1299" s="83"/>
      <c r="AE1299" s="83"/>
      <c r="AF1299" s="83"/>
      <c r="AG1299" s="84"/>
      <c r="AH1299" s="85"/>
      <c r="AI1299" s="85"/>
      <c r="AJ1299" s="85">
        <f t="shared" si="38"/>
        <v>0</v>
      </c>
      <c r="AK1299" s="85">
        <f t="shared" si="39"/>
        <v>0</v>
      </c>
      <c r="AL1299" s="36"/>
    </row>
    <row r="1300" spans="1:38" ht="15" hidden="1" customHeight="1" x14ac:dyDescent="0.25">
      <c r="A1300" s="71">
        <v>1270</v>
      </c>
      <c r="B1300" s="71"/>
      <c r="C1300" s="72"/>
      <c r="D1300" s="70"/>
      <c r="E1300" s="30"/>
      <c r="F1300" s="30"/>
      <c r="G1300" s="73"/>
      <c r="H1300" s="74" t="s">
        <v>8</v>
      </c>
      <c r="I1300" s="31"/>
      <c r="J1300" s="30" t="s">
        <v>9</v>
      </c>
      <c r="K1300" s="75">
        <f>'ФОРМУЛЫ!'!E1286</f>
        <v>0</v>
      </c>
      <c r="L1300" s="75">
        <f>'ФОРМУЛЫ!'!F1286</f>
        <v>0</v>
      </c>
      <c r="M1300" s="91"/>
      <c r="N1300" s="76">
        <f>'ФОРМУЛЫ!'!J1286</f>
        <v>0</v>
      </c>
      <c r="O1300" s="76">
        <f>'ФОРМУЛЫ!'!K1286</f>
        <v>0</v>
      </c>
      <c r="P1300" s="77"/>
      <c r="Q1300" s="78">
        <f>'ФОРМУЛЫ!'!P1286</f>
        <v>0</v>
      </c>
      <c r="R1300" s="79">
        <v>0.18</v>
      </c>
      <c r="S1300" s="92"/>
      <c r="T1300" s="92"/>
      <c r="U1300" s="80"/>
      <c r="V1300" s="80"/>
      <c r="W1300" s="80"/>
      <c r="X1300" s="81">
        <v>0</v>
      </c>
      <c r="Y1300" s="80"/>
      <c r="Z1300" s="80"/>
      <c r="AA1300" s="82"/>
      <c r="AB1300" s="82"/>
      <c r="AC1300" s="83"/>
      <c r="AD1300" s="83"/>
      <c r="AE1300" s="83"/>
      <c r="AF1300" s="83"/>
      <c r="AG1300" s="84"/>
      <c r="AH1300" s="85"/>
      <c r="AI1300" s="85"/>
      <c r="AJ1300" s="85">
        <f t="shared" si="38"/>
        <v>0</v>
      </c>
      <c r="AK1300" s="85">
        <f t="shared" si="39"/>
        <v>0</v>
      </c>
      <c r="AL1300" s="36"/>
    </row>
    <row r="1301" spans="1:38" ht="15" hidden="1" customHeight="1" x14ac:dyDescent="0.25">
      <c r="A1301" s="71">
        <v>1271</v>
      </c>
      <c r="B1301" s="71"/>
      <c r="C1301" s="72"/>
      <c r="D1301" s="70"/>
      <c r="E1301" s="30"/>
      <c r="F1301" s="30"/>
      <c r="G1301" s="73"/>
      <c r="H1301" s="74" t="s">
        <v>8</v>
      </c>
      <c r="I1301" s="31"/>
      <c r="J1301" s="30" t="s">
        <v>9</v>
      </c>
      <c r="K1301" s="75">
        <f>'ФОРМУЛЫ!'!E1287</f>
        <v>0</v>
      </c>
      <c r="L1301" s="75">
        <f>'ФОРМУЛЫ!'!F1287</f>
        <v>0</v>
      </c>
      <c r="M1301" s="91"/>
      <c r="N1301" s="76">
        <f>'ФОРМУЛЫ!'!J1287</f>
        <v>0</v>
      </c>
      <c r="O1301" s="76">
        <f>'ФОРМУЛЫ!'!K1287</f>
        <v>0</v>
      </c>
      <c r="P1301" s="77"/>
      <c r="Q1301" s="78">
        <f>'ФОРМУЛЫ!'!P1287</f>
        <v>0</v>
      </c>
      <c r="R1301" s="79">
        <v>0.18</v>
      </c>
      <c r="S1301" s="92"/>
      <c r="T1301" s="92"/>
      <c r="U1301" s="80"/>
      <c r="V1301" s="80"/>
      <c r="W1301" s="80"/>
      <c r="X1301" s="81">
        <v>0</v>
      </c>
      <c r="Y1301" s="80"/>
      <c r="Z1301" s="80"/>
      <c r="AA1301" s="82"/>
      <c r="AB1301" s="82"/>
      <c r="AC1301" s="83"/>
      <c r="AD1301" s="83"/>
      <c r="AE1301" s="83"/>
      <c r="AF1301" s="83"/>
      <c r="AG1301" s="84"/>
      <c r="AH1301" s="85"/>
      <c r="AI1301" s="85"/>
      <c r="AJ1301" s="85">
        <f t="shared" si="38"/>
        <v>0</v>
      </c>
      <c r="AK1301" s="85">
        <f t="shared" si="39"/>
        <v>0</v>
      </c>
      <c r="AL1301" s="36"/>
    </row>
    <row r="1302" spans="1:38" ht="15" hidden="1" customHeight="1" x14ac:dyDescent="0.25">
      <c r="A1302" s="71">
        <v>1272</v>
      </c>
      <c r="B1302" s="71"/>
      <c r="C1302" s="72"/>
      <c r="D1302" s="70"/>
      <c r="E1302" s="30"/>
      <c r="F1302" s="30"/>
      <c r="G1302" s="73"/>
      <c r="H1302" s="74" t="s">
        <v>8</v>
      </c>
      <c r="I1302" s="31"/>
      <c r="J1302" s="30" t="s">
        <v>9</v>
      </c>
      <c r="K1302" s="75">
        <f>'ФОРМУЛЫ!'!E1288</f>
        <v>0</v>
      </c>
      <c r="L1302" s="75">
        <f>'ФОРМУЛЫ!'!F1288</f>
        <v>0</v>
      </c>
      <c r="M1302" s="91"/>
      <c r="N1302" s="76">
        <f>'ФОРМУЛЫ!'!J1288</f>
        <v>0</v>
      </c>
      <c r="O1302" s="76">
        <f>'ФОРМУЛЫ!'!K1288</f>
        <v>0</v>
      </c>
      <c r="P1302" s="77"/>
      <c r="Q1302" s="78">
        <f>'ФОРМУЛЫ!'!P1288</f>
        <v>0</v>
      </c>
      <c r="R1302" s="79">
        <v>0.18</v>
      </c>
      <c r="S1302" s="92"/>
      <c r="T1302" s="92"/>
      <c r="U1302" s="80"/>
      <c r="V1302" s="80"/>
      <c r="W1302" s="80"/>
      <c r="X1302" s="81">
        <v>0</v>
      </c>
      <c r="Y1302" s="80"/>
      <c r="Z1302" s="80"/>
      <c r="AA1302" s="82"/>
      <c r="AB1302" s="82"/>
      <c r="AC1302" s="83"/>
      <c r="AD1302" s="83"/>
      <c r="AE1302" s="83"/>
      <c r="AF1302" s="83"/>
      <c r="AG1302" s="84"/>
      <c r="AH1302" s="85"/>
      <c r="AI1302" s="85"/>
      <c r="AJ1302" s="85">
        <f t="shared" si="38"/>
        <v>0</v>
      </c>
      <c r="AK1302" s="85">
        <f t="shared" si="39"/>
        <v>0</v>
      </c>
      <c r="AL1302" s="36"/>
    </row>
    <row r="1303" spans="1:38" ht="15" hidden="1" customHeight="1" x14ac:dyDescent="0.25">
      <c r="A1303" s="71">
        <v>1273</v>
      </c>
      <c r="B1303" s="71"/>
      <c r="C1303" s="72"/>
      <c r="D1303" s="70"/>
      <c r="E1303" s="30"/>
      <c r="F1303" s="30"/>
      <c r="G1303" s="73"/>
      <c r="H1303" s="74" t="s">
        <v>8</v>
      </c>
      <c r="I1303" s="31"/>
      <c r="J1303" s="30" t="s">
        <v>9</v>
      </c>
      <c r="K1303" s="75">
        <f>'ФОРМУЛЫ!'!E1289</f>
        <v>0</v>
      </c>
      <c r="L1303" s="75">
        <f>'ФОРМУЛЫ!'!F1289</f>
        <v>0</v>
      </c>
      <c r="M1303" s="91"/>
      <c r="N1303" s="76">
        <f>'ФОРМУЛЫ!'!J1289</f>
        <v>0</v>
      </c>
      <c r="O1303" s="76">
        <f>'ФОРМУЛЫ!'!K1289</f>
        <v>0</v>
      </c>
      <c r="P1303" s="77"/>
      <c r="Q1303" s="78">
        <f>'ФОРМУЛЫ!'!P1289</f>
        <v>0</v>
      </c>
      <c r="R1303" s="79">
        <v>0.18</v>
      </c>
      <c r="S1303" s="92"/>
      <c r="T1303" s="92"/>
      <c r="U1303" s="80"/>
      <c r="V1303" s="80"/>
      <c r="W1303" s="80"/>
      <c r="X1303" s="81">
        <v>0</v>
      </c>
      <c r="Y1303" s="80"/>
      <c r="Z1303" s="80"/>
      <c r="AA1303" s="82"/>
      <c r="AB1303" s="82"/>
      <c r="AC1303" s="83"/>
      <c r="AD1303" s="83"/>
      <c r="AE1303" s="83"/>
      <c r="AF1303" s="83"/>
      <c r="AG1303" s="84"/>
      <c r="AH1303" s="85"/>
      <c r="AI1303" s="85"/>
      <c r="AJ1303" s="85">
        <f t="shared" si="38"/>
        <v>0</v>
      </c>
      <c r="AK1303" s="85">
        <f t="shared" si="39"/>
        <v>0</v>
      </c>
      <c r="AL1303" s="36"/>
    </row>
    <row r="1304" spans="1:38" ht="15" hidden="1" customHeight="1" x14ac:dyDescent="0.25">
      <c r="A1304" s="71">
        <v>1274</v>
      </c>
      <c r="B1304" s="71"/>
      <c r="C1304" s="72"/>
      <c r="D1304" s="70"/>
      <c r="E1304" s="30"/>
      <c r="F1304" s="30"/>
      <c r="G1304" s="73"/>
      <c r="H1304" s="74" t="s">
        <v>8</v>
      </c>
      <c r="I1304" s="31"/>
      <c r="J1304" s="30" t="s">
        <v>9</v>
      </c>
      <c r="K1304" s="75">
        <f>'ФОРМУЛЫ!'!E1290</f>
        <v>0</v>
      </c>
      <c r="L1304" s="75">
        <f>'ФОРМУЛЫ!'!F1290</f>
        <v>0</v>
      </c>
      <c r="M1304" s="91"/>
      <c r="N1304" s="76">
        <f>'ФОРМУЛЫ!'!J1290</f>
        <v>0</v>
      </c>
      <c r="O1304" s="76">
        <f>'ФОРМУЛЫ!'!K1290</f>
        <v>0</v>
      </c>
      <c r="P1304" s="77"/>
      <c r="Q1304" s="78">
        <f>'ФОРМУЛЫ!'!P1290</f>
        <v>0</v>
      </c>
      <c r="R1304" s="79">
        <v>0.18</v>
      </c>
      <c r="S1304" s="92"/>
      <c r="T1304" s="92"/>
      <c r="U1304" s="80"/>
      <c r="V1304" s="80"/>
      <c r="W1304" s="80"/>
      <c r="X1304" s="81">
        <v>0</v>
      </c>
      <c r="Y1304" s="80"/>
      <c r="Z1304" s="80"/>
      <c r="AA1304" s="82"/>
      <c r="AB1304" s="82"/>
      <c r="AC1304" s="83"/>
      <c r="AD1304" s="83"/>
      <c r="AE1304" s="83"/>
      <c r="AF1304" s="83"/>
      <c r="AG1304" s="84"/>
      <c r="AH1304" s="85"/>
      <c r="AI1304" s="85"/>
      <c r="AJ1304" s="85">
        <f t="shared" si="38"/>
        <v>0</v>
      </c>
      <c r="AK1304" s="85">
        <f t="shared" si="39"/>
        <v>0</v>
      </c>
      <c r="AL1304" s="36"/>
    </row>
    <row r="1305" spans="1:38" ht="15" hidden="1" customHeight="1" x14ac:dyDescent="0.25">
      <c r="A1305" s="71">
        <v>1275</v>
      </c>
      <c r="B1305" s="71"/>
      <c r="C1305" s="72"/>
      <c r="D1305" s="70"/>
      <c r="E1305" s="30"/>
      <c r="F1305" s="30"/>
      <c r="G1305" s="73"/>
      <c r="H1305" s="74" t="s">
        <v>8</v>
      </c>
      <c r="I1305" s="31"/>
      <c r="J1305" s="30" t="s">
        <v>9</v>
      </c>
      <c r="K1305" s="75">
        <f>'ФОРМУЛЫ!'!E1291</f>
        <v>0</v>
      </c>
      <c r="L1305" s="75">
        <f>'ФОРМУЛЫ!'!F1291</f>
        <v>0</v>
      </c>
      <c r="M1305" s="91"/>
      <c r="N1305" s="76">
        <f>'ФОРМУЛЫ!'!J1291</f>
        <v>0</v>
      </c>
      <c r="O1305" s="76">
        <f>'ФОРМУЛЫ!'!K1291</f>
        <v>0</v>
      </c>
      <c r="P1305" s="77"/>
      <c r="Q1305" s="78">
        <f>'ФОРМУЛЫ!'!P1291</f>
        <v>0</v>
      </c>
      <c r="R1305" s="79">
        <v>0.18</v>
      </c>
      <c r="S1305" s="92"/>
      <c r="T1305" s="92"/>
      <c r="U1305" s="80"/>
      <c r="V1305" s="80"/>
      <c r="W1305" s="80"/>
      <c r="X1305" s="81">
        <v>0</v>
      </c>
      <c r="Y1305" s="80"/>
      <c r="Z1305" s="80"/>
      <c r="AA1305" s="82"/>
      <c r="AB1305" s="82"/>
      <c r="AC1305" s="83"/>
      <c r="AD1305" s="83"/>
      <c r="AE1305" s="83"/>
      <c r="AF1305" s="83"/>
      <c r="AG1305" s="84"/>
      <c r="AH1305" s="85"/>
      <c r="AI1305" s="85"/>
      <c r="AJ1305" s="85">
        <f t="shared" si="38"/>
        <v>0</v>
      </c>
      <c r="AK1305" s="85">
        <f t="shared" si="39"/>
        <v>0</v>
      </c>
      <c r="AL1305" s="36"/>
    </row>
    <row r="1306" spans="1:38" ht="15" hidden="1" customHeight="1" x14ac:dyDescent="0.25">
      <c r="A1306" s="71">
        <v>1276</v>
      </c>
      <c r="B1306" s="71"/>
      <c r="C1306" s="72"/>
      <c r="D1306" s="70"/>
      <c r="E1306" s="30"/>
      <c r="F1306" s="30"/>
      <c r="G1306" s="73"/>
      <c r="H1306" s="74" t="s">
        <v>8</v>
      </c>
      <c r="I1306" s="31"/>
      <c r="J1306" s="30" t="s">
        <v>9</v>
      </c>
      <c r="K1306" s="75">
        <f>'ФОРМУЛЫ!'!E1292</f>
        <v>0</v>
      </c>
      <c r="L1306" s="75">
        <f>'ФОРМУЛЫ!'!F1292</f>
        <v>0</v>
      </c>
      <c r="M1306" s="91"/>
      <c r="N1306" s="76">
        <f>'ФОРМУЛЫ!'!J1292</f>
        <v>0</v>
      </c>
      <c r="O1306" s="76">
        <f>'ФОРМУЛЫ!'!K1292</f>
        <v>0</v>
      </c>
      <c r="P1306" s="77"/>
      <c r="Q1306" s="78">
        <f>'ФОРМУЛЫ!'!P1292</f>
        <v>0</v>
      </c>
      <c r="R1306" s="79">
        <v>0.18</v>
      </c>
      <c r="S1306" s="92"/>
      <c r="T1306" s="92"/>
      <c r="U1306" s="80"/>
      <c r="V1306" s="80"/>
      <c r="W1306" s="80"/>
      <c r="X1306" s="81">
        <v>0</v>
      </c>
      <c r="Y1306" s="80"/>
      <c r="Z1306" s="80"/>
      <c r="AA1306" s="82"/>
      <c r="AB1306" s="82"/>
      <c r="AC1306" s="83"/>
      <c r="AD1306" s="83"/>
      <c r="AE1306" s="83"/>
      <c r="AF1306" s="83"/>
      <c r="AG1306" s="84"/>
      <c r="AH1306" s="85"/>
      <c r="AI1306" s="85"/>
      <c r="AJ1306" s="85">
        <f t="shared" si="38"/>
        <v>0</v>
      </c>
      <c r="AK1306" s="85">
        <f t="shared" si="39"/>
        <v>0</v>
      </c>
      <c r="AL1306" s="36"/>
    </row>
    <row r="1307" spans="1:38" ht="15" hidden="1" customHeight="1" x14ac:dyDescent="0.25">
      <c r="A1307" s="71">
        <v>1277</v>
      </c>
      <c r="B1307" s="71"/>
      <c r="C1307" s="72"/>
      <c r="D1307" s="70"/>
      <c r="E1307" s="30"/>
      <c r="F1307" s="30"/>
      <c r="G1307" s="73"/>
      <c r="H1307" s="74" t="s">
        <v>8</v>
      </c>
      <c r="I1307" s="31"/>
      <c r="J1307" s="30" t="s">
        <v>9</v>
      </c>
      <c r="K1307" s="75">
        <f>'ФОРМУЛЫ!'!E1293</f>
        <v>0</v>
      </c>
      <c r="L1307" s="75">
        <f>'ФОРМУЛЫ!'!F1293</f>
        <v>0</v>
      </c>
      <c r="M1307" s="91"/>
      <c r="N1307" s="76">
        <f>'ФОРМУЛЫ!'!J1293</f>
        <v>0</v>
      </c>
      <c r="O1307" s="76">
        <f>'ФОРМУЛЫ!'!K1293</f>
        <v>0</v>
      </c>
      <c r="P1307" s="77"/>
      <c r="Q1307" s="78">
        <f>'ФОРМУЛЫ!'!P1293</f>
        <v>0</v>
      </c>
      <c r="R1307" s="79">
        <v>0.18</v>
      </c>
      <c r="S1307" s="92"/>
      <c r="T1307" s="92"/>
      <c r="U1307" s="80"/>
      <c r="V1307" s="80"/>
      <c r="W1307" s="80"/>
      <c r="X1307" s="81">
        <v>0</v>
      </c>
      <c r="Y1307" s="80"/>
      <c r="Z1307" s="80"/>
      <c r="AA1307" s="82"/>
      <c r="AB1307" s="82"/>
      <c r="AC1307" s="83"/>
      <c r="AD1307" s="83"/>
      <c r="AE1307" s="83"/>
      <c r="AF1307" s="83"/>
      <c r="AG1307" s="84"/>
      <c r="AH1307" s="85"/>
      <c r="AI1307" s="85"/>
      <c r="AJ1307" s="85">
        <f t="shared" si="38"/>
        <v>0</v>
      </c>
      <c r="AK1307" s="85">
        <f t="shared" si="39"/>
        <v>0</v>
      </c>
      <c r="AL1307" s="36"/>
    </row>
    <row r="1308" spans="1:38" ht="15" hidden="1" customHeight="1" x14ac:dyDescent="0.25">
      <c r="A1308" s="71">
        <v>1278</v>
      </c>
      <c r="B1308" s="71"/>
      <c r="C1308" s="72"/>
      <c r="D1308" s="70"/>
      <c r="E1308" s="30"/>
      <c r="F1308" s="30"/>
      <c r="G1308" s="73"/>
      <c r="H1308" s="74" t="s">
        <v>8</v>
      </c>
      <c r="I1308" s="31"/>
      <c r="J1308" s="30" t="s">
        <v>9</v>
      </c>
      <c r="K1308" s="75">
        <f>'ФОРМУЛЫ!'!E1294</f>
        <v>0</v>
      </c>
      <c r="L1308" s="75">
        <f>'ФОРМУЛЫ!'!F1294</f>
        <v>0</v>
      </c>
      <c r="M1308" s="91"/>
      <c r="N1308" s="76">
        <f>'ФОРМУЛЫ!'!J1294</f>
        <v>0</v>
      </c>
      <c r="O1308" s="76">
        <f>'ФОРМУЛЫ!'!K1294</f>
        <v>0</v>
      </c>
      <c r="P1308" s="77"/>
      <c r="Q1308" s="78">
        <f>'ФОРМУЛЫ!'!P1294</f>
        <v>0</v>
      </c>
      <c r="R1308" s="79">
        <v>0.18</v>
      </c>
      <c r="S1308" s="92"/>
      <c r="T1308" s="92"/>
      <c r="U1308" s="80"/>
      <c r="V1308" s="80"/>
      <c r="W1308" s="80"/>
      <c r="X1308" s="81">
        <v>0</v>
      </c>
      <c r="Y1308" s="80"/>
      <c r="Z1308" s="80"/>
      <c r="AA1308" s="82"/>
      <c r="AB1308" s="82"/>
      <c r="AC1308" s="83"/>
      <c r="AD1308" s="83"/>
      <c r="AE1308" s="83"/>
      <c r="AF1308" s="83"/>
      <c r="AG1308" s="84"/>
      <c r="AH1308" s="85"/>
      <c r="AI1308" s="85"/>
      <c r="AJ1308" s="85">
        <f t="shared" si="38"/>
        <v>0</v>
      </c>
      <c r="AK1308" s="85">
        <f t="shared" si="39"/>
        <v>0</v>
      </c>
      <c r="AL1308" s="36"/>
    </row>
    <row r="1309" spans="1:38" ht="15" hidden="1" customHeight="1" x14ac:dyDescent="0.25">
      <c r="A1309" s="71">
        <v>1279</v>
      </c>
      <c r="B1309" s="71"/>
      <c r="C1309" s="72"/>
      <c r="D1309" s="70"/>
      <c r="E1309" s="30"/>
      <c r="F1309" s="30"/>
      <c r="G1309" s="73"/>
      <c r="H1309" s="74" t="s">
        <v>8</v>
      </c>
      <c r="I1309" s="31"/>
      <c r="J1309" s="30" t="s">
        <v>9</v>
      </c>
      <c r="K1309" s="75">
        <f>'ФОРМУЛЫ!'!E1295</f>
        <v>0</v>
      </c>
      <c r="L1309" s="75">
        <f>'ФОРМУЛЫ!'!F1295</f>
        <v>0</v>
      </c>
      <c r="M1309" s="91"/>
      <c r="N1309" s="76">
        <f>'ФОРМУЛЫ!'!J1295</f>
        <v>0</v>
      </c>
      <c r="O1309" s="76">
        <f>'ФОРМУЛЫ!'!K1295</f>
        <v>0</v>
      </c>
      <c r="P1309" s="77"/>
      <c r="Q1309" s="78">
        <f>'ФОРМУЛЫ!'!P1295</f>
        <v>0</v>
      </c>
      <c r="R1309" s="79">
        <v>0.18</v>
      </c>
      <c r="S1309" s="92"/>
      <c r="T1309" s="92"/>
      <c r="U1309" s="80"/>
      <c r="V1309" s="80"/>
      <c r="W1309" s="80"/>
      <c r="X1309" s="81">
        <v>0</v>
      </c>
      <c r="Y1309" s="80"/>
      <c r="Z1309" s="80"/>
      <c r="AA1309" s="82"/>
      <c r="AB1309" s="82"/>
      <c r="AC1309" s="83"/>
      <c r="AD1309" s="83"/>
      <c r="AE1309" s="83"/>
      <c r="AF1309" s="83"/>
      <c r="AG1309" s="84"/>
      <c r="AH1309" s="85"/>
      <c r="AI1309" s="85"/>
      <c r="AJ1309" s="85">
        <f t="shared" si="38"/>
        <v>0</v>
      </c>
      <c r="AK1309" s="85">
        <f t="shared" si="39"/>
        <v>0</v>
      </c>
      <c r="AL1309" s="36"/>
    </row>
    <row r="1310" spans="1:38" ht="15" hidden="1" customHeight="1" x14ac:dyDescent="0.25">
      <c r="A1310" s="71">
        <v>1280</v>
      </c>
      <c r="B1310" s="71"/>
      <c r="C1310" s="72"/>
      <c r="D1310" s="70"/>
      <c r="E1310" s="30"/>
      <c r="F1310" s="30"/>
      <c r="G1310" s="73"/>
      <c r="H1310" s="74" t="s">
        <v>8</v>
      </c>
      <c r="I1310" s="31"/>
      <c r="J1310" s="30" t="s">
        <v>9</v>
      </c>
      <c r="K1310" s="75">
        <f>'ФОРМУЛЫ!'!E1296</f>
        <v>0</v>
      </c>
      <c r="L1310" s="75">
        <f>'ФОРМУЛЫ!'!F1296</f>
        <v>0</v>
      </c>
      <c r="M1310" s="91"/>
      <c r="N1310" s="76">
        <f>'ФОРМУЛЫ!'!J1296</f>
        <v>0</v>
      </c>
      <c r="O1310" s="76">
        <f>'ФОРМУЛЫ!'!K1296</f>
        <v>0</v>
      </c>
      <c r="P1310" s="77"/>
      <c r="Q1310" s="78">
        <f>'ФОРМУЛЫ!'!P1296</f>
        <v>0</v>
      </c>
      <c r="R1310" s="79">
        <v>0.18</v>
      </c>
      <c r="S1310" s="92"/>
      <c r="T1310" s="92"/>
      <c r="U1310" s="80"/>
      <c r="V1310" s="80"/>
      <c r="W1310" s="80"/>
      <c r="X1310" s="81">
        <v>0</v>
      </c>
      <c r="Y1310" s="80"/>
      <c r="Z1310" s="80"/>
      <c r="AA1310" s="82"/>
      <c r="AB1310" s="82"/>
      <c r="AC1310" s="83"/>
      <c r="AD1310" s="83"/>
      <c r="AE1310" s="83"/>
      <c r="AF1310" s="83"/>
      <c r="AG1310" s="84"/>
      <c r="AH1310" s="85"/>
      <c r="AI1310" s="85"/>
      <c r="AJ1310" s="85">
        <f t="shared" si="38"/>
        <v>0</v>
      </c>
      <c r="AK1310" s="85">
        <f t="shared" si="39"/>
        <v>0</v>
      </c>
      <c r="AL1310" s="36"/>
    </row>
    <row r="1311" spans="1:38" ht="15" hidden="1" customHeight="1" x14ac:dyDescent="0.25">
      <c r="A1311" s="71">
        <v>1281</v>
      </c>
      <c r="B1311" s="71"/>
      <c r="C1311" s="72"/>
      <c r="D1311" s="70"/>
      <c r="E1311" s="30"/>
      <c r="F1311" s="30"/>
      <c r="G1311" s="73"/>
      <c r="H1311" s="74" t="s">
        <v>8</v>
      </c>
      <c r="I1311" s="31"/>
      <c r="J1311" s="30" t="s">
        <v>9</v>
      </c>
      <c r="K1311" s="75">
        <f>'ФОРМУЛЫ!'!E1297</f>
        <v>0</v>
      </c>
      <c r="L1311" s="75">
        <f>'ФОРМУЛЫ!'!F1297</f>
        <v>0</v>
      </c>
      <c r="M1311" s="91"/>
      <c r="N1311" s="76">
        <f>'ФОРМУЛЫ!'!J1297</f>
        <v>0</v>
      </c>
      <c r="O1311" s="76">
        <f>'ФОРМУЛЫ!'!K1297</f>
        <v>0</v>
      </c>
      <c r="P1311" s="77"/>
      <c r="Q1311" s="78">
        <f>'ФОРМУЛЫ!'!P1297</f>
        <v>0</v>
      </c>
      <c r="R1311" s="79">
        <v>0.18</v>
      </c>
      <c r="S1311" s="92"/>
      <c r="T1311" s="92"/>
      <c r="U1311" s="80"/>
      <c r="V1311" s="80"/>
      <c r="W1311" s="80"/>
      <c r="X1311" s="81">
        <v>0</v>
      </c>
      <c r="Y1311" s="80"/>
      <c r="Z1311" s="80"/>
      <c r="AA1311" s="82"/>
      <c r="AB1311" s="82"/>
      <c r="AC1311" s="83"/>
      <c r="AD1311" s="83"/>
      <c r="AE1311" s="83"/>
      <c r="AF1311" s="83"/>
      <c r="AG1311" s="84"/>
      <c r="AH1311" s="85"/>
      <c r="AI1311" s="85"/>
      <c r="AJ1311" s="85">
        <f t="shared" ref="AJ1311:AJ1374" si="40">ROUND(AH1311*E1311,2)</f>
        <v>0</v>
      </c>
      <c r="AK1311" s="85">
        <f t="shared" ref="AK1311:AK1374" si="41">ROUND(AI1311*E1311,2)</f>
        <v>0</v>
      </c>
      <c r="AL1311" s="36"/>
    </row>
    <row r="1312" spans="1:38" ht="15" hidden="1" customHeight="1" x14ac:dyDescent="0.25">
      <c r="A1312" s="71">
        <v>1282</v>
      </c>
      <c r="B1312" s="71"/>
      <c r="C1312" s="72"/>
      <c r="D1312" s="70"/>
      <c r="E1312" s="30"/>
      <c r="F1312" s="30"/>
      <c r="G1312" s="73"/>
      <c r="H1312" s="74" t="s">
        <v>8</v>
      </c>
      <c r="I1312" s="31"/>
      <c r="J1312" s="30" t="s">
        <v>9</v>
      </c>
      <c r="K1312" s="75">
        <f>'ФОРМУЛЫ!'!E1298</f>
        <v>0</v>
      </c>
      <c r="L1312" s="75">
        <f>'ФОРМУЛЫ!'!F1298</f>
        <v>0</v>
      </c>
      <c r="M1312" s="91"/>
      <c r="N1312" s="76">
        <f>'ФОРМУЛЫ!'!J1298</f>
        <v>0</v>
      </c>
      <c r="O1312" s="76">
        <f>'ФОРМУЛЫ!'!K1298</f>
        <v>0</v>
      </c>
      <c r="P1312" s="77"/>
      <c r="Q1312" s="78">
        <f>'ФОРМУЛЫ!'!P1298</f>
        <v>0</v>
      </c>
      <c r="R1312" s="79">
        <v>0.18</v>
      </c>
      <c r="S1312" s="92"/>
      <c r="T1312" s="92"/>
      <c r="U1312" s="80"/>
      <c r="V1312" s="80"/>
      <c r="W1312" s="80"/>
      <c r="X1312" s="81">
        <v>0</v>
      </c>
      <c r="Y1312" s="80"/>
      <c r="Z1312" s="80"/>
      <c r="AA1312" s="82"/>
      <c r="AB1312" s="82"/>
      <c r="AC1312" s="83"/>
      <c r="AD1312" s="83"/>
      <c r="AE1312" s="83"/>
      <c r="AF1312" s="83"/>
      <c r="AG1312" s="84"/>
      <c r="AH1312" s="85"/>
      <c r="AI1312" s="85"/>
      <c r="AJ1312" s="85">
        <f t="shared" si="40"/>
        <v>0</v>
      </c>
      <c r="AK1312" s="85">
        <f t="shared" si="41"/>
        <v>0</v>
      </c>
      <c r="AL1312" s="36"/>
    </row>
    <row r="1313" spans="1:38" ht="15" hidden="1" customHeight="1" x14ac:dyDescent="0.25">
      <c r="A1313" s="71">
        <v>1283</v>
      </c>
      <c r="B1313" s="71"/>
      <c r="C1313" s="72"/>
      <c r="D1313" s="70"/>
      <c r="E1313" s="30"/>
      <c r="F1313" s="30"/>
      <c r="G1313" s="73"/>
      <c r="H1313" s="74" t="s">
        <v>8</v>
      </c>
      <c r="I1313" s="31"/>
      <c r="J1313" s="30" t="s">
        <v>9</v>
      </c>
      <c r="K1313" s="75">
        <f>'ФОРМУЛЫ!'!E1299</f>
        <v>0</v>
      </c>
      <c r="L1313" s="75">
        <f>'ФОРМУЛЫ!'!F1299</f>
        <v>0</v>
      </c>
      <c r="M1313" s="91"/>
      <c r="N1313" s="76">
        <f>'ФОРМУЛЫ!'!J1299</f>
        <v>0</v>
      </c>
      <c r="O1313" s="76">
        <f>'ФОРМУЛЫ!'!K1299</f>
        <v>0</v>
      </c>
      <c r="P1313" s="77"/>
      <c r="Q1313" s="78">
        <f>'ФОРМУЛЫ!'!P1299</f>
        <v>0</v>
      </c>
      <c r="R1313" s="79">
        <v>0.18</v>
      </c>
      <c r="S1313" s="92"/>
      <c r="T1313" s="92"/>
      <c r="U1313" s="80"/>
      <c r="V1313" s="80"/>
      <c r="W1313" s="80"/>
      <c r="X1313" s="81">
        <v>0</v>
      </c>
      <c r="Y1313" s="80"/>
      <c r="Z1313" s="80"/>
      <c r="AA1313" s="82"/>
      <c r="AB1313" s="82"/>
      <c r="AC1313" s="83"/>
      <c r="AD1313" s="83"/>
      <c r="AE1313" s="83"/>
      <c r="AF1313" s="83"/>
      <c r="AG1313" s="84"/>
      <c r="AH1313" s="85"/>
      <c r="AI1313" s="85"/>
      <c r="AJ1313" s="85">
        <f t="shared" si="40"/>
        <v>0</v>
      </c>
      <c r="AK1313" s="85">
        <f t="shared" si="41"/>
        <v>0</v>
      </c>
      <c r="AL1313" s="36"/>
    </row>
    <row r="1314" spans="1:38" ht="15" hidden="1" customHeight="1" x14ac:dyDescent="0.25">
      <c r="A1314" s="71">
        <v>1284</v>
      </c>
      <c r="B1314" s="71"/>
      <c r="C1314" s="72"/>
      <c r="D1314" s="70"/>
      <c r="E1314" s="30"/>
      <c r="F1314" s="30"/>
      <c r="G1314" s="73"/>
      <c r="H1314" s="74" t="s">
        <v>8</v>
      </c>
      <c r="I1314" s="31"/>
      <c r="J1314" s="30" t="s">
        <v>9</v>
      </c>
      <c r="K1314" s="75">
        <f>'ФОРМУЛЫ!'!E1300</f>
        <v>0</v>
      </c>
      <c r="L1314" s="75">
        <f>'ФОРМУЛЫ!'!F1300</f>
        <v>0</v>
      </c>
      <c r="M1314" s="91"/>
      <c r="N1314" s="76">
        <f>'ФОРМУЛЫ!'!J1300</f>
        <v>0</v>
      </c>
      <c r="O1314" s="76">
        <f>'ФОРМУЛЫ!'!K1300</f>
        <v>0</v>
      </c>
      <c r="P1314" s="77"/>
      <c r="Q1314" s="78">
        <f>'ФОРМУЛЫ!'!P1300</f>
        <v>0</v>
      </c>
      <c r="R1314" s="79">
        <v>0.18</v>
      </c>
      <c r="S1314" s="92"/>
      <c r="T1314" s="92"/>
      <c r="U1314" s="80"/>
      <c r="V1314" s="80"/>
      <c r="W1314" s="80"/>
      <c r="X1314" s="81">
        <v>0</v>
      </c>
      <c r="Y1314" s="80"/>
      <c r="Z1314" s="80"/>
      <c r="AA1314" s="82"/>
      <c r="AB1314" s="82"/>
      <c r="AC1314" s="83"/>
      <c r="AD1314" s="83"/>
      <c r="AE1314" s="83"/>
      <c r="AF1314" s="83"/>
      <c r="AG1314" s="84"/>
      <c r="AH1314" s="85"/>
      <c r="AI1314" s="85"/>
      <c r="AJ1314" s="85">
        <f t="shared" si="40"/>
        <v>0</v>
      </c>
      <c r="AK1314" s="85">
        <f t="shared" si="41"/>
        <v>0</v>
      </c>
      <c r="AL1314" s="36"/>
    </row>
    <row r="1315" spans="1:38" ht="15" hidden="1" customHeight="1" x14ac:dyDescent="0.25">
      <c r="A1315" s="71">
        <v>1285</v>
      </c>
      <c r="B1315" s="71"/>
      <c r="C1315" s="72"/>
      <c r="D1315" s="70"/>
      <c r="E1315" s="30"/>
      <c r="F1315" s="30"/>
      <c r="G1315" s="73"/>
      <c r="H1315" s="74" t="s">
        <v>8</v>
      </c>
      <c r="I1315" s="31"/>
      <c r="J1315" s="30" t="s">
        <v>9</v>
      </c>
      <c r="K1315" s="75">
        <f>'ФОРМУЛЫ!'!E1301</f>
        <v>0</v>
      </c>
      <c r="L1315" s="75">
        <f>'ФОРМУЛЫ!'!F1301</f>
        <v>0</v>
      </c>
      <c r="M1315" s="91"/>
      <c r="N1315" s="76">
        <f>'ФОРМУЛЫ!'!J1301</f>
        <v>0</v>
      </c>
      <c r="O1315" s="76">
        <f>'ФОРМУЛЫ!'!K1301</f>
        <v>0</v>
      </c>
      <c r="P1315" s="77"/>
      <c r="Q1315" s="78">
        <f>'ФОРМУЛЫ!'!P1301</f>
        <v>0</v>
      </c>
      <c r="R1315" s="79">
        <v>0.18</v>
      </c>
      <c r="S1315" s="92"/>
      <c r="T1315" s="92"/>
      <c r="U1315" s="80"/>
      <c r="V1315" s="80"/>
      <c r="W1315" s="80"/>
      <c r="X1315" s="81">
        <v>0</v>
      </c>
      <c r="Y1315" s="80"/>
      <c r="Z1315" s="80"/>
      <c r="AA1315" s="82"/>
      <c r="AB1315" s="82"/>
      <c r="AC1315" s="83"/>
      <c r="AD1315" s="83"/>
      <c r="AE1315" s="83"/>
      <c r="AF1315" s="83"/>
      <c r="AG1315" s="84"/>
      <c r="AH1315" s="85"/>
      <c r="AI1315" s="85"/>
      <c r="AJ1315" s="85">
        <f t="shared" si="40"/>
        <v>0</v>
      </c>
      <c r="AK1315" s="85">
        <f t="shared" si="41"/>
        <v>0</v>
      </c>
      <c r="AL1315" s="36"/>
    </row>
    <row r="1316" spans="1:38" ht="15" hidden="1" customHeight="1" x14ac:dyDescent="0.25">
      <c r="A1316" s="71">
        <v>1286</v>
      </c>
      <c r="B1316" s="71"/>
      <c r="C1316" s="72"/>
      <c r="D1316" s="70"/>
      <c r="E1316" s="30"/>
      <c r="F1316" s="30"/>
      <c r="G1316" s="73"/>
      <c r="H1316" s="74" t="s">
        <v>8</v>
      </c>
      <c r="I1316" s="31"/>
      <c r="J1316" s="30" t="s">
        <v>9</v>
      </c>
      <c r="K1316" s="75">
        <f>'ФОРМУЛЫ!'!E1302</f>
        <v>0</v>
      </c>
      <c r="L1316" s="75">
        <f>'ФОРМУЛЫ!'!F1302</f>
        <v>0</v>
      </c>
      <c r="M1316" s="91"/>
      <c r="N1316" s="76">
        <f>'ФОРМУЛЫ!'!J1302</f>
        <v>0</v>
      </c>
      <c r="O1316" s="76">
        <f>'ФОРМУЛЫ!'!K1302</f>
        <v>0</v>
      </c>
      <c r="P1316" s="77"/>
      <c r="Q1316" s="78">
        <f>'ФОРМУЛЫ!'!P1302</f>
        <v>0</v>
      </c>
      <c r="R1316" s="79">
        <v>0.18</v>
      </c>
      <c r="S1316" s="92"/>
      <c r="T1316" s="92"/>
      <c r="U1316" s="80"/>
      <c r="V1316" s="80"/>
      <c r="W1316" s="80"/>
      <c r="X1316" s="81">
        <v>0</v>
      </c>
      <c r="Y1316" s="80"/>
      <c r="Z1316" s="80"/>
      <c r="AA1316" s="82"/>
      <c r="AB1316" s="82"/>
      <c r="AC1316" s="83"/>
      <c r="AD1316" s="83"/>
      <c r="AE1316" s="83"/>
      <c r="AF1316" s="83"/>
      <c r="AG1316" s="84"/>
      <c r="AH1316" s="85"/>
      <c r="AI1316" s="85"/>
      <c r="AJ1316" s="85">
        <f t="shared" si="40"/>
        <v>0</v>
      </c>
      <c r="AK1316" s="85">
        <f t="shared" si="41"/>
        <v>0</v>
      </c>
      <c r="AL1316" s="36"/>
    </row>
    <row r="1317" spans="1:38" ht="15" hidden="1" customHeight="1" x14ac:dyDescent="0.25">
      <c r="A1317" s="71">
        <v>1287</v>
      </c>
      <c r="B1317" s="71"/>
      <c r="C1317" s="72"/>
      <c r="D1317" s="70"/>
      <c r="E1317" s="30"/>
      <c r="F1317" s="30"/>
      <c r="G1317" s="73"/>
      <c r="H1317" s="74" t="s">
        <v>8</v>
      </c>
      <c r="I1317" s="31"/>
      <c r="J1317" s="30" t="s">
        <v>9</v>
      </c>
      <c r="K1317" s="75">
        <f>'ФОРМУЛЫ!'!E1303</f>
        <v>0</v>
      </c>
      <c r="L1317" s="75">
        <f>'ФОРМУЛЫ!'!F1303</f>
        <v>0</v>
      </c>
      <c r="M1317" s="91"/>
      <c r="N1317" s="76">
        <f>'ФОРМУЛЫ!'!J1303</f>
        <v>0</v>
      </c>
      <c r="O1317" s="76">
        <f>'ФОРМУЛЫ!'!K1303</f>
        <v>0</v>
      </c>
      <c r="P1317" s="77"/>
      <c r="Q1317" s="78">
        <f>'ФОРМУЛЫ!'!P1303</f>
        <v>0</v>
      </c>
      <c r="R1317" s="79">
        <v>0.18</v>
      </c>
      <c r="S1317" s="92"/>
      <c r="T1317" s="92"/>
      <c r="U1317" s="80"/>
      <c r="V1317" s="80"/>
      <c r="W1317" s="80"/>
      <c r="X1317" s="81">
        <v>0</v>
      </c>
      <c r="Y1317" s="80"/>
      <c r="Z1317" s="80"/>
      <c r="AA1317" s="82"/>
      <c r="AB1317" s="82"/>
      <c r="AC1317" s="83"/>
      <c r="AD1317" s="83"/>
      <c r="AE1317" s="83"/>
      <c r="AF1317" s="83"/>
      <c r="AG1317" s="84"/>
      <c r="AH1317" s="85"/>
      <c r="AI1317" s="85"/>
      <c r="AJ1317" s="85">
        <f t="shared" si="40"/>
        <v>0</v>
      </c>
      <c r="AK1317" s="85">
        <f t="shared" si="41"/>
        <v>0</v>
      </c>
      <c r="AL1317" s="36"/>
    </row>
    <row r="1318" spans="1:38" ht="15" hidden="1" customHeight="1" x14ac:dyDescent="0.25">
      <c r="A1318" s="71">
        <v>1288</v>
      </c>
      <c r="B1318" s="71"/>
      <c r="C1318" s="72"/>
      <c r="D1318" s="70"/>
      <c r="E1318" s="30"/>
      <c r="F1318" s="30"/>
      <c r="G1318" s="73"/>
      <c r="H1318" s="74" t="s">
        <v>8</v>
      </c>
      <c r="I1318" s="31"/>
      <c r="J1318" s="30" t="s">
        <v>9</v>
      </c>
      <c r="K1318" s="75">
        <f>'ФОРМУЛЫ!'!E1304</f>
        <v>0</v>
      </c>
      <c r="L1318" s="75">
        <f>'ФОРМУЛЫ!'!F1304</f>
        <v>0</v>
      </c>
      <c r="M1318" s="91"/>
      <c r="N1318" s="76">
        <f>'ФОРМУЛЫ!'!J1304</f>
        <v>0</v>
      </c>
      <c r="O1318" s="76">
        <f>'ФОРМУЛЫ!'!K1304</f>
        <v>0</v>
      </c>
      <c r="P1318" s="77"/>
      <c r="Q1318" s="78">
        <f>'ФОРМУЛЫ!'!P1304</f>
        <v>0</v>
      </c>
      <c r="R1318" s="79">
        <v>0.18</v>
      </c>
      <c r="S1318" s="92"/>
      <c r="T1318" s="92"/>
      <c r="U1318" s="80"/>
      <c r="V1318" s="80"/>
      <c r="W1318" s="80"/>
      <c r="X1318" s="81">
        <v>0</v>
      </c>
      <c r="Y1318" s="80"/>
      <c r="Z1318" s="80"/>
      <c r="AA1318" s="82"/>
      <c r="AB1318" s="82"/>
      <c r="AC1318" s="83"/>
      <c r="AD1318" s="83"/>
      <c r="AE1318" s="83"/>
      <c r="AF1318" s="83"/>
      <c r="AG1318" s="84"/>
      <c r="AH1318" s="85"/>
      <c r="AI1318" s="85"/>
      <c r="AJ1318" s="85">
        <f t="shared" si="40"/>
        <v>0</v>
      </c>
      <c r="AK1318" s="85">
        <f t="shared" si="41"/>
        <v>0</v>
      </c>
      <c r="AL1318" s="36"/>
    </row>
    <row r="1319" spans="1:38" ht="15" hidden="1" customHeight="1" x14ac:dyDescent="0.25">
      <c r="A1319" s="71">
        <v>1289</v>
      </c>
      <c r="B1319" s="71"/>
      <c r="C1319" s="72"/>
      <c r="D1319" s="70"/>
      <c r="E1319" s="30"/>
      <c r="F1319" s="30"/>
      <c r="G1319" s="73"/>
      <c r="H1319" s="74" t="s">
        <v>8</v>
      </c>
      <c r="I1319" s="31"/>
      <c r="J1319" s="30" t="s">
        <v>9</v>
      </c>
      <c r="K1319" s="75">
        <f>'ФОРМУЛЫ!'!E1305</f>
        <v>0</v>
      </c>
      <c r="L1319" s="75">
        <f>'ФОРМУЛЫ!'!F1305</f>
        <v>0</v>
      </c>
      <c r="M1319" s="91"/>
      <c r="N1319" s="76">
        <f>'ФОРМУЛЫ!'!J1305</f>
        <v>0</v>
      </c>
      <c r="O1319" s="76">
        <f>'ФОРМУЛЫ!'!K1305</f>
        <v>0</v>
      </c>
      <c r="P1319" s="77"/>
      <c r="Q1319" s="78">
        <f>'ФОРМУЛЫ!'!P1305</f>
        <v>0</v>
      </c>
      <c r="R1319" s="79">
        <v>0.18</v>
      </c>
      <c r="S1319" s="92"/>
      <c r="T1319" s="92"/>
      <c r="U1319" s="80"/>
      <c r="V1319" s="80"/>
      <c r="W1319" s="80"/>
      <c r="X1319" s="81">
        <v>0</v>
      </c>
      <c r="Y1319" s="80"/>
      <c r="Z1319" s="80"/>
      <c r="AA1319" s="82"/>
      <c r="AB1319" s="82"/>
      <c r="AC1319" s="83"/>
      <c r="AD1319" s="83"/>
      <c r="AE1319" s="83"/>
      <c r="AF1319" s="83"/>
      <c r="AG1319" s="84"/>
      <c r="AH1319" s="85"/>
      <c r="AI1319" s="85"/>
      <c r="AJ1319" s="85">
        <f t="shared" si="40"/>
        <v>0</v>
      </c>
      <c r="AK1319" s="85">
        <f t="shared" si="41"/>
        <v>0</v>
      </c>
      <c r="AL1319" s="36"/>
    </row>
    <row r="1320" spans="1:38" ht="15" hidden="1" customHeight="1" x14ac:dyDescent="0.25">
      <c r="A1320" s="71">
        <v>1290</v>
      </c>
      <c r="B1320" s="71"/>
      <c r="C1320" s="72"/>
      <c r="D1320" s="70"/>
      <c r="E1320" s="30"/>
      <c r="F1320" s="30"/>
      <c r="G1320" s="73"/>
      <c r="H1320" s="74" t="s">
        <v>8</v>
      </c>
      <c r="I1320" s="31"/>
      <c r="J1320" s="30" t="s">
        <v>9</v>
      </c>
      <c r="K1320" s="75">
        <f>'ФОРМУЛЫ!'!E1306</f>
        <v>0</v>
      </c>
      <c r="L1320" s="75">
        <f>'ФОРМУЛЫ!'!F1306</f>
        <v>0</v>
      </c>
      <c r="M1320" s="91"/>
      <c r="N1320" s="76">
        <f>'ФОРМУЛЫ!'!J1306</f>
        <v>0</v>
      </c>
      <c r="O1320" s="76">
        <f>'ФОРМУЛЫ!'!K1306</f>
        <v>0</v>
      </c>
      <c r="P1320" s="77"/>
      <c r="Q1320" s="78">
        <f>'ФОРМУЛЫ!'!P1306</f>
        <v>0</v>
      </c>
      <c r="R1320" s="79">
        <v>0.18</v>
      </c>
      <c r="S1320" s="92"/>
      <c r="T1320" s="92"/>
      <c r="U1320" s="80"/>
      <c r="V1320" s="80"/>
      <c r="W1320" s="80"/>
      <c r="X1320" s="81">
        <v>0</v>
      </c>
      <c r="Y1320" s="80"/>
      <c r="Z1320" s="80"/>
      <c r="AA1320" s="82"/>
      <c r="AB1320" s="82"/>
      <c r="AC1320" s="83"/>
      <c r="AD1320" s="83"/>
      <c r="AE1320" s="83"/>
      <c r="AF1320" s="83"/>
      <c r="AG1320" s="84"/>
      <c r="AH1320" s="85"/>
      <c r="AI1320" s="85"/>
      <c r="AJ1320" s="85">
        <f t="shared" si="40"/>
        <v>0</v>
      </c>
      <c r="AK1320" s="85">
        <f t="shared" si="41"/>
        <v>0</v>
      </c>
      <c r="AL1320" s="36"/>
    </row>
    <row r="1321" spans="1:38" ht="15" hidden="1" customHeight="1" x14ac:dyDescent="0.25">
      <c r="A1321" s="71">
        <v>1291</v>
      </c>
      <c r="B1321" s="71"/>
      <c r="C1321" s="72"/>
      <c r="D1321" s="70"/>
      <c r="E1321" s="30"/>
      <c r="F1321" s="30"/>
      <c r="G1321" s="73"/>
      <c r="H1321" s="74" t="s">
        <v>8</v>
      </c>
      <c r="I1321" s="31"/>
      <c r="J1321" s="30" t="s">
        <v>9</v>
      </c>
      <c r="K1321" s="75">
        <f>'ФОРМУЛЫ!'!E1307</f>
        <v>0</v>
      </c>
      <c r="L1321" s="75">
        <f>'ФОРМУЛЫ!'!F1307</f>
        <v>0</v>
      </c>
      <c r="M1321" s="91"/>
      <c r="N1321" s="76">
        <f>'ФОРМУЛЫ!'!J1307</f>
        <v>0</v>
      </c>
      <c r="O1321" s="76">
        <f>'ФОРМУЛЫ!'!K1307</f>
        <v>0</v>
      </c>
      <c r="P1321" s="77"/>
      <c r="Q1321" s="78">
        <f>'ФОРМУЛЫ!'!P1307</f>
        <v>0</v>
      </c>
      <c r="R1321" s="79">
        <v>0.18</v>
      </c>
      <c r="S1321" s="92"/>
      <c r="T1321" s="92"/>
      <c r="U1321" s="80"/>
      <c r="V1321" s="80"/>
      <c r="W1321" s="80"/>
      <c r="X1321" s="81">
        <v>0</v>
      </c>
      <c r="Y1321" s="80"/>
      <c r="Z1321" s="80"/>
      <c r="AA1321" s="82"/>
      <c r="AB1321" s="82"/>
      <c r="AC1321" s="83"/>
      <c r="AD1321" s="83"/>
      <c r="AE1321" s="83"/>
      <c r="AF1321" s="83"/>
      <c r="AG1321" s="84"/>
      <c r="AH1321" s="85"/>
      <c r="AI1321" s="85"/>
      <c r="AJ1321" s="85">
        <f t="shared" si="40"/>
        <v>0</v>
      </c>
      <c r="AK1321" s="85">
        <f t="shared" si="41"/>
        <v>0</v>
      </c>
      <c r="AL1321" s="36"/>
    </row>
    <row r="1322" spans="1:38" ht="15" hidden="1" customHeight="1" x14ac:dyDescent="0.25">
      <c r="A1322" s="71">
        <v>1292</v>
      </c>
      <c r="B1322" s="71"/>
      <c r="C1322" s="72"/>
      <c r="D1322" s="70"/>
      <c r="E1322" s="30"/>
      <c r="F1322" s="30"/>
      <c r="G1322" s="73"/>
      <c r="H1322" s="74" t="s">
        <v>8</v>
      </c>
      <c r="I1322" s="31"/>
      <c r="J1322" s="30" t="s">
        <v>9</v>
      </c>
      <c r="K1322" s="75">
        <f>'ФОРМУЛЫ!'!E1308</f>
        <v>0</v>
      </c>
      <c r="L1322" s="75">
        <f>'ФОРМУЛЫ!'!F1308</f>
        <v>0</v>
      </c>
      <c r="M1322" s="91"/>
      <c r="N1322" s="76">
        <f>'ФОРМУЛЫ!'!J1308</f>
        <v>0</v>
      </c>
      <c r="O1322" s="76">
        <f>'ФОРМУЛЫ!'!K1308</f>
        <v>0</v>
      </c>
      <c r="P1322" s="77"/>
      <c r="Q1322" s="78">
        <f>'ФОРМУЛЫ!'!P1308</f>
        <v>0</v>
      </c>
      <c r="R1322" s="79">
        <v>0.18</v>
      </c>
      <c r="S1322" s="92"/>
      <c r="T1322" s="92"/>
      <c r="U1322" s="80"/>
      <c r="V1322" s="80"/>
      <c r="W1322" s="80"/>
      <c r="X1322" s="81">
        <v>0</v>
      </c>
      <c r="Y1322" s="80"/>
      <c r="Z1322" s="80"/>
      <c r="AA1322" s="82"/>
      <c r="AB1322" s="82"/>
      <c r="AC1322" s="83"/>
      <c r="AD1322" s="83"/>
      <c r="AE1322" s="83"/>
      <c r="AF1322" s="83"/>
      <c r="AG1322" s="84"/>
      <c r="AH1322" s="85"/>
      <c r="AI1322" s="85"/>
      <c r="AJ1322" s="85">
        <f t="shared" si="40"/>
        <v>0</v>
      </c>
      <c r="AK1322" s="85">
        <f t="shared" si="41"/>
        <v>0</v>
      </c>
      <c r="AL1322" s="36"/>
    </row>
    <row r="1323" spans="1:38" ht="15" hidden="1" customHeight="1" x14ac:dyDescent="0.25">
      <c r="A1323" s="71">
        <v>1293</v>
      </c>
      <c r="B1323" s="71"/>
      <c r="C1323" s="72"/>
      <c r="D1323" s="70"/>
      <c r="E1323" s="30"/>
      <c r="F1323" s="30"/>
      <c r="G1323" s="73"/>
      <c r="H1323" s="74" t="s">
        <v>8</v>
      </c>
      <c r="I1323" s="31"/>
      <c r="J1323" s="30" t="s">
        <v>9</v>
      </c>
      <c r="K1323" s="75">
        <f>'ФОРМУЛЫ!'!E1309</f>
        <v>0</v>
      </c>
      <c r="L1323" s="75">
        <f>'ФОРМУЛЫ!'!F1309</f>
        <v>0</v>
      </c>
      <c r="M1323" s="91"/>
      <c r="N1323" s="76">
        <f>'ФОРМУЛЫ!'!J1309</f>
        <v>0</v>
      </c>
      <c r="O1323" s="76">
        <f>'ФОРМУЛЫ!'!K1309</f>
        <v>0</v>
      </c>
      <c r="P1323" s="77"/>
      <c r="Q1323" s="78">
        <f>'ФОРМУЛЫ!'!P1309</f>
        <v>0</v>
      </c>
      <c r="R1323" s="79">
        <v>0.18</v>
      </c>
      <c r="S1323" s="92"/>
      <c r="T1323" s="92"/>
      <c r="U1323" s="80"/>
      <c r="V1323" s="80"/>
      <c r="W1323" s="80"/>
      <c r="X1323" s="81">
        <v>0</v>
      </c>
      <c r="Y1323" s="80"/>
      <c r="Z1323" s="80"/>
      <c r="AA1323" s="82"/>
      <c r="AB1323" s="82"/>
      <c r="AC1323" s="83"/>
      <c r="AD1323" s="83"/>
      <c r="AE1323" s="83"/>
      <c r="AF1323" s="83"/>
      <c r="AG1323" s="84"/>
      <c r="AH1323" s="85"/>
      <c r="AI1323" s="85"/>
      <c r="AJ1323" s="85">
        <f t="shared" si="40"/>
        <v>0</v>
      </c>
      <c r="AK1323" s="85">
        <f t="shared" si="41"/>
        <v>0</v>
      </c>
      <c r="AL1323" s="36"/>
    </row>
    <row r="1324" spans="1:38" ht="15" hidden="1" customHeight="1" x14ac:dyDescent="0.25">
      <c r="A1324" s="71">
        <v>1294</v>
      </c>
      <c r="B1324" s="71"/>
      <c r="C1324" s="72"/>
      <c r="D1324" s="70"/>
      <c r="E1324" s="30"/>
      <c r="F1324" s="30"/>
      <c r="G1324" s="73"/>
      <c r="H1324" s="74" t="s">
        <v>8</v>
      </c>
      <c r="I1324" s="31"/>
      <c r="J1324" s="30" t="s">
        <v>9</v>
      </c>
      <c r="K1324" s="75">
        <f>'ФОРМУЛЫ!'!E1310</f>
        <v>0</v>
      </c>
      <c r="L1324" s="75">
        <f>'ФОРМУЛЫ!'!F1310</f>
        <v>0</v>
      </c>
      <c r="M1324" s="91"/>
      <c r="N1324" s="76">
        <f>'ФОРМУЛЫ!'!J1310</f>
        <v>0</v>
      </c>
      <c r="O1324" s="76">
        <f>'ФОРМУЛЫ!'!K1310</f>
        <v>0</v>
      </c>
      <c r="P1324" s="77"/>
      <c r="Q1324" s="78">
        <f>'ФОРМУЛЫ!'!P1310</f>
        <v>0</v>
      </c>
      <c r="R1324" s="79">
        <v>0.18</v>
      </c>
      <c r="S1324" s="92"/>
      <c r="T1324" s="92"/>
      <c r="U1324" s="80"/>
      <c r="V1324" s="80"/>
      <c r="W1324" s="80"/>
      <c r="X1324" s="81">
        <v>0</v>
      </c>
      <c r="Y1324" s="80"/>
      <c r="Z1324" s="80"/>
      <c r="AA1324" s="82"/>
      <c r="AB1324" s="82"/>
      <c r="AC1324" s="83"/>
      <c r="AD1324" s="83"/>
      <c r="AE1324" s="83"/>
      <c r="AF1324" s="83"/>
      <c r="AG1324" s="84"/>
      <c r="AH1324" s="85"/>
      <c r="AI1324" s="85"/>
      <c r="AJ1324" s="85">
        <f t="shared" si="40"/>
        <v>0</v>
      </c>
      <c r="AK1324" s="85">
        <f t="shared" si="41"/>
        <v>0</v>
      </c>
      <c r="AL1324" s="36"/>
    </row>
    <row r="1325" spans="1:38" ht="15" hidden="1" customHeight="1" x14ac:dyDescent="0.25">
      <c r="A1325" s="71">
        <v>1295</v>
      </c>
      <c r="B1325" s="71"/>
      <c r="C1325" s="72"/>
      <c r="D1325" s="70"/>
      <c r="E1325" s="30"/>
      <c r="F1325" s="30"/>
      <c r="G1325" s="73"/>
      <c r="H1325" s="74" t="s">
        <v>8</v>
      </c>
      <c r="I1325" s="31"/>
      <c r="J1325" s="30" t="s">
        <v>9</v>
      </c>
      <c r="K1325" s="75">
        <f>'ФОРМУЛЫ!'!E1311</f>
        <v>0</v>
      </c>
      <c r="L1325" s="75">
        <f>'ФОРМУЛЫ!'!F1311</f>
        <v>0</v>
      </c>
      <c r="M1325" s="91"/>
      <c r="N1325" s="76">
        <f>'ФОРМУЛЫ!'!J1311</f>
        <v>0</v>
      </c>
      <c r="O1325" s="76">
        <f>'ФОРМУЛЫ!'!K1311</f>
        <v>0</v>
      </c>
      <c r="P1325" s="77"/>
      <c r="Q1325" s="78">
        <f>'ФОРМУЛЫ!'!P1311</f>
        <v>0</v>
      </c>
      <c r="R1325" s="79">
        <v>0.18</v>
      </c>
      <c r="S1325" s="92"/>
      <c r="T1325" s="92"/>
      <c r="U1325" s="80"/>
      <c r="V1325" s="80"/>
      <c r="W1325" s="80"/>
      <c r="X1325" s="81">
        <v>0</v>
      </c>
      <c r="Y1325" s="80"/>
      <c r="Z1325" s="80"/>
      <c r="AA1325" s="82"/>
      <c r="AB1325" s="82"/>
      <c r="AC1325" s="83"/>
      <c r="AD1325" s="83"/>
      <c r="AE1325" s="83"/>
      <c r="AF1325" s="83"/>
      <c r="AG1325" s="84"/>
      <c r="AH1325" s="85"/>
      <c r="AI1325" s="85"/>
      <c r="AJ1325" s="85">
        <f t="shared" si="40"/>
        <v>0</v>
      </c>
      <c r="AK1325" s="85">
        <f t="shared" si="41"/>
        <v>0</v>
      </c>
      <c r="AL1325" s="36"/>
    </row>
    <row r="1326" spans="1:38" ht="15" hidden="1" customHeight="1" x14ac:dyDescent="0.25">
      <c r="A1326" s="71">
        <v>1296</v>
      </c>
      <c r="B1326" s="71"/>
      <c r="C1326" s="72"/>
      <c r="D1326" s="70"/>
      <c r="E1326" s="30"/>
      <c r="F1326" s="30"/>
      <c r="G1326" s="73"/>
      <c r="H1326" s="74" t="s">
        <v>8</v>
      </c>
      <c r="I1326" s="31"/>
      <c r="J1326" s="30" t="s">
        <v>9</v>
      </c>
      <c r="K1326" s="75">
        <f>'ФОРМУЛЫ!'!E1312</f>
        <v>0</v>
      </c>
      <c r="L1326" s="75">
        <f>'ФОРМУЛЫ!'!F1312</f>
        <v>0</v>
      </c>
      <c r="M1326" s="91"/>
      <c r="N1326" s="76">
        <f>'ФОРМУЛЫ!'!J1312</f>
        <v>0</v>
      </c>
      <c r="O1326" s="76">
        <f>'ФОРМУЛЫ!'!K1312</f>
        <v>0</v>
      </c>
      <c r="P1326" s="77"/>
      <c r="Q1326" s="78">
        <f>'ФОРМУЛЫ!'!P1312</f>
        <v>0</v>
      </c>
      <c r="R1326" s="79">
        <v>0.18</v>
      </c>
      <c r="S1326" s="92"/>
      <c r="T1326" s="92"/>
      <c r="U1326" s="80"/>
      <c r="V1326" s="80"/>
      <c r="W1326" s="80"/>
      <c r="X1326" s="81">
        <v>0</v>
      </c>
      <c r="Y1326" s="80"/>
      <c r="Z1326" s="80"/>
      <c r="AA1326" s="82"/>
      <c r="AB1326" s="82"/>
      <c r="AC1326" s="83"/>
      <c r="AD1326" s="83"/>
      <c r="AE1326" s="83"/>
      <c r="AF1326" s="83"/>
      <c r="AG1326" s="84"/>
      <c r="AH1326" s="85"/>
      <c r="AI1326" s="85"/>
      <c r="AJ1326" s="85">
        <f t="shared" si="40"/>
        <v>0</v>
      </c>
      <c r="AK1326" s="85">
        <f t="shared" si="41"/>
        <v>0</v>
      </c>
      <c r="AL1326" s="36"/>
    </row>
    <row r="1327" spans="1:38" ht="15" hidden="1" customHeight="1" x14ac:dyDescent="0.25">
      <c r="A1327" s="71">
        <v>1297</v>
      </c>
      <c r="B1327" s="71"/>
      <c r="C1327" s="72"/>
      <c r="D1327" s="70"/>
      <c r="E1327" s="30"/>
      <c r="F1327" s="30"/>
      <c r="G1327" s="73"/>
      <c r="H1327" s="74" t="s">
        <v>8</v>
      </c>
      <c r="I1327" s="31"/>
      <c r="J1327" s="30" t="s">
        <v>9</v>
      </c>
      <c r="K1327" s="75">
        <f>'ФОРМУЛЫ!'!E1313</f>
        <v>0</v>
      </c>
      <c r="L1327" s="75">
        <f>'ФОРМУЛЫ!'!F1313</f>
        <v>0</v>
      </c>
      <c r="M1327" s="91"/>
      <c r="N1327" s="76">
        <f>'ФОРМУЛЫ!'!J1313</f>
        <v>0</v>
      </c>
      <c r="O1327" s="76">
        <f>'ФОРМУЛЫ!'!K1313</f>
        <v>0</v>
      </c>
      <c r="P1327" s="77"/>
      <c r="Q1327" s="78">
        <f>'ФОРМУЛЫ!'!P1313</f>
        <v>0</v>
      </c>
      <c r="R1327" s="79">
        <v>0.18</v>
      </c>
      <c r="S1327" s="92"/>
      <c r="T1327" s="92"/>
      <c r="U1327" s="80"/>
      <c r="V1327" s="80"/>
      <c r="W1327" s="80"/>
      <c r="X1327" s="81">
        <v>0</v>
      </c>
      <c r="Y1327" s="80"/>
      <c r="Z1327" s="80"/>
      <c r="AA1327" s="82"/>
      <c r="AB1327" s="82"/>
      <c r="AC1327" s="83"/>
      <c r="AD1327" s="83"/>
      <c r="AE1327" s="83"/>
      <c r="AF1327" s="83"/>
      <c r="AG1327" s="84"/>
      <c r="AH1327" s="85"/>
      <c r="AI1327" s="85"/>
      <c r="AJ1327" s="85">
        <f t="shared" si="40"/>
        <v>0</v>
      </c>
      <c r="AK1327" s="85">
        <f t="shared" si="41"/>
        <v>0</v>
      </c>
      <c r="AL1327" s="36"/>
    </row>
    <row r="1328" spans="1:38" ht="15" hidden="1" customHeight="1" x14ac:dyDescent="0.25">
      <c r="A1328" s="71">
        <v>1298</v>
      </c>
      <c r="B1328" s="71"/>
      <c r="C1328" s="72"/>
      <c r="D1328" s="70"/>
      <c r="E1328" s="30"/>
      <c r="F1328" s="30"/>
      <c r="G1328" s="73"/>
      <c r="H1328" s="74" t="s">
        <v>8</v>
      </c>
      <c r="I1328" s="31"/>
      <c r="J1328" s="30" t="s">
        <v>9</v>
      </c>
      <c r="K1328" s="75">
        <f>'ФОРМУЛЫ!'!E1314</f>
        <v>0</v>
      </c>
      <c r="L1328" s="75">
        <f>'ФОРМУЛЫ!'!F1314</f>
        <v>0</v>
      </c>
      <c r="M1328" s="91"/>
      <c r="N1328" s="76">
        <f>'ФОРМУЛЫ!'!J1314</f>
        <v>0</v>
      </c>
      <c r="O1328" s="76">
        <f>'ФОРМУЛЫ!'!K1314</f>
        <v>0</v>
      </c>
      <c r="P1328" s="77"/>
      <c r="Q1328" s="78">
        <f>'ФОРМУЛЫ!'!P1314</f>
        <v>0</v>
      </c>
      <c r="R1328" s="79">
        <v>0.18</v>
      </c>
      <c r="S1328" s="92"/>
      <c r="T1328" s="92"/>
      <c r="U1328" s="80"/>
      <c r="V1328" s="80"/>
      <c r="W1328" s="80"/>
      <c r="X1328" s="81">
        <v>0</v>
      </c>
      <c r="Y1328" s="80"/>
      <c r="Z1328" s="80"/>
      <c r="AA1328" s="82"/>
      <c r="AB1328" s="82"/>
      <c r="AC1328" s="83"/>
      <c r="AD1328" s="83"/>
      <c r="AE1328" s="83"/>
      <c r="AF1328" s="83"/>
      <c r="AG1328" s="84"/>
      <c r="AH1328" s="85"/>
      <c r="AI1328" s="85"/>
      <c r="AJ1328" s="85">
        <f t="shared" si="40"/>
        <v>0</v>
      </c>
      <c r="AK1328" s="85">
        <f t="shared" si="41"/>
        <v>0</v>
      </c>
      <c r="AL1328" s="36"/>
    </row>
    <row r="1329" spans="1:38" ht="15" hidden="1" customHeight="1" x14ac:dyDescent="0.25">
      <c r="A1329" s="71">
        <v>1299</v>
      </c>
      <c r="B1329" s="71"/>
      <c r="C1329" s="72"/>
      <c r="D1329" s="70"/>
      <c r="E1329" s="30"/>
      <c r="F1329" s="30"/>
      <c r="G1329" s="73"/>
      <c r="H1329" s="74" t="s">
        <v>8</v>
      </c>
      <c r="I1329" s="31"/>
      <c r="J1329" s="30" t="s">
        <v>9</v>
      </c>
      <c r="K1329" s="75">
        <f>'ФОРМУЛЫ!'!E1315</f>
        <v>0</v>
      </c>
      <c r="L1329" s="75">
        <f>'ФОРМУЛЫ!'!F1315</f>
        <v>0</v>
      </c>
      <c r="M1329" s="91"/>
      <c r="N1329" s="76">
        <f>'ФОРМУЛЫ!'!J1315</f>
        <v>0</v>
      </c>
      <c r="O1329" s="76">
        <f>'ФОРМУЛЫ!'!K1315</f>
        <v>0</v>
      </c>
      <c r="P1329" s="77"/>
      <c r="Q1329" s="78">
        <f>'ФОРМУЛЫ!'!P1315</f>
        <v>0</v>
      </c>
      <c r="R1329" s="79">
        <v>0.18</v>
      </c>
      <c r="S1329" s="92"/>
      <c r="T1329" s="92"/>
      <c r="U1329" s="80"/>
      <c r="V1329" s="80"/>
      <c r="W1329" s="80"/>
      <c r="X1329" s="81">
        <v>0</v>
      </c>
      <c r="Y1329" s="80"/>
      <c r="Z1329" s="80"/>
      <c r="AA1329" s="82"/>
      <c r="AB1329" s="82"/>
      <c r="AC1329" s="83"/>
      <c r="AD1329" s="83"/>
      <c r="AE1329" s="83"/>
      <c r="AF1329" s="83"/>
      <c r="AG1329" s="84"/>
      <c r="AH1329" s="85"/>
      <c r="AI1329" s="85"/>
      <c r="AJ1329" s="85">
        <f t="shared" si="40"/>
        <v>0</v>
      </c>
      <c r="AK1329" s="85">
        <f t="shared" si="41"/>
        <v>0</v>
      </c>
      <c r="AL1329" s="36"/>
    </row>
    <row r="1330" spans="1:38" ht="15" hidden="1" customHeight="1" x14ac:dyDescent="0.25">
      <c r="A1330" s="71">
        <v>1300</v>
      </c>
      <c r="B1330" s="71"/>
      <c r="C1330" s="72"/>
      <c r="D1330" s="70"/>
      <c r="E1330" s="30"/>
      <c r="F1330" s="30"/>
      <c r="G1330" s="73"/>
      <c r="H1330" s="74" t="s">
        <v>8</v>
      </c>
      <c r="I1330" s="31"/>
      <c r="J1330" s="30" t="s">
        <v>9</v>
      </c>
      <c r="K1330" s="75">
        <f>'ФОРМУЛЫ!'!E1316</f>
        <v>0</v>
      </c>
      <c r="L1330" s="75">
        <f>'ФОРМУЛЫ!'!F1316</f>
        <v>0</v>
      </c>
      <c r="M1330" s="91"/>
      <c r="N1330" s="76">
        <f>'ФОРМУЛЫ!'!J1316</f>
        <v>0</v>
      </c>
      <c r="O1330" s="76">
        <f>'ФОРМУЛЫ!'!K1316</f>
        <v>0</v>
      </c>
      <c r="P1330" s="77"/>
      <c r="Q1330" s="78">
        <f>'ФОРМУЛЫ!'!P1316</f>
        <v>0</v>
      </c>
      <c r="R1330" s="79">
        <v>0.18</v>
      </c>
      <c r="S1330" s="92"/>
      <c r="T1330" s="92"/>
      <c r="U1330" s="80"/>
      <c r="V1330" s="80"/>
      <c r="W1330" s="80"/>
      <c r="X1330" s="81">
        <v>0</v>
      </c>
      <c r="Y1330" s="80"/>
      <c r="Z1330" s="80"/>
      <c r="AA1330" s="82"/>
      <c r="AB1330" s="82"/>
      <c r="AC1330" s="83"/>
      <c r="AD1330" s="83"/>
      <c r="AE1330" s="83"/>
      <c r="AF1330" s="83"/>
      <c r="AG1330" s="84"/>
      <c r="AH1330" s="85"/>
      <c r="AI1330" s="85"/>
      <c r="AJ1330" s="85">
        <f t="shared" si="40"/>
        <v>0</v>
      </c>
      <c r="AK1330" s="85">
        <f t="shared" si="41"/>
        <v>0</v>
      </c>
      <c r="AL1330" s="36"/>
    </row>
    <row r="1331" spans="1:38" ht="15" hidden="1" customHeight="1" x14ac:dyDescent="0.25">
      <c r="A1331" s="71">
        <v>1301</v>
      </c>
      <c r="B1331" s="71"/>
      <c r="C1331" s="72"/>
      <c r="D1331" s="70"/>
      <c r="E1331" s="30"/>
      <c r="F1331" s="30"/>
      <c r="G1331" s="73"/>
      <c r="H1331" s="74" t="s">
        <v>8</v>
      </c>
      <c r="I1331" s="31"/>
      <c r="J1331" s="30" t="s">
        <v>9</v>
      </c>
      <c r="K1331" s="75">
        <f>'ФОРМУЛЫ!'!E1317</f>
        <v>0</v>
      </c>
      <c r="L1331" s="75">
        <f>'ФОРМУЛЫ!'!F1317</f>
        <v>0</v>
      </c>
      <c r="M1331" s="91"/>
      <c r="N1331" s="76">
        <f>'ФОРМУЛЫ!'!J1317</f>
        <v>0</v>
      </c>
      <c r="O1331" s="76">
        <f>'ФОРМУЛЫ!'!K1317</f>
        <v>0</v>
      </c>
      <c r="P1331" s="77"/>
      <c r="Q1331" s="78">
        <f>'ФОРМУЛЫ!'!P1317</f>
        <v>0</v>
      </c>
      <c r="R1331" s="79">
        <v>0.18</v>
      </c>
      <c r="S1331" s="92"/>
      <c r="T1331" s="92"/>
      <c r="U1331" s="80"/>
      <c r="V1331" s="80"/>
      <c r="W1331" s="80"/>
      <c r="X1331" s="81">
        <v>0</v>
      </c>
      <c r="Y1331" s="80"/>
      <c r="Z1331" s="80"/>
      <c r="AA1331" s="82"/>
      <c r="AB1331" s="82"/>
      <c r="AC1331" s="83"/>
      <c r="AD1331" s="83"/>
      <c r="AE1331" s="83"/>
      <c r="AF1331" s="83"/>
      <c r="AG1331" s="84"/>
      <c r="AH1331" s="85"/>
      <c r="AI1331" s="85"/>
      <c r="AJ1331" s="85">
        <f t="shared" si="40"/>
        <v>0</v>
      </c>
      <c r="AK1331" s="85">
        <f t="shared" si="41"/>
        <v>0</v>
      </c>
      <c r="AL1331" s="36"/>
    </row>
    <row r="1332" spans="1:38" ht="15" hidden="1" customHeight="1" x14ac:dyDescent="0.25">
      <c r="A1332" s="71">
        <v>1302</v>
      </c>
      <c r="B1332" s="71"/>
      <c r="C1332" s="72"/>
      <c r="D1332" s="70"/>
      <c r="E1332" s="30"/>
      <c r="F1332" s="30"/>
      <c r="G1332" s="73"/>
      <c r="H1332" s="74" t="s">
        <v>8</v>
      </c>
      <c r="I1332" s="31"/>
      <c r="J1332" s="30" t="s">
        <v>9</v>
      </c>
      <c r="K1332" s="75">
        <f>'ФОРМУЛЫ!'!E1318</f>
        <v>0</v>
      </c>
      <c r="L1332" s="75">
        <f>'ФОРМУЛЫ!'!F1318</f>
        <v>0</v>
      </c>
      <c r="M1332" s="91"/>
      <c r="N1332" s="76">
        <f>'ФОРМУЛЫ!'!J1318</f>
        <v>0</v>
      </c>
      <c r="O1332" s="76">
        <f>'ФОРМУЛЫ!'!K1318</f>
        <v>0</v>
      </c>
      <c r="P1332" s="77"/>
      <c r="Q1332" s="78">
        <f>'ФОРМУЛЫ!'!P1318</f>
        <v>0</v>
      </c>
      <c r="R1332" s="79">
        <v>0.18</v>
      </c>
      <c r="S1332" s="92"/>
      <c r="T1332" s="92"/>
      <c r="U1332" s="80"/>
      <c r="V1332" s="80"/>
      <c r="W1332" s="80"/>
      <c r="X1332" s="81">
        <v>0</v>
      </c>
      <c r="Y1332" s="80"/>
      <c r="Z1332" s="80"/>
      <c r="AA1332" s="82"/>
      <c r="AB1332" s="82"/>
      <c r="AC1332" s="83"/>
      <c r="AD1332" s="83"/>
      <c r="AE1332" s="83"/>
      <c r="AF1332" s="83"/>
      <c r="AG1332" s="84"/>
      <c r="AH1332" s="85"/>
      <c r="AI1332" s="85"/>
      <c r="AJ1332" s="85">
        <f t="shared" si="40"/>
        <v>0</v>
      </c>
      <c r="AK1332" s="85">
        <f t="shared" si="41"/>
        <v>0</v>
      </c>
      <c r="AL1332" s="36"/>
    </row>
    <row r="1333" spans="1:38" ht="15" hidden="1" customHeight="1" x14ac:dyDescent="0.25">
      <c r="A1333" s="71">
        <v>1303</v>
      </c>
      <c r="B1333" s="71"/>
      <c r="C1333" s="72"/>
      <c r="D1333" s="70"/>
      <c r="E1333" s="30"/>
      <c r="F1333" s="30"/>
      <c r="G1333" s="73"/>
      <c r="H1333" s="74" t="s">
        <v>8</v>
      </c>
      <c r="I1333" s="31"/>
      <c r="J1333" s="30" t="s">
        <v>9</v>
      </c>
      <c r="K1333" s="75">
        <f>'ФОРМУЛЫ!'!E1319</f>
        <v>0</v>
      </c>
      <c r="L1333" s="75">
        <f>'ФОРМУЛЫ!'!F1319</f>
        <v>0</v>
      </c>
      <c r="M1333" s="91"/>
      <c r="N1333" s="76">
        <f>'ФОРМУЛЫ!'!J1319</f>
        <v>0</v>
      </c>
      <c r="O1333" s="76">
        <f>'ФОРМУЛЫ!'!K1319</f>
        <v>0</v>
      </c>
      <c r="P1333" s="77"/>
      <c r="Q1333" s="78">
        <f>'ФОРМУЛЫ!'!P1319</f>
        <v>0</v>
      </c>
      <c r="R1333" s="79">
        <v>0.18</v>
      </c>
      <c r="S1333" s="92"/>
      <c r="T1333" s="92"/>
      <c r="U1333" s="80"/>
      <c r="V1333" s="80"/>
      <c r="W1333" s="80"/>
      <c r="X1333" s="81">
        <v>0</v>
      </c>
      <c r="Y1333" s="80"/>
      <c r="Z1333" s="80"/>
      <c r="AA1333" s="82"/>
      <c r="AB1333" s="82"/>
      <c r="AC1333" s="83"/>
      <c r="AD1333" s="83"/>
      <c r="AE1333" s="83"/>
      <c r="AF1333" s="83"/>
      <c r="AG1333" s="84"/>
      <c r="AH1333" s="85"/>
      <c r="AI1333" s="85"/>
      <c r="AJ1333" s="85">
        <f t="shared" si="40"/>
        <v>0</v>
      </c>
      <c r="AK1333" s="85">
        <f t="shared" si="41"/>
        <v>0</v>
      </c>
      <c r="AL1333" s="36"/>
    </row>
    <row r="1334" spans="1:38" ht="15" hidden="1" customHeight="1" x14ac:dyDescent="0.25">
      <c r="A1334" s="71">
        <v>1304</v>
      </c>
      <c r="B1334" s="71"/>
      <c r="C1334" s="72"/>
      <c r="D1334" s="70"/>
      <c r="E1334" s="30"/>
      <c r="F1334" s="30"/>
      <c r="G1334" s="73"/>
      <c r="H1334" s="74" t="s">
        <v>8</v>
      </c>
      <c r="I1334" s="31"/>
      <c r="J1334" s="30" t="s">
        <v>9</v>
      </c>
      <c r="K1334" s="75">
        <f>'ФОРМУЛЫ!'!E1320</f>
        <v>0</v>
      </c>
      <c r="L1334" s="75">
        <f>'ФОРМУЛЫ!'!F1320</f>
        <v>0</v>
      </c>
      <c r="M1334" s="91"/>
      <c r="N1334" s="76">
        <f>'ФОРМУЛЫ!'!J1320</f>
        <v>0</v>
      </c>
      <c r="O1334" s="76">
        <f>'ФОРМУЛЫ!'!K1320</f>
        <v>0</v>
      </c>
      <c r="P1334" s="77"/>
      <c r="Q1334" s="78">
        <f>'ФОРМУЛЫ!'!P1320</f>
        <v>0</v>
      </c>
      <c r="R1334" s="79">
        <v>0.18</v>
      </c>
      <c r="S1334" s="92"/>
      <c r="T1334" s="92"/>
      <c r="U1334" s="80"/>
      <c r="V1334" s="80"/>
      <c r="W1334" s="80"/>
      <c r="X1334" s="81">
        <v>0</v>
      </c>
      <c r="Y1334" s="80"/>
      <c r="Z1334" s="80"/>
      <c r="AA1334" s="82"/>
      <c r="AB1334" s="82"/>
      <c r="AC1334" s="83"/>
      <c r="AD1334" s="83"/>
      <c r="AE1334" s="83"/>
      <c r="AF1334" s="83"/>
      <c r="AG1334" s="84"/>
      <c r="AH1334" s="85"/>
      <c r="AI1334" s="85"/>
      <c r="AJ1334" s="85">
        <f t="shared" si="40"/>
        <v>0</v>
      </c>
      <c r="AK1334" s="85">
        <f t="shared" si="41"/>
        <v>0</v>
      </c>
      <c r="AL1334" s="36"/>
    </row>
    <row r="1335" spans="1:38" ht="15" hidden="1" customHeight="1" x14ac:dyDescent="0.25">
      <c r="A1335" s="71">
        <v>1305</v>
      </c>
      <c r="B1335" s="71"/>
      <c r="C1335" s="72"/>
      <c r="D1335" s="70"/>
      <c r="E1335" s="30"/>
      <c r="F1335" s="30"/>
      <c r="G1335" s="73"/>
      <c r="H1335" s="74" t="s">
        <v>8</v>
      </c>
      <c r="I1335" s="31"/>
      <c r="J1335" s="30" t="s">
        <v>9</v>
      </c>
      <c r="K1335" s="75">
        <f>'ФОРМУЛЫ!'!E1321</f>
        <v>0</v>
      </c>
      <c r="L1335" s="75">
        <f>'ФОРМУЛЫ!'!F1321</f>
        <v>0</v>
      </c>
      <c r="M1335" s="91"/>
      <c r="N1335" s="76">
        <f>'ФОРМУЛЫ!'!J1321</f>
        <v>0</v>
      </c>
      <c r="O1335" s="76">
        <f>'ФОРМУЛЫ!'!K1321</f>
        <v>0</v>
      </c>
      <c r="P1335" s="77"/>
      <c r="Q1335" s="78">
        <f>'ФОРМУЛЫ!'!P1321</f>
        <v>0</v>
      </c>
      <c r="R1335" s="79">
        <v>0.18</v>
      </c>
      <c r="S1335" s="92"/>
      <c r="T1335" s="92"/>
      <c r="U1335" s="80"/>
      <c r="V1335" s="80"/>
      <c r="W1335" s="80"/>
      <c r="X1335" s="81">
        <v>0</v>
      </c>
      <c r="Y1335" s="80"/>
      <c r="Z1335" s="80"/>
      <c r="AA1335" s="82"/>
      <c r="AB1335" s="82"/>
      <c r="AC1335" s="83"/>
      <c r="AD1335" s="83"/>
      <c r="AE1335" s="83"/>
      <c r="AF1335" s="83"/>
      <c r="AG1335" s="84"/>
      <c r="AH1335" s="85"/>
      <c r="AI1335" s="85"/>
      <c r="AJ1335" s="85">
        <f t="shared" si="40"/>
        <v>0</v>
      </c>
      <c r="AK1335" s="85">
        <f t="shared" si="41"/>
        <v>0</v>
      </c>
      <c r="AL1335" s="36"/>
    </row>
    <row r="1336" spans="1:38" ht="15" hidden="1" customHeight="1" x14ac:dyDescent="0.25">
      <c r="A1336" s="71">
        <v>1306</v>
      </c>
      <c r="B1336" s="71"/>
      <c r="C1336" s="72"/>
      <c r="D1336" s="70"/>
      <c r="E1336" s="30"/>
      <c r="F1336" s="30"/>
      <c r="G1336" s="73"/>
      <c r="H1336" s="74" t="s">
        <v>8</v>
      </c>
      <c r="I1336" s="31"/>
      <c r="J1336" s="30" t="s">
        <v>9</v>
      </c>
      <c r="K1336" s="75">
        <f>'ФОРМУЛЫ!'!E1322</f>
        <v>0</v>
      </c>
      <c r="L1336" s="75">
        <f>'ФОРМУЛЫ!'!F1322</f>
        <v>0</v>
      </c>
      <c r="M1336" s="91"/>
      <c r="N1336" s="76">
        <f>'ФОРМУЛЫ!'!J1322</f>
        <v>0</v>
      </c>
      <c r="O1336" s="76">
        <f>'ФОРМУЛЫ!'!K1322</f>
        <v>0</v>
      </c>
      <c r="P1336" s="77"/>
      <c r="Q1336" s="78">
        <f>'ФОРМУЛЫ!'!P1322</f>
        <v>0</v>
      </c>
      <c r="R1336" s="79">
        <v>0.18</v>
      </c>
      <c r="S1336" s="92"/>
      <c r="T1336" s="92"/>
      <c r="U1336" s="80"/>
      <c r="V1336" s="80"/>
      <c r="W1336" s="80"/>
      <c r="X1336" s="81">
        <v>0</v>
      </c>
      <c r="Y1336" s="80"/>
      <c r="Z1336" s="80"/>
      <c r="AA1336" s="82"/>
      <c r="AB1336" s="82"/>
      <c r="AC1336" s="83"/>
      <c r="AD1336" s="83"/>
      <c r="AE1336" s="83"/>
      <c r="AF1336" s="83"/>
      <c r="AG1336" s="84"/>
      <c r="AH1336" s="85"/>
      <c r="AI1336" s="85"/>
      <c r="AJ1336" s="85">
        <f t="shared" si="40"/>
        <v>0</v>
      </c>
      <c r="AK1336" s="85">
        <f t="shared" si="41"/>
        <v>0</v>
      </c>
      <c r="AL1336" s="36"/>
    </row>
    <row r="1337" spans="1:38" ht="15" hidden="1" customHeight="1" x14ac:dyDescent="0.25">
      <c r="A1337" s="71">
        <v>1307</v>
      </c>
      <c r="B1337" s="71"/>
      <c r="C1337" s="72"/>
      <c r="D1337" s="70"/>
      <c r="E1337" s="30"/>
      <c r="F1337" s="30"/>
      <c r="G1337" s="73"/>
      <c r="H1337" s="74" t="s">
        <v>8</v>
      </c>
      <c r="I1337" s="31"/>
      <c r="J1337" s="30" t="s">
        <v>9</v>
      </c>
      <c r="K1337" s="75">
        <f>'ФОРМУЛЫ!'!E1323</f>
        <v>0</v>
      </c>
      <c r="L1337" s="75">
        <f>'ФОРМУЛЫ!'!F1323</f>
        <v>0</v>
      </c>
      <c r="M1337" s="91"/>
      <c r="N1337" s="76">
        <f>'ФОРМУЛЫ!'!J1323</f>
        <v>0</v>
      </c>
      <c r="O1337" s="76">
        <f>'ФОРМУЛЫ!'!K1323</f>
        <v>0</v>
      </c>
      <c r="P1337" s="77"/>
      <c r="Q1337" s="78">
        <f>'ФОРМУЛЫ!'!P1323</f>
        <v>0</v>
      </c>
      <c r="R1337" s="79">
        <v>0.18</v>
      </c>
      <c r="S1337" s="92"/>
      <c r="T1337" s="92"/>
      <c r="U1337" s="80"/>
      <c r="V1337" s="80"/>
      <c r="W1337" s="80"/>
      <c r="X1337" s="81">
        <v>0</v>
      </c>
      <c r="Y1337" s="80"/>
      <c r="Z1337" s="80"/>
      <c r="AA1337" s="82"/>
      <c r="AB1337" s="82"/>
      <c r="AC1337" s="83"/>
      <c r="AD1337" s="83"/>
      <c r="AE1337" s="83"/>
      <c r="AF1337" s="83"/>
      <c r="AG1337" s="84"/>
      <c r="AH1337" s="85"/>
      <c r="AI1337" s="85"/>
      <c r="AJ1337" s="85">
        <f t="shared" si="40"/>
        <v>0</v>
      </c>
      <c r="AK1337" s="85">
        <f t="shared" si="41"/>
        <v>0</v>
      </c>
      <c r="AL1337" s="36"/>
    </row>
    <row r="1338" spans="1:38" ht="15" hidden="1" customHeight="1" x14ac:dyDescent="0.25">
      <c r="A1338" s="71">
        <v>1308</v>
      </c>
      <c r="B1338" s="71"/>
      <c r="C1338" s="72"/>
      <c r="D1338" s="70"/>
      <c r="E1338" s="30"/>
      <c r="F1338" s="30"/>
      <c r="G1338" s="73"/>
      <c r="H1338" s="74" t="s">
        <v>8</v>
      </c>
      <c r="I1338" s="31"/>
      <c r="J1338" s="30" t="s">
        <v>9</v>
      </c>
      <c r="K1338" s="75">
        <f>'ФОРМУЛЫ!'!E1324</f>
        <v>0</v>
      </c>
      <c r="L1338" s="75">
        <f>'ФОРМУЛЫ!'!F1324</f>
        <v>0</v>
      </c>
      <c r="M1338" s="91"/>
      <c r="N1338" s="76">
        <f>'ФОРМУЛЫ!'!J1324</f>
        <v>0</v>
      </c>
      <c r="O1338" s="76">
        <f>'ФОРМУЛЫ!'!K1324</f>
        <v>0</v>
      </c>
      <c r="P1338" s="77"/>
      <c r="Q1338" s="78">
        <f>'ФОРМУЛЫ!'!P1324</f>
        <v>0</v>
      </c>
      <c r="R1338" s="79">
        <v>0.18</v>
      </c>
      <c r="S1338" s="92"/>
      <c r="T1338" s="92"/>
      <c r="U1338" s="80"/>
      <c r="V1338" s="80"/>
      <c r="W1338" s="80"/>
      <c r="X1338" s="81">
        <v>0</v>
      </c>
      <c r="Y1338" s="80"/>
      <c r="Z1338" s="80"/>
      <c r="AA1338" s="82"/>
      <c r="AB1338" s="82"/>
      <c r="AC1338" s="83"/>
      <c r="AD1338" s="83"/>
      <c r="AE1338" s="83"/>
      <c r="AF1338" s="83"/>
      <c r="AG1338" s="84"/>
      <c r="AH1338" s="85"/>
      <c r="AI1338" s="85"/>
      <c r="AJ1338" s="85">
        <f t="shared" si="40"/>
        <v>0</v>
      </c>
      <c r="AK1338" s="85">
        <f t="shared" si="41"/>
        <v>0</v>
      </c>
      <c r="AL1338" s="36"/>
    </row>
    <row r="1339" spans="1:38" ht="15" hidden="1" customHeight="1" x14ac:dyDescent="0.25">
      <c r="A1339" s="71">
        <v>1309</v>
      </c>
      <c r="B1339" s="71"/>
      <c r="C1339" s="72"/>
      <c r="D1339" s="70"/>
      <c r="E1339" s="30"/>
      <c r="F1339" s="30"/>
      <c r="G1339" s="73"/>
      <c r="H1339" s="74" t="s">
        <v>8</v>
      </c>
      <c r="I1339" s="31"/>
      <c r="J1339" s="30" t="s">
        <v>9</v>
      </c>
      <c r="K1339" s="75">
        <f>'ФОРМУЛЫ!'!E1325</f>
        <v>0</v>
      </c>
      <c r="L1339" s="75">
        <f>'ФОРМУЛЫ!'!F1325</f>
        <v>0</v>
      </c>
      <c r="M1339" s="91"/>
      <c r="N1339" s="76">
        <f>'ФОРМУЛЫ!'!J1325</f>
        <v>0</v>
      </c>
      <c r="O1339" s="76">
        <f>'ФОРМУЛЫ!'!K1325</f>
        <v>0</v>
      </c>
      <c r="P1339" s="77"/>
      <c r="Q1339" s="78">
        <f>'ФОРМУЛЫ!'!P1325</f>
        <v>0</v>
      </c>
      <c r="R1339" s="79">
        <v>0.18</v>
      </c>
      <c r="S1339" s="92"/>
      <c r="T1339" s="92"/>
      <c r="U1339" s="80"/>
      <c r="V1339" s="80"/>
      <c r="W1339" s="80"/>
      <c r="X1339" s="81">
        <v>0</v>
      </c>
      <c r="Y1339" s="80"/>
      <c r="Z1339" s="80"/>
      <c r="AA1339" s="82"/>
      <c r="AB1339" s="82"/>
      <c r="AC1339" s="83"/>
      <c r="AD1339" s="83"/>
      <c r="AE1339" s="83"/>
      <c r="AF1339" s="83"/>
      <c r="AG1339" s="84"/>
      <c r="AH1339" s="85"/>
      <c r="AI1339" s="85"/>
      <c r="AJ1339" s="85">
        <f t="shared" si="40"/>
        <v>0</v>
      </c>
      <c r="AK1339" s="85">
        <f t="shared" si="41"/>
        <v>0</v>
      </c>
      <c r="AL1339" s="36"/>
    </row>
    <row r="1340" spans="1:38" ht="15" hidden="1" customHeight="1" x14ac:dyDescent="0.25">
      <c r="A1340" s="71">
        <v>1310</v>
      </c>
      <c r="B1340" s="71"/>
      <c r="C1340" s="72"/>
      <c r="D1340" s="70"/>
      <c r="E1340" s="30"/>
      <c r="F1340" s="30"/>
      <c r="G1340" s="73"/>
      <c r="H1340" s="74" t="s">
        <v>8</v>
      </c>
      <c r="I1340" s="31"/>
      <c r="J1340" s="30" t="s">
        <v>9</v>
      </c>
      <c r="K1340" s="75">
        <f>'ФОРМУЛЫ!'!E1326</f>
        <v>0</v>
      </c>
      <c r="L1340" s="75">
        <f>'ФОРМУЛЫ!'!F1326</f>
        <v>0</v>
      </c>
      <c r="M1340" s="91"/>
      <c r="N1340" s="76">
        <f>'ФОРМУЛЫ!'!J1326</f>
        <v>0</v>
      </c>
      <c r="O1340" s="76">
        <f>'ФОРМУЛЫ!'!K1326</f>
        <v>0</v>
      </c>
      <c r="P1340" s="77"/>
      <c r="Q1340" s="78">
        <f>'ФОРМУЛЫ!'!P1326</f>
        <v>0</v>
      </c>
      <c r="R1340" s="79">
        <v>0.18</v>
      </c>
      <c r="S1340" s="92"/>
      <c r="T1340" s="92"/>
      <c r="U1340" s="80"/>
      <c r="V1340" s="80"/>
      <c r="W1340" s="80"/>
      <c r="X1340" s="81">
        <v>0</v>
      </c>
      <c r="Y1340" s="80"/>
      <c r="Z1340" s="80"/>
      <c r="AA1340" s="82"/>
      <c r="AB1340" s="82"/>
      <c r="AC1340" s="83"/>
      <c r="AD1340" s="83"/>
      <c r="AE1340" s="83"/>
      <c r="AF1340" s="83"/>
      <c r="AG1340" s="84"/>
      <c r="AH1340" s="85"/>
      <c r="AI1340" s="85"/>
      <c r="AJ1340" s="85">
        <f t="shared" si="40"/>
        <v>0</v>
      </c>
      <c r="AK1340" s="85">
        <f t="shared" si="41"/>
        <v>0</v>
      </c>
      <c r="AL1340" s="36"/>
    </row>
    <row r="1341" spans="1:38" ht="15" hidden="1" customHeight="1" x14ac:dyDescent="0.25">
      <c r="A1341" s="71">
        <v>1311</v>
      </c>
      <c r="B1341" s="71"/>
      <c r="C1341" s="72"/>
      <c r="D1341" s="70"/>
      <c r="E1341" s="30"/>
      <c r="F1341" s="30"/>
      <c r="G1341" s="73"/>
      <c r="H1341" s="74" t="s">
        <v>8</v>
      </c>
      <c r="I1341" s="31"/>
      <c r="J1341" s="30" t="s">
        <v>9</v>
      </c>
      <c r="K1341" s="75">
        <f>'ФОРМУЛЫ!'!E1327</f>
        <v>0</v>
      </c>
      <c r="L1341" s="75">
        <f>'ФОРМУЛЫ!'!F1327</f>
        <v>0</v>
      </c>
      <c r="M1341" s="91"/>
      <c r="N1341" s="76">
        <f>'ФОРМУЛЫ!'!J1327</f>
        <v>0</v>
      </c>
      <c r="O1341" s="76">
        <f>'ФОРМУЛЫ!'!K1327</f>
        <v>0</v>
      </c>
      <c r="P1341" s="77"/>
      <c r="Q1341" s="78">
        <f>'ФОРМУЛЫ!'!P1327</f>
        <v>0</v>
      </c>
      <c r="R1341" s="79">
        <v>0.18</v>
      </c>
      <c r="S1341" s="92"/>
      <c r="T1341" s="92"/>
      <c r="U1341" s="80"/>
      <c r="V1341" s="80"/>
      <c r="W1341" s="80"/>
      <c r="X1341" s="81">
        <v>0</v>
      </c>
      <c r="Y1341" s="80"/>
      <c r="Z1341" s="80"/>
      <c r="AA1341" s="82"/>
      <c r="AB1341" s="82"/>
      <c r="AC1341" s="83"/>
      <c r="AD1341" s="83"/>
      <c r="AE1341" s="83"/>
      <c r="AF1341" s="83"/>
      <c r="AG1341" s="84"/>
      <c r="AH1341" s="85"/>
      <c r="AI1341" s="85"/>
      <c r="AJ1341" s="85">
        <f t="shared" si="40"/>
        <v>0</v>
      </c>
      <c r="AK1341" s="85">
        <f t="shared" si="41"/>
        <v>0</v>
      </c>
      <c r="AL1341" s="36"/>
    </row>
    <row r="1342" spans="1:38" ht="15" hidden="1" customHeight="1" x14ac:dyDescent="0.25">
      <c r="A1342" s="71">
        <v>1312</v>
      </c>
      <c r="B1342" s="71"/>
      <c r="C1342" s="72"/>
      <c r="D1342" s="70"/>
      <c r="E1342" s="30"/>
      <c r="F1342" s="30"/>
      <c r="G1342" s="73"/>
      <c r="H1342" s="74" t="s">
        <v>8</v>
      </c>
      <c r="I1342" s="31"/>
      <c r="J1342" s="30" t="s">
        <v>9</v>
      </c>
      <c r="K1342" s="75">
        <f>'ФОРМУЛЫ!'!E1328</f>
        <v>0</v>
      </c>
      <c r="L1342" s="75">
        <f>'ФОРМУЛЫ!'!F1328</f>
        <v>0</v>
      </c>
      <c r="M1342" s="91"/>
      <c r="N1342" s="76">
        <f>'ФОРМУЛЫ!'!J1328</f>
        <v>0</v>
      </c>
      <c r="O1342" s="76">
        <f>'ФОРМУЛЫ!'!K1328</f>
        <v>0</v>
      </c>
      <c r="P1342" s="77"/>
      <c r="Q1342" s="78">
        <f>'ФОРМУЛЫ!'!P1328</f>
        <v>0</v>
      </c>
      <c r="R1342" s="79">
        <v>0.18</v>
      </c>
      <c r="S1342" s="92"/>
      <c r="T1342" s="92"/>
      <c r="U1342" s="80"/>
      <c r="V1342" s="80"/>
      <c r="W1342" s="80"/>
      <c r="X1342" s="81">
        <v>0</v>
      </c>
      <c r="Y1342" s="80"/>
      <c r="Z1342" s="80"/>
      <c r="AA1342" s="82"/>
      <c r="AB1342" s="82"/>
      <c r="AC1342" s="83"/>
      <c r="AD1342" s="83"/>
      <c r="AE1342" s="83"/>
      <c r="AF1342" s="83"/>
      <c r="AG1342" s="84"/>
      <c r="AH1342" s="85"/>
      <c r="AI1342" s="85"/>
      <c r="AJ1342" s="85">
        <f t="shared" si="40"/>
        <v>0</v>
      </c>
      <c r="AK1342" s="85">
        <f t="shared" si="41"/>
        <v>0</v>
      </c>
      <c r="AL1342" s="36"/>
    </row>
    <row r="1343" spans="1:38" ht="15" hidden="1" customHeight="1" x14ac:dyDescent="0.25">
      <c r="A1343" s="71">
        <v>1313</v>
      </c>
      <c r="B1343" s="71"/>
      <c r="C1343" s="72"/>
      <c r="D1343" s="70"/>
      <c r="E1343" s="30"/>
      <c r="F1343" s="30"/>
      <c r="G1343" s="73"/>
      <c r="H1343" s="74" t="s">
        <v>8</v>
      </c>
      <c r="I1343" s="31"/>
      <c r="J1343" s="30" t="s">
        <v>9</v>
      </c>
      <c r="K1343" s="75">
        <f>'ФОРМУЛЫ!'!E1329</f>
        <v>0</v>
      </c>
      <c r="L1343" s="75">
        <f>'ФОРМУЛЫ!'!F1329</f>
        <v>0</v>
      </c>
      <c r="M1343" s="91"/>
      <c r="N1343" s="76">
        <f>'ФОРМУЛЫ!'!J1329</f>
        <v>0</v>
      </c>
      <c r="O1343" s="76">
        <f>'ФОРМУЛЫ!'!K1329</f>
        <v>0</v>
      </c>
      <c r="P1343" s="77"/>
      <c r="Q1343" s="78">
        <f>'ФОРМУЛЫ!'!P1329</f>
        <v>0</v>
      </c>
      <c r="R1343" s="79">
        <v>0.18</v>
      </c>
      <c r="S1343" s="92"/>
      <c r="T1343" s="92"/>
      <c r="U1343" s="80"/>
      <c r="V1343" s="80"/>
      <c r="W1343" s="80"/>
      <c r="X1343" s="81">
        <v>0</v>
      </c>
      <c r="Y1343" s="80"/>
      <c r="Z1343" s="80"/>
      <c r="AA1343" s="82"/>
      <c r="AB1343" s="82"/>
      <c r="AC1343" s="83"/>
      <c r="AD1343" s="83"/>
      <c r="AE1343" s="83"/>
      <c r="AF1343" s="83"/>
      <c r="AG1343" s="84"/>
      <c r="AH1343" s="85"/>
      <c r="AI1343" s="85"/>
      <c r="AJ1343" s="85">
        <f t="shared" si="40"/>
        <v>0</v>
      </c>
      <c r="AK1343" s="85">
        <f t="shared" si="41"/>
        <v>0</v>
      </c>
      <c r="AL1343" s="36"/>
    </row>
    <row r="1344" spans="1:38" ht="15" hidden="1" customHeight="1" x14ac:dyDescent="0.25">
      <c r="A1344" s="71">
        <v>1314</v>
      </c>
      <c r="B1344" s="71"/>
      <c r="C1344" s="72"/>
      <c r="D1344" s="70"/>
      <c r="E1344" s="30"/>
      <c r="F1344" s="30"/>
      <c r="G1344" s="73"/>
      <c r="H1344" s="74" t="s">
        <v>8</v>
      </c>
      <c r="I1344" s="31"/>
      <c r="J1344" s="30" t="s">
        <v>9</v>
      </c>
      <c r="K1344" s="75">
        <f>'ФОРМУЛЫ!'!E1330</f>
        <v>0</v>
      </c>
      <c r="L1344" s="75">
        <f>'ФОРМУЛЫ!'!F1330</f>
        <v>0</v>
      </c>
      <c r="M1344" s="91"/>
      <c r="N1344" s="76">
        <f>'ФОРМУЛЫ!'!J1330</f>
        <v>0</v>
      </c>
      <c r="O1344" s="76">
        <f>'ФОРМУЛЫ!'!K1330</f>
        <v>0</v>
      </c>
      <c r="P1344" s="77"/>
      <c r="Q1344" s="78">
        <f>'ФОРМУЛЫ!'!P1330</f>
        <v>0</v>
      </c>
      <c r="R1344" s="79">
        <v>0.18</v>
      </c>
      <c r="S1344" s="92"/>
      <c r="T1344" s="92"/>
      <c r="U1344" s="80"/>
      <c r="V1344" s="80"/>
      <c r="W1344" s="80"/>
      <c r="X1344" s="81">
        <v>0</v>
      </c>
      <c r="Y1344" s="80"/>
      <c r="Z1344" s="80"/>
      <c r="AA1344" s="82"/>
      <c r="AB1344" s="82"/>
      <c r="AC1344" s="83"/>
      <c r="AD1344" s="83"/>
      <c r="AE1344" s="83"/>
      <c r="AF1344" s="83"/>
      <c r="AG1344" s="84"/>
      <c r="AH1344" s="85"/>
      <c r="AI1344" s="85"/>
      <c r="AJ1344" s="85">
        <f t="shared" si="40"/>
        <v>0</v>
      </c>
      <c r="AK1344" s="85">
        <f t="shared" si="41"/>
        <v>0</v>
      </c>
      <c r="AL1344" s="36"/>
    </row>
    <row r="1345" spans="1:38" ht="15" hidden="1" customHeight="1" x14ac:dyDescent="0.25">
      <c r="A1345" s="71">
        <v>1315</v>
      </c>
      <c r="B1345" s="71"/>
      <c r="C1345" s="72"/>
      <c r="D1345" s="70"/>
      <c r="E1345" s="30"/>
      <c r="F1345" s="30"/>
      <c r="G1345" s="73"/>
      <c r="H1345" s="74" t="s">
        <v>8</v>
      </c>
      <c r="I1345" s="31"/>
      <c r="J1345" s="30" t="s">
        <v>9</v>
      </c>
      <c r="K1345" s="75">
        <f>'ФОРМУЛЫ!'!E1331</f>
        <v>0</v>
      </c>
      <c r="L1345" s="75">
        <f>'ФОРМУЛЫ!'!F1331</f>
        <v>0</v>
      </c>
      <c r="M1345" s="91"/>
      <c r="N1345" s="76">
        <f>'ФОРМУЛЫ!'!J1331</f>
        <v>0</v>
      </c>
      <c r="O1345" s="76">
        <f>'ФОРМУЛЫ!'!K1331</f>
        <v>0</v>
      </c>
      <c r="P1345" s="77"/>
      <c r="Q1345" s="78">
        <f>'ФОРМУЛЫ!'!P1331</f>
        <v>0</v>
      </c>
      <c r="R1345" s="79">
        <v>0.18</v>
      </c>
      <c r="S1345" s="92"/>
      <c r="T1345" s="92"/>
      <c r="U1345" s="80"/>
      <c r="V1345" s="80"/>
      <c r="W1345" s="80"/>
      <c r="X1345" s="81">
        <v>0</v>
      </c>
      <c r="Y1345" s="80"/>
      <c r="Z1345" s="80"/>
      <c r="AA1345" s="82"/>
      <c r="AB1345" s="82"/>
      <c r="AC1345" s="83"/>
      <c r="AD1345" s="83"/>
      <c r="AE1345" s="83"/>
      <c r="AF1345" s="83"/>
      <c r="AG1345" s="84"/>
      <c r="AH1345" s="85"/>
      <c r="AI1345" s="85"/>
      <c r="AJ1345" s="85">
        <f t="shared" si="40"/>
        <v>0</v>
      </c>
      <c r="AK1345" s="85">
        <f t="shared" si="41"/>
        <v>0</v>
      </c>
      <c r="AL1345" s="36"/>
    </row>
    <row r="1346" spans="1:38" ht="15" hidden="1" customHeight="1" x14ac:dyDescent="0.25">
      <c r="A1346" s="71">
        <v>1316</v>
      </c>
      <c r="B1346" s="71"/>
      <c r="C1346" s="72"/>
      <c r="D1346" s="70"/>
      <c r="E1346" s="30"/>
      <c r="F1346" s="30"/>
      <c r="G1346" s="73"/>
      <c r="H1346" s="74" t="s">
        <v>8</v>
      </c>
      <c r="I1346" s="31"/>
      <c r="J1346" s="30" t="s">
        <v>9</v>
      </c>
      <c r="K1346" s="75">
        <f>'ФОРМУЛЫ!'!E1332</f>
        <v>0</v>
      </c>
      <c r="L1346" s="75">
        <f>'ФОРМУЛЫ!'!F1332</f>
        <v>0</v>
      </c>
      <c r="M1346" s="91"/>
      <c r="N1346" s="76">
        <f>'ФОРМУЛЫ!'!J1332</f>
        <v>0</v>
      </c>
      <c r="O1346" s="76">
        <f>'ФОРМУЛЫ!'!K1332</f>
        <v>0</v>
      </c>
      <c r="P1346" s="77"/>
      <c r="Q1346" s="78">
        <f>'ФОРМУЛЫ!'!P1332</f>
        <v>0</v>
      </c>
      <c r="R1346" s="79">
        <v>0.18</v>
      </c>
      <c r="S1346" s="92"/>
      <c r="T1346" s="92"/>
      <c r="U1346" s="80"/>
      <c r="V1346" s="80"/>
      <c r="W1346" s="80"/>
      <c r="X1346" s="81">
        <v>0</v>
      </c>
      <c r="Y1346" s="80"/>
      <c r="Z1346" s="80"/>
      <c r="AA1346" s="82"/>
      <c r="AB1346" s="82"/>
      <c r="AC1346" s="83"/>
      <c r="AD1346" s="83"/>
      <c r="AE1346" s="83"/>
      <c r="AF1346" s="83"/>
      <c r="AG1346" s="84"/>
      <c r="AH1346" s="85"/>
      <c r="AI1346" s="85"/>
      <c r="AJ1346" s="85">
        <f t="shared" si="40"/>
        <v>0</v>
      </c>
      <c r="AK1346" s="85">
        <f t="shared" si="41"/>
        <v>0</v>
      </c>
      <c r="AL1346" s="36"/>
    </row>
    <row r="1347" spans="1:38" ht="15" hidden="1" customHeight="1" x14ac:dyDescent="0.25">
      <c r="A1347" s="71">
        <v>1317</v>
      </c>
      <c r="B1347" s="71"/>
      <c r="C1347" s="72"/>
      <c r="D1347" s="70"/>
      <c r="E1347" s="30"/>
      <c r="F1347" s="30"/>
      <c r="G1347" s="73"/>
      <c r="H1347" s="74" t="s">
        <v>8</v>
      </c>
      <c r="I1347" s="31"/>
      <c r="J1347" s="30" t="s">
        <v>9</v>
      </c>
      <c r="K1347" s="75">
        <f>'ФОРМУЛЫ!'!E1333</f>
        <v>0</v>
      </c>
      <c r="L1347" s="75">
        <f>'ФОРМУЛЫ!'!F1333</f>
        <v>0</v>
      </c>
      <c r="M1347" s="91"/>
      <c r="N1347" s="76">
        <f>'ФОРМУЛЫ!'!J1333</f>
        <v>0</v>
      </c>
      <c r="O1347" s="76">
        <f>'ФОРМУЛЫ!'!K1333</f>
        <v>0</v>
      </c>
      <c r="P1347" s="77"/>
      <c r="Q1347" s="78">
        <f>'ФОРМУЛЫ!'!P1333</f>
        <v>0</v>
      </c>
      <c r="R1347" s="79">
        <v>0.18</v>
      </c>
      <c r="S1347" s="92"/>
      <c r="T1347" s="92"/>
      <c r="U1347" s="80"/>
      <c r="V1347" s="80"/>
      <c r="W1347" s="80"/>
      <c r="X1347" s="81">
        <v>0</v>
      </c>
      <c r="Y1347" s="80"/>
      <c r="Z1347" s="80"/>
      <c r="AA1347" s="82"/>
      <c r="AB1347" s="82"/>
      <c r="AC1347" s="83"/>
      <c r="AD1347" s="83"/>
      <c r="AE1347" s="83"/>
      <c r="AF1347" s="83"/>
      <c r="AG1347" s="84"/>
      <c r="AH1347" s="85"/>
      <c r="AI1347" s="85"/>
      <c r="AJ1347" s="85">
        <f t="shared" si="40"/>
        <v>0</v>
      </c>
      <c r="AK1347" s="85">
        <f t="shared" si="41"/>
        <v>0</v>
      </c>
      <c r="AL1347" s="36"/>
    </row>
    <row r="1348" spans="1:38" ht="15" hidden="1" customHeight="1" x14ac:dyDescent="0.25">
      <c r="A1348" s="71">
        <v>1318</v>
      </c>
      <c r="B1348" s="71"/>
      <c r="C1348" s="72"/>
      <c r="D1348" s="70"/>
      <c r="E1348" s="30"/>
      <c r="F1348" s="30"/>
      <c r="G1348" s="73"/>
      <c r="H1348" s="74" t="s">
        <v>8</v>
      </c>
      <c r="I1348" s="31"/>
      <c r="J1348" s="30" t="s">
        <v>9</v>
      </c>
      <c r="K1348" s="75">
        <f>'ФОРМУЛЫ!'!E1334</f>
        <v>0</v>
      </c>
      <c r="L1348" s="75">
        <f>'ФОРМУЛЫ!'!F1334</f>
        <v>0</v>
      </c>
      <c r="M1348" s="91"/>
      <c r="N1348" s="76">
        <f>'ФОРМУЛЫ!'!J1334</f>
        <v>0</v>
      </c>
      <c r="O1348" s="76">
        <f>'ФОРМУЛЫ!'!K1334</f>
        <v>0</v>
      </c>
      <c r="P1348" s="77"/>
      <c r="Q1348" s="78">
        <f>'ФОРМУЛЫ!'!P1334</f>
        <v>0</v>
      </c>
      <c r="R1348" s="79">
        <v>0.18</v>
      </c>
      <c r="S1348" s="92"/>
      <c r="T1348" s="92"/>
      <c r="U1348" s="80"/>
      <c r="V1348" s="80"/>
      <c r="W1348" s="80"/>
      <c r="X1348" s="81">
        <v>0</v>
      </c>
      <c r="Y1348" s="80"/>
      <c r="Z1348" s="80"/>
      <c r="AA1348" s="82"/>
      <c r="AB1348" s="82"/>
      <c r="AC1348" s="83"/>
      <c r="AD1348" s="83"/>
      <c r="AE1348" s="83"/>
      <c r="AF1348" s="83"/>
      <c r="AG1348" s="84"/>
      <c r="AH1348" s="85"/>
      <c r="AI1348" s="85"/>
      <c r="AJ1348" s="85">
        <f t="shared" si="40"/>
        <v>0</v>
      </c>
      <c r="AK1348" s="85">
        <f t="shared" si="41"/>
        <v>0</v>
      </c>
      <c r="AL1348" s="36"/>
    </row>
    <row r="1349" spans="1:38" ht="15" hidden="1" customHeight="1" x14ac:dyDescent="0.25">
      <c r="A1349" s="71">
        <v>1319</v>
      </c>
      <c r="B1349" s="71"/>
      <c r="C1349" s="72"/>
      <c r="D1349" s="70"/>
      <c r="E1349" s="30"/>
      <c r="F1349" s="30"/>
      <c r="G1349" s="73"/>
      <c r="H1349" s="74" t="s">
        <v>8</v>
      </c>
      <c r="I1349" s="31"/>
      <c r="J1349" s="30" t="s">
        <v>9</v>
      </c>
      <c r="K1349" s="75">
        <f>'ФОРМУЛЫ!'!E1335</f>
        <v>0</v>
      </c>
      <c r="L1349" s="75">
        <f>'ФОРМУЛЫ!'!F1335</f>
        <v>0</v>
      </c>
      <c r="M1349" s="91"/>
      <c r="N1349" s="76">
        <f>'ФОРМУЛЫ!'!J1335</f>
        <v>0</v>
      </c>
      <c r="O1349" s="76">
        <f>'ФОРМУЛЫ!'!K1335</f>
        <v>0</v>
      </c>
      <c r="P1349" s="77"/>
      <c r="Q1349" s="78">
        <f>'ФОРМУЛЫ!'!P1335</f>
        <v>0</v>
      </c>
      <c r="R1349" s="79">
        <v>0.18</v>
      </c>
      <c r="S1349" s="92"/>
      <c r="T1349" s="92"/>
      <c r="U1349" s="80"/>
      <c r="V1349" s="80"/>
      <c r="W1349" s="80"/>
      <c r="X1349" s="81">
        <v>0</v>
      </c>
      <c r="Y1349" s="80"/>
      <c r="Z1349" s="80"/>
      <c r="AA1349" s="82"/>
      <c r="AB1349" s="82"/>
      <c r="AC1349" s="83"/>
      <c r="AD1349" s="83"/>
      <c r="AE1349" s="83"/>
      <c r="AF1349" s="83"/>
      <c r="AG1349" s="84"/>
      <c r="AH1349" s="85"/>
      <c r="AI1349" s="85"/>
      <c r="AJ1349" s="85">
        <f t="shared" si="40"/>
        <v>0</v>
      </c>
      <c r="AK1349" s="85">
        <f t="shared" si="41"/>
        <v>0</v>
      </c>
      <c r="AL1349" s="36"/>
    </row>
    <row r="1350" spans="1:38" ht="15" hidden="1" customHeight="1" x14ac:dyDescent="0.25">
      <c r="A1350" s="71">
        <v>1320</v>
      </c>
      <c r="B1350" s="71"/>
      <c r="C1350" s="72"/>
      <c r="D1350" s="70"/>
      <c r="E1350" s="30"/>
      <c r="F1350" s="30"/>
      <c r="G1350" s="73"/>
      <c r="H1350" s="74" t="s">
        <v>8</v>
      </c>
      <c r="I1350" s="31"/>
      <c r="J1350" s="30" t="s">
        <v>9</v>
      </c>
      <c r="K1350" s="75">
        <f>'ФОРМУЛЫ!'!E1336</f>
        <v>0</v>
      </c>
      <c r="L1350" s="75">
        <f>'ФОРМУЛЫ!'!F1336</f>
        <v>0</v>
      </c>
      <c r="M1350" s="91"/>
      <c r="N1350" s="76">
        <f>'ФОРМУЛЫ!'!J1336</f>
        <v>0</v>
      </c>
      <c r="O1350" s="76">
        <f>'ФОРМУЛЫ!'!K1336</f>
        <v>0</v>
      </c>
      <c r="P1350" s="77"/>
      <c r="Q1350" s="78">
        <f>'ФОРМУЛЫ!'!P1336</f>
        <v>0</v>
      </c>
      <c r="R1350" s="79">
        <v>0.18</v>
      </c>
      <c r="S1350" s="92"/>
      <c r="T1350" s="92"/>
      <c r="U1350" s="80"/>
      <c r="V1350" s="80"/>
      <c r="W1350" s="80"/>
      <c r="X1350" s="81">
        <v>0</v>
      </c>
      <c r="Y1350" s="80"/>
      <c r="Z1350" s="80"/>
      <c r="AA1350" s="82"/>
      <c r="AB1350" s="82"/>
      <c r="AC1350" s="83"/>
      <c r="AD1350" s="83"/>
      <c r="AE1350" s="83"/>
      <c r="AF1350" s="83"/>
      <c r="AG1350" s="84"/>
      <c r="AH1350" s="85"/>
      <c r="AI1350" s="85"/>
      <c r="AJ1350" s="85">
        <f t="shared" si="40"/>
        <v>0</v>
      </c>
      <c r="AK1350" s="85">
        <f t="shared" si="41"/>
        <v>0</v>
      </c>
      <c r="AL1350" s="36"/>
    </row>
    <row r="1351" spans="1:38" ht="15" hidden="1" customHeight="1" x14ac:dyDescent="0.25">
      <c r="A1351" s="71">
        <v>1321</v>
      </c>
      <c r="B1351" s="71"/>
      <c r="C1351" s="72"/>
      <c r="D1351" s="70"/>
      <c r="E1351" s="30"/>
      <c r="F1351" s="30"/>
      <c r="G1351" s="73"/>
      <c r="H1351" s="74" t="s">
        <v>8</v>
      </c>
      <c r="I1351" s="31"/>
      <c r="J1351" s="30" t="s">
        <v>9</v>
      </c>
      <c r="K1351" s="75">
        <f>'ФОРМУЛЫ!'!E1337</f>
        <v>0</v>
      </c>
      <c r="L1351" s="75">
        <f>'ФОРМУЛЫ!'!F1337</f>
        <v>0</v>
      </c>
      <c r="M1351" s="91"/>
      <c r="N1351" s="76">
        <f>'ФОРМУЛЫ!'!J1337</f>
        <v>0</v>
      </c>
      <c r="O1351" s="76">
        <f>'ФОРМУЛЫ!'!K1337</f>
        <v>0</v>
      </c>
      <c r="P1351" s="77"/>
      <c r="Q1351" s="78">
        <f>'ФОРМУЛЫ!'!P1337</f>
        <v>0</v>
      </c>
      <c r="R1351" s="79">
        <v>0.18</v>
      </c>
      <c r="S1351" s="92"/>
      <c r="T1351" s="92"/>
      <c r="U1351" s="80"/>
      <c r="V1351" s="80"/>
      <c r="W1351" s="80"/>
      <c r="X1351" s="81">
        <v>0</v>
      </c>
      <c r="Y1351" s="80"/>
      <c r="Z1351" s="80"/>
      <c r="AA1351" s="82"/>
      <c r="AB1351" s="82"/>
      <c r="AC1351" s="83"/>
      <c r="AD1351" s="83"/>
      <c r="AE1351" s="83"/>
      <c r="AF1351" s="83"/>
      <c r="AG1351" s="84"/>
      <c r="AH1351" s="85"/>
      <c r="AI1351" s="85"/>
      <c r="AJ1351" s="85">
        <f t="shared" si="40"/>
        <v>0</v>
      </c>
      <c r="AK1351" s="85">
        <f t="shared" si="41"/>
        <v>0</v>
      </c>
      <c r="AL1351" s="36"/>
    </row>
    <row r="1352" spans="1:38" ht="15" hidden="1" customHeight="1" x14ac:dyDescent="0.25">
      <c r="A1352" s="71">
        <v>1322</v>
      </c>
      <c r="B1352" s="71"/>
      <c r="C1352" s="72"/>
      <c r="D1352" s="70"/>
      <c r="E1352" s="30"/>
      <c r="F1352" s="30"/>
      <c r="G1352" s="73"/>
      <c r="H1352" s="74" t="s">
        <v>8</v>
      </c>
      <c r="I1352" s="31"/>
      <c r="J1352" s="30" t="s">
        <v>9</v>
      </c>
      <c r="K1352" s="75">
        <f>'ФОРМУЛЫ!'!E1338</f>
        <v>0</v>
      </c>
      <c r="L1352" s="75">
        <f>'ФОРМУЛЫ!'!F1338</f>
        <v>0</v>
      </c>
      <c r="M1352" s="91"/>
      <c r="N1352" s="76">
        <f>'ФОРМУЛЫ!'!J1338</f>
        <v>0</v>
      </c>
      <c r="O1352" s="76">
        <f>'ФОРМУЛЫ!'!K1338</f>
        <v>0</v>
      </c>
      <c r="P1352" s="77"/>
      <c r="Q1352" s="78">
        <f>'ФОРМУЛЫ!'!P1338</f>
        <v>0</v>
      </c>
      <c r="R1352" s="79">
        <v>0.18</v>
      </c>
      <c r="S1352" s="92"/>
      <c r="T1352" s="92"/>
      <c r="U1352" s="80"/>
      <c r="V1352" s="80"/>
      <c r="W1352" s="80"/>
      <c r="X1352" s="81">
        <v>0</v>
      </c>
      <c r="Y1352" s="80"/>
      <c r="Z1352" s="80"/>
      <c r="AA1352" s="82"/>
      <c r="AB1352" s="82"/>
      <c r="AC1352" s="83"/>
      <c r="AD1352" s="83"/>
      <c r="AE1352" s="83"/>
      <c r="AF1352" s="83"/>
      <c r="AG1352" s="84"/>
      <c r="AH1352" s="85"/>
      <c r="AI1352" s="85"/>
      <c r="AJ1352" s="85">
        <f t="shared" si="40"/>
        <v>0</v>
      </c>
      <c r="AK1352" s="85">
        <f t="shared" si="41"/>
        <v>0</v>
      </c>
      <c r="AL1352" s="36"/>
    </row>
    <row r="1353" spans="1:38" ht="15" hidden="1" customHeight="1" x14ac:dyDescent="0.25">
      <c r="A1353" s="71">
        <v>1323</v>
      </c>
      <c r="B1353" s="71"/>
      <c r="C1353" s="72"/>
      <c r="D1353" s="70"/>
      <c r="E1353" s="30"/>
      <c r="F1353" s="30"/>
      <c r="G1353" s="73"/>
      <c r="H1353" s="74" t="s">
        <v>8</v>
      </c>
      <c r="I1353" s="31"/>
      <c r="J1353" s="30" t="s">
        <v>9</v>
      </c>
      <c r="K1353" s="75">
        <f>'ФОРМУЛЫ!'!E1339</f>
        <v>0</v>
      </c>
      <c r="L1353" s="75">
        <f>'ФОРМУЛЫ!'!F1339</f>
        <v>0</v>
      </c>
      <c r="M1353" s="91"/>
      <c r="N1353" s="76">
        <f>'ФОРМУЛЫ!'!J1339</f>
        <v>0</v>
      </c>
      <c r="O1353" s="76">
        <f>'ФОРМУЛЫ!'!K1339</f>
        <v>0</v>
      </c>
      <c r="P1353" s="77"/>
      <c r="Q1353" s="78">
        <f>'ФОРМУЛЫ!'!P1339</f>
        <v>0</v>
      </c>
      <c r="R1353" s="79">
        <v>0.18</v>
      </c>
      <c r="S1353" s="92"/>
      <c r="T1353" s="92"/>
      <c r="U1353" s="80"/>
      <c r="V1353" s="80"/>
      <c r="W1353" s="80"/>
      <c r="X1353" s="81">
        <v>0</v>
      </c>
      <c r="Y1353" s="80"/>
      <c r="Z1353" s="80"/>
      <c r="AA1353" s="82"/>
      <c r="AB1353" s="82"/>
      <c r="AC1353" s="83"/>
      <c r="AD1353" s="83"/>
      <c r="AE1353" s="83"/>
      <c r="AF1353" s="83"/>
      <c r="AG1353" s="84"/>
      <c r="AH1353" s="85"/>
      <c r="AI1353" s="85"/>
      <c r="AJ1353" s="85">
        <f t="shared" si="40"/>
        <v>0</v>
      </c>
      <c r="AK1353" s="85">
        <f t="shared" si="41"/>
        <v>0</v>
      </c>
      <c r="AL1353" s="36"/>
    </row>
    <row r="1354" spans="1:38" ht="15" hidden="1" customHeight="1" x14ac:dyDescent="0.25">
      <c r="A1354" s="71">
        <v>1324</v>
      </c>
      <c r="B1354" s="71"/>
      <c r="C1354" s="72"/>
      <c r="D1354" s="70"/>
      <c r="E1354" s="30"/>
      <c r="F1354" s="30"/>
      <c r="G1354" s="73"/>
      <c r="H1354" s="74" t="s">
        <v>8</v>
      </c>
      <c r="I1354" s="31"/>
      <c r="J1354" s="30" t="s">
        <v>9</v>
      </c>
      <c r="K1354" s="75">
        <f>'ФОРМУЛЫ!'!E1340</f>
        <v>0</v>
      </c>
      <c r="L1354" s="75">
        <f>'ФОРМУЛЫ!'!F1340</f>
        <v>0</v>
      </c>
      <c r="M1354" s="91"/>
      <c r="N1354" s="76">
        <f>'ФОРМУЛЫ!'!J1340</f>
        <v>0</v>
      </c>
      <c r="O1354" s="76">
        <f>'ФОРМУЛЫ!'!K1340</f>
        <v>0</v>
      </c>
      <c r="P1354" s="77"/>
      <c r="Q1354" s="78">
        <f>'ФОРМУЛЫ!'!P1340</f>
        <v>0</v>
      </c>
      <c r="R1354" s="79">
        <v>0.18</v>
      </c>
      <c r="S1354" s="92"/>
      <c r="T1354" s="92"/>
      <c r="U1354" s="80"/>
      <c r="V1354" s="80"/>
      <c r="W1354" s="80"/>
      <c r="X1354" s="81">
        <v>0</v>
      </c>
      <c r="Y1354" s="80"/>
      <c r="Z1354" s="80"/>
      <c r="AA1354" s="82"/>
      <c r="AB1354" s="82"/>
      <c r="AC1354" s="83"/>
      <c r="AD1354" s="83"/>
      <c r="AE1354" s="83"/>
      <c r="AF1354" s="83"/>
      <c r="AG1354" s="84"/>
      <c r="AH1354" s="85"/>
      <c r="AI1354" s="85"/>
      <c r="AJ1354" s="85">
        <f t="shared" si="40"/>
        <v>0</v>
      </c>
      <c r="AK1354" s="85">
        <f t="shared" si="41"/>
        <v>0</v>
      </c>
      <c r="AL1354" s="36"/>
    </row>
    <row r="1355" spans="1:38" ht="15" hidden="1" customHeight="1" x14ac:dyDescent="0.25">
      <c r="A1355" s="71">
        <v>1325</v>
      </c>
      <c r="B1355" s="71"/>
      <c r="C1355" s="72"/>
      <c r="D1355" s="70"/>
      <c r="E1355" s="30"/>
      <c r="F1355" s="30"/>
      <c r="G1355" s="73"/>
      <c r="H1355" s="74" t="s">
        <v>8</v>
      </c>
      <c r="I1355" s="31"/>
      <c r="J1355" s="30" t="s">
        <v>9</v>
      </c>
      <c r="K1355" s="75">
        <f>'ФОРМУЛЫ!'!E1341</f>
        <v>0</v>
      </c>
      <c r="L1355" s="75">
        <f>'ФОРМУЛЫ!'!F1341</f>
        <v>0</v>
      </c>
      <c r="M1355" s="91"/>
      <c r="N1355" s="76">
        <f>'ФОРМУЛЫ!'!J1341</f>
        <v>0</v>
      </c>
      <c r="O1355" s="76">
        <f>'ФОРМУЛЫ!'!K1341</f>
        <v>0</v>
      </c>
      <c r="P1355" s="77"/>
      <c r="Q1355" s="78">
        <f>'ФОРМУЛЫ!'!P1341</f>
        <v>0</v>
      </c>
      <c r="R1355" s="79">
        <v>0.18</v>
      </c>
      <c r="S1355" s="92"/>
      <c r="T1355" s="92"/>
      <c r="U1355" s="80"/>
      <c r="V1355" s="80"/>
      <c r="W1355" s="80"/>
      <c r="X1355" s="81">
        <v>0</v>
      </c>
      <c r="Y1355" s="80"/>
      <c r="Z1355" s="80"/>
      <c r="AA1355" s="82"/>
      <c r="AB1355" s="82"/>
      <c r="AC1355" s="83"/>
      <c r="AD1355" s="83"/>
      <c r="AE1355" s="83"/>
      <c r="AF1355" s="83"/>
      <c r="AG1355" s="84"/>
      <c r="AH1355" s="85"/>
      <c r="AI1355" s="85"/>
      <c r="AJ1355" s="85">
        <f t="shared" si="40"/>
        <v>0</v>
      </c>
      <c r="AK1355" s="85">
        <f t="shared" si="41"/>
        <v>0</v>
      </c>
      <c r="AL1355" s="36"/>
    </row>
    <row r="1356" spans="1:38" ht="15" hidden="1" customHeight="1" x14ac:dyDescent="0.25">
      <c r="A1356" s="71">
        <v>1326</v>
      </c>
      <c r="B1356" s="71"/>
      <c r="C1356" s="72"/>
      <c r="D1356" s="70"/>
      <c r="E1356" s="30"/>
      <c r="F1356" s="30"/>
      <c r="G1356" s="73"/>
      <c r="H1356" s="74" t="s">
        <v>8</v>
      </c>
      <c r="I1356" s="31"/>
      <c r="J1356" s="30" t="s">
        <v>9</v>
      </c>
      <c r="K1356" s="75">
        <f>'ФОРМУЛЫ!'!E1342</f>
        <v>0</v>
      </c>
      <c r="L1356" s="75">
        <f>'ФОРМУЛЫ!'!F1342</f>
        <v>0</v>
      </c>
      <c r="M1356" s="91"/>
      <c r="N1356" s="76">
        <f>'ФОРМУЛЫ!'!J1342</f>
        <v>0</v>
      </c>
      <c r="O1356" s="76">
        <f>'ФОРМУЛЫ!'!K1342</f>
        <v>0</v>
      </c>
      <c r="P1356" s="77"/>
      <c r="Q1356" s="78">
        <f>'ФОРМУЛЫ!'!P1342</f>
        <v>0</v>
      </c>
      <c r="R1356" s="79">
        <v>0.18</v>
      </c>
      <c r="S1356" s="92"/>
      <c r="T1356" s="92"/>
      <c r="U1356" s="80"/>
      <c r="V1356" s="80"/>
      <c r="W1356" s="80"/>
      <c r="X1356" s="81">
        <v>0</v>
      </c>
      <c r="Y1356" s="80"/>
      <c r="Z1356" s="80"/>
      <c r="AA1356" s="82"/>
      <c r="AB1356" s="82"/>
      <c r="AC1356" s="83"/>
      <c r="AD1356" s="83"/>
      <c r="AE1356" s="83"/>
      <c r="AF1356" s="83"/>
      <c r="AG1356" s="84"/>
      <c r="AH1356" s="85"/>
      <c r="AI1356" s="85"/>
      <c r="AJ1356" s="85">
        <f t="shared" si="40"/>
        <v>0</v>
      </c>
      <c r="AK1356" s="85">
        <f t="shared" si="41"/>
        <v>0</v>
      </c>
      <c r="AL1356" s="36"/>
    </row>
    <row r="1357" spans="1:38" ht="15" hidden="1" customHeight="1" x14ac:dyDescent="0.25">
      <c r="A1357" s="71">
        <v>1327</v>
      </c>
      <c r="B1357" s="71"/>
      <c r="C1357" s="72"/>
      <c r="D1357" s="70"/>
      <c r="E1357" s="30"/>
      <c r="F1357" s="30"/>
      <c r="G1357" s="73"/>
      <c r="H1357" s="74" t="s">
        <v>8</v>
      </c>
      <c r="I1357" s="31"/>
      <c r="J1357" s="30" t="s">
        <v>9</v>
      </c>
      <c r="K1357" s="75">
        <f>'ФОРМУЛЫ!'!E1343</f>
        <v>0</v>
      </c>
      <c r="L1357" s="75">
        <f>'ФОРМУЛЫ!'!F1343</f>
        <v>0</v>
      </c>
      <c r="M1357" s="91"/>
      <c r="N1357" s="76">
        <f>'ФОРМУЛЫ!'!J1343</f>
        <v>0</v>
      </c>
      <c r="O1357" s="76">
        <f>'ФОРМУЛЫ!'!K1343</f>
        <v>0</v>
      </c>
      <c r="P1357" s="77"/>
      <c r="Q1357" s="78">
        <f>'ФОРМУЛЫ!'!P1343</f>
        <v>0</v>
      </c>
      <c r="R1357" s="79">
        <v>0.18</v>
      </c>
      <c r="S1357" s="92"/>
      <c r="T1357" s="92"/>
      <c r="U1357" s="80"/>
      <c r="V1357" s="80"/>
      <c r="W1357" s="80"/>
      <c r="X1357" s="81">
        <v>0</v>
      </c>
      <c r="Y1357" s="80"/>
      <c r="Z1357" s="80"/>
      <c r="AA1357" s="82"/>
      <c r="AB1357" s="82"/>
      <c r="AC1357" s="83"/>
      <c r="AD1357" s="83"/>
      <c r="AE1357" s="83"/>
      <c r="AF1357" s="83"/>
      <c r="AG1357" s="84"/>
      <c r="AH1357" s="85"/>
      <c r="AI1357" s="85"/>
      <c r="AJ1357" s="85">
        <f t="shared" si="40"/>
        <v>0</v>
      </c>
      <c r="AK1357" s="85">
        <f t="shared" si="41"/>
        <v>0</v>
      </c>
      <c r="AL1357" s="36"/>
    </row>
    <row r="1358" spans="1:38" ht="15" hidden="1" customHeight="1" x14ac:dyDescent="0.25">
      <c r="A1358" s="71">
        <v>1328</v>
      </c>
      <c r="B1358" s="71"/>
      <c r="C1358" s="72"/>
      <c r="D1358" s="70"/>
      <c r="E1358" s="30"/>
      <c r="F1358" s="30"/>
      <c r="G1358" s="73"/>
      <c r="H1358" s="74" t="s">
        <v>8</v>
      </c>
      <c r="I1358" s="31"/>
      <c r="J1358" s="30" t="s">
        <v>9</v>
      </c>
      <c r="K1358" s="75">
        <f>'ФОРМУЛЫ!'!E1344</f>
        <v>0</v>
      </c>
      <c r="L1358" s="75">
        <f>'ФОРМУЛЫ!'!F1344</f>
        <v>0</v>
      </c>
      <c r="M1358" s="91"/>
      <c r="N1358" s="76">
        <f>'ФОРМУЛЫ!'!J1344</f>
        <v>0</v>
      </c>
      <c r="O1358" s="76">
        <f>'ФОРМУЛЫ!'!K1344</f>
        <v>0</v>
      </c>
      <c r="P1358" s="77"/>
      <c r="Q1358" s="78">
        <f>'ФОРМУЛЫ!'!P1344</f>
        <v>0</v>
      </c>
      <c r="R1358" s="79">
        <v>0.18</v>
      </c>
      <c r="S1358" s="92"/>
      <c r="T1358" s="92"/>
      <c r="U1358" s="80"/>
      <c r="V1358" s="80"/>
      <c r="W1358" s="80"/>
      <c r="X1358" s="81">
        <v>0</v>
      </c>
      <c r="Y1358" s="80"/>
      <c r="Z1358" s="80"/>
      <c r="AA1358" s="82"/>
      <c r="AB1358" s="82"/>
      <c r="AC1358" s="83"/>
      <c r="AD1358" s="83"/>
      <c r="AE1358" s="83"/>
      <c r="AF1358" s="83"/>
      <c r="AG1358" s="84"/>
      <c r="AH1358" s="85"/>
      <c r="AI1358" s="85"/>
      <c r="AJ1358" s="85">
        <f t="shared" si="40"/>
        <v>0</v>
      </c>
      <c r="AK1358" s="85">
        <f t="shared" si="41"/>
        <v>0</v>
      </c>
      <c r="AL1358" s="36"/>
    </row>
    <row r="1359" spans="1:38" ht="15" hidden="1" customHeight="1" x14ac:dyDescent="0.25">
      <c r="A1359" s="71">
        <v>1329</v>
      </c>
      <c r="B1359" s="71"/>
      <c r="C1359" s="72"/>
      <c r="D1359" s="70"/>
      <c r="E1359" s="30"/>
      <c r="F1359" s="30"/>
      <c r="G1359" s="73"/>
      <c r="H1359" s="74" t="s">
        <v>8</v>
      </c>
      <c r="I1359" s="31"/>
      <c r="J1359" s="30" t="s">
        <v>9</v>
      </c>
      <c r="K1359" s="75">
        <f>'ФОРМУЛЫ!'!E1345</f>
        <v>0</v>
      </c>
      <c r="L1359" s="75">
        <f>'ФОРМУЛЫ!'!F1345</f>
        <v>0</v>
      </c>
      <c r="M1359" s="91"/>
      <c r="N1359" s="76">
        <f>'ФОРМУЛЫ!'!J1345</f>
        <v>0</v>
      </c>
      <c r="O1359" s="76">
        <f>'ФОРМУЛЫ!'!K1345</f>
        <v>0</v>
      </c>
      <c r="P1359" s="77"/>
      <c r="Q1359" s="78">
        <f>'ФОРМУЛЫ!'!P1345</f>
        <v>0</v>
      </c>
      <c r="R1359" s="79">
        <v>0.18</v>
      </c>
      <c r="S1359" s="92"/>
      <c r="T1359" s="92"/>
      <c r="U1359" s="80"/>
      <c r="V1359" s="80"/>
      <c r="W1359" s="80"/>
      <c r="X1359" s="81">
        <v>0</v>
      </c>
      <c r="Y1359" s="80"/>
      <c r="Z1359" s="80"/>
      <c r="AA1359" s="82"/>
      <c r="AB1359" s="82"/>
      <c r="AC1359" s="83"/>
      <c r="AD1359" s="83"/>
      <c r="AE1359" s="83"/>
      <c r="AF1359" s="83"/>
      <c r="AG1359" s="84"/>
      <c r="AH1359" s="85"/>
      <c r="AI1359" s="85"/>
      <c r="AJ1359" s="85">
        <f t="shared" si="40"/>
        <v>0</v>
      </c>
      <c r="AK1359" s="85">
        <f t="shared" si="41"/>
        <v>0</v>
      </c>
      <c r="AL1359" s="36"/>
    </row>
    <row r="1360" spans="1:38" ht="15" hidden="1" customHeight="1" x14ac:dyDescent="0.25">
      <c r="A1360" s="71">
        <v>1330</v>
      </c>
      <c r="B1360" s="71"/>
      <c r="C1360" s="72"/>
      <c r="D1360" s="70"/>
      <c r="E1360" s="30"/>
      <c r="F1360" s="30"/>
      <c r="G1360" s="73"/>
      <c r="H1360" s="74" t="s">
        <v>8</v>
      </c>
      <c r="I1360" s="31"/>
      <c r="J1360" s="30" t="s">
        <v>9</v>
      </c>
      <c r="K1360" s="75">
        <f>'ФОРМУЛЫ!'!E1346</f>
        <v>0</v>
      </c>
      <c r="L1360" s="75">
        <f>'ФОРМУЛЫ!'!F1346</f>
        <v>0</v>
      </c>
      <c r="M1360" s="91"/>
      <c r="N1360" s="76">
        <f>'ФОРМУЛЫ!'!J1346</f>
        <v>0</v>
      </c>
      <c r="O1360" s="76">
        <f>'ФОРМУЛЫ!'!K1346</f>
        <v>0</v>
      </c>
      <c r="P1360" s="77"/>
      <c r="Q1360" s="78">
        <f>'ФОРМУЛЫ!'!P1346</f>
        <v>0</v>
      </c>
      <c r="R1360" s="79">
        <v>0.18</v>
      </c>
      <c r="S1360" s="92"/>
      <c r="T1360" s="92"/>
      <c r="U1360" s="80"/>
      <c r="V1360" s="80"/>
      <c r="W1360" s="80"/>
      <c r="X1360" s="81">
        <v>0</v>
      </c>
      <c r="Y1360" s="80"/>
      <c r="Z1360" s="80"/>
      <c r="AA1360" s="82"/>
      <c r="AB1360" s="82"/>
      <c r="AC1360" s="83"/>
      <c r="AD1360" s="83"/>
      <c r="AE1360" s="83"/>
      <c r="AF1360" s="83"/>
      <c r="AG1360" s="84"/>
      <c r="AH1360" s="85"/>
      <c r="AI1360" s="85"/>
      <c r="AJ1360" s="85">
        <f t="shared" si="40"/>
        <v>0</v>
      </c>
      <c r="AK1360" s="85">
        <f t="shared" si="41"/>
        <v>0</v>
      </c>
      <c r="AL1360" s="36"/>
    </row>
    <row r="1361" spans="1:38" ht="15" hidden="1" customHeight="1" x14ac:dyDescent="0.25">
      <c r="A1361" s="71">
        <v>1331</v>
      </c>
      <c r="B1361" s="71"/>
      <c r="C1361" s="72"/>
      <c r="D1361" s="70"/>
      <c r="E1361" s="30"/>
      <c r="F1361" s="30"/>
      <c r="G1361" s="73"/>
      <c r="H1361" s="74" t="s">
        <v>8</v>
      </c>
      <c r="I1361" s="31"/>
      <c r="J1361" s="30" t="s">
        <v>9</v>
      </c>
      <c r="K1361" s="75">
        <f>'ФОРМУЛЫ!'!E1347</f>
        <v>0</v>
      </c>
      <c r="L1361" s="75">
        <f>'ФОРМУЛЫ!'!F1347</f>
        <v>0</v>
      </c>
      <c r="M1361" s="91"/>
      <c r="N1361" s="76">
        <f>'ФОРМУЛЫ!'!J1347</f>
        <v>0</v>
      </c>
      <c r="O1361" s="76">
        <f>'ФОРМУЛЫ!'!K1347</f>
        <v>0</v>
      </c>
      <c r="P1361" s="77"/>
      <c r="Q1361" s="78">
        <f>'ФОРМУЛЫ!'!P1347</f>
        <v>0</v>
      </c>
      <c r="R1361" s="79">
        <v>0.18</v>
      </c>
      <c r="S1361" s="92"/>
      <c r="T1361" s="92"/>
      <c r="U1361" s="80"/>
      <c r="V1361" s="80"/>
      <c r="W1361" s="80"/>
      <c r="X1361" s="81">
        <v>0</v>
      </c>
      <c r="Y1361" s="80"/>
      <c r="Z1361" s="80"/>
      <c r="AA1361" s="82"/>
      <c r="AB1361" s="82"/>
      <c r="AC1361" s="83"/>
      <c r="AD1361" s="83"/>
      <c r="AE1361" s="83"/>
      <c r="AF1361" s="83"/>
      <c r="AG1361" s="84"/>
      <c r="AH1361" s="85"/>
      <c r="AI1361" s="85"/>
      <c r="AJ1361" s="85">
        <f t="shared" si="40"/>
        <v>0</v>
      </c>
      <c r="AK1361" s="85">
        <f t="shared" si="41"/>
        <v>0</v>
      </c>
      <c r="AL1361" s="36"/>
    </row>
    <row r="1362" spans="1:38" ht="15" hidden="1" customHeight="1" x14ac:dyDescent="0.25">
      <c r="A1362" s="71">
        <v>1332</v>
      </c>
      <c r="B1362" s="71"/>
      <c r="C1362" s="72"/>
      <c r="D1362" s="70"/>
      <c r="E1362" s="30"/>
      <c r="F1362" s="30"/>
      <c r="G1362" s="73"/>
      <c r="H1362" s="74" t="s">
        <v>8</v>
      </c>
      <c r="I1362" s="31"/>
      <c r="J1362" s="30" t="s">
        <v>9</v>
      </c>
      <c r="K1362" s="75">
        <f>'ФОРМУЛЫ!'!E1348</f>
        <v>0</v>
      </c>
      <c r="L1362" s="75">
        <f>'ФОРМУЛЫ!'!F1348</f>
        <v>0</v>
      </c>
      <c r="M1362" s="91"/>
      <c r="N1362" s="76">
        <f>'ФОРМУЛЫ!'!J1348</f>
        <v>0</v>
      </c>
      <c r="O1362" s="76">
        <f>'ФОРМУЛЫ!'!K1348</f>
        <v>0</v>
      </c>
      <c r="P1362" s="77"/>
      <c r="Q1362" s="78">
        <f>'ФОРМУЛЫ!'!P1348</f>
        <v>0</v>
      </c>
      <c r="R1362" s="79">
        <v>0.18</v>
      </c>
      <c r="S1362" s="92"/>
      <c r="T1362" s="92"/>
      <c r="U1362" s="80"/>
      <c r="V1362" s="80"/>
      <c r="W1362" s="80"/>
      <c r="X1362" s="81">
        <v>0</v>
      </c>
      <c r="Y1362" s="80"/>
      <c r="Z1362" s="80"/>
      <c r="AA1362" s="82"/>
      <c r="AB1362" s="82"/>
      <c r="AC1362" s="83"/>
      <c r="AD1362" s="83"/>
      <c r="AE1362" s="83"/>
      <c r="AF1362" s="83"/>
      <c r="AG1362" s="84"/>
      <c r="AH1362" s="85"/>
      <c r="AI1362" s="85"/>
      <c r="AJ1362" s="85">
        <f t="shared" si="40"/>
        <v>0</v>
      </c>
      <c r="AK1362" s="85">
        <f t="shared" si="41"/>
        <v>0</v>
      </c>
      <c r="AL1362" s="36"/>
    </row>
    <row r="1363" spans="1:38" ht="15" hidden="1" customHeight="1" x14ac:dyDescent="0.25">
      <c r="A1363" s="71">
        <v>1333</v>
      </c>
      <c r="B1363" s="71"/>
      <c r="C1363" s="72"/>
      <c r="D1363" s="70"/>
      <c r="E1363" s="30"/>
      <c r="F1363" s="30"/>
      <c r="G1363" s="73"/>
      <c r="H1363" s="74" t="s">
        <v>8</v>
      </c>
      <c r="I1363" s="31"/>
      <c r="J1363" s="30" t="s">
        <v>9</v>
      </c>
      <c r="K1363" s="75">
        <f>'ФОРМУЛЫ!'!E1349</f>
        <v>0</v>
      </c>
      <c r="L1363" s="75">
        <f>'ФОРМУЛЫ!'!F1349</f>
        <v>0</v>
      </c>
      <c r="M1363" s="91"/>
      <c r="N1363" s="76">
        <f>'ФОРМУЛЫ!'!J1349</f>
        <v>0</v>
      </c>
      <c r="O1363" s="76">
        <f>'ФОРМУЛЫ!'!K1349</f>
        <v>0</v>
      </c>
      <c r="P1363" s="77"/>
      <c r="Q1363" s="78">
        <f>'ФОРМУЛЫ!'!P1349</f>
        <v>0</v>
      </c>
      <c r="R1363" s="79">
        <v>0.18</v>
      </c>
      <c r="S1363" s="92"/>
      <c r="T1363" s="92"/>
      <c r="U1363" s="80"/>
      <c r="V1363" s="80"/>
      <c r="W1363" s="80"/>
      <c r="X1363" s="81">
        <v>0</v>
      </c>
      <c r="Y1363" s="80"/>
      <c r="Z1363" s="80"/>
      <c r="AA1363" s="82"/>
      <c r="AB1363" s="82"/>
      <c r="AC1363" s="83"/>
      <c r="AD1363" s="83"/>
      <c r="AE1363" s="83"/>
      <c r="AF1363" s="83"/>
      <c r="AG1363" s="84"/>
      <c r="AH1363" s="85"/>
      <c r="AI1363" s="85"/>
      <c r="AJ1363" s="85">
        <f t="shared" si="40"/>
        <v>0</v>
      </c>
      <c r="AK1363" s="85">
        <f t="shared" si="41"/>
        <v>0</v>
      </c>
      <c r="AL1363" s="36"/>
    </row>
    <row r="1364" spans="1:38" ht="15" hidden="1" customHeight="1" x14ac:dyDescent="0.25">
      <c r="A1364" s="71">
        <v>1334</v>
      </c>
      <c r="B1364" s="71"/>
      <c r="C1364" s="72"/>
      <c r="D1364" s="70"/>
      <c r="E1364" s="30"/>
      <c r="F1364" s="30"/>
      <c r="G1364" s="73"/>
      <c r="H1364" s="74" t="s">
        <v>8</v>
      </c>
      <c r="I1364" s="31"/>
      <c r="J1364" s="30" t="s">
        <v>9</v>
      </c>
      <c r="K1364" s="75">
        <f>'ФОРМУЛЫ!'!E1350</f>
        <v>0</v>
      </c>
      <c r="L1364" s="75">
        <f>'ФОРМУЛЫ!'!F1350</f>
        <v>0</v>
      </c>
      <c r="M1364" s="91"/>
      <c r="N1364" s="76">
        <f>'ФОРМУЛЫ!'!J1350</f>
        <v>0</v>
      </c>
      <c r="O1364" s="76">
        <f>'ФОРМУЛЫ!'!K1350</f>
        <v>0</v>
      </c>
      <c r="P1364" s="77"/>
      <c r="Q1364" s="78">
        <f>'ФОРМУЛЫ!'!P1350</f>
        <v>0</v>
      </c>
      <c r="R1364" s="79">
        <v>0.18</v>
      </c>
      <c r="S1364" s="92"/>
      <c r="T1364" s="92"/>
      <c r="U1364" s="80"/>
      <c r="V1364" s="80"/>
      <c r="W1364" s="80"/>
      <c r="X1364" s="81">
        <v>0</v>
      </c>
      <c r="Y1364" s="80"/>
      <c r="Z1364" s="80"/>
      <c r="AA1364" s="82"/>
      <c r="AB1364" s="82"/>
      <c r="AC1364" s="83"/>
      <c r="AD1364" s="83"/>
      <c r="AE1364" s="83"/>
      <c r="AF1364" s="83"/>
      <c r="AG1364" s="84"/>
      <c r="AH1364" s="85"/>
      <c r="AI1364" s="85"/>
      <c r="AJ1364" s="85">
        <f t="shared" si="40"/>
        <v>0</v>
      </c>
      <c r="AK1364" s="85">
        <f t="shared" si="41"/>
        <v>0</v>
      </c>
      <c r="AL1364" s="36"/>
    </row>
    <row r="1365" spans="1:38" ht="15" hidden="1" customHeight="1" x14ac:dyDescent="0.25">
      <c r="A1365" s="71">
        <v>1335</v>
      </c>
      <c r="B1365" s="71"/>
      <c r="C1365" s="72"/>
      <c r="D1365" s="70"/>
      <c r="E1365" s="30"/>
      <c r="F1365" s="30"/>
      <c r="G1365" s="73"/>
      <c r="H1365" s="74" t="s">
        <v>8</v>
      </c>
      <c r="I1365" s="31"/>
      <c r="J1365" s="30" t="s">
        <v>9</v>
      </c>
      <c r="K1365" s="75">
        <f>'ФОРМУЛЫ!'!E1351</f>
        <v>0</v>
      </c>
      <c r="L1365" s="75">
        <f>'ФОРМУЛЫ!'!F1351</f>
        <v>0</v>
      </c>
      <c r="M1365" s="91"/>
      <c r="N1365" s="76">
        <f>'ФОРМУЛЫ!'!J1351</f>
        <v>0</v>
      </c>
      <c r="O1365" s="76">
        <f>'ФОРМУЛЫ!'!K1351</f>
        <v>0</v>
      </c>
      <c r="P1365" s="77"/>
      <c r="Q1365" s="78">
        <f>'ФОРМУЛЫ!'!P1351</f>
        <v>0</v>
      </c>
      <c r="R1365" s="79">
        <v>0.18</v>
      </c>
      <c r="S1365" s="92"/>
      <c r="T1365" s="92"/>
      <c r="U1365" s="80"/>
      <c r="V1365" s="80"/>
      <c r="W1365" s="80"/>
      <c r="X1365" s="81">
        <v>0</v>
      </c>
      <c r="Y1365" s="80"/>
      <c r="Z1365" s="80"/>
      <c r="AA1365" s="82"/>
      <c r="AB1365" s="82"/>
      <c r="AC1365" s="83"/>
      <c r="AD1365" s="83"/>
      <c r="AE1365" s="83"/>
      <c r="AF1365" s="83"/>
      <c r="AG1365" s="84"/>
      <c r="AH1365" s="85"/>
      <c r="AI1365" s="85"/>
      <c r="AJ1365" s="85">
        <f t="shared" si="40"/>
        <v>0</v>
      </c>
      <c r="AK1365" s="85">
        <f t="shared" si="41"/>
        <v>0</v>
      </c>
      <c r="AL1365" s="36"/>
    </row>
    <row r="1366" spans="1:38" ht="15" hidden="1" customHeight="1" x14ac:dyDescent="0.25">
      <c r="A1366" s="71">
        <v>1336</v>
      </c>
      <c r="B1366" s="71"/>
      <c r="C1366" s="72"/>
      <c r="D1366" s="70"/>
      <c r="E1366" s="30"/>
      <c r="F1366" s="30"/>
      <c r="G1366" s="73"/>
      <c r="H1366" s="74" t="s">
        <v>8</v>
      </c>
      <c r="I1366" s="31"/>
      <c r="J1366" s="30" t="s">
        <v>9</v>
      </c>
      <c r="K1366" s="75">
        <f>'ФОРМУЛЫ!'!E1352</f>
        <v>0</v>
      </c>
      <c r="L1366" s="75">
        <f>'ФОРМУЛЫ!'!F1352</f>
        <v>0</v>
      </c>
      <c r="M1366" s="91"/>
      <c r="N1366" s="76">
        <f>'ФОРМУЛЫ!'!J1352</f>
        <v>0</v>
      </c>
      <c r="O1366" s="76">
        <f>'ФОРМУЛЫ!'!K1352</f>
        <v>0</v>
      </c>
      <c r="P1366" s="77"/>
      <c r="Q1366" s="78">
        <f>'ФОРМУЛЫ!'!P1352</f>
        <v>0</v>
      </c>
      <c r="R1366" s="79">
        <v>0.18</v>
      </c>
      <c r="S1366" s="92"/>
      <c r="T1366" s="92"/>
      <c r="U1366" s="80"/>
      <c r="V1366" s="80"/>
      <c r="W1366" s="80"/>
      <c r="X1366" s="81">
        <v>0</v>
      </c>
      <c r="Y1366" s="80"/>
      <c r="Z1366" s="80"/>
      <c r="AA1366" s="82"/>
      <c r="AB1366" s="82"/>
      <c r="AC1366" s="83"/>
      <c r="AD1366" s="83"/>
      <c r="AE1366" s="83"/>
      <c r="AF1366" s="83"/>
      <c r="AG1366" s="84"/>
      <c r="AH1366" s="85"/>
      <c r="AI1366" s="85"/>
      <c r="AJ1366" s="85">
        <f t="shared" si="40"/>
        <v>0</v>
      </c>
      <c r="AK1366" s="85">
        <f t="shared" si="41"/>
        <v>0</v>
      </c>
      <c r="AL1366" s="36"/>
    </row>
    <row r="1367" spans="1:38" ht="15" hidden="1" customHeight="1" x14ac:dyDescent="0.25">
      <c r="A1367" s="71">
        <v>1337</v>
      </c>
      <c r="B1367" s="71"/>
      <c r="C1367" s="72"/>
      <c r="D1367" s="70"/>
      <c r="E1367" s="30"/>
      <c r="F1367" s="30"/>
      <c r="G1367" s="73"/>
      <c r="H1367" s="74" t="s">
        <v>8</v>
      </c>
      <c r="I1367" s="31"/>
      <c r="J1367" s="30" t="s">
        <v>9</v>
      </c>
      <c r="K1367" s="75">
        <f>'ФОРМУЛЫ!'!E1353</f>
        <v>0</v>
      </c>
      <c r="L1367" s="75">
        <f>'ФОРМУЛЫ!'!F1353</f>
        <v>0</v>
      </c>
      <c r="M1367" s="91"/>
      <c r="N1367" s="76">
        <f>'ФОРМУЛЫ!'!J1353</f>
        <v>0</v>
      </c>
      <c r="O1367" s="76">
        <f>'ФОРМУЛЫ!'!K1353</f>
        <v>0</v>
      </c>
      <c r="P1367" s="77"/>
      <c r="Q1367" s="78">
        <f>'ФОРМУЛЫ!'!P1353</f>
        <v>0</v>
      </c>
      <c r="R1367" s="79">
        <v>0.18</v>
      </c>
      <c r="S1367" s="92"/>
      <c r="T1367" s="92"/>
      <c r="U1367" s="80"/>
      <c r="V1367" s="80"/>
      <c r="W1367" s="80"/>
      <c r="X1367" s="81">
        <v>0</v>
      </c>
      <c r="Y1367" s="80"/>
      <c r="Z1367" s="80"/>
      <c r="AA1367" s="82"/>
      <c r="AB1367" s="82"/>
      <c r="AC1367" s="83"/>
      <c r="AD1367" s="83"/>
      <c r="AE1367" s="83"/>
      <c r="AF1367" s="83"/>
      <c r="AG1367" s="84"/>
      <c r="AH1367" s="85"/>
      <c r="AI1367" s="85"/>
      <c r="AJ1367" s="85">
        <f t="shared" si="40"/>
        <v>0</v>
      </c>
      <c r="AK1367" s="85">
        <f t="shared" si="41"/>
        <v>0</v>
      </c>
      <c r="AL1367" s="36"/>
    </row>
    <row r="1368" spans="1:38" ht="15" hidden="1" customHeight="1" x14ac:dyDescent="0.25">
      <c r="A1368" s="71">
        <v>1338</v>
      </c>
      <c r="B1368" s="71"/>
      <c r="C1368" s="72"/>
      <c r="D1368" s="70"/>
      <c r="E1368" s="30"/>
      <c r="F1368" s="30"/>
      <c r="G1368" s="73"/>
      <c r="H1368" s="74" t="s">
        <v>8</v>
      </c>
      <c r="I1368" s="31"/>
      <c r="J1368" s="30" t="s">
        <v>9</v>
      </c>
      <c r="K1368" s="75">
        <f>'ФОРМУЛЫ!'!E1354</f>
        <v>0</v>
      </c>
      <c r="L1368" s="75">
        <f>'ФОРМУЛЫ!'!F1354</f>
        <v>0</v>
      </c>
      <c r="M1368" s="91"/>
      <c r="N1368" s="76">
        <f>'ФОРМУЛЫ!'!J1354</f>
        <v>0</v>
      </c>
      <c r="O1368" s="76">
        <f>'ФОРМУЛЫ!'!K1354</f>
        <v>0</v>
      </c>
      <c r="P1368" s="77"/>
      <c r="Q1368" s="78">
        <f>'ФОРМУЛЫ!'!P1354</f>
        <v>0</v>
      </c>
      <c r="R1368" s="79">
        <v>0.18</v>
      </c>
      <c r="S1368" s="92"/>
      <c r="T1368" s="92"/>
      <c r="U1368" s="80"/>
      <c r="V1368" s="80"/>
      <c r="W1368" s="80"/>
      <c r="X1368" s="81">
        <v>0</v>
      </c>
      <c r="Y1368" s="80"/>
      <c r="Z1368" s="80"/>
      <c r="AA1368" s="82"/>
      <c r="AB1368" s="82"/>
      <c r="AC1368" s="83"/>
      <c r="AD1368" s="83"/>
      <c r="AE1368" s="83"/>
      <c r="AF1368" s="83"/>
      <c r="AG1368" s="84"/>
      <c r="AH1368" s="85"/>
      <c r="AI1368" s="85"/>
      <c r="AJ1368" s="85">
        <f t="shared" si="40"/>
        <v>0</v>
      </c>
      <c r="AK1368" s="85">
        <f t="shared" si="41"/>
        <v>0</v>
      </c>
      <c r="AL1368" s="36"/>
    </row>
    <row r="1369" spans="1:38" ht="15" hidden="1" customHeight="1" x14ac:dyDescent="0.25">
      <c r="A1369" s="71">
        <v>1339</v>
      </c>
      <c r="B1369" s="71"/>
      <c r="C1369" s="72"/>
      <c r="D1369" s="70"/>
      <c r="E1369" s="30"/>
      <c r="F1369" s="30"/>
      <c r="G1369" s="73"/>
      <c r="H1369" s="74" t="s">
        <v>8</v>
      </c>
      <c r="I1369" s="31"/>
      <c r="J1369" s="30" t="s">
        <v>9</v>
      </c>
      <c r="K1369" s="75">
        <f>'ФОРМУЛЫ!'!E1355</f>
        <v>0</v>
      </c>
      <c r="L1369" s="75">
        <f>'ФОРМУЛЫ!'!F1355</f>
        <v>0</v>
      </c>
      <c r="M1369" s="91"/>
      <c r="N1369" s="76">
        <f>'ФОРМУЛЫ!'!J1355</f>
        <v>0</v>
      </c>
      <c r="O1369" s="76">
        <f>'ФОРМУЛЫ!'!K1355</f>
        <v>0</v>
      </c>
      <c r="P1369" s="77"/>
      <c r="Q1369" s="78">
        <f>'ФОРМУЛЫ!'!P1355</f>
        <v>0</v>
      </c>
      <c r="R1369" s="79">
        <v>0.18</v>
      </c>
      <c r="S1369" s="92"/>
      <c r="T1369" s="92"/>
      <c r="U1369" s="80"/>
      <c r="V1369" s="80"/>
      <c r="W1369" s="80"/>
      <c r="X1369" s="81">
        <v>0</v>
      </c>
      <c r="Y1369" s="80"/>
      <c r="Z1369" s="80"/>
      <c r="AA1369" s="82"/>
      <c r="AB1369" s="82"/>
      <c r="AC1369" s="83"/>
      <c r="AD1369" s="83"/>
      <c r="AE1369" s="83"/>
      <c r="AF1369" s="83"/>
      <c r="AG1369" s="84"/>
      <c r="AH1369" s="85"/>
      <c r="AI1369" s="85"/>
      <c r="AJ1369" s="85">
        <f t="shared" si="40"/>
        <v>0</v>
      </c>
      <c r="AK1369" s="85">
        <f t="shared" si="41"/>
        <v>0</v>
      </c>
      <c r="AL1369" s="36"/>
    </row>
    <row r="1370" spans="1:38" ht="15" hidden="1" customHeight="1" x14ac:dyDescent="0.25">
      <c r="A1370" s="71">
        <v>1340</v>
      </c>
      <c r="B1370" s="71"/>
      <c r="C1370" s="72"/>
      <c r="D1370" s="70"/>
      <c r="E1370" s="30"/>
      <c r="F1370" s="30"/>
      <c r="G1370" s="73"/>
      <c r="H1370" s="74" t="s">
        <v>8</v>
      </c>
      <c r="I1370" s="31"/>
      <c r="J1370" s="30" t="s">
        <v>9</v>
      </c>
      <c r="K1370" s="75">
        <f>'ФОРМУЛЫ!'!E1356</f>
        <v>0</v>
      </c>
      <c r="L1370" s="75">
        <f>'ФОРМУЛЫ!'!F1356</f>
        <v>0</v>
      </c>
      <c r="M1370" s="91"/>
      <c r="N1370" s="76">
        <f>'ФОРМУЛЫ!'!J1356</f>
        <v>0</v>
      </c>
      <c r="O1370" s="76">
        <f>'ФОРМУЛЫ!'!K1356</f>
        <v>0</v>
      </c>
      <c r="P1370" s="77"/>
      <c r="Q1370" s="78">
        <f>'ФОРМУЛЫ!'!P1356</f>
        <v>0</v>
      </c>
      <c r="R1370" s="79">
        <v>0.18</v>
      </c>
      <c r="S1370" s="92"/>
      <c r="T1370" s="92"/>
      <c r="U1370" s="80"/>
      <c r="V1370" s="80"/>
      <c r="W1370" s="80"/>
      <c r="X1370" s="81">
        <v>0</v>
      </c>
      <c r="Y1370" s="80"/>
      <c r="Z1370" s="80"/>
      <c r="AA1370" s="82"/>
      <c r="AB1370" s="82"/>
      <c r="AC1370" s="83"/>
      <c r="AD1370" s="83"/>
      <c r="AE1370" s="83"/>
      <c r="AF1370" s="83"/>
      <c r="AG1370" s="84"/>
      <c r="AH1370" s="85"/>
      <c r="AI1370" s="85"/>
      <c r="AJ1370" s="85">
        <f t="shared" si="40"/>
        <v>0</v>
      </c>
      <c r="AK1370" s="85">
        <f t="shared" si="41"/>
        <v>0</v>
      </c>
      <c r="AL1370" s="36"/>
    </row>
    <row r="1371" spans="1:38" ht="15" hidden="1" customHeight="1" x14ac:dyDescent="0.25">
      <c r="A1371" s="71">
        <v>1341</v>
      </c>
      <c r="B1371" s="71"/>
      <c r="C1371" s="72"/>
      <c r="D1371" s="70"/>
      <c r="E1371" s="30"/>
      <c r="F1371" s="30"/>
      <c r="G1371" s="73"/>
      <c r="H1371" s="74" t="s">
        <v>8</v>
      </c>
      <c r="I1371" s="31"/>
      <c r="J1371" s="30" t="s">
        <v>9</v>
      </c>
      <c r="K1371" s="75">
        <f>'ФОРМУЛЫ!'!E1357</f>
        <v>0</v>
      </c>
      <c r="L1371" s="75">
        <f>'ФОРМУЛЫ!'!F1357</f>
        <v>0</v>
      </c>
      <c r="M1371" s="91"/>
      <c r="N1371" s="76">
        <f>'ФОРМУЛЫ!'!J1357</f>
        <v>0</v>
      </c>
      <c r="O1371" s="76">
        <f>'ФОРМУЛЫ!'!K1357</f>
        <v>0</v>
      </c>
      <c r="P1371" s="77"/>
      <c r="Q1371" s="78">
        <f>'ФОРМУЛЫ!'!P1357</f>
        <v>0</v>
      </c>
      <c r="R1371" s="79">
        <v>0.18</v>
      </c>
      <c r="S1371" s="92"/>
      <c r="T1371" s="92"/>
      <c r="U1371" s="80"/>
      <c r="V1371" s="80"/>
      <c r="W1371" s="80"/>
      <c r="X1371" s="81">
        <v>0</v>
      </c>
      <c r="Y1371" s="80"/>
      <c r="Z1371" s="80"/>
      <c r="AA1371" s="82"/>
      <c r="AB1371" s="82"/>
      <c r="AC1371" s="83"/>
      <c r="AD1371" s="83"/>
      <c r="AE1371" s="83"/>
      <c r="AF1371" s="83"/>
      <c r="AG1371" s="84"/>
      <c r="AH1371" s="85"/>
      <c r="AI1371" s="85"/>
      <c r="AJ1371" s="85">
        <f t="shared" si="40"/>
        <v>0</v>
      </c>
      <c r="AK1371" s="85">
        <f t="shared" si="41"/>
        <v>0</v>
      </c>
      <c r="AL1371" s="36"/>
    </row>
    <row r="1372" spans="1:38" ht="15" hidden="1" customHeight="1" x14ac:dyDescent="0.25">
      <c r="A1372" s="71">
        <v>1342</v>
      </c>
      <c r="B1372" s="71"/>
      <c r="C1372" s="72"/>
      <c r="D1372" s="70"/>
      <c r="E1372" s="30"/>
      <c r="F1372" s="30"/>
      <c r="G1372" s="73"/>
      <c r="H1372" s="74" t="s">
        <v>8</v>
      </c>
      <c r="I1372" s="31"/>
      <c r="J1372" s="30" t="s">
        <v>9</v>
      </c>
      <c r="K1372" s="75">
        <f>'ФОРМУЛЫ!'!E1358</f>
        <v>0</v>
      </c>
      <c r="L1372" s="75">
        <f>'ФОРМУЛЫ!'!F1358</f>
        <v>0</v>
      </c>
      <c r="M1372" s="91"/>
      <c r="N1372" s="76">
        <f>'ФОРМУЛЫ!'!J1358</f>
        <v>0</v>
      </c>
      <c r="O1372" s="76">
        <f>'ФОРМУЛЫ!'!K1358</f>
        <v>0</v>
      </c>
      <c r="P1372" s="77"/>
      <c r="Q1372" s="78">
        <f>'ФОРМУЛЫ!'!P1358</f>
        <v>0</v>
      </c>
      <c r="R1372" s="79">
        <v>0.18</v>
      </c>
      <c r="S1372" s="92"/>
      <c r="T1372" s="92"/>
      <c r="U1372" s="80"/>
      <c r="V1372" s="80"/>
      <c r="W1372" s="80"/>
      <c r="X1372" s="81">
        <v>0</v>
      </c>
      <c r="Y1372" s="80"/>
      <c r="Z1372" s="80"/>
      <c r="AA1372" s="82"/>
      <c r="AB1372" s="82"/>
      <c r="AC1372" s="83"/>
      <c r="AD1372" s="83"/>
      <c r="AE1372" s="83"/>
      <c r="AF1372" s="83"/>
      <c r="AG1372" s="84"/>
      <c r="AH1372" s="85"/>
      <c r="AI1372" s="85"/>
      <c r="AJ1372" s="85">
        <f t="shared" si="40"/>
        <v>0</v>
      </c>
      <c r="AK1372" s="85">
        <f t="shared" si="41"/>
        <v>0</v>
      </c>
      <c r="AL1372" s="36"/>
    </row>
    <row r="1373" spans="1:38" ht="15" hidden="1" customHeight="1" x14ac:dyDescent="0.25">
      <c r="A1373" s="71">
        <v>1343</v>
      </c>
      <c r="B1373" s="71"/>
      <c r="C1373" s="72"/>
      <c r="D1373" s="70"/>
      <c r="E1373" s="30"/>
      <c r="F1373" s="30"/>
      <c r="G1373" s="73"/>
      <c r="H1373" s="74" t="s">
        <v>8</v>
      </c>
      <c r="I1373" s="31"/>
      <c r="J1373" s="30" t="s">
        <v>9</v>
      </c>
      <c r="K1373" s="75">
        <f>'ФОРМУЛЫ!'!E1359</f>
        <v>0</v>
      </c>
      <c r="L1373" s="75">
        <f>'ФОРМУЛЫ!'!F1359</f>
        <v>0</v>
      </c>
      <c r="M1373" s="91"/>
      <c r="N1373" s="76">
        <f>'ФОРМУЛЫ!'!J1359</f>
        <v>0</v>
      </c>
      <c r="O1373" s="76">
        <f>'ФОРМУЛЫ!'!K1359</f>
        <v>0</v>
      </c>
      <c r="P1373" s="77"/>
      <c r="Q1373" s="78">
        <f>'ФОРМУЛЫ!'!P1359</f>
        <v>0</v>
      </c>
      <c r="R1373" s="79">
        <v>0.18</v>
      </c>
      <c r="S1373" s="92"/>
      <c r="T1373" s="92"/>
      <c r="U1373" s="80"/>
      <c r="V1373" s="80"/>
      <c r="W1373" s="80"/>
      <c r="X1373" s="81">
        <v>0</v>
      </c>
      <c r="Y1373" s="80"/>
      <c r="Z1373" s="80"/>
      <c r="AA1373" s="82"/>
      <c r="AB1373" s="82"/>
      <c r="AC1373" s="83"/>
      <c r="AD1373" s="83"/>
      <c r="AE1373" s="83"/>
      <c r="AF1373" s="83"/>
      <c r="AG1373" s="84"/>
      <c r="AH1373" s="85"/>
      <c r="AI1373" s="85"/>
      <c r="AJ1373" s="85">
        <f t="shared" si="40"/>
        <v>0</v>
      </c>
      <c r="AK1373" s="85">
        <f t="shared" si="41"/>
        <v>0</v>
      </c>
      <c r="AL1373" s="36"/>
    </row>
    <row r="1374" spans="1:38" ht="15" hidden="1" customHeight="1" x14ac:dyDescent="0.25">
      <c r="A1374" s="71">
        <v>1344</v>
      </c>
      <c r="B1374" s="71"/>
      <c r="C1374" s="72"/>
      <c r="D1374" s="70"/>
      <c r="E1374" s="30"/>
      <c r="F1374" s="30"/>
      <c r="G1374" s="73"/>
      <c r="H1374" s="74" t="s">
        <v>8</v>
      </c>
      <c r="I1374" s="31"/>
      <c r="J1374" s="30" t="s">
        <v>9</v>
      </c>
      <c r="K1374" s="75">
        <f>'ФОРМУЛЫ!'!E1360</f>
        <v>0</v>
      </c>
      <c r="L1374" s="75">
        <f>'ФОРМУЛЫ!'!F1360</f>
        <v>0</v>
      </c>
      <c r="M1374" s="91"/>
      <c r="N1374" s="76">
        <f>'ФОРМУЛЫ!'!J1360</f>
        <v>0</v>
      </c>
      <c r="O1374" s="76">
        <f>'ФОРМУЛЫ!'!K1360</f>
        <v>0</v>
      </c>
      <c r="P1374" s="77"/>
      <c r="Q1374" s="78">
        <f>'ФОРМУЛЫ!'!P1360</f>
        <v>0</v>
      </c>
      <c r="R1374" s="79">
        <v>0.18</v>
      </c>
      <c r="S1374" s="92"/>
      <c r="T1374" s="92"/>
      <c r="U1374" s="80"/>
      <c r="V1374" s="80"/>
      <c r="W1374" s="80"/>
      <c r="X1374" s="81">
        <v>0</v>
      </c>
      <c r="Y1374" s="80"/>
      <c r="Z1374" s="80"/>
      <c r="AA1374" s="82"/>
      <c r="AB1374" s="82"/>
      <c r="AC1374" s="83"/>
      <c r="AD1374" s="83"/>
      <c r="AE1374" s="83"/>
      <c r="AF1374" s="83"/>
      <c r="AG1374" s="84"/>
      <c r="AH1374" s="85"/>
      <c r="AI1374" s="85"/>
      <c r="AJ1374" s="85">
        <f t="shared" si="40"/>
        <v>0</v>
      </c>
      <c r="AK1374" s="85">
        <f t="shared" si="41"/>
        <v>0</v>
      </c>
      <c r="AL1374" s="36"/>
    </row>
    <row r="1375" spans="1:38" ht="15" hidden="1" customHeight="1" x14ac:dyDescent="0.25">
      <c r="A1375" s="71">
        <v>1345</v>
      </c>
      <c r="B1375" s="71"/>
      <c r="C1375" s="72"/>
      <c r="D1375" s="70"/>
      <c r="E1375" s="30"/>
      <c r="F1375" s="30"/>
      <c r="G1375" s="73"/>
      <c r="H1375" s="74" t="s">
        <v>8</v>
      </c>
      <c r="I1375" s="31"/>
      <c r="J1375" s="30" t="s">
        <v>9</v>
      </c>
      <c r="K1375" s="75">
        <f>'ФОРМУЛЫ!'!E1361</f>
        <v>0</v>
      </c>
      <c r="L1375" s="75">
        <f>'ФОРМУЛЫ!'!F1361</f>
        <v>0</v>
      </c>
      <c r="M1375" s="91"/>
      <c r="N1375" s="76">
        <f>'ФОРМУЛЫ!'!J1361</f>
        <v>0</v>
      </c>
      <c r="O1375" s="76">
        <f>'ФОРМУЛЫ!'!K1361</f>
        <v>0</v>
      </c>
      <c r="P1375" s="77"/>
      <c r="Q1375" s="78">
        <f>'ФОРМУЛЫ!'!P1361</f>
        <v>0</v>
      </c>
      <c r="R1375" s="79">
        <v>0.18</v>
      </c>
      <c r="S1375" s="92"/>
      <c r="T1375" s="92"/>
      <c r="U1375" s="80"/>
      <c r="V1375" s="80"/>
      <c r="W1375" s="80"/>
      <c r="X1375" s="81">
        <v>0</v>
      </c>
      <c r="Y1375" s="80"/>
      <c r="Z1375" s="80"/>
      <c r="AA1375" s="82"/>
      <c r="AB1375" s="82"/>
      <c r="AC1375" s="83"/>
      <c r="AD1375" s="83"/>
      <c r="AE1375" s="83"/>
      <c r="AF1375" s="83"/>
      <c r="AG1375" s="84"/>
      <c r="AH1375" s="85"/>
      <c r="AI1375" s="85"/>
      <c r="AJ1375" s="85">
        <f t="shared" ref="AJ1375:AJ1438" si="42">ROUND(AH1375*E1375,2)</f>
        <v>0</v>
      </c>
      <c r="AK1375" s="85">
        <f t="shared" ref="AK1375:AK1438" si="43">ROUND(AI1375*E1375,2)</f>
        <v>0</v>
      </c>
      <c r="AL1375" s="36"/>
    </row>
    <row r="1376" spans="1:38" ht="15" hidden="1" customHeight="1" x14ac:dyDescent="0.25">
      <c r="A1376" s="71">
        <v>1346</v>
      </c>
      <c r="B1376" s="71"/>
      <c r="C1376" s="72"/>
      <c r="D1376" s="70"/>
      <c r="E1376" s="30"/>
      <c r="F1376" s="30"/>
      <c r="G1376" s="73"/>
      <c r="H1376" s="74" t="s">
        <v>8</v>
      </c>
      <c r="I1376" s="31"/>
      <c r="J1376" s="30" t="s">
        <v>9</v>
      </c>
      <c r="K1376" s="75">
        <f>'ФОРМУЛЫ!'!E1362</f>
        <v>0</v>
      </c>
      <c r="L1376" s="75">
        <f>'ФОРМУЛЫ!'!F1362</f>
        <v>0</v>
      </c>
      <c r="M1376" s="91"/>
      <c r="N1376" s="76">
        <f>'ФОРМУЛЫ!'!J1362</f>
        <v>0</v>
      </c>
      <c r="O1376" s="76">
        <f>'ФОРМУЛЫ!'!K1362</f>
        <v>0</v>
      </c>
      <c r="P1376" s="77"/>
      <c r="Q1376" s="78">
        <f>'ФОРМУЛЫ!'!P1362</f>
        <v>0</v>
      </c>
      <c r="R1376" s="79">
        <v>0.18</v>
      </c>
      <c r="S1376" s="92"/>
      <c r="T1376" s="92"/>
      <c r="U1376" s="80"/>
      <c r="V1376" s="80"/>
      <c r="W1376" s="80"/>
      <c r="X1376" s="81">
        <v>0</v>
      </c>
      <c r="Y1376" s="80"/>
      <c r="Z1376" s="80"/>
      <c r="AA1376" s="82"/>
      <c r="AB1376" s="82"/>
      <c r="AC1376" s="83"/>
      <c r="AD1376" s="83"/>
      <c r="AE1376" s="83"/>
      <c r="AF1376" s="83"/>
      <c r="AG1376" s="84"/>
      <c r="AH1376" s="85"/>
      <c r="AI1376" s="85"/>
      <c r="AJ1376" s="85">
        <f t="shared" si="42"/>
        <v>0</v>
      </c>
      <c r="AK1376" s="85">
        <f t="shared" si="43"/>
        <v>0</v>
      </c>
      <c r="AL1376" s="36"/>
    </row>
    <row r="1377" spans="1:41" ht="15" hidden="1" customHeight="1" x14ac:dyDescent="0.25">
      <c r="A1377" s="71">
        <v>1347</v>
      </c>
      <c r="B1377" s="71"/>
      <c r="C1377" s="72"/>
      <c r="D1377" s="70"/>
      <c r="E1377" s="30"/>
      <c r="F1377" s="30"/>
      <c r="G1377" s="73"/>
      <c r="H1377" s="74" t="s">
        <v>8</v>
      </c>
      <c r="I1377" s="31"/>
      <c r="J1377" s="30" t="s">
        <v>9</v>
      </c>
      <c r="K1377" s="75">
        <f>'ФОРМУЛЫ!'!E1363</f>
        <v>0</v>
      </c>
      <c r="L1377" s="75">
        <f>'ФОРМУЛЫ!'!F1363</f>
        <v>0</v>
      </c>
      <c r="M1377" s="91"/>
      <c r="N1377" s="76">
        <f>'ФОРМУЛЫ!'!J1363</f>
        <v>0</v>
      </c>
      <c r="O1377" s="76">
        <f>'ФОРМУЛЫ!'!K1363</f>
        <v>0</v>
      </c>
      <c r="P1377" s="77"/>
      <c r="Q1377" s="78">
        <f>'ФОРМУЛЫ!'!P1363</f>
        <v>0</v>
      </c>
      <c r="R1377" s="79">
        <v>0.18</v>
      </c>
      <c r="S1377" s="92"/>
      <c r="T1377" s="92"/>
      <c r="U1377" s="80"/>
      <c r="V1377" s="80"/>
      <c r="W1377" s="80"/>
      <c r="X1377" s="81">
        <v>0</v>
      </c>
      <c r="Y1377" s="80"/>
      <c r="Z1377" s="80"/>
      <c r="AA1377" s="82"/>
      <c r="AB1377" s="82"/>
      <c r="AC1377" s="83"/>
      <c r="AD1377" s="83"/>
      <c r="AE1377" s="83"/>
      <c r="AF1377" s="83"/>
      <c r="AG1377" s="84"/>
      <c r="AH1377" s="85"/>
      <c r="AI1377" s="85"/>
      <c r="AJ1377" s="85">
        <f t="shared" si="42"/>
        <v>0</v>
      </c>
      <c r="AK1377" s="85">
        <f t="shared" si="43"/>
        <v>0</v>
      </c>
      <c r="AL1377" s="36"/>
    </row>
    <row r="1378" spans="1:41" ht="15" hidden="1" customHeight="1" x14ac:dyDescent="0.25">
      <c r="A1378" s="71">
        <v>1348</v>
      </c>
      <c r="B1378" s="71"/>
      <c r="C1378" s="72"/>
      <c r="D1378" s="70"/>
      <c r="E1378" s="30"/>
      <c r="F1378" s="30"/>
      <c r="G1378" s="73"/>
      <c r="H1378" s="74" t="s">
        <v>8</v>
      </c>
      <c r="I1378" s="31"/>
      <c r="J1378" s="30" t="s">
        <v>9</v>
      </c>
      <c r="K1378" s="75">
        <f>'ФОРМУЛЫ!'!E1364</f>
        <v>0</v>
      </c>
      <c r="L1378" s="75">
        <f>'ФОРМУЛЫ!'!F1364</f>
        <v>0</v>
      </c>
      <c r="M1378" s="91"/>
      <c r="N1378" s="76">
        <f>'ФОРМУЛЫ!'!J1364</f>
        <v>0</v>
      </c>
      <c r="O1378" s="76">
        <f>'ФОРМУЛЫ!'!K1364</f>
        <v>0</v>
      </c>
      <c r="P1378" s="77"/>
      <c r="Q1378" s="78">
        <f>'ФОРМУЛЫ!'!P1364</f>
        <v>0</v>
      </c>
      <c r="R1378" s="79">
        <v>0.18</v>
      </c>
      <c r="S1378" s="92"/>
      <c r="T1378" s="92"/>
      <c r="U1378" s="80"/>
      <c r="V1378" s="80"/>
      <c r="W1378" s="80"/>
      <c r="X1378" s="81">
        <v>0</v>
      </c>
      <c r="Y1378" s="80"/>
      <c r="Z1378" s="80"/>
      <c r="AA1378" s="82"/>
      <c r="AB1378" s="82"/>
      <c r="AC1378" s="83"/>
      <c r="AD1378" s="83"/>
      <c r="AE1378" s="83"/>
      <c r="AF1378" s="83"/>
      <c r="AG1378" s="84"/>
      <c r="AH1378" s="85"/>
      <c r="AI1378" s="85"/>
      <c r="AJ1378" s="85">
        <f t="shared" si="42"/>
        <v>0</v>
      </c>
      <c r="AK1378" s="85">
        <f t="shared" si="43"/>
        <v>0</v>
      </c>
      <c r="AL1378" s="36"/>
    </row>
    <row r="1379" spans="1:41" ht="15" hidden="1" customHeight="1" x14ac:dyDescent="0.25">
      <c r="A1379" s="71">
        <v>1349</v>
      </c>
      <c r="B1379" s="71"/>
      <c r="C1379" s="72"/>
      <c r="D1379" s="70"/>
      <c r="E1379" s="30"/>
      <c r="F1379" s="30"/>
      <c r="G1379" s="73"/>
      <c r="H1379" s="74" t="s">
        <v>8</v>
      </c>
      <c r="I1379" s="31"/>
      <c r="J1379" s="30" t="s">
        <v>9</v>
      </c>
      <c r="K1379" s="75">
        <f>'ФОРМУЛЫ!'!E1365</f>
        <v>0</v>
      </c>
      <c r="L1379" s="75">
        <f>'ФОРМУЛЫ!'!F1365</f>
        <v>0</v>
      </c>
      <c r="M1379" s="91"/>
      <c r="N1379" s="76">
        <f>'ФОРМУЛЫ!'!J1365</f>
        <v>0</v>
      </c>
      <c r="O1379" s="76">
        <f>'ФОРМУЛЫ!'!K1365</f>
        <v>0</v>
      </c>
      <c r="P1379" s="77"/>
      <c r="Q1379" s="78">
        <f>'ФОРМУЛЫ!'!P1365</f>
        <v>0</v>
      </c>
      <c r="R1379" s="79">
        <v>0.18</v>
      </c>
      <c r="S1379" s="92"/>
      <c r="T1379" s="92"/>
      <c r="U1379" s="80"/>
      <c r="V1379" s="80"/>
      <c r="W1379" s="80"/>
      <c r="X1379" s="81">
        <v>0</v>
      </c>
      <c r="Y1379" s="80"/>
      <c r="Z1379" s="80"/>
      <c r="AA1379" s="82"/>
      <c r="AB1379" s="82"/>
      <c r="AC1379" s="83"/>
      <c r="AD1379" s="83"/>
      <c r="AE1379" s="83"/>
      <c r="AF1379" s="83"/>
      <c r="AG1379" s="84"/>
      <c r="AH1379" s="85"/>
      <c r="AI1379" s="85"/>
      <c r="AJ1379" s="85">
        <f t="shared" si="42"/>
        <v>0</v>
      </c>
      <c r="AK1379" s="85">
        <f t="shared" si="43"/>
        <v>0</v>
      </c>
      <c r="AL1379" s="36"/>
    </row>
    <row r="1380" spans="1:41" ht="15" hidden="1" customHeight="1" x14ac:dyDescent="0.25">
      <c r="A1380" s="71">
        <v>1350</v>
      </c>
      <c r="B1380" s="71"/>
      <c r="C1380" s="72"/>
      <c r="D1380" s="70"/>
      <c r="E1380" s="30"/>
      <c r="F1380" s="30"/>
      <c r="G1380" s="73"/>
      <c r="H1380" s="74" t="s">
        <v>8</v>
      </c>
      <c r="I1380" s="31"/>
      <c r="J1380" s="30" t="s">
        <v>9</v>
      </c>
      <c r="K1380" s="75">
        <f>'ФОРМУЛЫ!'!E1366</f>
        <v>0</v>
      </c>
      <c r="L1380" s="75">
        <f>'ФОРМУЛЫ!'!F1366</f>
        <v>0</v>
      </c>
      <c r="M1380" s="91"/>
      <c r="N1380" s="76">
        <f>'ФОРМУЛЫ!'!J1366</f>
        <v>0</v>
      </c>
      <c r="O1380" s="76">
        <f>'ФОРМУЛЫ!'!K1366</f>
        <v>0</v>
      </c>
      <c r="P1380" s="77"/>
      <c r="Q1380" s="78">
        <f>'ФОРМУЛЫ!'!P1366</f>
        <v>0</v>
      </c>
      <c r="R1380" s="79">
        <v>0.18</v>
      </c>
      <c r="S1380" s="92"/>
      <c r="T1380" s="92"/>
      <c r="U1380" s="80"/>
      <c r="V1380" s="80"/>
      <c r="W1380" s="80"/>
      <c r="X1380" s="81">
        <v>0</v>
      </c>
      <c r="Y1380" s="80"/>
      <c r="Z1380" s="80"/>
      <c r="AA1380" s="82"/>
      <c r="AB1380" s="82"/>
      <c r="AC1380" s="83"/>
      <c r="AD1380" s="83"/>
      <c r="AE1380" s="83"/>
      <c r="AF1380" s="83"/>
      <c r="AG1380" s="84"/>
      <c r="AH1380" s="85"/>
      <c r="AI1380" s="85"/>
      <c r="AJ1380" s="85">
        <f t="shared" si="42"/>
        <v>0</v>
      </c>
      <c r="AK1380" s="85">
        <f t="shared" si="43"/>
        <v>0</v>
      </c>
      <c r="AL1380" s="36"/>
    </row>
    <row r="1381" spans="1:41" ht="15" hidden="1" customHeight="1" x14ac:dyDescent="0.25">
      <c r="A1381" s="71">
        <v>1351</v>
      </c>
      <c r="B1381" s="71"/>
      <c r="C1381" s="72"/>
      <c r="D1381" s="70"/>
      <c r="E1381" s="30"/>
      <c r="F1381" s="30"/>
      <c r="G1381" s="73"/>
      <c r="H1381" s="74" t="s">
        <v>8</v>
      </c>
      <c r="I1381" s="31"/>
      <c r="J1381" s="30" t="s">
        <v>9</v>
      </c>
      <c r="K1381" s="75">
        <f>'ФОРМУЛЫ!'!E1367</f>
        <v>0</v>
      </c>
      <c r="L1381" s="75">
        <f>'ФОРМУЛЫ!'!F1367</f>
        <v>0</v>
      </c>
      <c r="M1381" s="91"/>
      <c r="N1381" s="76">
        <f>'ФОРМУЛЫ!'!J1367</f>
        <v>0</v>
      </c>
      <c r="O1381" s="76">
        <f>'ФОРМУЛЫ!'!K1367</f>
        <v>0</v>
      </c>
      <c r="P1381" s="77"/>
      <c r="Q1381" s="78">
        <f>'ФОРМУЛЫ!'!P1367</f>
        <v>0</v>
      </c>
      <c r="R1381" s="79">
        <v>0.18</v>
      </c>
      <c r="S1381" s="92"/>
      <c r="T1381" s="92"/>
      <c r="U1381" s="80"/>
      <c r="V1381" s="80"/>
      <c r="W1381" s="80"/>
      <c r="X1381" s="81">
        <v>0</v>
      </c>
      <c r="Y1381" s="80"/>
      <c r="Z1381" s="80"/>
      <c r="AA1381" s="82"/>
      <c r="AB1381" s="82"/>
      <c r="AC1381" s="83"/>
      <c r="AD1381" s="83"/>
      <c r="AE1381" s="83"/>
      <c r="AF1381" s="83"/>
      <c r="AG1381" s="84"/>
      <c r="AH1381" s="85"/>
      <c r="AI1381" s="85"/>
      <c r="AJ1381" s="85">
        <f t="shared" si="42"/>
        <v>0</v>
      </c>
      <c r="AK1381" s="85">
        <f t="shared" si="43"/>
        <v>0</v>
      </c>
      <c r="AL1381" s="36"/>
    </row>
    <row r="1382" spans="1:41" ht="15" hidden="1" customHeight="1" x14ac:dyDescent="0.25">
      <c r="A1382" s="71">
        <v>1352</v>
      </c>
      <c r="B1382" s="71"/>
      <c r="C1382" s="72"/>
      <c r="D1382" s="70"/>
      <c r="E1382" s="30"/>
      <c r="F1382" s="30"/>
      <c r="G1382" s="73"/>
      <c r="H1382" s="74" t="s">
        <v>8</v>
      </c>
      <c r="I1382" s="31"/>
      <c r="J1382" s="30" t="s">
        <v>9</v>
      </c>
      <c r="K1382" s="75">
        <f>'ФОРМУЛЫ!'!E1368</f>
        <v>0</v>
      </c>
      <c r="L1382" s="75">
        <f>'ФОРМУЛЫ!'!F1368</f>
        <v>0</v>
      </c>
      <c r="M1382" s="91"/>
      <c r="N1382" s="76">
        <f>'ФОРМУЛЫ!'!J1368</f>
        <v>0</v>
      </c>
      <c r="O1382" s="76">
        <f>'ФОРМУЛЫ!'!K1368</f>
        <v>0</v>
      </c>
      <c r="P1382" s="77"/>
      <c r="Q1382" s="78">
        <f>'ФОРМУЛЫ!'!P1368</f>
        <v>0</v>
      </c>
      <c r="R1382" s="79">
        <v>0.18</v>
      </c>
      <c r="S1382" s="92"/>
      <c r="T1382" s="92"/>
      <c r="U1382" s="80"/>
      <c r="V1382" s="80"/>
      <c r="W1382" s="80"/>
      <c r="X1382" s="81">
        <v>0</v>
      </c>
      <c r="Y1382" s="80"/>
      <c r="Z1382" s="80"/>
      <c r="AA1382" s="82"/>
      <c r="AB1382" s="82"/>
      <c r="AC1382" s="83"/>
      <c r="AD1382" s="83"/>
      <c r="AE1382" s="83"/>
      <c r="AF1382" s="83"/>
      <c r="AG1382" s="84"/>
      <c r="AH1382" s="85"/>
      <c r="AI1382" s="85"/>
      <c r="AJ1382" s="85">
        <f t="shared" si="42"/>
        <v>0</v>
      </c>
      <c r="AK1382" s="85">
        <f t="shared" si="43"/>
        <v>0</v>
      </c>
      <c r="AL1382" s="36"/>
    </row>
    <row r="1383" spans="1:41" ht="15" hidden="1" customHeight="1" x14ac:dyDescent="0.25">
      <c r="A1383" s="71">
        <v>1353</v>
      </c>
      <c r="B1383" s="71"/>
      <c r="C1383" s="72"/>
      <c r="D1383" s="70"/>
      <c r="E1383" s="30"/>
      <c r="F1383" s="30"/>
      <c r="G1383" s="73"/>
      <c r="H1383" s="74" t="s">
        <v>8</v>
      </c>
      <c r="I1383" s="31"/>
      <c r="J1383" s="30" t="s">
        <v>9</v>
      </c>
      <c r="K1383" s="75">
        <f>'ФОРМУЛЫ!'!E1369</f>
        <v>0</v>
      </c>
      <c r="L1383" s="75">
        <f>'ФОРМУЛЫ!'!F1369</f>
        <v>0</v>
      </c>
      <c r="M1383" s="91"/>
      <c r="N1383" s="76">
        <f>'ФОРМУЛЫ!'!J1369</f>
        <v>0</v>
      </c>
      <c r="O1383" s="76">
        <f>'ФОРМУЛЫ!'!K1369</f>
        <v>0</v>
      </c>
      <c r="P1383" s="77"/>
      <c r="Q1383" s="78">
        <f>'ФОРМУЛЫ!'!P1369</f>
        <v>0</v>
      </c>
      <c r="R1383" s="79">
        <v>0.18</v>
      </c>
      <c r="S1383" s="92"/>
      <c r="T1383" s="92"/>
      <c r="U1383" s="80"/>
      <c r="V1383" s="80"/>
      <c r="W1383" s="80"/>
      <c r="X1383" s="81">
        <v>0</v>
      </c>
      <c r="Y1383" s="80"/>
      <c r="Z1383" s="80"/>
      <c r="AA1383" s="82"/>
      <c r="AB1383" s="82"/>
      <c r="AC1383" s="83"/>
      <c r="AD1383" s="83"/>
      <c r="AE1383" s="83"/>
      <c r="AF1383" s="83"/>
      <c r="AG1383" s="84"/>
      <c r="AH1383" s="85"/>
      <c r="AI1383" s="85"/>
      <c r="AJ1383" s="85">
        <f t="shared" si="42"/>
        <v>0</v>
      </c>
      <c r="AK1383" s="85">
        <f t="shared" si="43"/>
        <v>0</v>
      </c>
      <c r="AL1383" s="36"/>
    </row>
    <row r="1384" spans="1:41" ht="15" hidden="1" customHeight="1" x14ac:dyDescent="0.25">
      <c r="A1384" s="71">
        <v>1354</v>
      </c>
      <c r="B1384" s="71"/>
      <c r="C1384" s="72"/>
      <c r="D1384" s="70"/>
      <c r="E1384" s="30"/>
      <c r="F1384" s="30"/>
      <c r="G1384" s="73"/>
      <c r="H1384" s="74" t="s">
        <v>8</v>
      </c>
      <c r="I1384" s="31"/>
      <c r="J1384" s="30" t="s">
        <v>9</v>
      </c>
      <c r="K1384" s="75">
        <f>'ФОРМУЛЫ!'!E1370</f>
        <v>0</v>
      </c>
      <c r="L1384" s="75">
        <f>'ФОРМУЛЫ!'!F1370</f>
        <v>0</v>
      </c>
      <c r="M1384" s="91"/>
      <c r="N1384" s="76">
        <f>'ФОРМУЛЫ!'!J1370</f>
        <v>0</v>
      </c>
      <c r="O1384" s="76">
        <f>'ФОРМУЛЫ!'!K1370</f>
        <v>0</v>
      </c>
      <c r="P1384" s="77"/>
      <c r="Q1384" s="78">
        <f>'ФОРМУЛЫ!'!P1370</f>
        <v>0</v>
      </c>
      <c r="R1384" s="79">
        <v>0.18</v>
      </c>
      <c r="S1384" s="92"/>
      <c r="T1384" s="92"/>
      <c r="U1384" s="80"/>
      <c r="V1384" s="80"/>
      <c r="W1384" s="80"/>
      <c r="X1384" s="81">
        <v>0</v>
      </c>
      <c r="Y1384" s="80"/>
      <c r="Z1384" s="80"/>
      <c r="AA1384" s="82"/>
      <c r="AB1384" s="82"/>
      <c r="AC1384" s="83"/>
      <c r="AD1384" s="83"/>
      <c r="AE1384" s="83"/>
      <c r="AF1384" s="83"/>
      <c r="AG1384" s="84"/>
      <c r="AH1384" s="85"/>
      <c r="AI1384" s="85"/>
      <c r="AJ1384" s="85">
        <f t="shared" si="42"/>
        <v>0</v>
      </c>
      <c r="AK1384" s="85">
        <f t="shared" si="43"/>
        <v>0</v>
      </c>
      <c r="AL1384" s="36"/>
    </row>
    <row r="1385" spans="1:41" ht="15" hidden="1" customHeight="1" x14ac:dyDescent="0.25">
      <c r="A1385" s="71">
        <v>1355</v>
      </c>
      <c r="B1385" s="71"/>
      <c r="C1385" s="72"/>
      <c r="D1385" s="70"/>
      <c r="E1385" s="30"/>
      <c r="F1385" s="30"/>
      <c r="G1385" s="73"/>
      <c r="H1385" s="74" t="s">
        <v>8</v>
      </c>
      <c r="I1385" s="31"/>
      <c r="J1385" s="30" t="s">
        <v>9</v>
      </c>
      <c r="K1385" s="75">
        <f>'ФОРМУЛЫ!'!E1371</f>
        <v>0</v>
      </c>
      <c r="L1385" s="75">
        <f>'ФОРМУЛЫ!'!F1371</f>
        <v>0</v>
      </c>
      <c r="M1385" s="91"/>
      <c r="N1385" s="76">
        <f>'ФОРМУЛЫ!'!J1371</f>
        <v>0</v>
      </c>
      <c r="O1385" s="76">
        <f>'ФОРМУЛЫ!'!K1371</f>
        <v>0</v>
      </c>
      <c r="P1385" s="77"/>
      <c r="Q1385" s="78">
        <f>'ФОРМУЛЫ!'!P1371</f>
        <v>0</v>
      </c>
      <c r="R1385" s="79">
        <v>0.18</v>
      </c>
      <c r="S1385" s="92"/>
      <c r="T1385" s="92"/>
      <c r="U1385" s="80"/>
      <c r="V1385" s="80"/>
      <c r="W1385" s="80"/>
      <c r="X1385" s="81">
        <v>0</v>
      </c>
      <c r="Y1385" s="80"/>
      <c r="Z1385" s="80"/>
      <c r="AA1385" s="82"/>
      <c r="AB1385" s="82"/>
      <c r="AC1385" s="83"/>
      <c r="AD1385" s="83"/>
      <c r="AE1385" s="83"/>
      <c r="AF1385" s="83"/>
      <c r="AG1385" s="84"/>
      <c r="AH1385" s="85"/>
      <c r="AI1385" s="85"/>
      <c r="AJ1385" s="85">
        <f t="shared" si="42"/>
        <v>0</v>
      </c>
      <c r="AK1385" s="85">
        <f t="shared" si="43"/>
        <v>0</v>
      </c>
      <c r="AL1385" s="36"/>
    </row>
    <row r="1386" spans="1:41" ht="15" hidden="1" customHeight="1" x14ac:dyDescent="0.25">
      <c r="A1386" s="71">
        <v>1356</v>
      </c>
      <c r="B1386" s="71"/>
      <c r="C1386" s="72"/>
      <c r="D1386" s="70"/>
      <c r="E1386" s="30"/>
      <c r="F1386" s="30"/>
      <c r="G1386" s="73"/>
      <c r="H1386" s="74" t="s">
        <v>8</v>
      </c>
      <c r="I1386" s="31"/>
      <c r="J1386" s="30" t="s">
        <v>9</v>
      </c>
      <c r="K1386" s="75">
        <f>'ФОРМУЛЫ!'!E1372</f>
        <v>0</v>
      </c>
      <c r="L1386" s="75">
        <f>'ФОРМУЛЫ!'!F1372</f>
        <v>0</v>
      </c>
      <c r="M1386" s="91"/>
      <c r="N1386" s="76">
        <f>'ФОРМУЛЫ!'!J1372</f>
        <v>0</v>
      </c>
      <c r="O1386" s="76">
        <f>'ФОРМУЛЫ!'!K1372</f>
        <v>0</v>
      </c>
      <c r="P1386" s="77"/>
      <c r="Q1386" s="78">
        <f>'ФОРМУЛЫ!'!P1372</f>
        <v>0</v>
      </c>
      <c r="R1386" s="79">
        <v>0.18</v>
      </c>
      <c r="S1386" s="92"/>
      <c r="T1386" s="92"/>
      <c r="U1386" s="80"/>
      <c r="V1386" s="80"/>
      <c r="W1386" s="80"/>
      <c r="X1386" s="81">
        <v>0</v>
      </c>
      <c r="Y1386" s="80"/>
      <c r="Z1386" s="80"/>
      <c r="AA1386" s="82"/>
      <c r="AB1386" s="82"/>
      <c r="AC1386" s="83"/>
      <c r="AD1386" s="83"/>
      <c r="AE1386" s="83"/>
      <c r="AF1386" s="83"/>
      <c r="AG1386" s="84"/>
      <c r="AH1386" s="85"/>
      <c r="AI1386" s="85"/>
      <c r="AJ1386" s="85">
        <f t="shared" si="42"/>
        <v>0</v>
      </c>
      <c r="AK1386" s="85">
        <f t="shared" si="43"/>
        <v>0</v>
      </c>
      <c r="AL1386" s="36"/>
    </row>
    <row r="1387" spans="1:41" ht="15" hidden="1" customHeight="1" x14ac:dyDescent="0.25">
      <c r="A1387" s="71">
        <v>1357</v>
      </c>
      <c r="B1387" s="71"/>
      <c r="C1387" s="72"/>
      <c r="D1387" s="70"/>
      <c r="E1387" s="30"/>
      <c r="F1387" s="30"/>
      <c r="G1387" s="73"/>
      <c r="H1387" s="74" t="s">
        <v>8</v>
      </c>
      <c r="I1387" s="31"/>
      <c r="J1387" s="30" t="s">
        <v>9</v>
      </c>
      <c r="K1387" s="75">
        <f>'ФОРМУЛЫ!'!E1373</f>
        <v>0</v>
      </c>
      <c r="L1387" s="75">
        <f>'ФОРМУЛЫ!'!F1373</f>
        <v>0</v>
      </c>
      <c r="M1387" s="91"/>
      <c r="N1387" s="76">
        <f>'ФОРМУЛЫ!'!J1373</f>
        <v>0</v>
      </c>
      <c r="O1387" s="76">
        <f>'ФОРМУЛЫ!'!K1373</f>
        <v>0</v>
      </c>
      <c r="P1387" s="77"/>
      <c r="Q1387" s="78">
        <f>'ФОРМУЛЫ!'!P1373</f>
        <v>0</v>
      </c>
      <c r="R1387" s="79">
        <v>0.18</v>
      </c>
      <c r="S1387" s="92"/>
      <c r="T1387" s="92"/>
      <c r="U1387" s="80"/>
      <c r="V1387" s="80"/>
      <c r="W1387" s="80"/>
      <c r="X1387" s="81">
        <v>0</v>
      </c>
      <c r="Y1387" s="80"/>
      <c r="Z1387" s="80"/>
      <c r="AA1387" s="82"/>
      <c r="AB1387" s="82"/>
      <c r="AC1387" s="83"/>
      <c r="AD1387" s="83"/>
      <c r="AE1387" s="83"/>
      <c r="AF1387" s="83"/>
      <c r="AG1387" s="84"/>
      <c r="AH1387" s="85"/>
      <c r="AI1387" s="85"/>
      <c r="AJ1387" s="85">
        <f t="shared" si="42"/>
        <v>0</v>
      </c>
      <c r="AK1387" s="85">
        <f t="shared" si="43"/>
        <v>0</v>
      </c>
      <c r="AL1387" s="36"/>
    </row>
    <row r="1388" spans="1:41" ht="15" hidden="1" customHeight="1" x14ac:dyDescent="0.25">
      <c r="A1388" s="71">
        <v>1358</v>
      </c>
      <c r="B1388" s="71"/>
      <c r="C1388" s="72"/>
      <c r="D1388" s="70"/>
      <c r="E1388" s="30"/>
      <c r="F1388" s="30"/>
      <c r="G1388" s="73"/>
      <c r="H1388" s="74" t="s">
        <v>8</v>
      </c>
      <c r="I1388" s="31"/>
      <c r="J1388" s="30" t="s">
        <v>9</v>
      </c>
      <c r="K1388" s="75">
        <f>'ФОРМУЛЫ!'!E1374</f>
        <v>0</v>
      </c>
      <c r="L1388" s="75">
        <f>'ФОРМУЛЫ!'!F1374</f>
        <v>0</v>
      </c>
      <c r="M1388" s="91"/>
      <c r="N1388" s="76">
        <f>'ФОРМУЛЫ!'!J1374</f>
        <v>0</v>
      </c>
      <c r="O1388" s="76">
        <f>'ФОРМУЛЫ!'!K1374</f>
        <v>0</v>
      </c>
      <c r="P1388" s="77"/>
      <c r="Q1388" s="78">
        <f>'ФОРМУЛЫ!'!P1374</f>
        <v>0</v>
      </c>
      <c r="R1388" s="79">
        <v>0.18</v>
      </c>
      <c r="S1388" s="92"/>
      <c r="T1388" s="92"/>
      <c r="U1388" s="80"/>
      <c r="V1388" s="80"/>
      <c r="W1388" s="80"/>
      <c r="X1388" s="81">
        <v>0</v>
      </c>
      <c r="Y1388" s="80"/>
      <c r="Z1388" s="80"/>
      <c r="AA1388" s="82"/>
      <c r="AB1388" s="82"/>
      <c r="AC1388" s="83"/>
      <c r="AD1388" s="83"/>
      <c r="AE1388" s="83"/>
      <c r="AF1388" s="83"/>
      <c r="AG1388" s="84"/>
      <c r="AH1388" s="85"/>
      <c r="AI1388" s="85"/>
      <c r="AJ1388" s="85">
        <f t="shared" si="42"/>
        <v>0</v>
      </c>
      <c r="AK1388" s="85">
        <f t="shared" si="43"/>
        <v>0</v>
      </c>
      <c r="AL1388" s="36"/>
    </row>
    <row r="1389" spans="1:41" ht="15" hidden="1" customHeight="1" x14ac:dyDescent="0.25">
      <c r="A1389" s="71">
        <v>1359</v>
      </c>
      <c r="B1389" s="71"/>
      <c r="C1389" s="72"/>
      <c r="D1389" s="70"/>
      <c r="E1389" s="30"/>
      <c r="F1389" s="30"/>
      <c r="G1389" s="73"/>
      <c r="H1389" s="74" t="s">
        <v>8</v>
      </c>
      <c r="I1389" s="31"/>
      <c r="J1389" s="30" t="s">
        <v>9</v>
      </c>
      <c r="K1389" s="75">
        <f>'ФОРМУЛЫ!'!E1375</f>
        <v>0</v>
      </c>
      <c r="L1389" s="75">
        <f>'ФОРМУЛЫ!'!F1375</f>
        <v>0</v>
      </c>
      <c r="M1389" s="91"/>
      <c r="N1389" s="76">
        <f>'ФОРМУЛЫ!'!J1375</f>
        <v>0</v>
      </c>
      <c r="O1389" s="76">
        <f>'ФОРМУЛЫ!'!K1375</f>
        <v>0</v>
      </c>
      <c r="P1389" s="77"/>
      <c r="Q1389" s="78">
        <f>'ФОРМУЛЫ!'!P1375</f>
        <v>0</v>
      </c>
      <c r="R1389" s="79">
        <v>0.18</v>
      </c>
      <c r="S1389" s="92"/>
      <c r="T1389" s="92"/>
      <c r="U1389" s="80"/>
      <c r="V1389" s="80"/>
      <c r="W1389" s="80"/>
      <c r="X1389" s="81">
        <v>0</v>
      </c>
      <c r="Y1389" s="80"/>
      <c r="Z1389" s="80"/>
      <c r="AA1389" s="82"/>
      <c r="AB1389" s="82"/>
      <c r="AC1389" s="83"/>
      <c r="AD1389" s="83"/>
      <c r="AE1389" s="83"/>
      <c r="AF1389" s="83"/>
      <c r="AG1389" s="84"/>
      <c r="AH1389" s="85"/>
      <c r="AI1389" s="85"/>
      <c r="AJ1389" s="85">
        <f t="shared" si="42"/>
        <v>0</v>
      </c>
      <c r="AK1389" s="85">
        <f t="shared" si="43"/>
        <v>0</v>
      </c>
      <c r="AL1389" s="36"/>
    </row>
    <row r="1390" spans="1:41" ht="15" hidden="1" customHeight="1" x14ac:dyDescent="0.25">
      <c r="A1390" s="71">
        <v>1360</v>
      </c>
      <c r="B1390" s="71"/>
      <c r="C1390" s="72"/>
      <c r="D1390" s="70"/>
      <c r="E1390" s="30"/>
      <c r="F1390" s="30"/>
      <c r="G1390" s="73"/>
      <c r="H1390" s="74" t="s">
        <v>8</v>
      </c>
      <c r="I1390" s="32"/>
      <c r="J1390" s="30" t="s">
        <v>9</v>
      </c>
      <c r="K1390" s="75">
        <f>'ФОРМУЛЫ!'!E1376</f>
        <v>0</v>
      </c>
      <c r="L1390" s="75">
        <f>'ФОРМУЛЫ!'!F1376</f>
        <v>0</v>
      </c>
      <c r="M1390" s="91"/>
      <c r="N1390" s="76">
        <f>'ФОРМУЛЫ!'!J1376</f>
        <v>0</v>
      </c>
      <c r="O1390" s="76">
        <f>'ФОРМУЛЫ!'!K1376</f>
        <v>0</v>
      </c>
      <c r="P1390" s="77"/>
      <c r="Q1390" s="78">
        <f>'ФОРМУЛЫ!'!P1376</f>
        <v>0</v>
      </c>
      <c r="R1390" s="79">
        <v>0.18</v>
      </c>
      <c r="S1390" s="93"/>
      <c r="T1390" s="93"/>
      <c r="U1390" s="80"/>
      <c r="V1390" s="80"/>
      <c r="W1390" s="80"/>
      <c r="X1390" s="81">
        <v>0</v>
      </c>
      <c r="Y1390" s="80"/>
      <c r="Z1390" s="80"/>
      <c r="AA1390" s="82"/>
      <c r="AB1390" s="82"/>
      <c r="AC1390" s="83"/>
      <c r="AD1390" s="83"/>
      <c r="AE1390" s="83"/>
      <c r="AF1390" s="83"/>
      <c r="AG1390" s="84"/>
      <c r="AH1390" s="85"/>
      <c r="AI1390" s="85"/>
      <c r="AJ1390" s="85">
        <f t="shared" si="42"/>
        <v>0</v>
      </c>
      <c r="AK1390" s="85">
        <f t="shared" si="43"/>
        <v>0</v>
      </c>
      <c r="AL1390" s="36"/>
    </row>
    <row r="1391" spans="1:41" ht="15" hidden="1" customHeight="1" x14ac:dyDescent="0.25">
      <c r="A1391" s="71">
        <v>1361</v>
      </c>
      <c r="B1391" s="71"/>
      <c r="C1391" s="72"/>
      <c r="D1391" s="70"/>
      <c r="E1391" s="30"/>
      <c r="F1391" s="30"/>
      <c r="G1391" s="73"/>
      <c r="H1391" s="74" t="s">
        <v>8</v>
      </c>
      <c r="I1391" s="31"/>
      <c r="J1391" s="30" t="s">
        <v>9</v>
      </c>
      <c r="K1391" s="75">
        <f>'ФОРМУЛЫ!'!E1377</f>
        <v>0</v>
      </c>
      <c r="L1391" s="75">
        <f>'ФОРМУЛЫ!'!F1377</f>
        <v>0</v>
      </c>
      <c r="M1391" s="91"/>
      <c r="N1391" s="76">
        <f>'ФОРМУЛЫ!'!J1377</f>
        <v>0</v>
      </c>
      <c r="O1391" s="76">
        <f>'ФОРМУЛЫ!'!K1377</f>
        <v>0</v>
      </c>
      <c r="P1391" s="77"/>
      <c r="Q1391" s="78">
        <f>'ФОРМУЛЫ!'!P1377</f>
        <v>0</v>
      </c>
      <c r="R1391" s="79">
        <v>0.18</v>
      </c>
      <c r="S1391" s="80"/>
      <c r="T1391" s="80"/>
      <c r="U1391" s="80"/>
      <c r="V1391" s="80"/>
      <c r="W1391" s="80"/>
      <c r="X1391" s="81">
        <v>0</v>
      </c>
      <c r="Y1391" s="80"/>
      <c r="Z1391" s="80"/>
      <c r="AA1391" s="82"/>
      <c r="AB1391" s="82"/>
      <c r="AC1391" s="83"/>
      <c r="AD1391" s="83"/>
      <c r="AE1391" s="83"/>
      <c r="AF1391" s="83"/>
      <c r="AG1391" s="84"/>
      <c r="AH1391" s="85"/>
      <c r="AI1391" s="85"/>
      <c r="AJ1391" s="85">
        <f t="shared" si="42"/>
        <v>0</v>
      </c>
      <c r="AK1391" s="85">
        <f t="shared" si="43"/>
        <v>0</v>
      </c>
      <c r="AL1391" s="36"/>
      <c r="AO1391" s="94"/>
    </row>
    <row r="1392" spans="1:41" ht="15" hidden="1" customHeight="1" x14ac:dyDescent="0.25">
      <c r="A1392" s="71">
        <v>1362</v>
      </c>
      <c r="B1392" s="71"/>
      <c r="C1392" s="72"/>
      <c r="D1392" s="70"/>
      <c r="E1392" s="30"/>
      <c r="F1392" s="30"/>
      <c r="G1392" s="73"/>
      <c r="H1392" s="74" t="s">
        <v>8</v>
      </c>
      <c r="I1392" s="31"/>
      <c r="J1392" s="30" t="s">
        <v>9</v>
      </c>
      <c r="K1392" s="75">
        <f>'ФОРМУЛЫ!'!E1378</f>
        <v>0</v>
      </c>
      <c r="L1392" s="75">
        <f>'ФОРМУЛЫ!'!F1378</f>
        <v>0</v>
      </c>
      <c r="M1392" s="91"/>
      <c r="N1392" s="76">
        <f>'ФОРМУЛЫ!'!J1378</f>
        <v>0</v>
      </c>
      <c r="O1392" s="76">
        <f>'ФОРМУЛЫ!'!K1378</f>
        <v>0</v>
      </c>
      <c r="P1392" s="77"/>
      <c r="Q1392" s="78">
        <f>'ФОРМУЛЫ!'!P1378</f>
        <v>0</v>
      </c>
      <c r="R1392" s="79">
        <v>0.18</v>
      </c>
      <c r="S1392" s="80"/>
      <c r="T1392" s="80"/>
      <c r="U1392" s="80"/>
      <c r="V1392" s="80"/>
      <c r="W1392" s="80"/>
      <c r="X1392" s="81">
        <v>0</v>
      </c>
      <c r="Y1392" s="80"/>
      <c r="Z1392" s="80"/>
      <c r="AA1392" s="82"/>
      <c r="AB1392" s="82"/>
      <c r="AC1392" s="83"/>
      <c r="AD1392" s="83"/>
      <c r="AE1392" s="83"/>
      <c r="AF1392" s="83"/>
      <c r="AG1392" s="84"/>
      <c r="AH1392" s="85"/>
      <c r="AI1392" s="85"/>
      <c r="AJ1392" s="85">
        <f t="shared" si="42"/>
        <v>0</v>
      </c>
      <c r="AK1392" s="85">
        <f t="shared" si="43"/>
        <v>0</v>
      </c>
      <c r="AL1392" s="36"/>
    </row>
    <row r="1393" spans="1:38" ht="15" hidden="1" customHeight="1" x14ac:dyDescent="0.25">
      <c r="A1393" s="71">
        <v>1363</v>
      </c>
      <c r="B1393" s="71"/>
      <c r="C1393" s="72"/>
      <c r="D1393" s="70"/>
      <c r="E1393" s="30"/>
      <c r="F1393" s="30"/>
      <c r="G1393" s="73"/>
      <c r="H1393" s="74" t="s">
        <v>8</v>
      </c>
      <c r="I1393" s="31"/>
      <c r="J1393" s="30" t="s">
        <v>9</v>
      </c>
      <c r="K1393" s="75">
        <f>'ФОРМУЛЫ!'!E1379</f>
        <v>0</v>
      </c>
      <c r="L1393" s="75">
        <f>'ФОРМУЛЫ!'!F1379</f>
        <v>0</v>
      </c>
      <c r="M1393" s="91"/>
      <c r="N1393" s="76">
        <f>'ФОРМУЛЫ!'!J1379</f>
        <v>0</v>
      </c>
      <c r="O1393" s="76">
        <f>'ФОРМУЛЫ!'!K1379</f>
        <v>0</v>
      </c>
      <c r="P1393" s="77"/>
      <c r="Q1393" s="78">
        <f>'ФОРМУЛЫ!'!P1379</f>
        <v>0</v>
      </c>
      <c r="R1393" s="79">
        <v>0.18</v>
      </c>
      <c r="S1393" s="80"/>
      <c r="T1393" s="80"/>
      <c r="U1393" s="80"/>
      <c r="V1393" s="80"/>
      <c r="W1393" s="80"/>
      <c r="X1393" s="81">
        <v>0</v>
      </c>
      <c r="Y1393" s="80"/>
      <c r="Z1393" s="80"/>
      <c r="AA1393" s="82"/>
      <c r="AB1393" s="82"/>
      <c r="AC1393" s="83"/>
      <c r="AD1393" s="83"/>
      <c r="AE1393" s="83"/>
      <c r="AF1393" s="83"/>
      <c r="AG1393" s="84"/>
      <c r="AH1393" s="85"/>
      <c r="AI1393" s="85"/>
      <c r="AJ1393" s="85">
        <f t="shared" si="42"/>
        <v>0</v>
      </c>
      <c r="AK1393" s="85">
        <f t="shared" si="43"/>
        <v>0</v>
      </c>
      <c r="AL1393" s="36"/>
    </row>
    <row r="1394" spans="1:38" ht="15" hidden="1" customHeight="1" x14ac:dyDescent="0.25">
      <c r="A1394" s="71">
        <v>1364</v>
      </c>
      <c r="B1394" s="71"/>
      <c r="C1394" s="72"/>
      <c r="D1394" s="70"/>
      <c r="E1394" s="30"/>
      <c r="F1394" s="30"/>
      <c r="G1394" s="73"/>
      <c r="H1394" s="74" t="s">
        <v>8</v>
      </c>
      <c r="I1394" s="31"/>
      <c r="J1394" s="30" t="s">
        <v>9</v>
      </c>
      <c r="K1394" s="75">
        <f>'ФОРМУЛЫ!'!E1380</f>
        <v>0</v>
      </c>
      <c r="L1394" s="75">
        <f>'ФОРМУЛЫ!'!F1380</f>
        <v>0</v>
      </c>
      <c r="M1394" s="91"/>
      <c r="N1394" s="76">
        <f>'ФОРМУЛЫ!'!J1380</f>
        <v>0</v>
      </c>
      <c r="O1394" s="76">
        <f>'ФОРМУЛЫ!'!K1380</f>
        <v>0</v>
      </c>
      <c r="P1394" s="77"/>
      <c r="Q1394" s="78">
        <f>'ФОРМУЛЫ!'!P1380</f>
        <v>0</v>
      </c>
      <c r="R1394" s="79">
        <v>0.18</v>
      </c>
      <c r="S1394" s="80"/>
      <c r="T1394" s="80"/>
      <c r="U1394" s="80"/>
      <c r="V1394" s="80"/>
      <c r="W1394" s="80"/>
      <c r="X1394" s="81">
        <v>0</v>
      </c>
      <c r="Y1394" s="80"/>
      <c r="Z1394" s="80"/>
      <c r="AA1394" s="82"/>
      <c r="AB1394" s="82"/>
      <c r="AC1394" s="83"/>
      <c r="AD1394" s="83"/>
      <c r="AE1394" s="83"/>
      <c r="AF1394" s="83"/>
      <c r="AG1394" s="84"/>
      <c r="AH1394" s="85"/>
      <c r="AI1394" s="85"/>
      <c r="AJ1394" s="85">
        <f t="shared" si="42"/>
        <v>0</v>
      </c>
      <c r="AK1394" s="85">
        <f t="shared" si="43"/>
        <v>0</v>
      </c>
      <c r="AL1394" s="36"/>
    </row>
    <row r="1395" spans="1:38" ht="15" hidden="1" customHeight="1" x14ac:dyDescent="0.25">
      <c r="A1395" s="71">
        <v>1365</v>
      </c>
      <c r="B1395" s="71"/>
      <c r="C1395" s="72"/>
      <c r="D1395" s="70"/>
      <c r="E1395" s="30"/>
      <c r="F1395" s="30"/>
      <c r="G1395" s="73"/>
      <c r="H1395" s="74" t="s">
        <v>8</v>
      </c>
      <c r="I1395" s="31"/>
      <c r="J1395" s="30" t="s">
        <v>9</v>
      </c>
      <c r="K1395" s="75">
        <f>'ФОРМУЛЫ!'!E1381</f>
        <v>0</v>
      </c>
      <c r="L1395" s="75">
        <f>'ФОРМУЛЫ!'!F1381</f>
        <v>0</v>
      </c>
      <c r="M1395" s="91"/>
      <c r="N1395" s="76">
        <f>'ФОРМУЛЫ!'!J1381</f>
        <v>0</v>
      </c>
      <c r="O1395" s="76">
        <f>'ФОРМУЛЫ!'!K1381</f>
        <v>0</v>
      </c>
      <c r="P1395" s="77"/>
      <c r="Q1395" s="78">
        <f>'ФОРМУЛЫ!'!P1381</f>
        <v>0</v>
      </c>
      <c r="R1395" s="79">
        <v>0.18</v>
      </c>
      <c r="S1395" s="80"/>
      <c r="T1395" s="80"/>
      <c r="U1395" s="80"/>
      <c r="V1395" s="80"/>
      <c r="W1395" s="80"/>
      <c r="X1395" s="81">
        <v>0</v>
      </c>
      <c r="Y1395" s="80"/>
      <c r="Z1395" s="80"/>
      <c r="AA1395" s="82"/>
      <c r="AB1395" s="82"/>
      <c r="AC1395" s="83"/>
      <c r="AD1395" s="83"/>
      <c r="AE1395" s="83"/>
      <c r="AF1395" s="83"/>
      <c r="AG1395" s="84"/>
      <c r="AH1395" s="85"/>
      <c r="AI1395" s="85"/>
      <c r="AJ1395" s="85">
        <f t="shared" si="42"/>
        <v>0</v>
      </c>
      <c r="AK1395" s="85">
        <f t="shared" si="43"/>
        <v>0</v>
      </c>
      <c r="AL1395" s="36"/>
    </row>
    <row r="1396" spans="1:38" ht="15" hidden="1" customHeight="1" x14ac:dyDescent="0.25">
      <c r="A1396" s="71">
        <v>1366</v>
      </c>
      <c r="B1396" s="71"/>
      <c r="C1396" s="72"/>
      <c r="D1396" s="70"/>
      <c r="E1396" s="30"/>
      <c r="F1396" s="30"/>
      <c r="G1396" s="73"/>
      <c r="H1396" s="74" t="s">
        <v>8</v>
      </c>
      <c r="I1396" s="31"/>
      <c r="J1396" s="30" t="s">
        <v>9</v>
      </c>
      <c r="K1396" s="75">
        <f>'ФОРМУЛЫ!'!E1382</f>
        <v>0</v>
      </c>
      <c r="L1396" s="75">
        <f>'ФОРМУЛЫ!'!F1382</f>
        <v>0</v>
      </c>
      <c r="M1396" s="91"/>
      <c r="N1396" s="76">
        <f>'ФОРМУЛЫ!'!J1382</f>
        <v>0</v>
      </c>
      <c r="O1396" s="76">
        <f>'ФОРМУЛЫ!'!K1382</f>
        <v>0</v>
      </c>
      <c r="P1396" s="77"/>
      <c r="Q1396" s="78">
        <f>'ФОРМУЛЫ!'!P1382</f>
        <v>0</v>
      </c>
      <c r="R1396" s="79">
        <v>0.18</v>
      </c>
      <c r="S1396" s="80"/>
      <c r="T1396" s="80"/>
      <c r="U1396" s="80"/>
      <c r="V1396" s="80"/>
      <c r="W1396" s="80"/>
      <c r="X1396" s="81">
        <v>0</v>
      </c>
      <c r="Y1396" s="80"/>
      <c r="Z1396" s="80"/>
      <c r="AA1396" s="82"/>
      <c r="AB1396" s="82"/>
      <c r="AC1396" s="83"/>
      <c r="AD1396" s="83"/>
      <c r="AE1396" s="83"/>
      <c r="AF1396" s="83"/>
      <c r="AG1396" s="84"/>
      <c r="AH1396" s="85"/>
      <c r="AI1396" s="85"/>
      <c r="AJ1396" s="85">
        <f t="shared" si="42"/>
        <v>0</v>
      </c>
      <c r="AK1396" s="85">
        <f t="shared" si="43"/>
        <v>0</v>
      </c>
      <c r="AL1396" s="36"/>
    </row>
    <row r="1397" spans="1:38" ht="15" hidden="1" customHeight="1" x14ac:dyDescent="0.25">
      <c r="A1397" s="71">
        <v>1367</v>
      </c>
      <c r="B1397" s="71"/>
      <c r="C1397" s="72"/>
      <c r="D1397" s="70"/>
      <c r="E1397" s="30"/>
      <c r="F1397" s="30"/>
      <c r="G1397" s="73"/>
      <c r="H1397" s="74" t="s">
        <v>8</v>
      </c>
      <c r="I1397" s="31"/>
      <c r="J1397" s="30" t="s">
        <v>9</v>
      </c>
      <c r="K1397" s="75">
        <f>'ФОРМУЛЫ!'!E1383</f>
        <v>0</v>
      </c>
      <c r="L1397" s="75">
        <f>'ФОРМУЛЫ!'!F1383</f>
        <v>0</v>
      </c>
      <c r="M1397" s="91"/>
      <c r="N1397" s="76">
        <f>'ФОРМУЛЫ!'!J1383</f>
        <v>0</v>
      </c>
      <c r="O1397" s="76">
        <f>'ФОРМУЛЫ!'!K1383</f>
        <v>0</v>
      </c>
      <c r="P1397" s="77"/>
      <c r="Q1397" s="78">
        <f>'ФОРМУЛЫ!'!P1383</f>
        <v>0</v>
      </c>
      <c r="R1397" s="79">
        <v>0.18</v>
      </c>
      <c r="S1397" s="80"/>
      <c r="T1397" s="80"/>
      <c r="U1397" s="80"/>
      <c r="V1397" s="80"/>
      <c r="W1397" s="80"/>
      <c r="X1397" s="81">
        <v>0</v>
      </c>
      <c r="Y1397" s="80"/>
      <c r="Z1397" s="80"/>
      <c r="AA1397" s="82"/>
      <c r="AB1397" s="82"/>
      <c r="AC1397" s="83"/>
      <c r="AD1397" s="83"/>
      <c r="AE1397" s="83"/>
      <c r="AF1397" s="83"/>
      <c r="AG1397" s="84"/>
      <c r="AH1397" s="85"/>
      <c r="AI1397" s="85"/>
      <c r="AJ1397" s="85">
        <f t="shared" si="42"/>
        <v>0</v>
      </c>
      <c r="AK1397" s="85">
        <f t="shared" si="43"/>
        <v>0</v>
      </c>
      <c r="AL1397" s="36"/>
    </row>
    <row r="1398" spans="1:38" ht="15" hidden="1" customHeight="1" x14ac:dyDescent="0.25">
      <c r="A1398" s="71">
        <v>1368</v>
      </c>
      <c r="B1398" s="71"/>
      <c r="C1398" s="72"/>
      <c r="D1398" s="70"/>
      <c r="E1398" s="30"/>
      <c r="F1398" s="30"/>
      <c r="G1398" s="73"/>
      <c r="H1398" s="74" t="s">
        <v>8</v>
      </c>
      <c r="I1398" s="31"/>
      <c r="J1398" s="30" t="s">
        <v>9</v>
      </c>
      <c r="K1398" s="75">
        <f>'ФОРМУЛЫ!'!E1384</f>
        <v>0</v>
      </c>
      <c r="L1398" s="75">
        <f>'ФОРМУЛЫ!'!F1384</f>
        <v>0</v>
      </c>
      <c r="M1398" s="91"/>
      <c r="N1398" s="76">
        <f>'ФОРМУЛЫ!'!J1384</f>
        <v>0</v>
      </c>
      <c r="O1398" s="76">
        <f>'ФОРМУЛЫ!'!K1384</f>
        <v>0</v>
      </c>
      <c r="P1398" s="77"/>
      <c r="Q1398" s="78">
        <f>'ФОРМУЛЫ!'!P1384</f>
        <v>0</v>
      </c>
      <c r="R1398" s="79">
        <v>0.18</v>
      </c>
      <c r="S1398" s="80"/>
      <c r="T1398" s="80"/>
      <c r="U1398" s="80"/>
      <c r="V1398" s="80"/>
      <c r="W1398" s="80"/>
      <c r="X1398" s="81">
        <v>0</v>
      </c>
      <c r="Y1398" s="80"/>
      <c r="Z1398" s="80"/>
      <c r="AA1398" s="82"/>
      <c r="AB1398" s="82"/>
      <c r="AC1398" s="83"/>
      <c r="AD1398" s="83"/>
      <c r="AE1398" s="83"/>
      <c r="AF1398" s="83"/>
      <c r="AG1398" s="84"/>
      <c r="AH1398" s="85"/>
      <c r="AI1398" s="85"/>
      <c r="AJ1398" s="85">
        <f t="shared" si="42"/>
        <v>0</v>
      </c>
      <c r="AK1398" s="85">
        <f t="shared" si="43"/>
        <v>0</v>
      </c>
      <c r="AL1398" s="36"/>
    </row>
    <row r="1399" spans="1:38" ht="15" hidden="1" customHeight="1" x14ac:dyDescent="0.25">
      <c r="A1399" s="71">
        <v>1369</v>
      </c>
      <c r="B1399" s="71"/>
      <c r="C1399" s="72"/>
      <c r="D1399" s="70"/>
      <c r="E1399" s="30"/>
      <c r="F1399" s="30"/>
      <c r="G1399" s="73"/>
      <c r="H1399" s="74" t="s">
        <v>8</v>
      </c>
      <c r="I1399" s="31"/>
      <c r="J1399" s="30" t="s">
        <v>9</v>
      </c>
      <c r="K1399" s="75">
        <f>'ФОРМУЛЫ!'!E1385</f>
        <v>0</v>
      </c>
      <c r="L1399" s="75">
        <f>'ФОРМУЛЫ!'!F1385</f>
        <v>0</v>
      </c>
      <c r="M1399" s="91"/>
      <c r="N1399" s="76">
        <f>'ФОРМУЛЫ!'!J1385</f>
        <v>0</v>
      </c>
      <c r="O1399" s="76">
        <f>'ФОРМУЛЫ!'!K1385</f>
        <v>0</v>
      </c>
      <c r="P1399" s="77"/>
      <c r="Q1399" s="78">
        <f>'ФОРМУЛЫ!'!P1385</f>
        <v>0</v>
      </c>
      <c r="R1399" s="79">
        <v>0.18</v>
      </c>
      <c r="S1399" s="80"/>
      <c r="T1399" s="80"/>
      <c r="U1399" s="80"/>
      <c r="V1399" s="80"/>
      <c r="W1399" s="80"/>
      <c r="X1399" s="81">
        <v>0</v>
      </c>
      <c r="Y1399" s="80"/>
      <c r="Z1399" s="80"/>
      <c r="AA1399" s="82"/>
      <c r="AB1399" s="82"/>
      <c r="AC1399" s="83"/>
      <c r="AD1399" s="83"/>
      <c r="AE1399" s="83"/>
      <c r="AF1399" s="83"/>
      <c r="AG1399" s="84"/>
      <c r="AH1399" s="85"/>
      <c r="AI1399" s="85"/>
      <c r="AJ1399" s="85">
        <f t="shared" si="42"/>
        <v>0</v>
      </c>
      <c r="AK1399" s="85">
        <f t="shared" si="43"/>
        <v>0</v>
      </c>
      <c r="AL1399" s="36"/>
    </row>
    <row r="1400" spans="1:38" ht="15" hidden="1" customHeight="1" x14ac:dyDescent="0.25">
      <c r="A1400" s="71">
        <v>1370</v>
      </c>
      <c r="B1400" s="71"/>
      <c r="C1400" s="72"/>
      <c r="D1400" s="70"/>
      <c r="E1400" s="30"/>
      <c r="F1400" s="30"/>
      <c r="G1400" s="73"/>
      <c r="H1400" s="74" t="s">
        <v>8</v>
      </c>
      <c r="I1400" s="31"/>
      <c r="J1400" s="30" t="s">
        <v>9</v>
      </c>
      <c r="K1400" s="75">
        <f>'ФОРМУЛЫ!'!E1386</f>
        <v>0</v>
      </c>
      <c r="L1400" s="75">
        <f>'ФОРМУЛЫ!'!F1386</f>
        <v>0</v>
      </c>
      <c r="M1400" s="91"/>
      <c r="N1400" s="76">
        <f>'ФОРМУЛЫ!'!J1386</f>
        <v>0</v>
      </c>
      <c r="O1400" s="76">
        <f>'ФОРМУЛЫ!'!K1386</f>
        <v>0</v>
      </c>
      <c r="P1400" s="77"/>
      <c r="Q1400" s="78">
        <f>'ФОРМУЛЫ!'!P1386</f>
        <v>0</v>
      </c>
      <c r="R1400" s="79">
        <v>0.18</v>
      </c>
      <c r="S1400" s="80"/>
      <c r="T1400" s="80"/>
      <c r="U1400" s="80"/>
      <c r="V1400" s="80"/>
      <c r="W1400" s="80"/>
      <c r="X1400" s="81">
        <v>0</v>
      </c>
      <c r="Y1400" s="80"/>
      <c r="Z1400" s="80"/>
      <c r="AA1400" s="82"/>
      <c r="AB1400" s="82"/>
      <c r="AC1400" s="83"/>
      <c r="AD1400" s="83"/>
      <c r="AE1400" s="83"/>
      <c r="AF1400" s="83"/>
      <c r="AG1400" s="84"/>
      <c r="AH1400" s="85"/>
      <c r="AI1400" s="85"/>
      <c r="AJ1400" s="85">
        <f t="shared" si="42"/>
        <v>0</v>
      </c>
      <c r="AK1400" s="85">
        <f t="shared" si="43"/>
        <v>0</v>
      </c>
      <c r="AL1400" s="36"/>
    </row>
    <row r="1401" spans="1:38" ht="15" hidden="1" customHeight="1" x14ac:dyDescent="0.25">
      <c r="A1401" s="71">
        <v>1371</v>
      </c>
      <c r="B1401" s="71"/>
      <c r="C1401" s="72"/>
      <c r="D1401" s="70"/>
      <c r="E1401" s="30"/>
      <c r="F1401" s="30"/>
      <c r="G1401" s="73"/>
      <c r="H1401" s="74" t="s">
        <v>8</v>
      </c>
      <c r="I1401" s="31"/>
      <c r="J1401" s="30" t="s">
        <v>9</v>
      </c>
      <c r="K1401" s="75">
        <f>'ФОРМУЛЫ!'!E1387</f>
        <v>0</v>
      </c>
      <c r="L1401" s="75">
        <f>'ФОРМУЛЫ!'!F1387</f>
        <v>0</v>
      </c>
      <c r="M1401" s="91"/>
      <c r="N1401" s="76">
        <f>'ФОРМУЛЫ!'!J1387</f>
        <v>0</v>
      </c>
      <c r="O1401" s="76">
        <f>'ФОРМУЛЫ!'!K1387</f>
        <v>0</v>
      </c>
      <c r="P1401" s="77"/>
      <c r="Q1401" s="78">
        <f>'ФОРМУЛЫ!'!P1387</f>
        <v>0</v>
      </c>
      <c r="R1401" s="79">
        <v>0.18</v>
      </c>
      <c r="S1401" s="80"/>
      <c r="T1401" s="80"/>
      <c r="U1401" s="80"/>
      <c r="V1401" s="80"/>
      <c r="W1401" s="80"/>
      <c r="X1401" s="81">
        <v>0</v>
      </c>
      <c r="Y1401" s="80"/>
      <c r="Z1401" s="80"/>
      <c r="AA1401" s="82"/>
      <c r="AB1401" s="82"/>
      <c r="AC1401" s="83"/>
      <c r="AD1401" s="83"/>
      <c r="AE1401" s="83"/>
      <c r="AF1401" s="83"/>
      <c r="AG1401" s="84"/>
      <c r="AH1401" s="85"/>
      <c r="AI1401" s="85"/>
      <c r="AJ1401" s="85">
        <f t="shared" si="42"/>
        <v>0</v>
      </c>
      <c r="AK1401" s="85">
        <f t="shared" si="43"/>
        <v>0</v>
      </c>
      <c r="AL1401" s="36"/>
    </row>
    <row r="1402" spans="1:38" ht="15" hidden="1" customHeight="1" x14ac:dyDescent="0.25">
      <c r="A1402" s="71">
        <v>1372</v>
      </c>
      <c r="B1402" s="71"/>
      <c r="C1402" s="72"/>
      <c r="D1402" s="70"/>
      <c r="E1402" s="30"/>
      <c r="F1402" s="30"/>
      <c r="G1402" s="73"/>
      <c r="H1402" s="74" t="s">
        <v>8</v>
      </c>
      <c r="I1402" s="31"/>
      <c r="J1402" s="30" t="s">
        <v>9</v>
      </c>
      <c r="K1402" s="75">
        <f>'ФОРМУЛЫ!'!E1388</f>
        <v>0</v>
      </c>
      <c r="L1402" s="75">
        <f>'ФОРМУЛЫ!'!F1388</f>
        <v>0</v>
      </c>
      <c r="M1402" s="91"/>
      <c r="N1402" s="76">
        <f>'ФОРМУЛЫ!'!J1388</f>
        <v>0</v>
      </c>
      <c r="O1402" s="76">
        <f>'ФОРМУЛЫ!'!K1388</f>
        <v>0</v>
      </c>
      <c r="P1402" s="77"/>
      <c r="Q1402" s="78">
        <f>'ФОРМУЛЫ!'!P1388</f>
        <v>0</v>
      </c>
      <c r="R1402" s="79">
        <v>0.18</v>
      </c>
      <c r="S1402" s="80"/>
      <c r="T1402" s="80"/>
      <c r="U1402" s="80"/>
      <c r="V1402" s="80"/>
      <c r="W1402" s="80"/>
      <c r="X1402" s="81">
        <v>0</v>
      </c>
      <c r="Y1402" s="80"/>
      <c r="Z1402" s="80"/>
      <c r="AA1402" s="82"/>
      <c r="AB1402" s="82"/>
      <c r="AC1402" s="83"/>
      <c r="AD1402" s="83"/>
      <c r="AE1402" s="83"/>
      <c r="AF1402" s="83"/>
      <c r="AG1402" s="84"/>
      <c r="AH1402" s="85"/>
      <c r="AI1402" s="85"/>
      <c r="AJ1402" s="85">
        <f t="shared" si="42"/>
        <v>0</v>
      </c>
      <c r="AK1402" s="85">
        <f t="shared" si="43"/>
        <v>0</v>
      </c>
      <c r="AL1402" s="36"/>
    </row>
    <row r="1403" spans="1:38" ht="15" hidden="1" customHeight="1" x14ac:dyDescent="0.25">
      <c r="A1403" s="71">
        <v>1373</v>
      </c>
      <c r="B1403" s="71"/>
      <c r="C1403" s="72"/>
      <c r="D1403" s="70"/>
      <c r="E1403" s="30"/>
      <c r="F1403" s="30"/>
      <c r="G1403" s="73"/>
      <c r="H1403" s="74" t="s">
        <v>8</v>
      </c>
      <c r="I1403" s="31"/>
      <c r="J1403" s="30" t="s">
        <v>9</v>
      </c>
      <c r="K1403" s="75">
        <f>'ФОРМУЛЫ!'!E1389</f>
        <v>0</v>
      </c>
      <c r="L1403" s="75">
        <f>'ФОРМУЛЫ!'!F1389</f>
        <v>0</v>
      </c>
      <c r="M1403" s="91"/>
      <c r="N1403" s="76">
        <f>'ФОРМУЛЫ!'!J1389</f>
        <v>0</v>
      </c>
      <c r="O1403" s="76">
        <f>'ФОРМУЛЫ!'!K1389</f>
        <v>0</v>
      </c>
      <c r="P1403" s="77"/>
      <c r="Q1403" s="78">
        <f>'ФОРМУЛЫ!'!P1389</f>
        <v>0</v>
      </c>
      <c r="R1403" s="79">
        <v>0.18</v>
      </c>
      <c r="S1403" s="80"/>
      <c r="T1403" s="80"/>
      <c r="U1403" s="80"/>
      <c r="V1403" s="80"/>
      <c r="W1403" s="80"/>
      <c r="X1403" s="81">
        <v>0</v>
      </c>
      <c r="Y1403" s="80"/>
      <c r="Z1403" s="80"/>
      <c r="AA1403" s="82"/>
      <c r="AB1403" s="82"/>
      <c r="AC1403" s="83"/>
      <c r="AD1403" s="83"/>
      <c r="AE1403" s="83"/>
      <c r="AF1403" s="83"/>
      <c r="AG1403" s="84"/>
      <c r="AH1403" s="85"/>
      <c r="AI1403" s="85"/>
      <c r="AJ1403" s="85">
        <f t="shared" si="42"/>
        <v>0</v>
      </c>
      <c r="AK1403" s="85">
        <f t="shared" si="43"/>
        <v>0</v>
      </c>
      <c r="AL1403" s="36"/>
    </row>
    <row r="1404" spans="1:38" ht="15" hidden="1" customHeight="1" x14ac:dyDescent="0.25">
      <c r="A1404" s="71">
        <v>1374</v>
      </c>
      <c r="B1404" s="71"/>
      <c r="C1404" s="72"/>
      <c r="D1404" s="70"/>
      <c r="E1404" s="30"/>
      <c r="F1404" s="30"/>
      <c r="G1404" s="73"/>
      <c r="H1404" s="74" t="s">
        <v>8</v>
      </c>
      <c r="I1404" s="31"/>
      <c r="J1404" s="30" t="s">
        <v>9</v>
      </c>
      <c r="K1404" s="75">
        <f>'ФОРМУЛЫ!'!E1390</f>
        <v>0</v>
      </c>
      <c r="L1404" s="75">
        <f>'ФОРМУЛЫ!'!F1390</f>
        <v>0</v>
      </c>
      <c r="M1404" s="91"/>
      <c r="N1404" s="76">
        <f>'ФОРМУЛЫ!'!J1390</f>
        <v>0</v>
      </c>
      <c r="O1404" s="76">
        <f>'ФОРМУЛЫ!'!K1390</f>
        <v>0</v>
      </c>
      <c r="P1404" s="77"/>
      <c r="Q1404" s="78">
        <f>'ФОРМУЛЫ!'!P1390</f>
        <v>0</v>
      </c>
      <c r="R1404" s="79">
        <v>0.18</v>
      </c>
      <c r="S1404" s="80"/>
      <c r="T1404" s="80"/>
      <c r="U1404" s="80"/>
      <c r="V1404" s="80"/>
      <c r="W1404" s="80"/>
      <c r="X1404" s="81">
        <v>0</v>
      </c>
      <c r="Y1404" s="80"/>
      <c r="Z1404" s="80"/>
      <c r="AA1404" s="82"/>
      <c r="AB1404" s="82"/>
      <c r="AC1404" s="83"/>
      <c r="AD1404" s="83"/>
      <c r="AE1404" s="83"/>
      <c r="AF1404" s="83"/>
      <c r="AG1404" s="84"/>
      <c r="AH1404" s="85"/>
      <c r="AI1404" s="85"/>
      <c r="AJ1404" s="85">
        <f t="shared" si="42"/>
        <v>0</v>
      </c>
      <c r="AK1404" s="85">
        <f t="shared" si="43"/>
        <v>0</v>
      </c>
      <c r="AL1404" s="36"/>
    </row>
    <row r="1405" spans="1:38" ht="15" hidden="1" customHeight="1" x14ac:dyDescent="0.25">
      <c r="A1405" s="71">
        <v>1375</v>
      </c>
      <c r="B1405" s="71"/>
      <c r="C1405" s="72"/>
      <c r="D1405" s="70"/>
      <c r="E1405" s="30"/>
      <c r="F1405" s="30"/>
      <c r="G1405" s="73"/>
      <c r="H1405" s="74" t="s">
        <v>8</v>
      </c>
      <c r="I1405" s="31"/>
      <c r="J1405" s="30" t="s">
        <v>9</v>
      </c>
      <c r="K1405" s="75">
        <f>'ФОРМУЛЫ!'!E1391</f>
        <v>0</v>
      </c>
      <c r="L1405" s="75">
        <f>'ФОРМУЛЫ!'!F1391</f>
        <v>0</v>
      </c>
      <c r="M1405" s="91"/>
      <c r="N1405" s="76">
        <f>'ФОРМУЛЫ!'!J1391</f>
        <v>0</v>
      </c>
      <c r="O1405" s="76">
        <f>'ФОРМУЛЫ!'!K1391</f>
        <v>0</v>
      </c>
      <c r="P1405" s="77"/>
      <c r="Q1405" s="78">
        <f>'ФОРМУЛЫ!'!P1391</f>
        <v>0</v>
      </c>
      <c r="R1405" s="79">
        <v>0.18</v>
      </c>
      <c r="S1405" s="80"/>
      <c r="T1405" s="80"/>
      <c r="U1405" s="80"/>
      <c r="V1405" s="80"/>
      <c r="W1405" s="80"/>
      <c r="X1405" s="81">
        <v>0</v>
      </c>
      <c r="Y1405" s="80"/>
      <c r="Z1405" s="80"/>
      <c r="AA1405" s="82"/>
      <c r="AB1405" s="82"/>
      <c r="AC1405" s="83"/>
      <c r="AD1405" s="83"/>
      <c r="AE1405" s="83"/>
      <c r="AF1405" s="83"/>
      <c r="AG1405" s="84"/>
      <c r="AH1405" s="85"/>
      <c r="AI1405" s="85"/>
      <c r="AJ1405" s="85">
        <f t="shared" si="42"/>
        <v>0</v>
      </c>
      <c r="AK1405" s="85">
        <f t="shared" si="43"/>
        <v>0</v>
      </c>
      <c r="AL1405" s="36"/>
    </row>
    <row r="1406" spans="1:38" ht="15" hidden="1" customHeight="1" x14ac:dyDescent="0.25">
      <c r="A1406" s="71">
        <v>1376</v>
      </c>
      <c r="B1406" s="71"/>
      <c r="C1406" s="72"/>
      <c r="D1406" s="70"/>
      <c r="E1406" s="30"/>
      <c r="F1406" s="30"/>
      <c r="G1406" s="73"/>
      <c r="H1406" s="74" t="s">
        <v>8</v>
      </c>
      <c r="I1406" s="31"/>
      <c r="J1406" s="30" t="s">
        <v>9</v>
      </c>
      <c r="K1406" s="75">
        <f>'ФОРМУЛЫ!'!E1392</f>
        <v>0</v>
      </c>
      <c r="L1406" s="75">
        <f>'ФОРМУЛЫ!'!F1392</f>
        <v>0</v>
      </c>
      <c r="M1406" s="91"/>
      <c r="N1406" s="76">
        <f>'ФОРМУЛЫ!'!J1392</f>
        <v>0</v>
      </c>
      <c r="O1406" s="76">
        <f>'ФОРМУЛЫ!'!K1392</f>
        <v>0</v>
      </c>
      <c r="P1406" s="77"/>
      <c r="Q1406" s="78">
        <f>'ФОРМУЛЫ!'!P1392</f>
        <v>0</v>
      </c>
      <c r="R1406" s="79">
        <v>0.18</v>
      </c>
      <c r="S1406" s="80"/>
      <c r="T1406" s="80"/>
      <c r="U1406" s="80"/>
      <c r="V1406" s="80"/>
      <c r="W1406" s="80"/>
      <c r="X1406" s="81">
        <v>0</v>
      </c>
      <c r="Y1406" s="80"/>
      <c r="Z1406" s="80"/>
      <c r="AA1406" s="82"/>
      <c r="AB1406" s="82"/>
      <c r="AC1406" s="83"/>
      <c r="AD1406" s="83"/>
      <c r="AE1406" s="83"/>
      <c r="AF1406" s="83"/>
      <c r="AG1406" s="84"/>
      <c r="AH1406" s="85"/>
      <c r="AI1406" s="85"/>
      <c r="AJ1406" s="85">
        <f t="shared" si="42"/>
        <v>0</v>
      </c>
      <c r="AK1406" s="85">
        <f t="shared" si="43"/>
        <v>0</v>
      </c>
      <c r="AL1406" s="36"/>
    </row>
    <row r="1407" spans="1:38" ht="15" hidden="1" customHeight="1" x14ac:dyDescent="0.25">
      <c r="A1407" s="71">
        <v>1377</v>
      </c>
      <c r="B1407" s="71"/>
      <c r="C1407" s="72"/>
      <c r="D1407" s="70"/>
      <c r="E1407" s="30"/>
      <c r="F1407" s="30"/>
      <c r="G1407" s="73"/>
      <c r="H1407" s="74" t="s">
        <v>8</v>
      </c>
      <c r="I1407" s="31"/>
      <c r="J1407" s="30" t="s">
        <v>9</v>
      </c>
      <c r="K1407" s="75">
        <f>'ФОРМУЛЫ!'!E1393</f>
        <v>0</v>
      </c>
      <c r="L1407" s="75">
        <f>'ФОРМУЛЫ!'!F1393</f>
        <v>0</v>
      </c>
      <c r="M1407" s="91"/>
      <c r="N1407" s="76">
        <f>'ФОРМУЛЫ!'!J1393</f>
        <v>0</v>
      </c>
      <c r="O1407" s="76">
        <f>'ФОРМУЛЫ!'!K1393</f>
        <v>0</v>
      </c>
      <c r="P1407" s="77"/>
      <c r="Q1407" s="78">
        <f>'ФОРМУЛЫ!'!P1393</f>
        <v>0</v>
      </c>
      <c r="R1407" s="79">
        <v>0.18</v>
      </c>
      <c r="S1407" s="80"/>
      <c r="T1407" s="80"/>
      <c r="U1407" s="80"/>
      <c r="V1407" s="80"/>
      <c r="W1407" s="80"/>
      <c r="X1407" s="81">
        <v>0</v>
      </c>
      <c r="Y1407" s="80"/>
      <c r="Z1407" s="80"/>
      <c r="AA1407" s="82"/>
      <c r="AB1407" s="82"/>
      <c r="AC1407" s="83"/>
      <c r="AD1407" s="83"/>
      <c r="AE1407" s="83"/>
      <c r="AF1407" s="83"/>
      <c r="AG1407" s="84"/>
      <c r="AH1407" s="85"/>
      <c r="AI1407" s="85"/>
      <c r="AJ1407" s="85">
        <f t="shared" si="42"/>
        <v>0</v>
      </c>
      <c r="AK1407" s="85">
        <f t="shared" si="43"/>
        <v>0</v>
      </c>
      <c r="AL1407" s="36"/>
    </row>
    <row r="1408" spans="1:38" ht="15" hidden="1" customHeight="1" x14ac:dyDescent="0.25">
      <c r="A1408" s="71">
        <v>1378</v>
      </c>
      <c r="B1408" s="71"/>
      <c r="C1408" s="72"/>
      <c r="D1408" s="70"/>
      <c r="E1408" s="30"/>
      <c r="F1408" s="30"/>
      <c r="G1408" s="73"/>
      <c r="H1408" s="74" t="s">
        <v>8</v>
      </c>
      <c r="I1408" s="31"/>
      <c r="J1408" s="30" t="s">
        <v>9</v>
      </c>
      <c r="K1408" s="75">
        <f>'ФОРМУЛЫ!'!E1394</f>
        <v>0</v>
      </c>
      <c r="L1408" s="75">
        <f>'ФОРМУЛЫ!'!F1394</f>
        <v>0</v>
      </c>
      <c r="M1408" s="91"/>
      <c r="N1408" s="76">
        <f>'ФОРМУЛЫ!'!J1394</f>
        <v>0</v>
      </c>
      <c r="O1408" s="76">
        <f>'ФОРМУЛЫ!'!K1394</f>
        <v>0</v>
      </c>
      <c r="P1408" s="77"/>
      <c r="Q1408" s="78">
        <f>'ФОРМУЛЫ!'!P1394</f>
        <v>0</v>
      </c>
      <c r="R1408" s="79">
        <v>0.18</v>
      </c>
      <c r="S1408" s="80"/>
      <c r="T1408" s="80"/>
      <c r="U1408" s="80"/>
      <c r="V1408" s="80"/>
      <c r="W1408" s="80"/>
      <c r="X1408" s="81">
        <v>0</v>
      </c>
      <c r="Y1408" s="80"/>
      <c r="Z1408" s="80"/>
      <c r="AA1408" s="82"/>
      <c r="AB1408" s="82"/>
      <c r="AC1408" s="83"/>
      <c r="AD1408" s="83"/>
      <c r="AE1408" s="83"/>
      <c r="AF1408" s="83"/>
      <c r="AG1408" s="84"/>
      <c r="AH1408" s="85"/>
      <c r="AI1408" s="85"/>
      <c r="AJ1408" s="85">
        <f t="shared" si="42"/>
        <v>0</v>
      </c>
      <c r="AK1408" s="85">
        <f t="shared" si="43"/>
        <v>0</v>
      </c>
      <c r="AL1408" s="36"/>
    </row>
    <row r="1409" spans="1:38" ht="15" hidden="1" customHeight="1" x14ac:dyDescent="0.25">
      <c r="A1409" s="71">
        <v>1379</v>
      </c>
      <c r="B1409" s="71"/>
      <c r="C1409" s="72"/>
      <c r="D1409" s="70"/>
      <c r="E1409" s="30"/>
      <c r="F1409" s="30"/>
      <c r="G1409" s="73"/>
      <c r="H1409" s="74" t="s">
        <v>8</v>
      </c>
      <c r="I1409" s="31"/>
      <c r="J1409" s="30" t="s">
        <v>9</v>
      </c>
      <c r="K1409" s="75">
        <f>'ФОРМУЛЫ!'!E1395</f>
        <v>0</v>
      </c>
      <c r="L1409" s="75">
        <f>'ФОРМУЛЫ!'!F1395</f>
        <v>0</v>
      </c>
      <c r="M1409" s="91"/>
      <c r="N1409" s="76">
        <f>'ФОРМУЛЫ!'!J1395</f>
        <v>0</v>
      </c>
      <c r="O1409" s="76">
        <f>'ФОРМУЛЫ!'!K1395</f>
        <v>0</v>
      </c>
      <c r="P1409" s="77"/>
      <c r="Q1409" s="78">
        <f>'ФОРМУЛЫ!'!P1395</f>
        <v>0</v>
      </c>
      <c r="R1409" s="79">
        <v>0.18</v>
      </c>
      <c r="S1409" s="80"/>
      <c r="T1409" s="80"/>
      <c r="U1409" s="80"/>
      <c r="V1409" s="80"/>
      <c r="W1409" s="80"/>
      <c r="X1409" s="81">
        <v>0</v>
      </c>
      <c r="Y1409" s="80"/>
      <c r="Z1409" s="80"/>
      <c r="AA1409" s="82"/>
      <c r="AB1409" s="82"/>
      <c r="AC1409" s="83"/>
      <c r="AD1409" s="83"/>
      <c r="AE1409" s="83"/>
      <c r="AF1409" s="83"/>
      <c r="AG1409" s="84"/>
      <c r="AH1409" s="85"/>
      <c r="AI1409" s="85"/>
      <c r="AJ1409" s="85">
        <f t="shared" si="42"/>
        <v>0</v>
      </c>
      <c r="AK1409" s="85">
        <f t="shared" si="43"/>
        <v>0</v>
      </c>
      <c r="AL1409" s="36"/>
    </row>
    <row r="1410" spans="1:38" ht="15" hidden="1" customHeight="1" x14ac:dyDescent="0.25">
      <c r="A1410" s="71">
        <v>1380</v>
      </c>
      <c r="B1410" s="71"/>
      <c r="C1410" s="72"/>
      <c r="D1410" s="70"/>
      <c r="E1410" s="30"/>
      <c r="F1410" s="30"/>
      <c r="G1410" s="73"/>
      <c r="H1410" s="74" t="s">
        <v>8</v>
      </c>
      <c r="I1410" s="31"/>
      <c r="J1410" s="30" t="s">
        <v>9</v>
      </c>
      <c r="K1410" s="75">
        <f>'ФОРМУЛЫ!'!E1396</f>
        <v>0</v>
      </c>
      <c r="L1410" s="75">
        <f>'ФОРМУЛЫ!'!F1396</f>
        <v>0</v>
      </c>
      <c r="M1410" s="91"/>
      <c r="N1410" s="76">
        <f>'ФОРМУЛЫ!'!J1396</f>
        <v>0</v>
      </c>
      <c r="O1410" s="76">
        <f>'ФОРМУЛЫ!'!K1396</f>
        <v>0</v>
      </c>
      <c r="P1410" s="77"/>
      <c r="Q1410" s="78">
        <f>'ФОРМУЛЫ!'!P1396</f>
        <v>0</v>
      </c>
      <c r="R1410" s="79">
        <v>0.18</v>
      </c>
      <c r="S1410" s="80"/>
      <c r="T1410" s="80"/>
      <c r="U1410" s="80"/>
      <c r="V1410" s="80"/>
      <c r="W1410" s="80"/>
      <c r="X1410" s="81">
        <v>0</v>
      </c>
      <c r="Y1410" s="80"/>
      <c r="Z1410" s="80"/>
      <c r="AA1410" s="82"/>
      <c r="AB1410" s="82"/>
      <c r="AC1410" s="83"/>
      <c r="AD1410" s="83"/>
      <c r="AE1410" s="83"/>
      <c r="AF1410" s="83"/>
      <c r="AG1410" s="84"/>
      <c r="AH1410" s="85"/>
      <c r="AI1410" s="85"/>
      <c r="AJ1410" s="85">
        <f t="shared" si="42"/>
        <v>0</v>
      </c>
      <c r="AK1410" s="85">
        <f t="shared" si="43"/>
        <v>0</v>
      </c>
      <c r="AL1410" s="36"/>
    </row>
    <row r="1411" spans="1:38" ht="15" hidden="1" customHeight="1" x14ac:dyDescent="0.25">
      <c r="A1411" s="71">
        <v>1381</v>
      </c>
      <c r="B1411" s="71"/>
      <c r="C1411" s="72"/>
      <c r="D1411" s="70"/>
      <c r="E1411" s="30"/>
      <c r="F1411" s="30"/>
      <c r="G1411" s="73"/>
      <c r="H1411" s="74" t="s">
        <v>8</v>
      </c>
      <c r="I1411" s="31"/>
      <c r="J1411" s="30" t="s">
        <v>9</v>
      </c>
      <c r="K1411" s="75">
        <f>'ФОРМУЛЫ!'!E1397</f>
        <v>0</v>
      </c>
      <c r="L1411" s="75">
        <f>'ФОРМУЛЫ!'!F1397</f>
        <v>0</v>
      </c>
      <c r="M1411" s="91"/>
      <c r="N1411" s="76">
        <f>'ФОРМУЛЫ!'!J1397</f>
        <v>0</v>
      </c>
      <c r="O1411" s="76">
        <f>'ФОРМУЛЫ!'!K1397</f>
        <v>0</v>
      </c>
      <c r="P1411" s="77"/>
      <c r="Q1411" s="78">
        <f>'ФОРМУЛЫ!'!P1397</f>
        <v>0</v>
      </c>
      <c r="R1411" s="79">
        <v>0.18</v>
      </c>
      <c r="S1411" s="80"/>
      <c r="T1411" s="80"/>
      <c r="U1411" s="80"/>
      <c r="V1411" s="80"/>
      <c r="W1411" s="80"/>
      <c r="X1411" s="81">
        <v>0</v>
      </c>
      <c r="Y1411" s="80"/>
      <c r="Z1411" s="80"/>
      <c r="AA1411" s="82"/>
      <c r="AB1411" s="82"/>
      <c r="AC1411" s="83"/>
      <c r="AD1411" s="83"/>
      <c r="AE1411" s="83"/>
      <c r="AF1411" s="83"/>
      <c r="AG1411" s="84"/>
      <c r="AH1411" s="85"/>
      <c r="AI1411" s="85"/>
      <c r="AJ1411" s="85">
        <f t="shared" si="42"/>
        <v>0</v>
      </c>
      <c r="AK1411" s="85">
        <f t="shared" si="43"/>
        <v>0</v>
      </c>
      <c r="AL1411" s="36"/>
    </row>
    <row r="1412" spans="1:38" ht="15" hidden="1" customHeight="1" x14ac:dyDescent="0.25">
      <c r="A1412" s="71">
        <v>1382</v>
      </c>
      <c r="B1412" s="71"/>
      <c r="C1412" s="72"/>
      <c r="D1412" s="70"/>
      <c r="E1412" s="30"/>
      <c r="F1412" s="30"/>
      <c r="G1412" s="73"/>
      <c r="H1412" s="74" t="s">
        <v>8</v>
      </c>
      <c r="I1412" s="31"/>
      <c r="J1412" s="30" t="s">
        <v>9</v>
      </c>
      <c r="K1412" s="75">
        <f>'ФОРМУЛЫ!'!E1398</f>
        <v>0</v>
      </c>
      <c r="L1412" s="75">
        <f>'ФОРМУЛЫ!'!F1398</f>
        <v>0</v>
      </c>
      <c r="M1412" s="91"/>
      <c r="N1412" s="76">
        <f>'ФОРМУЛЫ!'!J1398</f>
        <v>0</v>
      </c>
      <c r="O1412" s="76">
        <f>'ФОРМУЛЫ!'!K1398</f>
        <v>0</v>
      </c>
      <c r="P1412" s="77"/>
      <c r="Q1412" s="78">
        <f>'ФОРМУЛЫ!'!P1398</f>
        <v>0</v>
      </c>
      <c r="R1412" s="79">
        <v>0.18</v>
      </c>
      <c r="S1412" s="80"/>
      <c r="T1412" s="80"/>
      <c r="U1412" s="80"/>
      <c r="V1412" s="80"/>
      <c r="W1412" s="80"/>
      <c r="X1412" s="81">
        <v>0</v>
      </c>
      <c r="Y1412" s="80"/>
      <c r="Z1412" s="80"/>
      <c r="AA1412" s="82"/>
      <c r="AB1412" s="82"/>
      <c r="AC1412" s="83"/>
      <c r="AD1412" s="83"/>
      <c r="AE1412" s="83"/>
      <c r="AF1412" s="83"/>
      <c r="AG1412" s="84"/>
      <c r="AH1412" s="85"/>
      <c r="AI1412" s="85"/>
      <c r="AJ1412" s="85">
        <f t="shared" si="42"/>
        <v>0</v>
      </c>
      <c r="AK1412" s="85">
        <f t="shared" si="43"/>
        <v>0</v>
      </c>
      <c r="AL1412" s="36"/>
    </row>
    <row r="1413" spans="1:38" ht="15" hidden="1" customHeight="1" x14ac:dyDescent="0.25">
      <c r="A1413" s="71">
        <v>1383</v>
      </c>
      <c r="B1413" s="71"/>
      <c r="C1413" s="72"/>
      <c r="D1413" s="70"/>
      <c r="E1413" s="30"/>
      <c r="F1413" s="30"/>
      <c r="G1413" s="73"/>
      <c r="H1413" s="74" t="s">
        <v>8</v>
      </c>
      <c r="I1413" s="31"/>
      <c r="J1413" s="30" t="s">
        <v>9</v>
      </c>
      <c r="K1413" s="75">
        <f>'ФОРМУЛЫ!'!E1399</f>
        <v>0</v>
      </c>
      <c r="L1413" s="75">
        <f>'ФОРМУЛЫ!'!F1399</f>
        <v>0</v>
      </c>
      <c r="M1413" s="91"/>
      <c r="N1413" s="76">
        <f>'ФОРМУЛЫ!'!J1399</f>
        <v>0</v>
      </c>
      <c r="O1413" s="76">
        <f>'ФОРМУЛЫ!'!K1399</f>
        <v>0</v>
      </c>
      <c r="P1413" s="77"/>
      <c r="Q1413" s="78">
        <f>'ФОРМУЛЫ!'!P1399</f>
        <v>0</v>
      </c>
      <c r="R1413" s="79">
        <v>0.18</v>
      </c>
      <c r="S1413" s="80"/>
      <c r="T1413" s="80"/>
      <c r="U1413" s="80"/>
      <c r="V1413" s="80"/>
      <c r="W1413" s="80"/>
      <c r="X1413" s="81">
        <v>0</v>
      </c>
      <c r="Y1413" s="80"/>
      <c r="Z1413" s="80"/>
      <c r="AA1413" s="82"/>
      <c r="AB1413" s="82"/>
      <c r="AC1413" s="83"/>
      <c r="AD1413" s="83"/>
      <c r="AE1413" s="83"/>
      <c r="AF1413" s="83"/>
      <c r="AG1413" s="84"/>
      <c r="AH1413" s="85"/>
      <c r="AI1413" s="85"/>
      <c r="AJ1413" s="85">
        <f t="shared" si="42"/>
        <v>0</v>
      </c>
      <c r="AK1413" s="85">
        <f t="shared" si="43"/>
        <v>0</v>
      </c>
      <c r="AL1413" s="36"/>
    </row>
    <row r="1414" spans="1:38" ht="15" hidden="1" customHeight="1" x14ac:dyDescent="0.25">
      <c r="A1414" s="71">
        <v>1384</v>
      </c>
      <c r="B1414" s="71"/>
      <c r="C1414" s="72"/>
      <c r="D1414" s="70"/>
      <c r="E1414" s="30"/>
      <c r="F1414" s="30"/>
      <c r="G1414" s="73"/>
      <c r="H1414" s="74" t="s">
        <v>8</v>
      </c>
      <c r="I1414" s="31"/>
      <c r="J1414" s="30" t="s">
        <v>9</v>
      </c>
      <c r="K1414" s="75">
        <f>'ФОРМУЛЫ!'!E1400</f>
        <v>0</v>
      </c>
      <c r="L1414" s="75">
        <f>'ФОРМУЛЫ!'!F1400</f>
        <v>0</v>
      </c>
      <c r="M1414" s="91"/>
      <c r="N1414" s="76">
        <f>'ФОРМУЛЫ!'!J1400</f>
        <v>0</v>
      </c>
      <c r="O1414" s="76">
        <f>'ФОРМУЛЫ!'!K1400</f>
        <v>0</v>
      </c>
      <c r="P1414" s="77"/>
      <c r="Q1414" s="78">
        <f>'ФОРМУЛЫ!'!P1400</f>
        <v>0</v>
      </c>
      <c r="R1414" s="79">
        <v>0.18</v>
      </c>
      <c r="S1414" s="80"/>
      <c r="T1414" s="80"/>
      <c r="U1414" s="80"/>
      <c r="V1414" s="80"/>
      <c r="W1414" s="80"/>
      <c r="X1414" s="81">
        <v>0</v>
      </c>
      <c r="Y1414" s="80"/>
      <c r="Z1414" s="80"/>
      <c r="AA1414" s="82"/>
      <c r="AB1414" s="82"/>
      <c r="AC1414" s="83"/>
      <c r="AD1414" s="83"/>
      <c r="AE1414" s="83"/>
      <c r="AF1414" s="83"/>
      <c r="AG1414" s="84"/>
      <c r="AH1414" s="85"/>
      <c r="AI1414" s="85"/>
      <c r="AJ1414" s="85">
        <f t="shared" si="42"/>
        <v>0</v>
      </c>
      <c r="AK1414" s="85">
        <f t="shared" si="43"/>
        <v>0</v>
      </c>
      <c r="AL1414" s="36"/>
    </row>
    <row r="1415" spans="1:38" ht="15" hidden="1" customHeight="1" x14ac:dyDescent="0.25">
      <c r="A1415" s="71">
        <v>1385</v>
      </c>
      <c r="B1415" s="71"/>
      <c r="C1415" s="72"/>
      <c r="D1415" s="86"/>
      <c r="E1415" s="30"/>
      <c r="F1415" s="30"/>
      <c r="G1415" s="73"/>
      <c r="H1415" s="74" t="s">
        <v>8</v>
      </c>
      <c r="I1415" s="31"/>
      <c r="J1415" s="30" t="s">
        <v>9</v>
      </c>
      <c r="K1415" s="75">
        <f>'ФОРМУЛЫ!'!E1401</f>
        <v>0</v>
      </c>
      <c r="L1415" s="75">
        <f>'ФОРМУЛЫ!'!F1401</f>
        <v>0</v>
      </c>
      <c r="M1415" s="91"/>
      <c r="N1415" s="76">
        <f>'ФОРМУЛЫ!'!J1401</f>
        <v>0</v>
      </c>
      <c r="O1415" s="76">
        <f>'ФОРМУЛЫ!'!K1401</f>
        <v>0</v>
      </c>
      <c r="P1415" s="77"/>
      <c r="Q1415" s="78">
        <f>'ФОРМУЛЫ!'!P1401</f>
        <v>0</v>
      </c>
      <c r="R1415" s="79">
        <v>0.18</v>
      </c>
      <c r="S1415" s="80"/>
      <c r="T1415" s="80"/>
      <c r="U1415" s="80"/>
      <c r="V1415" s="80"/>
      <c r="W1415" s="80"/>
      <c r="X1415" s="81">
        <v>0</v>
      </c>
      <c r="Y1415" s="80"/>
      <c r="Z1415" s="80"/>
      <c r="AA1415" s="82"/>
      <c r="AB1415" s="82"/>
      <c r="AC1415" s="83"/>
      <c r="AD1415" s="83"/>
      <c r="AE1415" s="83"/>
      <c r="AF1415" s="83"/>
      <c r="AG1415" s="84"/>
      <c r="AH1415" s="85"/>
      <c r="AI1415" s="85"/>
      <c r="AJ1415" s="85">
        <f t="shared" si="42"/>
        <v>0</v>
      </c>
      <c r="AK1415" s="85">
        <f t="shared" si="43"/>
        <v>0</v>
      </c>
      <c r="AL1415" s="36"/>
    </row>
    <row r="1416" spans="1:38" ht="15" hidden="1" customHeight="1" x14ac:dyDescent="0.25">
      <c r="A1416" s="71">
        <v>1386</v>
      </c>
      <c r="B1416" s="71"/>
      <c r="C1416" s="72"/>
      <c r="D1416" s="70"/>
      <c r="E1416" s="30"/>
      <c r="F1416" s="30"/>
      <c r="G1416" s="73"/>
      <c r="H1416" s="74" t="s">
        <v>8</v>
      </c>
      <c r="I1416" s="31"/>
      <c r="J1416" s="30" t="s">
        <v>9</v>
      </c>
      <c r="K1416" s="75">
        <f>'ФОРМУЛЫ!'!E1402</f>
        <v>0</v>
      </c>
      <c r="L1416" s="75">
        <f>'ФОРМУЛЫ!'!F1402</f>
        <v>0</v>
      </c>
      <c r="M1416" s="91"/>
      <c r="N1416" s="76">
        <f>'ФОРМУЛЫ!'!J1402</f>
        <v>0</v>
      </c>
      <c r="O1416" s="76">
        <f>'ФОРМУЛЫ!'!K1402</f>
        <v>0</v>
      </c>
      <c r="P1416" s="77"/>
      <c r="Q1416" s="78">
        <f>'ФОРМУЛЫ!'!P1402</f>
        <v>0</v>
      </c>
      <c r="R1416" s="79">
        <v>0.18</v>
      </c>
      <c r="S1416" s="80"/>
      <c r="T1416" s="80"/>
      <c r="U1416" s="80"/>
      <c r="V1416" s="80"/>
      <c r="W1416" s="80"/>
      <c r="X1416" s="81">
        <v>0</v>
      </c>
      <c r="Y1416" s="80"/>
      <c r="Z1416" s="80"/>
      <c r="AA1416" s="82"/>
      <c r="AB1416" s="82"/>
      <c r="AC1416" s="83"/>
      <c r="AD1416" s="83"/>
      <c r="AE1416" s="83"/>
      <c r="AF1416" s="83"/>
      <c r="AG1416" s="84"/>
      <c r="AH1416" s="85"/>
      <c r="AI1416" s="85"/>
      <c r="AJ1416" s="85">
        <f t="shared" si="42"/>
        <v>0</v>
      </c>
      <c r="AK1416" s="85">
        <f t="shared" si="43"/>
        <v>0</v>
      </c>
      <c r="AL1416" s="36"/>
    </row>
    <row r="1417" spans="1:38" ht="15" hidden="1" customHeight="1" x14ac:dyDescent="0.25">
      <c r="A1417" s="71">
        <v>1387</v>
      </c>
      <c r="B1417" s="71"/>
      <c r="C1417" s="72"/>
      <c r="D1417" s="70"/>
      <c r="E1417" s="30"/>
      <c r="F1417" s="30"/>
      <c r="G1417" s="73"/>
      <c r="H1417" s="74" t="s">
        <v>8</v>
      </c>
      <c r="I1417" s="31"/>
      <c r="J1417" s="30" t="s">
        <v>9</v>
      </c>
      <c r="K1417" s="75">
        <f>'ФОРМУЛЫ!'!E1403</f>
        <v>0</v>
      </c>
      <c r="L1417" s="75">
        <f>'ФОРМУЛЫ!'!F1403</f>
        <v>0</v>
      </c>
      <c r="M1417" s="91"/>
      <c r="N1417" s="76">
        <f>'ФОРМУЛЫ!'!J1403</f>
        <v>0</v>
      </c>
      <c r="O1417" s="76">
        <f>'ФОРМУЛЫ!'!K1403</f>
        <v>0</v>
      </c>
      <c r="P1417" s="77"/>
      <c r="Q1417" s="78">
        <f>'ФОРМУЛЫ!'!P1403</f>
        <v>0</v>
      </c>
      <c r="R1417" s="79">
        <v>0.18</v>
      </c>
      <c r="S1417" s="80"/>
      <c r="T1417" s="80"/>
      <c r="U1417" s="80"/>
      <c r="V1417" s="80"/>
      <c r="W1417" s="80"/>
      <c r="X1417" s="81">
        <v>0</v>
      </c>
      <c r="Y1417" s="80"/>
      <c r="Z1417" s="80"/>
      <c r="AA1417" s="82"/>
      <c r="AB1417" s="82"/>
      <c r="AC1417" s="83"/>
      <c r="AD1417" s="83"/>
      <c r="AE1417" s="83"/>
      <c r="AF1417" s="83"/>
      <c r="AG1417" s="84"/>
      <c r="AH1417" s="85"/>
      <c r="AI1417" s="85"/>
      <c r="AJ1417" s="85">
        <f t="shared" si="42"/>
        <v>0</v>
      </c>
      <c r="AK1417" s="85">
        <f t="shared" si="43"/>
        <v>0</v>
      </c>
      <c r="AL1417" s="36"/>
    </row>
    <row r="1418" spans="1:38" ht="15" hidden="1" customHeight="1" x14ac:dyDescent="0.25">
      <c r="A1418" s="71">
        <v>1388</v>
      </c>
      <c r="B1418" s="71"/>
      <c r="C1418" s="72"/>
      <c r="D1418" s="70"/>
      <c r="E1418" s="30"/>
      <c r="F1418" s="30"/>
      <c r="G1418" s="73"/>
      <c r="H1418" s="74" t="s">
        <v>8</v>
      </c>
      <c r="I1418" s="31"/>
      <c r="J1418" s="30" t="s">
        <v>9</v>
      </c>
      <c r="K1418" s="75">
        <f>'ФОРМУЛЫ!'!E1404</f>
        <v>0</v>
      </c>
      <c r="L1418" s="75">
        <f>'ФОРМУЛЫ!'!F1404</f>
        <v>0</v>
      </c>
      <c r="M1418" s="91"/>
      <c r="N1418" s="76">
        <f>'ФОРМУЛЫ!'!J1404</f>
        <v>0</v>
      </c>
      <c r="O1418" s="76">
        <f>'ФОРМУЛЫ!'!K1404</f>
        <v>0</v>
      </c>
      <c r="P1418" s="77"/>
      <c r="Q1418" s="78">
        <f>'ФОРМУЛЫ!'!P1404</f>
        <v>0</v>
      </c>
      <c r="R1418" s="79">
        <v>0.18</v>
      </c>
      <c r="S1418" s="80"/>
      <c r="T1418" s="80"/>
      <c r="U1418" s="80"/>
      <c r="V1418" s="80"/>
      <c r="W1418" s="80"/>
      <c r="X1418" s="81">
        <v>0</v>
      </c>
      <c r="Y1418" s="80"/>
      <c r="Z1418" s="80"/>
      <c r="AA1418" s="82"/>
      <c r="AB1418" s="82"/>
      <c r="AC1418" s="83"/>
      <c r="AD1418" s="83"/>
      <c r="AE1418" s="83"/>
      <c r="AF1418" s="83"/>
      <c r="AG1418" s="84"/>
      <c r="AH1418" s="85"/>
      <c r="AI1418" s="85"/>
      <c r="AJ1418" s="85">
        <f t="shared" si="42"/>
        <v>0</v>
      </c>
      <c r="AK1418" s="85">
        <f t="shared" si="43"/>
        <v>0</v>
      </c>
      <c r="AL1418" s="36"/>
    </row>
    <row r="1419" spans="1:38" ht="15" hidden="1" customHeight="1" x14ac:dyDescent="0.25">
      <c r="A1419" s="71">
        <v>1389</v>
      </c>
      <c r="B1419" s="71"/>
      <c r="C1419" s="72"/>
      <c r="D1419" s="70"/>
      <c r="E1419" s="30"/>
      <c r="F1419" s="30"/>
      <c r="G1419" s="73"/>
      <c r="H1419" s="74" t="s">
        <v>8</v>
      </c>
      <c r="I1419" s="31"/>
      <c r="J1419" s="30" t="s">
        <v>9</v>
      </c>
      <c r="K1419" s="75">
        <f>'ФОРМУЛЫ!'!E1405</f>
        <v>0</v>
      </c>
      <c r="L1419" s="75">
        <f>'ФОРМУЛЫ!'!F1405</f>
        <v>0</v>
      </c>
      <c r="M1419" s="91"/>
      <c r="N1419" s="76">
        <f>'ФОРМУЛЫ!'!J1405</f>
        <v>0</v>
      </c>
      <c r="O1419" s="76">
        <f>'ФОРМУЛЫ!'!K1405</f>
        <v>0</v>
      </c>
      <c r="P1419" s="77"/>
      <c r="Q1419" s="78">
        <f>'ФОРМУЛЫ!'!P1405</f>
        <v>0</v>
      </c>
      <c r="R1419" s="79">
        <v>0.18</v>
      </c>
      <c r="S1419" s="80"/>
      <c r="T1419" s="80"/>
      <c r="U1419" s="80"/>
      <c r="V1419" s="80"/>
      <c r="W1419" s="80"/>
      <c r="X1419" s="81">
        <v>0</v>
      </c>
      <c r="Y1419" s="80"/>
      <c r="Z1419" s="80"/>
      <c r="AA1419" s="82"/>
      <c r="AB1419" s="82"/>
      <c r="AC1419" s="83"/>
      <c r="AD1419" s="83"/>
      <c r="AE1419" s="83"/>
      <c r="AF1419" s="83"/>
      <c r="AG1419" s="84"/>
      <c r="AH1419" s="85"/>
      <c r="AI1419" s="85"/>
      <c r="AJ1419" s="85">
        <f t="shared" si="42"/>
        <v>0</v>
      </c>
      <c r="AK1419" s="85">
        <f t="shared" si="43"/>
        <v>0</v>
      </c>
      <c r="AL1419" s="36"/>
    </row>
    <row r="1420" spans="1:38" ht="15" hidden="1" customHeight="1" x14ac:dyDescent="0.25">
      <c r="A1420" s="71">
        <v>1390</v>
      </c>
      <c r="B1420" s="71"/>
      <c r="C1420" s="72"/>
      <c r="D1420" s="70"/>
      <c r="E1420" s="30"/>
      <c r="F1420" s="30"/>
      <c r="G1420" s="73"/>
      <c r="H1420" s="74" t="s">
        <v>8</v>
      </c>
      <c r="I1420" s="31"/>
      <c r="J1420" s="30" t="s">
        <v>9</v>
      </c>
      <c r="K1420" s="75">
        <f>'ФОРМУЛЫ!'!E1406</f>
        <v>0</v>
      </c>
      <c r="L1420" s="75">
        <f>'ФОРМУЛЫ!'!F1406</f>
        <v>0</v>
      </c>
      <c r="M1420" s="91"/>
      <c r="N1420" s="76">
        <f>'ФОРМУЛЫ!'!J1406</f>
        <v>0</v>
      </c>
      <c r="O1420" s="76">
        <f>'ФОРМУЛЫ!'!K1406</f>
        <v>0</v>
      </c>
      <c r="P1420" s="77"/>
      <c r="Q1420" s="78">
        <f>'ФОРМУЛЫ!'!P1406</f>
        <v>0</v>
      </c>
      <c r="R1420" s="79">
        <v>0.18</v>
      </c>
      <c r="S1420" s="80"/>
      <c r="T1420" s="80"/>
      <c r="U1420" s="80"/>
      <c r="V1420" s="80"/>
      <c r="W1420" s="80"/>
      <c r="X1420" s="81">
        <v>0</v>
      </c>
      <c r="Y1420" s="80"/>
      <c r="Z1420" s="80"/>
      <c r="AA1420" s="82"/>
      <c r="AB1420" s="82"/>
      <c r="AC1420" s="83"/>
      <c r="AD1420" s="83"/>
      <c r="AE1420" s="83"/>
      <c r="AF1420" s="83"/>
      <c r="AG1420" s="84"/>
      <c r="AH1420" s="85"/>
      <c r="AI1420" s="85"/>
      <c r="AJ1420" s="85">
        <f t="shared" si="42"/>
        <v>0</v>
      </c>
      <c r="AK1420" s="85">
        <f t="shared" si="43"/>
        <v>0</v>
      </c>
      <c r="AL1420" s="36"/>
    </row>
    <row r="1421" spans="1:38" ht="15" hidden="1" customHeight="1" x14ac:dyDescent="0.25">
      <c r="A1421" s="71">
        <v>1391</v>
      </c>
      <c r="B1421" s="71"/>
      <c r="C1421" s="72"/>
      <c r="D1421" s="70"/>
      <c r="E1421" s="30"/>
      <c r="F1421" s="30"/>
      <c r="G1421" s="73"/>
      <c r="H1421" s="74" t="s">
        <v>8</v>
      </c>
      <c r="I1421" s="31"/>
      <c r="J1421" s="30" t="s">
        <v>9</v>
      </c>
      <c r="K1421" s="75">
        <f>'ФОРМУЛЫ!'!E1407</f>
        <v>0</v>
      </c>
      <c r="L1421" s="75">
        <f>'ФОРМУЛЫ!'!F1407</f>
        <v>0</v>
      </c>
      <c r="M1421" s="91"/>
      <c r="N1421" s="76">
        <f>'ФОРМУЛЫ!'!J1407</f>
        <v>0</v>
      </c>
      <c r="O1421" s="76">
        <f>'ФОРМУЛЫ!'!K1407</f>
        <v>0</v>
      </c>
      <c r="P1421" s="77"/>
      <c r="Q1421" s="78">
        <f>'ФОРМУЛЫ!'!P1407</f>
        <v>0</v>
      </c>
      <c r="R1421" s="79">
        <v>0.18</v>
      </c>
      <c r="S1421" s="80"/>
      <c r="T1421" s="80"/>
      <c r="U1421" s="80"/>
      <c r="V1421" s="80"/>
      <c r="W1421" s="80"/>
      <c r="X1421" s="81">
        <v>0</v>
      </c>
      <c r="Y1421" s="80"/>
      <c r="Z1421" s="80"/>
      <c r="AA1421" s="82"/>
      <c r="AB1421" s="82"/>
      <c r="AC1421" s="83"/>
      <c r="AD1421" s="83"/>
      <c r="AE1421" s="83"/>
      <c r="AF1421" s="83"/>
      <c r="AG1421" s="84"/>
      <c r="AH1421" s="85"/>
      <c r="AI1421" s="85"/>
      <c r="AJ1421" s="85">
        <f t="shared" si="42"/>
        <v>0</v>
      </c>
      <c r="AK1421" s="85">
        <f t="shared" si="43"/>
        <v>0</v>
      </c>
      <c r="AL1421" s="36"/>
    </row>
    <row r="1422" spans="1:38" ht="15" hidden="1" customHeight="1" x14ac:dyDescent="0.25">
      <c r="A1422" s="71">
        <v>1392</v>
      </c>
      <c r="B1422" s="71"/>
      <c r="C1422" s="72"/>
      <c r="D1422" s="70"/>
      <c r="E1422" s="30"/>
      <c r="F1422" s="30"/>
      <c r="G1422" s="73"/>
      <c r="H1422" s="74" t="s">
        <v>8</v>
      </c>
      <c r="I1422" s="31"/>
      <c r="J1422" s="30" t="s">
        <v>9</v>
      </c>
      <c r="K1422" s="75">
        <f>'ФОРМУЛЫ!'!E1408</f>
        <v>0</v>
      </c>
      <c r="L1422" s="75">
        <f>'ФОРМУЛЫ!'!F1408</f>
        <v>0</v>
      </c>
      <c r="M1422" s="91"/>
      <c r="N1422" s="76">
        <f>'ФОРМУЛЫ!'!J1408</f>
        <v>0</v>
      </c>
      <c r="O1422" s="76">
        <f>'ФОРМУЛЫ!'!K1408</f>
        <v>0</v>
      </c>
      <c r="P1422" s="77"/>
      <c r="Q1422" s="78">
        <f>'ФОРМУЛЫ!'!P1408</f>
        <v>0</v>
      </c>
      <c r="R1422" s="79">
        <v>0.18</v>
      </c>
      <c r="S1422" s="80"/>
      <c r="T1422" s="80"/>
      <c r="U1422" s="80"/>
      <c r="V1422" s="80"/>
      <c r="W1422" s="80"/>
      <c r="X1422" s="81">
        <v>0</v>
      </c>
      <c r="Y1422" s="80"/>
      <c r="Z1422" s="80"/>
      <c r="AA1422" s="82"/>
      <c r="AB1422" s="82"/>
      <c r="AC1422" s="83"/>
      <c r="AD1422" s="83"/>
      <c r="AE1422" s="83"/>
      <c r="AF1422" s="83"/>
      <c r="AG1422" s="84"/>
      <c r="AH1422" s="85"/>
      <c r="AI1422" s="85"/>
      <c r="AJ1422" s="85">
        <f t="shared" si="42"/>
        <v>0</v>
      </c>
      <c r="AK1422" s="85">
        <f t="shared" si="43"/>
        <v>0</v>
      </c>
      <c r="AL1422" s="36"/>
    </row>
    <row r="1423" spans="1:38" ht="15" hidden="1" customHeight="1" x14ac:dyDescent="0.25">
      <c r="A1423" s="71">
        <v>1393</v>
      </c>
      <c r="B1423" s="71"/>
      <c r="C1423" s="72"/>
      <c r="D1423" s="70"/>
      <c r="E1423" s="30"/>
      <c r="F1423" s="30"/>
      <c r="G1423" s="73"/>
      <c r="H1423" s="74" t="s">
        <v>8</v>
      </c>
      <c r="I1423" s="31"/>
      <c r="J1423" s="30" t="s">
        <v>9</v>
      </c>
      <c r="K1423" s="75">
        <f>'ФОРМУЛЫ!'!E1409</f>
        <v>0</v>
      </c>
      <c r="L1423" s="75">
        <f>'ФОРМУЛЫ!'!F1409</f>
        <v>0</v>
      </c>
      <c r="M1423" s="91"/>
      <c r="N1423" s="76">
        <f>'ФОРМУЛЫ!'!J1409</f>
        <v>0</v>
      </c>
      <c r="O1423" s="76">
        <f>'ФОРМУЛЫ!'!K1409</f>
        <v>0</v>
      </c>
      <c r="P1423" s="77"/>
      <c r="Q1423" s="78">
        <f>'ФОРМУЛЫ!'!P1409</f>
        <v>0</v>
      </c>
      <c r="R1423" s="79">
        <v>0.18</v>
      </c>
      <c r="S1423" s="80"/>
      <c r="T1423" s="80"/>
      <c r="U1423" s="80"/>
      <c r="V1423" s="80"/>
      <c r="W1423" s="80"/>
      <c r="X1423" s="81">
        <v>0</v>
      </c>
      <c r="Y1423" s="80"/>
      <c r="Z1423" s="80"/>
      <c r="AA1423" s="82"/>
      <c r="AB1423" s="82"/>
      <c r="AC1423" s="83"/>
      <c r="AD1423" s="83"/>
      <c r="AE1423" s="83"/>
      <c r="AF1423" s="83"/>
      <c r="AG1423" s="84"/>
      <c r="AH1423" s="85"/>
      <c r="AI1423" s="85"/>
      <c r="AJ1423" s="85">
        <f t="shared" si="42"/>
        <v>0</v>
      </c>
      <c r="AK1423" s="85">
        <f t="shared" si="43"/>
        <v>0</v>
      </c>
      <c r="AL1423" s="36"/>
    </row>
    <row r="1424" spans="1:38" ht="15" hidden="1" customHeight="1" x14ac:dyDescent="0.25">
      <c r="A1424" s="71">
        <v>1394</v>
      </c>
      <c r="B1424" s="71"/>
      <c r="C1424" s="72"/>
      <c r="D1424" s="87"/>
      <c r="E1424" s="30"/>
      <c r="F1424" s="30"/>
      <c r="G1424" s="73"/>
      <c r="H1424" s="74" t="s">
        <v>8</v>
      </c>
      <c r="I1424" s="31"/>
      <c r="J1424" s="30" t="s">
        <v>9</v>
      </c>
      <c r="K1424" s="75">
        <f>'ФОРМУЛЫ!'!E1410</f>
        <v>0</v>
      </c>
      <c r="L1424" s="75">
        <f>'ФОРМУЛЫ!'!F1410</f>
        <v>0</v>
      </c>
      <c r="M1424" s="91"/>
      <c r="N1424" s="76">
        <f>'ФОРМУЛЫ!'!J1410</f>
        <v>0</v>
      </c>
      <c r="O1424" s="76">
        <f>'ФОРМУЛЫ!'!K1410</f>
        <v>0</v>
      </c>
      <c r="P1424" s="77"/>
      <c r="Q1424" s="78">
        <f>'ФОРМУЛЫ!'!P1410</f>
        <v>0</v>
      </c>
      <c r="R1424" s="79">
        <v>0.18</v>
      </c>
      <c r="S1424" s="80"/>
      <c r="T1424" s="80"/>
      <c r="U1424" s="80"/>
      <c r="V1424" s="80"/>
      <c r="W1424" s="80"/>
      <c r="X1424" s="81">
        <v>0</v>
      </c>
      <c r="Y1424" s="80"/>
      <c r="Z1424" s="80"/>
      <c r="AA1424" s="82"/>
      <c r="AB1424" s="82"/>
      <c r="AC1424" s="83"/>
      <c r="AD1424" s="83"/>
      <c r="AE1424" s="83"/>
      <c r="AF1424" s="83"/>
      <c r="AG1424" s="84"/>
      <c r="AH1424" s="85"/>
      <c r="AI1424" s="85"/>
      <c r="AJ1424" s="85">
        <f t="shared" si="42"/>
        <v>0</v>
      </c>
      <c r="AK1424" s="85">
        <f t="shared" si="43"/>
        <v>0</v>
      </c>
      <c r="AL1424" s="36"/>
    </row>
    <row r="1425" spans="1:38" ht="15" hidden="1" customHeight="1" x14ac:dyDescent="0.25">
      <c r="A1425" s="71">
        <v>1395</v>
      </c>
      <c r="B1425" s="71"/>
      <c r="C1425" s="72"/>
      <c r="D1425" s="70"/>
      <c r="E1425" s="30"/>
      <c r="F1425" s="30"/>
      <c r="G1425" s="73"/>
      <c r="H1425" s="74" t="s">
        <v>8</v>
      </c>
      <c r="I1425" s="31"/>
      <c r="J1425" s="30" t="s">
        <v>9</v>
      </c>
      <c r="K1425" s="75">
        <f>'ФОРМУЛЫ!'!E1411</f>
        <v>0</v>
      </c>
      <c r="L1425" s="75">
        <f>'ФОРМУЛЫ!'!F1411</f>
        <v>0</v>
      </c>
      <c r="M1425" s="91"/>
      <c r="N1425" s="76">
        <f>'ФОРМУЛЫ!'!J1411</f>
        <v>0</v>
      </c>
      <c r="O1425" s="76">
        <f>'ФОРМУЛЫ!'!K1411</f>
        <v>0</v>
      </c>
      <c r="P1425" s="77"/>
      <c r="Q1425" s="78">
        <f>'ФОРМУЛЫ!'!P1411</f>
        <v>0</v>
      </c>
      <c r="R1425" s="79">
        <v>0.18</v>
      </c>
      <c r="S1425" s="80"/>
      <c r="T1425" s="80"/>
      <c r="U1425" s="80"/>
      <c r="V1425" s="80"/>
      <c r="W1425" s="80"/>
      <c r="X1425" s="81">
        <v>0</v>
      </c>
      <c r="Y1425" s="80"/>
      <c r="Z1425" s="80"/>
      <c r="AA1425" s="82"/>
      <c r="AB1425" s="82"/>
      <c r="AC1425" s="83"/>
      <c r="AD1425" s="83"/>
      <c r="AE1425" s="83"/>
      <c r="AF1425" s="83"/>
      <c r="AG1425" s="84"/>
      <c r="AH1425" s="85"/>
      <c r="AI1425" s="85"/>
      <c r="AJ1425" s="85">
        <f t="shared" si="42"/>
        <v>0</v>
      </c>
      <c r="AK1425" s="85">
        <f t="shared" si="43"/>
        <v>0</v>
      </c>
      <c r="AL1425" s="36"/>
    </row>
    <row r="1426" spans="1:38" ht="15" hidden="1" customHeight="1" x14ac:dyDescent="0.25">
      <c r="A1426" s="71">
        <v>1396</v>
      </c>
      <c r="B1426" s="71"/>
      <c r="C1426" s="72"/>
      <c r="D1426" s="70"/>
      <c r="E1426" s="30"/>
      <c r="F1426" s="30"/>
      <c r="G1426" s="73"/>
      <c r="H1426" s="74" t="s">
        <v>8</v>
      </c>
      <c r="I1426" s="31"/>
      <c r="J1426" s="30" t="s">
        <v>9</v>
      </c>
      <c r="K1426" s="75">
        <f>'ФОРМУЛЫ!'!E1412</f>
        <v>0</v>
      </c>
      <c r="L1426" s="75">
        <f>'ФОРМУЛЫ!'!F1412</f>
        <v>0</v>
      </c>
      <c r="M1426" s="91"/>
      <c r="N1426" s="76">
        <f>'ФОРМУЛЫ!'!J1412</f>
        <v>0</v>
      </c>
      <c r="O1426" s="76">
        <f>'ФОРМУЛЫ!'!K1412</f>
        <v>0</v>
      </c>
      <c r="P1426" s="77"/>
      <c r="Q1426" s="78">
        <f>'ФОРМУЛЫ!'!P1412</f>
        <v>0</v>
      </c>
      <c r="R1426" s="79">
        <v>0.18</v>
      </c>
      <c r="S1426" s="80"/>
      <c r="T1426" s="80"/>
      <c r="U1426" s="80"/>
      <c r="V1426" s="80"/>
      <c r="W1426" s="80"/>
      <c r="X1426" s="81">
        <v>0</v>
      </c>
      <c r="Y1426" s="80"/>
      <c r="Z1426" s="80"/>
      <c r="AA1426" s="82"/>
      <c r="AB1426" s="82"/>
      <c r="AC1426" s="83"/>
      <c r="AD1426" s="83"/>
      <c r="AE1426" s="83"/>
      <c r="AF1426" s="83"/>
      <c r="AG1426" s="84"/>
      <c r="AH1426" s="85"/>
      <c r="AI1426" s="85"/>
      <c r="AJ1426" s="85">
        <f t="shared" si="42"/>
        <v>0</v>
      </c>
      <c r="AK1426" s="85">
        <f t="shared" si="43"/>
        <v>0</v>
      </c>
      <c r="AL1426" s="36"/>
    </row>
    <row r="1427" spans="1:38" ht="15" hidden="1" customHeight="1" x14ac:dyDescent="0.25">
      <c r="A1427" s="71">
        <v>1397</v>
      </c>
      <c r="B1427" s="71"/>
      <c r="C1427" s="72"/>
      <c r="D1427" s="70"/>
      <c r="E1427" s="30"/>
      <c r="F1427" s="30"/>
      <c r="G1427" s="73"/>
      <c r="H1427" s="74" t="s">
        <v>8</v>
      </c>
      <c r="I1427" s="31"/>
      <c r="J1427" s="30" t="s">
        <v>9</v>
      </c>
      <c r="K1427" s="75">
        <f>'ФОРМУЛЫ!'!E1413</f>
        <v>0</v>
      </c>
      <c r="L1427" s="75">
        <f>'ФОРМУЛЫ!'!F1413</f>
        <v>0</v>
      </c>
      <c r="M1427" s="91"/>
      <c r="N1427" s="76">
        <f>'ФОРМУЛЫ!'!J1413</f>
        <v>0</v>
      </c>
      <c r="O1427" s="76">
        <f>'ФОРМУЛЫ!'!K1413</f>
        <v>0</v>
      </c>
      <c r="P1427" s="77"/>
      <c r="Q1427" s="78">
        <f>'ФОРМУЛЫ!'!P1413</f>
        <v>0</v>
      </c>
      <c r="R1427" s="79">
        <v>0.18</v>
      </c>
      <c r="S1427" s="80"/>
      <c r="T1427" s="80"/>
      <c r="U1427" s="80"/>
      <c r="V1427" s="80"/>
      <c r="W1427" s="80"/>
      <c r="X1427" s="81">
        <v>0</v>
      </c>
      <c r="Y1427" s="80"/>
      <c r="Z1427" s="80"/>
      <c r="AA1427" s="82"/>
      <c r="AB1427" s="82"/>
      <c r="AC1427" s="83"/>
      <c r="AD1427" s="83"/>
      <c r="AE1427" s="83"/>
      <c r="AF1427" s="83"/>
      <c r="AG1427" s="84"/>
      <c r="AH1427" s="85"/>
      <c r="AI1427" s="85"/>
      <c r="AJ1427" s="85">
        <f t="shared" si="42"/>
        <v>0</v>
      </c>
      <c r="AK1427" s="85">
        <f t="shared" si="43"/>
        <v>0</v>
      </c>
      <c r="AL1427" s="36"/>
    </row>
    <row r="1428" spans="1:38" ht="15" hidden="1" customHeight="1" x14ac:dyDescent="0.25">
      <c r="A1428" s="71">
        <v>1398</v>
      </c>
      <c r="B1428" s="71"/>
      <c r="C1428" s="72"/>
      <c r="D1428" s="70"/>
      <c r="E1428" s="30"/>
      <c r="F1428" s="30"/>
      <c r="G1428" s="73"/>
      <c r="H1428" s="74" t="s">
        <v>8</v>
      </c>
      <c r="I1428" s="31"/>
      <c r="J1428" s="30" t="s">
        <v>9</v>
      </c>
      <c r="K1428" s="75">
        <f>'ФОРМУЛЫ!'!E1414</f>
        <v>0</v>
      </c>
      <c r="L1428" s="75">
        <f>'ФОРМУЛЫ!'!F1414</f>
        <v>0</v>
      </c>
      <c r="M1428" s="91"/>
      <c r="N1428" s="76">
        <f>'ФОРМУЛЫ!'!J1414</f>
        <v>0</v>
      </c>
      <c r="O1428" s="76">
        <f>'ФОРМУЛЫ!'!K1414</f>
        <v>0</v>
      </c>
      <c r="P1428" s="77"/>
      <c r="Q1428" s="78">
        <f>'ФОРМУЛЫ!'!P1414</f>
        <v>0</v>
      </c>
      <c r="R1428" s="79">
        <v>0.18</v>
      </c>
      <c r="S1428" s="80"/>
      <c r="T1428" s="80"/>
      <c r="U1428" s="80"/>
      <c r="V1428" s="80"/>
      <c r="W1428" s="80"/>
      <c r="X1428" s="81">
        <v>0</v>
      </c>
      <c r="Y1428" s="80"/>
      <c r="Z1428" s="80"/>
      <c r="AA1428" s="82"/>
      <c r="AB1428" s="82"/>
      <c r="AC1428" s="83"/>
      <c r="AD1428" s="83"/>
      <c r="AE1428" s="83"/>
      <c r="AF1428" s="83"/>
      <c r="AG1428" s="84"/>
      <c r="AH1428" s="85"/>
      <c r="AI1428" s="85"/>
      <c r="AJ1428" s="85">
        <f t="shared" si="42"/>
        <v>0</v>
      </c>
      <c r="AK1428" s="85">
        <f t="shared" si="43"/>
        <v>0</v>
      </c>
      <c r="AL1428" s="36"/>
    </row>
    <row r="1429" spans="1:38" ht="15" hidden="1" customHeight="1" x14ac:dyDescent="0.25">
      <c r="A1429" s="71">
        <v>1399</v>
      </c>
      <c r="B1429" s="71"/>
      <c r="C1429" s="72"/>
      <c r="D1429" s="70"/>
      <c r="E1429" s="30"/>
      <c r="F1429" s="30"/>
      <c r="G1429" s="73"/>
      <c r="H1429" s="74" t="s">
        <v>8</v>
      </c>
      <c r="I1429" s="31"/>
      <c r="J1429" s="30" t="s">
        <v>9</v>
      </c>
      <c r="K1429" s="75">
        <f>'ФОРМУЛЫ!'!E1415</f>
        <v>0</v>
      </c>
      <c r="L1429" s="75">
        <f>'ФОРМУЛЫ!'!F1415</f>
        <v>0</v>
      </c>
      <c r="M1429" s="91"/>
      <c r="N1429" s="76">
        <f>'ФОРМУЛЫ!'!J1415</f>
        <v>0</v>
      </c>
      <c r="O1429" s="76">
        <f>'ФОРМУЛЫ!'!K1415</f>
        <v>0</v>
      </c>
      <c r="P1429" s="77"/>
      <c r="Q1429" s="78">
        <f>'ФОРМУЛЫ!'!P1415</f>
        <v>0</v>
      </c>
      <c r="R1429" s="79">
        <v>0.18</v>
      </c>
      <c r="S1429" s="80"/>
      <c r="T1429" s="80"/>
      <c r="U1429" s="80"/>
      <c r="V1429" s="80"/>
      <c r="W1429" s="80"/>
      <c r="X1429" s="81">
        <v>0</v>
      </c>
      <c r="Y1429" s="80"/>
      <c r="Z1429" s="80"/>
      <c r="AA1429" s="82"/>
      <c r="AB1429" s="82"/>
      <c r="AC1429" s="83"/>
      <c r="AD1429" s="83"/>
      <c r="AE1429" s="83"/>
      <c r="AF1429" s="83"/>
      <c r="AG1429" s="84"/>
      <c r="AH1429" s="85"/>
      <c r="AI1429" s="85"/>
      <c r="AJ1429" s="85">
        <f t="shared" si="42"/>
        <v>0</v>
      </c>
      <c r="AK1429" s="85">
        <f t="shared" si="43"/>
        <v>0</v>
      </c>
      <c r="AL1429" s="36"/>
    </row>
    <row r="1430" spans="1:38" ht="15" hidden="1" customHeight="1" x14ac:dyDescent="0.25">
      <c r="A1430" s="71">
        <v>1400</v>
      </c>
      <c r="B1430" s="71"/>
      <c r="C1430" s="72"/>
      <c r="D1430" s="70"/>
      <c r="E1430" s="30"/>
      <c r="F1430" s="30"/>
      <c r="G1430" s="73"/>
      <c r="H1430" s="74" t="s">
        <v>8</v>
      </c>
      <c r="I1430" s="31"/>
      <c r="J1430" s="30" t="s">
        <v>9</v>
      </c>
      <c r="K1430" s="75">
        <f>'ФОРМУЛЫ!'!E1416</f>
        <v>0</v>
      </c>
      <c r="L1430" s="75">
        <f>'ФОРМУЛЫ!'!F1416</f>
        <v>0</v>
      </c>
      <c r="M1430" s="91"/>
      <c r="N1430" s="76">
        <f>'ФОРМУЛЫ!'!J1416</f>
        <v>0</v>
      </c>
      <c r="O1430" s="76">
        <f>'ФОРМУЛЫ!'!K1416</f>
        <v>0</v>
      </c>
      <c r="P1430" s="77"/>
      <c r="Q1430" s="78">
        <f>'ФОРМУЛЫ!'!P1416</f>
        <v>0</v>
      </c>
      <c r="R1430" s="79">
        <v>0.18</v>
      </c>
      <c r="S1430" s="80"/>
      <c r="T1430" s="80"/>
      <c r="U1430" s="80"/>
      <c r="V1430" s="80"/>
      <c r="W1430" s="80"/>
      <c r="X1430" s="81">
        <v>0</v>
      </c>
      <c r="Y1430" s="80"/>
      <c r="Z1430" s="80"/>
      <c r="AA1430" s="82"/>
      <c r="AB1430" s="82"/>
      <c r="AC1430" s="83"/>
      <c r="AD1430" s="83"/>
      <c r="AE1430" s="83"/>
      <c r="AF1430" s="83"/>
      <c r="AG1430" s="84"/>
      <c r="AH1430" s="85"/>
      <c r="AI1430" s="85"/>
      <c r="AJ1430" s="85">
        <f t="shared" si="42"/>
        <v>0</v>
      </c>
      <c r="AK1430" s="85">
        <f t="shared" si="43"/>
        <v>0</v>
      </c>
      <c r="AL1430" s="36"/>
    </row>
    <row r="1431" spans="1:38" ht="15" hidden="1" customHeight="1" x14ac:dyDescent="0.25">
      <c r="A1431" s="71">
        <v>1401</v>
      </c>
      <c r="B1431" s="71"/>
      <c r="C1431" s="72"/>
      <c r="D1431" s="70"/>
      <c r="E1431" s="30"/>
      <c r="F1431" s="30"/>
      <c r="G1431" s="73"/>
      <c r="H1431" s="74" t="s">
        <v>8</v>
      </c>
      <c r="I1431" s="31"/>
      <c r="J1431" s="30" t="s">
        <v>9</v>
      </c>
      <c r="K1431" s="75">
        <f>'ФОРМУЛЫ!'!E1417</f>
        <v>0</v>
      </c>
      <c r="L1431" s="75">
        <f>'ФОРМУЛЫ!'!F1417</f>
        <v>0</v>
      </c>
      <c r="M1431" s="91"/>
      <c r="N1431" s="76">
        <f>'ФОРМУЛЫ!'!J1417</f>
        <v>0</v>
      </c>
      <c r="O1431" s="76">
        <f>'ФОРМУЛЫ!'!K1417</f>
        <v>0</v>
      </c>
      <c r="P1431" s="77"/>
      <c r="Q1431" s="78">
        <f>'ФОРМУЛЫ!'!P1417</f>
        <v>0</v>
      </c>
      <c r="R1431" s="79">
        <v>0.18</v>
      </c>
      <c r="S1431" s="80"/>
      <c r="T1431" s="80"/>
      <c r="U1431" s="80"/>
      <c r="V1431" s="80"/>
      <c r="W1431" s="80"/>
      <c r="X1431" s="81">
        <v>0</v>
      </c>
      <c r="Y1431" s="80"/>
      <c r="Z1431" s="80"/>
      <c r="AA1431" s="82"/>
      <c r="AB1431" s="82"/>
      <c r="AC1431" s="83"/>
      <c r="AD1431" s="83"/>
      <c r="AE1431" s="83"/>
      <c r="AF1431" s="83"/>
      <c r="AG1431" s="84"/>
      <c r="AH1431" s="85"/>
      <c r="AI1431" s="85"/>
      <c r="AJ1431" s="85">
        <f t="shared" si="42"/>
        <v>0</v>
      </c>
      <c r="AK1431" s="85">
        <f t="shared" si="43"/>
        <v>0</v>
      </c>
      <c r="AL1431" s="36"/>
    </row>
    <row r="1432" spans="1:38" ht="15" hidden="1" customHeight="1" x14ac:dyDescent="0.25">
      <c r="A1432" s="71">
        <v>1402</v>
      </c>
      <c r="B1432" s="71"/>
      <c r="C1432" s="72"/>
      <c r="D1432" s="70"/>
      <c r="E1432" s="30"/>
      <c r="F1432" s="30"/>
      <c r="G1432" s="73"/>
      <c r="H1432" s="74" t="s">
        <v>8</v>
      </c>
      <c r="I1432" s="31"/>
      <c r="J1432" s="30" t="s">
        <v>9</v>
      </c>
      <c r="K1432" s="75">
        <f>'ФОРМУЛЫ!'!E1418</f>
        <v>0</v>
      </c>
      <c r="L1432" s="75">
        <f>'ФОРМУЛЫ!'!F1418</f>
        <v>0</v>
      </c>
      <c r="M1432" s="91"/>
      <c r="N1432" s="76">
        <f>'ФОРМУЛЫ!'!J1418</f>
        <v>0</v>
      </c>
      <c r="O1432" s="76">
        <f>'ФОРМУЛЫ!'!K1418</f>
        <v>0</v>
      </c>
      <c r="P1432" s="77"/>
      <c r="Q1432" s="78">
        <f>'ФОРМУЛЫ!'!P1418</f>
        <v>0</v>
      </c>
      <c r="R1432" s="79">
        <v>0.18</v>
      </c>
      <c r="S1432" s="80"/>
      <c r="T1432" s="80"/>
      <c r="U1432" s="80"/>
      <c r="V1432" s="80"/>
      <c r="W1432" s="80"/>
      <c r="X1432" s="81">
        <v>0</v>
      </c>
      <c r="Y1432" s="80"/>
      <c r="Z1432" s="80"/>
      <c r="AA1432" s="82"/>
      <c r="AB1432" s="82"/>
      <c r="AC1432" s="83"/>
      <c r="AD1432" s="83"/>
      <c r="AE1432" s="83"/>
      <c r="AF1432" s="83"/>
      <c r="AG1432" s="84"/>
      <c r="AH1432" s="85"/>
      <c r="AI1432" s="85"/>
      <c r="AJ1432" s="85">
        <f t="shared" si="42"/>
        <v>0</v>
      </c>
      <c r="AK1432" s="85">
        <f t="shared" si="43"/>
        <v>0</v>
      </c>
      <c r="AL1432" s="36"/>
    </row>
    <row r="1433" spans="1:38" ht="15" hidden="1" customHeight="1" x14ac:dyDescent="0.25">
      <c r="A1433" s="71">
        <v>1403</v>
      </c>
      <c r="B1433" s="71"/>
      <c r="C1433" s="72"/>
      <c r="D1433" s="88"/>
      <c r="E1433" s="30"/>
      <c r="F1433" s="30"/>
      <c r="G1433" s="73"/>
      <c r="H1433" s="74" t="s">
        <v>8</v>
      </c>
      <c r="I1433" s="31"/>
      <c r="J1433" s="30" t="s">
        <v>9</v>
      </c>
      <c r="K1433" s="75">
        <f>'ФОРМУЛЫ!'!E1419</f>
        <v>0</v>
      </c>
      <c r="L1433" s="75">
        <f>'ФОРМУЛЫ!'!F1419</f>
        <v>0</v>
      </c>
      <c r="M1433" s="91"/>
      <c r="N1433" s="76">
        <f>'ФОРМУЛЫ!'!J1419</f>
        <v>0</v>
      </c>
      <c r="O1433" s="76">
        <f>'ФОРМУЛЫ!'!K1419</f>
        <v>0</v>
      </c>
      <c r="P1433" s="77"/>
      <c r="Q1433" s="78">
        <f>'ФОРМУЛЫ!'!P1419</f>
        <v>0</v>
      </c>
      <c r="R1433" s="79">
        <v>0.18</v>
      </c>
      <c r="S1433" s="80"/>
      <c r="T1433" s="80"/>
      <c r="U1433" s="80"/>
      <c r="V1433" s="80"/>
      <c r="W1433" s="80"/>
      <c r="X1433" s="81">
        <v>0</v>
      </c>
      <c r="Y1433" s="80"/>
      <c r="Z1433" s="80"/>
      <c r="AA1433" s="82"/>
      <c r="AB1433" s="82"/>
      <c r="AC1433" s="83"/>
      <c r="AD1433" s="83"/>
      <c r="AE1433" s="83"/>
      <c r="AF1433" s="83"/>
      <c r="AG1433" s="84"/>
      <c r="AH1433" s="85"/>
      <c r="AI1433" s="85"/>
      <c r="AJ1433" s="85">
        <f t="shared" si="42"/>
        <v>0</v>
      </c>
      <c r="AK1433" s="85">
        <f t="shared" si="43"/>
        <v>0</v>
      </c>
      <c r="AL1433" s="36"/>
    </row>
    <row r="1434" spans="1:38" ht="15" hidden="1" customHeight="1" x14ac:dyDescent="0.25">
      <c r="A1434" s="71">
        <v>1404</v>
      </c>
      <c r="B1434" s="71"/>
      <c r="C1434" s="72"/>
      <c r="D1434" s="70"/>
      <c r="E1434" s="30"/>
      <c r="F1434" s="30"/>
      <c r="G1434" s="73"/>
      <c r="H1434" s="74" t="s">
        <v>8</v>
      </c>
      <c r="I1434" s="31"/>
      <c r="J1434" s="30" t="s">
        <v>9</v>
      </c>
      <c r="K1434" s="75">
        <f>'ФОРМУЛЫ!'!E1420</f>
        <v>0</v>
      </c>
      <c r="L1434" s="75">
        <f>'ФОРМУЛЫ!'!F1420</f>
        <v>0</v>
      </c>
      <c r="M1434" s="91"/>
      <c r="N1434" s="76">
        <f>'ФОРМУЛЫ!'!J1420</f>
        <v>0</v>
      </c>
      <c r="O1434" s="76">
        <f>'ФОРМУЛЫ!'!K1420</f>
        <v>0</v>
      </c>
      <c r="P1434" s="77"/>
      <c r="Q1434" s="78">
        <f>'ФОРМУЛЫ!'!P1420</f>
        <v>0</v>
      </c>
      <c r="R1434" s="79">
        <v>0.18</v>
      </c>
      <c r="S1434" s="80"/>
      <c r="T1434" s="80"/>
      <c r="U1434" s="80"/>
      <c r="V1434" s="80"/>
      <c r="W1434" s="80"/>
      <c r="X1434" s="81">
        <v>0</v>
      </c>
      <c r="Y1434" s="80"/>
      <c r="Z1434" s="80"/>
      <c r="AA1434" s="82"/>
      <c r="AB1434" s="82"/>
      <c r="AC1434" s="83"/>
      <c r="AD1434" s="83"/>
      <c r="AE1434" s="83"/>
      <c r="AF1434" s="83"/>
      <c r="AG1434" s="84"/>
      <c r="AH1434" s="85"/>
      <c r="AI1434" s="85"/>
      <c r="AJ1434" s="85">
        <f t="shared" si="42"/>
        <v>0</v>
      </c>
      <c r="AK1434" s="85">
        <f t="shared" si="43"/>
        <v>0</v>
      </c>
      <c r="AL1434" s="36"/>
    </row>
    <row r="1435" spans="1:38" ht="15" hidden="1" customHeight="1" x14ac:dyDescent="0.25">
      <c r="A1435" s="71">
        <v>1405</v>
      </c>
      <c r="B1435" s="71"/>
      <c r="C1435" s="72"/>
      <c r="D1435" s="70"/>
      <c r="E1435" s="30"/>
      <c r="F1435" s="30"/>
      <c r="G1435" s="73"/>
      <c r="H1435" s="74" t="s">
        <v>8</v>
      </c>
      <c r="I1435" s="31"/>
      <c r="J1435" s="30" t="s">
        <v>9</v>
      </c>
      <c r="K1435" s="75">
        <f>'ФОРМУЛЫ!'!E1421</f>
        <v>0</v>
      </c>
      <c r="L1435" s="75">
        <f>'ФОРМУЛЫ!'!F1421</f>
        <v>0</v>
      </c>
      <c r="M1435" s="91"/>
      <c r="N1435" s="76">
        <f>'ФОРМУЛЫ!'!J1421</f>
        <v>0</v>
      </c>
      <c r="O1435" s="76">
        <f>'ФОРМУЛЫ!'!K1421</f>
        <v>0</v>
      </c>
      <c r="P1435" s="77"/>
      <c r="Q1435" s="78">
        <f>'ФОРМУЛЫ!'!P1421</f>
        <v>0</v>
      </c>
      <c r="R1435" s="79">
        <v>0.18</v>
      </c>
      <c r="S1435" s="80"/>
      <c r="T1435" s="80"/>
      <c r="U1435" s="80"/>
      <c r="V1435" s="80"/>
      <c r="W1435" s="80"/>
      <c r="X1435" s="81">
        <v>0</v>
      </c>
      <c r="Y1435" s="80"/>
      <c r="Z1435" s="80"/>
      <c r="AA1435" s="82"/>
      <c r="AB1435" s="82"/>
      <c r="AC1435" s="83"/>
      <c r="AD1435" s="83"/>
      <c r="AE1435" s="83"/>
      <c r="AF1435" s="83"/>
      <c r="AG1435" s="84"/>
      <c r="AH1435" s="85"/>
      <c r="AI1435" s="85"/>
      <c r="AJ1435" s="85">
        <f t="shared" si="42"/>
        <v>0</v>
      </c>
      <c r="AK1435" s="85">
        <f t="shared" si="43"/>
        <v>0</v>
      </c>
      <c r="AL1435" s="36"/>
    </row>
    <row r="1436" spans="1:38" ht="15" hidden="1" customHeight="1" x14ac:dyDescent="0.25">
      <c r="A1436" s="71">
        <v>1406</v>
      </c>
      <c r="B1436" s="71"/>
      <c r="C1436" s="72"/>
      <c r="D1436" s="88"/>
      <c r="E1436" s="30"/>
      <c r="F1436" s="30"/>
      <c r="G1436" s="73"/>
      <c r="H1436" s="74" t="s">
        <v>8</v>
      </c>
      <c r="I1436" s="31"/>
      <c r="J1436" s="30" t="s">
        <v>9</v>
      </c>
      <c r="K1436" s="75">
        <f>'ФОРМУЛЫ!'!E1422</f>
        <v>0</v>
      </c>
      <c r="L1436" s="75">
        <f>'ФОРМУЛЫ!'!F1422</f>
        <v>0</v>
      </c>
      <c r="M1436" s="91"/>
      <c r="N1436" s="76">
        <f>'ФОРМУЛЫ!'!J1422</f>
        <v>0</v>
      </c>
      <c r="O1436" s="76">
        <f>'ФОРМУЛЫ!'!K1422</f>
        <v>0</v>
      </c>
      <c r="P1436" s="77"/>
      <c r="Q1436" s="78">
        <f>'ФОРМУЛЫ!'!P1422</f>
        <v>0</v>
      </c>
      <c r="R1436" s="79">
        <v>0.18</v>
      </c>
      <c r="S1436" s="80"/>
      <c r="T1436" s="80"/>
      <c r="U1436" s="80"/>
      <c r="V1436" s="80"/>
      <c r="W1436" s="80"/>
      <c r="X1436" s="81">
        <v>0</v>
      </c>
      <c r="Y1436" s="80"/>
      <c r="Z1436" s="80"/>
      <c r="AA1436" s="82"/>
      <c r="AB1436" s="82"/>
      <c r="AC1436" s="83"/>
      <c r="AD1436" s="83"/>
      <c r="AE1436" s="83"/>
      <c r="AF1436" s="83"/>
      <c r="AG1436" s="84"/>
      <c r="AH1436" s="85"/>
      <c r="AI1436" s="85"/>
      <c r="AJ1436" s="85">
        <f t="shared" si="42"/>
        <v>0</v>
      </c>
      <c r="AK1436" s="85">
        <f t="shared" si="43"/>
        <v>0</v>
      </c>
      <c r="AL1436" s="36"/>
    </row>
    <row r="1437" spans="1:38" ht="15" hidden="1" customHeight="1" x14ac:dyDescent="0.25">
      <c r="A1437" s="71">
        <v>1407</v>
      </c>
      <c r="B1437" s="71"/>
      <c r="C1437" s="72"/>
      <c r="D1437" s="70"/>
      <c r="E1437" s="30"/>
      <c r="F1437" s="30"/>
      <c r="G1437" s="73"/>
      <c r="H1437" s="74" t="s">
        <v>8</v>
      </c>
      <c r="I1437" s="31"/>
      <c r="J1437" s="30" t="s">
        <v>9</v>
      </c>
      <c r="K1437" s="75">
        <f>'ФОРМУЛЫ!'!E1423</f>
        <v>0</v>
      </c>
      <c r="L1437" s="75">
        <f>'ФОРМУЛЫ!'!F1423</f>
        <v>0</v>
      </c>
      <c r="M1437" s="91"/>
      <c r="N1437" s="76">
        <f>'ФОРМУЛЫ!'!J1423</f>
        <v>0</v>
      </c>
      <c r="O1437" s="76">
        <f>'ФОРМУЛЫ!'!K1423</f>
        <v>0</v>
      </c>
      <c r="P1437" s="77"/>
      <c r="Q1437" s="78">
        <f>'ФОРМУЛЫ!'!P1423</f>
        <v>0</v>
      </c>
      <c r="R1437" s="79">
        <v>0.18</v>
      </c>
      <c r="S1437" s="80"/>
      <c r="T1437" s="80"/>
      <c r="U1437" s="80"/>
      <c r="V1437" s="80"/>
      <c r="W1437" s="80"/>
      <c r="X1437" s="81">
        <v>0</v>
      </c>
      <c r="Y1437" s="80"/>
      <c r="Z1437" s="80"/>
      <c r="AA1437" s="82"/>
      <c r="AB1437" s="82"/>
      <c r="AC1437" s="83"/>
      <c r="AD1437" s="83"/>
      <c r="AE1437" s="83"/>
      <c r="AF1437" s="83"/>
      <c r="AG1437" s="84"/>
      <c r="AH1437" s="85"/>
      <c r="AI1437" s="85"/>
      <c r="AJ1437" s="85">
        <f t="shared" si="42"/>
        <v>0</v>
      </c>
      <c r="AK1437" s="85">
        <f t="shared" si="43"/>
        <v>0</v>
      </c>
      <c r="AL1437" s="36"/>
    </row>
    <row r="1438" spans="1:38" ht="15" hidden="1" customHeight="1" x14ac:dyDescent="0.25">
      <c r="A1438" s="71">
        <v>1408</v>
      </c>
      <c r="B1438" s="71"/>
      <c r="C1438" s="72"/>
      <c r="D1438" s="70"/>
      <c r="E1438" s="30"/>
      <c r="F1438" s="30"/>
      <c r="G1438" s="73"/>
      <c r="H1438" s="74" t="s">
        <v>8</v>
      </c>
      <c r="I1438" s="31"/>
      <c r="J1438" s="30" t="s">
        <v>9</v>
      </c>
      <c r="K1438" s="75">
        <f>'ФОРМУЛЫ!'!E1424</f>
        <v>0</v>
      </c>
      <c r="L1438" s="75">
        <f>'ФОРМУЛЫ!'!F1424</f>
        <v>0</v>
      </c>
      <c r="M1438" s="91"/>
      <c r="N1438" s="76">
        <f>'ФОРМУЛЫ!'!J1424</f>
        <v>0</v>
      </c>
      <c r="O1438" s="76">
        <f>'ФОРМУЛЫ!'!K1424</f>
        <v>0</v>
      </c>
      <c r="P1438" s="77"/>
      <c r="Q1438" s="78">
        <f>'ФОРМУЛЫ!'!P1424</f>
        <v>0</v>
      </c>
      <c r="R1438" s="79">
        <v>0.18</v>
      </c>
      <c r="S1438" s="80"/>
      <c r="T1438" s="80"/>
      <c r="U1438" s="80"/>
      <c r="V1438" s="80"/>
      <c r="W1438" s="80"/>
      <c r="X1438" s="81">
        <v>0</v>
      </c>
      <c r="Y1438" s="80"/>
      <c r="Z1438" s="80"/>
      <c r="AA1438" s="82"/>
      <c r="AB1438" s="82"/>
      <c r="AC1438" s="83"/>
      <c r="AD1438" s="83"/>
      <c r="AE1438" s="83"/>
      <c r="AF1438" s="83"/>
      <c r="AG1438" s="84"/>
      <c r="AH1438" s="85"/>
      <c r="AI1438" s="85"/>
      <c r="AJ1438" s="85">
        <f t="shared" si="42"/>
        <v>0</v>
      </c>
      <c r="AK1438" s="85">
        <f t="shared" si="43"/>
        <v>0</v>
      </c>
      <c r="AL1438" s="36"/>
    </row>
    <row r="1439" spans="1:38" ht="15" hidden="1" customHeight="1" x14ac:dyDescent="0.25">
      <c r="A1439" s="71">
        <v>1409</v>
      </c>
      <c r="B1439" s="71"/>
      <c r="C1439" s="72"/>
      <c r="D1439" s="70"/>
      <c r="E1439" s="30"/>
      <c r="F1439" s="30"/>
      <c r="G1439" s="73"/>
      <c r="H1439" s="74" t="s">
        <v>8</v>
      </c>
      <c r="I1439" s="31"/>
      <c r="J1439" s="30" t="s">
        <v>9</v>
      </c>
      <c r="K1439" s="75">
        <f>'ФОРМУЛЫ!'!E1425</f>
        <v>0</v>
      </c>
      <c r="L1439" s="75">
        <f>'ФОРМУЛЫ!'!F1425</f>
        <v>0</v>
      </c>
      <c r="M1439" s="91"/>
      <c r="N1439" s="76">
        <f>'ФОРМУЛЫ!'!J1425</f>
        <v>0</v>
      </c>
      <c r="O1439" s="76">
        <f>'ФОРМУЛЫ!'!K1425</f>
        <v>0</v>
      </c>
      <c r="P1439" s="77"/>
      <c r="Q1439" s="78">
        <f>'ФОРМУЛЫ!'!P1425</f>
        <v>0</v>
      </c>
      <c r="R1439" s="79">
        <v>0.18</v>
      </c>
      <c r="S1439" s="80"/>
      <c r="T1439" s="80"/>
      <c r="U1439" s="80"/>
      <c r="V1439" s="80"/>
      <c r="W1439" s="80"/>
      <c r="X1439" s="81">
        <v>0</v>
      </c>
      <c r="Y1439" s="80"/>
      <c r="Z1439" s="80"/>
      <c r="AA1439" s="82"/>
      <c r="AB1439" s="82"/>
      <c r="AC1439" s="83"/>
      <c r="AD1439" s="83"/>
      <c r="AE1439" s="83"/>
      <c r="AF1439" s="83"/>
      <c r="AG1439" s="84"/>
      <c r="AH1439" s="85"/>
      <c r="AI1439" s="85"/>
      <c r="AJ1439" s="85">
        <f t="shared" ref="AJ1439:AJ1502" si="44">ROUND(AH1439*E1439,2)</f>
        <v>0</v>
      </c>
      <c r="AK1439" s="85">
        <f t="shared" ref="AK1439:AK1502" si="45">ROUND(AI1439*E1439,2)</f>
        <v>0</v>
      </c>
      <c r="AL1439" s="36"/>
    </row>
    <row r="1440" spans="1:38" ht="15" hidden="1" customHeight="1" x14ac:dyDescent="0.25">
      <c r="A1440" s="71">
        <v>1410</v>
      </c>
      <c r="B1440" s="71"/>
      <c r="C1440" s="72"/>
      <c r="D1440" s="70"/>
      <c r="E1440" s="30"/>
      <c r="F1440" s="30"/>
      <c r="G1440" s="73"/>
      <c r="H1440" s="74" t="s">
        <v>8</v>
      </c>
      <c r="I1440" s="31"/>
      <c r="J1440" s="30" t="s">
        <v>9</v>
      </c>
      <c r="K1440" s="75">
        <f>'ФОРМУЛЫ!'!E1426</f>
        <v>0</v>
      </c>
      <c r="L1440" s="75">
        <f>'ФОРМУЛЫ!'!F1426</f>
        <v>0</v>
      </c>
      <c r="M1440" s="91"/>
      <c r="N1440" s="76">
        <f>'ФОРМУЛЫ!'!J1426</f>
        <v>0</v>
      </c>
      <c r="O1440" s="76">
        <f>'ФОРМУЛЫ!'!K1426</f>
        <v>0</v>
      </c>
      <c r="P1440" s="77"/>
      <c r="Q1440" s="78">
        <f>'ФОРМУЛЫ!'!P1426</f>
        <v>0</v>
      </c>
      <c r="R1440" s="79">
        <v>0.18</v>
      </c>
      <c r="S1440" s="80"/>
      <c r="T1440" s="80"/>
      <c r="U1440" s="80"/>
      <c r="V1440" s="80"/>
      <c r="W1440" s="80"/>
      <c r="X1440" s="81">
        <v>0</v>
      </c>
      <c r="Y1440" s="80"/>
      <c r="Z1440" s="80"/>
      <c r="AA1440" s="82"/>
      <c r="AB1440" s="82"/>
      <c r="AC1440" s="83"/>
      <c r="AD1440" s="83"/>
      <c r="AE1440" s="83"/>
      <c r="AF1440" s="83"/>
      <c r="AG1440" s="84"/>
      <c r="AH1440" s="85"/>
      <c r="AI1440" s="85"/>
      <c r="AJ1440" s="85">
        <f t="shared" si="44"/>
        <v>0</v>
      </c>
      <c r="AK1440" s="85">
        <f t="shared" si="45"/>
        <v>0</v>
      </c>
      <c r="AL1440" s="36"/>
    </row>
    <row r="1441" spans="1:38" ht="15" hidden="1" customHeight="1" x14ac:dyDescent="0.25">
      <c r="A1441" s="71">
        <v>1411</v>
      </c>
      <c r="B1441" s="71"/>
      <c r="C1441" s="72"/>
      <c r="D1441" s="70"/>
      <c r="E1441" s="30"/>
      <c r="F1441" s="30"/>
      <c r="G1441" s="73"/>
      <c r="H1441" s="74" t="s">
        <v>8</v>
      </c>
      <c r="I1441" s="31"/>
      <c r="J1441" s="30" t="s">
        <v>9</v>
      </c>
      <c r="K1441" s="75">
        <f>'ФОРМУЛЫ!'!E1427</f>
        <v>0</v>
      </c>
      <c r="L1441" s="75">
        <f>'ФОРМУЛЫ!'!F1427</f>
        <v>0</v>
      </c>
      <c r="M1441" s="91"/>
      <c r="N1441" s="76">
        <f>'ФОРМУЛЫ!'!J1427</f>
        <v>0</v>
      </c>
      <c r="O1441" s="76">
        <f>'ФОРМУЛЫ!'!K1427</f>
        <v>0</v>
      </c>
      <c r="P1441" s="77"/>
      <c r="Q1441" s="78">
        <f>'ФОРМУЛЫ!'!P1427</f>
        <v>0</v>
      </c>
      <c r="R1441" s="79">
        <v>0.18</v>
      </c>
      <c r="S1441" s="80"/>
      <c r="T1441" s="80"/>
      <c r="U1441" s="80"/>
      <c r="V1441" s="80"/>
      <c r="W1441" s="80"/>
      <c r="X1441" s="81">
        <v>0</v>
      </c>
      <c r="Y1441" s="80"/>
      <c r="Z1441" s="80"/>
      <c r="AA1441" s="82"/>
      <c r="AB1441" s="82"/>
      <c r="AC1441" s="83"/>
      <c r="AD1441" s="83"/>
      <c r="AE1441" s="83"/>
      <c r="AF1441" s="83"/>
      <c r="AG1441" s="84"/>
      <c r="AH1441" s="85"/>
      <c r="AI1441" s="85"/>
      <c r="AJ1441" s="85">
        <f t="shared" si="44"/>
        <v>0</v>
      </c>
      <c r="AK1441" s="85">
        <f t="shared" si="45"/>
        <v>0</v>
      </c>
      <c r="AL1441" s="36"/>
    </row>
    <row r="1442" spans="1:38" ht="15" hidden="1" customHeight="1" x14ac:dyDescent="0.25">
      <c r="A1442" s="71">
        <v>1412</v>
      </c>
      <c r="B1442" s="71"/>
      <c r="C1442" s="72"/>
      <c r="D1442" s="70"/>
      <c r="E1442" s="30"/>
      <c r="F1442" s="30"/>
      <c r="G1442" s="73"/>
      <c r="H1442" s="74" t="s">
        <v>8</v>
      </c>
      <c r="I1442" s="31"/>
      <c r="J1442" s="30" t="s">
        <v>9</v>
      </c>
      <c r="K1442" s="75">
        <f>'ФОРМУЛЫ!'!E1428</f>
        <v>0</v>
      </c>
      <c r="L1442" s="75">
        <f>'ФОРМУЛЫ!'!F1428</f>
        <v>0</v>
      </c>
      <c r="M1442" s="91"/>
      <c r="N1442" s="76">
        <f>'ФОРМУЛЫ!'!J1428</f>
        <v>0</v>
      </c>
      <c r="O1442" s="76">
        <f>'ФОРМУЛЫ!'!K1428</f>
        <v>0</v>
      </c>
      <c r="P1442" s="77"/>
      <c r="Q1442" s="78">
        <f>'ФОРМУЛЫ!'!P1428</f>
        <v>0</v>
      </c>
      <c r="R1442" s="79">
        <v>0.18</v>
      </c>
      <c r="S1442" s="80"/>
      <c r="T1442" s="80"/>
      <c r="U1442" s="80"/>
      <c r="V1442" s="80"/>
      <c r="W1442" s="80"/>
      <c r="X1442" s="81">
        <v>0</v>
      </c>
      <c r="Y1442" s="80"/>
      <c r="Z1442" s="80"/>
      <c r="AA1442" s="82"/>
      <c r="AB1442" s="82"/>
      <c r="AC1442" s="83"/>
      <c r="AD1442" s="83"/>
      <c r="AE1442" s="83"/>
      <c r="AF1442" s="83"/>
      <c r="AG1442" s="84"/>
      <c r="AH1442" s="85"/>
      <c r="AI1442" s="85"/>
      <c r="AJ1442" s="85">
        <f t="shared" si="44"/>
        <v>0</v>
      </c>
      <c r="AK1442" s="85">
        <f t="shared" si="45"/>
        <v>0</v>
      </c>
      <c r="AL1442" s="36"/>
    </row>
    <row r="1443" spans="1:38" ht="15" hidden="1" customHeight="1" x14ac:dyDescent="0.25">
      <c r="A1443" s="71">
        <v>1413</v>
      </c>
      <c r="B1443" s="71"/>
      <c r="C1443" s="72"/>
      <c r="D1443" s="70"/>
      <c r="E1443" s="30"/>
      <c r="F1443" s="30"/>
      <c r="G1443" s="73"/>
      <c r="H1443" s="74" t="s">
        <v>8</v>
      </c>
      <c r="I1443" s="31"/>
      <c r="J1443" s="30" t="s">
        <v>9</v>
      </c>
      <c r="K1443" s="75">
        <f>'ФОРМУЛЫ!'!E1429</f>
        <v>0</v>
      </c>
      <c r="L1443" s="75">
        <f>'ФОРМУЛЫ!'!F1429</f>
        <v>0</v>
      </c>
      <c r="M1443" s="91"/>
      <c r="N1443" s="76">
        <f>'ФОРМУЛЫ!'!J1429</f>
        <v>0</v>
      </c>
      <c r="O1443" s="76">
        <f>'ФОРМУЛЫ!'!K1429</f>
        <v>0</v>
      </c>
      <c r="P1443" s="77"/>
      <c r="Q1443" s="78">
        <f>'ФОРМУЛЫ!'!P1429</f>
        <v>0</v>
      </c>
      <c r="R1443" s="79">
        <v>0.18</v>
      </c>
      <c r="S1443" s="80"/>
      <c r="T1443" s="80"/>
      <c r="U1443" s="80"/>
      <c r="V1443" s="80"/>
      <c r="W1443" s="80"/>
      <c r="X1443" s="81">
        <v>0</v>
      </c>
      <c r="Y1443" s="80"/>
      <c r="Z1443" s="80"/>
      <c r="AA1443" s="82"/>
      <c r="AB1443" s="82"/>
      <c r="AC1443" s="83"/>
      <c r="AD1443" s="83"/>
      <c r="AE1443" s="83"/>
      <c r="AF1443" s="83"/>
      <c r="AG1443" s="84"/>
      <c r="AH1443" s="85"/>
      <c r="AI1443" s="85"/>
      <c r="AJ1443" s="85">
        <f t="shared" si="44"/>
        <v>0</v>
      </c>
      <c r="AK1443" s="85">
        <f t="shared" si="45"/>
        <v>0</v>
      </c>
      <c r="AL1443" s="36"/>
    </row>
    <row r="1444" spans="1:38" ht="15" hidden="1" customHeight="1" x14ac:dyDescent="0.25">
      <c r="A1444" s="71">
        <v>1414</v>
      </c>
      <c r="B1444" s="71"/>
      <c r="C1444" s="72"/>
      <c r="D1444" s="70"/>
      <c r="E1444" s="30"/>
      <c r="F1444" s="30"/>
      <c r="G1444" s="73"/>
      <c r="H1444" s="74" t="s">
        <v>8</v>
      </c>
      <c r="I1444" s="31"/>
      <c r="J1444" s="30" t="s">
        <v>9</v>
      </c>
      <c r="K1444" s="75">
        <f>'ФОРМУЛЫ!'!E1430</f>
        <v>0</v>
      </c>
      <c r="L1444" s="75">
        <f>'ФОРМУЛЫ!'!F1430</f>
        <v>0</v>
      </c>
      <c r="M1444" s="91"/>
      <c r="N1444" s="76">
        <f>'ФОРМУЛЫ!'!J1430</f>
        <v>0</v>
      </c>
      <c r="O1444" s="76">
        <f>'ФОРМУЛЫ!'!K1430</f>
        <v>0</v>
      </c>
      <c r="P1444" s="77"/>
      <c r="Q1444" s="78">
        <f>'ФОРМУЛЫ!'!P1430</f>
        <v>0</v>
      </c>
      <c r="R1444" s="79">
        <v>0.18</v>
      </c>
      <c r="S1444" s="80"/>
      <c r="T1444" s="80"/>
      <c r="U1444" s="80"/>
      <c r="V1444" s="80"/>
      <c r="W1444" s="80"/>
      <c r="X1444" s="81">
        <v>0</v>
      </c>
      <c r="Y1444" s="80"/>
      <c r="Z1444" s="80"/>
      <c r="AA1444" s="82"/>
      <c r="AB1444" s="82"/>
      <c r="AC1444" s="83"/>
      <c r="AD1444" s="83"/>
      <c r="AE1444" s="83"/>
      <c r="AF1444" s="83"/>
      <c r="AG1444" s="84"/>
      <c r="AH1444" s="85"/>
      <c r="AI1444" s="85"/>
      <c r="AJ1444" s="85">
        <f t="shared" si="44"/>
        <v>0</v>
      </c>
      <c r="AK1444" s="85">
        <f t="shared" si="45"/>
        <v>0</v>
      </c>
      <c r="AL1444" s="36"/>
    </row>
    <row r="1445" spans="1:38" ht="15" hidden="1" customHeight="1" x14ac:dyDescent="0.25">
      <c r="A1445" s="71">
        <v>1415</v>
      </c>
      <c r="B1445" s="71"/>
      <c r="C1445" s="72"/>
      <c r="D1445" s="88"/>
      <c r="E1445" s="30"/>
      <c r="F1445" s="30"/>
      <c r="G1445" s="73"/>
      <c r="H1445" s="74" t="s">
        <v>8</v>
      </c>
      <c r="I1445" s="31"/>
      <c r="J1445" s="30" t="s">
        <v>9</v>
      </c>
      <c r="K1445" s="75">
        <f>'ФОРМУЛЫ!'!E1431</f>
        <v>0</v>
      </c>
      <c r="L1445" s="75">
        <f>'ФОРМУЛЫ!'!F1431</f>
        <v>0</v>
      </c>
      <c r="M1445" s="91"/>
      <c r="N1445" s="76">
        <f>'ФОРМУЛЫ!'!J1431</f>
        <v>0</v>
      </c>
      <c r="O1445" s="76">
        <f>'ФОРМУЛЫ!'!K1431</f>
        <v>0</v>
      </c>
      <c r="P1445" s="77"/>
      <c r="Q1445" s="78">
        <f>'ФОРМУЛЫ!'!P1431</f>
        <v>0</v>
      </c>
      <c r="R1445" s="79">
        <v>0.18</v>
      </c>
      <c r="S1445" s="80"/>
      <c r="T1445" s="80"/>
      <c r="U1445" s="80"/>
      <c r="V1445" s="80"/>
      <c r="W1445" s="80"/>
      <c r="X1445" s="81">
        <v>0</v>
      </c>
      <c r="Y1445" s="80"/>
      <c r="Z1445" s="80"/>
      <c r="AA1445" s="82"/>
      <c r="AB1445" s="82"/>
      <c r="AC1445" s="83"/>
      <c r="AD1445" s="83"/>
      <c r="AE1445" s="83"/>
      <c r="AF1445" s="83"/>
      <c r="AG1445" s="84"/>
      <c r="AH1445" s="85"/>
      <c r="AI1445" s="85"/>
      <c r="AJ1445" s="85">
        <f t="shared" si="44"/>
        <v>0</v>
      </c>
      <c r="AK1445" s="85">
        <f t="shared" si="45"/>
        <v>0</v>
      </c>
      <c r="AL1445" s="36"/>
    </row>
    <row r="1446" spans="1:38" ht="15" hidden="1" customHeight="1" x14ac:dyDescent="0.25">
      <c r="A1446" s="71">
        <v>1416</v>
      </c>
      <c r="B1446" s="71"/>
      <c r="C1446" s="72"/>
      <c r="D1446" s="70"/>
      <c r="E1446" s="30"/>
      <c r="F1446" s="30"/>
      <c r="G1446" s="73"/>
      <c r="H1446" s="74" t="s">
        <v>8</v>
      </c>
      <c r="I1446" s="31"/>
      <c r="J1446" s="30" t="s">
        <v>9</v>
      </c>
      <c r="K1446" s="75">
        <f>'ФОРМУЛЫ!'!E1432</f>
        <v>0</v>
      </c>
      <c r="L1446" s="75">
        <f>'ФОРМУЛЫ!'!F1432</f>
        <v>0</v>
      </c>
      <c r="M1446" s="91"/>
      <c r="N1446" s="76">
        <f>'ФОРМУЛЫ!'!J1432</f>
        <v>0</v>
      </c>
      <c r="O1446" s="76">
        <f>'ФОРМУЛЫ!'!K1432</f>
        <v>0</v>
      </c>
      <c r="P1446" s="77"/>
      <c r="Q1446" s="78">
        <f>'ФОРМУЛЫ!'!P1432</f>
        <v>0</v>
      </c>
      <c r="R1446" s="79">
        <v>0.18</v>
      </c>
      <c r="S1446" s="80"/>
      <c r="T1446" s="80"/>
      <c r="U1446" s="80"/>
      <c r="V1446" s="80"/>
      <c r="W1446" s="89"/>
      <c r="X1446" s="81">
        <v>0</v>
      </c>
      <c r="Y1446" s="89"/>
      <c r="Z1446" s="89"/>
      <c r="AA1446" s="90"/>
      <c r="AB1446" s="90"/>
      <c r="AC1446" s="83"/>
      <c r="AD1446" s="83"/>
      <c r="AE1446" s="83"/>
      <c r="AF1446" s="83"/>
      <c r="AG1446" s="84"/>
      <c r="AH1446" s="85"/>
      <c r="AI1446" s="85"/>
      <c r="AJ1446" s="85">
        <f t="shared" si="44"/>
        <v>0</v>
      </c>
      <c r="AK1446" s="85">
        <f t="shared" si="45"/>
        <v>0</v>
      </c>
      <c r="AL1446" s="41"/>
    </row>
    <row r="1447" spans="1:38" ht="15" hidden="1" customHeight="1" x14ac:dyDescent="0.25">
      <c r="A1447" s="71">
        <v>1417</v>
      </c>
      <c r="B1447" s="71"/>
      <c r="C1447" s="72"/>
      <c r="D1447" s="70"/>
      <c r="E1447" s="30"/>
      <c r="F1447" s="30"/>
      <c r="G1447" s="73"/>
      <c r="H1447" s="74" t="s">
        <v>8</v>
      </c>
      <c r="I1447" s="31"/>
      <c r="J1447" s="30" t="s">
        <v>9</v>
      </c>
      <c r="K1447" s="75">
        <f>'ФОРМУЛЫ!'!E1433</f>
        <v>0</v>
      </c>
      <c r="L1447" s="75">
        <f>'ФОРМУЛЫ!'!F1433</f>
        <v>0</v>
      </c>
      <c r="M1447" s="91"/>
      <c r="N1447" s="76">
        <f>'ФОРМУЛЫ!'!J1433</f>
        <v>0</v>
      </c>
      <c r="O1447" s="76">
        <f>'ФОРМУЛЫ!'!K1433</f>
        <v>0</v>
      </c>
      <c r="P1447" s="77"/>
      <c r="Q1447" s="78">
        <f>'ФОРМУЛЫ!'!P1433</f>
        <v>0</v>
      </c>
      <c r="R1447" s="79">
        <v>0.18</v>
      </c>
      <c r="S1447" s="80"/>
      <c r="T1447" s="80"/>
      <c r="U1447" s="80"/>
      <c r="V1447" s="80"/>
      <c r="W1447" s="80"/>
      <c r="X1447" s="81">
        <v>0</v>
      </c>
      <c r="Y1447" s="80"/>
      <c r="Z1447" s="80"/>
      <c r="AA1447" s="82"/>
      <c r="AB1447" s="82"/>
      <c r="AC1447" s="83"/>
      <c r="AD1447" s="83"/>
      <c r="AE1447" s="83"/>
      <c r="AF1447" s="83"/>
      <c r="AG1447" s="84"/>
      <c r="AH1447" s="85"/>
      <c r="AI1447" s="85"/>
      <c r="AJ1447" s="85">
        <f t="shared" si="44"/>
        <v>0</v>
      </c>
      <c r="AK1447" s="85">
        <f t="shared" si="45"/>
        <v>0</v>
      </c>
      <c r="AL1447" s="36"/>
    </row>
    <row r="1448" spans="1:38" ht="15" hidden="1" customHeight="1" x14ac:dyDescent="0.25">
      <c r="A1448" s="71">
        <v>1418</v>
      </c>
      <c r="B1448" s="71"/>
      <c r="C1448" s="72"/>
      <c r="D1448" s="70"/>
      <c r="E1448" s="30"/>
      <c r="F1448" s="30"/>
      <c r="G1448" s="73"/>
      <c r="H1448" s="74" t="s">
        <v>8</v>
      </c>
      <c r="I1448" s="31"/>
      <c r="J1448" s="30" t="s">
        <v>9</v>
      </c>
      <c r="K1448" s="75">
        <f>'ФОРМУЛЫ!'!E1434</f>
        <v>0</v>
      </c>
      <c r="L1448" s="75">
        <f>'ФОРМУЛЫ!'!F1434</f>
        <v>0</v>
      </c>
      <c r="M1448" s="91"/>
      <c r="N1448" s="76">
        <f>'ФОРМУЛЫ!'!J1434</f>
        <v>0</v>
      </c>
      <c r="O1448" s="76">
        <f>'ФОРМУЛЫ!'!K1434</f>
        <v>0</v>
      </c>
      <c r="P1448" s="77"/>
      <c r="Q1448" s="78">
        <f>'ФОРМУЛЫ!'!P1434</f>
        <v>0</v>
      </c>
      <c r="R1448" s="79">
        <v>0.18</v>
      </c>
      <c r="S1448" s="80"/>
      <c r="T1448" s="80"/>
      <c r="U1448" s="80"/>
      <c r="V1448" s="80"/>
      <c r="W1448" s="80"/>
      <c r="X1448" s="81">
        <v>0</v>
      </c>
      <c r="Y1448" s="80"/>
      <c r="Z1448" s="80"/>
      <c r="AA1448" s="82"/>
      <c r="AB1448" s="82"/>
      <c r="AC1448" s="83"/>
      <c r="AD1448" s="83"/>
      <c r="AE1448" s="83"/>
      <c r="AF1448" s="83"/>
      <c r="AG1448" s="84"/>
      <c r="AH1448" s="85"/>
      <c r="AI1448" s="85"/>
      <c r="AJ1448" s="85">
        <f t="shared" si="44"/>
        <v>0</v>
      </c>
      <c r="AK1448" s="85">
        <f t="shared" si="45"/>
        <v>0</v>
      </c>
      <c r="AL1448" s="36"/>
    </row>
    <row r="1449" spans="1:38" ht="15" hidden="1" customHeight="1" x14ac:dyDescent="0.25">
      <c r="A1449" s="71">
        <v>1419</v>
      </c>
      <c r="B1449" s="71"/>
      <c r="C1449" s="72"/>
      <c r="D1449" s="70"/>
      <c r="E1449" s="30"/>
      <c r="F1449" s="30"/>
      <c r="G1449" s="73"/>
      <c r="H1449" s="74" t="s">
        <v>8</v>
      </c>
      <c r="I1449" s="31"/>
      <c r="J1449" s="30" t="s">
        <v>9</v>
      </c>
      <c r="K1449" s="75">
        <f>'ФОРМУЛЫ!'!E1435</f>
        <v>0</v>
      </c>
      <c r="L1449" s="75">
        <f>'ФОРМУЛЫ!'!F1435</f>
        <v>0</v>
      </c>
      <c r="M1449" s="91"/>
      <c r="N1449" s="76">
        <f>'ФОРМУЛЫ!'!J1435</f>
        <v>0</v>
      </c>
      <c r="O1449" s="76">
        <f>'ФОРМУЛЫ!'!K1435</f>
        <v>0</v>
      </c>
      <c r="P1449" s="77"/>
      <c r="Q1449" s="78">
        <f>'ФОРМУЛЫ!'!P1435</f>
        <v>0</v>
      </c>
      <c r="R1449" s="79">
        <v>0.18</v>
      </c>
      <c r="S1449" s="80"/>
      <c r="T1449" s="80"/>
      <c r="U1449" s="80"/>
      <c r="V1449" s="80"/>
      <c r="W1449" s="80"/>
      <c r="X1449" s="81">
        <v>0</v>
      </c>
      <c r="Y1449" s="80"/>
      <c r="Z1449" s="80"/>
      <c r="AA1449" s="82"/>
      <c r="AB1449" s="82"/>
      <c r="AC1449" s="83"/>
      <c r="AD1449" s="83"/>
      <c r="AE1449" s="83"/>
      <c r="AF1449" s="83"/>
      <c r="AG1449" s="84"/>
      <c r="AH1449" s="85"/>
      <c r="AI1449" s="85"/>
      <c r="AJ1449" s="85">
        <f t="shared" si="44"/>
        <v>0</v>
      </c>
      <c r="AK1449" s="85">
        <f t="shared" si="45"/>
        <v>0</v>
      </c>
      <c r="AL1449" s="36"/>
    </row>
    <row r="1450" spans="1:38" ht="15" hidden="1" customHeight="1" x14ac:dyDescent="0.25">
      <c r="A1450" s="71">
        <v>1420</v>
      </c>
      <c r="B1450" s="71"/>
      <c r="C1450" s="72"/>
      <c r="D1450" s="70"/>
      <c r="E1450" s="30"/>
      <c r="F1450" s="30"/>
      <c r="G1450" s="73"/>
      <c r="H1450" s="74" t="s">
        <v>8</v>
      </c>
      <c r="I1450" s="31"/>
      <c r="J1450" s="30" t="s">
        <v>9</v>
      </c>
      <c r="K1450" s="75">
        <f>'ФОРМУЛЫ!'!E1436</f>
        <v>0</v>
      </c>
      <c r="L1450" s="75">
        <f>'ФОРМУЛЫ!'!F1436</f>
        <v>0</v>
      </c>
      <c r="M1450" s="91"/>
      <c r="N1450" s="76">
        <f>'ФОРМУЛЫ!'!J1436</f>
        <v>0</v>
      </c>
      <c r="O1450" s="76">
        <f>'ФОРМУЛЫ!'!K1436</f>
        <v>0</v>
      </c>
      <c r="P1450" s="77"/>
      <c r="Q1450" s="78">
        <f>'ФОРМУЛЫ!'!P1436</f>
        <v>0</v>
      </c>
      <c r="R1450" s="79">
        <v>0.18</v>
      </c>
      <c r="S1450" s="80"/>
      <c r="T1450" s="80"/>
      <c r="U1450" s="80"/>
      <c r="V1450" s="80"/>
      <c r="W1450" s="80"/>
      <c r="X1450" s="81">
        <v>0</v>
      </c>
      <c r="Y1450" s="80"/>
      <c r="Z1450" s="80"/>
      <c r="AA1450" s="82"/>
      <c r="AB1450" s="82"/>
      <c r="AC1450" s="83"/>
      <c r="AD1450" s="83"/>
      <c r="AE1450" s="83"/>
      <c r="AF1450" s="83"/>
      <c r="AG1450" s="84"/>
      <c r="AH1450" s="85"/>
      <c r="AI1450" s="85"/>
      <c r="AJ1450" s="85">
        <f t="shared" si="44"/>
        <v>0</v>
      </c>
      <c r="AK1450" s="85">
        <f t="shared" si="45"/>
        <v>0</v>
      </c>
      <c r="AL1450" s="36"/>
    </row>
    <row r="1451" spans="1:38" ht="15" hidden="1" customHeight="1" x14ac:dyDescent="0.25">
      <c r="A1451" s="71">
        <v>1421</v>
      </c>
      <c r="B1451" s="71"/>
      <c r="C1451" s="72"/>
      <c r="D1451" s="70"/>
      <c r="E1451" s="30"/>
      <c r="F1451" s="30"/>
      <c r="G1451" s="73"/>
      <c r="H1451" s="74" t="s">
        <v>8</v>
      </c>
      <c r="I1451" s="31"/>
      <c r="J1451" s="30" t="s">
        <v>9</v>
      </c>
      <c r="K1451" s="75">
        <f>'ФОРМУЛЫ!'!E1437</f>
        <v>0</v>
      </c>
      <c r="L1451" s="75">
        <f>'ФОРМУЛЫ!'!F1437</f>
        <v>0</v>
      </c>
      <c r="M1451" s="91"/>
      <c r="N1451" s="76">
        <f>'ФОРМУЛЫ!'!J1437</f>
        <v>0</v>
      </c>
      <c r="O1451" s="76">
        <f>'ФОРМУЛЫ!'!K1437</f>
        <v>0</v>
      </c>
      <c r="P1451" s="77"/>
      <c r="Q1451" s="78">
        <f>'ФОРМУЛЫ!'!P1437</f>
        <v>0</v>
      </c>
      <c r="R1451" s="79">
        <v>0.18</v>
      </c>
      <c r="S1451" s="80"/>
      <c r="T1451" s="80"/>
      <c r="U1451" s="80"/>
      <c r="V1451" s="80"/>
      <c r="W1451" s="80"/>
      <c r="X1451" s="81">
        <v>0</v>
      </c>
      <c r="Y1451" s="80"/>
      <c r="Z1451" s="80"/>
      <c r="AA1451" s="82"/>
      <c r="AB1451" s="82"/>
      <c r="AC1451" s="83"/>
      <c r="AD1451" s="83"/>
      <c r="AE1451" s="83"/>
      <c r="AF1451" s="83"/>
      <c r="AG1451" s="84"/>
      <c r="AH1451" s="85"/>
      <c r="AI1451" s="85"/>
      <c r="AJ1451" s="85">
        <f t="shared" si="44"/>
        <v>0</v>
      </c>
      <c r="AK1451" s="85">
        <f t="shared" si="45"/>
        <v>0</v>
      </c>
      <c r="AL1451" s="36"/>
    </row>
    <row r="1452" spans="1:38" ht="15" hidden="1" customHeight="1" x14ac:dyDescent="0.25">
      <c r="A1452" s="71">
        <v>1422</v>
      </c>
      <c r="B1452" s="71"/>
      <c r="C1452" s="72"/>
      <c r="D1452" s="70"/>
      <c r="E1452" s="30"/>
      <c r="F1452" s="30"/>
      <c r="G1452" s="73"/>
      <c r="H1452" s="74" t="s">
        <v>8</v>
      </c>
      <c r="I1452" s="31"/>
      <c r="J1452" s="30" t="s">
        <v>9</v>
      </c>
      <c r="K1452" s="75">
        <f>'ФОРМУЛЫ!'!E1438</f>
        <v>0</v>
      </c>
      <c r="L1452" s="75">
        <f>'ФОРМУЛЫ!'!F1438</f>
        <v>0</v>
      </c>
      <c r="M1452" s="91"/>
      <c r="N1452" s="76">
        <f>'ФОРМУЛЫ!'!J1438</f>
        <v>0</v>
      </c>
      <c r="O1452" s="76">
        <f>'ФОРМУЛЫ!'!K1438</f>
        <v>0</v>
      </c>
      <c r="P1452" s="77"/>
      <c r="Q1452" s="78">
        <f>'ФОРМУЛЫ!'!P1438</f>
        <v>0</v>
      </c>
      <c r="R1452" s="79">
        <v>0.18</v>
      </c>
      <c r="S1452" s="80"/>
      <c r="T1452" s="80"/>
      <c r="U1452" s="80"/>
      <c r="V1452" s="80"/>
      <c r="W1452" s="80"/>
      <c r="X1452" s="81">
        <v>0</v>
      </c>
      <c r="Y1452" s="80"/>
      <c r="Z1452" s="80"/>
      <c r="AA1452" s="82"/>
      <c r="AB1452" s="82"/>
      <c r="AC1452" s="83"/>
      <c r="AD1452" s="83"/>
      <c r="AE1452" s="83"/>
      <c r="AF1452" s="83"/>
      <c r="AG1452" s="84"/>
      <c r="AH1452" s="85"/>
      <c r="AI1452" s="85"/>
      <c r="AJ1452" s="85">
        <f t="shared" si="44"/>
        <v>0</v>
      </c>
      <c r="AK1452" s="85">
        <f t="shared" si="45"/>
        <v>0</v>
      </c>
      <c r="AL1452" s="36"/>
    </row>
    <row r="1453" spans="1:38" ht="15" hidden="1" customHeight="1" x14ac:dyDescent="0.25">
      <c r="A1453" s="71">
        <v>1423</v>
      </c>
      <c r="B1453" s="71"/>
      <c r="C1453" s="72"/>
      <c r="D1453" s="70"/>
      <c r="E1453" s="30"/>
      <c r="F1453" s="30"/>
      <c r="G1453" s="73"/>
      <c r="H1453" s="74" t="s">
        <v>8</v>
      </c>
      <c r="I1453" s="31"/>
      <c r="J1453" s="30" t="s">
        <v>9</v>
      </c>
      <c r="K1453" s="75">
        <f>'ФОРМУЛЫ!'!E1439</f>
        <v>0</v>
      </c>
      <c r="L1453" s="75">
        <f>'ФОРМУЛЫ!'!F1439</f>
        <v>0</v>
      </c>
      <c r="M1453" s="91"/>
      <c r="N1453" s="76">
        <f>'ФОРМУЛЫ!'!J1439</f>
        <v>0</v>
      </c>
      <c r="O1453" s="76">
        <f>'ФОРМУЛЫ!'!K1439</f>
        <v>0</v>
      </c>
      <c r="P1453" s="77"/>
      <c r="Q1453" s="78">
        <f>'ФОРМУЛЫ!'!P1439</f>
        <v>0</v>
      </c>
      <c r="R1453" s="79">
        <v>0.18</v>
      </c>
      <c r="S1453" s="80"/>
      <c r="T1453" s="80"/>
      <c r="U1453" s="80"/>
      <c r="V1453" s="80"/>
      <c r="W1453" s="80"/>
      <c r="X1453" s="81">
        <v>0</v>
      </c>
      <c r="Y1453" s="80"/>
      <c r="Z1453" s="80"/>
      <c r="AA1453" s="82"/>
      <c r="AB1453" s="82"/>
      <c r="AC1453" s="83"/>
      <c r="AD1453" s="83"/>
      <c r="AE1453" s="83"/>
      <c r="AF1453" s="83"/>
      <c r="AG1453" s="84"/>
      <c r="AH1453" s="85"/>
      <c r="AI1453" s="85"/>
      <c r="AJ1453" s="85">
        <f t="shared" si="44"/>
        <v>0</v>
      </c>
      <c r="AK1453" s="85">
        <f t="shared" si="45"/>
        <v>0</v>
      </c>
      <c r="AL1453" s="36"/>
    </row>
    <row r="1454" spans="1:38" ht="15" hidden="1" customHeight="1" x14ac:dyDescent="0.25">
      <c r="A1454" s="71">
        <v>1424</v>
      </c>
      <c r="B1454" s="71"/>
      <c r="C1454" s="72"/>
      <c r="D1454" s="70"/>
      <c r="E1454" s="30"/>
      <c r="F1454" s="30"/>
      <c r="G1454" s="73"/>
      <c r="H1454" s="74" t="s">
        <v>8</v>
      </c>
      <c r="I1454" s="31"/>
      <c r="J1454" s="30" t="s">
        <v>9</v>
      </c>
      <c r="K1454" s="75">
        <f>'ФОРМУЛЫ!'!E1440</f>
        <v>0</v>
      </c>
      <c r="L1454" s="75">
        <f>'ФОРМУЛЫ!'!F1440</f>
        <v>0</v>
      </c>
      <c r="M1454" s="91"/>
      <c r="N1454" s="76">
        <f>'ФОРМУЛЫ!'!J1440</f>
        <v>0</v>
      </c>
      <c r="O1454" s="76">
        <f>'ФОРМУЛЫ!'!K1440</f>
        <v>0</v>
      </c>
      <c r="P1454" s="77"/>
      <c r="Q1454" s="78">
        <f>'ФОРМУЛЫ!'!P1440</f>
        <v>0</v>
      </c>
      <c r="R1454" s="79">
        <v>0.18</v>
      </c>
      <c r="S1454" s="80"/>
      <c r="T1454" s="80"/>
      <c r="U1454" s="80"/>
      <c r="V1454" s="80"/>
      <c r="W1454" s="80"/>
      <c r="X1454" s="81">
        <v>0</v>
      </c>
      <c r="Y1454" s="80"/>
      <c r="Z1454" s="80"/>
      <c r="AA1454" s="82"/>
      <c r="AB1454" s="82"/>
      <c r="AC1454" s="83"/>
      <c r="AD1454" s="83"/>
      <c r="AE1454" s="83"/>
      <c r="AF1454" s="83"/>
      <c r="AG1454" s="84"/>
      <c r="AH1454" s="85"/>
      <c r="AI1454" s="85"/>
      <c r="AJ1454" s="85">
        <f t="shared" si="44"/>
        <v>0</v>
      </c>
      <c r="AK1454" s="85">
        <f t="shared" si="45"/>
        <v>0</v>
      </c>
      <c r="AL1454" s="36"/>
    </row>
    <row r="1455" spans="1:38" ht="15" hidden="1" customHeight="1" x14ac:dyDescent="0.25">
      <c r="A1455" s="71">
        <v>1425</v>
      </c>
      <c r="B1455" s="71"/>
      <c r="C1455" s="72"/>
      <c r="D1455" s="70"/>
      <c r="E1455" s="30"/>
      <c r="F1455" s="30"/>
      <c r="G1455" s="73"/>
      <c r="H1455" s="74" t="s">
        <v>8</v>
      </c>
      <c r="I1455" s="31"/>
      <c r="J1455" s="30" t="s">
        <v>9</v>
      </c>
      <c r="K1455" s="75">
        <f>'ФОРМУЛЫ!'!E1441</f>
        <v>0</v>
      </c>
      <c r="L1455" s="75">
        <f>'ФОРМУЛЫ!'!F1441</f>
        <v>0</v>
      </c>
      <c r="M1455" s="91"/>
      <c r="N1455" s="76">
        <f>'ФОРМУЛЫ!'!J1441</f>
        <v>0</v>
      </c>
      <c r="O1455" s="76">
        <f>'ФОРМУЛЫ!'!K1441</f>
        <v>0</v>
      </c>
      <c r="P1455" s="77"/>
      <c r="Q1455" s="78">
        <f>'ФОРМУЛЫ!'!P1441</f>
        <v>0</v>
      </c>
      <c r="R1455" s="79">
        <v>0.18</v>
      </c>
      <c r="S1455" s="80"/>
      <c r="T1455" s="80"/>
      <c r="U1455" s="80"/>
      <c r="V1455" s="80"/>
      <c r="W1455" s="80"/>
      <c r="X1455" s="81">
        <v>0</v>
      </c>
      <c r="Y1455" s="80"/>
      <c r="Z1455" s="80"/>
      <c r="AA1455" s="82"/>
      <c r="AB1455" s="82"/>
      <c r="AC1455" s="83"/>
      <c r="AD1455" s="83"/>
      <c r="AE1455" s="83"/>
      <c r="AF1455" s="83"/>
      <c r="AG1455" s="84"/>
      <c r="AH1455" s="85"/>
      <c r="AI1455" s="85"/>
      <c r="AJ1455" s="85">
        <f t="shared" si="44"/>
        <v>0</v>
      </c>
      <c r="AK1455" s="85">
        <f t="shared" si="45"/>
        <v>0</v>
      </c>
      <c r="AL1455" s="36"/>
    </row>
    <row r="1456" spans="1:38" ht="15" hidden="1" customHeight="1" x14ac:dyDescent="0.25">
      <c r="A1456" s="71">
        <v>1426</v>
      </c>
      <c r="B1456" s="71"/>
      <c r="C1456" s="72"/>
      <c r="D1456" s="70"/>
      <c r="E1456" s="30"/>
      <c r="F1456" s="30"/>
      <c r="G1456" s="73"/>
      <c r="H1456" s="74" t="s">
        <v>8</v>
      </c>
      <c r="I1456" s="31"/>
      <c r="J1456" s="30" t="s">
        <v>9</v>
      </c>
      <c r="K1456" s="75">
        <f>'ФОРМУЛЫ!'!E1442</f>
        <v>0</v>
      </c>
      <c r="L1456" s="75">
        <f>'ФОРМУЛЫ!'!F1442</f>
        <v>0</v>
      </c>
      <c r="M1456" s="91"/>
      <c r="N1456" s="76">
        <f>'ФОРМУЛЫ!'!J1442</f>
        <v>0</v>
      </c>
      <c r="O1456" s="76">
        <f>'ФОРМУЛЫ!'!K1442</f>
        <v>0</v>
      </c>
      <c r="P1456" s="77"/>
      <c r="Q1456" s="78">
        <f>'ФОРМУЛЫ!'!P1442</f>
        <v>0</v>
      </c>
      <c r="R1456" s="79">
        <v>0.18</v>
      </c>
      <c r="S1456" s="80"/>
      <c r="T1456" s="80"/>
      <c r="U1456" s="80"/>
      <c r="V1456" s="80"/>
      <c r="W1456" s="89"/>
      <c r="X1456" s="81">
        <v>0</v>
      </c>
      <c r="Y1456" s="89"/>
      <c r="Z1456" s="89"/>
      <c r="AA1456" s="90"/>
      <c r="AB1456" s="90"/>
      <c r="AC1456" s="83"/>
      <c r="AD1456" s="83"/>
      <c r="AE1456" s="83"/>
      <c r="AF1456" s="83"/>
      <c r="AG1456" s="84"/>
      <c r="AH1456" s="85"/>
      <c r="AI1456" s="85"/>
      <c r="AJ1456" s="85">
        <f t="shared" si="44"/>
        <v>0</v>
      </c>
      <c r="AK1456" s="85">
        <f t="shared" si="45"/>
        <v>0</v>
      </c>
      <c r="AL1456" s="41"/>
    </row>
    <row r="1457" spans="1:38" ht="15" hidden="1" customHeight="1" x14ac:dyDescent="0.25">
      <c r="A1457" s="71">
        <v>1427</v>
      </c>
      <c r="B1457" s="71"/>
      <c r="C1457" s="72"/>
      <c r="D1457" s="70"/>
      <c r="E1457" s="30"/>
      <c r="F1457" s="30"/>
      <c r="G1457" s="73"/>
      <c r="H1457" s="74" t="s">
        <v>8</v>
      </c>
      <c r="I1457" s="31"/>
      <c r="J1457" s="30" t="s">
        <v>9</v>
      </c>
      <c r="K1457" s="75">
        <f>'ФОРМУЛЫ!'!E1443</f>
        <v>0</v>
      </c>
      <c r="L1457" s="75">
        <f>'ФОРМУЛЫ!'!F1443</f>
        <v>0</v>
      </c>
      <c r="M1457" s="91"/>
      <c r="N1457" s="76">
        <f>'ФОРМУЛЫ!'!J1443</f>
        <v>0</v>
      </c>
      <c r="O1457" s="76">
        <f>'ФОРМУЛЫ!'!K1443</f>
        <v>0</v>
      </c>
      <c r="P1457" s="77"/>
      <c r="Q1457" s="78">
        <f>'ФОРМУЛЫ!'!P1443</f>
        <v>0</v>
      </c>
      <c r="R1457" s="79">
        <v>0.18</v>
      </c>
      <c r="S1457" s="80"/>
      <c r="T1457" s="80"/>
      <c r="U1457" s="80"/>
      <c r="V1457" s="80"/>
      <c r="W1457" s="80"/>
      <c r="X1457" s="81">
        <v>0</v>
      </c>
      <c r="Y1457" s="80"/>
      <c r="Z1457" s="80"/>
      <c r="AA1457" s="82"/>
      <c r="AB1457" s="82"/>
      <c r="AC1457" s="83"/>
      <c r="AD1457" s="83"/>
      <c r="AE1457" s="83"/>
      <c r="AF1457" s="83"/>
      <c r="AG1457" s="84"/>
      <c r="AH1457" s="85"/>
      <c r="AI1457" s="85"/>
      <c r="AJ1457" s="85">
        <f t="shared" si="44"/>
        <v>0</v>
      </c>
      <c r="AK1457" s="85">
        <f t="shared" si="45"/>
        <v>0</v>
      </c>
      <c r="AL1457" s="36"/>
    </row>
    <row r="1458" spans="1:38" ht="15" hidden="1" customHeight="1" x14ac:dyDescent="0.25">
      <c r="A1458" s="71">
        <v>1428</v>
      </c>
      <c r="B1458" s="71"/>
      <c r="C1458" s="72"/>
      <c r="D1458" s="70"/>
      <c r="E1458" s="30"/>
      <c r="F1458" s="30"/>
      <c r="G1458" s="73"/>
      <c r="H1458" s="74" t="s">
        <v>8</v>
      </c>
      <c r="I1458" s="31"/>
      <c r="J1458" s="30" t="s">
        <v>9</v>
      </c>
      <c r="K1458" s="75">
        <f>'ФОРМУЛЫ!'!E1444</f>
        <v>0</v>
      </c>
      <c r="L1458" s="75">
        <f>'ФОРМУЛЫ!'!F1444</f>
        <v>0</v>
      </c>
      <c r="M1458" s="91"/>
      <c r="N1458" s="76">
        <f>'ФОРМУЛЫ!'!J1444</f>
        <v>0</v>
      </c>
      <c r="O1458" s="76">
        <f>'ФОРМУЛЫ!'!K1444</f>
        <v>0</v>
      </c>
      <c r="P1458" s="77"/>
      <c r="Q1458" s="78">
        <f>'ФОРМУЛЫ!'!P1444</f>
        <v>0</v>
      </c>
      <c r="R1458" s="79">
        <v>0.18</v>
      </c>
      <c r="S1458" s="92"/>
      <c r="T1458" s="92"/>
      <c r="U1458" s="80"/>
      <c r="V1458" s="80"/>
      <c r="W1458" s="80"/>
      <c r="X1458" s="81">
        <v>0</v>
      </c>
      <c r="Y1458" s="80"/>
      <c r="Z1458" s="80"/>
      <c r="AA1458" s="82"/>
      <c r="AB1458" s="82"/>
      <c r="AC1458" s="83"/>
      <c r="AD1458" s="83"/>
      <c r="AE1458" s="83"/>
      <c r="AF1458" s="83"/>
      <c r="AG1458" s="84"/>
      <c r="AH1458" s="85"/>
      <c r="AI1458" s="85"/>
      <c r="AJ1458" s="85">
        <f t="shared" si="44"/>
        <v>0</v>
      </c>
      <c r="AK1458" s="85">
        <f t="shared" si="45"/>
        <v>0</v>
      </c>
      <c r="AL1458" s="36"/>
    </row>
    <row r="1459" spans="1:38" ht="15" hidden="1" customHeight="1" x14ac:dyDescent="0.25">
      <c r="A1459" s="71">
        <v>1429</v>
      </c>
      <c r="B1459" s="71"/>
      <c r="C1459" s="72"/>
      <c r="D1459" s="70"/>
      <c r="E1459" s="30"/>
      <c r="F1459" s="30"/>
      <c r="G1459" s="73"/>
      <c r="H1459" s="74" t="s">
        <v>8</v>
      </c>
      <c r="I1459" s="31"/>
      <c r="J1459" s="30" t="s">
        <v>9</v>
      </c>
      <c r="K1459" s="75">
        <f>'ФОРМУЛЫ!'!E1445</f>
        <v>0</v>
      </c>
      <c r="L1459" s="75">
        <f>'ФОРМУЛЫ!'!F1445</f>
        <v>0</v>
      </c>
      <c r="M1459" s="91"/>
      <c r="N1459" s="76">
        <f>'ФОРМУЛЫ!'!J1445</f>
        <v>0</v>
      </c>
      <c r="O1459" s="76">
        <f>'ФОРМУЛЫ!'!K1445</f>
        <v>0</v>
      </c>
      <c r="P1459" s="77"/>
      <c r="Q1459" s="78">
        <f>'ФОРМУЛЫ!'!P1445</f>
        <v>0</v>
      </c>
      <c r="R1459" s="79">
        <v>0.18</v>
      </c>
      <c r="S1459" s="92"/>
      <c r="T1459" s="92"/>
      <c r="U1459" s="80"/>
      <c r="V1459" s="80"/>
      <c r="W1459" s="80"/>
      <c r="X1459" s="81">
        <v>0</v>
      </c>
      <c r="Y1459" s="80"/>
      <c r="Z1459" s="80"/>
      <c r="AA1459" s="82"/>
      <c r="AB1459" s="82"/>
      <c r="AC1459" s="83"/>
      <c r="AD1459" s="83"/>
      <c r="AE1459" s="83"/>
      <c r="AF1459" s="83"/>
      <c r="AG1459" s="84"/>
      <c r="AH1459" s="85"/>
      <c r="AI1459" s="85"/>
      <c r="AJ1459" s="85">
        <f t="shared" si="44"/>
        <v>0</v>
      </c>
      <c r="AK1459" s="85">
        <f t="shared" si="45"/>
        <v>0</v>
      </c>
      <c r="AL1459" s="36"/>
    </row>
    <row r="1460" spans="1:38" ht="15" hidden="1" customHeight="1" x14ac:dyDescent="0.25">
      <c r="A1460" s="71">
        <v>1430</v>
      </c>
      <c r="B1460" s="71"/>
      <c r="C1460" s="72"/>
      <c r="D1460" s="70"/>
      <c r="E1460" s="30"/>
      <c r="F1460" s="30"/>
      <c r="G1460" s="73"/>
      <c r="H1460" s="74" t="s">
        <v>8</v>
      </c>
      <c r="I1460" s="31"/>
      <c r="J1460" s="30" t="s">
        <v>9</v>
      </c>
      <c r="K1460" s="75">
        <f>'ФОРМУЛЫ!'!E1446</f>
        <v>0</v>
      </c>
      <c r="L1460" s="75">
        <f>'ФОРМУЛЫ!'!F1446</f>
        <v>0</v>
      </c>
      <c r="M1460" s="91"/>
      <c r="N1460" s="76">
        <f>'ФОРМУЛЫ!'!J1446</f>
        <v>0</v>
      </c>
      <c r="O1460" s="76">
        <f>'ФОРМУЛЫ!'!K1446</f>
        <v>0</v>
      </c>
      <c r="P1460" s="77"/>
      <c r="Q1460" s="78">
        <f>'ФОРМУЛЫ!'!P1446</f>
        <v>0</v>
      </c>
      <c r="R1460" s="79">
        <v>0.18</v>
      </c>
      <c r="S1460" s="92"/>
      <c r="T1460" s="92"/>
      <c r="U1460" s="80"/>
      <c r="V1460" s="80"/>
      <c r="W1460" s="80"/>
      <c r="X1460" s="81">
        <v>0</v>
      </c>
      <c r="Y1460" s="80"/>
      <c r="Z1460" s="80"/>
      <c r="AA1460" s="82"/>
      <c r="AB1460" s="82"/>
      <c r="AC1460" s="83"/>
      <c r="AD1460" s="83"/>
      <c r="AE1460" s="83"/>
      <c r="AF1460" s="83"/>
      <c r="AG1460" s="84"/>
      <c r="AH1460" s="85"/>
      <c r="AI1460" s="85"/>
      <c r="AJ1460" s="85">
        <f t="shared" si="44"/>
        <v>0</v>
      </c>
      <c r="AK1460" s="85">
        <f t="shared" si="45"/>
        <v>0</v>
      </c>
      <c r="AL1460" s="36"/>
    </row>
    <row r="1461" spans="1:38" ht="15" hidden="1" customHeight="1" x14ac:dyDescent="0.25">
      <c r="A1461" s="71">
        <v>1431</v>
      </c>
      <c r="B1461" s="71"/>
      <c r="C1461" s="72"/>
      <c r="D1461" s="70"/>
      <c r="E1461" s="30"/>
      <c r="F1461" s="30"/>
      <c r="G1461" s="73"/>
      <c r="H1461" s="74" t="s">
        <v>8</v>
      </c>
      <c r="I1461" s="31"/>
      <c r="J1461" s="30" t="s">
        <v>9</v>
      </c>
      <c r="K1461" s="75">
        <f>'ФОРМУЛЫ!'!E1447</f>
        <v>0</v>
      </c>
      <c r="L1461" s="75">
        <f>'ФОРМУЛЫ!'!F1447</f>
        <v>0</v>
      </c>
      <c r="M1461" s="91"/>
      <c r="N1461" s="76">
        <f>'ФОРМУЛЫ!'!J1447</f>
        <v>0</v>
      </c>
      <c r="O1461" s="76">
        <f>'ФОРМУЛЫ!'!K1447</f>
        <v>0</v>
      </c>
      <c r="P1461" s="77"/>
      <c r="Q1461" s="78">
        <f>'ФОРМУЛЫ!'!P1447</f>
        <v>0</v>
      </c>
      <c r="R1461" s="79">
        <v>0.18</v>
      </c>
      <c r="S1461" s="92"/>
      <c r="T1461" s="92"/>
      <c r="U1461" s="80"/>
      <c r="V1461" s="80"/>
      <c r="W1461" s="80"/>
      <c r="X1461" s="81">
        <v>0</v>
      </c>
      <c r="Y1461" s="80"/>
      <c r="Z1461" s="80"/>
      <c r="AA1461" s="82"/>
      <c r="AB1461" s="82"/>
      <c r="AC1461" s="83"/>
      <c r="AD1461" s="83"/>
      <c r="AE1461" s="83"/>
      <c r="AF1461" s="83"/>
      <c r="AG1461" s="84"/>
      <c r="AH1461" s="85"/>
      <c r="AI1461" s="85"/>
      <c r="AJ1461" s="85">
        <f t="shared" si="44"/>
        <v>0</v>
      </c>
      <c r="AK1461" s="85">
        <f t="shared" si="45"/>
        <v>0</v>
      </c>
      <c r="AL1461" s="36"/>
    </row>
    <row r="1462" spans="1:38" ht="15" hidden="1" customHeight="1" x14ac:dyDescent="0.25">
      <c r="A1462" s="71">
        <v>1432</v>
      </c>
      <c r="B1462" s="71"/>
      <c r="C1462" s="72"/>
      <c r="D1462" s="70"/>
      <c r="E1462" s="30"/>
      <c r="F1462" s="30"/>
      <c r="G1462" s="73"/>
      <c r="H1462" s="74" t="s">
        <v>8</v>
      </c>
      <c r="I1462" s="31"/>
      <c r="J1462" s="30" t="s">
        <v>9</v>
      </c>
      <c r="K1462" s="75">
        <f>'ФОРМУЛЫ!'!E1448</f>
        <v>0</v>
      </c>
      <c r="L1462" s="75">
        <f>'ФОРМУЛЫ!'!F1448</f>
        <v>0</v>
      </c>
      <c r="M1462" s="91"/>
      <c r="N1462" s="76">
        <f>'ФОРМУЛЫ!'!J1448</f>
        <v>0</v>
      </c>
      <c r="O1462" s="76">
        <f>'ФОРМУЛЫ!'!K1448</f>
        <v>0</v>
      </c>
      <c r="P1462" s="77"/>
      <c r="Q1462" s="78">
        <f>'ФОРМУЛЫ!'!P1448</f>
        <v>0</v>
      </c>
      <c r="R1462" s="79">
        <v>0.18</v>
      </c>
      <c r="S1462" s="92"/>
      <c r="T1462" s="92"/>
      <c r="U1462" s="80"/>
      <c r="V1462" s="80"/>
      <c r="W1462" s="80"/>
      <c r="X1462" s="81">
        <v>0</v>
      </c>
      <c r="Y1462" s="80"/>
      <c r="Z1462" s="80"/>
      <c r="AA1462" s="82"/>
      <c r="AB1462" s="82"/>
      <c r="AC1462" s="83"/>
      <c r="AD1462" s="83"/>
      <c r="AE1462" s="83"/>
      <c r="AF1462" s="83"/>
      <c r="AG1462" s="84"/>
      <c r="AH1462" s="85"/>
      <c r="AI1462" s="85"/>
      <c r="AJ1462" s="85">
        <f t="shared" si="44"/>
        <v>0</v>
      </c>
      <c r="AK1462" s="85">
        <f t="shared" si="45"/>
        <v>0</v>
      </c>
      <c r="AL1462" s="36"/>
    </row>
    <row r="1463" spans="1:38" ht="15" hidden="1" customHeight="1" x14ac:dyDescent="0.25">
      <c r="A1463" s="71">
        <v>1433</v>
      </c>
      <c r="B1463" s="71"/>
      <c r="C1463" s="72"/>
      <c r="D1463" s="70"/>
      <c r="E1463" s="30"/>
      <c r="F1463" s="30"/>
      <c r="G1463" s="73"/>
      <c r="H1463" s="74" t="s">
        <v>8</v>
      </c>
      <c r="I1463" s="31"/>
      <c r="J1463" s="30" t="s">
        <v>9</v>
      </c>
      <c r="K1463" s="75">
        <f>'ФОРМУЛЫ!'!E1449</f>
        <v>0</v>
      </c>
      <c r="L1463" s="75">
        <f>'ФОРМУЛЫ!'!F1449</f>
        <v>0</v>
      </c>
      <c r="M1463" s="91"/>
      <c r="N1463" s="76">
        <f>'ФОРМУЛЫ!'!J1449</f>
        <v>0</v>
      </c>
      <c r="O1463" s="76">
        <f>'ФОРМУЛЫ!'!K1449</f>
        <v>0</v>
      </c>
      <c r="P1463" s="77"/>
      <c r="Q1463" s="78">
        <f>'ФОРМУЛЫ!'!P1449</f>
        <v>0</v>
      </c>
      <c r="R1463" s="79">
        <v>0.18</v>
      </c>
      <c r="S1463" s="92"/>
      <c r="T1463" s="92"/>
      <c r="U1463" s="80"/>
      <c r="V1463" s="80"/>
      <c r="W1463" s="80"/>
      <c r="X1463" s="81">
        <v>0</v>
      </c>
      <c r="Y1463" s="80"/>
      <c r="Z1463" s="80"/>
      <c r="AA1463" s="82"/>
      <c r="AB1463" s="82"/>
      <c r="AC1463" s="83"/>
      <c r="AD1463" s="83"/>
      <c r="AE1463" s="83"/>
      <c r="AF1463" s="83"/>
      <c r="AG1463" s="84"/>
      <c r="AH1463" s="85"/>
      <c r="AI1463" s="85"/>
      <c r="AJ1463" s="85">
        <f t="shared" si="44"/>
        <v>0</v>
      </c>
      <c r="AK1463" s="85">
        <f t="shared" si="45"/>
        <v>0</v>
      </c>
      <c r="AL1463" s="36"/>
    </row>
    <row r="1464" spans="1:38" ht="15" hidden="1" customHeight="1" x14ac:dyDescent="0.25">
      <c r="A1464" s="71">
        <v>1434</v>
      </c>
      <c r="B1464" s="71"/>
      <c r="C1464" s="72"/>
      <c r="D1464" s="70"/>
      <c r="E1464" s="30"/>
      <c r="F1464" s="30"/>
      <c r="G1464" s="73"/>
      <c r="H1464" s="74" t="s">
        <v>8</v>
      </c>
      <c r="I1464" s="31"/>
      <c r="J1464" s="30" t="s">
        <v>9</v>
      </c>
      <c r="K1464" s="75">
        <f>'ФОРМУЛЫ!'!E1450</f>
        <v>0</v>
      </c>
      <c r="L1464" s="75">
        <f>'ФОРМУЛЫ!'!F1450</f>
        <v>0</v>
      </c>
      <c r="M1464" s="91"/>
      <c r="N1464" s="76">
        <f>'ФОРМУЛЫ!'!J1450</f>
        <v>0</v>
      </c>
      <c r="O1464" s="76">
        <f>'ФОРМУЛЫ!'!K1450</f>
        <v>0</v>
      </c>
      <c r="P1464" s="77"/>
      <c r="Q1464" s="78">
        <f>'ФОРМУЛЫ!'!P1450</f>
        <v>0</v>
      </c>
      <c r="R1464" s="79">
        <v>0.18</v>
      </c>
      <c r="S1464" s="92"/>
      <c r="T1464" s="92"/>
      <c r="U1464" s="80"/>
      <c r="V1464" s="80"/>
      <c r="W1464" s="80"/>
      <c r="X1464" s="81">
        <v>0</v>
      </c>
      <c r="Y1464" s="80"/>
      <c r="Z1464" s="80"/>
      <c r="AA1464" s="82"/>
      <c r="AB1464" s="82"/>
      <c r="AC1464" s="83"/>
      <c r="AD1464" s="83"/>
      <c r="AE1464" s="83"/>
      <c r="AF1464" s="83"/>
      <c r="AG1464" s="84"/>
      <c r="AH1464" s="85"/>
      <c r="AI1464" s="85"/>
      <c r="AJ1464" s="85">
        <f t="shared" si="44"/>
        <v>0</v>
      </c>
      <c r="AK1464" s="85">
        <f t="shared" si="45"/>
        <v>0</v>
      </c>
      <c r="AL1464" s="36"/>
    </row>
    <row r="1465" spans="1:38" ht="15" hidden="1" customHeight="1" x14ac:dyDescent="0.25">
      <c r="A1465" s="71">
        <v>1435</v>
      </c>
      <c r="B1465" s="71"/>
      <c r="C1465" s="72"/>
      <c r="D1465" s="70"/>
      <c r="E1465" s="30"/>
      <c r="F1465" s="30"/>
      <c r="G1465" s="73"/>
      <c r="H1465" s="74" t="s">
        <v>8</v>
      </c>
      <c r="I1465" s="31"/>
      <c r="J1465" s="30" t="s">
        <v>9</v>
      </c>
      <c r="K1465" s="75">
        <f>'ФОРМУЛЫ!'!E1451</f>
        <v>0</v>
      </c>
      <c r="L1465" s="75">
        <f>'ФОРМУЛЫ!'!F1451</f>
        <v>0</v>
      </c>
      <c r="M1465" s="91"/>
      <c r="N1465" s="76">
        <f>'ФОРМУЛЫ!'!J1451</f>
        <v>0</v>
      </c>
      <c r="O1465" s="76">
        <f>'ФОРМУЛЫ!'!K1451</f>
        <v>0</v>
      </c>
      <c r="P1465" s="77"/>
      <c r="Q1465" s="78">
        <f>'ФОРМУЛЫ!'!P1451</f>
        <v>0</v>
      </c>
      <c r="R1465" s="79">
        <v>0.18</v>
      </c>
      <c r="S1465" s="92"/>
      <c r="T1465" s="92"/>
      <c r="U1465" s="80"/>
      <c r="V1465" s="80"/>
      <c r="W1465" s="80"/>
      <c r="X1465" s="81">
        <v>0</v>
      </c>
      <c r="Y1465" s="80"/>
      <c r="Z1465" s="80"/>
      <c r="AA1465" s="82"/>
      <c r="AB1465" s="82"/>
      <c r="AC1465" s="83"/>
      <c r="AD1465" s="83"/>
      <c r="AE1465" s="83"/>
      <c r="AF1465" s="83"/>
      <c r="AG1465" s="84"/>
      <c r="AH1465" s="85"/>
      <c r="AI1465" s="85"/>
      <c r="AJ1465" s="85">
        <f t="shared" si="44"/>
        <v>0</v>
      </c>
      <c r="AK1465" s="85">
        <f t="shared" si="45"/>
        <v>0</v>
      </c>
      <c r="AL1465" s="36"/>
    </row>
    <row r="1466" spans="1:38" ht="15" hidden="1" customHeight="1" x14ac:dyDescent="0.25">
      <c r="A1466" s="71">
        <v>1436</v>
      </c>
      <c r="B1466" s="71"/>
      <c r="C1466" s="72"/>
      <c r="D1466" s="70"/>
      <c r="E1466" s="30"/>
      <c r="F1466" s="30"/>
      <c r="G1466" s="73"/>
      <c r="H1466" s="74" t="s">
        <v>8</v>
      </c>
      <c r="I1466" s="31"/>
      <c r="J1466" s="30" t="s">
        <v>9</v>
      </c>
      <c r="K1466" s="75">
        <f>'ФОРМУЛЫ!'!E1452</f>
        <v>0</v>
      </c>
      <c r="L1466" s="75">
        <f>'ФОРМУЛЫ!'!F1452</f>
        <v>0</v>
      </c>
      <c r="M1466" s="91"/>
      <c r="N1466" s="76">
        <f>'ФОРМУЛЫ!'!J1452</f>
        <v>0</v>
      </c>
      <c r="O1466" s="76">
        <f>'ФОРМУЛЫ!'!K1452</f>
        <v>0</v>
      </c>
      <c r="P1466" s="77"/>
      <c r="Q1466" s="78">
        <f>'ФОРМУЛЫ!'!P1452</f>
        <v>0</v>
      </c>
      <c r="R1466" s="79">
        <v>0.18</v>
      </c>
      <c r="S1466" s="92"/>
      <c r="T1466" s="92"/>
      <c r="U1466" s="80"/>
      <c r="V1466" s="80"/>
      <c r="W1466" s="80"/>
      <c r="X1466" s="81">
        <v>0</v>
      </c>
      <c r="Y1466" s="80"/>
      <c r="Z1466" s="80"/>
      <c r="AA1466" s="82"/>
      <c r="AB1466" s="82"/>
      <c r="AC1466" s="83"/>
      <c r="AD1466" s="83"/>
      <c r="AE1466" s="83"/>
      <c r="AF1466" s="83"/>
      <c r="AG1466" s="84"/>
      <c r="AH1466" s="85"/>
      <c r="AI1466" s="85"/>
      <c r="AJ1466" s="85">
        <f t="shared" si="44"/>
        <v>0</v>
      </c>
      <c r="AK1466" s="85">
        <f t="shared" si="45"/>
        <v>0</v>
      </c>
      <c r="AL1466" s="36"/>
    </row>
    <row r="1467" spans="1:38" ht="15" hidden="1" customHeight="1" x14ac:dyDescent="0.25">
      <c r="A1467" s="71">
        <v>1437</v>
      </c>
      <c r="B1467" s="71"/>
      <c r="C1467" s="72"/>
      <c r="D1467" s="70"/>
      <c r="E1467" s="30"/>
      <c r="F1467" s="30"/>
      <c r="G1467" s="73"/>
      <c r="H1467" s="74" t="s">
        <v>8</v>
      </c>
      <c r="I1467" s="31"/>
      <c r="J1467" s="30" t="s">
        <v>9</v>
      </c>
      <c r="K1467" s="75">
        <f>'ФОРМУЛЫ!'!E1453</f>
        <v>0</v>
      </c>
      <c r="L1467" s="75">
        <f>'ФОРМУЛЫ!'!F1453</f>
        <v>0</v>
      </c>
      <c r="M1467" s="91"/>
      <c r="N1467" s="76">
        <f>'ФОРМУЛЫ!'!J1453</f>
        <v>0</v>
      </c>
      <c r="O1467" s="76">
        <f>'ФОРМУЛЫ!'!K1453</f>
        <v>0</v>
      </c>
      <c r="P1467" s="77"/>
      <c r="Q1467" s="78">
        <f>'ФОРМУЛЫ!'!P1453</f>
        <v>0</v>
      </c>
      <c r="R1467" s="79">
        <v>0.18</v>
      </c>
      <c r="S1467" s="92"/>
      <c r="T1467" s="92"/>
      <c r="U1467" s="80"/>
      <c r="V1467" s="80"/>
      <c r="W1467" s="80"/>
      <c r="X1467" s="81">
        <v>0</v>
      </c>
      <c r="Y1467" s="80"/>
      <c r="Z1467" s="80"/>
      <c r="AA1467" s="82"/>
      <c r="AB1467" s="82"/>
      <c r="AC1467" s="83"/>
      <c r="AD1467" s="83"/>
      <c r="AE1467" s="83"/>
      <c r="AF1467" s="83"/>
      <c r="AG1467" s="84"/>
      <c r="AH1467" s="85"/>
      <c r="AI1467" s="85"/>
      <c r="AJ1467" s="85">
        <f t="shared" si="44"/>
        <v>0</v>
      </c>
      <c r="AK1467" s="85">
        <f t="shared" si="45"/>
        <v>0</v>
      </c>
      <c r="AL1467" s="36"/>
    </row>
    <row r="1468" spans="1:38" ht="15" hidden="1" customHeight="1" x14ac:dyDescent="0.25">
      <c r="A1468" s="71">
        <v>1438</v>
      </c>
      <c r="B1468" s="71"/>
      <c r="C1468" s="72"/>
      <c r="D1468" s="70"/>
      <c r="E1468" s="30"/>
      <c r="F1468" s="30"/>
      <c r="G1468" s="73"/>
      <c r="H1468" s="74" t="s">
        <v>8</v>
      </c>
      <c r="I1468" s="31"/>
      <c r="J1468" s="30" t="s">
        <v>9</v>
      </c>
      <c r="K1468" s="75">
        <f>'ФОРМУЛЫ!'!E1454</f>
        <v>0</v>
      </c>
      <c r="L1468" s="75">
        <f>'ФОРМУЛЫ!'!F1454</f>
        <v>0</v>
      </c>
      <c r="M1468" s="91"/>
      <c r="N1468" s="76">
        <f>'ФОРМУЛЫ!'!J1454</f>
        <v>0</v>
      </c>
      <c r="O1468" s="76">
        <f>'ФОРМУЛЫ!'!K1454</f>
        <v>0</v>
      </c>
      <c r="P1468" s="77"/>
      <c r="Q1468" s="78">
        <f>'ФОРМУЛЫ!'!P1454</f>
        <v>0</v>
      </c>
      <c r="R1468" s="79">
        <v>0.18</v>
      </c>
      <c r="S1468" s="92"/>
      <c r="T1468" s="92"/>
      <c r="U1468" s="80"/>
      <c r="V1468" s="80"/>
      <c r="W1468" s="80"/>
      <c r="X1468" s="81">
        <v>0</v>
      </c>
      <c r="Y1468" s="80"/>
      <c r="Z1468" s="80"/>
      <c r="AA1468" s="82"/>
      <c r="AB1468" s="82"/>
      <c r="AC1468" s="83"/>
      <c r="AD1468" s="83"/>
      <c r="AE1468" s="83"/>
      <c r="AF1468" s="83"/>
      <c r="AG1468" s="84"/>
      <c r="AH1468" s="85"/>
      <c r="AI1468" s="85"/>
      <c r="AJ1468" s="85">
        <f t="shared" si="44"/>
        <v>0</v>
      </c>
      <c r="AK1468" s="85">
        <f t="shared" si="45"/>
        <v>0</v>
      </c>
      <c r="AL1468" s="36"/>
    </row>
    <row r="1469" spans="1:38" ht="15" hidden="1" customHeight="1" x14ac:dyDescent="0.25">
      <c r="A1469" s="71">
        <v>1439</v>
      </c>
      <c r="B1469" s="71"/>
      <c r="C1469" s="72"/>
      <c r="D1469" s="70"/>
      <c r="E1469" s="30"/>
      <c r="F1469" s="30"/>
      <c r="G1469" s="73"/>
      <c r="H1469" s="74" t="s">
        <v>8</v>
      </c>
      <c r="I1469" s="31"/>
      <c r="J1469" s="30" t="s">
        <v>9</v>
      </c>
      <c r="K1469" s="75">
        <f>'ФОРМУЛЫ!'!E1455</f>
        <v>0</v>
      </c>
      <c r="L1469" s="75">
        <f>'ФОРМУЛЫ!'!F1455</f>
        <v>0</v>
      </c>
      <c r="M1469" s="91"/>
      <c r="N1469" s="76">
        <f>'ФОРМУЛЫ!'!J1455</f>
        <v>0</v>
      </c>
      <c r="O1469" s="76">
        <f>'ФОРМУЛЫ!'!K1455</f>
        <v>0</v>
      </c>
      <c r="P1469" s="77"/>
      <c r="Q1469" s="78">
        <f>'ФОРМУЛЫ!'!P1455</f>
        <v>0</v>
      </c>
      <c r="R1469" s="79">
        <v>0.18</v>
      </c>
      <c r="S1469" s="92"/>
      <c r="T1469" s="92"/>
      <c r="U1469" s="80"/>
      <c r="V1469" s="80"/>
      <c r="W1469" s="80"/>
      <c r="X1469" s="81">
        <v>0</v>
      </c>
      <c r="Y1469" s="80"/>
      <c r="Z1469" s="80"/>
      <c r="AA1469" s="82"/>
      <c r="AB1469" s="82"/>
      <c r="AC1469" s="83"/>
      <c r="AD1469" s="83"/>
      <c r="AE1469" s="83"/>
      <c r="AF1469" s="83"/>
      <c r="AG1469" s="84"/>
      <c r="AH1469" s="85"/>
      <c r="AI1469" s="85"/>
      <c r="AJ1469" s="85">
        <f t="shared" si="44"/>
        <v>0</v>
      </c>
      <c r="AK1469" s="85">
        <f t="shared" si="45"/>
        <v>0</v>
      </c>
      <c r="AL1469" s="36"/>
    </row>
    <row r="1470" spans="1:38" ht="15" hidden="1" customHeight="1" x14ac:dyDescent="0.25">
      <c r="A1470" s="71">
        <v>1440</v>
      </c>
      <c r="B1470" s="71"/>
      <c r="C1470" s="72"/>
      <c r="D1470" s="70"/>
      <c r="E1470" s="30"/>
      <c r="F1470" s="30"/>
      <c r="G1470" s="73"/>
      <c r="H1470" s="74" t="s">
        <v>8</v>
      </c>
      <c r="I1470" s="31"/>
      <c r="J1470" s="30" t="s">
        <v>9</v>
      </c>
      <c r="K1470" s="75">
        <f>'ФОРМУЛЫ!'!E1456</f>
        <v>0</v>
      </c>
      <c r="L1470" s="75">
        <f>'ФОРМУЛЫ!'!F1456</f>
        <v>0</v>
      </c>
      <c r="M1470" s="91"/>
      <c r="N1470" s="76">
        <f>'ФОРМУЛЫ!'!J1456</f>
        <v>0</v>
      </c>
      <c r="O1470" s="76">
        <f>'ФОРМУЛЫ!'!K1456</f>
        <v>0</v>
      </c>
      <c r="P1470" s="77"/>
      <c r="Q1470" s="78">
        <f>'ФОРМУЛЫ!'!P1456</f>
        <v>0</v>
      </c>
      <c r="R1470" s="79">
        <v>0.18</v>
      </c>
      <c r="S1470" s="92"/>
      <c r="T1470" s="92"/>
      <c r="U1470" s="80"/>
      <c r="V1470" s="80"/>
      <c r="W1470" s="80"/>
      <c r="X1470" s="81">
        <v>0</v>
      </c>
      <c r="Y1470" s="80"/>
      <c r="Z1470" s="80"/>
      <c r="AA1470" s="82"/>
      <c r="AB1470" s="82"/>
      <c r="AC1470" s="83"/>
      <c r="AD1470" s="83"/>
      <c r="AE1470" s="83"/>
      <c r="AF1470" s="83"/>
      <c r="AG1470" s="84"/>
      <c r="AH1470" s="85"/>
      <c r="AI1470" s="85"/>
      <c r="AJ1470" s="85">
        <f t="shared" si="44"/>
        <v>0</v>
      </c>
      <c r="AK1470" s="85">
        <f t="shared" si="45"/>
        <v>0</v>
      </c>
      <c r="AL1470" s="36"/>
    </row>
    <row r="1471" spans="1:38" ht="15" hidden="1" customHeight="1" x14ac:dyDescent="0.25">
      <c r="A1471" s="71">
        <v>1441</v>
      </c>
      <c r="B1471" s="71"/>
      <c r="C1471" s="72"/>
      <c r="D1471" s="70"/>
      <c r="E1471" s="30"/>
      <c r="F1471" s="30"/>
      <c r="G1471" s="73"/>
      <c r="H1471" s="74" t="s">
        <v>8</v>
      </c>
      <c r="I1471" s="31"/>
      <c r="J1471" s="30" t="s">
        <v>9</v>
      </c>
      <c r="K1471" s="75">
        <f>'ФОРМУЛЫ!'!E1457</f>
        <v>0</v>
      </c>
      <c r="L1471" s="75">
        <f>'ФОРМУЛЫ!'!F1457</f>
        <v>0</v>
      </c>
      <c r="M1471" s="91"/>
      <c r="N1471" s="76">
        <f>'ФОРМУЛЫ!'!J1457</f>
        <v>0</v>
      </c>
      <c r="O1471" s="76">
        <f>'ФОРМУЛЫ!'!K1457</f>
        <v>0</v>
      </c>
      <c r="P1471" s="77"/>
      <c r="Q1471" s="78">
        <f>'ФОРМУЛЫ!'!P1457</f>
        <v>0</v>
      </c>
      <c r="R1471" s="79">
        <v>0.18</v>
      </c>
      <c r="S1471" s="92"/>
      <c r="T1471" s="92"/>
      <c r="U1471" s="80"/>
      <c r="V1471" s="80"/>
      <c r="W1471" s="80"/>
      <c r="X1471" s="81">
        <v>0</v>
      </c>
      <c r="Y1471" s="80"/>
      <c r="Z1471" s="80"/>
      <c r="AA1471" s="82"/>
      <c r="AB1471" s="82"/>
      <c r="AC1471" s="83"/>
      <c r="AD1471" s="83"/>
      <c r="AE1471" s="83"/>
      <c r="AF1471" s="83"/>
      <c r="AG1471" s="84"/>
      <c r="AH1471" s="85"/>
      <c r="AI1471" s="85"/>
      <c r="AJ1471" s="85">
        <f t="shared" si="44"/>
        <v>0</v>
      </c>
      <c r="AK1471" s="85">
        <f t="shared" si="45"/>
        <v>0</v>
      </c>
      <c r="AL1471" s="36"/>
    </row>
    <row r="1472" spans="1:38" ht="15" hidden="1" customHeight="1" x14ac:dyDescent="0.25">
      <c r="A1472" s="71">
        <v>1442</v>
      </c>
      <c r="B1472" s="71"/>
      <c r="C1472" s="72"/>
      <c r="D1472" s="70"/>
      <c r="E1472" s="30"/>
      <c r="F1472" s="30"/>
      <c r="G1472" s="73"/>
      <c r="H1472" s="74" t="s">
        <v>8</v>
      </c>
      <c r="I1472" s="31"/>
      <c r="J1472" s="30" t="s">
        <v>9</v>
      </c>
      <c r="K1472" s="75">
        <f>'ФОРМУЛЫ!'!E1458</f>
        <v>0</v>
      </c>
      <c r="L1472" s="75">
        <f>'ФОРМУЛЫ!'!F1458</f>
        <v>0</v>
      </c>
      <c r="M1472" s="91"/>
      <c r="N1472" s="76">
        <f>'ФОРМУЛЫ!'!J1458</f>
        <v>0</v>
      </c>
      <c r="O1472" s="76">
        <f>'ФОРМУЛЫ!'!K1458</f>
        <v>0</v>
      </c>
      <c r="P1472" s="77"/>
      <c r="Q1472" s="78">
        <f>'ФОРМУЛЫ!'!P1458</f>
        <v>0</v>
      </c>
      <c r="R1472" s="79">
        <v>0.18</v>
      </c>
      <c r="S1472" s="92"/>
      <c r="T1472" s="92"/>
      <c r="U1472" s="80"/>
      <c r="V1472" s="80"/>
      <c r="W1472" s="80"/>
      <c r="X1472" s="81">
        <v>0</v>
      </c>
      <c r="Y1472" s="80"/>
      <c r="Z1472" s="80"/>
      <c r="AA1472" s="82"/>
      <c r="AB1472" s="82"/>
      <c r="AC1472" s="83"/>
      <c r="AD1472" s="83"/>
      <c r="AE1472" s="83"/>
      <c r="AF1472" s="83"/>
      <c r="AG1472" s="84"/>
      <c r="AH1472" s="85"/>
      <c r="AI1472" s="85"/>
      <c r="AJ1472" s="85">
        <f t="shared" si="44"/>
        <v>0</v>
      </c>
      <c r="AK1472" s="85">
        <f t="shared" si="45"/>
        <v>0</v>
      </c>
      <c r="AL1472" s="36"/>
    </row>
    <row r="1473" spans="1:38" ht="15" hidden="1" customHeight="1" x14ac:dyDescent="0.25">
      <c r="A1473" s="71">
        <v>1443</v>
      </c>
      <c r="B1473" s="71"/>
      <c r="C1473" s="72"/>
      <c r="D1473" s="70"/>
      <c r="E1473" s="30"/>
      <c r="F1473" s="30"/>
      <c r="G1473" s="73"/>
      <c r="H1473" s="74" t="s">
        <v>8</v>
      </c>
      <c r="I1473" s="31"/>
      <c r="J1473" s="30" t="s">
        <v>9</v>
      </c>
      <c r="K1473" s="75">
        <f>'ФОРМУЛЫ!'!E1459</f>
        <v>0</v>
      </c>
      <c r="L1473" s="75">
        <f>'ФОРМУЛЫ!'!F1459</f>
        <v>0</v>
      </c>
      <c r="M1473" s="91"/>
      <c r="N1473" s="76">
        <f>'ФОРМУЛЫ!'!J1459</f>
        <v>0</v>
      </c>
      <c r="O1473" s="76">
        <f>'ФОРМУЛЫ!'!K1459</f>
        <v>0</v>
      </c>
      <c r="P1473" s="77"/>
      <c r="Q1473" s="78">
        <f>'ФОРМУЛЫ!'!P1459</f>
        <v>0</v>
      </c>
      <c r="R1473" s="79">
        <v>0.18</v>
      </c>
      <c r="S1473" s="92"/>
      <c r="T1473" s="92"/>
      <c r="U1473" s="80"/>
      <c r="V1473" s="80"/>
      <c r="W1473" s="80"/>
      <c r="X1473" s="81">
        <v>0</v>
      </c>
      <c r="Y1473" s="80"/>
      <c r="Z1473" s="80"/>
      <c r="AA1473" s="82"/>
      <c r="AB1473" s="82"/>
      <c r="AC1473" s="83"/>
      <c r="AD1473" s="83"/>
      <c r="AE1473" s="83"/>
      <c r="AF1473" s="83"/>
      <c r="AG1473" s="84"/>
      <c r="AH1473" s="85"/>
      <c r="AI1473" s="85"/>
      <c r="AJ1473" s="85">
        <f t="shared" si="44"/>
        <v>0</v>
      </c>
      <c r="AK1473" s="85">
        <f t="shared" si="45"/>
        <v>0</v>
      </c>
      <c r="AL1473" s="36"/>
    </row>
    <row r="1474" spans="1:38" ht="15" hidden="1" customHeight="1" x14ac:dyDescent="0.25">
      <c r="A1474" s="71">
        <v>1444</v>
      </c>
      <c r="B1474" s="71"/>
      <c r="C1474" s="72"/>
      <c r="D1474" s="70"/>
      <c r="E1474" s="30"/>
      <c r="F1474" s="30"/>
      <c r="G1474" s="73"/>
      <c r="H1474" s="74" t="s">
        <v>8</v>
      </c>
      <c r="I1474" s="31"/>
      <c r="J1474" s="30" t="s">
        <v>9</v>
      </c>
      <c r="K1474" s="75">
        <f>'ФОРМУЛЫ!'!E1460</f>
        <v>0</v>
      </c>
      <c r="L1474" s="75">
        <f>'ФОРМУЛЫ!'!F1460</f>
        <v>0</v>
      </c>
      <c r="M1474" s="91"/>
      <c r="N1474" s="76">
        <f>'ФОРМУЛЫ!'!J1460</f>
        <v>0</v>
      </c>
      <c r="O1474" s="76">
        <f>'ФОРМУЛЫ!'!K1460</f>
        <v>0</v>
      </c>
      <c r="P1474" s="77"/>
      <c r="Q1474" s="78">
        <f>'ФОРМУЛЫ!'!P1460</f>
        <v>0</v>
      </c>
      <c r="R1474" s="79">
        <v>0.18</v>
      </c>
      <c r="S1474" s="92"/>
      <c r="T1474" s="92"/>
      <c r="U1474" s="80"/>
      <c r="V1474" s="80"/>
      <c r="W1474" s="80"/>
      <c r="X1474" s="81">
        <v>0</v>
      </c>
      <c r="Y1474" s="80"/>
      <c r="Z1474" s="80"/>
      <c r="AA1474" s="82"/>
      <c r="AB1474" s="82"/>
      <c r="AC1474" s="83"/>
      <c r="AD1474" s="83"/>
      <c r="AE1474" s="83"/>
      <c r="AF1474" s="83"/>
      <c r="AG1474" s="84"/>
      <c r="AH1474" s="85"/>
      <c r="AI1474" s="85"/>
      <c r="AJ1474" s="85">
        <f t="shared" si="44"/>
        <v>0</v>
      </c>
      <c r="AK1474" s="85">
        <f t="shared" si="45"/>
        <v>0</v>
      </c>
      <c r="AL1474" s="36"/>
    </row>
    <row r="1475" spans="1:38" ht="15" hidden="1" customHeight="1" x14ac:dyDescent="0.25">
      <c r="A1475" s="71">
        <v>1445</v>
      </c>
      <c r="B1475" s="71"/>
      <c r="C1475" s="72"/>
      <c r="D1475" s="70"/>
      <c r="E1475" s="30"/>
      <c r="F1475" s="30"/>
      <c r="G1475" s="73"/>
      <c r="H1475" s="74" t="s">
        <v>8</v>
      </c>
      <c r="I1475" s="31"/>
      <c r="J1475" s="30" t="s">
        <v>9</v>
      </c>
      <c r="K1475" s="75">
        <f>'ФОРМУЛЫ!'!E1461</f>
        <v>0</v>
      </c>
      <c r="L1475" s="75">
        <f>'ФОРМУЛЫ!'!F1461</f>
        <v>0</v>
      </c>
      <c r="M1475" s="91"/>
      <c r="N1475" s="76">
        <f>'ФОРМУЛЫ!'!J1461</f>
        <v>0</v>
      </c>
      <c r="O1475" s="76">
        <f>'ФОРМУЛЫ!'!K1461</f>
        <v>0</v>
      </c>
      <c r="P1475" s="77"/>
      <c r="Q1475" s="78">
        <f>'ФОРМУЛЫ!'!P1461</f>
        <v>0</v>
      </c>
      <c r="R1475" s="79">
        <v>0.18</v>
      </c>
      <c r="S1475" s="92"/>
      <c r="T1475" s="92"/>
      <c r="U1475" s="80"/>
      <c r="V1475" s="80"/>
      <c r="W1475" s="80"/>
      <c r="X1475" s="81">
        <v>0</v>
      </c>
      <c r="Y1475" s="80"/>
      <c r="Z1475" s="80"/>
      <c r="AA1475" s="82"/>
      <c r="AB1475" s="82"/>
      <c r="AC1475" s="83"/>
      <c r="AD1475" s="83"/>
      <c r="AE1475" s="83"/>
      <c r="AF1475" s="83"/>
      <c r="AG1475" s="84"/>
      <c r="AH1475" s="85"/>
      <c r="AI1475" s="85"/>
      <c r="AJ1475" s="85">
        <f t="shared" si="44"/>
        <v>0</v>
      </c>
      <c r="AK1475" s="85">
        <f t="shared" si="45"/>
        <v>0</v>
      </c>
      <c r="AL1475" s="36"/>
    </row>
    <row r="1476" spans="1:38" ht="15" hidden="1" customHeight="1" x14ac:dyDescent="0.25">
      <c r="A1476" s="71">
        <v>1446</v>
      </c>
      <c r="B1476" s="71"/>
      <c r="C1476" s="72"/>
      <c r="D1476" s="70"/>
      <c r="E1476" s="30"/>
      <c r="F1476" s="30"/>
      <c r="G1476" s="73"/>
      <c r="H1476" s="74" t="s">
        <v>8</v>
      </c>
      <c r="I1476" s="31"/>
      <c r="J1476" s="30" t="s">
        <v>9</v>
      </c>
      <c r="K1476" s="75">
        <f>'ФОРМУЛЫ!'!E1462</f>
        <v>0</v>
      </c>
      <c r="L1476" s="75">
        <f>'ФОРМУЛЫ!'!F1462</f>
        <v>0</v>
      </c>
      <c r="M1476" s="91"/>
      <c r="N1476" s="76">
        <f>'ФОРМУЛЫ!'!J1462</f>
        <v>0</v>
      </c>
      <c r="O1476" s="76">
        <f>'ФОРМУЛЫ!'!K1462</f>
        <v>0</v>
      </c>
      <c r="P1476" s="77"/>
      <c r="Q1476" s="78">
        <f>'ФОРМУЛЫ!'!P1462</f>
        <v>0</v>
      </c>
      <c r="R1476" s="79">
        <v>0.18</v>
      </c>
      <c r="S1476" s="92"/>
      <c r="T1476" s="92"/>
      <c r="U1476" s="80"/>
      <c r="V1476" s="80"/>
      <c r="W1476" s="80"/>
      <c r="X1476" s="81">
        <v>0</v>
      </c>
      <c r="Y1476" s="80"/>
      <c r="Z1476" s="80"/>
      <c r="AA1476" s="82"/>
      <c r="AB1476" s="82"/>
      <c r="AC1476" s="83"/>
      <c r="AD1476" s="83"/>
      <c r="AE1476" s="83"/>
      <c r="AF1476" s="83"/>
      <c r="AG1476" s="84"/>
      <c r="AH1476" s="85"/>
      <c r="AI1476" s="85"/>
      <c r="AJ1476" s="85">
        <f t="shared" si="44"/>
        <v>0</v>
      </c>
      <c r="AK1476" s="85">
        <f t="shared" si="45"/>
        <v>0</v>
      </c>
      <c r="AL1476" s="36"/>
    </row>
    <row r="1477" spans="1:38" ht="15" hidden="1" customHeight="1" x14ac:dyDescent="0.25">
      <c r="A1477" s="71">
        <v>1447</v>
      </c>
      <c r="B1477" s="71"/>
      <c r="C1477" s="72"/>
      <c r="D1477" s="70"/>
      <c r="E1477" s="30"/>
      <c r="F1477" s="30"/>
      <c r="G1477" s="73"/>
      <c r="H1477" s="74" t="s">
        <v>8</v>
      </c>
      <c r="I1477" s="31"/>
      <c r="J1477" s="30" t="s">
        <v>9</v>
      </c>
      <c r="K1477" s="75">
        <f>'ФОРМУЛЫ!'!E1463</f>
        <v>0</v>
      </c>
      <c r="L1477" s="75">
        <f>'ФОРМУЛЫ!'!F1463</f>
        <v>0</v>
      </c>
      <c r="M1477" s="91"/>
      <c r="N1477" s="76">
        <f>'ФОРМУЛЫ!'!J1463</f>
        <v>0</v>
      </c>
      <c r="O1477" s="76">
        <f>'ФОРМУЛЫ!'!K1463</f>
        <v>0</v>
      </c>
      <c r="P1477" s="77"/>
      <c r="Q1477" s="78">
        <f>'ФОРМУЛЫ!'!P1463</f>
        <v>0</v>
      </c>
      <c r="R1477" s="79">
        <v>0.18</v>
      </c>
      <c r="S1477" s="92"/>
      <c r="T1477" s="92"/>
      <c r="U1477" s="80"/>
      <c r="V1477" s="80"/>
      <c r="W1477" s="80"/>
      <c r="X1477" s="81">
        <v>0</v>
      </c>
      <c r="Y1477" s="80"/>
      <c r="Z1477" s="80"/>
      <c r="AA1477" s="82"/>
      <c r="AB1477" s="82"/>
      <c r="AC1477" s="83"/>
      <c r="AD1477" s="83"/>
      <c r="AE1477" s="83"/>
      <c r="AF1477" s="83"/>
      <c r="AG1477" s="84"/>
      <c r="AH1477" s="85"/>
      <c r="AI1477" s="85"/>
      <c r="AJ1477" s="85">
        <f t="shared" si="44"/>
        <v>0</v>
      </c>
      <c r="AK1477" s="85">
        <f t="shared" si="45"/>
        <v>0</v>
      </c>
      <c r="AL1477" s="36"/>
    </row>
    <row r="1478" spans="1:38" ht="15" hidden="1" customHeight="1" x14ac:dyDescent="0.25">
      <c r="A1478" s="71">
        <v>1448</v>
      </c>
      <c r="B1478" s="71"/>
      <c r="C1478" s="72"/>
      <c r="D1478" s="70"/>
      <c r="E1478" s="30"/>
      <c r="F1478" s="30"/>
      <c r="G1478" s="73"/>
      <c r="H1478" s="74" t="s">
        <v>8</v>
      </c>
      <c r="I1478" s="31"/>
      <c r="J1478" s="30" t="s">
        <v>9</v>
      </c>
      <c r="K1478" s="75">
        <f>'ФОРМУЛЫ!'!E1464</f>
        <v>0</v>
      </c>
      <c r="L1478" s="75">
        <f>'ФОРМУЛЫ!'!F1464</f>
        <v>0</v>
      </c>
      <c r="M1478" s="91"/>
      <c r="N1478" s="76">
        <f>'ФОРМУЛЫ!'!J1464</f>
        <v>0</v>
      </c>
      <c r="O1478" s="76">
        <f>'ФОРМУЛЫ!'!K1464</f>
        <v>0</v>
      </c>
      <c r="P1478" s="77"/>
      <c r="Q1478" s="78">
        <f>'ФОРМУЛЫ!'!P1464</f>
        <v>0</v>
      </c>
      <c r="R1478" s="79">
        <v>0.18</v>
      </c>
      <c r="S1478" s="92"/>
      <c r="T1478" s="92"/>
      <c r="U1478" s="80"/>
      <c r="V1478" s="80"/>
      <c r="W1478" s="80"/>
      <c r="X1478" s="81">
        <v>0</v>
      </c>
      <c r="Y1478" s="80"/>
      <c r="Z1478" s="80"/>
      <c r="AA1478" s="82"/>
      <c r="AB1478" s="82"/>
      <c r="AC1478" s="83"/>
      <c r="AD1478" s="83"/>
      <c r="AE1478" s="83"/>
      <c r="AF1478" s="83"/>
      <c r="AG1478" s="84"/>
      <c r="AH1478" s="85"/>
      <c r="AI1478" s="85"/>
      <c r="AJ1478" s="85">
        <f t="shared" si="44"/>
        <v>0</v>
      </c>
      <c r="AK1478" s="85">
        <f t="shared" si="45"/>
        <v>0</v>
      </c>
      <c r="AL1478" s="36"/>
    </row>
    <row r="1479" spans="1:38" ht="15" hidden="1" customHeight="1" x14ac:dyDescent="0.25">
      <c r="A1479" s="71">
        <v>1449</v>
      </c>
      <c r="B1479" s="71"/>
      <c r="C1479" s="72"/>
      <c r="D1479" s="70"/>
      <c r="E1479" s="30"/>
      <c r="F1479" s="30"/>
      <c r="G1479" s="73"/>
      <c r="H1479" s="74" t="s">
        <v>8</v>
      </c>
      <c r="I1479" s="31"/>
      <c r="J1479" s="30" t="s">
        <v>9</v>
      </c>
      <c r="K1479" s="75">
        <f>'ФОРМУЛЫ!'!E1465</f>
        <v>0</v>
      </c>
      <c r="L1479" s="75">
        <f>'ФОРМУЛЫ!'!F1465</f>
        <v>0</v>
      </c>
      <c r="M1479" s="91"/>
      <c r="N1479" s="76">
        <f>'ФОРМУЛЫ!'!J1465</f>
        <v>0</v>
      </c>
      <c r="O1479" s="76">
        <f>'ФОРМУЛЫ!'!K1465</f>
        <v>0</v>
      </c>
      <c r="P1479" s="77"/>
      <c r="Q1479" s="78">
        <f>'ФОРМУЛЫ!'!P1465</f>
        <v>0</v>
      </c>
      <c r="R1479" s="79">
        <v>0.18</v>
      </c>
      <c r="S1479" s="92"/>
      <c r="T1479" s="92"/>
      <c r="U1479" s="80"/>
      <c r="V1479" s="80"/>
      <c r="W1479" s="80"/>
      <c r="X1479" s="81">
        <v>0</v>
      </c>
      <c r="Y1479" s="80"/>
      <c r="Z1479" s="80"/>
      <c r="AA1479" s="82"/>
      <c r="AB1479" s="82"/>
      <c r="AC1479" s="83"/>
      <c r="AD1479" s="83"/>
      <c r="AE1479" s="83"/>
      <c r="AF1479" s="83"/>
      <c r="AG1479" s="84"/>
      <c r="AH1479" s="85"/>
      <c r="AI1479" s="85"/>
      <c r="AJ1479" s="85">
        <f t="shared" si="44"/>
        <v>0</v>
      </c>
      <c r="AK1479" s="85">
        <f t="shared" si="45"/>
        <v>0</v>
      </c>
      <c r="AL1479" s="36"/>
    </row>
    <row r="1480" spans="1:38" ht="15" hidden="1" customHeight="1" x14ac:dyDescent="0.25">
      <c r="A1480" s="71">
        <v>1450</v>
      </c>
      <c r="B1480" s="71"/>
      <c r="C1480" s="72"/>
      <c r="D1480" s="70"/>
      <c r="E1480" s="30"/>
      <c r="F1480" s="30"/>
      <c r="G1480" s="73"/>
      <c r="H1480" s="74" t="s">
        <v>8</v>
      </c>
      <c r="I1480" s="31"/>
      <c r="J1480" s="30" t="s">
        <v>9</v>
      </c>
      <c r="K1480" s="75">
        <f>'ФОРМУЛЫ!'!E1466</f>
        <v>0</v>
      </c>
      <c r="L1480" s="75">
        <f>'ФОРМУЛЫ!'!F1466</f>
        <v>0</v>
      </c>
      <c r="M1480" s="91"/>
      <c r="N1480" s="76">
        <f>'ФОРМУЛЫ!'!J1466</f>
        <v>0</v>
      </c>
      <c r="O1480" s="76">
        <f>'ФОРМУЛЫ!'!K1466</f>
        <v>0</v>
      </c>
      <c r="P1480" s="77"/>
      <c r="Q1480" s="78">
        <f>'ФОРМУЛЫ!'!P1466</f>
        <v>0</v>
      </c>
      <c r="R1480" s="79">
        <v>0.18</v>
      </c>
      <c r="S1480" s="92"/>
      <c r="T1480" s="92"/>
      <c r="U1480" s="80"/>
      <c r="V1480" s="80"/>
      <c r="W1480" s="80"/>
      <c r="X1480" s="81">
        <v>0</v>
      </c>
      <c r="Y1480" s="80"/>
      <c r="Z1480" s="80"/>
      <c r="AA1480" s="82"/>
      <c r="AB1480" s="82"/>
      <c r="AC1480" s="83"/>
      <c r="AD1480" s="83"/>
      <c r="AE1480" s="83"/>
      <c r="AF1480" s="83"/>
      <c r="AG1480" s="84"/>
      <c r="AH1480" s="85"/>
      <c r="AI1480" s="85"/>
      <c r="AJ1480" s="85">
        <f t="shared" si="44"/>
        <v>0</v>
      </c>
      <c r="AK1480" s="85">
        <f t="shared" si="45"/>
        <v>0</v>
      </c>
      <c r="AL1480" s="36"/>
    </row>
    <row r="1481" spans="1:38" ht="15" hidden="1" customHeight="1" x14ac:dyDescent="0.25">
      <c r="A1481" s="71">
        <v>1451</v>
      </c>
      <c r="B1481" s="71"/>
      <c r="C1481" s="72"/>
      <c r="D1481" s="70"/>
      <c r="E1481" s="30"/>
      <c r="F1481" s="30"/>
      <c r="G1481" s="73"/>
      <c r="H1481" s="74" t="s">
        <v>8</v>
      </c>
      <c r="I1481" s="31"/>
      <c r="J1481" s="30" t="s">
        <v>9</v>
      </c>
      <c r="K1481" s="75">
        <f>'ФОРМУЛЫ!'!E1467</f>
        <v>0</v>
      </c>
      <c r="L1481" s="75">
        <f>'ФОРМУЛЫ!'!F1467</f>
        <v>0</v>
      </c>
      <c r="M1481" s="91"/>
      <c r="N1481" s="76">
        <f>'ФОРМУЛЫ!'!J1467</f>
        <v>0</v>
      </c>
      <c r="O1481" s="76">
        <f>'ФОРМУЛЫ!'!K1467</f>
        <v>0</v>
      </c>
      <c r="P1481" s="77"/>
      <c r="Q1481" s="78">
        <f>'ФОРМУЛЫ!'!P1467</f>
        <v>0</v>
      </c>
      <c r="R1481" s="79">
        <v>0.18</v>
      </c>
      <c r="S1481" s="92"/>
      <c r="T1481" s="92"/>
      <c r="U1481" s="80"/>
      <c r="V1481" s="80"/>
      <c r="W1481" s="80"/>
      <c r="X1481" s="81">
        <v>0</v>
      </c>
      <c r="Y1481" s="80"/>
      <c r="Z1481" s="80"/>
      <c r="AA1481" s="82"/>
      <c r="AB1481" s="82"/>
      <c r="AC1481" s="83"/>
      <c r="AD1481" s="83"/>
      <c r="AE1481" s="83"/>
      <c r="AF1481" s="83"/>
      <c r="AG1481" s="84"/>
      <c r="AH1481" s="85"/>
      <c r="AI1481" s="85"/>
      <c r="AJ1481" s="85">
        <f t="shared" si="44"/>
        <v>0</v>
      </c>
      <c r="AK1481" s="85">
        <f t="shared" si="45"/>
        <v>0</v>
      </c>
      <c r="AL1481" s="36"/>
    </row>
    <row r="1482" spans="1:38" ht="15" hidden="1" customHeight="1" x14ac:dyDescent="0.25">
      <c r="A1482" s="71">
        <v>1452</v>
      </c>
      <c r="B1482" s="71"/>
      <c r="C1482" s="72"/>
      <c r="D1482" s="70"/>
      <c r="E1482" s="30"/>
      <c r="F1482" s="30"/>
      <c r="G1482" s="73"/>
      <c r="H1482" s="74" t="s">
        <v>8</v>
      </c>
      <c r="I1482" s="31"/>
      <c r="J1482" s="30" t="s">
        <v>9</v>
      </c>
      <c r="K1482" s="75">
        <f>'ФОРМУЛЫ!'!E1468</f>
        <v>0</v>
      </c>
      <c r="L1482" s="75">
        <f>'ФОРМУЛЫ!'!F1468</f>
        <v>0</v>
      </c>
      <c r="M1482" s="91"/>
      <c r="N1482" s="76">
        <f>'ФОРМУЛЫ!'!J1468</f>
        <v>0</v>
      </c>
      <c r="O1482" s="76">
        <f>'ФОРМУЛЫ!'!K1468</f>
        <v>0</v>
      </c>
      <c r="P1482" s="77"/>
      <c r="Q1482" s="78">
        <f>'ФОРМУЛЫ!'!P1468</f>
        <v>0</v>
      </c>
      <c r="R1482" s="79">
        <v>0.18</v>
      </c>
      <c r="S1482" s="92"/>
      <c r="T1482" s="92"/>
      <c r="U1482" s="80"/>
      <c r="V1482" s="80"/>
      <c r="W1482" s="80"/>
      <c r="X1482" s="81">
        <v>0</v>
      </c>
      <c r="Y1482" s="80"/>
      <c r="Z1482" s="80"/>
      <c r="AA1482" s="82"/>
      <c r="AB1482" s="82"/>
      <c r="AC1482" s="83"/>
      <c r="AD1482" s="83"/>
      <c r="AE1482" s="83"/>
      <c r="AF1482" s="83"/>
      <c r="AG1482" s="84"/>
      <c r="AH1482" s="85"/>
      <c r="AI1482" s="85"/>
      <c r="AJ1482" s="85">
        <f t="shared" si="44"/>
        <v>0</v>
      </c>
      <c r="AK1482" s="85">
        <f t="shared" si="45"/>
        <v>0</v>
      </c>
      <c r="AL1482" s="36"/>
    </row>
    <row r="1483" spans="1:38" ht="15" hidden="1" customHeight="1" x14ac:dyDescent="0.25">
      <c r="A1483" s="71">
        <v>1453</v>
      </c>
      <c r="B1483" s="71"/>
      <c r="C1483" s="72"/>
      <c r="D1483" s="70"/>
      <c r="E1483" s="30"/>
      <c r="F1483" s="30"/>
      <c r="G1483" s="73"/>
      <c r="H1483" s="74" t="s">
        <v>8</v>
      </c>
      <c r="I1483" s="31"/>
      <c r="J1483" s="30" t="s">
        <v>9</v>
      </c>
      <c r="K1483" s="75">
        <f>'ФОРМУЛЫ!'!E1469</f>
        <v>0</v>
      </c>
      <c r="L1483" s="75">
        <f>'ФОРМУЛЫ!'!F1469</f>
        <v>0</v>
      </c>
      <c r="M1483" s="91"/>
      <c r="N1483" s="76">
        <f>'ФОРМУЛЫ!'!J1469</f>
        <v>0</v>
      </c>
      <c r="O1483" s="76">
        <f>'ФОРМУЛЫ!'!K1469</f>
        <v>0</v>
      </c>
      <c r="P1483" s="77"/>
      <c r="Q1483" s="78">
        <f>'ФОРМУЛЫ!'!P1469</f>
        <v>0</v>
      </c>
      <c r="R1483" s="79">
        <v>0.18</v>
      </c>
      <c r="S1483" s="92"/>
      <c r="T1483" s="92"/>
      <c r="U1483" s="80"/>
      <c r="V1483" s="80"/>
      <c r="W1483" s="80"/>
      <c r="X1483" s="81">
        <v>0</v>
      </c>
      <c r="Y1483" s="80"/>
      <c r="Z1483" s="80"/>
      <c r="AA1483" s="82"/>
      <c r="AB1483" s="82"/>
      <c r="AC1483" s="83"/>
      <c r="AD1483" s="83"/>
      <c r="AE1483" s="83"/>
      <c r="AF1483" s="83"/>
      <c r="AG1483" s="84"/>
      <c r="AH1483" s="85"/>
      <c r="AI1483" s="85"/>
      <c r="AJ1483" s="85">
        <f t="shared" si="44"/>
        <v>0</v>
      </c>
      <c r="AK1483" s="85">
        <f t="shared" si="45"/>
        <v>0</v>
      </c>
      <c r="AL1483" s="36"/>
    </row>
    <row r="1484" spans="1:38" ht="15" hidden="1" customHeight="1" x14ac:dyDescent="0.25">
      <c r="A1484" s="71">
        <v>1454</v>
      </c>
      <c r="B1484" s="71"/>
      <c r="C1484" s="72"/>
      <c r="D1484" s="70"/>
      <c r="E1484" s="30"/>
      <c r="F1484" s="30"/>
      <c r="G1484" s="73"/>
      <c r="H1484" s="74" t="s">
        <v>8</v>
      </c>
      <c r="I1484" s="31"/>
      <c r="J1484" s="30" t="s">
        <v>9</v>
      </c>
      <c r="K1484" s="75">
        <f>'ФОРМУЛЫ!'!E1470</f>
        <v>0</v>
      </c>
      <c r="L1484" s="75">
        <f>'ФОРМУЛЫ!'!F1470</f>
        <v>0</v>
      </c>
      <c r="M1484" s="91"/>
      <c r="N1484" s="76">
        <f>'ФОРМУЛЫ!'!J1470</f>
        <v>0</v>
      </c>
      <c r="O1484" s="76">
        <f>'ФОРМУЛЫ!'!K1470</f>
        <v>0</v>
      </c>
      <c r="P1484" s="77"/>
      <c r="Q1484" s="78">
        <f>'ФОРМУЛЫ!'!P1470</f>
        <v>0</v>
      </c>
      <c r="R1484" s="79">
        <v>0.18</v>
      </c>
      <c r="S1484" s="92"/>
      <c r="T1484" s="92"/>
      <c r="U1484" s="80"/>
      <c r="V1484" s="80"/>
      <c r="W1484" s="80"/>
      <c r="X1484" s="81">
        <v>0</v>
      </c>
      <c r="Y1484" s="80"/>
      <c r="Z1484" s="80"/>
      <c r="AA1484" s="82"/>
      <c r="AB1484" s="82"/>
      <c r="AC1484" s="83"/>
      <c r="AD1484" s="83"/>
      <c r="AE1484" s="83"/>
      <c r="AF1484" s="83"/>
      <c r="AG1484" s="84"/>
      <c r="AH1484" s="85"/>
      <c r="AI1484" s="85"/>
      <c r="AJ1484" s="85">
        <f t="shared" si="44"/>
        <v>0</v>
      </c>
      <c r="AK1484" s="85">
        <f t="shared" si="45"/>
        <v>0</v>
      </c>
      <c r="AL1484" s="36"/>
    </row>
    <row r="1485" spans="1:38" ht="15" hidden="1" customHeight="1" x14ac:dyDescent="0.25">
      <c r="A1485" s="71">
        <v>1455</v>
      </c>
      <c r="B1485" s="71"/>
      <c r="C1485" s="72"/>
      <c r="D1485" s="70"/>
      <c r="E1485" s="30"/>
      <c r="F1485" s="30"/>
      <c r="G1485" s="73"/>
      <c r="H1485" s="74" t="s">
        <v>8</v>
      </c>
      <c r="I1485" s="31"/>
      <c r="J1485" s="30" t="s">
        <v>9</v>
      </c>
      <c r="K1485" s="75">
        <f>'ФОРМУЛЫ!'!E1471</f>
        <v>0</v>
      </c>
      <c r="L1485" s="75">
        <f>'ФОРМУЛЫ!'!F1471</f>
        <v>0</v>
      </c>
      <c r="M1485" s="91"/>
      <c r="N1485" s="76">
        <f>'ФОРМУЛЫ!'!J1471</f>
        <v>0</v>
      </c>
      <c r="O1485" s="76">
        <f>'ФОРМУЛЫ!'!K1471</f>
        <v>0</v>
      </c>
      <c r="P1485" s="77"/>
      <c r="Q1485" s="78">
        <f>'ФОРМУЛЫ!'!P1471</f>
        <v>0</v>
      </c>
      <c r="R1485" s="79">
        <v>0.18</v>
      </c>
      <c r="S1485" s="92"/>
      <c r="T1485" s="92"/>
      <c r="U1485" s="80"/>
      <c r="V1485" s="80"/>
      <c r="W1485" s="80"/>
      <c r="X1485" s="81">
        <v>0</v>
      </c>
      <c r="Y1485" s="80"/>
      <c r="Z1485" s="80"/>
      <c r="AA1485" s="82"/>
      <c r="AB1485" s="82"/>
      <c r="AC1485" s="83"/>
      <c r="AD1485" s="83"/>
      <c r="AE1485" s="83"/>
      <c r="AF1485" s="83"/>
      <c r="AG1485" s="84"/>
      <c r="AH1485" s="85"/>
      <c r="AI1485" s="85"/>
      <c r="AJ1485" s="85">
        <f t="shared" si="44"/>
        <v>0</v>
      </c>
      <c r="AK1485" s="85">
        <f t="shared" si="45"/>
        <v>0</v>
      </c>
      <c r="AL1485" s="36"/>
    </row>
    <row r="1486" spans="1:38" ht="15" hidden="1" customHeight="1" x14ac:dyDescent="0.25">
      <c r="A1486" s="71">
        <v>1456</v>
      </c>
      <c r="B1486" s="71"/>
      <c r="C1486" s="72"/>
      <c r="D1486" s="70"/>
      <c r="E1486" s="30"/>
      <c r="F1486" s="30"/>
      <c r="G1486" s="73"/>
      <c r="H1486" s="74" t="s">
        <v>8</v>
      </c>
      <c r="I1486" s="31"/>
      <c r="J1486" s="30" t="s">
        <v>9</v>
      </c>
      <c r="K1486" s="75">
        <f>'ФОРМУЛЫ!'!E1472</f>
        <v>0</v>
      </c>
      <c r="L1486" s="75">
        <f>'ФОРМУЛЫ!'!F1472</f>
        <v>0</v>
      </c>
      <c r="M1486" s="91"/>
      <c r="N1486" s="76">
        <f>'ФОРМУЛЫ!'!J1472</f>
        <v>0</v>
      </c>
      <c r="O1486" s="76">
        <f>'ФОРМУЛЫ!'!K1472</f>
        <v>0</v>
      </c>
      <c r="P1486" s="77"/>
      <c r="Q1486" s="78">
        <f>'ФОРМУЛЫ!'!P1472</f>
        <v>0</v>
      </c>
      <c r="R1486" s="79">
        <v>0.18</v>
      </c>
      <c r="S1486" s="92"/>
      <c r="T1486" s="92"/>
      <c r="U1486" s="80"/>
      <c r="V1486" s="80"/>
      <c r="W1486" s="80"/>
      <c r="X1486" s="81">
        <v>0</v>
      </c>
      <c r="Y1486" s="80"/>
      <c r="Z1486" s="80"/>
      <c r="AA1486" s="82"/>
      <c r="AB1486" s="82"/>
      <c r="AC1486" s="83"/>
      <c r="AD1486" s="83"/>
      <c r="AE1486" s="83"/>
      <c r="AF1486" s="83"/>
      <c r="AG1486" s="84"/>
      <c r="AH1486" s="85"/>
      <c r="AI1486" s="85"/>
      <c r="AJ1486" s="85">
        <f t="shared" si="44"/>
        <v>0</v>
      </c>
      <c r="AK1486" s="85">
        <f t="shared" si="45"/>
        <v>0</v>
      </c>
      <c r="AL1486" s="36"/>
    </row>
    <row r="1487" spans="1:38" ht="15" hidden="1" customHeight="1" x14ac:dyDescent="0.25">
      <c r="A1487" s="71">
        <v>1457</v>
      </c>
      <c r="B1487" s="71"/>
      <c r="C1487" s="72"/>
      <c r="D1487" s="70"/>
      <c r="E1487" s="30"/>
      <c r="F1487" s="30"/>
      <c r="G1487" s="73"/>
      <c r="H1487" s="74" t="s">
        <v>8</v>
      </c>
      <c r="I1487" s="31"/>
      <c r="J1487" s="30" t="s">
        <v>9</v>
      </c>
      <c r="K1487" s="75">
        <f>'ФОРМУЛЫ!'!E1473</f>
        <v>0</v>
      </c>
      <c r="L1487" s="75">
        <f>'ФОРМУЛЫ!'!F1473</f>
        <v>0</v>
      </c>
      <c r="M1487" s="91"/>
      <c r="N1487" s="76">
        <f>'ФОРМУЛЫ!'!J1473</f>
        <v>0</v>
      </c>
      <c r="O1487" s="76">
        <f>'ФОРМУЛЫ!'!K1473</f>
        <v>0</v>
      </c>
      <c r="P1487" s="77"/>
      <c r="Q1487" s="78">
        <f>'ФОРМУЛЫ!'!P1473</f>
        <v>0</v>
      </c>
      <c r="R1487" s="79">
        <v>0.18</v>
      </c>
      <c r="S1487" s="92"/>
      <c r="T1487" s="92"/>
      <c r="U1487" s="80"/>
      <c r="V1487" s="80"/>
      <c r="W1487" s="80"/>
      <c r="X1487" s="81">
        <v>0</v>
      </c>
      <c r="Y1487" s="80"/>
      <c r="Z1487" s="80"/>
      <c r="AA1487" s="82"/>
      <c r="AB1487" s="82"/>
      <c r="AC1487" s="83"/>
      <c r="AD1487" s="83"/>
      <c r="AE1487" s="83"/>
      <c r="AF1487" s="83"/>
      <c r="AG1487" s="84"/>
      <c r="AH1487" s="85"/>
      <c r="AI1487" s="85"/>
      <c r="AJ1487" s="85">
        <f t="shared" si="44"/>
        <v>0</v>
      </c>
      <c r="AK1487" s="85">
        <f t="shared" si="45"/>
        <v>0</v>
      </c>
      <c r="AL1487" s="36"/>
    </row>
    <row r="1488" spans="1:38" ht="15" hidden="1" customHeight="1" x14ac:dyDescent="0.25">
      <c r="A1488" s="71">
        <v>1458</v>
      </c>
      <c r="B1488" s="71"/>
      <c r="C1488" s="72"/>
      <c r="D1488" s="70"/>
      <c r="E1488" s="30"/>
      <c r="F1488" s="30"/>
      <c r="G1488" s="73"/>
      <c r="H1488" s="74" t="s">
        <v>8</v>
      </c>
      <c r="I1488" s="31"/>
      <c r="J1488" s="30" t="s">
        <v>9</v>
      </c>
      <c r="K1488" s="75">
        <f>'ФОРМУЛЫ!'!E1474</f>
        <v>0</v>
      </c>
      <c r="L1488" s="75">
        <f>'ФОРМУЛЫ!'!F1474</f>
        <v>0</v>
      </c>
      <c r="M1488" s="91"/>
      <c r="N1488" s="76">
        <f>'ФОРМУЛЫ!'!J1474</f>
        <v>0</v>
      </c>
      <c r="O1488" s="76">
        <f>'ФОРМУЛЫ!'!K1474</f>
        <v>0</v>
      </c>
      <c r="P1488" s="77"/>
      <c r="Q1488" s="78">
        <f>'ФОРМУЛЫ!'!P1474</f>
        <v>0</v>
      </c>
      <c r="R1488" s="79">
        <v>0.18</v>
      </c>
      <c r="S1488" s="92"/>
      <c r="T1488" s="92"/>
      <c r="U1488" s="80"/>
      <c r="V1488" s="80"/>
      <c r="W1488" s="80"/>
      <c r="X1488" s="81">
        <v>0</v>
      </c>
      <c r="Y1488" s="80"/>
      <c r="Z1488" s="80"/>
      <c r="AA1488" s="82"/>
      <c r="AB1488" s="82"/>
      <c r="AC1488" s="83"/>
      <c r="AD1488" s="83"/>
      <c r="AE1488" s="83"/>
      <c r="AF1488" s="83"/>
      <c r="AG1488" s="84"/>
      <c r="AH1488" s="85"/>
      <c r="AI1488" s="85"/>
      <c r="AJ1488" s="85">
        <f t="shared" si="44"/>
        <v>0</v>
      </c>
      <c r="AK1488" s="85">
        <f t="shared" si="45"/>
        <v>0</v>
      </c>
      <c r="AL1488" s="36"/>
    </row>
    <row r="1489" spans="1:38" ht="15" hidden="1" customHeight="1" x14ac:dyDescent="0.25">
      <c r="A1489" s="71">
        <v>1459</v>
      </c>
      <c r="B1489" s="71"/>
      <c r="C1489" s="72"/>
      <c r="D1489" s="70"/>
      <c r="E1489" s="30"/>
      <c r="F1489" s="30"/>
      <c r="G1489" s="73"/>
      <c r="H1489" s="74" t="s">
        <v>8</v>
      </c>
      <c r="I1489" s="31"/>
      <c r="J1489" s="30" t="s">
        <v>9</v>
      </c>
      <c r="K1489" s="75">
        <f>'ФОРМУЛЫ!'!E1475</f>
        <v>0</v>
      </c>
      <c r="L1489" s="75">
        <f>'ФОРМУЛЫ!'!F1475</f>
        <v>0</v>
      </c>
      <c r="M1489" s="91"/>
      <c r="N1489" s="76">
        <f>'ФОРМУЛЫ!'!J1475</f>
        <v>0</v>
      </c>
      <c r="O1489" s="76">
        <f>'ФОРМУЛЫ!'!K1475</f>
        <v>0</v>
      </c>
      <c r="P1489" s="77"/>
      <c r="Q1489" s="78">
        <f>'ФОРМУЛЫ!'!P1475</f>
        <v>0</v>
      </c>
      <c r="R1489" s="79">
        <v>0.18</v>
      </c>
      <c r="S1489" s="92"/>
      <c r="T1489" s="92"/>
      <c r="U1489" s="80"/>
      <c r="V1489" s="80"/>
      <c r="W1489" s="80"/>
      <c r="X1489" s="81">
        <v>0</v>
      </c>
      <c r="Y1489" s="80"/>
      <c r="Z1489" s="80"/>
      <c r="AA1489" s="82"/>
      <c r="AB1489" s="82"/>
      <c r="AC1489" s="83"/>
      <c r="AD1489" s="83"/>
      <c r="AE1489" s="83"/>
      <c r="AF1489" s="83"/>
      <c r="AG1489" s="84"/>
      <c r="AH1489" s="85"/>
      <c r="AI1489" s="85"/>
      <c r="AJ1489" s="85">
        <f t="shared" si="44"/>
        <v>0</v>
      </c>
      <c r="AK1489" s="85">
        <f t="shared" si="45"/>
        <v>0</v>
      </c>
      <c r="AL1489" s="36"/>
    </row>
    <row r="1490" spans="1:38" ht="15" hidden="1" customHeight="1" x14ac:dyDescent="0.25">
      <c r="A1490" s="71">
        <v>1460</v>
      </c>
      <c r="B1490" s="71"/>
      <c r="C1490" s="72"/>
      <c r="D1490" s="70"/>
      <c r="E1490" s="30"/>
      <c r="F1490" s="30"/>
      <c r="G1490" s="73"/>
      <c r="H1490" s="74" t="s">
        <v>8</v>
      </c>
      <c r="I1490" s="31"/>
      <c r="J1490" s="30" t="s">
        <v>9</v>
      </c>
      <c r="K1490" s="75">
        <f>'ФОРМУЛЫ!'!E1476</f>
        <v>0</v>
      </c>
      <c r="L1490" s="75">
        <f>'ФОРМУЛЫ!'!F1476</f>
        <v>0</v>
      </c>
      <c r="M1490" s="91"/>
      <c r="N1490" s="76">
        <f>'ФОРМУЛЫ!'!J1476</f>
        <v>0</v>
      </c>
      <c r="O1490" s="76">
        <f>'ФОРМУЛЫ!'!K1476</f>
        <v>0</v>
      </c>
      <c r="P1490" s="77"/>
      <c r="Q1490" s="78">
        <f>'ФОРМУЛЫ!'!P1476</f>
        <v>0</v>
      </c>
      <c r="R1490" s="79">
        <v>0.18</v>
      </c>
      <c r="S1490" s="92"/>
      <c r="T1490" s="92"/>
      <c r="U1490" s="80"/>
      <c r="V1490" s="80"/>
      <c r="W1490" s="80"/>
      <c r="X1490" s="81">
        <v>0</v>
      </c>
      <c r="Y1490" s="80"/>
      <c r="Z1490" s="80"/>
      <c r="AA1490" s="82"/>
      <c r="AB1490" s="82"/>
      <c r="AC1490" s="83"/>
      <c r="AD1490" s="83"/>
      <c r="AE1490" s="83"/>
      <c r="AF1490" s="83"/>
      <c r="AG1490" s="84"/>
      <c r="AH1490" s="85"/>
      <c r="AI1490" s="85"/>
      <c r="AJ1490" s="85">
        <f t="shared" si="44"/>
        <v>0</v>
      </c>
      <c r="AK1490" s="85">
        <f t="shared" si="45"/>
        <v>0</v>
      </c>
      <c r="AL1490" s="36"/>
    </row>
    <row r="1491" spans="1:38" ht="15" hidden="1" customHeight="1" x14ac:dyDescent="0.25">
      <c r="A1491" s="71">
        <v>1461</v>
      </c>
      <c r="B1491" s="71"/>
      <c r="C1491" s="72"/>
      <c r="D1491" s="70"/>
      <c r="E1491" s="30"/>
      <c r="F1491" s="30"/>
      <c r="G1491" s="73"/>
      <c r="H1491" s="74" t="s">
        <v>8</v>
      </c>
      <c r="I1491" s="31"/>
      <c r="J1491" s="30" t="s">
        <v>9</v>
      </c>
      <c r="K1491" s="75">
        <f>'ФОРМУЛЫ!'!E1477</f>
        <v>0</v>
      </c>
      <c r="L1491" s="75">
        <f>'ФОРМУЛЫ!'!F1477</f>
        <v>0</v>
      </c>
      <c r="M1491" s="91"/>
      <c r="N1491" s="76">
        <f>'ФОРМУЛЫ!'!J1477</f>
        <v>0</v>
      </c>
      <c r="O1491" s="76">
        <f>'ФОРМУЛЫ!'!K1477</f>
        <v>0</v>
      </c>
      <c r="P1491" s="77"/>
      <c r="Q1491" s="78">
        <f>'ФОРМУЛЫ!'!P1477</f>
        <v>0</v>
      </c>
      <c r="R1491" s="79">
        <v>0.18</v>
      </c>
      <c r="S1491" s="92"/>
      <c r="T1491" s="92"/>
      <c r="U1491" s="80"/>
      <c r="V1491" s="80"/>
      <c r="W1491" s="80"/>
      <c r="X1491" s="81">
        <v>0</v>
      </c>
      <c r="Y1491" s="80"/>
      <c r="Z1491" s="80"/>
      <c r="AA1491" s="82"/>
      <c r="AB1491" s="82"/>
      <c r="AC1491" s="83"/>
      <c r="AD1491" s="83"/>
      <c r="AE1491" s="83"/>
      <c r="AF1491" s="83"/>
      <c r="AG1491" s="84"/>
      <c r="AH1491" s="85"/>
      <c r="AI1491" s="85"/>
      <c r="AJ1491" s="85">
        <f t="shared" si="44"/>
        <v>0</v>
      </c>
      <c r="AK1491" s="85">
        <f t="shared" si="45"/>
        <v>0</v>
      </c>
      <c r="AL1491" s="36"/>
    </row>
    <row r="1492" spans="1:38" ht="15" hidden="1" customHeight="1" x14ac:dyDescent="0.25">
      <c r="A1492" s="71">
        <v>1462</v>
      </c>
      <c r="B1492" s="71"/>
      <c r="C1492" s="72"/>
      <c r="D1492" s="70"/>
      <c r="E1492" s="30"/>
      <c r="F1492" s="30"/>
      <c r="G1492" s="73"/>
      <c r="H1492" s="74" t="s">
        <v>8</v>
      </c>
      <c r="I1492" s="31"/>
      <c r="J1492" s="30" t="s">
        <v>9</v>
      </c>
      <c r="K1492" s="75">
        <f>'ФОРМУЛЫ!'!E1478</f>
        <v>0</v>
      </c>
      <c r="L1492" s="75">
        <f>'ФОРМУЛЫ!'!F1478</f>
        <v>0</v>
      </c>
      <c r="M1492" s="91"/>
      <c r="N1492" s="76">
        <f>'ФОРМУЛЫ!'!J1478</f>
        <v>0</v>
      </c>
      <c r="O1492" s="76">
        <f>'ФОРМУЛЫ!'!K1478</f>
        <v>0</v>
      </c>
      <c r="P1492" s="77"/>
      <c r="Q1492" s="78">
        <f>'ФОРМУЛЫ!'!P1478</f>
        <v>0</v>
      </c>
      <c r="R1492" s="79">
        <v>0.18</v>
      </c>
      <c r="S1492" s="92"/>
      <c r="T1492" s="92"/>
      <c r="U1492" s="80"/>
      <c r="V1492" s="80"/>
      <c r="W1492" s="80"/>
      <c r="X1492" s="81">
        <v>0</v>
      </c>
      <c r="Y1492" s="80"/>
      <c r="Z1492" s="80"/>
      <c r="AA1492" s="82"/>
      <c r="AB1492" s="82"/>
      <c r="AC1492" s="83"/>
      <c r="AD1492" s="83"/>
      <c r="AE1492" s="83"/>
      <c r="AF1492" s="83"/>
      <c r="AG1492" s="84"/>
      <c r="AH1492" s="85"/>
      <c r="AI1492" s="85"/>
      <c r="AJ1492" s="85">
        <f t="shared" si="44"/>
        <v>0</v>
      </c>
      <c r="AK1492" s="85">
        <f t="shared" si="45"/>
        <v>0</v>
      </c>
      <c r="AL1492" s="36"/>
    </row>
    <row r="1493" spans="1:38" ht="15" hidden="1" customHeight="1" x14ac:dyDescent="0.25">
      <c r="A1493" s="71">
        <v>1463</v>
      </c>
      <c r="B1493" s="71"/>
      <c r="C1493" s="72"/>
      <c r="D1493" s="70"/>
      <c r="E1493" s="30"/>
      <c r="F1493" s="30"/>
      <c r="G1493" s="73"/>
      <c r="H1493" s="74" t="s">
        <v>8</v>
      </c>
      <c r="I1493" s="31"/>
      <c r="J1493" s="30" t="s">
        <v>9</v>
      </c>
      <c r="K1493" s="75">
        <f>'ФОРМУЛЫ!'!E1479</f>
        <v>0</v>
      </c>
      <c r="L1493" s="75">
        <f>'ФОРМУЛЫ!'!F1479</f>
        <v>0</v>
      </c>
      <c r="M1493" s="91"/>
      <c r="N1493" s="76">
        <f>'ФОРМУЛЫ!'!J1479</f>
        <v>0</v>
      </c>
      <c r="O1493" s="76">
        <f>'ФОРМУЛЫ!'!K1479</f>
        <v>0</v>
      </c>
      <c r="P1493" s="77"/>
      <c r="Q1493" s="78">
        <f>'ФОРМУЛЫ!'!P1479</f>
        <v>0</v>
      </c>
      <c r="R1493" s="79">
        <v>0.18</v>
      </c>
      <c r="S1493" s="92"/>
      <c r="T1493" s="92"/>
      <c r="U1493" s="80"/>
      <c r="V1493" s="80"/>
      <c r="W1493" s="80"/>
      <c r="X1493" s="81">
        <v>0</v>
      </c>
      <c r="Y1493" s="80"/>
      <c r="Z1493" s="80"/>
      <c r="AA1493" s="82"/>
      <c r="AB1493" s="82"/>
      <c r="AC1493" s="83"/>
      <c r="AD1493" s="83"/>
      <c r="AE1493" s="83"/>
      <c r="AF1493" s="83"/>
      <c r="AG1493" s="84"/>
      <c r="AH1493" s="85"/>
      <c r="AI1493" s="85"/>
      <c r="AJ1493" s="85">
        <f t="shared" si="44"/>
        <v>0</v>
      </c>
      <c r="AK1493" s="85">
        <f t="shared" si="45"/>
        <v>0</v>
      </c>
      <c r="AL1493" s="36"/>
    </row>
    <row r="1494" spans="1:38" ht="15" hidden="1" customHeight="1" x14ac:dyDescent="0.25">
      <c r="A1494" s="71">
        <v>1464</v>
      </c>
      <c r="B1494" s="71"/>
      <c r="C1494" s="72"/>
      <c r="D1494" s="70"/>
      <c r="E1494" s="30"/>
      <c r="F1494" s="30"/>
      <c r="G1494" s="73"/>
      <c r="H1494" s="74" t="s">
        <v>8</v>
      </c>
      <c r="I1494" s="31"/>
      <c r="J1494" s="30" t="s">
        <v>9</v>
      </c>
      <c r="K1494" s="75">
        <f>'ФОРМУЛЫ!'!E1480</f>
        <v>0</v>
      </c>
      <c r="L1494" s="75">
        <f>'ФОРМУЛЫ!'!F1480</f>
        <v>0</v>
      </c>
      <c r="M1494" s="91"/>
      <c r="N1494" s="76">
        <f>'ФОРМУЛЫ!'!J1480</f>
        <v>0</v>
      </c>
      <c r="O1494" s="76">
        <f>'ФОРМУЛЫ!'!K1480</f>
        <v>0</v>
      </c>
      <c r="P1494" s="77"/>
      <c r="Q1494" s="78">
        <f>'ФОРМУЛЫ!'!P1480</f>
        <v>0</v>
      </c>
      <c r="R1494" s="79">
        <v>0.18</v>
      </c>
      <c r="S1494" s="92"/>
      <c r="T1494" s="92"/>
      <c r="U1494" s="80"/>
      <c r="V1494" s="80"/>
      <c r="W1494" s="80"/>
      <c r="X1494" s="81">
        <v>0</v>
      </c>
      <c r="Y1494" s="80"/>
      <c r="Z1494" s="80"/>
      <c r="AA1494" s="82"/>
      <c r="AB1494" s="82"/>
      <c r="AC1494" s="83"/>
      <c r="AD1494" s="83"/>
      <c r="AE1494" s="83"/>
      <c r="AF1494" s="83"/>
      <c r="AG1494" s="84"/>
      <c r="AH1494" s="85"/>
      <c r="AI1494" s="85"/>
      <c r="AJ1494" s="85">
        <f t="shared" si="44"/>
        <v>0</v>
      </c>
      <c r="AK1494" s="85">
        <f t="shared" si="45"/>
        <v>0</v>
      </c>
      <c r="AL1494" s="36"/>
    </row>
    <row r="1495" spans="1:38" ht="15" hidden="1" customHeight="1" x14ac:dyDescent="0.25">
      <c r="A1495" s="71">
        <v>1465</v>
      </c>
      <c r="B1495" s="71"/>
      <c r="C1495" s="72"/>
      <c r="D1495" s="70"/>
      <c r="E1495" s="30"/>
      <c r="F1495" s="30"/>
      <c r="G1495" s="73"/>
      <c r="H1495" s="74" t="s">
        <v>8</v>
      </c>
      <c r="I1495" s="31"/>
      <c r="J1495" s="30" t="s">
        <v>9</v>
      </c>
      <c r="K1495" s="75">
        <f>'ФОРМУЛЫ!'!E1481</f>
        <v>0</v>
      </c>
      <c r="L1495" s="75">
        <f>'ФОРМУЛЫ!'!F1481</f>
        <v>0</v>
      </c>
      <c r="M1495" s="91"/>
      <c r="N1495" s="76">
        <f>'ФОРМУЛЫ!'!J1481</f>
        <v>0</v>
      </c>
      <c r="O1495" s="76">
        <f>'ФОРМУЛЫ!'!K1481</f>
        <v>0</v>
      </c>
      <c r="P1495" s="77"/>
      <c r="Q1495" s="78">
        <f>'ФОРМУЛЫ!'!P1481</f>
        <v>0</v>
      </c>
      <c r="R1495" s="79">
        <v>0.18</v>
      </c>
      <c r="S1495" s="92"/>
      <c r="T1495" s="92"/>
      <c r="U1495" s="80"/>
      <c r="V1495" s="80"/>
      <c r="W1495" s="80"/>
      <c r="X1495" s="81">
        <v>0</v>
      </c>
      <c r="Y1495" s="80"/>
      <c r="Z1495" s="80"/>
      <c r="AA1495" s="82"/>
      <c r="AB1495" s="82"/>
      <c r="AC1495" s="83"/>
      <c r="AD1495" s="83"/>
      <c r="AE1495" s="83"/>
      <c r="AF1495" s="83"/>
      <c r="AG1495" s="84"/>
      <c r="AH1495" s="85"/>
      <c r="AI1495" s="85"/>
      <c r="AJ1495" s="85">
        <f t="shared" si="44"/>
        <v>0</v>
      </c>
      <c r="AK1495" s="85">
        <f t="shared" si="45"/>
        <v>0</v>
      </c>
      <c r="AL1495" s="36"/>
    </row>
    <row r="1496" spans="1:38" ht="15" hidden="1" customHeight="1" x14ac:dyDescent="0.25">
      <c r="A1496" s="71">
        <v>1466</v>
      </c>
      <c r="B1496" s="71"/>
      <c r="C1496" s="72"/>
      <c r="D1496" s="70"/>
      <c r="E1496" s="30"/>
      <c r="F1496" s="30"/>
      <c r="G1496" s="73"/>
      <c r="H1496" s="74" t="s">
        <v>8</v>
      </c>
      <c r="I1496" s="31"/>
      <c r="J1496" s="30" t="s">
        <v>9</v>
      </c>
      <c r="K1496" s="75">
        <f>'ФОРМУЛЫ!'!E1482</f>
        <v>0</v>
      </c>
      <c r="L1496" s="75">
        <f>'ФОРМУЛЫ!'!F1482</f>
        <v>0</v>
      </c>
      <c r="M1496" s="91"/>
      <c r="N1496" s="76">
        <f>'ФОРМУЛЫ!'!J1482</f>
        <v>0</v>
      </c>
      <c r="O1496" s="76">
        <f>'ФОРМУЛЫ!'!K1482</f>
        <v>0</v>
      </c>
      <c r="P1496" s="77"/>
      <c r="Q1496" s="78">
        <f>'ФОРМУЛЫ!'!P1482</f>
        <v>0</v>
      </c>
      <c r="R1496" s="79">
        <v>0.18</v>
      </c>
      <c r="S1496" s="92"/>
      <c r="T1496" s="92"/>
      <c r="U1496" s="80"/>
      <c r="V1496" s="80"/>
      <c r="W1496" s="80"/>
      <c r="X1496" s="81">
        <v>0</v>
      </c>
      <c r="Y1496" s="80"/>
      <c r="Z1496" s="80"/>
      <c r="AA1496" s="82"/>
      <c r="AB1496" s="82"/>
      <c r="AC1496" s="83"/>
      <c r="AD1496" s="83"/>
      <c r="AE1496" s="83"/>
      <c r="AF1496" s="83"/>
      <c r="AG1496" s="84"/>
      <c r="AH1496" s="85"/>
      <c r="AI1496" s="85"/>
      <c r="AJ1496" s="85">
        <f t="shared" si="44"/>
        <v>0</v>
      </c>
      <c r="AK1496" s="85">
        <f t="shared" si="45"/>
        <v>0</v>
      </c>
      <c r="AL1496" s="36"/>
    </row>
    <row r="1497" spans="1:38" ht="15" hidden="1" customHeight="1" x14ac:dyDescent="0.25">
      <c r="A1497" s="71">
        <v>1467</v>
      </c>
      <c r="B1497" s="71"/>
      <c r="C1497" s="72"/>
      <c r="D1497" s="70"/>
      <c r="E1497" s="30"/>
      <c r="F1497" s="30"/>
      <c r="G1497" s="73"/>
      <c r="H1497" s="74" t="s">
        <v>8</v>
      </c>
      <c r="I1497" s="31"/>
      <c r="J1497" s="30" t="s">
        <v>9</v>
      </c>
      <c r="K1497" s="75">
        <f>'ФОРМУЛЫ!'!E1483</f>
        <v>0</v>
      </c>
      <c r="L1497" s="75">
        <f>'ФОРМУЛЫ!'!F1483</f>
        <v>0</v>
      </c>
      <c r="M1497" s="91"/>
      <c r="N1497" s="76">
        <f>'ФОРМУЛЫ!'!J1483</f>
        <v>0</v>
      </c>
      <c r="O1497" s="76">
        <f>'ФОРМУЛЫ!'!K1483</f>
        <v>0</v>
      </c>
      <c r="P1497" s="77"/>
      <c r="Q1497" s="78">
        <f>'ФОРМУЛЫ!'!P1483</f>
        <v>0</v>
      </c>
      <c r="R1497" s="79">
        <v>0.18</v>
      </c>
      <c r="S1497" s="92"/>
      <c r="T1497" s="92"/>
      <c r="U1497" s="80"/>
      <c r="V1497" s="80"/>
      <c r="W1497" s="80"/>
      <c r="X1497" s="81">
        <v>0</v>
      </c>
      <c r="Y1497" s="80"/>
      <c r="Z1497" s="80"/>
      <c r="AA1497" s="82"/>
      <c r="AB1497" s="82"/>
      <c r="AC1497" s="83"/>
      <c r="AD1497" s="83"/>
      <c r="AE1497" s="83"/>
      <c r="AF1497" s="83"/>
      <c r="AG1497" s="84"/>
      <c r="AH1497" s="85"/>
      <c r="AI1497" s="85"/>
      <c r="AJ1497" s="85">
        <f t="shared" si="44"/>
        <v>0</v>
      </c>
      <c r="AK1497" s="85">
        <f t="shared" si="45"/>
        <v>0</v>
      </c>
      <c r="AL1497" s="36"/>
    </row>
    <row r="1498" spans="1:38" ht="15" hidden="1" customHeight="1" x14ac:dyDescent="0.25">
      <c r="A1498" s="71">
        <v>1468</v>
      </c>
      <c r="B1498" s="71"/>
      <c r="C1498" s="72"/>
      <c r="D1498" s="70"/>
      <c r="E1498" s="30"/>
      <c r="F1498" s="30"/>
      <c r="G1498" s="73"/>
      <c r="H1498" s="74" t="s">
        <v>8</v>
      </c>
      <c r="I1498" s="31"/>
      <c r="J1498" s="30" t="s">
        <v>9</v>
      </c>
      <c r="K1498" s="75">
        <f>'ФОРМУЛЫ!'!E1484</f>
        <v>0</v>
      </c>
      <c r="L1498" s="75">
        <f>'ФОРМУЛЫ!'!F1484</f>
        <v>0</v>
      </c>
      <c r="M1498" s="91"/>
      <c r="N1498" s="76">
        <f>'ФОРМУЛЫ!'!J1484</f>
        <v>0</v>
      </c>
      <c r="O1498" s="76">
        <f>'ФОРМУЛЫ!'!K1484</f>
        <v>0</v>
      </c>
      <c r="P1498" s="77"/>
      <c r="Q1498" s="78">
        <f>'ФОРМУЛЫ!'!P1484</f>
        <v>0</v>
      </c>
      <c r="R1498" s="79">
        <v>0.18</v>
      </c>
      <c r="S1498" s="92"/>
      <c r="T1498" s="92"/>
      <c r="U1498" s="80"/>
      <c r="V1498" s="80"/>
      <c r="W1498" s="80"/>
      <c r="X1498" s="81">
        <v>0</v>
      </c>
      <c r="Y1498" s="80"/>
      <c r="Z1498" s="80"/>
      <c r="AA1498" s="82"/>
      <c r="AB1498" s="82"/>
      <c r="AC1498" s="83"/>
      <c r="AD1498" s="83"/>
      <c r="AE1498" s="83"/>
      <c r="AF1498" s="83"/>
      <c r="AG1498" s="84"/>
      <c r="AH1498" s="85"/>
      <c r="AI1498" s="85"/>
      <c r="AJ1498" s="85">
        <f t="shared" si="44"/>
        <v>0</v>
      </c>
      <c r="AK1498" s="85">
        <f t="shared" si="45"/>
        <v>0</v>
      </c>
      <c r="AL1498" s="36"/>
    </row>
    <row r="1499" spans="1:38" ht="15" hidden="1" customHeight="1" x14ac:dyDescent="0.25">
      <c r="A1499" s="71">
        <v>1469</v>
      </c>
      <c r="B1499" s="71"/>
      <c r="C1499" s="72"/>
      <c r="D1499" s="70"/>
      <c r="E1499" s="30"/>
      <c r="F1499" s="30"/>
      <c r="G1499" s="73"/>
      <c r="H1499" s="74" t="s">
        <v>8</v>
      </c>
      <c r="I1499" s="31"/>
      <c r="J1499" s="30" t="s">
        <v>9</v>
      </c>
      <c r="K1499" s="75">
        <f>'ФОРМУЛЫ!'!E1485</f>
        <v>0</v>
      </c>
      <c r="L1499" s="75">
        <f>'ФОРМУЛЫ!'!F1485</f>
        <v>0</v>
      </c>
      <c r="M1499" s="91"/>
      <c r="N1499" s="76">
        <f>'ФОРМУЛЫ!'!J1485</f>
        <v>0</v>
      </c>
      <c r="O1499" s="76">
        <f>'ФОРМУЛЫ!'!K1485</f>
        <v>0</v>
      </c>
      <c r="P1499" s="77"/>
      <c r="Q1499" s="78">
        <f>'ФОРМУЛЫ!'!P1485</f>
        <v>0</v>
      </c>
      <c r="R1499" s="79">
        <v>0.18</v>
      </c>
      <c r="S1499" s="92"/>
      <c r="T1499" s="92"/>
      <c r="U1499" s="80"/>
      <c r="V1499" s="80"/>
      <c r="W1499" s="80"/>
      <c r="X1499" s="81">
        <v>0</v>
      </c>
      <c r="Y1499" s="80"/>
      <c r="Z1499" s="80"/>
      <c r="AA1499" s="82"/>
      <c r="AB1499" s="82"/>
      <c r="AC1499" s="83"/>
      <c r="AD1499" s="83"/>
      <c r="AE1499" s="83"/>
      <c r="AF1499" s="83"/>
      <c r="AG1499" s="84"/>
      <c r="AH1499" s="85"/>
      <c r="AI1499" s="85"/>
      <c r="AJ1499" s="85">
        <f t="shared" si="44"/>
        <v>0</v>
      </c>
      <c r="AK1499" s="85">
        <f t="shared" si="45"/>
        <v>0</v>
      </c>
      <c r="AL1499" s="36"/>
    </row>
    <row r="1500" spans="1:38" ht="15" hidden="1" customHeight="1" x14ac:dyDescent="0.25">
      <c r="A1500" s="71">
        <v>1470</v>
      </c>
      <c r="B1500" s="71"/>
      <c r="C1500" s="72"/>
      <c r="D1500" s="70"/>
      <c r="E1500" s="30"/>
      <c r="F1500" s="30"/>
      <c r="G1500" s="73"/>
      <c r="H1500" s="74" t="s">
        <v>8</v>
      </c>
      <c r="I1500" s="31"/>
      <c r="J1500" s="30" t="s">
        <v>9</v>
      </c>
      <c r="K1500" s="75">
        <f>'ФОРМУЛЫ!'!E1486</f>
        <v>0</v>
      </c>
      <c r="L1500" s="75">
        <f>'ФОРМУЛЫ!'!F1486</f>
        <v>0</v>
      </c>
      <c r="M1500" s="91"/>
      <c r="N1500" s="76">
        <f>'ФОРМУЛЫ!'!J1486</f>
        <v>0</v>
      </c>
      <c r="O1500" s="76">
        <f>'ФОРМУЛЫ!'!K1486</f>
        <v>0</v>
      </c>
      <c r="P1500" s="77"/>
      <c r="Q1500" s="78">
        <f>'ФОРМУЛЫ!'!P1486</f>
        <v>0</v>
      </c>
      <c r="R1500" s="79">
        <v>0.18</v>
      </c>
      <c r="S1500" s="92"/>
      <c r="T1500" s="92"/>
      <c r="U1500" s="80"/>
      <c r="V1500" s="80"/>
      <c r="W1500" s="80"/>
      <c r="X1500" s="81">
        <v>0</v>
      </c>
      <c r="Y1500" s="80"/>
      <c r="Z1500" s="80"/>
      <c r="AA1500" s="82"/>
      <c r="AB1500" s="82"/>
      <c r="AC1500" s="83"/>
      <c r="AD1500" s="83"/>
      <c r="AE1500" s="83"/>
      <c r="AF1500" s="83"/>
      <c r="AG1500" s="84"/>
      <c r="AH1500" s="85"/>
      <c r="AI1500" s="85"/>
      <c r="AJ1500" s="85">
        <f t="shared" si="44"/>
        <v>0</v>
      </c>
      <c r="AK1500" s="85">
        <f t="shared" si="45"/>
        <v>0</v>
      </c>
      <c r="AL1500" s="36"/>
    </row>
    <row r="1501" spans="1:38" ht="15" hidden="1" customHeight="1" x14ac:dyDescent="0.25">
      <c r="A1501" s="71">
        <v>1471</v>
      </c>
      <c r="B1501" s="71"/>
      <c r="C1501" s="72"/>
      <c r="D1501" s="70"/>
      <c r="E1501" s="30"/>
      <c r="F1501" s="30"/>
      <c r="G1501" s="73"/>
      <c r="H1501" s="74" t="s">
        <v>8</v>
      </c>
      <c r="I1501" s="31"/>
      <c r="J1501" s="30" t="s">
        <v>9</v>
      </c>
      <c r="K1501" s="75">
        <f>'ФОРМУЛЫ!'!E1487</f>
        <v>0</v>
      </c>
      <c r="L1501" s="75">
        <f>'ФОРМУЛЫ!'!F1487</f>
        <v>0</v>
      </c>
      <c r="M1501" s="91"/>
      <c r="N1501" s="76">
        <f>'ФОРМУЛЫ!'!J1487</f>
        <v>0</v>
      </c>
      <c r="O1501" s="76">
        <f>'ФОРМУЛЫ!'!K1487</f>
        <v>0</v>
      </c>
      <c r="P1501" s="77"/>
      <c r="Q1501" s="78">
        <f>'ФОРМУЛЫ!'!P1487</f>
        <v>0</v>
      </c>
      <c r="R1501" s="79">
        <v>0.18</v>
      </c>
      <c r="S1501" s="92"/>
      <c r="T1501" s="92"/>
      <c r="U1501" s="80"/>
      <c r="V1501" s="80"/>
      <c r="W1501" s="80"/>
      <c r="X1501" s="81">
        <v>0</v>
      </c>
      <c r="Y1501" s="80"/>
      <c r="Z1501" s="80"/>
      <c r="AA1501" s="82"/>
      <c r="AB1501" s="82"/>
      <c r="AC1501" s="83"/>
      <c r="AD1501" s="83"/>
      <c r="AE1501" s="83"/>
      <c r="AF1501" s="83"/>
      <c r="AG1501" s="84"/>
      <c r="AH1501" s="85"/>
      <c r="AI1501" s="85"/>
      <c r="AJ1501" s="85">
        <f t="shared" si="44"/>
        <v>0</v>
      </c>
      <c r="AK1501" s="85">
        <f t="shared" si="45"/>
        <v>0</v>
      </c>
      <c r="AL1501" s="36"/>
    </row>
    <row r="1502" spans="1:38" ht="15" hidden="1" customHeight="1" x14ac:dyDescent="0.25">
      <c r="A1502" s="71">
        <v>1472</v>
      </c>
      <c r="B1502" s="71"/>
      <c r="C1502" s="72"/>
      <c r="D1502" s="70"/>
      <c r="E1502" s="30"/>
      <c r="F1502" s="30"/>
      <c r="G1502" s="73"/>
      <c r="H1502" s="74" t="s">
        <v>8</v>
      </c>
      <c r="I1502" s="31"/>
      <c r="J1502" s="30" t="s">
        <v>9</v>
      </c>
      <c r="K1502" s="75">
        <f>'ФОРМУЛЫ!'!E1488</f>
        <v>0</v>
      </c>
      <c r="L1502" s="75">
        <f>'ФОРМУЛЫ!'!F1488</f>
        <v>0</v>
      </c>
      <c r="M1502" s="91"/>
      <c r="N1502" s="76">
        <f>'ФОРМУЛЫ!'!J1488</f>
        <v>0</v>
      </c>
      <c r="O1502" s="76">
        <f>'ФОРМУЛЫ!'!K1488</f>
        <v>0</v>
      </c>
      <c r="P1502" s="77"/>
      <c r="Q1502" s="78">
        <f>'ФОРМУЛЫ!'!P1488</f>
        <v>0</v>
      </c>
      <c r="R1502" s="79">
        <v>0.18</v>
      </c>
      <c r="S1502" s="92"/>
      <c r="T1502" s="92"/>
      <c r="U1502" s="80"/>
      <c r="V1502" s="80"/>
      <c r="W1502" s="80"/>
      <c r="X1502" s="81">
        <v>0</v>
      </c>
      <c r="Y1502" s="80"/>
      <c r="Z1502" s="80"/>
      <c r="AA1502" s="82"/>
      <c r="AB1502" s="82"/>
      <c r="AC1502" s="83"/>
      <c r="AD1502" s="83"/>
      <c r="AE1502" s="83"/>
      <c r="AF1502" s="83"/>
      <c r="AG1502" s="84"/>
      <c r="AH1502" s="85"/>
      <c r="AI1502" s="85"/>
      <c r="AJ1502" s="85">
        <f t="shared" si="44"/>
        <v>0</v>
      </c>
      <c r="AK1502" s="85">
        <f t="shared" si="45"/>
        <v>0</v>
      </c>
      <c r="AL1502" s="36"/>
    </row>
    <row r="1503" spans="1:38" ht="15" hidden="1" customHeight="1" x14ac:dyDescent="0.25">
      <c r="A1503" s="71">
        <v>1473</v>
      </c>
      <c r="B1503" s="71"/>
      <c r="C1503" s="72"/>
      <c r="D1503" s="70"/>
      <c r="E1503" s="30"/>
      <c r="F1503" s="30"/>
      <c r="G1503" s="73"/>
      <c r="H1503" s="74" t="s">
        <v>8</v>
      </c>
      <c r="I1503" s="31"/>
      <c r="J1503" s="30" t="s">
        <v>9</v>
      </c>
      <c r="K1503" s="75">
        <f>'ФОРМУЛЫ!'!E1489</f>
        <v>0</v>
      </c>
      <c r="L1503" s="75">
        <f>'ФОРМУЛЫ!'!F1489</f>
        <v>0</v>
      </c>
      <c r="M1503" s="91"/>
      <c r="N1503" s="76">
        <f>'ФОРМУЛЫ!'!J1489</f>
        <v>0</v>
      </c>
      <c r="O1503" s="76">
        <f>'ФОРМУЛЫ!'!K1489</f>
        <v>0</v>
      </c>
      <c r="P1503" s="77"/>
      <c r="Q1503" s="78">
        <f>'ФОРМУЛЫ!'!P1489</f>
        <v>0</v>
      </c>
      <c r="R1503" s="79">
        <v>0.18</v>
      </c>
      <c r="S1503" s="92"/>
      <c r="T1503" s="92"/>
      <c r="U1503" s="80"/>
      <c r="V1503" s="80"/>
      <c r="W1503" s="80"/>
      <c r="X1503" s="81">
        <v>0</v>
      </c>
      <c r="Y1503" s="80"/>
      <c r="Z1503" s="80"/>
      <c r="AA1503" s="82"/>
      <c r="AB1503" s="82"/>
      <c r="AC1503" s="83"/>
      <c r="AD1503" s="83"/>
      <c r="AE1503" s="83"/>
      <c r="AF1503" s="83"/>
      <c r="AG1503" s="84"/>
      <c r="AH1503" s="85"/>
      <c r="AI1503" s="85"/>
      <c r="AJ1503" s="85">
        <f t="shared" ref="AJ1503:AJ1530" si="46">ROUND(AH1503*E1503,2)</f>
        <v>0</v>
      </c>
      <c r="AK1503" s="85">
        <f t="shared" ref="AK1503:AK1530" si="47">ROUND(AI1503*E1503,2)</f>
        <v>0</v>
      </c>
      <c r="AL1503" s="36"/>
    </row>
    <row r="1504" spans="1:38" ht="15" hidden="1" customHeight="1" x14ac:dyDescent="0.25">
      <c r="A1504" s="71">
        <v>1474</v>
      </c>
      <c r="B1504" s="71"/>
      <c r="C1504" s="72"/>
      <c r="D1504" s="70"/>
      <c r="E1504" s="30"/>
      <c r="F1504" s="30"/>
      <c r="G1504" s="73"/>
      <c r="H1504" s="74" t="s">
        <v>8</v>
      </c>
      <c r="I1504" s="31"/>
      <c r="J1504" s="30" t="s">
        <v>9</v>
      </c>
      <c r="K1504" s="75">
        <f>'ФОРМУЛЫ!'!E1490</f>
        <v>0</v>
      </c>
      <c r="L1504" s="75">
        <f>'ФОРМУЛЫ!'!F1490</f>
        <v>0</v>
      </c>
      <c r="M1504" s="91"/>
      <c r="N1504" s="76">
        <f>'ФОРМУЛЫ!'!J1490</f>
        <v>0</v>
      </c>
      <c r="O1504" s="76">
        <f>'ФОРМУЛЫ!'!K1490</f>
        <v>0</v>
      </c>
      <c r="P1504" s="77"/>
      <c r="Q1504" s="78">
        <f>'ФОРМУЛЫ!'!P1490</f>
        <v>0</v>
      </c>
      <c r="R1504" s="79">
        <v>0.18</v>
      </c>
      <c r="S1504" s="92"/>
      <c r="T1504" s="92"/>
      <c r="U1504" s="80"/>
      <c r="V1504" s="80"/>
      <c r="W1504" s="80"/>
      <c r="X1504" s="81">
        <v>0</v>
      </c>
      <c r="Y1504" s="80"/>
      <c r="Z1504" s="80"/>
      <c r="AA1504" s="82"/>
      <c r="AB1504" s="82"/>
      <c r="AC1504" s="83"/>
      <c r="AD1504" s="83"/>
      <c r="AE1504" s="83"/>
      <c r="AF1504" s="83"/>
      <c r="AG1504" s="84"/>
      <c r="AH1504" s="85"/>
      <c r="AI1504" s="85"/>
      <c r="AJ1504" s="85">
        <f t="shared" si="46"/>
        <v>0</v>
      </c>
      <c r="AK1504" s="85">
        <f t="shared" si="47"/>
        <v>0</v>
      </c>
      <c r="AL1504" s="36"/>
    </row>
    <row r="1505" spans="1:38" ht="15" hidden="1" customHeight="1" x14ac:dyDescent="0.25">
      <c r="A1505" s="71">
        <v>1475</v>
      </c>
      <c r="B1505" s="71"/>
      <c r="C1505" s="72"/>
      <c r="D1505" s="70"/>
      <c r="E1505" s="30"/>
      <c r="F1505" s="30"/>
      <c r="G1505" s="73"/>
      <c r="H1505" s="74" t="s">
        <v>8</v>
      </c>
      <c r="I1505" s="31"/>
      <c r="J1505" s="30" t="s">
        <v>9</v>
      </c>
      <c r="K1505" s="75">
        <f>'ФОРМУЛЫ!'!E1491</f>
        <v>0</v>
      </c>
      <c r="L1505" s="75">
        <f>'ФОРМУЛЫ!'!F1491</f>
        <v>0</v>
      </c>
      <c r="M1505" s="91"/>
      <c r="N1505" s="76">
        <f>'ФОРМУЛЫ!'!J1491</f>
        <v>0</v>
      </c>
      <c r="O1505" s="76">
        <f>'ФОРМУЛЫ!'!K1491</f>
        <v>0</v>
      </c>
      <c r="P1505" s="77"/>
      <c r="Q1505" s="78">
        <f>'ФОРМУЛЫ!'!P1491</f>
        <v>0</v>
      </c>
      <c r="R1505" s="79">
        <v>0.18</v>
      </c>
      <c r="S1505" s="92"/>
      <c r="T1505" s="92"/>
      <c r="U1505" s="80"/>
      <c r="V1505" s="80"/>
      <c r="W1505" s="80"/>
      <c r="X1505" s="81">
        <v>0</v>
      </c>
      <c r="Y1505" s="80"/>
      <c r="Z1505" s="80"/>
      <c r="AA1505" s="82"/>
      <c r="AB1505" s="82"/>
      <c r="AC1505" s="83"/>
      <c r="AD1505" s="83"/>
      <c r="AE1505" s="83"/>
      <c r="AF1505" s="83"/>
      <c r="AG1505" s="84"/>
      <c r="AH1505" s="85"/>
      <c r="AI1505" s="85"/>
      <c r="AJ1505" s="85">
        <f t="shared" si="46"/>
        <v>0</v>
      </c>
      <c r="AK1505" s="85">
        <f t="shared" si="47"/>
        <v>0</v>
      </c>
      <c r="AL1505" s="36"/>
    </row>
    <row r="1506" spans="1:38" ht="15" hidden="1" customHeight="1" x14ac:dyDescent="0.25">
      <c r="A1506" s="71">
        <v>1476</v>
      </c>
      <c r="B1506" s="71"/>
      <c r="C1506" s="72"/>
      <c r="D1506" s="70"/>
      <c r="E1506" s="30"/>
      <c r="F1506" s="30"/>
      <c r="G1506" s="73"/>
      <c r="H1506" s="74" t="s">
        <v>8</v>
      </c>
      <c r="I1506" s="31"/>
      <c r="J1506" s="30" t="s">
        <v>9</v>
      </c>
      <c r="K1506" s="75">
        <f>'ФОРМУЛЫ!'!E1492</f>
        <v>0</v>
      </c>
      <c r="L1506" s="75">
        <f>'ФОРМУЛЫ!'!F1492</f>
        <v>0</v>
      </c>
      <c r="M1506" s="91"/>
      <c r="N1506" s="76">
        <f>'ФОРМУЛЫ!'!J1492</f>
        <v>0</v>
      </c>
      <c r="O1506" s="76">
        <f>'ФОРМУЛЫ!'!K1492</f>
        <v>0</v>
      </c>
      <c r="P1506" s="77"/>
      <c r="Q1506" s="78">
        <f>'ФОРМУЛЫ!'!P1492</f>
        <v>0</v>
      </c>
      <c r="R1506" s="79">
        <v>0.18</v>
      </c>
      <c r="S1506" s="92"/>
      <c r="T1506" s="92"/>
      <c r="U1506" s="80"/>
      <c r="V1506" s="80"/>
      <c r="W1506" s="80"/>
      <c r="X1506" s="81">
        <v>0</v>
      </c>
      <c r="Y1506" s="80"/>
      <c r="Z1506" s="80"/>
      <c r="AA1506" s="82"/>
      <c r="AB1506" s="82"/>
      <c r="AC1506" s="83"/>
      <c r="AD1506" s="83"/>
      <c r="AE1506" s="83"/>
      <c r="AF1506" s="83"/>
      <c r="AG1506" s="84"/>
      <c r="AH1506" s="85"/>
      <c r="AI1506" s="85"/>
      <c r="AJ1506" s="85">
        <f t="shared" si="46"/>
        <v>0</v>
      </c>
      <c r="AK1506" s="85">
        <f t="shared" si="47"/>
        <v>0</v>
      </c>
      <c r="AL1506" s="36"/>
    </row>
    <row r="1507" spans="1:38" ht="15" hidden="1" customHeight="1" x14ac:dyDescent="0.25">
      <c r="A1507" s="71">
        <v>1477</v>
      </c>
      <c r="B1507" s="71"/>
      <c r="C1507" s="72"/>
      <c r="D1507" s="70"/>
      <c r="E1507" s="30"/>
      <c r="F1507" s="30"/>
      <c r="G1507" s="73"/>
      <c r="H1507" s="74" t="s">
        <v>8</v>
      </c>
      <c r="I1507" s="31"/>
      <c r="J1507" s="30" t="s">
        <v>9</v>
      </c>
      <c r="K1507" s="75">
        <f>'ФОРМУЛЫ!'!E1493</f>
        <v>0</v>
      </c>
      <c r="L1507" s="75">
        <f>'ФОРМУЛЫ!'!F1493</f>
        <v>0</v>
      </c>
      <c r="M1507" s="91"/>
      <c r="N1507" s="76">
        <f>'ФОРМУЛЫ!'!J1493</f>
        <v>0</v>
      </c>
      <c r="O1507" s="76">
        <f>'ФОРМУЛЫ!'!K1493</f>
        <v>0</v>
      </c>
      <c r="P1507" s="77"/>
      <c r="Q1507" s="78">
        <f>'ФОРМУЛЫ!'!P1493</f>
        <v>0</v>
      </c>
      <c r="R1507" s="79">
        <v>0.18</v>
      </c>
      <c r="S1507" s="92"/>
      <c r="T1507" s="92"/>
      <c r="U1507" s="80"/>
      <c r="V1507" s="80"/>
      <c r="W1507" s="80"/>
      <c r="X1507" s="81">
        <v>0</v>
      </c>
      <c r="Y1507" s="80"/>
      <c r="Z1507" s="80"/>
      <c r="AA1507" s="82"/>
      <c r="AB1507" s="82"/>
      <c r="AC1507" s="83"/>
      <c r="AD1507" s="83"/>
      <c r="AE1507" s="83"/>
      <c r="AF1507" s="83"/>
      <c r="AG1507" s="84"/>
      <c r="AH1507" s="85"/>
      <c r="AI1507" s="85"/>
      <c r="AJ1507" s="85">
        <f t="shared" si="46"/>
        <v>0</v>
      </c>
      <c r="AK1507" s="85">
        <f t="shared" si="47"/>
        <v>0</v>
      </c>
      <c r="AL1507" s="36"/>
    </row>
    <row r="1508" spans="1:38" ht="15" hidden="1" customHeight="1" x14ac:dyDescent="0.25">
      <c r="A1508" s="71">
        <v>1478</v>
      </c>
      <c r="B1508" s="71"/>
      <c r="C1508" s="72"/>
      <c r="D1508" s="70"/>
      <c r="E1508" s="30"/>
      <c r="F1508" s="30"/>
      <c r="G1508" s="73"/>
      <c r="H1508" s="74" t="s">
        <v>8</v>
      </c>
      <c r="I1508" s="31"/>
      <c r="J1508" s="30" t="s">
        <v>9</v>
      </c>
      <c r="K1508" s="75">
        <f>'ФОРМУЛЫ!'!E1494</f>
        <v>0</v>
      </c>
      <c r="L1508" s="75">
        <f>'ФОРМУЛЫ!'!F1494</f>
        <v>0</v>
      </c>
      <c r="M1508" s="91"/>
      <c r="N1508" s="76">
        <f>'ФОРМУЛЫ!'!J1494</f>
        <v>0</v>
      </c>
      <c r="O1508" s="76">
        <f>'ФОРМУЛЫ!'!K1494</f>
        <v>0</v>
      </c>
      <c r="P1508" s="77"/>
      <c r="Q1508" s="78">
        <f>'ФОРМУЛЫ!'!P1494</f>
        <v>0</v>
      </c>
      <c r="R1508" s="79">
        <v>0.18</v>
      </c>
      <c r="S1508" s="92"/>
      <c r="T1508" s="92"/>
      <c r="U1508" s="80"/>
      <c r="V1508" s="80"/>
      <c r="W1508" s="80"/>
      <c r="X1508" s="81">
        <v>0</v>
      </c>
      <c r="Y1508" s="80"/>
      <c r="Z1508" s="80"/>
      <c r="AA1508" s="82"/>
      <c r="AB1508" s="82"/>
      <c r="AC1508" s="83"/>
      <c r="AD1508" s="83"/>
      <c r="AE1508" s="83"/>
      <c r="AF1508" s="83"/>
      <c r="AG1508" s="84"/>
      <c r="AH1508" s="85"/>
      <c r="AI1508" s="85"/>
      <c r="AJ1508" s="85">
        <f t="shared" si="46"/>
        <v>0</v>
      </c>
      <c r="AK1508" s="85">
        <f t="shared" si="47"/>
        <v>0</v>
      </c>
      <c r="AL1508" s="36"/>
    </row>
    <row r="1509" spans="1:38" ht="15" hidden="1" customHeight="1" x14ac:dyDescent="0.25">
      <c r="A1509" s="71">
        <v>1479</v>
      </c>
      <c r="B1509" s="71"/>
      <c r="C1509" s="72"/>
      <c r="D1509" s="70"/>
      <c r="E1509" s="30"/>
      <c r="F1509" s="30"/>
      <c r="G1509" s="73"/>
      <c r="H1509" s="74" t="s">
        <v>8</v>
      </c>
      <c r="I1509" s="31"/>
      <c r="J1509" s="30" t="s">
        <v>9</v>
      </c>
      <c r="K1509" s="75">
        <f>'ФОРМУЛЫ!'!E1495</f>
        <v>0</v>
      </c>
      <c r="L1509" s="75">
        <f>'ФОРМУЛЫ!'!F1495</f>
        <v>0</v>
      </c>
      <c r="M1509" s="91"/>
      <c r="N1509" s="76">
        <f>'ФОРМУЛЫ!'!J1495</f>
        <v>0</v>
      </c>
      <c r="O1509" s="76">
        <f>'ФОРМУЛЫ!'!K1495</f>
        <v>0</v>
      </c>
      <c r="P1509" s="77"/>
      <c r="Q1509" s="78">
        <f>'ФОРМУЛЫ!'!P1495</f>
        <v>0</v>
      </c>
      <c r="R1509" s="79">
        <v>0.18</v>
      </c>
      <c r="S1509" s="92"/>
      <c r="T1509" s="92"/>
      <c r="U1509" s="80"/>
      <c r="V1509" s="80"/>
      <c r="W1509" s="80"/>
      <c r="X1509" s="81">
        <v>0</v>
      </c>
      <c r="Y1509" s="80"/>
      <c r="Z1509" s="80"/>
      <c r="AA1509" s="82"/>
      <c r="AB1509" s="82"/>
      <c r="AC1509" s="83"/>
      <c r="AD1509" s="83"/>
      <c r="AE1509" s="83"/>
      <c r="AF1509" s="83"/>
      <c r="AG1509" s="84"/>
      <c r="AH1509" s="85"/>
      <c r="AI1509" s="85"/>
      <c r="AJ1509" s="85">
        <f t="shared" si="46"/>
        <v>0</v>
      </c>
      <c r="AK1509" s="85">
        <f t="shared" si="47"/>
        <v>0</v>
      </c>
      <c r="AL1509" s="36"/>
    </row>
    <row r="1510" spans="1:38" ht="15" hidden="1" customHeight="1" x14ac:dyDescent="0.25">
      <c r="A1510" s="71">
        <v>1480</v>
      </c>
      <c r="B1510" s="71"/>
      <c r="C1510" s="72"/>
      <c r="D1510" s="70"/>
      <c r="E1510" s="30"/>
      <c r="F1510" s="30"/>
      <c r="G1510" s="73"/>
      <c r="H1510" s="74" t="s">
        <v>8</v>
      </c>
      <c r="I1510" s="31"/>
      <c r="J1510" s="30" t="s">
        <v>9</v>
      </c>
      <c r="K1510" s="75">
        <f>'ФОРМУЛЫ!'!E1496</f>
        <v>0</v>
      </c>
      <c r="L1510" s="75">
        <f>'ФОРМУЛЫ!'!F1496</f>
        <v>0</v>
      </c>
      <c r="M1510" s="91"/>
      <c r="N1510" s="76">
        <f>'ФОРМУЛЫ!'!J1496</f>
        <v>0</v>
      </c>
      <c r="O1510" s="76">
        <f>'ФОРМУЛЫ!'!K1496</f>
        <v>0</v>
      </c>
      <c r="P1510" s="77"/>
      <c r="Q1510" s="78">
        <f>'ФОРМУЛЫ!'!P1496</f>
        <v>0</v>
      </c>
      <c r="R1510" s="79">
        <v>0.18</v>
      </c>
      <c r="S1510" s="92"/>
      <c r="T1510" s="92"/>
      <c r="U1510" s="80"/>
      <c r="V1510" s="80"/>
      <c r="W1510" s="80"/>
      <c r="X1510" s="81">
        <v>0</v>
      </c>
      <c r="Y1510" s="80"/>
      <c r="Z1510" s="80"/>
      <c r="AA1510" s="82"/>
      <c r="AB1510" s="82"/>
      <c r="AC1510" s="83"/>
      <c r="AD1510" s="83"/>
      <c r="AE1510" s="83"/>
      <c r="AF1510" s="83"/>
      <c r="AG1510" s="84"/>
      <c r="AH1510" s="85"/>
      <c r="AI1510" s="85"/>
      <c r="AJ1510" s="85">
        <f t="shared" si="46"/>
        <v>0</v>
      </c>
      <c r="AK1510" s="85">
        <f t="shared" si="47"/>
        <v>0</v>
      </c>
      <c r="AL1510" s="36"/>
    </row>
    <row r="1511" spans="1:38" ht="15" hidden="1" customHeight="1" x14ac:dyDescent="0.25">
      <c r="A1511" s="71">
        <v>1481</v>
      </c>
      <c r="B1511" s="71"/>
      <c r="C1511" s="72"/>
      <c r="D1511" s="70"/>
      <c r="E1511" s="30"/>
      <c r="F1511" s="30"/>
      <c r="G1511" s="73"/>
      <c r="H1511" s="74" t="s">
        <v>8</v>
      </c>
      <c r="I1511" s="31"/>
      <c r="J1511" s="30" t="s">
        <v>9</v>
      </c>
      <c r="K1511" s="75">
        <f>'ФОРМУЛЫ!'!E1497</f>
        <v>0</v>
      </c>
      <c r="L1511" s="75">
        <f>'ФОРМУЛЫ!'!F1497</f>
        <v>0</v>
      </c>
      <c r="M1511" s="91"/>
      <c r="N1511" s="76">
        <f>'ФОРМУЛЫ!'!J1497</f>
        <v>0</v>
      </c>
      <c r="O1511" s="76">
        <f>'ФОРМУЛЫ!'!K1497</f>
        <v>0</v>
      </c>
      <c r="P1511" s="77"/>
      <c r="Q1511" s="78">
        <f>'ФОРМУЛЫ!'!P1497</f>
        <v>0</v>
      </c>
      <c r="R1511" s="79">
        <v>0.18</v>
      </c>
      <c r="S1511" s="92"/>
      <c r="T1511" s="92"/>
      <c r="U1511" s="80"/>
      <c r="V1511" s="80"/>
      <c r="W1511" s="80"/>
      <c r="X1511" s="81">
        <v>0</v>
      </c>
      <c r="Y1511" s="80"/>
      <c r="Z1511" s="80"/>
      <c r="AA1511" s="82"/>
      <c r="AB1511" s="82"/>
      <c r="AC1511" s="83"/>
      <c r="AD1511" s="83"/>
      <c r="AE1511" s="83"/>
      <c r="AF1511" s="83"/>
      <c r="AG1511" s="84"/>
      <c r="AH1511" s="85"/>
      <c r="AI1511" s="85"/>
      <c r="AJ1511" s="85">
        <f t="shared" si="46"/>
        <v>0</v>
      </c>
      <c r="AK1511" s="85">
        <f t="shared" si="47"/>
        <v>0</v>
      </c>
      <c r="AL1511" s="36"/>
    </row>
    <row r="1512" spans="1:38" ht="15" hidden="1" customHeight="1" x14ac:dyDescent="0.25">
      <c r="A1512" s="71">
        <v>1482</v>
      </c>
      <c r="B1512" s="71"/>
      <c r="C1512" s="72"/>
      <c r="D1512" s="70"/>
      <c r="E1512" s="30"/>
      <c r="F1512" s="30"/>
      <c r="G1512" s="73"/>
      <c r="H1512" s="74" t="s">
        <v>8</v>
      </c>
      <c r="I1512" s="31"/>
      <c r="J1512" s="30" t="s">
        <v>9</v>
      </c>
      <c r="K1512" s="75">
        <f>'ФОРМУЛЫ!'!E1498</f>
        <v>0</v>
      </c>
      <c r="L1512" s="75">
        <f>'ФОРМУЛЫ!'!F1498</f>
        <v>0</v>
      </c>
      <c r="M1512" s="91"/>
      <c r="N1512" s="76">
        <f>'ФОРМУЛЫ!'!J1498</f>
        <v>0</v>
      </c>
      <c r="O1512" s="76">
        <f>'ФОРМУЛЫ!'!K1498</f>
        <v>0</v>
      </c>
      <c r="P1512" s="77"/>
      <c r="Q1512" s="78">
        <f>'ФОРМУЛЫ!'!P1498</f>
        <v>0</v>
      </c>
      <c r="R1512" s="79">
        <v>0.18</v>
      </c>
      <c r="S1512" s="92"/>
      <c r="T1512" s="92"/>
      <c r="U1512" s="80"/>
      <c r="V1512" s="80"/>
      <c r="W1512" s="80"/>
      <c r="X1512" s="81">
        <v>0</v>
      </c>
      <c r="Y1512" s="80"/>
      <c r="Z1512" s="80"/>
      <c r="AA1512" s="82"/>
      <c r="AB1512" s="82"/>
      <c r="AC1512" s="83"/>
      <c r="AD1512" s="83"/>
      <c r="AE1512" s="83"/>
      <c r="AF1512" s="83"/>
      <c r="AG1512" s="84"/>
      <c r="AH1512" s="85"/>
      <c r="AI1512" s="85"/>
      <c r="AJ1512" s="85">
        <f t="shared" si="46"/>
        <v>0</v>
      </c>
      <c r="AK1512" s="85">
        <f t="shared" si="47"/>
        <v>0</v>
      </c>
      <c r="AL1512" s="36"/>
    </row>
    <row r="1513" spans="1:38" ht="15" hidden="1" customHeight="1" x14ac:dyDescent="0.25">
      <c r="A1513" s="71">
        <v>1483</v>
      </c>
      <c r="B1513" s="71"/>
      <c r="C1513" s="72"/>
      <c r="D1513" s="70"/>
      <c r="E1513" s="30"/>
      <c r="F1513" s="30"/>
      <c r="G1513" s="73"/>
      <c r="H1513" s="74" t="s">
        <v>8</v>
      </c>
      <c r="I1513" s="31"/>
      <c r="J1513" s="30" t="s">
        <v>9</v>
      </c>
      <c r="K1513" s="75">
        <f>'ФОРМУЛЫ!'!E1499</f>
        <v>0</v>
      </c>
      <c r="L1513" s="75">
        <f>'ФОРМУЛЫ!'!F1499</f>
        <v>0</v>
      </c>
      <c r="M1513" s="91"/>
      <c r="N1513" s="76">
        <f>'ФОРМУЛЫ!'!J1499</f>
        <v>0</v>
      </c>
      <c r="O1513" s="76">
        <f>'ФОРМУЛЫ!'!K1499</f>
        <v>0</v>
      </c>
      <c r="P1513" s="77"/>
      <c r="Q1513" s="78">
        <f>'ФОРМУЛЫ!'!P1499</f>
        <v>0</v>
      </c>
      <c r="R1513" s="79">
        <v>0.18</v>
      </c>
      <c r="S1513" s="92"/>
      <c r="T1513" s="92"/>
      <c r="U1513" s="80"/>
      <c r="V1513" s="80"/>
      <c r="W1513" s="80"/>
      <c r="X1513" s="81">
        <v>0</v>
      </c>
      <c r="Y1513" s="80"/>
      <c r="Z1513" s="80"/>
      <c r="AA1513" s="82"/>
      <c r="AB1513" s="82"/>
      <c r="AC1513" s="83"/>
      <c r="AD1513" s="83"/>
      <c r="AE1513" s="83"/>
      <c r="AF1513" s="83"/>
      <c r="AG1513" s="84"/>
      <c r="AH1513" s="85"/>
      <c r="AI1513" s="85"/>
      <c r="AJ1513" s="85">
        <f t="shared" si="46"/>
        <v>0</v>
      </c>
      <c r="AK1513" s="85">
        <f t="shared" si="47"/>
        <v>0</v>
      </c>
      <c r="AL1513" s="36"/>
    </row>
    <row r="1514" spans="1:38" ht="15" hidden="1" customHeight="1" x14ac:dyDescent="0.25">
      <c r="A1514" s="71">
        <v>1484</v>
      </c>
      <c r="B1514" s="71"/>
      <c r="C1514" s="72"/>
      <c r="D1514" s="70"/>
      <c r="E1514" s="30"/>
      <c r="F1514" s="30"/>
      <c r="G1514" s="73"/>
      <c r="H1514" s="74" t="s">
        <v>8</v>
      </c>
      <c r="I1514" s="31"/>
      <c r="J1514" s="30" t="s">
        <v>9</v>
      </c>
      <c r="K1514" s="75">
        <f>'ФОРМУЛЫ!'!E1500</f>
        <v>0</v>
      </c>
      <c r="L1514" s="75">
        <f>'ФОРМУЛЫ!'!F1500</f>
        <v>0</v>
      </c>
      <c r="M1514" s="91"/>
      <c r="N1514" s="76">
        <f>'ФОРМУЛЫ!'!J1500</f>
        <v>0</v>
      </c>
      <c r="O1514" s="76">
        <f>'ФОРМУЛЫ!'!K1500</f>
        <v>0</v>
      </c>
      <c r="P1514" s="77"/>
      <c r="Q1514" s="78">
        <f>'ФОРМУЛЫ!'!P1500</f>
        <v>0</v>
      </c>
      <c r="R1514" s="79">
        <v>0.18</v>
      </c>
      <c r="S1514" s="92"/>
      <c r="T1514" s="92"/>
      <c r="U1514" s="80"/>
      <c r="V1514" s="80"/>
      <c r="W1514" s="80"/>
      <c r="X1514" s="81">
        <v>0</v>
      </c>
      <c r="Y1514" s="80"/>
      <c r="Z1514" s="80"/>
      <c r="AA1514" s="82"/>
      <c r="AB1514" s="82"/>
      <c r="AC1514" s="83"/>
      <c r="AD1514" s="83"/>
      <c r="AE1514" s="83"/>
      <c r="AF1514" s="83"/>
      <c r="AG1514" s="84"/>
      <c r="AH1514" s="85"/>
      <c r="AI1514" s="85"/>
      <c r="AJ1514" s="85">
        <f t="shared" si="46"/>
        <v>0</v>
      </c>
      <c r="AK1514" s="85">
        <f t="shared" si="47"/>
        <v>0</v>
      </c>
      <c r="AL1514" s="36"/>
    </row>
    <row r="1515" spans="1:38" ht="15" hidden="1" customHeight="1" x14ac:dyDescent="0.25">
      <c r="A1515" s="71">
        <v>1485</v>
      </c>
      <c r="B1515" s="71"/>
      <c r="C1515" s="72"/>
      <c r="D1515" s="70"/>
      <c r="E1515" s="30"/>
      <c r="F1515" s="30"/>
      <c r="G1515" s="73"/>
      <c r="H1515" s="74" t="s">
        <v>8</v>
      </c>
      <c r="I1515" s="31"/>
      <c r="J1515" s="30" t="s">
        <v>9</v>
      </c>
      <c r="K1515" s="75">
        <f>'ФОРМУЛЫ!'!E1501</f>
        <v>0</v>
      </c>
      <c r="L1515" s="75">
        <f>'ФОРМУЛЫ!'!F1501</f>
        <v>0</v>
      </c>
      <c r="M1515" s="91"/>
      <c r="N1515" s="76">
        <f>'ФОРМУЛЫ!'!J1501</f>
        <v>0</v>
      </c>
      <c r="O1515" s="76">
        <f>'ФОРМУЛЫ!'!K1501</f>
        <v>0</v>
      </c>
      <c r="P1515" s="77"/>
      <c r="Q1515" s="78">
        <f>'ФОРМУЛЫ!'!P1501</f>
        <v>0</v>
      </c>
      <c r="R1515" s="79">
        <v>0.18</v>
      </c>
      <c r="S1515" s="92"/>
      <c r="T1515" s="92"/>
      <c r="U1515" s="80"/>
      <c r="V1515" s="80"/>
      <c r="W1515" s="80"/>
      <c r="X1515" s="81">
        <v>0</v>
      </c>
      <c r="Y1515" s="80"/>
      <c r="Z1515" s="80"/>
      <c r="AA1515" s="82"/>
      <c r="AB1515" s="82"/>
      <c r="AC1515" s="83"/>
      <c r="AD1515" s="83"/>
      <c r="AE1515" s="83"/>
      <c r="AF1515" s="83"/>
      <c r="AG1515" s="84"/>
      <c r="AH1515" s="85"/>
      <c r="AI1515" s="85"/>
      <c r="AJ1515" s="85">
        <f t="shared" si="46"/>
        <v>0</v>
      </c>
      <c r="AK1515" s="85">
        <f t="shared" si="47"/>
        <v>0</v>
      </c>
      <c r="AL1515" s="36"/>
    </row>
    <row r="1516" spans="1:38" ht="15" hidden="1" customHeight="1" x14ac:dyDescent="0.25">
      <c r="A1516" s="71">
        <v>1486</v>
      </c>
      <c r="B1516" s="71"/>
      <c r="C1516" s="72"/>
      <c r="D1516" s="70"/>
      <c r="E1516" s="30"/>
      <c r="F1516" s="30"/>
      <c r="G1516" s="73"/>
      <c r="H1516" s="74" t="s">
        <v>8</v>
      </c>
      <c r="I1516" s="31"/>
      <c r="J1516" s="30" t="s">
        <v>9</v>
      </c>
      <c r="K1516" s="75">
        <f>'ФОРМУЛЫ!'!E1502</f>
        <v>0</v>
      </c>
      <c r="L1516" s="75">
        <f>'ФОРМУЛЫ!'!F1502</f>
        <v>0</v>
      </c>
      <c r="M1516" s="91"/>
      <c r="N1516" s="76">
        <f>'ФОРМУЛЫ!'!J1502</f>
        <v>0</v>
      </c>
      <c r="O1516" s="76">
        <f>'ФОРМУЛЫ!'!K1502</f>
        <v>0</v>
      </c>
      <c r="P1516" s="77"/>
      <c r="Q1516" s="78">
        <f>'ФОРМУЛЫ!'!P1502</f>
        <v>0</v>
      </c>
      <c r="R1516" s="79">
        <v>0.18</v>
      </c>
      <c r="S1516" s="92"/>
      <c r="T1516" s="92"/>
      <c r="U1516" s="80"/>
      <c r="V1516" s="80"/>
      <c r="W1516" s="80"/>
      <c r="X1516" s="81">
        <v>0</v>
      </c>
      <c r="Y1516" s="80"/>
      <c r="Z1516" s="80"/>
      <c r="AA1516" s="82"/>
      <c r="AB1516" s="82"/>
      <c r="AC1516" s="83"/>
      <c r="AD1516" s="83"/>
      <c r="AE1516" s="83"/>
      <c r="AF1516" s="83"/>
      <c r="AG1516" s="84"/>
      <c r="AH1516" s="85"/>
      <c r="AI1516" s="85"/>
      <c r="AJ1516" s="85">
        <f t="shared" si="46"/>
        <v>0</v>
      </c>
      <c r="AK1516" s="85">
        <f t="shared" si="47"/>
        <v>0</v>
      </c>
      <c r="AL1516" s="36"/>
    </row>
    <row r="1517" spans="1:38" ht="15" hidden="1" customHeight="1" x14ac:dyDescent="0.25">
      <c r="A1517" s="71">
        <v>1487</v>
      </c>
      <c r="B1517" s="71"/>
      <c r="C1517" s="72"/>
      <c r="D1517" s="70"/>
      <c r="E1517" s="30"/>
      <c r="F1517" s="30"/>
      <c r="G1517" s="73"/>
      <c r="H1517" s="74" t="s">
        <v>8</v>
      </c>
      <c r="I1517" s="31"/>
      <c r="J1517" s="30" t="s">
        <v>9</v>
      </c>
      <c r="K1517" s="75">
        <f>'ФОРМУЛЫ!'!E1503</f>
        <v>0</v>
      </c>
      <c r="L1517" s="75">
        <f>'ФОРМУЛЫ!'!F1503</f>
        <v>0</v>
      </c>
      <c r="M1517" s="91"/>
      <c r="N1517" s="76">
        <f>'ФОРМУЛЫ!'!J1503</f>
        <v>0</v>
      </c>
      <c r="O1517" s="76">
        <f>'ФОРМУЛЫ!'!K1503</f>
        <v>0</v>
      </c>
      <c r="P1517" s="77"/>
      <c r="Q1517" s="78">
        <f>'ФОРМУЛЫ!'!P1503</f>
        <v>0</v>
      </c>
      <c r="R1517" s="79">
        <v>0.18</v>
      </c>
      <c r="S1517" s="92"/>
      <c r="T1517" s="92"/>
      <c r="U1517" s="80"/>
      <c r="V1517" s="80"/>
      <c r="W1517" s="80"/>
      <c r="X1517" s="81">
        <v>0</v>
      </c>
      <c r="Y1517" s="80"/>
      <c r="Z1517" s="80"/>
      <c r="AA1517" s="82"/>
      <c r="AB1517" s="82"/>
      <c r="AC1517" s="83"/>
      <c r="AD1517" s="83"/>
      <c r="AE1517" s="83"/>
      <c r="AF1517" s="83"/>
      <c r="AG1517" s="84"/>
      <c r="AH1517" s="85"/>
      <c r="AI1517" s="85"/>
      <c r="AJ1517" s="85">
        <f t="shared" si="46"/>
        <v>0</v>
      </c>
      <c r="AK1517" s="85">
        <f t="shared" si="47"/>
        <v>0</v>
      </c>
      <c r="AL1517" s="36"/>
    </row>
    <row r="1518" spans="1:38" ht="15" hidden="1" customHeight="1" x14ac:dyDescent="0.25">
      <c r="A1518" s="71">
        <v>1488</v>
      </c>
      <c r="B1518" s="71"/>
      <c r="C1518" s="72"/>
      <c r="D1518" s="70"/>
      <c r="E1518" s="30"/>
      <c r="F1518" s="30"/>
      <c r="G1518" s="73"/>
      <c r="H1518" s="74" t="s">
        <v>8</v>
      </c>
      <c r="I1518" s="31"/>
      <c r="J1518" s="30" t="s">
        <v>9</v>
      </c>
      <c r="K1518" s="75">
        <f>'ФОРМУЛЫ!'!E1504</f>
        <v>0</v>
      </c>
      <c r="L1518" s="75">
        <f>'ФОРМУЛЫ!'!F1504</f>
        <v>0</v>
      </c>
      <c r="M1518" s="91"/>
      <c r="N1518" s="76">
        <f>'ФОРМУЛЫ!'!J1504</f>
        <v>0</v>
      </c>
      <c r="O1518" s="76">
        <f>'ФОРМУЛЫ!'!K1504</f>
        <v>0</v>
      </c>
      <c r="P1518" s="77"/>
      <c r="Q1518" s="78">
        <f>'ФОРМУЛЫ!'!P1504</f>
        <v>0</v>
      </c>
      <c r="R1518" s="79">
        <v>0.18</v>
      </c>
      <c r="S1518" s="92"/>
      <c r="T1518" s="92"/>
      <c r="U1518" s="80"/>
      <c r="V1518" s="80"/>
      <c r="W1518" s="80"/>
      <c r="X1518" s="81">
        <v>0</v>
      </c>
      <c r="Y1518" s="80"/>
      <c r="Z1518" s="80"/>
      <c r="AA1518" s="82"/>
      <c r="AB1518" s="82"/>
      <c r="AC1518" s="83"/>
      <c r="AD1518" s="83"/>
      <c r="AE1518" s="83"/>
      <c r="AF1518" s="83"/>
      <c r="AG1518" s="84"/>
      <c r="AH1518" s="85"/>
      <c r="AI1518" s="85"/>
      <c r="AJ1518" s="85">
        <f t="shared" si="46"/>
        <v>0</v>
      </c>
      <c r="AK1518" s="85">
        <f t="shared" si="47"/>
        <v>0</v>
      </c>
      <c r="AL1518" s="36"/>
    </row>
    <row r="1519" spans="1:38" ht="15" hidden="1" customHeight="1" x14ac:dyDescent="0.25">
      <c r="A1519" s="71">
        <v>1489</v>
      </c>
      <c r="B1519" s="71"/>
      <c r="C1519" s="72"/>
      <c r="D1519" s="70"/>
      <c r="E1519" s="30"/>
      <c r="F1519" s="30"/>
      <c r="G1519" s="73"/>
      <c r="H1519" s="74" t="s">
        <v>8</v>
      </c>
      <c r="I1519" s="31"/>
      <c r="J1519" s="30" t="s">
        <v>9</v>
      </c>
      <c r="K1519" s="75">
        <f>'ФОРМУЛЫ!'!E1505</f>
        <v>0</v>
      </c>
      <c r="L1519" s="75">
        <f>'ФОРМУЛЫ!'!F1505</f>
        <v>0</v>
      </c>
      <c r="M1519" s="91"/>
      <c r="N1519" s="76">
        <f>'ФОРМУЛЫ!'!J1505</f>
        <v>0</v>
      </c>
      <c r="O1519" s="76">
        <f>'ФОРМУЛЫ!'!K1505</f>
        <v>0</v>
      </c>
      <c r="P1519" s="77"/>
      <c r="Q1519" s="78">
        <f>'ФОРМУЛЫ!'!P1505</f>
        <v>0</v>
      </c>
      <c r="R1519" s="79">
        <v>0.18</v>
      </c>
      <c r="S1519" s="92"/>
      <c r="T1519" s="92"/>
      <c r="U1519" s="80"/>
      <c r="V1519" s="80"/>
      <c r="W1519" s="80"/>
      <c r="X1519" s="81">
        <v>0</v>
      </c>
      <c r="Y1519" s="80"/>
      <c r="Z1519" s="80"/>
      <c r="AA1519" s="82"/>
      <c r="AB1519" s="82"/>
      <c r="AC1519" s="83"/>
      <c r="AD1519" s="83"/>
      <c r="AE1519" s="83"/>
      <c r="AF1519" s="83"/>
      <c r="AG1519" s="84"/>
      <c r="AH1519" s="85"/>
      <c r="AI1519" s="85"/>
      <c r="AJ1519" s="85">
        <f t="shared" si="46"/>
        <v>0</v>
      </c>
      <c r="AK1519" s="85">
        <f t="shared" si="47"/>
        <v>0</v>
      </c>
      <c r="AL1519" s="36"/>
    </row>
    <row r="1520" spans="1:38" ht="15" hidden="1" customHeight="1" x14ac:dyDescent="0.25">
      <c r="A1520" s="71">
        <v>1490</v>
      </c>
      <c r="B1520" s="71"/>
      <c r="C1520" s="72"/>
      <c r="D1520" s="70"/>
      <c r="E1520" s="30"/>
      <c r="F1520" s="30"/>
      <c r="G1520" s="73"/>
      <c r="H1520" s="74" t="s">
        <v>8</v>
      </c>
      <c r="I1520" s="31"/>
      <c r="J1520" s="30" t="s">
        <v>9</v>
      </c>
      <c r="K1520" s="75">
        <f>'ФОРМУЛЫ!'!E1506</f>
        <v>0</v>
      </c>
      <c r="L1520" s="75">
        <f>'ФОРМУЛЫ!'!F1506</f>
        <v>0</v>
      </c>
      <c r="M1520" s="91"/>
      <c r="N1520" s="76">
        <f>'ФОРМУЛЫ!'!J1506</f>
        <v>0</v>
      </c>
      <c r="O1520" s="76">
        <f>'ФОРМУЛЫ!'!K1506</f>
        <v>0</v>
      </c>
      <c r="P1520" s="77"/>
      <c r="Q1520" s="78">
        <f>'ФОРМУЛЫ!'!P1506</f>
        <v>0</v>
      </c>
      <c r="R1520" s="79">
        <v>0.18</v>
      </c>
      <c r="S1520" s="92"/>
      <c r="T1520" s="92"/>
      <c r="U1520" s="80"/>
      <c r="V1520" s="80"/>
      <c r="W1520" s="80"/>
      <c r="X1520" s="81">
        <v>0</v>
      </c>
      <c r="Y1520" s="80"/>
      <c r="Z1520" s="80"/>
      <c r="AA1520" s="82"/>
      <c r="AB1520" s="82"/>
      <c r="AC1520" s="83"/>
      <c r="AD1520" s="83"/>
      <c r="AE1520" s="83"/>
      <c r="AF1520" s="83"/>
      <c r="AG1520" s="84"/>
      <c r="AH1520" s="85"/>
      <c r="AI1520" s="85"/>
      <c r="AJ1520" s="85">
        <f t="shared" si="46"/>
        <v>0</v>
      </c>
      <c r="AK1520" s="85">
        <f t="shared" si="47"/>
        <v>0</v>
      </c>
      <c r="AL1520" s="36"/>
    </row>
    <row r="1521" spans="1:38" ht="15" hidden="1" customHeight="1" x14ac:dyDescent="0.25">
      <c r="A1521" s="71">
        <v>1491</v>
      </c>
      <c r="B1521" s="71"/>
      <c r="C1521" s="72"/>
      <c r="D1521" s="70"/>
      <c r="E1521" s="30"/>
      <c r="F1521" s="30"/>
      <c r="G1521" s="73"/>
      <c r="H1521" s="74" t="s">
        <v>8</v>
      </c>
      <c r="I1521" s="31"/>
      <c r="J1521" s="30" t="s">
        <v>9</v>
      </c>
      <c r="K1521" s="75">
        <f>'ФОРМУЛЫ!'!E1507</f>
        <v>0</v>
      </c>
      <c r="L1521" s="75">
        <f>'ФОРМУЛЫ!'!F1507</f>
        <v>0</v>
      </c>
      <c r="M1521" s="91"/>
      <c r="N1521" s="76">
        <f>'ФОРМУЛЫ!'!J1507</f>
        <v>0</v>
      </c>
      <c r="O1521" s="76">
        <f>'ФОРМУЛЫ!'!K1507</f>
        <v>0</v>
      </c>
      <c r="P1521" s="77"/>
      <c r="Q1521" s="78">
        <f>'ФОРМУЛЫ!'!P1507</f>
        <v>0</v>
      </c>
      <c r="R1521" s="79">
        <v>0.18</v>
      </c>
      <c r="S1521" s="92"/>
      <c r="T1521" s="92"/>
      <c r="U1521" s="80"/>
      <c r="V1521" s="80"/>
      <c r="W1521" s="80"/>
      <c r="X1521" s="81">
        <v>0</v>
      </c>
      <c r="Y1521" s="80"/>
      <c r="Z1521" s="80"/>
      <c r="AA1521" s="82"/>
      <c r="AB1521" s="82"/>
      <c r="AC1521" s="83"/>
      <c r="AD1521" s="83"/>
      <c r="AE1521" s="83"/>
      <c r="AF1521" s="83"/>
      <c r="AG1521" s="84"/>
      <c r="AH1521" s="85"/>
      <c r="AI1521" s="85"/>
      <c r="AJ1521" s="85">
        <f t="shared" si="46"/>
        <v>0</v>
      </c>
      <c r="AK1521" s="85">
        <f t="shared" si="47"/>
        <v>0</v>
      </c>
      <c r="AL1521" s="36"/>
    </row>
    <row r="1522" spans="1:38" ht="15" hidden="1" customHeight="1" x14ac:dyDescent="0.25">
      <c r="A1522" s="71">
        <v>1492</v>
      </c>
      <c r="B1522" s="71"/>
      <c r="C1522" s="72"/>
      <c r="D1522" s="70"/>
      <c r="E1522" s="30"/>
      <c r="F1522" s="30"/>
      <c r="G1522" s="73"/>
      <c r="H1522" s="74" t="s">
        <v>8</v>
      </c>
      <c r="I1522" s="31"/>
      <c r="J1522" s="30" t="s">
        <v>9</v>
      </c>
      <c r="K1522" s="75">
        <f>'ФОРМУЛЫ!'!E1508</f>
        <v>0</v>
      </c>
      <c r="L1522" s="75">
        <f>'ФОРМУЛЫ!'!F1508</f>
        <v>0</v>
      </c>
      <c r="M1522" s="91"/>
      <c r="N1522" s="76">
        <f>'ФОРМУЛЫ!'!J1508</f>
        <v>0</v>
      </c>
      <c r="O1522" s="76">
        <f>'ФОРМУЛЫ!'!K1508</f>
        <v>0</v>
      </c>
      <c r="P1522" s="77"/>
      <c r="Q1522" s="78">
        <f>'ФОРМУЛЫ!'!P1508</f>
        <v>0</v>
      </c>
      <c r="R1522" s="79">
        <v>0.18</v>
      </c>
      <c r="S1522" s="92"/>
      <c r="T1522" s="92"/>
      <c r="U1522" s="80"/>
      <c r="V1522" s="80"/>
      <c r="W1522" s="80"/>
      <c r="X1522" s="81">
        <v>0</v>
      </c>
      <c r="Y1522" s="80"/>
      <c r="Z1522" s="80"/>
      <c r="AA1522" s="82"/>
      <c r="AB1522" s="82"/>
      <c r="AC1522" s="83"/>
      <c r="AD1522" s="83"/>
      <c r="AE1522" s="83"/>
      <c r="AF1522" s="83"/>
      <c r="AG1522" s="84"/>
      <c r="AH1522" s="85"/>
      <c r="AI1522" s="85"/>
      <c r="AJ1522" s="85">
        <f t="shared" si="46"/>
        <v>0</v>
      </c>
      <c r="AK1522" s="85">
        <f t="shared" si="47"/>
        <v>0</v>
      </c>
      <c r="AL1522" s="36"/>
    </row>
    <row r="1523" spans="1:38" ht="15" hidden="1" customHeight="1" x14ac:dyDescent="0.25">
      <c r="A1523" s="71">
        <v>1493</v>
      </c>
      <c r="B1523" s="71"/>
      <c r="C1523" s="72"/>
      <c r="D1523" s="70"/>
      <c r="E1523" s="30"/>
      <c r="F1523" s="30"/>
      <c r="G1523" s="73"/>
      <c r="H1523" s="74" t="s">
        <v>8</v>
      </c>
      <c r="I1523" s="31"/>
      <c r="J1523" s="30" t="s">
        <v>9</v>
      </c>
      <c r="K1523" s="75">
        <f>'ФОРМУЛЫ!'!E1509</f>
        <v>0</v>
      </c>
      <c r="L1523" s="75">
        <f>'ФОРМУЛЫ!'!F1509</f>
        <v>0</v>
      </c>
      <c r="M1523" s="91"/>
      <c r="N1523" s="76">
        <f>'ФОРМУЛЫ!'!J1509</f>
        <v>0</v>
      </c>
      <c r="O1523" s="76">
        <f>'ФОРМУЛЫ!'!K1509</f>
        <v>0</v>
      </c>
      <c r="P1523" s="77"/>
      <c r="Q1523" s="78">
        <f>'ФОРМУЛЫ!'!P1509</f>
        <v>0</v>
      </c>
      <c r="R1523" s="79">
        <v>0.18</v>
      </c>
      <c r="S1523" s="92"/>
      <c r="T1523" s="92"/>
      <c r="U1523" s="80"/>
      <c r="V1523" s="80"/>
      <c r="W1523" s="80"/>
      <c r="X1523" s="81">
        <v>0</v>
      </c>
      <c r="Y1523" s="80"/>
      <c r="Z1523" s="80"/>
      <c r="AA1523" s="82"/>
      <c r="AB1523" s="82"/>
      <c r="AC1523" s="83"/>
      <c r="AD1523" s="83"/>
      <c r="AE1523" s="83"/>
      <c r="AF1523" s="83"/>
      <c r="AG1523" s="84"/>
      <c r="AH1523" s="85"/>
      <c r="AI1523" s="85"/>
      <c r="AJ1523" s="85">
        <f t="shared" si="46"/>
        <v>0</v>
      </c>
      <c r="AK1523" s="85">
        <f t="shared" si="47"/>
        <v>0</v>
      </c>
      <c r="AL1523" s="36"/>
    </row>
    <row r="1524" spans="1:38" ht="15" hidden="1" customHeight="1" x14ac:dyDescent="0.25">
      <c r="A1524" s="71">
        <v>1494</v>
      </c>
      <c r="B1524" s="71"/>
      <c r="C1524" s="72"/>
      <c r="D1524" s="70"/>
      <c r="E1524" s="30"/>
      <c r="F1524" s="30"/>
      <c r="G1524" s="73"/>
      <c r="H1524" s="74" t="s">
        <v>8</v>
      </c>
      <c r="I1524" s="31"/>
      <c r="J1524" s="30" t="s">
        <v>9</v>
      </c>
      <c r="K1524" s="75">
        <f>'ФОРМУЛЫ!'!E1510</f>
        <v>0</v>
      </c>
      <c r="L1524" s="75">
        <f>'ФОРМУЛЫ!'!F1510</f>
        <v>0</v>
      </c>
      <c r="M1524" s="91"/>
      <c r="N1524" s="76">
        <f>'ФОРМУЛЫ!'!J1510</f>
        <v>0</v>
      </c>
      <c r="O1524" s="76">
        <f>'ФОРМУЛЫ!'!K1510</f>
        <v>0</v>
      </c>
      <c r="P1524" s="77"/>
      <c r="Q1524" s="78">
        <f>'ФОРМУЛЫ!'!P1510</f>
        <v>0</v>
      </c>
      <c r="R1524" s="79">
        <v>0.18</v>
      </c>
      <c r="S1524" s="92"/>
      <c r="T1524" s="92"/>
      <c r="U1524" s="80"/>
      <c r="V1524" s="80"/>
      <c r="W1524" s="80"/>
      <c r="X1524" s="81">
        <v>0</v>
      </c>
      <c r="Y1524" s="80"/>
      <c r="Z1524" s="80"/>
      <c r="AA1524" s="82"/>
      <c r="AB1524" s="82"/>
      <c r="AC1524" s="83"/>
      <c r="AD1524" s="83"/>
      <c r="AE1524" s="83"/>
      <c r="AF1524" s="83"/>
      <c r="AG1524" s="84"/>
      <c r="AH1524" s="85"/>
      <c r="AI1524" s="85"/>
      <c r="AJ1524" s="85">
        <f t="shared" si="46"/>
        <v>0</v>
      </c>
      <c r="AK1524" s="85">
        <f t="shared" si="47"/>
        <v>0</v>
      </c>
      <c r="AL1524" s="36"/>
    </row>
    <row r="1525" spans="1:38" ht="15" hidden="1" customHeight="1" x14ac:dyDescent="0.25">
      <c r="A1525" s="71">
        <v>1495</v>
      </c>
      <c r="B1525" s="71"/>
      <c r="C1525" s="72"/>
      <c r="D1525" s="70"/>
      <c r="E1525" s="30"/>
      <c r="F1525" s="30"/>
      <c r="G1525" s="73"/>
      <c r="H1525" s="74" t="s">
        <v>8</v>
      </c>
      <c r="I1525" s="31"/>
      <c r="J1525" s="30" t="s">
        <v>9</v>
      </c>
      <c r="K1525" s="75">
        <f>'ФОРМУЛЫ!'!E1511</f>
        <v>0</v>
      </c>
      <c r="L1525" s="75">
        <f>'ФОРМУЛЫ!'!F1511</f>
        <v>0</v>
      </c>
      <c r="M1525" s="91"/>
      <c r="N1525" s="76">
        <f>'ФОРМУЛЫ!'!J1511</f>
        <v>0</v>
      </c>
      <c r="O1525" s="76">
        <f>'ФОРМУЛЫ!'!K1511</f>
        <v>0</v>
      </c>
      <c r="P1525" s="77"/>
      <c r="Q1525" s="78">
        <f>'ФОРМУЛЫ!'!P1511</f>
        <v>0</v>
      </c>
      <c r="R1525" s="79">
        <v>0.18</v>
      </c>
      <c r="S1525" s="92"/>
      <c r="T1525" s="92"/>
      <c r="U1525" s="80"/>
      <c r="V1525" s="80"/>
      <c r="W1525" s="80"/>
      <c r="X1525" s="81">
        <v>0</v>
      </c>
      <c r="Y1525" s="80"/>
      <c r="Z1525" s="80"/>
      <c r="AA1525" s="82"/>
      <c r="AB1525" s="82"/>
      <c r="AC1525" s="83"/>
      <c r="AD1525" s="83"/>
      <c r="AE1525" s="83"/>
      <c r="AF1525" s="83"/>
      <c r="AG1525" s="84"/>
      <c r="AH1525" s="85"/>
      <c r="AI1525" s="85"/>
      <c r="AJ1525" s="85">
        <f t="shared" si="46"/>
        <v>0</v>
      </c>
      <c r="AK1525" s="85">
        <f t="shared" si="47"/>
        <v>0</v>
      </c>
      <c r="AL1525" s="36"/>
    </row>
    <row r="1526" spans="1:38" ht="15" hidden="1" customHeight="1" x14ac:dyDescent="0.25">
      <c r="A1526" s="71">
        <v>1496</v>
      </c>
      <c r="B1526" s="71"/>
      <c r="C1526" s="72"/>
      <c r="D1526" s="70"/>
      <c r="E1526" s="30"/>
      <c r="F1526" s="30"/>
      <c r="G1526" s="73"/>
      <c r="H1526" s="74" t="s">
        <v>8</v>
      </c>
      <c r="I1526" s="31"/>
      <c r="J1526" s="30" t="s">
        <v>9</v>
      </c>
      <c r="K1526" s="75">
        <f>'ФОРМУЛЫ!'!E1512</f>
        <v>0</v>
      </c>
      <c r="L1526" s="75">
        <f>'ФОРМУЛЫ!'!F1512</f>
        <v>0</v>
      </c>
      <c r="M1526" s="91"/>
      <c r="N1526" s="76">
        <f>'ФОРМУЛЫ!'!J1512</f>
        <v>0</v>
      </c>
      <c r="O1526" s="76">
        <f>'ФОРМУЛЫ!'!K1512</f>
        <v>0</v>
      </c>
      <c r="P1526" s="77"/>
      <c r="Q1526" s="78">
        <f>'ФОРМУЛЫ!'!P1512</f>
        <v>0</v>
      </c>
      <c r="R1526" s="79">
        <v>0.18</v>
      </c>
      <c r="S1526" s="92"/>
      <c r="T1526" s="92"/>
      <c r="U1526" s="80"/>
      <c r="V1526" s="80"/>
      <c r="W1526" s="80"/>
      <c r="X1526" s="81">
        <v>0</v>
      </c>
      <c r="Y1526" s="80"/>
      <c r="Z1526" s="80"/>
      <c r="AA1526" s="82"/>
      <c r="AB1526" s="82"/>
      <c r="AC1526" s="83"/>
      <c r="AD1526" s="83"/>
      <c r="AE1526" s="83"/>
      <c r="AF1526" s="83"/>
      <c r="AG1526" s="84"/>
      <c r="AH1526" s="85"/>
      <c r="AI1526" s="85"/>
      <c r="AJ1526" s="85">
        <f t="shared" si="46"/>
        <v>0</v>
      </c>
      <c r="AK1526" s="85">
        <f t="shared" si="47"/>
        <v>0</v>
      </c>
      <c r="AL1526" s="36"/>
    </row>
    <row r="1527" spans="1:38" ht="15" hidden="1" customHeight="1" x14ac:dyDescent="0.25">
      <c r="A1527" s="71">
        <v>1497</v>
      </c>
      <c r="B1527" s="71"/>
      <c r="C1527" s="72"/>
      <c r="D1527" s="70"/>
      <c r="E1527" s="30"/>
      <c r="F1527" s="30"/>
      <c r="G1527" s="73"/>
      <c r="H1527" s="74" t="s">
        <v>8</v>
      </c>
      <c r="I1527" s="31"/>
      <c r="J1527" s="30" t="s">
        <v>9</v>
      </c>
      <c r="K1527" s="75">
        <f>'ФОРМУЛЫ!'!E1513</f>
        <v>0</v>
      </c>
      <c r="L1527" s="75">
        <f>'ФОРМУЛЫ!'!F1513</f>
        <v>0</v>
      </c>
      <c r="M1527" s="91"/>
      <c r="N1527" s="76">
        <f>'ФОРМУЛЫ!'!J1513</f>
        <v>0</v>
      </c>
      <c r="O1527" s="76">
        <f>'ФОРМУЛЫ!'!K1513</f>
        <v>0</v>
      </c>
      <c r="P1527" s="77"/>
      <c r="Q1527" s="78">
        <f>'ФОРМУЛЫ!'!P1513</f>
        <v>0</v>
      </c>
      <c r="R1527" s="79">
        <v>0.18</v>
      </c>
      <c r="S1527" s="92"/>
      <c r="T1527" s="92"/>
      <c r="U1527" s="80"/>
      <c r="V1527" s="80"/>
      <c r="W1527" s="80"/>
      <c r="X1527" s="81">
        <v>0</v>
      </c>
      <c r="Y1527" s="80"/>
      <c r="Z1527" s="80"/>
      <c r="AA1527" s="82"/>
      <c r="AB1527" s="82"/>
      <c r="AC1527" s="83"/>
      <c r="AD1527" s="83"/>
      <c r="AE1527" s="83"/>
      <c r="AF1527" s="83"/>
      <c r="AG1527" s="84"/>
      <c r="AH1527" s="85"/>
      <c r="AI1527" s="85"/>
      <c r="AJ1527" s="85">
        <f t="shared" si="46"/>
        <v>0</v>
      </c>
      <c r="AK1527" s="85">
        <f t="shared" si="47"/>
        <v>0</v>
      </c>
      <c r="AL1527" s="36"/>
    </row>
    <row r="1528" spans="1:38" ht="15" hidden="1" customHeight="1" x14ac:dyDescent="0.25">
      <c r="A1528" s="71">
        <v>1498</v>
      </c>
      <c r="B1528" s="71"/>
      <c r="C1528" s="72"/>
      <c r="D1528" s="70"/>
      <c r="E1528" s="30"/>
      <c r="F1528" s="30"/>
      <c r="G1528" s="73"/>
      <c r="H1528" s="74" t="s">
        <v>8</v>
      </c>
      <c r="I1528" s="31"/>
      <c r="J1528" s="30" t="s">
        <v>9</v>
      </c>
      <c r="K1528" s="75">
        <f>'ФОРМУЛЫ!'!E1514</f>
        <v>0</v>
      </c>
      <c r="L1528" s="75">
        <f>'ФОРМУЛЫ!'!F1514</f>
        <v>0</v>
      </c>
      <c r="M1528" s="91"/>
      <c r="N1528" s="76">
        <f>'ФОРМУЛЫ!'!J1514</f>
        <v>0</v>
      </c>
      <c r="O1528" s="76">
        <f>'ФОРМУЛЫ!'!K1514</f>
        <v>0</v>
      </c>
      <c r="P1528" s="77"/>
      <c r="Q1528" s="78">
        <f>'ФОРМУЛЫ!'!P1514</f>
        <v>0</v>
      </c>
      <c r="R1528" s="79">
        <v>0.18</v>
      </c>
      <c r="S1528" s="92"/>
      <c r="T1528" s="92"/>
      <c r="U1528" s="80"/>
      <c r="V1528" s="80"/>
      <c r="W1528" s="80"/>
      <c r="X1528" s="81">
        <v>0</v>
      </c>
      <c r="Y1528" s="80"/>
      <c r="Z1528" s="80"/>
      <c r="AA1528" s="82"/>
      <c r="AB1528" s="82"/>
      <c r="AC1528" s="83"/>
      <c r="AD1528" s="83"/>
      <c r="AE1528" s="83"/>
      <c r="AF1528" s="83"/>
      <c r="AG1528" s="84"/>
      <c r="AH1528" s="85"/>
      <c r="AI1528" s="85"/>
      <c r="AJ1528" s="85">
        <f t="shared" si="46"/>
        <v>0</v>
      </c>
      <c r="AK1528" s="85">
        <f t="shared" si="47"/>
        <v>0</v>
      </c>
      <c r="AL1528" s="36"/>
    </row>
    <row r="1529" spans="1:38" ht="15" hidden="1" customHeight="1" x14ac:dyDescent="0.25">
      <c r="A1529" s="71">
        <v>1499</v>
      </c>
      <c r="B1529" s="71"/>
      <c r="C1529" s="72"/>
      <c r="D1529" s="70"/>
      <c r="E1529" s="30"/>
      <c r="F1529" s="30"/>
      <c r="G1529" s="73"/>
      <c r="H1529" s="74" t="s">
        <v>8</v>
      </c>
      <c r="I1529" s="31"/>
      <c r="J1529" s="30" t="s">
        <v>9</v>
      </c>
      <c r="K1529" s="75">
        <f>'ФОРМУЛЫ!'!E1515</f>
        <v>0</v>
      </c>
      <c r="L1529" s="75">
        <f>'ФОРМУЛЫ!'!F1515</f>
        <v>0</v>
      </c>
      <c r="M1529" s="91"/>
      <c r="N1529" s="76">
        <f>'ФОРМУЛЫ!'!J1515</f>
        <v>0</v>
      </c>
      <c r="O1529" s="76">
        <f>'ФОРМУЛЫ!'!K1515</f>
        <v>0</v>
      </c>
      <c r="P1529" s="77"/>
      <c r="Q1529" s="78">
        <f>'ФОРМУЛЫ!'!P1515</f>
        <v>0</v>
      </c>
      <c r="R1529" s="79">
        <v>0.18</v>
      </c>
      <c r="S1529" s="92"/>
      <c r="T1529" s="92"/>
      <c r="U1529" s="80"/>
      <c r="V1529" s="80"/>
      <c r="W1529" s="80"/>
      <c r="X1529" s="81">
        <v>0</v>
      </c>
      <c r="Y1529" s="80"/>
      <c r="Z1529" s="80"/>
      <c r="AA1529" s="82"/>
      <c r="AB1529" s="82"/>
      <c r="AC1529" s="83"/>
      <c r="AD1529" s="83"/>
      <c r="AE1529" s="83"/>
      <c r="AF1529" s="83"/>
      <c r="AG1529" s="84"/>
      <c r="AH1529" s="85"/>
      <c r="AI1529" s="85"/>
      <c r="AJ1529" s="85">
        <f t="shared" si="46"/>
        <v>0</v>
      </c>
      <c r="AK1529" s="85">
        <f t="shared" si="47"/>
        <v>0</v>
      </c>
      <c r="AL1529" s="36"/>
    </row>
    <row r="1530" spans="1:38" ht="15" customHeight="1" thickBot="1" x14ac:dyDescent="0.3">
      <c r="A1530" s="71">
        <v>1500</v>
      </c>
      <c r="B1530" s="71"/>
      <c r="C1530" s="72"/>
      <c r="D1530" s="95"/>
      <c r="E1530" s="33"/>
      <c r="F1530" s="33"/>
      <c r="G1530" s="96"/>
      <c r="H1530" s="97" t="s">
        <v>8</v>
      </c>
      <c r="I1530" s="32"/>
      <c r="J1530" s="33" t="s">
        <v>9</v>
      </c>
      <c r="K1530" s="98">
        <f>'ФОРМУЛЫ!'!E1516</f>
        <v>0</v>
      </c>
      <c r="L1530" s="75">
        <f>'ФОРМУЛЫ!'!F1516</f>
        <v>0</v>
      </c>
      <c r="M1530" s="91"/>
      <c r="N1530" s="76">
        <f>'ФОРМУЛЫ!'!J1516</f>
        <v>0</v>
      </c>
      <c r="O1530" s="76">
        <f>'ФОРМУЛЫ!'!K1516</f>
        <v>0</v>
      </c>
      <c r="P1530" s="77"/>
      <c r="Q1530" s="78">
        <f>'ФОРМУЛЫ!'!P1516</f>
        <v>0</v>
      </c>
      <c r="R1530" s="79">
        <v>0.18</v>
      </c>
      <c r="S1530" s="92"/>
      <c r="T1530" s="92"/>
      <c r="U1530" s="80"/>
      <c r="V1530" s="80"/>
      <c r="W1530" s="80"/>
      <c r="X1530" s="81">
        <v>0</v>
      </c>
      <c r="Y1530" s="80"/>
      <c r="Z1530" s="80"/>
      <c r="AA1530" s="82"/>
      <c r="AB1530" s="82"/>
      <c r="AC1530" s="83"/>
      <c r="AD1530" s="83"/>
      <c r="AE1530" s="83"/>
      <c r="AF1530" s="83"/>
      <c r="AG1530" s="84"/>
      <c r="AH1530" s="85"/>
      <c r="AI1530" s="85"/>
      <c r="AJ1530" s="85">
        <f t="shared" si="46"/>
        <v>0</v>
      </c>
      <c r="AK1530" s="85">
        <f t="shared" si="47"/>
        <v>0</v>
      </c>
      <c r="AL1530" s="36"/>
    </row>
    <row r="1531" spans="1:38" s="113" customFormat="1" ht="19.5" customHeight="1" x14ac:dyDescent="0.25">
      <c r="A1531" s="99"/>
      <c r="B1531" s="99"/>
      <c r="C1531" s="100"/>
      <c r="D1531" s="101" t="s">
        <v>43</v>
      </c>
      <c r="E1531" s="179" t="s">
        <v>45</v>
      </c>
      <c r="F1531" s="179"/>
      <c r="G1531" s="179"/>
      <c r="H1531" s="179"/>
      <c r="I1531" s="179"/>
      <c r="J1531" s="172"/>
      <c r="K1531" s="173"/>
      <c r="L1531" s="102">
        <v>0.18</v>
      </c>
      <c r="M1531" s="103"/>
      <c r="N1531" s="104"/>
      <c r="O1531" s="105"/>
      <c r="P1531" s="106"/>
      <c r="Q1531" s="107"/>
      <c r="R1531" s="108"/>
      <c r="S1531" s="109"/>
      <c r="T1531" s="109"/>
      <c r="U1531" s="110"/>
      <c r="V1531" s="110"/>
      <c r="W1531" s="110"/>
      <c r="X1531" s="110"/>
      <c r="Y1531" s="110"/>
      <c r="Z1531" s="110"/>
      <c r="AA1531" s="110"/>
      <c r="AB1531" s="110"/>
      <c r="AC1531" s="110"/>
      <c r="AD1531" s="110"/>
      <c r="AE1531" s="110"/>
      <c r="AF1531" s="110"/>
      <c r="AG1531" s="110"/>
      <c r="AH1531" s="111"/>
      <c r="AI1531" s="111"/>
      <c r="AJ1531" s="111"/>
      <c r="AK1531" s="111"/>
      <c r="AL1531" s="112"/>
    </row>
    <row r="1532" spans="1:38" s="113" customFormat="1" ht="19.5" customHeight="1" x14ac:dyDescent="0.25">
      <c r="A1532" s="99"/>
      <c r="B1532" s="99"/>
      <c r="C1532" s="100"/>
      <c r="D1532" s="114" t="s">
        <v>41</v>
      </c>
      <c r="E1532" s="178" t="s">
        <v>45</v>
      </c>
      <c r="F1532" s="178"/>
      <c r="G1532" s="178"/>
      <c r="H1532" s="178"/>
      <c r="I1532" s="178"/>
      <c r="J1532" s="174"/>
      <c r="K1532" s="175"/>
      <c r="L1532" s="102">
        <v>0.18</v>
      </c>
      <c r="M1532" s="103"/>
      <c r="N1532" s="104"/>
      <c r="O1532" s="105"/>
      <c r="P1532" s="106"/>
      <c r="Q1532" s="107"/>
      <c r="R1532" s="108"/>
      <c r="S1532" s="109"/>
      <c r="T1532" s="109"/>
      <c r="U1532" s="110"/>
      <c r="V1532" s="110"/>
      <c r="W1532" s="110"/>
      <c r="X1532" s="110"/>
      <c r="Y1532" s="110"/>
      <c r="Z1532" s="110"/>
      <c r="AA1532" s="110"/>
      <c r="AB1532" s="110"/>
      <c r="AC1532" s="110"/>
      <c r="AD1532" s="110"/>
      <c r="AE1532" s="110"/>
      <c r="AF1532" s="110"/>
      <c r="AG1532" s="110"/>
      <c r="AH1532" s="111"/>
      <c r="AI1532" s="111"/>
      <c r="AJ1532" s="111"/>
      <c r="AK1532" s="111"/>
      <c r="AL1532" s="112"/>
    </row>
    <row r="1533" spans="1:38" s="113" customFormat="1" ht="19.5" customHeight="1" thickBot="1" x14ac:dyDescent="0.3">
      <c r="A1533" s="99"/>
      <c r="B1533" s="99"/>
      <c r="C1533" s="100"/>
      <c r="D1533" s="115" t="s">
        <v>33</v>
      </c>
      <c r="E1533" s="168" t="s">
        <v>45</v>
      </c>
      <c r="F1533" s="168"/>
      <c r="G1533" s="168"/>
      <c r="H1533" s="168"/>
      <c r="I1533" s="168"/>
      <c r="J1533" s="176"/>
      <c r="K1533" s="177"/>
      <c r="L1533" s="102" t="s">
        <v>146</v>
      </c>
      <c r="M1533" s="103"/>
      <c r="N1533" s="104"/>
      <c r="O1533" s="105"/>
      <c r="P1533" s="106"/>
      <c r="Q1533" s="107"/>
      <c r="R1533" s="108"/>
      <c r="S1533" s="109"/>
      <c r="T1533" s="109"/>
      <c r="U1533" s="110"/>
      <c r="V1533" s="110"/>
      <c r="W1533" s="110"/>
      <c r="X1533" s="110"/>
      <c r="Y1533" s="110"/>
      <c r="Z1533" s="110"/>
      <c r="AA1533" s="110"/>
      <c r="AB1533" s="110"/>
      <c r="AC1533" s="110"/>
      <c r="AD1533" s="110"/>
      <c r="AE1533" s="110"/>
      <c r="AF1533" s="110"/>
      <c r="AG1533" s="110"/>
      <c r="AH1533" s="111"/>
      <c r="AI1533" s="111"/>
      <c r="AJ1533" s="111"/>
      <c r="AK1533" s="111"/>
      <c r="AL1533" s="112"/>
    </row>
    <row r="1534" spans="1:38" s="113" customFormat="1" ht="20.100000000000001" customHeight="1" x14ac:dyDescent="0.25">
      <c r="A1534" s="112"/>
      <c r="B1534" s="112"/>
      <c r="C1534" s="112"/>
      <c r="D1534" s="223" t="s">
        <v>22</v>
      </c>
      <c r="E1534" s="116" t="s">
        <v>153</v>
      </c>
      <c r="F1534" s="116"/>
      <c r="G1534" s="117">
        <f>'ФОРМУЛЫ!'!$Q$16</f>
        <v>3001034</v>
      </c>
      <c r="H1534" s="117"/>
      <c r="I1534" s="118"/>
      <c r="J1534" s="119"/>
      <c r="K1534" s="120" t="s">
        <v>206</v>
      </c>
      <c r="L1534" s="121">
        <f>SUM(L31:L1530)</f>
        <v>5994145</v>
      </c>
      <c r="M1534" s="103"/>
      <c r="N1534" s="154" t="s">
        <v>51</v>
      </c>
      <c r="O1534" s="122">
        <f>'ФОРМУЛЫ!'!K8</f>
        <v>7932170</v>
      </c>
      <c r="P1534" s="123"/>
      <c r="Q1534" s="123"/>
      <c r="R1534" s="124"/>
      <c r="S1534" s="125"/>
      <c r="T1534" s="125"/>
      <c r="U1534" s="110"/>
      <c r="V1534" s="110"/>
      <c r="W1534" s="126"/>
      <c r="X1534" s="126"/>
      <c r="Y1534" s="126"/>
      <c r="Z1534" s="126"/>
      <c r="AA1534" s="126"/>
      <c r="AB1534" s="126"/>
      <c r="AC1534" s="110"/>
      <c r="AD1534" s="110"/>
      <c r="AE1534" s="110"/>
      <c r="AF1534" s="110"/>
      <c r="AG1534" s="110"/>
      <c r="AH1534" s="111"/>
      <c r="AI1534" s="111"/>
      <c r="AJ1534" s="127">
        <f>SUM(AJ31:AJ390)</f>
        <v>0</v>
      </c>
      <c r="AK1534" s="127">
        <f>SUM(AK31:AK390)</f>
        <v>0</v>
      </c>
      <c r="AL1534" s="128"/>
    </row>
    <row r="1535" spans="1:38" s="113" customFormat="1" ht="15.75" customHeight="1" x14ac:dyDescent="0.25">
      <c r="A1535" s="112"/>
      <c r="B1535" s="112"/>
      <c r="C1535" s="112"/>
      <c r="D1535" s="224"/>
      <c r="E1535" s="129" t="s">
        <v>154</v>
      </c>
      <c r="F1535" s="129"/>
      <c r="G1535" s="130">
        <f>'ФОРМУЛЫ!'!$R$16</f>
        <v>0</v>
      </c>
      <c r="H1535" s="131"/>
      <c r="I1535" s="132"/>
      <c r="J1535" s="133"/>
      <c r="K1535" s="134" t="s">
        <v>205</v>
      </c>
      <c r="L1535" s="121">
        <f>'ФОРМУЛЫ!'!$B$15</f>
        <v>5994145</v>
      </c>
      <c r="M1535" s="121"/>
      <c r="N1535" s="155" t="s">
        <v>50</v>
      </c>
      <c r="O1535" s="135">
        <f>'ФОРМУЛЫ!'!$K$9</f>
        <v>1938025</v>
      </c>
      <c r="P1535" s="136"/>
      <c r="Q1535" s="136"/>
      <c r="R1535" s="136"/>
      <c r="S1535" s="112"/>
      <c r="T1535" s="112"/>
      <c r="U1535" s="112"/>
      <c r="V1535" s="112"/>
      <c r="W1535" s="112"/>
      <c r="X1535" s="112"/>
      <c r="Y1535" s="112"/>
      <c r="Z1535" s="112"/>
      <c r="AA1535" s="112"/>
      <c r="AB1535" s="112"/>
      <c r="AC1535" s="112"/>
      <c r="AD1535" s="112"/>
      <c r="AE1535" s="112"/>
      <c r="AF1535" s="112"/>
      <c r="AG1535" s="112"/>
      <c r="AH1535" s="112"/>
      <c r="AI1535" s="112"/>
      <c r="AJ1535" s="112"/>
      <c r="AK1535" s="112"/>
      <c r="AL1535" s="112"/>
    </row>
    <row r="1536" spans="1:38" s="113" customFormat="1" ht="15.75" customHeight="1" x14ac:dyDescent="0.25">
      <c r="A1536" s="112"/>
      <c r="B1536" s="112"/>
      <c r="C1536" s="112"/>
      <c r="D1536" s="137"/>
      <c r="E1536" s="129" t="s">
        <v>155</v>
      </c>
      <c r="F1536" s="129"/>
      <c r="G1536" s="138">
        <f>'ФОРМУЛЫ!'!$S$16</f>
        <v>0</v>
      </c>
      <c r="H1536" s="131"/>
      <c r="I1536" s="132"/>
      <c r="J1536" s="133"/>
      <c r="K1536" s="139" t="s">
        <v>11</v>
      </c>
      <c r="L1536" s="140"/>
      <c r="M1536" s="112"/>
      <c r="N1536" s="155" t="s">
        <v>254</v>
      </c>
      <c r="O1536" s="135">
        <f>'ФОРМУЛЫ!'!$K$10</f>
        <v>1938025</v>
      </c>
      <c r="P1536" s="136"/>
      <c r="Q1536" s="136"/>
      <c r="R1536" s="136"/>
      <c r="S1536" s="112"/>
      <c r="T1536" s="112"/>
      <c r="U1536" s="112"/>
      <c r="V1536" s="112"/>
      <c r="W1536" s="112"/>
      <c r="X1536" s="112"/>
      <c r="Y1536" s="112"/>
      <c r="Z1536" s="112"/>
      <c r="AA1536" s="112"/>
      <c r="AB1536" s="112"/>
      <c r="AC1536" s="112"/>
      <c r="AD1536" s="112"/>
      <c r="AE1536" s="112"/>
      <c r="AF1536" s="112"/>
      <c r="AG1536" s="112"/>
      <c r="AH1536" s="112"/>
      <c r="AI1536" s="112"/>
      <c r="AJ1536" s="112"/>
      <c r="AK1536" s="112"/>
      <c r="AL1536" s="112"/>
    </row>
    <row r="1537" spans="1:38" s="113" customFormat="1" ht="15.75" customHeight="1" x14ac:dyDescent="0.25">
      <c r="A1537" s="112"/>
      <c r="B1537" s="112"/>
      <c r="C1537" s="112"/>
      <c r="D1537" s="137"/>
      <c r="E1537" s="141"/>
      <c r="F1537" s="141"/>
      <c r="G1537" s="142"/>
      <c r="H1537" s="142"/>
      <c r="I1537" s="142"/>
      <c r="J1537" s="142"/>
      <c r="K1537" s="143"/>
      <c r="L1537" s="144"/>
      <c r="M1537" s="144"/>
      <c r="N1537" s="156" t="s">
        <v>255</v>
      </c>
      <c r="O1537" s="135">
        <f>'ФОРМУЛЫ!'!K11</f>
        <v>1938025</v>
      </c>
      <c r="P1537" s="145"/>
      <c r="Q1537" s="145"/>
      <c r="R1537" s="145"/>
      <c r="S1537" s="112"/>
      <c r="T1537" s="112"/>
      <c r="U1537" s="112"/>
      <c r="V1537" s="112"/>
      <c r="W1537" s="112"/>
      <c r="X1537" s="112"/>
      <c r="Y1537" s="112"/>
      <c r="Z1537" s="112"/>
      <c r="AA1537" s="112"/>
      <c r="AB1537" s="112"/>
      <c r="AC1537" s="112"/>
      <c r="AD1537" s="112"/>
      <c r="AE1537" s="112"/>
      <c r="AF1537" s="112"/>
      <c r="AG1537" s="112"/>
      <c r="AH1537" s="112"/>
      <c r="AI1537" s="112"/>
      <c r="AJ1537" s="112"/>
      <c r="AK1537" s="112"/>
      <c r="AL1537" s="112"/>
    </row>
    <row r="1538" spans="1:38" s="113" customFormat="1" ht="15.75" customHeight="1" x14ac:dyDescent="0.25">
      <c r="A1538" s="112"/>
      <c r="B1538" s="112"/>
      <c r="C1538" s="112"/>
      <c r="D1538" s="112"/>
      <c r="E1538" s="146"/>
      <c r="F1538" s="146"/>
      <c r="G1538" s="147"/>
      <c r="H1538" s="147"/>
      <c r="I1538" s="112"/>
      <c r="J1538" s="112"/>
      <c r="K1538" s="143" t="s">
        <v>19</v>
      </c>
      <c r="L1538" s="148">
        <f>'ФОРМУЛЫ!'!K13</f>
        <v>0</v>
      </c>
      <c r="M1538" s="148"/>
      <c r="N1538" s="156" t="s">
        <v>157</v>
      </c>
      <c r="O1538" s="149">
        <f>'ФОРМУЛЫ!'!K12</f>
        <v>0.24432469299069484</v>
      </c>
      <c r="P1538" s="112"/>
      <c r="Q1538" s="112"/>
      <c r="R1538" s="112"/>
      <c r="S1538" s="112"/>
      <c r="T1538" s="112"/>
      <c r="U1538" s="112"/>
      <c r="V1538" s="112"/>
      <c r="W1538" s="112"/>
      <c r="X1538" s="112"/>
      <c r="Y1538" s="112"/>
      <c r="Z1538" s="112"/>
      <c r="AA1538" s="112"/>
      <c r="AB1538" s="112"/>
      <c r="AC1538" s="112"/>
      <c r="AD1538" s="112"/>
      <c r="AE1538" s="112"/>
      <c r="AF1538" s="112"/>
      <c r="AG1538" s="112"/>
      <c r="AH1538" s="112"/>
      <c r="AI1538" s="112"/>
      <c r="AJ1538" s="112"/>
      <c r="AK1538" s="112"/>
      <c r="AL1538" s="112"/>
    </row>
  </sheetData>
  <sheetProtection formatCells="0" formatColumns="0" formatRows="0" insertHyperlinks="0" sort="0" autoFilter="0" pivotTables="0"/>
  <mergeCells count="66">
    <mergeCell ref="A14:C14"/>
    <mergeCell ref="D14:Q14"/>
    <mergeCell ref="D1534:D1535"/>
    <mergeCell ref="A4:C4"/>
    <mergeCell ref="D4:Q4"/>
    <mergeCell ref="A15:C15"/>
    <mergeCell ref="D15:Q15"/>
    <mergeCell ref="A9:C9"/>
    <mergeCell ref="D9:Q9"/>
    <mergeCell ref="A11:C11"/>
    <mergeCell ref="D11:Q11"/>
    <mergeCell ref="A5:C5"/>
    <mergeCell ref="D5:Q5"/>
    <mergeCell ref="A16:C16"/>
    <mergeCell ref="D16:Q16"/>
    <mergeCell ref="A13:C13"/>
    <mergeCell ref="E28:L28"/>
    <mergeCell ref="E27:L27"/>
    <mergeCell ref="A17:C17"/>
    <mergeCell ref="D17:Q17"/>
    <mergeCell ref="C27:D27"/>
    <mergeCell ref="C28:D28"/>
    <mergeCell ref="A28:B28"/>
    <mergeCell ref="A27:B27"/>
    <mergeCell ref="A18:C18"/>
    <mergeCell ref="A19:C19"/>
    <mergeCell ref="A21:B25"/>
    <mergeCell ref="I20:J20"/>
    <mergeCell ref="D13:Q13"/>
    <mergeCell ref="L25:M25"/>
    <mergeCell ref="L20:M20"/>
    <mergeCell ref="L21:M21"/>
    <mergeCell ref="L22:M22"/>
    <mergeCell ref="L23:M23"/>
    <mergeCell ref="L24:M24"/>
    <mergeCell ref="D18:Q18"/>
    <mergeCell ref="D19:Q19"/>
    <mergeCell ref="A20:D20"/>
    <mergeCell ref="I25:K25"/>
    <mergeCell ref="I21:K21"/>
    <mergeCell ref="I22:K22"/>
    <mergeCell ref="I23:K23"/>
    <mergeCell ref="I24:K24"/>
    <mergeCell ref="N20:Q20"/>
    <mergeCell ref="A3:C3"/>
    <mergeCell ref="D3:Q3"/>
    <mergeCell ref="A12:C12"/>
    <mergeCell ref="D12:Q12"/>
    <mergeCell ref="A6:C6"/>
    <mergeCell ref="D6:Q6"/>
    <mergeCell ref="A7:C7"/>
    <mergeCell ref="A8:C8"/>
    <mergeCell ref="D8:Q8"/>
    <mergeCell ref="A10:C10"/>
    <mergeCell ref="D7:Q7"/>
    <mergeCell ref="D10:Q10"/>
    <mergeCell ref="E1533:I1533"/>
    <mergeCell ref="AA29:AB29"/>
    <mergeCell ref="AC29:AF29"/>
    <mergeCell ref="G29:L29"/>
    <mergeCell ref="J1531:K1531"/>
    <mergeCell ref="J1532:K1532"/>
    <mergeCell ref="J1533:K1533"/>
    <mergeCell ref="R29:Z29"/>
    <mergeCell ref="E1532:I1532"/>
    <mergeCell ref="E1531:I1531"/>
  </mergeCells>
  <conditionalFormatting sqref="D4:Q8 D11:Q13">
    <cfRule type="containsBlanks" dxfId="2" priority="8">
      <formula>LEN(TRIM(D4))=0</formula>
    </cfRule>
  </conditionalFormatting>
  <conditionalFormatting sqref="D10:Q10">
    <cfRule type="expression" priority="2">
      <formula>$D$9="Нет"</formula>
    </cfRule>
    <cfRule type="expression" dxfId="1" priority="3">
      <formula>AND($D$9="Да",$D$10="")</formula>
    </cfRule>
  </conditionalFormatting>
  <conditionalFormatting sqref="D14:Q14">
    <cfRule type="containsBlanks" dxfId="0" priority="1">
      <formula>LEN(TRIM(D14))=0</formula>
    </cfRule>
  </conditionalFormatting>
  <dataValidations count="8">
    <dataValidation type="list" allowBlank="1" showInputMessage="1" showErrorMessage="1" sqref="H31:H1530">
      <formula1>Валюты</formula1>
    </dataValidation>
    <dataValidation type="list" allowBlank="1" showInputMessage="1" showErrorMessage="1" sqref="J31:J1530">
      <formula1>ВалютыПроцент</formula1>
    </dataValidation>
    <dataValidation type="list" allowBlank="1" showInputMessage="1" showErrorMessage="1" sqref="E1531:I1533">
      <formula1>КудаДеньги</formula1>
    </dataValidation>
    <dataValidation type="list" allowBlank="1" showInputMessage="1" showErrorMessage="1" sqref="R31:R1530">
      <formula1>ТипыНДС</formula1>
    </dataValidation>
    <dataValidation type="list" allowBlank="1" showInputMessage="1" showErrorMessage="1" sqref="D19:Q19">
      <formula1>ТипыВыходногоНДС</formula1>
    </dataValidation>
    <dataValidation type="list" allowBlank="1" showInputMessage="1" showErrorMessage="1" sqref="I21:I25">
      <formula1>ТипыОплаты</formula1>
    </dataValidation>
    <dataValidation type="list" allowBlank="1" showInputMessage="1" showErrorMessage="1" sqref="AD31:AD1530">
      <formula1>Спеццена</formula1>
    </dataValidation>
    <dataValidation type="list" allowBlank="1" showInputMessage="1" showErrorMessage="1" sqref="L1531:L1533">
      <formula1>НДСбезНДС</formula1>
    </dataValidation>
  </dataValidations>
  <pageMargins left="0.7" right="0.7" top="0.75" bottom="0.75" header="0.3" footer="0.3"/>
  <pageSetup paperSize="8" orientation="landscape" r:id="rId1"/>
  <legacyDrawing r:id="rId2"/>
  <extLst>
    <ext xmlns:x14="http://schemas.microsoft.com/office/spreadsheetml/2009/9/main" uri="{CCE6A557-97BC-4b89-ADB6-D9C93CAAB3DF}">
      <x14:dataValidations xmlns:xm="http://schemas.microsoft.com/office/excel/2006/main" count="3">
        <x14:dataValidation type="list" allowBlank="1" showInputMessage="1" showErrorMessage="1">
          <x14:formula1>
            <xm:f>Вендоры!$B$1:$B$6</xm:f>
          </x14:formula1>
          <xm:sqref>D4:Q4</xm:sqref>
        </x14:dataValidation>
        <x14:dataValidation type="list" allowBlank="1" showInputMessage="1" showErrorMessage="1">
          <x14:formula1>
            <xm:f>Вендоры!$B$12:$B$13</xm:f>
          </x14:formula1>
          <xm:sqref>D9:Q9</xm:sqref>
        </x14:dataValidation>
        <x14:dataValidation type="list" allowBlank="1" showInputMessage="1" showErrorMessage="1">
          <x14:formula1>
            <xm:f>Вендоры!$C$2:$C$250</xm:f>
          </x14:formula1>
          <xm:sqref>B31:B1530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2"/>
  <dimension ref="A1:AH1516"/>
  <sheetViews>
    <sheetView zoomScale="85" zoomScaleNormal="85" workbookViewId="0">
      <selection activeCell="K10" sqref="K10"/>
    </sheetView>
  </sheetViews>
  <sheetFormatPr defaultRowHeight="15" x14ac:dyDescent="0.25"/>
  <cols>
    <col min="1" max="1" width="9.140625" style="3"/>
    <col min="2" max="2" width="11.42578125" style="3" customWidth="1"/>
    <col min="3" max="4" width="13.7109375" style="3" customWidth="1"/>
    <col min="5" max="8" width="11.42578125" style="3" customWidth="1"/>
    <col min="9" max="9" width="9.140625" style="3"/>
    <col min="10" max="10" width="25.28515625" style="3" customWidth="1"/>
    <col min="11" max="11" width="21.28515625" style="3" customWidth="1"/>
    <col min="12" max="12" width="23.7109375" style="3" customWidth="1"/>
    <col min="13" max="13" width="10" style="3" bestFit="1" customWidth="1"/>
    <col min="14" max="14" width="17.85546875" style="3" customWidth="1"/>
    <col min="15" max="15" width="18.140625" style="3" customWidth="1"/>
    <col min="16" max="16" width="13.42578125" style="3" customWidth="1"/>
    <col min="17" max="17" width="9.140625" style="3" customWidth="1"/>
    <col min="18" max="18" width="10.7109375" style="3" bestFit="1" customWidth="1"/>
    <col min="19" max="19" width="9.140625" style="3" customWidth="1"/>
    <col min="20" max="20" width="13" style="3" customWidth="1"/>
    <col min="21" max="21" width="10" style="3" bestFit="1" customWidth="1"/>
    <col min="22" max="22" width="10.7109375" style="3" customWidth="1"/>
    <col min="23" max="23" width="9.140625" style="3"/>
    <col min="24" max="24" width="10" style="3" bestFit="1" customWidth="1"/>
    <col min="25" max="25" width="10" style="3" customWidth="1"/>
    <col min="26" max="26" width="10" style="3" bestFit="1" customWidth="1"/>
    <col min="27" max="27" width="10" style="3" customWidth="1"/>
    <col min="28" max="29" width="10.7109375" style="3" customWidth="1"/>
    <col min="30" max="16384" width="9.140625" style="3"/>
  </cols>
  <sheetData>
    <row r="1" spans="1:34" ht="60" x14ac:dyDescent="0.25">
      <c r="Q1" s="4" t="s">
        <v>235</v>
      </c>
      <c r="R1" s="4" t="s">
        <v>213</v>
      </c>
      <c r="S1" s="4" t="s">
        <v>217</v>
      </c>
      <c r="T1" s="4" t="s">
        <v>218</v>
      </c>
      <c r="AF1" s="3" t="s">
        <v>233</v>
      </c>
    </row>
    <row r="2" spans="1:34" ht="30" x14ac:dyDescent="0.25">
      <c r="B2" s="8" t="s">
        <v>147</v>
      </c>
      <c r="C2" s="9" t="s">
        <v>160</v>
      </c>
      <c r="D2" s="4"/>
      <c r="E2" s="16" t="s">
        <v>162</v>
      </c>
      <c r="F2" s="8" t="s">
        <v>164</v>
      </c>
      <c r="J2" s="8" t="s">
        <v>196</v>
      </c>
      <c r="L2" s="14" t="s">
        <v>219</v>
      </c>
      <c r="M2" s="5">
        <f>SUM(S2:S6)</f>
        <v>0</v>
      </c>
      <c r="P2" s="3" t="s">
        <v>207</v>
      </c>
      <c r="Q2" s="3">
        <f>IF(Расчет!I21='ФОРМУЛЫ!'!$J$4,(Расчет!$G$20+Расчет!G21),IF(Расчет!I21='ФОРМУЛЫ!'!$J$5,Расчет!G21,0))</f>
        <v>0</v>
      </c>
      <c r="R2" s="20">
        <f>$B$15-Расчет!$D$21</f>
        <v>5994145</v>
      </c>
      <c r="S2" s="3">
        <f>IFERROR(ROUND($Z$15,2),0)</f>
        <v>0</v>
      </c>
      <c r="T2" s="3">
        <f>ROUND(IFERROR(S2/Q2,0),2)</f>
        <v>0</v>
      </c>
      <c r="AF2" s="3" t="s">
        <v>144</v>
      </c>
    </row>
    <row r="3" spans="1:34" x14ac:dyDescent="0.25">
      <c r="B3" s="8" t="s">
        <v>9</v>
      </c>
      <c r="C3" s="8" t="s">
        <v>45</v>
      </c>
      <c r="E3" s="17">
        <v>0.18</v>
      </c>
      <c r="F3" s="8" t="s">
        <v>187</v>
      </c>
      <c r="J3" s="8" t="s">
        <v>200</v>
      </c>
      <c r="L3" s="14" t="s">
        <v>212</v>
      </c>
      <c r="M3" s="3">
        <f>MAX(Q2:Q6)</f>
        <v>0</v>
      </c>
      <c r="P3" s="3" t="s">
        <v>208</v>
      </c>
      <c r="Q3" s="3">
        <f>IF(Расчет!G22=0,0,IF(Расчет!I22='ФОРМУЛЫ!'!$J$4,(Расчет!$G$20+Расчет!G22),IF(Расчет!I22='ФОРМУЛЫ!'!$J$5,Расчет!G22+Q2,0)))</f>
        <v>0</v>
      </c>
      <c r="R3" s="20">
        <f>IF(($R2-Расчет!$D22)&gt;=0,$R2-Расчет!$D22,0)</f>
        <v>5994145</v>
      </c>
      <c r="S3" s="3">
        <f>IFERROR(ROUND($R$2/$B$15*$AB$15,2),0)</f>
        <v>0</v>
      </c>
      <c r="T3" s="3">
        <f>ROUND(IFERROR(S3/Q3,0),2)</f>
        <v>0</v>
      </c>
      <c r="AF3" s="3" t="s">
        <v>145</v>
      </c>
    </row>
    <row r="4" spans="1:34" x14ac:dyDescent="0.25">
      <c r="B4" s="8" t="s">
        <v>8</v>
      </c>
      <c r="C4" s="8" t="s">
        <v>44</v>
      </c>
      <c r="E4" s="18" t="s">
        <v>146</v>
      </c>
      <c r="F4" s="8" t="s">
        <v>188</v>
      </c>
      <c r="J4" s="8" t="s">
        <v>199</v>
      </c>
      <c r="L4" s="14" t="s">
        <v>241</v>
      </c>
      <c r="M4" s="5">
        <f>SUM(Расчет!D21:D25)</f>
        <v>0</v>
      </c>
      <c r="P4" s="3" t="s">
        <v>209</v>
      </c>
      <c r="Q4" s="3">
        <f>IF(Расчет!G23=0,0,IF(Расчет!I23='ФОРМУЛЫ!'!$J$4,(Расчет!$G$20+Расчет!G23),IF(Расчет!I23='ФОРМУЛЫ!'!$J$5,Расчет!G23+Q3,0)))</f>
        <v>0</v>
      </c>
      <c r="R4" s="20">
        <f>IF(($R3-Расчет!$D23)&gt;=0,$R3-Расчет!$D23,0)</f>
        <v>5994145</v>
      </c>
      <c r="S4" s="3">
        <f>IFERROR(ROUND($R$3/$B$15*$AD$15,2),0)</f>
        <v>0</v>
      </c>
      <c r="T4" s="3">
        <f>ROUND(IFERROR(S4/Q4,0),2)</f>
        <v>0</v>
      </c>
      <c r="Z4" s="3">
        <f>IF($X$15=0,0,IF(ROUND(R2*Расчет!$Q$28/100/365*(Q3-Q2),2)&gt;0,ROUND(R2*Расчет!$Q$28/100/365*(Q3-Q2),2),0))</f>
        <v>0</v>
      </c>
    </row>
    <row r="5" spans="1:34" x14ac:dyDescent="0.25">
      <c r="B5" s="8" t="s">
        <v>165</v>
      </c>
      <c r="E5" s="11">
        <v>0.1</v>
      </c>
      <c r="F5" s="8" t="s">
        <v>221</v>
      </c>
      <c r="J5" s="8" t="s">
        <v>201</v>
      </c>
      <c r="L5" s="14" t="s">
        <v>242</v>
      </c>
      <c r="M5" s="14" t="str">
        <f>IF(M4=Расчет!O1534,"","СУММА ОПЛАТ НЕ СОВПАДАЕТ С СУММОЙ СДЕЛКИ")</f>
        <v>СУММА ОПЛАТ НЕ СОВПАДАЕТ С СУММОЙ СДЕЛКИ</v>
      </c>
      <c r="P5" s="3" t="s">
        <v>210</v>
      </c>
      <c r="Q5" s="3">
        <f>IF(Расчет!G24=0,0,IF(Расчет!I24='ФОРМУЛЫ!'!$J$4,(Расчет!$G$20+Расчет!G24),IF(Расчет!I24='ФОРМУЛЫ!'!$J$5,Расчет!G24+Q4,0)))</f>
        <v>0</v>
      </c>
      <c r="R5" s="20">
        <f>IF(($R4-Расчет!$D24)&gt;=0,$R4-Расчет!$D24,0)</f>
        <v>5994145</v>
      </c>
      <c r="S5" s="3">
        <f>IFERROR(ROUND($R$4/$B$15*$AF$15,2),0)</f>
        <v>0</v>
      </c>
      <c r="T5" s="3">
        <f>ROUND(IFERROR(S5/Q5,0),2)</f>
        <v>0</v>
      </c>
      <c r="Z5" s="3">
        <f>IF($X$15=0,0,IF(ROUND(R3*Расчет!$Q$28/100/365*(Q4-Q3),2)&gt;0,ROUND(R3*Расчет!$Q$28/100/365*(Q4-Q3),2),0))</f>
        <v>0</v>
      </c>
    </row>
    <row r="6" spans="1:34" x14ac:dyDescent="0.25">
      <c r="B6" s="8" t="s">
        <v>20</v>
      </c>
      <c r="P6" s="3" t="s">
        <v>211</v>
      </c>
      <c r="Q6" s="3">
        <f>IF(Расчет!G25=0,0,IF(Расчет!I25='ФОРМУЛЫ!'!$J$4,(Расчет!$G$20+Расчет!G25),IF(Расчет!I25='ФОРМУЛЫ!'!$J$5,Расчет!G25+Q5,0)))</f>
        <v>0</v>
      </c>
      <c r="R6" s="20">
        <f>IF(($R5-Расчет!$D25)&gt;=0,$R5-Расчет!$D25,0)</f>
        <v>5994145</v>
      </c>
      <c r="S6" s="3">
        <f>IFERROR(ROUND($R$5/$B$15*$AH$15,2),0)</f>
        <v>0</v>
      </c>
      <c r="T6" s="3">
        <f>ROUND(IFERROR(S6/Q6,0),2)</f>
        <v>0</v>
      </c>
    </row>
    <row r="7" spans="1:34" x14ac:dyDescent="0.25">
      <c r="J7" s="14" t="s">
        <v>186</v>
      </c>
    </row>
    <row r="8" spans="1:34" ht="90" x14ac:dyDescent="0.25">
      <c r="B8" s="9" t="s">
        <v>159</v>
      </c>
      <c r="C8" s="9" t="s">
        <v>161</v>
      </c>
      <c r="D8" s="4"/>
      <c r="J8" s="3" t="s">
        <v>183</v>
      </c>
      <c r="K8" s="13">
        <f>SUM(K17:K1516)</f>
        <v>7932170</v>
      </c>
      <c r="T8" s="3">
        <f>IF((Q2-Расчет!X31)&gt;0,(Q2-Расчет!X31),0)</f>
        <v>0</v>
      </c>
      <c r="V8" s="3">
        <f>$Q$2-Расчет!X31</f>
        <v>0</v>
      </c>
      <c r="X8" s="3">
        <f>IF($Q$2-Расчет!X31&gt;0,$Q$2-Расчет!X31,0)</f>
        <v>0</v>
      </c>
    </row>
    <row r="9" spans="1:34" x14ac:dyDescent="0.25">
      <c r="B9" s="8">
        <f>IF(Расчет!E1531='ФОРМУЛЫ!'!$C$3,Расчет!J1531,0)</f>
        <v>0</v>
      </c>
      <c r="C9" s="8">
        <f>IF(Расчет!E1531='ФОРМУЛЫ!'!$C$4,Расчет!J1531,0)</f>
        <v>0</v>
      </c>
      <c r="J9" s="3" t="s">
        <v>184</v>
      </c>
      <c r="K9" s="5">
        <f>$K$8-$F$15-$M$2-Расчет!J1531-Расчет!J1532-Расчет!J1533</f>
        <v>1938025</v>
      </c>
      <c r="T9" s="3">
        <f>IF(IF(T8&gt;0,Q3-Q2,Q3-Расчет!X31)&gt;0,IF(T8&gt;0,Q3-Q2,Q3-Расчет!X31),0)</f>
        <v>0</v>
      </c>
      <c r="V9" s="3">
        <f>$Q$3-$Q$2</f>
        <v>0</v>
      </c>
      <c r="X9" s="3">
        <f>MAX(IF(($Q$3-$Q$2)&gt;0,($Q$3-$Q$2),0),IF(($Q$3-Расчет!X31)&gt;0,($Q$3-Расчет!X31),0))</f>
        <v>0</v>
      </c>
    </row>
    <row r="10" spans="1:34" x14ac:dyDescent="0.25">
      <c r="B10" s="8">
        <f>IF(Расчет!E1532='ФОРМУЛЫ!'!$C$3,Расчет!J1532,0)</f>
        <v>0</v>
      </c>
      <c r="C10" s="8">
        <f>IF(Расчет!E1532='ФОРМУЛЫ!'!$C$4,Расчет!J1532,0)</f>
        <v>0</v>
      </c>
      <c r="J10" s="3" t="s">
        <v>189</v>
      </c>
      <c r="K10" s="3">
        <f>IF(Расчет!D19='ФОРМУЛЫ!'!$F$3,(K9-U15+T15),IF(Расчет!D19='ФОРМУЛЫ!'!$F$4,$K$9,IF(Расчет!D19='ФОРМУЛЫ!'!$F$5,(K9-V15+T15),X)))</f>
        <v>1938025</v>
      </c>
      <c r="T10" s="3">
        <f>IF(IF(T9&gt;0,$Q$4-$Q$3,$Q$4-Расчет!X31)&gt;0,IF(T9&gt;0,$Q$4-$Q$3,$Q$4-Расчет!X31),0)</f>
        <v>0</v>
      </c>
      <c r="V10" s="3">
        <f>$Q$3-Расчет!X31</f>
        <v>0</v>
      </c>
    </row>
    <row r="11" spans="1:34" x14ac:dyDescent="0.25">
      <c r="B11" s="8">
        <f>IF(Расчет!E1533='ФОРМУЛЫ!'!$C$3,Расчет!J1533,0)</f>
        <v>0</v>
      </c>
      <c r="C11" s="8">
        <f>IF(Расчет!E1533='ФОРМУЛЫ!'!$C$4,Расчет!J1533,0)</f>
        <v>0</v>
      </c>
      <c r="J11" s="3" t="s">
        <v>195</v>
      </c>
      <c r="K11" s="3">
        <f>K10-SUM(D17:D1516)</f>
        <v>1938025</v>
      </c>
      <c r="T11" s="3">
        <f>IF(IF(T10&gt;0,$Q$5-$Q$4,$Q$5-Расчет!X31)&gt;0,IF(T10&gt;0,$Q$5-$Q$4,$Q$5-Расчет!X31),0)</f>
        <v>0</v>
      </c>
    </row>
    <row r="12" spans="1:34" x14ac:dyDescent="0.25">
      <c r="B12" s="8"/>
      <c r="C12" s="21">
        <f>M2</f>
        <v>0</v>
      </c>
      <c r="D12" s="15"/>
      <c r="J12" s="3" t="s">
        <v>243</v>
      </c>
      <c r="K12" s="3">
        <f>IFERROR(Расчет!O1536/Расчет!O1534,0)</f>
        <v>0.24432469299069484</v>
      </c>
      <c r="T12" s="3">
        <f>IF(IF(T11&gt;0,$Q$6-$Q$5,$Q$6-Расчет!X31)&gt;0,IF(T11&gt;0,$Q$6-$Q$5,$Q$6-Расчет!X31),0)</f>
        <v>0</v>
      </c>
    </row>
    <row r="13" spans="1:34" x14ac:dyDescent="0.25">
      <c r="B13" s="10">
        <f>SUM(B9:B11)</f>
        <v>0</v>
      </c>
      <c r="C13" s="10">
        <f>SUM(C9:C11)</f>
        <v>0</v>
      </c>
      <c r="D13" s="14"/>
      <c r="J13" s="3" t="s">
        <v>244</v>
      </c>
      <c r="K13" s="13">
        <f>IFERROR((Расчет!L1536-Расчет!L1534)/Расчет!L1536,0)</f>
        <v>0</v>
      </c>
    </row>
    <row r="14" spans="1:34" ht="60" x14ac:dyDescent="0.25">
      <c r="B14" s="19" t="s">
        <v>204</v>
      </c>
      <c r="C14" s="14"/>
      <c r="D14" s="14"/>
      <c r="F14" s="14" t="s">
        <v>185</v>
      </c>
      <c r="K14" s="13"/>
      <c r="Q14" s="4"/>
      <c r="R14" s="4"/>
      <c r="S14" s="4"/>
      <c r="T14" s="4" t="s">
        <v>190</v>
      </c>
      <c r="U14" s="4" t="s">
        <v>191</v>
      </c>
      <c r="V14" s="4" t="s">
        <v>194</v>
      </c>
      <c r="W14" s="4"/>
      <c r="X14" s="4" t="s">
        <v>214</v>
      </c>
      <c r="Y14" s="4" t="s">
        <v>240</v>
      </c>
      <c r="Z14" s="4" t="s">
        <v>227</v>
      </c>
      <c r="AA14" s="4" t="s">
        <v>236</v>
      </c>
      <c r="AB14" s="4" t="s">
        <v>228</v>
      </c>
      <c r="AC14" s="4" t="s">
        <v>237</v>
      </c>
      <c r="AD14" s="4" t="s">
        <v>229</v>
      </c>
      <c r="AE14" s="4" t="s">
        <v>238</v>
      </c>
      <c r="AF14" s="4" t="s">
        <v>230</v>
      </c>
      <c r="AG14" s="4" t="s">
        <v>239</v>
      </c>
      <c r="AH14" s="4" t="s">
        <v>231</v>
      </c>
    </row>
    <row r="15" spans="1:34" ht="45" x14ac:dyDescent="0.25">
      <c r="B15" s="3">
        <f>SUM(B17:B1516)</f>
        <v>5994145</v>
      </c>
      <c r="C15" s="14"/>
      <c r="D15" s="14"/>
      <c r="F15" s="3">
        <f>SUM(F17:F1516)</f>
        <v>5994145</v>
      </c>
      <c r="K15" s="13"/>
      <c r="Q15" s="4" t="s">
        <v>170</v>
      </c>
      <c r="R15" s="4" t="s">
        <v>171</v>
      </c>
      <c r="S15" s="4" t="s">
        <v>172</v>
      </c>
      <c r="T15" s="5">
        <f>SUM(T17:T1516)+IF(Расчет!L1531='ФОРМУЛЫ!'!E3,Расчет!J1531-Расчет!J1531/1.18,0)+IF(Расчет!L1532='ФОРМУЛЫ!'!E3,Расчет!J1532-Расчет!J1532/1.18,0)+IF(Расчет!L1533='ФОРМУЛЫ!'!E3,Расчет!J1533-Расчет!J1533/1.18,0)</f>
        <v>914361.11000000034</v>
      </c>
      <c r="U15" s="5">
        <f>SUM(U17:U1516)</f>
        <v>1209992.0199999998</v>
      </c>
      <c r="V15" s="5">
        <f>SUM(V17:V1516)</f>
        <v>1209992.0199999998</v>
      </c>
      <c r="W15" s="5"/>
      <c r="X15" s="5">
        <f>SUM(Z15:AH15)</f>
        <v>0</v>
      </c>
      <c r="Y15" s="5"/>
      <c r="Z15" s="5">
        <f t="shared" ref="Z15:AH15" si="0">SUM(Z17:Z1516)</f>
        <v>0</v>
      </c>
      <c r="AA15" s="5"/>
      <c r="AB15" s="5">
        <f t="shared" si="0"/>
        <v>0</v>
      </c>
      <c r="AC15" s="5"/>
      <c r="AD15" s="5">
        <f t="shared" si="0"/>
        <v>0</v>
      </c>
      <c r="AE15" s="5"/>
      <c r="AF15" s="5">
        <f t="shared" si="0"/>
        <v>0</v>
      </c>
      <c r="AG15" s="5"/>
      <c r="AH15" s="5">
        <f t="shared" si="0"/>
        <v>0</v>
      </c>
    </row>
    <row r="16" spans="1:34" ht="105" x14ac:dyDescent="0.25">
      <c r="A16" s="4" t="s">
        <v>148</v>
      </c>
      <c r="B16" s="4" t="s">
        <v>203</v>
      </c>
      <c r="C16" s="4" t="s">
        <v>149</v>
      </c>
      <c r="D16" s="4" t="s">
        <v>182</v>
      </c>
      <c r="E16" s="4" t="s">
        <v>150</v>
      </c>
      <c r="F16" s="4" t="s">
        <v>156</v>
      </c>
      <c r="G16" s="4" t="s">
        <v>158</v>
      </c>
      <c r="J16" s="4" t="s">
        <v>167</v>
      </c>
      <c r="K16" s="3" t="s">
        <v>166</v>
      </c>
      <c r="L16" s="4" t="s">
        <v>49</v>
      </c>
      <c r="M16" s="5">
        <f>B13</f>
        <v>0</v>
      </c>
      <c r="N16" s="6" t="s">
        <v>168</v>
      </c>
      <c r="O16" s="5">
        <f>SUM(O17:O1516)</f>
        <v>4844145</v>
      </c>
      <c r="P16" s="4" t="s">
        <v>169</v>
      </c>
      <c r="Q16" s="4">
        <f>SUM(Q17:Q1516)</f>
        <v>3001034</v>
      </c>
      <c r="R16" s="4">
        <f>SUM(R17:R1516)/Расчет!N28</f>
        <v>0</v>
      </c>
      <c r="S16" s="4">
        <f>SUM(S17:S1516)/Расчет!O28</f>
        <v>0</v>
      </c>
      <c r="T16" s="4" t="s">
        <v>192</v>
      </c>
      <c r="U16" s="4" t="s">
        <v>193</v>
      </c>
      <c r="V16" s="4" t="s">
        <v>194</v>
      </c>
      <c r="W16" s="4" t="s">
        <v>215</v>
      </c>
      <c r="X16" s="4" t="s">
        <v>216</v>
      </c>
      <c r="Y16" s="4"/>
      <c r="Z16" s="4" t="s">
        <v>222</v>
      </c>
      <c r="AA16" s="4"/>
      <c r="AB16" s="4" t="s">
        <v>223</v>
      </c>
      <c r="AC16" s="4"/>
      <c r="AD16" s="4" t="s">
        <v>224</v>
      </c>
      <c r="AE16" s="4"/>
      <c r="AF16" s="4" t="s">
        <v>225</v>
      </c>
      <c r="AG16" s="4"/>
      <c r="AH16" s="4" t="s">
        <v>226</v>
      </c>
    </row>
    <row r="17" spans="1:34" x14ac:dyDescent="0.25">
      <c r="A17" s="3">
        <f>IF(Расчет!H31='ФОРМУЛЫ!'!$B$4,Расчет!G31*Расчет!$N$28,IF(Расчет!H31='ФОРМУЛЫ!'!$B$5,Расчет!G31,IF(Расчет!H31='ФОРМУЛЫ!'!$B$6,Расчет!G31*Расчет!$O$28,0)))</f>
        <v>0</v>
      </c>
      <c r="B17" s="3">
        <f>A17*Расчет!E31</f>
        <v>0</v>
      </c>
      <c r="C17" s="3">
        <f>IF(Расчет!J31='ФОРМУЛЫ!'!$B$3,Расчет!G31*Расчет!I31/100,IF(Расчет!J31='ФОРМУЛЫ!'!$B$4,Расчет!I31*Расчет!$N$28,IF(Расчет!J31='ФОРМУЛЫ!'!$B$5,Расчет!I31,IF(Расчет!J31='ФОРМУЛЫ!'!$B$6,Расчет!I31*Расчет!$O$28,0))))</f>
        <v>0</v>
      </c>
      <c r="D17" s="3">
        <f>C17*Расчет!E31</f>
        <v>0</v>
      </c>
      <c r="E17" s="3">
        <f t="shared" ref="E17:E80" si="1">A17-C17</f>
        <v>0</v>
      </c>
      <c r="F17" s="3">
        <f>E17*Расчет!E31</f>
        <v>0</v>
      </c>
      <c r="G17" s="3">
        <f>IF(Расчет!M31="",'ФОРМУЛЫ!'!E17*(100+Расчет!$M$28)/100,'ФОРМУЛЫ!'!E17*(100+Расчет!M31)/100)</f>
        <v>0</v>
      </c>
      <c r="H17" s="7">
        <f>IF(Расчет!M31="",ROUND(Расчет!K31*(1+Расчет!$M$28/100),0),ROUND(Расчет!K31*(1+Расчет!M31/100),0))</f>
        <v>0</v>
      </c>
      <c r="I17" s="7">
        <f>IF(Расчет!M31="",(Расчет!$M$28+100)/100,(Расчет!M31+100)/100)</f>
        <v>1.2</v>
      </c>
      <c r="J17" s="5">
        <f>IF(Расчет!P31="",IF($O$16=0,'ФОРМУЛЫ!'!H17,ROUND(Расчет!K31*'ФОРМУЛЫ!'!I17+L17,0)),Расчет!P31)</f>
        <v>0</v>
      </c>
      <c r="K17" s="5">
        <f>J17*Расчет!E31</f>
        <v>0</v>
      </c>
      <c r="L17" s="3">
        <f>IF($O$16=0,0,$M$16*(Расчет!K31/$O$16))</f>
        <v>0</v>
      </c>
      <c r="O17" s="3">
        <f>IF(Расчет!P31=0,Расчет!L31,0)</f>
        <v>0</v>
      </c>
      <c r="P17" s="12">
        <f>IF(E17=0,0,(J17-E17)/J17)</f>
        <v>0</v>
      </c>
      <c r="Q17" s="3">
        <f>IF(Расчет!H31='ФОРМУЛЫ!'!$B$5,'ФОРМУЛЫ!'!A17,0)</f>
        <v>0</v>
      </c>
      <c r="R17" s="3">
        <f>IF(Расчет!H31='ФОРМУЛЫ!'!$B$4,'ФОРМУЛЫ!'!A17,0)</f>
        <v>0</v>
      </c>
      <c r="S17" s="3">
        <f>IF(Расчет!H31='ФОРМУЛЫ!'!$B$6,'ФОРМУЛЫ!'!A17,0)</f>
        <v>0</v>
      </c>
      <c r="T17" s="5">
        <f>ROUND((IF(Расчет!R31='ФОРМУЛЫ!'!$E$3,(A17-A17/1.18),IF(Расчет!R31='ФОРМУЛЫ!'!$E$4,0,IF(Расчет!R31='ФОРМУЛЫ!'!$E$5,(A17-A17/1.1),X))))*Расчет!E31,2)</f>
        <v>0</v>
      </c>
      <c r="U17" s="3">
        <f>ROUND((IF(Расчет!R31='ФОРМУЛЫ!'!$E$3,(J17-J17/1.18),IF(Расчет!R31='ФОРМУЛЫ!'!$E$4,0,IF(Расчет!R31='ФОРМУЛЫ!'!$E$5,(J17-J17/1.1),X))))*Расчет!E31,2)</f>
        <v>0</v>
      </c>
      <c r="V17" s="3">
        <f>ROUND((J17-J17/1.18)*Расчет!E31,2)</f>
        <v>0</v>
      </c>
      <c r="W17" s="3">
        <f>ROUND(A17*Расчет!E31*0.21/365,2)</f>
        <v>0</v>
      </c>
      <c r="X17" s="3">
        <f>Z17+AB17+AD17+AF17+AH17</f>
        <v>0</v>
      </c>
      <c r="Y17" s="3">
        <f>IF(($Q$2-Расчет!X31)&gt;0,($Q$2-Расчет!X31),0)</f>
        <v>0</v>
      </c>
      <c r="Z17" s="3">
        <f>$W17*Y17</f>
        <v>0</v>
      </c>
      <c r="AA17" s="3">
        <f>IF(IF(Y17&gt;0,$Q$3-$Q$2,$Q$3-Расчет!X31)&gt;0,IF(Y17&gt;0,$Q$3-$Q$2,$Q$3-Расчет!X31),0)</f>
        <v>0</v>
      </c>
      <c r="AB17" s="3">
        <f>$W17*AA17</f>
        <v>0</v>
      </c>
      <c r="AC17" s="3">
        <f>IF(IF(AA17&gt;0,$Q$4-$Q$3,$Q$4-Расчет!X31)&gt;0,IF(AA17&gt;0,$Q$4-$Q$3,$Q$4-Расчет!X31),0)</f>
        <v>0</v>
      </c>
      <c r="AD17" s="3">
        <f>$W17*AC17</f>
        <v>0</v>
      </c>
      <c r="AE17" s="3">
        <f>IF(IF(AC17&gt;0,$Q$5-$Q$4,$Q$5-Расчет!X31)&gt;0,IF(AC17&gt;0,$Q$5-$Q$4,$Q$5-Расчет!X31),0)</f>
        <v>0</v>
      </c>
      <c r="AF17" s="3">
        <f>$W17*AE17</f>
        <v>0</v>
      </c>
      <c r="AG17" s="3">
        <f>IF(IF(AE17&gt;0,$Q$6-$Q$5,$Q$6-Расчет!X31)&gt;0,IF(AE17&gt;0,$Q$6-$Q$5,$Q$6-Расчет!X31),0)</f>
        <v>0</v>
      </c>
      <c r="AH17" s="3">
        <f>$W17*AG17</f>
        <v>0</v>
      </c>
    </row>
    <row r="18" spans="1:34" x14ac:dyDescent="0.25">
      <c r="A18" s="3">
        <f>IF(Расчет!H32='ФОРМУЛЫ!'!$B$4,Расчет!G32*Расчет!$N$28,IF(Расчет!H32='ФОРМУЛЫ!'!$B$5,Расчет!G32,IF(Расчет!H32='ФОРМУЛЫ!'!$B$6,Расчет!G32*Расчет!$O$28,0)))</f>
        <v>88302</v>
      </c>
      <c r="B18" s="3">
        <f>A18*Расчет!E32</f>
        <v>353208</v>
      </c>
      <c r="C18" s="3">
        <f>IF(Расчет!J32='ФОРМУЛЫ!'!$B$3,Расчет!G32*Расчет!I32/100,IF(Расчет!J32='ФОРМУЛЫ!'!$B$4,Расчет!I32*Расчет!$N$28,IF(Расчет!J32='ФОРМУЛЫ!'!$B$5,Расчет!I32,IF(Расчет!J32='ФОРМУЛЫ!'!$B$6,Расчет!I32*Расчет!$O$28,0))))</f>
        <v>0</v>
      </c>
      <c r="D18" s="3">
        <f>C18*Расчет!E32</f>
        <v>0</v>
      </c>
      <c r="E18" s="3">
        <f t="shared" si="1"/>
        <v>88302</v>
      </c>
      <c r="F18" s="3">
        <f>E18*Расчет!E32</f>
        <v>353208</v>
      </c>
      <c r="G18" s="3">
        <f>IF(Расчет!M32="",'ФОРМУЛЫ!'!E18*(100+Расчет!$M$28)/100,'ФОРМУЛЫ!'!E18*(100+Расчет!M32)/100)</f>
        <v>105962.4</v>
      </c>
      <c r="H18" s="7">
        <f>IF(Расчет!M32="",ROUND(Расчет!K32*(1+Расчет!$M$28/100),0),ROUND(Расчет!K32*(1+Расчет!M32/100),0))</f>
        <v>105962</v>
      </c>
      <c r="I18" s="7">
        <f>IF(Расчет!M32="",(Расчет!$M$28+100)/100,(Расчет!M32+100)/100)</f>
        <v>1.2</v>
      </c>
      <c r="J18" s="5">
        <f>IF(Расчет!P32="",IF($O$16=0,'ФОРМУЛЫ!'!H18,ROUND(Расчет!K32*'ФОРМУЛЫ!'!I18+L18,0)),Расчет!P32)</f>
        <v>105962</v>
      </c>
      <c r="K18" s="5">
        <f>J18*Расчет!E32</f>
        <v>423848</v>
      </c>
      <c r="L18" s="3">
        <f>IF($O$16=0,0,$M$16*(Расчет!K32/$O$16))</f>
        <v>0</v>
      </c>
      <c r="O18" s="3">
        <f>IF(Расчет!P32=0,Расчет!L32,0)</f>
        <v>353208</v>
      </c>
      <c r="P18" s="12">
        <f t="shared" ref="P18:P81" si="2">IF(E18=0,0,(J18-E18)/J18)</f>
        <v>0.16666352088484551</v>
      </c>
      <c r="Q18" s="3">
        <f>IF(Расчет!H32='ФОРМУЛЫ!'!$B$5,'ФОРМУЛЫ!'!A18,0)</f>
        <v>88302</v>
      </c>
      <c r="R18" s="3">
        <f>IF(Расчет!H32='ФОРМУЛЫ!'!$B$4,'ФОРМУЛЫ!'!A18,0)</f>
        <v>0</v>
      </c>
      <c r="S18" s="3">
        <f>IF(Расчет!H32='ФОРМУЛЫ!'!$B$6,'ФОРМУЛЫ!'!A18,0)</f>
        <v>0</v>
      </c>
      <c r="T18" s="5">
        <f>ROUND((IF(Расчет!R32='ФОРМУЛЫ!'!$E$3,(A18-A18/1.18),IF(Расчет!R32='ФОРМУЛЫ!'!$E$4,0,IF(Расчет!R32='ФОРМУЛЫ!'!$E$5,(A18-A18/1.1),X))))*Расчет!E32,2)</f>
        <v>53879.19</v>
      </c>
      <c r="U18" s="3">
        <f>ROUND((IF(Расчет!R32='ФОРМУЛЫ!'!$E$3,(J18-J18/1.18),IF(Расчет!R32='ФОРМУЛЫ!'!$E$4,0,IF(Расчет!R32='ФОРМУЛЫ!'!$E$5,(J18-J18/1.1),X))))*Расчет!E32,2)</f>
        <v>64654.78</v>
      </c>
      <c r="V18" s="3">
        <f>ROUND((J18-J18/1.18)*Расчет!E32,2)</f>
        <v>64654.78</v>
      </c>
      <c r="W18" s="3">
        <f>ROUND(A18*Расчет!E32*0.21/365,2)</f>
        <v>203.22</v>
      </c>
      <c r="X18" s="3">
        <f t="shared" ref="X18:X81" si="3">Z18+AB18+AD18+AF18+AH18</f>
        <v>0</v>
      </c>
      <c r="Y18" s="3">
        <f>IF(($Q$2-Расчет!X32)&gt;0,($Q$2-Расчет!X32),0)</f>
        <v>0</v>
      </c>
      <c r="Z18" s="3">
        <f t="shared" ref="Z18:Z81" si="4">$W18*Y18</f>
        <v>0</v>
      </c>
      <c r="AA18" s="3">
        <f>IF(IF(Y18&gt;0,$Q$3-$Q$2,$Q$3-Расчет!X32)&gt;0,IF(Y18&gt;0,$Q$3-$Q$2,$Q$3-Расчет!X32),0)</f>
        <v>0</v>
      </c>
      <c r="AB18" s="3">
        <f t="shared" ref="AB18:AB81" si="5">$W18*AA18</f>
        <v>0</v>
      </c>
      <c r="AC18" s="3">
        <f>IF(IF(AA18&gt;0,$Q$4-$Q$3,$Q$4-Расчет!X32)&gt;0,IF(AA18&gt;0,$Q$4-$Q$3,$Q$4-Расчет!X32),0)</f>
        <v>0</v>
      </c>
      <c r="AD18" s="3">
        <f t="shared" ref="AD18:AD81" si="6">$W18*AC18</f>
        <v>0</v>
      </c>
      <c r="AE18" s="3">
        <f>IF(IF(AC18&gt;0,$Q$5-$Q$4,$Q$5-Расчет!X32)&gt;0,IF(AC18&gt;0,$Q$5-$Q$4,$Q$5-Расчет!X32),0)</f>
        <v>0</v>
      </c>
      <c r="AF18" s="3">
        <f t="shared" ref="AF18:AF81" si="7">$W18*AE18</f>
        <v>0</v>
      </c>
      <c r="AG18" s="3">
        <f>IF(IF(AE18&gt;0,$Q$6-$Q$5,$Q$6-Расчет!X32)&gt;0,IF(AE18&gt;0,$Q$6-$Q$5,$Q$6-Расчет!X32),0)</f>
        <v>0</v>
      </c>
      <c r="AH18" s="3">
        <f t="shared" ref="AH18:AH81" si="8">$W18*AG18</f>
        <v>0</v>
      </c>
    </row>
    <row r="19" spans="1:34" x14ac:dyDescent="0.25">
      <c r="A19" s="3">
        <f>IF(Расчет!H33='ФОРМУЛЫ!'!$B$4,Расчет!G33*Расчет!$N$28,IF(Расчет!H33='ФОРМУЛЫ!'!$B$5,Расчет!G33,IF(Расчет!H33='ФОРМУЛЫ!'!$B$6,Расчет!G33*Расчет!$O$28,0)))</f>
        <v>2873</v>
      </c>
      <c r="B19" s="3">
        <f>A19*Расчет!E33</f>
        <v>11492</v>
      </c>
      <c r="C19" s="3">
        <f>IF(Расчет!J33='ФОРМУЛЫ!'!$B$3,Расчет!G33*Расчет!I33/100,IF(Расчет!J33='ФОРМУЛЫ!'!$B$4,Расчет!I33*Расчет!$N$28,IF(Расчет!J33='ФОРМУЛЫ!'!$B$5,Расчет!I33,IF(Расчет!J33='ФОРМУЛЫ!'!$B$6,Расчет!I33*Расчет!$O$28,0))))</f>
        <v>0</v>
      </c>
      <c r="D19" s="3">
        <f>C19*Расчет!E33</f>
        <v>0</v>
      </c>
      <c r="E19" s="3">
        <f t="shared" si="1"/>
        <v>2873</v>
      </c>
      <c r="F19" s="3">
        <f>E19*Расчет!E33</f>
        <v>11492</v>
      </c>
      <c r="G19" s="3">
        <f>IF(Расчет!M33="",'ФОРМУЛЫ!'!E19*(100+Расчет!$M$28)/100,'ФОРМУЛЫ!'!E19*(100+Расчет!M33)/100)</f>
        <v>3447.6</v>
      </c>
      <c r="H19" s="7">
        <f>IF(Расчет!M33="",ROUND(Расчет!K33*(1+Расчет!$M$28/100),0),ROUND(Расчет!K33*(1+Расчет!M33/100),0))</f>
        <v>3448</v>
      </c>
      <c r="I19" s="7">
        <f>IF(Расчет!M33="",(Расчет!$M$28+100)/100,(Расчет!M33+100)/100)</f>
        <v>1.2</v>
      </c>
      <c r="J19" s="5">
        <f>IF(Расчет!P33="",IF($O$16=0,'ФОРМУЛЫ!'!H19,ROUND(Расчет!K33*'ФОРМУЛЫ!'!I19+L19,0)),Расчет!P33)</f>
        <v>3448</v>
      </c>
      <c r="K19" s="5">
        <f>J19*Расчет!E33</f>
        <v>13792</v>
      </c>
      <c r="L19" s="3">
        <f>IF($O$16=0,0,$M$16*(Расчет!K33/$O$16))</f>
        <v>0</v>
      </c>
      <c r="O19" s="3">
        <f>IF(Расчет!P33=0,Расчет!L33,0)</f>
        <v>11492</v>
      </c>
      <c r="P19" s="12">
        <f t="shared" si="2"/>
        <v>0.16676334106728538</v>
      </c>
      <c r="Q19" s="3">
        <f>IF(Расчет!H33='ФОРМУЛЫ!'!$B$5,'ФОРМУЛЫ!'!A19,0)</f>
        <v>2873</v>
      </c>
      <c r="R19" s="3">
        <f>IF(Расчет!H33='ФОРМУЛЫ!'!$B$4,'ФОРМУЛЫ!'!A19,0)</f>
        <v>0</v>
      </c>
      <c r="S19" s="3">
        <f>IF(Расчет!H33='ФОРМУЛЫ!'!$B$6,'ФОРМУЛЫ!'!A19,0)</f>
        <v>0</v>
      </c>
      <c r="T19" s="5">
        <f>ROUND((IF(Расчет!R33='ФОРМУЛЫ!'!$E$3,(A19-A19/1.18),IF(Расчет!R33='ФОРМУЛЫ!'!$E$4,0,IF(Расчет!R33='ФОРМУЛЫ!'!$E$5,(A19-A19/1.1),X))))*Расчет!E33,2)</f>
        <v>1753.02</v>
      </c>
      <c r="U19" s="3">
        <f>ROUND((IF(Расчет!R33='ФОРМУЛЫ!'!$E$3,(J19-J19/1.18),IF(Расчет!R33='ФОРМУЛЫ!'!$E$4,0,IF(Расчет!R33='ФОРМУЛЫ!'!$E$5,(J19-J19/1.1),X))))*Расчет!E33,2)</f>
        <v>2103.86</v>
      </c>
      <c r="V19" s="3">
        <f>ROUND((J19-J19/1.18)*Расчет!E33,2)</f>
        <v>2103.86</v>
      </c>
      <c r="W19" s="3">
        <f>ROUND(A19*Расчет!E33*0.21/365,2)</f>
        <v>6.61</v>
      </c>
      <c r="X19" s="3">
        <f t="shared" si="3"/>
        <v>0</v>
      </c>
      <c r="Y19" s="3">
        <f>IF(($Q$2-Расчет!X33)&gt;0,($Q$2-Расчет!X33),0)</f>
        <v>0</v>
      </c>
      <c r="Z19" s="3">
        <f t="shared" si="4"/>
        <v>0</v>
      </c>
      <c r="AA19" s="3">
        <f>IF(IF(Y19&gt;0,$Q$3-$Q$2,$Q$3-Расчет!X33)&gt;0,IF(Y19&gt;0,$Q$3-$Q$2,$Q$3-Расчет!X33),0)</f>
        <v>0</v>
      </c>
      <c r="AB19" s="3">
        <f t="shared" si="5"/>
        <v>0</v>
      </c>
      <c r="AC19" s="3">
        <f>IF(IF(AA19&gt;0,$Q$4-$Q$3,$Q$4-Расчет!X33)&gt;0,IF(AA19&gt;0,$Q$4-$Q$3,$Q$4-Расчет!X33),0)</f>
        <v>0</v>
      </c>
      <c r="AD19" s="3">
        <f t="shared" si="6"/>
        <v>0</v>
      </c>
      <c r="AE19" s="3">
        <f>IF(IF(AC19&gt;0,$Q$5-$Q$4,$Q$5-Расчет!X33)&gt;0,IF(AC19&gt;0,$Q$5-$Q$4,$Q$5-Расчет!X33),0)</f>
        <v>0</v>
      </c>
      <c r="AF19" s="3">
        <f t="shared" si="7"/>
        <v>0</v>
      </c>
      <c r="AG19" s="3">
        <f>IF(IF(AE19&gt;0,$Q$6-$Q$5,$Q$6-Расчет!X33)&gt;0,IF(AE19&gt;0,$Q$6-$Q$5,$Q$6-Расчет!X33),0)</f>
        <v>0</v>
      </c>
      <c r="AH19" s="3">
        <f t="shared" si="8"/>
        <v>0</v>
      </c>
    </row>
    <row r="20" spans="1:34" x14ac:dyDescent="0.25">
      <c r="A20" s="3">
        <f>IF(Расчет!H34='ФОРМУЛЫ!'!$B$4,Расчет!G34*Расчет!$N$28,IF(Расчет!H34='ФОРМУЛЫ!'!$B$5,Расчет!G34,IF(Расчет!H34='ФОРМУЛЫ!'!$B$6,Расчет!G34*Расчет!$O$28,0)))</f>
        <v>98689</v>
      </c>
      <c r="B20" s="3">
        <f>A20*Расчет!E34</f>
        <v>394756</v>
      </c>
      <c r="C20" s="3">
        <f>IF(Расчет!J34='ФОРМУЛЫ!'!$B$3,Расчет!G34*Расчет!I34/100,IF(Расчет!J34='ФОРМУЛЫ!'!$B$4,Расчет!I34*Расчет!$N$28,IF(Расчет!J34='ФОРМУЛЫ!'!$B$5,Расчет!I34,IF(Расчет!J34='ФОРМУЛЫ!'!$B$6,Расчет!I34*Расчет!$O$28,0))))</f>
        <v>0</v>
      </c>
      <c r="D20" s="3">
        <f>C20*Расчет!E34</f>
        <v>0</v>
      </c>
      <c r="E20" s="3">
        <f t="shared" si="1"/>
        <v>98689</v>
      </c>
      <c r="F20" s="3">
        <f>E20*Расчет!E34</f>
        <v>394756</v>
      </c>
      <c r="G20" s="3">
        <f>IF(Расчет!M34="",'ФОРМУЛЫ!'!E20*(100+Расчет!$M$28)/100,'ФОРМУЛЫ!'!E20*(100+Расчет!M34)/100)</f>
        <v>118426.8</v>
      </c>
      <c r="H20" s="7">
        <f>IF(Расчет!M34="",ROUND(Расчет!K34*(1+Расчет!$M$28/100),0),ROUND(Расчет!K34*(1+Расчет!M34/100),0))</f>
        <v>118427</v>
      </c>
      <c r="I20" s="7">
        <f>IF(Расчет!M34="",(Расчет!$M$28+100)/100,(Расчет!M34+100)/100)</f>
        <v>1.2</v>
      </c>
      <c r="J20" s="5">
        <f>IF(Расчет!P34="",IF($O$16=0,'ФОРМУЛЫ!'!H20,ROUND(Расчет!K34*'ФОРМУЛЫ!'!I20+L20,0)),Расчет!P34)</f>
        <v>118427</v>
      </c>
      <c r="K20" s="5">
        <f>J20*Расчет!E34</f>
        <v>473708</v>
      </c>
      <c r="L20" s="3">
        <f>IF($O$16=0,0,$M$16*(Расчет!K34/$O$16))</f>
        <v>0</v>
      </c>
      <c r="O20" s="3">
        <f>IF(Расчет!P34=0,Расчет!L34,0)</f>
        <v>394756</v>
      </c>
      <c r="P20" s="12">
        <f t="shared" si="2"/>
        <v>0.16666807400339451</v>
      </c>
      <c r="Q20" s="3">
        <f>IF(Расчет!H34='ФОРМУЛЫ!'!$B$5,'ФОРМУЛЫ!'!A20,0)</f>
        <v>98689</v>
      </c>
      <c r="R20" s="3">
        <f>IF(Расчет!H34='ФОРМУЛЫ!'!$B$4,'ФОРМУЛЫ!'!A20,0)</f>
        <v>0</v>
      </c>
      <c r="S20" s="3">
        <f>IF(Расчет!H34='ФОРМУЛЫ!'!$B$6,'ФОРМУЛЫ!'!A20,0)</f>
        <v>0</v>
      </c>
      <c r="T20" s="5">
        <f>ROUND((IF(Расчет!R34='ФОРМУЛЫ!'!$E$3,(A20-A20/1.18),IF(Расчет!R34='ФОРМУЛЫ!'!$E$4,0,IF(Расчет!R34='ФОРМУЛЫ!'!$E$5,(A20-A20/1.1),X))))*Расчет!E34,2)</f>
        <v>60217.02</v>
      </c>
      <c r="U20" s="3">
        <f>ROUND((IF(Расчет!R34='ФОРМУЛЫ!'!$E$3,(J20-J20/1.18),IF(Расчет!R34='ФОРМУЛЫ!'!$E$4,0,IF(Расчет!R34='ФОРМУЛЫ!'!$E$5,(J20-J20/1.1),X))))*Расчет!E34,2)</f>
        <v>72260.539999999994</v>
      </c>
      <c r="V20" s="3">
        <f>ROUND((J20-J20/1.18)*Расчет!E34,2)</f>
        <v>72260.539999999994</v>
      </c>
      <c r="W20" s="3">
        <f>ROUND(A20*Расчет!E34*0.21/365,2)</f>
        <v>227.12</v>
      </c>
      <c r="X20" s="3">
        <f t="shared" si="3"/>
        <v>0</v>
      </c>
      <c r="Y20" s="3">
        <f>IF(($Q$2-Расчет!X34)&gt;0,($Q$2-Расчет!X34),0)</f>
        <v>0</v>
      </c>
      <c r="Z20" s="3">
        <f t="shared" si="4"/>
        <v>0</v>
      </c>
      <c r="AA20" s="3">
        <f>IF(IF(Y20&gt;0,$Q$3-$Q$2,$Q$3-Расчет!X34)&gt;0,IF(Y20&gt;0,$Q$3-$Q$2,$Q$3-Расчет!X34),0)</f>
        <v>0</v>
      </c>
      <c r="AB20" s="3">
        <f t="shared" si="5"/>
        <v>0</v>
      </c>
      <c r="AC20" s="3">
        <f>IF(IF(AA20&gt;0,$Q$4-$Q$3,$Q$4-Расчет!X34)&gt;0,IF(AA20&gt;0,$Q$4-$Q$3,$Q$4-Расчет!X34),0)</f>
        <v>0</v>
      </c>
      <c r="AD20" s="3">
        <f t="shared" si="6"/>
        <v>0</v>
      </c>
      <c r="AE20" s="3">
        <f>IF(IF(AC20&gt;0,$Q$5-$Q$4,$Q$5-Расчет!X34)&gt;0,IF(AC20&gt;0,$Q$5-$Q$4,$Q$5-Расчет!X34),0)</f>
        <v>0</v>
      </c>
      <c r="AF20" s="3">
        <f t="shared" si="7"/>
        <v>0</v>
      </c>
      <c r="AG20" s="3">
        <f>IF(IF(AE20&gt;0,$Q$6-$Q$5,$Q$6-Расчет!X34)&gt;0,IF(AE20&gt;0,$Q$6-$Q$5,$Q$6-Расчет!X34),0)</f>
        <v>0</v>
      </c>
      <c r="AH20" s="3">
        <f t="shared" si="8"/>
        <v>0</v>
      </c>
    </row>
    <row r="21" spans="1:34" x14ac:dyDescent="0.25">
      <c r="A21" s="3">
        <f>IF(Расчет!H35='ФОРМУЛЫ!'!$B$4,Расчет!G35*Расчет!$N$28,IF(Расчет!H35='ФОРМУЛЫ!'!$B$5,Расчет!G35,IF(Расчет!H35='ФОРМУЛЫ!'!$B$6,Расчет!G35*Расчет!$O$28,0)))</f>
        <v>52234</v>
      </c>
      <c r="B21" s="3">
        <f>A21*Расчет!E35</f>
        <v>208936</v>
      </c>
      <c r="C21" s="3">
        <f>IF(Расчет!J35='ФОРМУЛЫ!'!$B$3,Расчет!G35*Расчет!I35/100,IF(Расчет!J35='ФОРМУЛЫ!'!$B$4,Расчет!I35*Расчет!$N$28,IF(Расчет!J35='ФОРМУЛЫ!'!$B$5,Расчет!I35,IF(Расчет!J35='ФОРМУЛЫ!'!$B$6,Расчет!I35*Расчет!$O$28,0))))</f>
        <v>0</v>
      </c>
      <c r="D21" s="3">
        <f>C21*Расчет!E35</f>
        <v>0</v>
      </c>
      <c r="E21" s="3">
        <f t="shared" si="1"/>
        <v>52234</v>
      </c>
      <c r="F21" s="3">
        <f>E21*Расчет!E35</f>
        <v>208936</v>
      </c>
      <c r="G21" s="3">
        <f>IF(Расчет!M35="",'ФОРМУЛЫ!'!E21*(100+Расчет!$M$28)/100,'ФОРМУЛЫ!'!E21*(100+Расчет!M35)/100)</f>
        <v>62680.800000000003</v>
      </c>
      <c r="H21" s="7">
        <f>IF(Расчет!M35="",ROUND(Расчет!K35*(1+Расчет!$M$28/100),0),ROUND(Расчет!K35*(1+Расчет!M35/100),0))</f>
        <v>62681</v>
      </c>
      <c r="I21" s="7">
        <f>IF(Расчет!M35="",(Расчет!$M$28+100)/100,(Расчет!M35+100)/100)</f>
        <v>1.2</v>
      </c>
      <c r="J21" s="5">
        <f>IF(Расчет!P35="",IF($O$16=0,'ФОРМУЛЫ!'!H21,ROUND(Расчет!K35*'ФОРМУЛЫ!'!I21+L21,0)),Расчет!P35)</f>
        <v>62681</v>
      </c>
      <c r="K21" s="5">
        <f>J21*Расчет!E35</f>
        <v>250724</v>
      </c>
      <c r="L21" s="3">
        <f>IF($O$16=0,0,$M$16*(Расчет!K35/$O$16))</f>
        <v>0</v>
      </c>
      <c r="O21" s="3">
        <f>IF(Расчет!P35=0,Расчет!L35,0)</f>
        <v>208936</v>
      </c>
      <c r="P21" s="12">
        <f t="shared" si="2"/>
        <v>0.16666932563296694</v>
      </c>
      <c r="Q21" s="3">
        <f>IF(Расчет!H35='ФОРМУЛЫ!'!$B$5,'ФОРМУЛЫ!'!A21,0)</f>
        <v>52234</v>
      </c>
      <c r="R21" s="3">
        <f>IF(Расчет!H35='ФОРМУЛЫ!'!$B$4,'ФОРМУЛЫ!'!A21,0)</f>
        <v>0</v>
      </c>
      <c r="S21" s="3">
        <f>IF(Расчет!H35='ФОРМУЛЫ!'!$B$6,'ФОРМУЛЫ!'!A21,0)</f>
        <v>0</v>
      </c>
      <c r="T21" s="5">
        <f>ROUND((IF(Расчет!R35='ФОРМУЛЫ!'!$E$3,(A21-A21/1.18),IF(Расчет!R35='ФОРМУЛЫ!'!$E$4,0,IF(Расчет!R35='ФОРМУЛЫ!'!$E$5,(A21-A21/1.1),X))))*Расчет!E35,2)</f>
        <v>31871.59</v>
      </c>
      <c r="U21" s="3">
        <f>ROUND((IF(Расчет!R35='ФОРМУЛЫ!'!$E$3,(J21-J21/1.18),IF(Расчет!R35='ФОРМУЛЫ!'!$E$4,0,IF(Расчет!R35='ФОРМУЛЫ!'!$E$5,(J21-J21/1.1),X))))*Расчет!E35,2)</f>
        <v>38246.03</v>
      </c>
      <c r="V21" s="3">
        <f>ROUND((J21-J21/1.18)*Расчет!E35,2)</f>
        <v>38246.03</v>
      </c>
      <c r="W21" s="3">
        <f>ROUND(A21*Расчет!E35*0.21/365,2)</f>
        <v>120.21</v>
      </c>
      <c r="X21" s="3">
        <f t="shared" si="3"/>
        <v>0</v>
      </c>
      <c r="Y21" s="3">
        <f>IF(($Q$2-Расчет!X35)&gt;0,($Q$2-Расчет!X35),0)</f>
        <v>0</v>
      </c>
      <c r="Z21" s="3">
        <f t="shared" si="4"/>
        <v>0</v>
      </c>
      <c r="AA21" s="3">
        <f>IF(IF(Y21&gt;0,$Q$3-$Q$2,$Q$3-Расчет!X35)&gt;0,IF(Y21&gt;0,$Q$3-$Q$2,$Q$3-Расчет!X35),0)</f>
        <v>0</v>
      </c>
      <c r="AB21" s="3">
        <f t="shared" si="5"/>
        <v>0</v>
      </c>
      <c r="AC21" s="3">
        <f>IF(IF(AA21&gt;0,$Q$4-$Q$3,$Q$4-Расчет!X35)&gt;0,IF(AA21&gt;0,$Q$4-$Q$3,$Q$4-Расчет!X35),0)</f>
        <v>0</v>
      </c>
      <c r="AD21" s="3">
        <f t="shared" si="6"/>
        <v>0</v>
      </c>
      <c r="AE21" s="3">
        <f>IF(IF(AC21&gt;0,$Q$5-$Q$4,$Q$5-Расчет!X35)&gt;0,IF(AC21&gt;0,$Q$5-$Q$4,$Q$5-Расчет!X35),0)</f>
        <v>0</v>
      </c>
      <c r="AF21" s="3">
        <f t="shared" si="7"/>
        <v>0</v>
      </c>
      <c r="AG21" s="3">
        <f>IF(IF(AE21&gt;0,$Q$6-$Q$5,$Q$6-Расчет!X35)&gt;0,IF(AE21&gt;0,$Q$6-$Q$5,$Q$6-Расчет!X35),0)</f>
        <v>0</v>
      </c>
      <c r="AH21" s="3">
        <f t="shared" si="8"/>
        <v>0</v>
      </c>
    </row>
    <row r="22" spans="1:34" x14ac:dyDescent="0.25">
      <c r="A22" s="3">
        <f>IF(Расчет!H36='ФОРМУЛЫ!'!$B$4,Расчет!G36*Расчет!$N$28,IF(Расчет!H36='ФОРМУЛЫ!'!$B$5,Расчет!G36,IF(Расчет!H36='ФОРМУЛЫ!'!$B$6,Расчет!G36*Расчет!$O$28,0)))</f>
        <v>79300</v>
      </c>
      <c r="B22" s="3">
        <f>A22*Расчет!E36</f>
        <v>158600</v>
      </c>
      <c r="C22" s="3">
        <f>IF(Расчет!J36='ФОРМУЛЫ!'!$B$3,Расчет!G36*Расчет!I36/100,IF(Расчет!J36='ФОРМУЛЫ!'!$B$4,Расчет!I36*Расчет!$N$28,IF(Расчет!J36='ФОРМУЛЫ!'!$B$5,Расчет!I36,IF(Расчет!J36='ФОРМУЛЫ!'!$B$6,Расчет!I36*Расчет!$O$28,0))))</f>
        <v>0</v>
      </c>
      <c r="D22" s="3">
        <f>C22*Расчет!E36</f>
        <v>0</v>
      </c>
      <c r="E22" s="3">
        <f t="shared" si="1"/>
        <v>79300</v>
      </c>
      <c r="F22" s="3">
        <f>E22*Расчет!E36</f>
        <v>158600</v>
      </c>
      <c r="G22" s="3">
        <f>IF(Расчет!M36="",'ФОРМУЛЫ!'!E22*(100+Расчет!$M$28)/100,'ФОРМУЛЫ!'!E22*(100+Расчет!M36)/100)</f>
        <v>95160</v>
      </c>
      <c r="H22" s="7">
        <f>IF(Расчет!M36="",ROUND(Расчет!K36*(1+Расчет!$M$28/100),0),ROUND(Расчет!K36*(1+Расчет!M36/100),0))</f>
        <v>95160</v>
      </c>
      <c r="I22" s="7">
        <f>IF(Расчет!M36="",(Расчет!$M$28+100)/100,(Расчет!M36+100)/100)</f>
        <v>1.2</v>
      </c>
      <c r="J22" s="5">
        <f>IF(Расчет!P36="",IF($O$16=0,'ФОРМУЛЫ!'!H22,ROUND(Расчет!K36*'ФОРМУЛЫ!'!I22+L22,0)),Расчет!P36)</f>
        <v>95160</v>
      </c>
      <c r="K22" s="5">
        <f>J22*Расчет!E36</f>
        <v>190320</v>
      </c>
      <c r="L22" s="3">
        <f>IF($O$16=0,0,$M$16*(Расчет!K36/$O$16))</f>
        <v>0</v>
      </c>
      <c r="O22" s="3">
        <f>IF(Расчет!P36=0,Расчет!L36,0)</f>
        <v>158600</v>
      </c>
      <c r="P22" s="12">
        <f t="shared" si="2"/>
        <v>0.16666666666666666</v>
      </c>
      <c r="Q22" s="3">
        <f>IF(Расчет!H36='ФОРМУЛЫ!'!$B$5,'ФОРМУЛЫ!'!A22,0)</f>
        <v>79300</v>
      </c>
      <c r="R22" s="3">
        <f>IF(Расчет!H36='ФОРМУЛЫ!'!$B$4,'ФОРМУЛЫ!'!A22,0)</f>
        <v>0</v>
      </c>
      <c r="S22" s="3">
        <f>IF(Расчет!H36='ФОРМУЛЫ!'!$B$6,'ФОРМУЛЫ!'!A22,0)</f>
        <v>0</v>
      </c>
      <c r="T22" s="5">
        <f>ROUND((IF(Расчет!R36='ФОРМУЛЫ!'!$E$3,(A22-A22/1.18),IF(Расчет!R36='ФОРМУЛЫ!'!$E$4,0,IF(Расчет!R36='ФОРМУЛЫ!'!$E$5,(A22-A22/1.1),X))))*Расчет!E36,2)</f>
        <v>24193.22</v>
      </c>
      <c r="U22" s="3">
        <f>ROUND((IF(Расчет!R36='ФОРМУЛЫ!'!$E$3,(J22-J22/1.18),IF(Расчет!R36='ФОРМУЛЫ!'!$E$4,0,IF(Расчет!R36='ФОРМУЛЫ!'!$E$5,(J22-J22/1.1),X))))*Расчет!E36,2)</f>
        <v>29031.86</v>
      </c>
      <c r="V22" s="3">
        <f>ROUND((J22-J22/1.18)*Расчет!E36,2)</f>
        <v>29031.86</v>
      </c>
      <c r="W22" s="3">
        <f>ROUND(A22*Расчет!E36*0.21/365,2)</f>
        <v>91.25</v>
      </c>
      <c r="X22" s="3">
        <f t="shared" si="3"/>
        <v>0</v>
      </c>
      <c r="Y22" s="3">
        <f>IF(($Q$2-Расчет!X36)&gt;0,($Q$2-Расчет!X36),0)</f>
        <v>0</v>
      </c>
      <c r="Z22" s="3">
        <f t="shared" si="4"/>
        <v>0</v>
      </c>
      <c r="AA22" s="3">
        <f>IF(IF(Y22&gt;0,$Q$3-$Q$2,$Q$3-Расчет!X36)&gt;0,IF(Y22&gt;0,$Q$3-$Q$2,$Q$3-Расчет!X36),0)</f>
        <v>0</v>
      </c>
      <c r="AB22" s="3">
        <f t="shared" si="5"/>
        <v>0</v>
      </c>
      <c r="AC22" s="3">
        <f>IF(IF(AA22&gt;0,$Q$4-$Q$3,$Q$4-Расчет!X36)&gt;0,IF(AA22&gt;0,$Q$4-$Q$3,$Q$4-Расчет!X36),0)</f>
        <v>0</v>
      </c>
      <c r="AD22" s="3">
        <f t="shared" si="6"/>
        <v>0</v>
      </c>
      <c r="AE22" s="3">
        <f>IF(IF(AC22&gt;0,$Q$5-$Q$4,$Q$5-Расчет!X36)&gt;0,IF(AC22&gt;0,$Q$5-$Q$4,$Q$5-Расчет!X36),0)</f>
        <v>0</v>
      </c>
      <c r="AF22" s="3">
        <f t="shared" si="7"/>
        <v>0</v>
      </c>
      <c r="AG22" s="3">
        <f>IF(IF(AE22&gt;0,$Q$6-$Q$5,$Q$6-Расчет!X36)&gt;0,IF(AE22&gt;0,$Q$6-$Q$5,$Q$6-Расчет!X36),0)</f>
        <v>0</v>
      </c>
      <c r="AH22" s="3">
        <f t="shared" si="8"/>
        <v>0</v>
      </c>
    </row>
    <row r="23" spans="1:34" x14ac:dyDescent="0.25">
      <c r="A23" s="3">
        <f>IF(Расчет!H37='ФОРМУЛЫ!'!$B$4,Расчет!G37*Расчет!$N$28,IF(Расчет!H37='ФОРМУЛЫ!'!$B$5,Расчет!G37,IF(Расчет!H37='ФОРМУЛЫ!'!$B$6,Расчет!G37*Расчет!$O$28,0)))</f>
        <v>4681</v>
      </c>
      <c r="B23" s="3">
        <f>A23*Расчет!E37</f>
        <v>9362</v>
      </c>
      <c r="C23" s="3">
        <f>IF(Расчет!J37='ФОРМУЛЫ!'!$B$3,Расчет!G37*Расчет!I37/100,IF(Расчет!J37='ФОРМУЛЫ!'!$B$4,Расчет!I37*Расчет!$N$28,IF(Расчет!J37='ФОРМУЛЫ!'!$B$5,Расчет!I37,IF(Расчет!J37='ФОРМУЛЫ!'!$B$6,Расчет!I37*Расчет!$O$28,0))))</f>
        <v>0</v>
      </c>
      <c r="D23" s="3">
        <f>C23*Расчет!E37</f>
        <v>0</v>
      </c>
      <c r="E23" s="3">
        <f t="shared" si="1"/>
        <v>4681</v>
      </c>
      <c r="F23" s="3">
        <f>E23*Расчет!E37</f>
        <v>9362</v>
      </c>
      <c r="G23" s="3">
        <f>IF(Расчет!M37="",'ФОРМУЛЫ!'!E23*(100+Расчет!$M$28)/100,'ФОРМУЛЫ!'!E23*(100+Расчет!M37)/100)</f>
        <v>5617.2</v>
      </c>
      <c r="H23" s="7">
        <f>IF(Расчет!M37="",ROUND(Расчет!K37*(1+Расчет!$M$28/100),0),ROUND(Расчет!K37*(1+Расчет!M37/100),0))</f>
        <v>5617</v>
      </c>
      <c r="I23" s="7">
        <f>IF(Расчет!M37="",(Расчет!$M$28+100)/100,(Расчет!M37+100)/100)</f>
        <v>1.2</v>
      </c>
      <c r="J23" s="5">
        <f>IF(Расчет!P37="",IF($O$16=0,'ФОРМУЛЫ!'!H23,ROUND(Расчет!K37*'ФОРМУЛЫ!'!I23+L23,0)),Расчет!P37)</f>
        <v>5617</v>
      </c>
      <c r="K23" s="5">
        <f>J23*Расчет!E37</f>
        <v>11234</v>
      </c>
      <c r="L23" s="3">
        <f>IF($O$16=0,0,$M$16*(Расчет!K37/$O$16))</f>
        <v>0</v>
      </c>
      <c r="O23" s="3">
        <f>IF(Расчет!P37=0,Расчет!L37,0)</f>
        <v>9362</v>
      </c>
      <c r="P23" s="12">
        <f t="shared" si="2"/>
        <v>0.16663699483710165</v>
      </c>
      <c r="Q23" s="3">
        <f>IF(Расчет!H37='ФОРМУЛЫ!'!$B$5,'ФОРМУЛЫ!'!A23,0)</f>
        <v>4681</v>
      </c>
      <c r="R23" s="3">
        <f>IF(Расчет!H37='ФОРМУЛЫ!'!$B$4,'ФОРМУЛЫ!'!A23,0)</f>
        <v>0</v>
      </c>
      <c r="S23" s="3">
        <f>IF(Расчет!H37='ФОРМУЛЫ!'!$B$6,'ФОРМУЛЫ!'!A23,0)</f>
        <v>0</v>
      </c>
      <c r="T23" s="5">
        <f>ROUND((IF(Расчет!R37='ФОРМУЛЫ!'!$E$3,(A23-A23/1.18),IF(Расчет!R37='ФОРМУЛЫ!'!$E$4,0,IF(Расчет!R37='ФОРМУЛЫ!'!$E$5,(A23-A23/1.1),X))))*Расчет!E37,2)</f>
        <v>1428.1</v>
      </c>
      <c r="U23" s="3">
        <f>ROUND((IF(Расчет!R37='ФОРМУЛЫ!'!$E$3,(J23-J23/1.18),IF(Расчет!R37='ФОРМУЛЫ!'!$E$4,0,IF(Расчет!R37='ФОРМУЛЫ!'!$E$5,(J23-J23/1.1),X))))*Расчет!E37,2)</f>
        <v>1713.66</v>
      </c>
      <c r="V23" s="3">
        <f>ROUND((J23-J23/1.18)*Расчет!E37,2)</f>
        <v>1713.66</v>
      </c>
      <c r="W23" s="3">
        <f>ROUND(A23*Расчет!E37*0.21/365,2)</f>
        <v>5.39</v>
      </c>
      <c r="X23" s="3">
        <f t="shared" si="3"/>
        <v>0</v>
      </c>
      <c r="Y23" s="3">
        <f>IF(($Q$2-Расчет!X37)&gt;0,($Q$2-Расчет!X37),0)</f>
        <v>0</v>
      </c>
      <c r="Z23" s="3">
        <f t="shared" si="4"/>
        <v>0</v>
      </c>
      <c r="AA23" s="3">
        <f>IF(IF(Y23&gt;0,$Q$3-$Q$2,$Q$3-Расчет!X37)&gt;0,IF(Y23&gt;0,$Q$3-$Q$2,$Q$3-Расчет!X37),0)</f>
        <v>0</v>
      </c>
      <c r="AB23" s="3">
        <f t="shared" si="5"/>
        <v>0</v>
      </c>
      <c r="AC23" s="3">
        <f>IF(IF(AA23&gt;0,$Q$4-$Q$3,$Q$4-Расчет!X37)&gt;0,IF(AA23&gt;0,$Q$4-$Q$3,$Q$4-Расчет!X37),0)</f>
        <v>0</v>
      </c>
      <c r="AD23" s="3">
        <f t="shared" si="6"/>
        <v>0</v>
      </c>
      <c r="AE23" s="3">
        <f>IF(IF(AC23&gt;0,$Q$5-$Q$4,$Q$5-Расчет!X37)&gt;0,IF(AC23&gt;0,$Q$5-$Q$4,$Q$5-Расчет!X37),0)</f>
        <v>0</v>
      </c>
      <c r="AF23" s="3">
        <f t="shared" si="7"/>
        <v>0</v>
      </c>
      <c r="AG23" s="3">
        <f>IF(IF(AE23&gt;0,$Q$6-$Q$5,$Q$6-Расчет!X37)&gt;0,IF(AE23&gt;0,$Q$6-$Q$5,$Q$6-Расчет!X37),0)</f>
        <v>0</v>
      </c>
      <c r="AH23" s="3">
        <f t="shared" si="8"/>
        <v>0</v>
      </c>
    </row>
    <row r="24" spans="1:34" x14ac:dyDescent="0.25">
      <c r="A24" s="3">
        <f>IF(Расчет!H38='ФОРМУЛЫ!'!$B$4,Расчет!G38*Расчет!$N$28,IF(Расчет!H38='ФОРМУЛЫ!'!$B$5,Расчет!G38,IF(Расчет!H38='ФОРМУЛЫ!'!$B$6,Расчет!G38*Расчет!$O$28,0)))</f>
        <v>20925</v>
      </c>
      <c r="B24" s="3">
        <f>A24*Расчет!E38</f>
        <v>20925</v>
      </c>
      <c r="C24" s="3">
        <f>IF(Расчет!J38='ФОРМУЛЫ!'!$B$3,Расчет!G38*Расчет!I38/100,IF(Расчет!J38='ФОРМУЛЫ!'!$B$4,Расчет!I38*Расчет!$N$28,IF(Расчет!J38='ФОРМУЛЫ!'!$B$5,Расчет!I38,IF(Расчет!J38='ФОРМУЛЫ!'!$B$6,Расчет!I38*Расчет!$O$28,0))))</f>
        <v>0</v>
      </c>
      <c r="D24" s="3">
        <f>C24*Расчет!E38</f>
        <v>0</v>
      </c>
      <c r="E24" s="3">
        <f t="shared" si="1"/>
        <v>20925</v>
      </c>
      <c r="F24" s="3">
        <f>E24*Расчет!E38</f>
        <v>20925</v>
      </c>
      <c r="G24" s="3">
        <f>IF(Расчет!M38="",'ФОРМУЛЫ!'!E24*(100+Расчет!$M$28)/100,'ФОРМУЛЫ!'!E24*(100+Расчет!M38)/100)</f>
        <v>25110</v>
      </c>
      <c r="H24" s="7">
        <f>IF(Расчет!M38="",ROUND(Расчет!K38*(1+Расчет!$M$28/100),0),ROUND(Расчет!K38*(1+Расчет!M38/100),0))</f>
        <v>25110</v>
      </c>
      <c r="I24" s="7">
        <f>IF(Расчет!M38="",(Расчет!$M$28+100)/100,(Расчет!M38+100)/100)</f>
        <v>1.2</v>
      </c>
      <c r="J24" s="5">
        <f>IF(Расчет!P38="",IF($O$16=0,'ФОРМУЛЫ!'!H24,ROUND(Расчет!K38*'ФОРМУЛЫ!'!I24+L24,0)),Расчет!P38)</f>
        <v>25110</v>
      </c>
      <c r="K24" s="5">
        <f>J24*Расчет!E38</f>
        <v>25110</v>
      </c>
      <c r="L24" s="3">
        <f>IF($O$16=0,0,$M$16*(Расчет!K38/$O$16))</f>
        <v>0</v>
      </c>
      <c r="O24" s="3">
        <f>IF(Расчет!P38=0,Расчет!L38,0)</f>
        <v>20925</v>
      </c>
      <c r="P24" s="12">
        <f t="shared" si="2"/>
        <v>0.16666666666666666</v>
      </c>
      <c r="Q24" s="3">
        <f>IF(Расчет!H38='ФОРМУЛЫ!'!$B$5,'ФОРМУЛЫ!'!A24,0)</f>
        <v>20925</v>
      </c>
      <c r="R24" s="3">
        <f>IF(Расчет!H38='ФОРМУЛЫ!'!$B$4,'ФОРМУЛЫ!'!A24,0)</f>
        <v>0</v>
      </c>
      <c r="S24" s="3">
        <f>IF(Расчет!H38='ФОРМУЛЫ!'!$B$6,'ФОРМУЛЫ!'!A24,0)</f>
        <v>0</v>
      </c>
      <c r="T24" s="5">
        <f>ROUND((IF(Расчет!R38='ФОРМУЛЫ!'!$E$3,(A24-A24/1.18),IF(Расчет!R38='ФОРМУЛЫ!'!$E$4,0,IF(Расчет!R38='ФОРМУЛЫ!'!$E$5,(A24-A24/1.1),X))))*Расчет!E38,2)</f>
        <v>3191.95</v>
      </c>
      <c r="U24" s="3">
        <f>ROUND((IF(Расчет!R38='ФОРМУЛЫ!'!$E$3,(J24-J24/1.18),IF(Расчет!R38='ФОРМУЛЫ!'!$E$4,0,IF(Расчет!R38='ФОРМУЛЫ!'!$E$5,(J24-J24/1.1),X))))*Расчет!E38,2)</f>
        <v>3830.34</v>
      </c>
      <c r="V24" s="3">
        <f>ROUND((J24-J24/1.18)*Расчет!E38,2)</f>
        <v>3830.34</v>
      </c>
      <c r="W24" s="3">
        <f>ROUND(A24*Расчет!E38*0.21/365,2)</f>
        <v>12.04</v>
      </c>
      <c r="X24" s="3">
        <f t="shared" si="3"/>
        <v>0</v>
      </c>
      <c r="Y24" s="3">
        <f>IF(($Q$2-Расчет!X38)&gt;0,($Q$2-Расчет!X38),0)</f>
        <v>0</v>
      </c>
      <c r="Z24" s="3">
        <f t="shared" si="4"/>
        <v>0</v>
      </c>
      <c r="AA24" s="3">
        <f>IF(IF(Y24&gt;0,$Q$3-$Q$2,$Q$3-Расчет!X38)&gt;0,IF(Y24&gt;0,$Q$3-$Q$2,$Q$3-Расчет!X38),0)</f>
        <v>0</v>
      </c>
      <c r="AB24" s="3">
        <f t="shared" si="5"/>
        <v>0</v>
      </c>
      <c r="AC24" s="3">
        <f>IF(IF(AA24&gt;0,$Q$4-$Q$3,$Q$4-Расчет!X38)&gt;0,IF(AA24&gt;0,$Q$4-$Q$3,$Q$4-Расчет!X38),0)</f>
        <v>0</v>
      </c>
      <c r="AD24" s="3">
        <f t="shared" si="6"/>
        <v>0</v>
      </c>
      <c r="AE24" s="3">
        <f>IF(IF(AC24&gt;0,$Q$5-$Q$4,$Q$5-Расчет!X38)&gt;0,IF(AC24&gt;0,$Q$5-$Q$4,$Q$5-Расчет!X38),0)</f>
        <v>0</v>
      </c>
      <c r="AF24" s="3">
        <f t="shared" si="7"/>
        <v>0</v>
      </c>
      <c r="AG24" s="3">
        <f>IF(IF(AE24&gt;0,$Q$6-$Q$5,$Q$6-Расчет!X38)&gt;0,IF(AE24&gt;0,$Q$6-$Q$5,$Q$6-Расчет!X38),0)</f>
        <v>0</v>
      </c>
      <c r="AH24" s="3">
        <f t="shared" si="8"/>
        <v>0</v>
      </c>
    </row>
    <row r="25" spans="1:34" x14ac:dyDescent="0.25">
      <c r="A25" s="3">
        <f>IF(Расчет!H39='ФОРМУЛЫ!'!$B$4,Расчет!G39*Расчет!$N$28,IF(Расчет!H39='ФОРМУЛЫ!'!$B$5,Расчет!G39,IF(Расчет!H39='ФОРМУЛЫ!'!$B$6,Расчет!G39*Расчет!$O$28,0)))</f>
        <v>112425</v>
      </c>
      <c r="B25" s="3">
        <f>A25*Расчет!E39</f>
        <v>112425</v>
      </c>
      <c r="C25" s="3">
        <f>IF(Расчет!J39='ФОРМУЛЫ!'!$B$3,Расчет!G39*Расчет!I39/100,IF(Расчет!J39='ФОРМУЛЫ!'!$B$4,Расчет!I39*Расчет!$N$28,IF(Расчет!J39='ФОРМУЛЫ!'!$B$5,Расчет!I39,IF(Расчет!J39='ФОРМУЛЫ!'!$B$6,Расчет!I39*Расчет!$O$28,0))))</f>
        <v>0</v>
      </c>
      <c r="D25" s="3">
        <f>C25*Расчет!E39</f>
        <v>0</v>
      </c>
      <c r="E25" s="3">
        <f t="shared" si="1"/>
        <v>112425</v>
      </c>
      <c r="F25" s="3">
        <f>E25*Расчет!E39</f>
        <v>112425</v>
      </c>
      <c r="G25" s="3">
        <f>IF(Расчет!M39="",'ФОРМУЛЫ!'!E25*(100+Расчет!$M$28)/100,'ФОРМУЛЫ!'!E25*(100+Расчет!M39)/100)</f>
        <v>134910</v>
      </c>
      <c r="H25" s="7">
        <f>IF(Расчет!M39="",ROUND(Расчет!K39*(1+Расчет!$M$28/100),0),ROUND(Расчет!K39*(1+Расчет!M39/100),0))</f>
        <v>134910</v>
      </c>
      <c r="I25" s="7">
        <f>IF(Расчет!M39="",(Расчет!$M$28+100)/100,(Расчет!M39+100)/100)</f>
        <v>1.2</v>
      </c>
      <c r="J25" s="5">
        <f>IF(Расчет!P39="",IF($O$16=0,'ФОРМУЛЫ!'!H25,ROUND(Расчет!K39*'ФОРМУЛЫ!'!I25+L25,0)),Расчет!P39)</f>
        <v>134910</v>
      </c>
      <c r="K25" s="5">
        <f>J25*Расчет!E39</f>
        <v>134910</v>
      </c>
      <c r="L25" s="3">
        <f>IF($O$16=0,0,$M$16*(Расчет!K39/$O$16))</f>
        <v>0</v>
      </c>
      <c r="O25" s="3">
        <f>IF(Расчет!P39=0,Расчет!L39,0)</f>
        <v>112425</v>
      </c>
      <c r="P25" s="12">
        <f t="shared" si="2"/>
        <v>0.16666666666666666</v>
      </c>
      <c r="Q25" s="3">
        <f>IF(Расчет!H39='ФОРМУЛЫ!'!$B$5,'ФОРМУЛЫ!'!A25,0)</f>
        <v>112425</v>
      </c>
      <c r="R25" s="3">
        <f>IF(Расчет!H39='ФОРМУЛЫ!'!$B$4,'ФОРМУЛЫ!'!A25,0)</f>
        <v>0</v>
      </c>
      <c r="S25" s="3">
        <f>IF(Расчет!H39='ФОРМУЛЫ!'!$B$6,'ФОРМУЛЫ!'!A25,0)</f>
        <v>0</v>
      </c>
      <c r="T25" s="5">
        <f>ROUND((IF(Расчет!R39='ФОРМУЛЫ!'!$E$3,(A25-A25/1.18),IF(Расчет!R39='ФОРМУЛЫ!'!$E$4,0,IF(Расчет!R39='ФОРМУЛЫ!'!$E$5,(A25-A25/1.1),X))))*Расчет!E39,2)</f>
        <v>17149.580000000002</v>
      </c>
      <c r="U25" s="3">
        <f>ROUND((IF(Расчет!R39='ФОРМУЛЫ!'!$E$3,(J25-J25/1.18),IF(Расчет!R39='ФОРМУЛЫ!'!$E$4,0,IF(Расчет!R39='ФОРМУЛЫ!'!$E$5,(J25-J25/1.1),X))))*Расчет!E39,2)</f>
        <v>20579.490000000002</v>
      </c>
      <c r="V25" s="3">
        <f>ROUND((J25-J25/1.18)*Расчет!E39,2)</f>
        <v>20579.490000000002</v>
      </c>
      <c r="W25" s="3">
        <f>ROUND(A25*Расчет!E39*0.21/365,2)</f>
        <v>64.680000000000007</v>
      </c>
      <c r="X25" s="3">
        <f t="shared" si="3"/>
        <v>0</v>
      </c>
      <c r="Y25" s="3">
        <f>IF(($Q$2-Расчет!X39)&gt;0,($Q$2-Расчет!X39),0)</f>
        <v>0</v>
      </c>
      <c r="Z25" s="3">
        <f t="shared" si="4"/>
        <v>0</v>
      </c>
      <c r="AA25" s="3">
        <f>IF(IF(Y25&gt;0,$Q$3-$Q$2,$Q$3-Расчет!X39)&gt;0,IF(Y25&gt;0,$Q$3-$Q$2,$Q$3-Расчет!X39),0)</f>
        <v>0</v>
      </c>
      <c r="AB25" s="3">
        <f t="shared" si="5"/>
        <v>0</v>
      </c>
      <c r="AC25" s="3">
        <f>IF(IF(AA25&gt;0,$Q$4-$Q$3,$Q$4-Расчет!X39)&gt;0,IF(AA25&gt;0,$Q$4-$Q$3,$Q$4-Расчет!X39),0)</f>
        <v>0</v>
      </c>
      <c r="AD25" s="3">
        <f t="shared" si="6"/>
        <v>0</v>
      </c>
      <c r="AE25" s="3">
        <f>IF(IF(AC25&gt;0,$Q$5-$Q$4,$Q$5-Расчет!X39)&gt;0,IF(AC25&gt;0,$Q$5-$Q$4,$Q$5-Расчет!X39),0)</f>
        <v>0</v>
      </c>
      <c r="AF25" s="3">
        <f t="shared" si="7"/>
        <v>0</v>
      </c>
      <c r="AG25" s="3">
        <f>IF(IF(AE25&gt;0,$Q$6-$Q$5,$Q$6-Расчет!X39)&gt;0,IF(AE25&gt;0,$Q$6-$Q$5,$Q$6-Расчет!X39),0)</f>
        <v>0</v>
      </c>
      <c r="AH25" s="3">
        <f t="shared" si="8"/>
        <v>0</v>
      </c>
    </row>
    <row r="26" spans="1:34" x14ac:dyDescent="0.25">
      <c r="A26" s="3">
        <f>IF(Расчет!H40='ФОРМУЛЫ!'!$B$4,Расчет!G40*Расчет!$N$28,IF(Расчет!H40='ФОРМУЛЫ!'!$B$5,Расчет!G40,IF(Расчет!H40='ФОРМУЛЫ!'!$B$6,Расчет!G40*Расчет!$O$28,0)))</f>
        <v>68720</v>
      </c>
      <c r="B26" s="3">
        <f>A26*Расчет!E40</f>
        <v>549760</v>
      </c>
      <c r="C26" s="3">
        <f>IF(Расчет!J40='ФОРМУЛЫ!'!$B$3,Расчет!G40*Расчет!I40/100,IF(Расчет!J40='ФОРМУЛЫ!'!$B$4,Расчет!I40*Расчет!$N$28,IF(Расчет!J40='ФОРМУЛЫ!'!$B$5,Расчет!I40,IF(Расчет!J40='ФОРМУЛЫ!'!$B$6,Расчет!I40*Расчет!$O$28,0))))</f>
        <v>0</v>
      </c>
      <c r="D26" s="3">
        <f>C26*Расчет!E40</f>
        <v>0</v>
      </c>
      <c r="E26" s="3">
        <f t="shared" si="1"/>
        <v>68720</v>
      </c>
      <c r="F26" s="3">
        <f>E26*Расчет!E40</f>
        <v>549760</v>
      </c>
      <c r="G26" s="3">
        <f>IF(Расчет!M40="",'ФОРМУЛЫ!'!E26*(100+Расчет!$M$28)/100,'ФОРМУЛЫ!'!E26*(100+Расчет!M40)/100)</f>
        <v>82464</v>
      </c>
      <c r="H26" s="7">
        <f>IF(Расчет!M40="",ROUND(Расчет!K40*(1+Расчет!$M$28/100),0),ROUND(Расчет!K40*(1+Расчет!M40/100),0))</f>
        <v>82464</v>
      </c>
      <c r="I26" s="7">
        <f>IF(Расчет!M40="",(Расчет!$M$28+100)/100,(Расчет!M40+100)/100)</f>
        <v>1.2</v>
      </c>
      <c r="J26" s="5">
        <f>IF(Расчет!P40="",IF($O$16=0,'ФОРМУЛЫ!'!H26,ROUND(Расчет!K40*'ФОРМУЛЫ!'!I26+L26,0)),Расчет!P40)</f>
        <v>82464</v>
      </c>
      <c r="K26" s="5">
        <f>J26*Расчет!E40</f>
        <v>659712</v>
      </c>
      <c r="L26" s="3">
        <f>IF($O$16=0,0,$M$16*(Расчет!K40/$O$16))</f>
        <v>0</v>
      </c>
      <c r="O26" s="3">
        <f>IF(Расчет!P40=0,Расчет!L40,0)</f>
        <v>549760</v>
      </c>
      <c r="P26" s="12">
        <f t="shared" si="2"/>
        <v>0.16666666666666666</v>
      </c>
      <c r="Q26" s="3">
        <f>IF(Расчет!H40='ФОРМУЛЫ!'!$B$5,'ФОРМУЛЫ!'!A26,0)</f>
        <v>68720</v>
      </c>
      <c r="R26" s="3">
        <f>IF(Расчет!H40='ФОРМУЛЫ!'!$B$4,'ФОРМУЛЫ!'!A26,0)</f>
        <v>0</v>
      </c>
      <c r="S26" s="3">
        <f>IF(Расчет!H40='ФОРМУЛЫ!'!$B$6,'ФОРМУЛЫ!'!A26,0)</f>
        <v>0</v>
      </c>
      <c r="T26" s="5">
        <f>ROUND((IF(Расчет!R40='ФОРМУЛЫ!'!$E$3,(A26-A26/1.18),IF(Расчет!R40='ФОРМУЛЫ!'!$E$4,0,IF(Расчет!R40='ФОРМУЛЫ!'!$E$5,(A26-A26/1.1),X))))*Расчет!E40,2)</f>
        <v>83861.69</v>
      </c>
      <c r="U26" s="3">
        <f>ROUND((IF(Расчет!R40='ФОРМУЛЫ!'!$E$3,(J26-J26/1.18),IF(Расчет!R40='ФОРМУЛЫ!'!$E$4,0,IF(Расчет!R40='ФОРМУЛЫ!'!$E$5,(J26-J26/1.1),X))))*Расчет!E40,2)</f>
        <v>100634.03</v>
      </c>
      <c r="V26" s="3">
        <f>ROUND((J26-J26/1.18)*Расчет!E40,2)</f>
        <v>100634.03</v>
      </c>
      <c r="W26" s="3">
        <f>ROUND(A26*Расчет!E40*0.21/365,2)</f>
        <v>316.3</v>
      </c>
      <c r="X26" s="3">
        <f t="shared" si="3"/>
        <v>0</v>
      </c>
      <c r="Y26" s="3">
        <f>IF(($Q$2-Расчет!X40)&gt;0,($Q$2-Расчет!X40),0)</f>
        <v>0</v>
      </c>
      <c r="Z26" s="3">
        <f t="shared" si="4"/>
        <v>0</v>
      </c>
      <c r="AA26" s="3">
        <f>IF(IF(Y26&gt;0,$Q$3-$Q$2,$Q$3-Расчет!X40)&gt;0,IF(Y26&gt;0,$Q$3-$Q$2,$Q$3-Расчет!X40),0)</f>
        <v>0</v>
      </c>
      <c r="AB26" s="3">
        <f t="shared" si="5"/>
        <v>0</v>
      </c>
      <c r="AC26" s="3">
        <f>IF(IF(AA26&gt;0,$Q$4-$Q$3,$Q$4-Расчет!X40)&gt;0,IF(AA26&gt;0,$Q$4-$Q$3,$Q$4-Расчет!X40),0)</f>
        <v>0</v>
      </c>
      <c r="AD26" s="3">
        <f t="shared" si="6"/>
        <v>0</v>
      </c>
      <c r="AE26" s="3">
        <f>IF(IF(AC26&gt;0,$Q$5-$Q$4,$Q$5-Расчет!X40)&gt;0,IF(AC26&gt;0,$Q$5-$Q$4,$Q$5-Расчет!X40),0)</f>
        <v>0</v>
      </c>
      <c r="AF26" s="3">
        <f t="shared" si="7"/>
        <v>0</v>
      </c>
      <c r="AG26" s="3">
        <f>IF(IF(AE26&gt;0,$Q$6-$Q$5,$Q$6-Расчет!X40)&gt;0,IF(AE26&gt;0,$Q$6-$Q$5,$Q$6-Расчет!X40),0)</f>
        <v>0</v>
      </c>
      <c r="AH26" s="3">
        <f t="shared" si="8"/>
        <v>0</v>
      </c>
    </row>
    <row r="27" spans="1:34" x14ac:dyDescent="0.25">
      <c r="A27" s="3">
        <f>IF(Расчет!H41='ФОРМУЛЫ!'!$B$4,Расчет!G41*Расчет!$N$28,IF(Расчет!H41='ФОРМУЛЫ!'!$B$5,Расчет!G41,IF(Расчет!H41='ФОРМУЛЫ!'!$B$6,Расчет!G41*Расчет!$O$28,0)))</f>
        <v>48214</v>
      </c>
      <c r="B27" s="3">
        <f>A27*Расчет!E41</f>
        <v>96428</v>
      </c>
      <c r="C27" s="3">
        <f>IF(Расчет!J41='ФОРМУЛЫ!'!$B$3,Расчет!G41*Расчет!I41/100,IF(Расчет!J41='ФОРМУЛЫ!'!$B$4,Расчет!I41*Расчет!$N$28,IF(Расчет!J41='ФОРМУЛЫ!'!$B$5,Расчет!I41,IF(Расчет!J41='ФОРМУЛЫ!'!$B$6,Расчет!I41*Расчет!$O$28,0))))</f>
        <v>0</v>
      </c>
      <c r="D27" s="3">
        <f>C27*Расчет!E41</f>
        <v>0</v>
      </c>
      <c r="E27" s="3">
        <f t="shared" si="1"/>
        <v>48214</v>
      </c>
      <c r="F27" s="3">
        <f>E27*Расчет!E41</f>
        <v>96428</v>
      </c>
      <c r="G27" s="3">
        <f>IF(Расчет!M41="",'ФОРМУЛЫ!'!E27*(100+Расчет!$M$28)/100,'ФОРМУЛЫ!'!E27*(100+Расчет!M41)/100)</f>
        <v>57856.800000000003</v>
      </c>
      <c r="H27" s="7">
        <f>IF(Расчет!M41="",ROUND(Расчет!K41*(1+Расчет!$M$28/100),0),ROUND(Расчет!K41*(1+Расчет!M41/100),0))</f>
        <v>57857</v>
      </c>
      <c r="I27" s="7">
        <f>IF(Расчет!M41="",(Расчет!$M$28+100)/100,(Расчет!M41+100)/100)</f>
        <v>1.2</v>
      </c>
      <c r="J27" s="5">
        <f>IF(Расчет!P41="",IF($O$16=0,'ФОРМУЛЫ!'!H27,ROUND(Расчет!K41*'ФОРМУЛЫ!'!I27+L27,0)),Расчет!P41)</f>
        <v>57857</v>
      </c>
      <c r="K27" s="5">
        <f>J27*Расчет!E41</f>
        <v>115714</v>
      </c>
      <c r="L27" s="3">
        <f>IF($O$16=0,0,$M$16*(Расчет!K41/$O$16))</f>
        <v>0</v>
      </c>
      <c r="O27" s="3">
        <f>IF(Расчет!P41=0,Расчет!L41,0)</f>
        <v>96428</v>
      </c>
      <c r="P27" s="12">
        <f t="shared" si="2"/>
        <v>0.16666954733221565</v>
      </c>
      <c r="Q27" s="3">
        <f>IF(Расчет!H41='ФОРМУЛЫ!'!$B$5,'ФОРМУЛЫ!'!A27,0)</f>
        <v>48214</v>
      </c>
      <c r="R27" s="3">
        <f>IF(Расчет!H41='ФОРМУЛЫ!'!$B$4,'ФОРМУЛЫ!'!A27,0)</f>
        <v>0</v>
      </c>
      <c r="S27" s="3">
        <f>IF(Расчет!H41='ФОРМУЛЫ!'!$B$6,'ФОРМУЛЫ!'!A27,0)</f>
        <v>0</v>
      </c>
      <c r="T27" s="5">
        <f>ROUND((IF(Расчет!R41='ФОРМУЛЫ!'!$E$3,(A27-A27/1.18),IF(Расчет!R41='ФОРМУЛЫ!'!$E$4,0,IF(Расчет!R41='ФОРМУЛЫ!'!$E$5,(A27-A27/1.1),X))))*Расчет!E41,2)</f>
        <v>14709.36</v>
      </c>
      <c r="U27" s="3">
        <f>ROUND((IF(Расчет!R41='ФОРМУЛЫ!'!$E$3,(J27-J27/1.18),IF(Расчет!R41='ФОРМУЛЫ!'!$E$4,0,IF(Расчет!R41='ФОРМУЛЫ!'!$E$5,(J27-J27/1.1),X))))*Расчет!E41,2)</f>
        <v>17651.29</v>
      </c>
      <c r="V27" s="3">
        <f>ROUND((J27-J27/1.18)*Расчет!E41,2)</f>
        <v>17651.29</v>
      </c>
      <c r="W27" s="3">
        <f>ROUND(A27*Расчет!E41*0.21/365,2)</f>
        <v>55.48</v>
      </c>
      <c r="X27" s="3">
        <f t="shared" si="3"/>
        <v>0</v>
      </c>
      <c r="Y27" s="3">
        <f>IF(($Q$2-Расчет!X41)&gt;0,($Q$2-Расчет!X41),0)</f>
        <v>0</v>
      </c>
      <c r="Z27" s="3">
        <f t="shared" si="4"/>
        <v>0</v>
      </c>
      <c r="AA27" s="3">
        <f>IF(IF(Y27&gt;0,$Q$3-$Q$2,$Q$3-Расчет!X41)&gt;0,IF(Y27&gt;0,$Q$3-$Q$2,$Q$3-Расчет!X41),0)</f>
        <v>0</v>
      </c>
      <c r="AB27" s="3">
        <f t="shared" si="5"/>
        <v>0</v>
      </c>
      <c r="AC27" s="3">
        <f>IF(IF(AA27&gt;0,$Q$4-$Q$3,$Q$4-Расчет!X41)&gt;0,IF(AA27&gt;0,$Q$4-$Q$3,$Q$4-Расчет!X41),0)</f>
        <v>0</v>
      </c>
      <c r="AD27" s="3">
        <f t="shared" si="6"/>
        <v>0</v>
      </c>
      <c r="AE27" s="3">
        <f>IF(IF(AC27&gt;0,$Q$5-$Q$4,$Q$5-Расчет!X41)&gt;0,IF(AC27&gt;0,$Q$5-$Q$4,$Q$5-Расчет!X41),0)</f>
        <v>0</v>
      </c>
      <c r="AF27" s="3">
        <f t="shared" si="7"/>
        <v>0</v>
      </c>
      <c r="AG27" s="3">
        <f>IF(IF(AE27&gt;0,$Q$6-$Q$5,$Q$6-Расчет!X41)&gt;0,IF(AE27&gt;0,$Q$6-$Q$5,$Q$6-Расчет!X41),0)</f>
        <v>0</v>
      </c>
      <c r="AH27" s="3">
        <f t="shared" si="8"/>
        <v>0</v>
      </c>
    </row>
    <row r="28" spans="1:34" x14ac:dyDescent="0.25">
      <c r="A28" s="3">
        <f>IF(Расчет!H42='ФОРМУЛЫ!'!$B$4,Расчет!G42*Расчет!$N$28,IF(Расчет!H42='ФОРМУЛЫ!'!$B$5,Расчет!G42,IF(Расчет!H42='ФОРМУЛЫ!'!$B$6,Расчет!G42*Расчет!$O$28,0)))</f>
        <v>44764</v>
      </c>
      <c r="B28" s="3">
        <f>A28*Расчет!E42</f>
        <v>44764</v>
      </c>
      <c r="C28" s="3">
        <f>IF(Расчет!J42='ФОРМУЛЫ!'!$B$3,Расчет!G42*Расчет!I42/100,IF(Расчет!J42='ФОРМУЛЫ!'!$B$4,Расчет!I42*Расчет!$N$28,IF(Расчет!J42='ФОРМУЛЫ!'!$B$5,Расчет!I42,IF(Расчет!J42='ФОРМУЛЫ!'!$B$6,Расчет!I42*Расчет!$O$28,0))))</f>
        <v>0</v>
      </c>
      <c r="D28" s="3">
        <f>C28*Расчет!E42</f>
        <v>0</v>
      </c>
      <c r="E28" s="3">
        <f t="shared" si="1"/>
        <v>44764</v>
      </c>
      <c r="F28" s="3">
        <f>E28*Расчет!E42</f>
        <v>44764</v>
      </c>
      <c r="G28" s="3">
        <f>IF(Расчет!M42="",'ФОРМУЛЫ!'!E28*(100+Расчет!$M$28)/100,'ФОРМУЛЫ!'!E28*(100+Расчет!M42)/100)</f>
        <v>53716.800000000003</v>
      </c>
      <c r="H28" s="7">
        <f>IF(Расчет!M42="",ROUND(Расчет!K42*(1+Расчет!$M$28/100),0),ROUND(Расчет!K42*(1+Расчет!M42/100),0))</f>
        <v>53717</v>
      </c>
      <c r="I28" s="7">
        <f>IF(Расчет!M42="",(Расчет!$M$28+100)/100,(Расчет!M42+100)/100)</f>
        <v>1.2</v>
      </c>
      <c r="J28" s="5">
        <f>IF(Расчет!P42="",IF($O$16=0,'ФОРМУЛЫ!'!H28,ROUND(Расчет!K42*'ФОРМУЛЫ!'!I28+L28,0)),Расчет!P42)</f>
        <v>53717</v>
      </c>
      <c r="K28" s="5">
        <f>J28*Расчет!E42</f>
        <v>53717</v>
      </c>
      <c r="L28" s="3">
        <f>IF($O$16=0,0,$M$16*(Расчет!K42/$O$16))</f>
        <v>0</v>
      </c>
      <c r="O28" s="3">
        <f>IF(Расчет!P42=0,Расчет!L42,0)</f>
        <v>44764</v>
      </c>
      <c r="P28" s="12">
        <f t="shared" si="2"/>
        <v>0.16666976934676173</v>
      </c>
      <c r="Q28" s="3">
        <f>IF(Расчет!H42='ФОРМУЛЫ!'!$B$5,'ФОРМУЛЫ!'!A28,0)</f>
        <v>44764</v>
      </c>
      <c r="R28" s="3">
        <f>IF(Расчет!H42='ФОРМУЛЫ!'!$B$4,'ФОРМУЛЫ!'!A28,0)</f>
        <v>0</v>
      </c>
      <c r="S28" s="3">
        <f>IF(Расчет!H42='ФОРМУЛЫ!'!$B$6,'ФОРМУЛЫ!'!A28,0)</f>
        <v>0</v>
      </c>
      <c r="T28" s="5">
        <f>ROUND((IF(Расчет!R42='ФОРМУЛЫ!'!$E$3,(A28-A28/1.18),IF(Расчет!R42='ФОРМУЛЫ!'!$E$4,0,IF(Расчет!R42='ФОРМУЛЫ!'!$E$5,(A28-A28/1.1),X))))*Расчет!E42,2)</f>
        <v>6828.41</v>
      </c>
      <c r="U28" s="3">
        <f>ROUND((IF(Расчет!R42='ФОРМУЛЫ!'!$E$3,(J28-J28/1.18),IF(Расчет!R42='ФОРМУЛЫ!'!$E$4,0,IF(Расчет!R42='ФОРМУЛЫ!'!$E$5,(J28-J28/1.1),X))))*Расчет!E42,2)</f>
        <v>8194.1200000000008</v>
      </c>
      <c r="V28" s="3">
        <f>ROUND((J28-J28/1.18)*Расчет!E42,2)</f>
        <v>8194.1200000000008</v>
      </c>
      <c r="W28" s="3">
        <f>ROUND(A28*Расчет!E42*0.21/365,2)</f>
        <v>25.75</v>
      </c>
      <c r="X28" s="3">
        <f t="shared" si="3"/>
        <v>0</v>
      </c>
      <c r="Y28" s="3">
        <f>IF(($Q$2-Расчет!X42)&gt;0,($Q$2-Расчет!X42),0)</f>
        <v>0</v>
      </c>
      <c r="Z28" s="3">
        <f t="shared" si="4"/>
        <v>0</v>
      </c>
      <c r="AA28" s="3">
        <f>IF(IF(Y28&gt;0,$Q$3-$Q$2,$Q$3-Расчет!X42)&gt;0,IF(Y28&gt;0,$Q$3-$Q$2,$Q$3-Расчет!X42),0)</f>
        <v>0</v>
      </c>
      <c r="AB28" s="3">
        <f t="shared" si="5"/>
        <v>0</v>
      </c>
      <c r="AC28" s="3">
        <f>IF(IF(AA28&gt;0,$Q$4-$Q$3,$Q$4-Расчет!X42)&gt;0,IF(AA28&gt;0,$Q$4-$Q$3,$Q$4-Расчет!X42),0)</f>
        <v>0</v>
      </c>
      <c r="AD28" s="3">
        <f t="shared" si="6"/>
        <v>0</v>
      </c>
      <c r="AE28" s="3">
        <f>IF(IF(AC28&gt;0,$Q$5-$Q$4,$Q$5-Расчет!X42)&gt;0,IF(AC28&gt;0,$Q$5-$Q$4,$Q$5-Расчет!X42),0)</f>
        <v>0</v>
      </c>
      <c r="AF28" s="3">
        <f t="shared" si="7"/>
        <v>0</v>
      </c>
      <c r="AG28" s="3">
        <f>IF(IF(AE28&gt;0,$Q$6-$Q$5,$Q$6-Расчет!X42)&gt;0,IF(AE28&gt;0,$Q$6-$Q$5,$Q$6-Расчет!X42),0)</f>
        <v>0</v>
      </c>
      <c r="AH28" s="3">
        <f t="shared" si="8"/>
        <v>0</v>
      </c>
    </row>
    <row r="29" spans="1:34" x14ac:dyDescent="0.25">
      <c r="A29" s="3">
        <f>IF(Расчет!H43='ФОРМУЛЫ!'!$B$4,Расчет!G43*Расчет!$N$28,IF(Расчет!H43='ФОРМУЛЫ!'!$B$5,Расчет!G43,IF(Расчет!H43='ФОРМУЛЫ!'!$B$6,Расчет!G43*Расчет!$O$28,0)))</f>
        <v>6742</v>
      </c>
      <c r="B29" s="3">
        <f>A29*Расчет!E43</f>
        <v>6742</v>
      </c>
      <c r="C29" s="3">
        <f>IF(Расчет!J43='ФОРМУЛЫ!'!$B$3,Расчет!G43*Расчет!I43/100,IF(Расчет!J43='ФОРМУЛЫ!'!$B$4,Расчет!I43*Расчет!$N$28,IF(Расчет!J43='ФОРМУЛЫ!'!$B$5,Расчет!I43,IF(Расчет!J43='ФОРМУЛЫ!'!$B$6,Расчет!I43*Расчет!$O$28,0))))</f>
        <v>0</v>
      </c>
      <c r="D29" s="3">
        <f>C29*Расчет!E43</f>
        <v>0</v>
      </c>
      <c r="E29" s="3">
        <f t="shared" si="1"/>
        <v>6742</v>
      </c>
      <c r="F29" s="3">
        <f>E29*Расчет!E43</f>
        <v>6742</v>
      </c>
      <c r="G29" s="3">
        <f>IF(Расчет!M43="",'ФОРМУЛЫ!'!E29*(100+Расчет!$M$28)/100,'ФОРМУЛЫ!'!E29*(100+Расчет!M43)/100)</f>
        <v>8090.4</v>
      </c>
      <c r="H29" s="7">
        <f>IF(Расчет!M43="",ROUND(Расчет!K43*(1+Расчет!$M$28/100),0),ROUND(Расчет!K43*(1+Расчет!M43/100),0))</f>
        <v>8090</v>
      </c>
      <c r="I29" s="7">
        <f>IF(Расчет!M43="",(Расчет!$M$28+100)/100,(Расчет!M43+100)/100)</f>
        <v>1.2</v>
      </c>
      <c r="J29" s="5">
        <f>IF(Расчет!P43="",IF($O$16=0,'ФОРМУЛЫ!'!H29,ROUND(Расчет!K43*'ФОРМУЛЫ!'!I29+L29,0)),Расчет!P43)</f>
        <v>8090</v>
      </c>
      <c r="K29" s="5">
        <f>J29*Расчет!E43</f>
        <v>8090</v>
      </c>
      <c r="L29" s="3">
        <f>IF($O$16=0,0,$M$16*(Расчет!K43/$O$16))</f>
        <v>0</v>
      </c>
      <c r="O29" s="3">
        <f>IF(Расчет!P43=0,Расчет!L43,0)</f>
        <v>6742</v>
      </c>
      <c r="P29" s="12">
        <f t="shared" si="2"/>
        <v>0.16662546353522867</v>
      </c>
      <c r="Q29" s="3">
        <f>IF(Расчет!H43='ФОРМУЛЫ!'!$B$5,'ФОРМУЛЫ!'!A29,0)</f>
        <v>6742</v>
      </c>
      <c r="R29" s="3">
        <f>IF(Расчет!H43='ФОРМУЛЫ!'!$B$4,'ФОРМУЛЫ!'!A29,0)</f>
        <v>0</v>
      </c>
      <c r="S29" s="3">
        <f>IF(Расчет!H43='ФОРМУЛЫ!'!$B$6,'ФОРМУЛЫ!'!A29,0)</f>
        <v>0</v>
      </c>
      <c r="T29" s="5">
        <f>ROUND((IF(Расчет!R43='ФОРМУЛЫ!'!$E$3,(A29-A29/1.18),IF(Расчет!R43='ФОРМУЛЫ!'!$E$4,0,IF(Расчет!R43='ФОРМУЛЫ!'!$E$5,(A29-A29/1.1),X))))*Расчет!E43,2)</f>
        <v>1028.44</v>
      </c>
      <c r="U29" s="3">
        <f>ROUND((IF(Расчет!R43='ФОРМУЛЫ!'!$E$3,(J29-J29/1.18),IF(Расчет!R43='ФОРМУЛЫ!'!$E$4,0,IF(Расчет!R43='ФОРМУЛЫ!'!$E$5,(J29-J29/1.1),X))))*Расчет!E43,2)</f>
        <v>1234.07</v>
      </c>
      <c r="V29" s="3">
        <f>ROUND((J29-J29/1.18)*Расчет!E43,2)</f>
        <v>1234.07</v>
      </c>
      <c r="W29" s="3">
        <f>ROUND(A29*Расчет!E43*0.21/365,2)</f>
        <v>3.88</v>
      </c>
      <c r="X29" s="3">
        <f t="shared" si="3"/>
        <v>0</v>
      </c>
      <c r="Y29" s="3">
        <f>IF(($Q$2-Расчет!X43)&gt;0,($Q$2-Расчет!X43),0)</f>
        <v>0</v>
      </c>
      <c r="Z29" s="3">
        <f t="shared" si="4"/>
        <v>0</v>
      </c>
      <c r="AA29" s="3">
        <f>IF(IF(Y29&gt;0,$Q$3-$Q$2,$Q$3-Расчет!X43)&gt;0,IF(Y29&gt;0,$Q$3-$Q$2,$Q$3-Расчет!X43),0)</f>
        <v>0</v>
      </c>
      <c r="AB29" s="3">
        <f t="shared" si="5"/>
        <v>0</v>
      </c>
      <c r="AC29" s="3">
        <f>IF(IF(AA29&gt;0,$Q$4-$Q$3,$Q$4-Расчет!X43)&gt;0,IF(AA29&gt;0,$Q$4-$Q$3,$Q$4-Расчет!X43),0)</f>
        <v>0</v>
      </c>
      <c r="AD29" s="3">
        <f t="shared" si="6"/>
        <v>0</v>
      </c>
      <c r="AE29" s="3">
        <f>IF(IF(AC29&gt;0,$Q$5-$Q$4,$Q$5-Расчет!X43)&gt;0,IF(AC29&gt;0,$Q$5-$Q$4,$Q$5-Расчет!X43),0)</f>
        <v>0</v>
      </c>
      <c r="AF29" s="3">
        <f t="shared" si="7"/>
        <v>0</v>
      </c>
      <c r="AG29" s="3">
        <f>IF(IF(AE29&gt;0,$Q$6-$Q$5,$Q$6-Расчет!X43)&gt;0,IF(AE29&gt;0,$Q$6-$Q$5,$Q$6-Расчет!X43),0)</f>
        <v>0</v>
      </c>
      <c r="AH29" s="3">
        <f t="shared" si="8"/>
        <v>0</v>
      </c>
    </row>
    <row r="30" spans="1:34" x14ac:dyDescent="0.25">
      <c r="A30" s="3">
        <f>IF(Расчет!H44='ФОРМУЛЫ!'!$B$4,Расчет!G44*Расчет!$N$28,IF(Расчет!H44='ФОРМУЛЫ!'!$B$5,Расчет!G44,IF(Расчет!H44='ФОРМУЛЫ!'!$B$6,Расчет!G44*Расчет!$O$28,0)))</f>
        <v>10136</v>
      </c>
      <c r="B30" s="3">
        <f>A30*Расчет!E44</f>
        <v>20272</v>
      </c>
      <c r="C30" s="3">
        <f>IF(Расчет!J44='ФОРМУЛЫ!'!$B$3,Расчет!G44*Расчет!I44/100,IF(Расчет!J44='ФОРМУЛЫ!'!$B$4,Расчет!I44*Расчет!$N$28,IF(Расчет!J44='ФОРМУЛЫ!'!$B$5,Расчет!I44,IF(Расчет!J44='ФОРМУЛЫ!'!$B$6,Расчет!I44*Расчет!$O$28,0))))</f>
        <v>0</v>
      </c>
      <c r="D30" s="3">
        <f>C30*Расчет!E44</f>
        <v>0</v>
      </c>
      <c r="E30" s="3">
        <f t="shared" si="1"/>
        <v>10136</v>
      </c>
      <c r="F30" s="3">
        <f>E30*Расчет!E44</f>
        <v>20272</v>
      </c>
      <c r="G30" s="3">
        <f>IF(Расчет!M44="",'ФОРМУЛЫ!'!E30*(100+Расчет!$M$28)/100,'ФОРМУЛЫ!'!E30*(100+Расчет!M44)/100)</f>
        <v>12163.2</v>
      </c>
      <c r="H30" s="7">
        <f>IF(Расчет!M44="",ROUND(Расчет!K44*(1+Расчет!$M$28/100),0),ROUND(Расчет!K44*(1+Расчет!M44/100),0))</f>
        <v>12163</v>
      </c>
      <c r="I30" s="7">
        <f>IF(Расчет!M44="",(Расчет!$M$28+100)/100,(Расчет!M44+100)/100)</f>
        <v>1.2</v>
      </c>
      <c r="J30" s="5">
        <f>IF(Расчет!P44="",IF($O$16=0,'ФОРМУЛЫ!'!H30,ROUND(Расчет!K44*'ФОРМУЛЫ!'!I30+L30,0)),Расчет!P44)</f>
        <v>12163</v>
      </c>
      <c r="K30" s="5">
        <f>J30*Расчет!E44</f>
        <v>24326</v>
      </c>
      <c r="L30" s="3">
        <f>IF($O$16=0,0,$M$16*(Расчет!K44/$O$16))</f>
        <v>0</v>
      </c>
      <c r="O30" s="3">
        <f>IF(Расчет!P44=0,Расчет!L44,0)</f>
        <v>20272</v>
      </c>
      <c r="P30" s="12">
        <f t="shared" si="2"/>
        <v>0.16665296390693085</v>
      </c>
      <c r="Q30" s="3">
        <f>IF(Расчет!H44='ФОРМУЛЫ!'!$B$5,'ФОРМУЛЫ!'!A30,0)</f>
        <v>10136</v>
      </c>
      <c r="R30" s="3">
        <f>IF(Расчет!H44='ФОРМУЛЫ!'!$B$4,'ФОРМУЛЫ!'!A30,0)</f>
        <v>0</v>
      </c>
      <c r="S30" s="3">
        <f>IF(Расчет!H44='ФОРМУЛЫ!'!$B$6,'ФОРМУЛЫ!'!A30,0)</f>
        <v>0</v>
      </c>
      <c r="T30" s="5">
        <f>ROUND((IF(Расчет!R44='ФОРМУЛЫ!'!$E$3,(A30-A30/1.18),IF(Расчет!R44='ФОРМУЛЫ!'!$E$4,0,IF(Расчет!R44='ФОРМУЛЫ!'!$E$5,(A30-A30/1.1),X))))*Расчет!E44,2)</f>
        <v>3092.34</v>
      </c>
      <c r="U30" s="3">
        <f>ROUND((IF(Расчет!R44='ФОРМУЛЫ!'!$E$3,(J30-J30/1.18),IF(Расчет!R44='ФОРМУЛЫ!'!$E$4,0,IF(Расчет!R44='ФОРМУЛЫ!'!$E$5,(J30-J30/1.1),X))))*Расчет!E44,2)</f>
        <v>3710.75</v>
      </c>
      <c r="V30" s="3">
        <f>ROUND((J30-J30/1.18)*Расчет!E44,2)</f>
        <v>3710.75</v>
      </c>
      <c r="W30" s="3">
        <f>ROUND(A30*Расчет!E44*0.21/365,2)</f>
        <v>11.66</v>
      </c>
      <c r="X30" s="3">
        <f t="shared" si="3"/>
        <v>0</v>
      </c>
      <c r="Y30" s="3">
        <f>IF(($Q$2-Расчет!X44)&gt;0,($Q$2-Расчет!X44),0)</f>
        <v>0</v>
      </c>
      <c r="Z30" s="3">
        <f t="shared" si="4"/>
        <v>0</v>
      </c>
      <c r="AA30" s="3">
        <f>IF(IF(Y30&gt;0,$Q$3-$Q$2,$Q$3-Расчет!X44)&gt;0,IF(Y30&gt;0,$Q$3-$Q$2,$Q$3-Расчет!X44),0)</f>
        <v>0</v>
      </c>
      <c r="AB30" s="3">
        <f t="shared" si="5"/>
        <v>0</v>
      </c>
      <c r="AC30" s="3">
        <f>IF(IF(AA30&gt;0,$Q$4-$Q$3,$Q$4-Расчет!X44)&gt;0,IF(AA30&gt;0,$Q$4-$Q$3,$Q$4-Расчет!X44),0)</f>
        <v>0</v>
      </c>
      <c r="AD30" s="3">
        <f t="shared" si="6"/>
        <v>0</v>
      </c>
      <c r="AE30" s="3">
        <f>IF(IF(AC30&gt;0,$Q$5-$Q$4,$Q$5-Расчет!X44)&gt;0,IF(AC30&gt;0,$Q$5-$Q$4,$Q$5-Расчет!X44),0)</f>
        <v>0</v>
      </c>
      <c r="AF30" s="3">
        <f t="shared" si="7"/>
        <v>0</v>
      </c>
      <c r="AG30" s="3">
        <f>IF(IF(AE30&gt;0,$Q$6-$Q$5,$Q$6-Расчет!X44)&gt;0,IF(AE30&gt;0,$Q$6-$Q$5,$Q$6-Расчет!X44),0)</f>
        <v>0</v>
      </c>
      <c r="AH30" s="3">
        <f t="shared" si="8"/>
        <v>0</v>
      </c>
    </row>
    <row r="31" spans="1:34" x14ac:dyDescent="0.25">
      <c r="A31" s="3">
        <f>IF(Расчет!H45='ФОРМУЛЫ!'!$B$4,Расчет!G45*Расчет!$N$28,IF(Расчет!H45='ФОРМУЛЫ!'!$B$5,Расчет!G45,IF(Расчет!H45='ФОРМУЛЫ!'!$B$6,Расчет!G45*Расчет!$O$28,0)))</f>
        <v>10136</v>
      </c>
      <c r="B31" s="3">
        <f>A31*Расчет!E45</f>
        <v>20272</v>
      </c>
      <c r="C31" s="3">
        <f>IF(Расчет!J45='ФОРМУЛЫ!'!$B$3,Расчет!G45*Расчет!I45/100,IF(Расчет!J45='ФОРМУЛЫ!'!$B$4,Расчет!I45*Расчет!$N$28,IF(Расчет!J45='ФОРМУЛЫ!'!$B$5,Расчет!I45,IF(Расчет!J45='ФОРМУЛЫ!'!$B$6,Расчет!I45*Расчет!$O$28,0))))</f>
        <v>0</v>
      </c>
      <c r="D31" s="3">
        <f>C31*Расчет!E45</f>
        <v>0</v>
      </c>
      <c r="E31" s="3">
        <f t="shared" si="1"/>
        <v>10136</v>
      </c>
      <c r="F31" s="3">
        <f>E31*Расчет!E45</f>
        <v>20272</v>
      </c>
      <c r="G31" s="3">
        <f>IF(Расчет!M45="",'ФОРМУЛЫ!'!E31*(100+Расчет!$M$28)/100,'ФОРМУЛЫ!'!E31*(100+Расчет!M45)/100)</f>
        <v>12163.2</v>
      </c>
      <c r="H31" s="7">
        <f>IF(Расчет!M45="",ROUND(Расчет!K45*(1+Расчет!$M$28/100),0),ROUND(Расчет!K45*(1+Расчет!M45/100),0))</f>
        <v>12163</v>
      </c>
      <c r="I31" s="7">
        <f>IF(Расчет!M45="",(Расчет!$M$28+100)/100,(Расчет!M45+100)/100)</f>
        <v>1.2</v>
      </c>
      <c r="J31" s="5">
        <f>IF(Расчет!P45="",IF($O$16=0,'ФОРМУЛЫ!'!H31,ROUND(Расчет!K45*'ФОРМУЛЫ!'!I31+L31,0)),Расчет!P45)</f>
        <v>12163</v>
      </c>
      <c r="K31" s="5">
        <f>J31*Расчет!E45</f>
        <v>24326</v>
      </c>
      <c r="L31" s="3">
        <f>IF($O$16=0,0,$M$16*(Расчет!K45/$O$16))</f>
        <v>0</v>
      </c>
      <c r="O31" s="3">
        <f>IF(Расчет!P45=0,Расчет!L45,0)</f>
        <v>20272</v>
      </c>
      <c r="P31" s="12">
        <f t="shared" si="2"/>
        <v>0.16665296390693085</v>
      </c>
      <c r="Q31" s="3">
        <f>IF(Расчет!H45='ФОРМУЛЫ!'!$B$5,'ФОРМУЛЫ!'!A31,0)</f>
        <v>10136</v>
      </c>
      <c r="R31" s="3">
        <f>IF(Расчет!H45='ФОРМУЛЫ!'!$B$4,'ФОРМУЛЫ!'!A31,0)</f>
        <v>0</v>
      </c>
      <c r="S31" s="3">
        <f>IF(Расчет!H45='ФОРМУЛЫ!'!$B$6,'ФОРМУЛЫ!'!A31,0)</f>
        <v>0</v>
      </c>
      <c r="T31" s="5">
        <f>ROUND((IF(Расчет!R45='ФОРМУЛЫ!'!$E$3,(A31-A31/1.18),IF(Расчет!R45='ФОРМУЛЫ!'!$E$4,0,IF(Расчет!R45='ФОРМУЛЫ!'!$E$5,(A31-A31/1.1),X))))*Расчет!E45,2)</f>
        <v>3092.34</v>
      </c>
      <c r="U31" s="3">
        <f>ROUND((IF(Расчет!R45='ФОРМУЛЫ!'!$E$3,(J31-J31/1.18),IF(Расчет!R45='ФОРМУЛЫ!'!$E$4,0,IF(Расчет!R45='ФОРМУЛЫ!'!$E$5,(J31-J31/1.1),X))))*Расчет!E45,2)</f>
        <v>3710.75</v>
      </c>
      <c r="V31" s="3">
        <f>ROUND((J31-J31/1.18)*Расчет!E45,2)</f>
        <v>3710.75</v>
      </c>
      <c r="W31" s="3">
        <f>ROUND(A31*Расчет!E45*0.21/365,2)</f>
        <v>11.66</v>
      </c>
      <c r="X31" s="3">
        <f t="shared" si="3"/>
        <v>0</v>
      </c>
      <c r="Y31" s="3">
        <f>IF(($Q$2-Расчет!X45)&gt;0,($Q$2-Расчет!X45),0)</f>
        <v>0</v>
      </c>
      <c r="Z31" s="3">
        <f t="shared" si="4"/>
        <v>0</v>
      </c>
      <c r="AA31" s="3">
        <f>IF(IF(Y31&gt;0,$Q$3-$Q$2,$Q$3-Расчет!X45)&gt;0,IF(Y31&gt;0,$Q$3-$Q$2,$Q$3-Расчет!X45),0)</f>
        <v>0</v>
      </c>
      <c r="AB31" s="3">
        <f t="shared" si="5"/>
        <v>0</v>
      </c>
      <c r="AC31" s="3">
        <f>IF(IF(AA31&gt;0,$Q$4-$Q$3,$Q$4-Расчет!X45)&gt;0,IF(AA31&gt;0,$Q$4-$Q$3,$Q$4-Расчет!X45),0)</f>
        <v>0</v>
      </c>
      <c r="AD31" s="3">
        <f t="shared" si="6"/>
        <v>0</v>
      </c>
      <c r="AE31" s="3">
        <f>IF(IF(AC31&gt;0,$Q$5-$Q$4,$Q$5-Расчет!X45)&gt;0,IF(AC31&gt;0,$Q$5-$Q$4,$Q$5-Расчет!X45),0)</f>
        <v>0</v>
      </c>
      <c r="AF31" s="3">
        <f t="shared" si="7"/>
        <v>0</v>
      </c>
      <c r="AG31" s="3">
        <f>IF(IF(AE31&gt;0,$Q$6-$Q$5,$Q$6-Расчет!X45)&gt;0,IF(AE31&gt;0,$Q$6-$Q$5,$Q$6-Расчет!X45),0)</f>
        <v>0</v>
      </c>
      <c r="AH31" s="3">
        <f t="shared" si="8"/>
        <v>0</v>
      </c>
    </row>
    <row r="32" spans="1:34" x14ac:dyDescent="0.25">
      <c r="A32" s="3">
        <f>IF(Расчет!H46='ФОРМУЛЫ!'!$B$4,Расчет!G46*Расчет!$N$28,IF(Расчет!H46='ФОРМУЛЫ!'!$B$5,Расчет!G46,IF(Расчет!H46='ФОРМУЛЫ!'!$B$6,Расчет!G46*Расчет!$O$28,0)))</f>
        <v>9640</v>
      </c>
      <c r="B32" s="3">
        <f>A32*Расчет!E46</f>
        <v>38560</v>
      </c>
      <c r="C32" s="3">
        <f>IF(Расчет!J46='ФОРМУЛЫ!'!$B$3,Расчет!G46*Расчет!I46/100,IF(Расчет!J46='ФОРМУЛЫ!'!$B$4,Расчет!I46*Расчет!$N$28,IF(Расчет!J46='ФОРМУЛЫ!'!$B$5,Расчет!I46,IF(Расчет!J46='ФОРМУЛЫ!'!$B$6,Расчет!I46*Расчет!$O$28,0))))</f>
        <v>0</v>
      </c>
      <c r="D32" s="3">
        <f>C32*Расчет!E46</f>
        <v>0</v>
      </c>
      <c r="E32" s="3">
        <f t="shared" si="1"/>
        <v>9640</v>
      </c>
      <c r="F32" s="3">
        <f>E32*Расчет!E46</f>
        <v>38560</v>
      </c>
      <c r="G32" s="3">
        <f>IF(Расчет!M46="",'ФОРМУЛЫ!'!E32*(100+Расчет!$M$28)/100,'ФОРМУЛЫ!'!E32*(100+Расчет!M46)/100)</f>
        <v>11568</v>
      </c>
      <c r="H32" s="7">
        <f>IF(Расчет!M46="",ROUND(Расчет!K46*(1+Расчет!$M$28/100),0),ROUND(Расчет!K46*(1+Расчет!M46/100),0))</f>
        <v>11568</v>
      </c>
      <c r="I32" s="7">
        <f>IF(Расчет!M46="",(Расчет!$M$28+100)/100,(Расчет!M46+100)/100)</f>
        <v>1.2</v>
      </c>
      <c r="J32" s="5">
        <f>IF(Расчет!P46="",IF($O$16=0,'ФОРМУЛЫ!'!H32,ROUND(Расчет!K46*'ФОРМУЛЫ!'!I32+L32,0)),Расчет!P46)</f>
        <v>11568</v>
      </c>
      <c r="K32" s="5">
        <f>J32*Расчет!E46</f>
        <v>46272</v>
      </c>
      <c r="L32" s="3">
        <f>IF($O$16=0,0,$M$16*(Расчет!K46/$O$16))</f>
        <v>0</v>
      </c>
      <c r="O32" s="3">
        <f>IF(Расчет!P46=0,Расчет!L46,0)</f>
        <v>38560</v>
      </c>
      <c r="P32" s="12">
        <f t="shared" si="2"/>
        <v>0.16666666666666666</v>
      </c>
      <c r="Q32" s="3">
        <f>IF(Расчет!H46='ФОРМУЛЫ!'!$B$5,'ФОРМУЛЫ!'!A32,0)</f>
        <v>9640</v>
      </c>
      <c r="R32" s="3">
        <f>IF(Расчет!H46='ФОРМУЛЫ!'!$B$4,'ФОРМУЛЫ!'!A32,0)</f>
        <v>0</v>
      </c>
      <c r="S32" s="3">
        <f>IF(Расчет!H46='ФОРМУЛЫ!'!$B$6,'ФОРМУЛЫ!'!A32,0)</f>
        <v>0</v>
      </c>
      <c r="T32" s="5">
        <f>ROUND((IF(Расчет!R46='ФОРМУЛЫ!'!$E$3,(A32-A32/1.18),IF(Расчет!R46='ФОРМУЛЫ!'!$E$4,0,IF(Расчет!R46='ФОРМУЛЫ!'!$E$5,(A32-A32/1.1),X))))*Расчет!E46,2)</f>
        <v>5882.03</v>
      </c>
      <c r="U32" s="3">
        <f>ROUND((IF(Расчет!R46='ФОРМУЛЫ!'!$E$3,(J32-J32/1.18),IF(Расчет!R46='ФОРМУЛЫ!'!$E$4,0,IF(Расчет!R46='ФОРМУЛЫ!'!$E$5,(J32-J32/1.1),X))))*Расчет!E46,2)</f>
        <v>7058.44</v>
      </c>
      <c r="V32" s="3">
        <f>ROUND((J32-J32/1.18)*Расчет!E46,2)</f>
        <v>7058.44</v>
      </c>
      <c r="W32" s="3">
        <f>ROUND(A32*Расчет!E46*0.21/365,2)</f>
        <v>22.19</v>
      </c>
      <c r="X32" s="3">
        <f t="shared" si="3"/>
        <v>0</v>
      </c>
      <c r="Y32" s="3">
        <f>IF(($Q$2-Расчет!X46)&gt;0,($Q$2-Расчет!X46),0)</f>
        <v>0</v>
      </c>
      <c r="Z32" s="3">
        <f t="shared" si="4"/>
        <v>0</v>
      </c>
      <c r="AA32" s="3">
        <f>IF(IF(Y32&gt;0,$Q$3-$Q$2,$Q$3-Расчет!X46)&gt;0,IF(Y32&gt;0,$Q$3-$Q$2,$Q$3-Расчет!X46),0)</f>
        <v>0</v>
      </c>
      <c r="AB32" s="3">
        <f t="shared" si="5"/>
        <v>0</v>
      </c>
      <c r="AC32" s="3">
        <f>IF(IF(AA32&gt;0,$Q$4-$Q$3,$Q$4-Расчет!X46)&gt;0,IF(AA32&gt;0,$Q$4-$Q$3,$Q$4-Расчет!X46),0)</f>
        <v>0</v>
      </c>
      <c r="AD32" s="3">
        <f t="shared" si="6"/>
        <v>0</v>
      </c>
      <c r="AE32" s="3">
        <f>IF(IF(AC32&gt;0,$Q$5-$Q$4,$Q$5-Расчет!X46)&gt;0,IF(AC32&gt;0,$Q$5-$Q$4,$Q$5-Расчет!X46),0)</f>
        <v>0</v>
      </c>
      <c r="AF32" s="3">
        <f t="shared" si="7"/>
        <v>0</v>
      </c>
      <c r="AG32" s="3">
        <f>IF(IF(AE32&gt;0,$Q$6-$Q$5,$Q$6-Расчет!X46)&gt;0,IF(AE32&gt;0,$Q$6-$Q$5,$Q$6-Расчет!X46),0)</f>
        <v>0</v>
      </c>
      <c r="AH32" s="3">
        <f t="shared" si="8"/>
        <v>0</v>
      </c>
    </row>
    <row r="33" spans="1:34" x14ac:dyDescent="0.25">
      <c r="A33" s="3">
        <f>IF(Расчет!H47='ФОРМУЛЫ!'!$B$4,Расчет!G47*Расчет!$N$28,IF(Расчет!H47='ФОРМУЛЫ!'!$B$5,Расчет!G47,IF(Расчет!H47='ФОРМУЛЫ!'!$B$6,Расчет!G47*Расчет!$O$28,0)))</f>
        <v>28160</v>
      </c>
      <c r="B33" s="3">
        <f>A33*Расчет!E47</f>
        <v>56320</v>
      </c>
      <c r="C33" s="3">
        <f>IF(Расчет!J47='ФОРМУЛЫ!'!$B$3,Расчет!G47*Расчет!I47/100,IF(Расчет!J47='ФОРМУЛЫ!'!$B$4,Расчет!I47*Расчет!$N$28,IF(Расчет!J47='ФОРМУЛЫ!'!$B$5,Расчет!I47,IF(Расчет!J47='ФОРМУЛЫ!'!$B$6,Расчет!I47*Расчет!$O$28,0))))</f>
        <v>0</v>
      </c>
      <c r="D33" s="3">
        <f>C33*Расчет!E47</f>
        <v>0</v>
      </c>
      <c r="E33" s="3">
        <f t="shared" si="1"/>
        <v>28160</v>
      </c>
      <c r="F33" s="3">
        <f>E33*Расчет!E47</f>
        <v>56320</v>
      </c>
      <c r="G33" s="3">
        <f>IF(Расчет!M47="",'ФОРМУЛЫ!'!E33*(100+Расчет!$M$28)/100,'ФОРМУЛЫ!'!E33*(100+Расчет!M47)/100)</f>
        <v>33792</v>
      </c>
      <c r="H33" s="7">
        <f>IF(Расчет!M47="",ROUND(Расчет!K47*(1+Расчет!$M$28/100),0),ROUND(Расчет!K47*(1+Расчет!M47/100),0))</f>
        <v>33792</v>
      </c>
      <c r="I33" s="7">
        <f>IF(Расчет!M47="",(Расчет!$M$28+100)/100,(Расчет!M47+100)/100)</f>
        <v>1.2</v>
      </c>
      <c r="J33" s="5">
        <f>IF(Расчет!P47="",IF($O$16=0,'ФОРМУЛЫ!'!H33,ROUND(Расчет!K47*'ФОРМУЛЫ!'!I33+L33,0)),Расчет!P47)</f>
        <v>33792</v>
      </c>
      <c r="K33" s="5">
        <f>J33*Расчет!E47</f>
        <v>67584</v>
      </c>
      <c r="L33" s="3">
        <f>IF($O$16=0,0,$M$16*(Расчет!K47/$O$16))</f>
        <v>0</v>
      </c>
      <c r="O33" s="3">
        <f>IF(Расчет!P47=0,Расчет!L47,0)</f>
        <v>56320</v>
      </c>
      <c r="P33" s="12">
        <f t="shared" si="2"/>
        <v>0.16666666666666666</v>
      </c>
      <c r="Q33" s="3">
        <f>IF(Расчет!H47='ФОРМУЛЫ!'!$B$5,'ФОРМУЛЫ!'!A33,0)</f>
        <v>28160</v>
      </c>
      <c r="R33" s="3">
        <f>IF(Расчет!H47='ФОРМУЛЫ!'!$B$4,'ФОРМУЛЫ!'!A33,0)</f>
        <v>0</v>
      </c>
      <c r="S33" s="3">
        <f>IF(Расчет!H47='ФОРМУЛЫ!'!$B$6,'ФОРМУЛЫ!'!A33,0)</f>
        <v>0</v>
      </c>
      <c r="T33" s="5">
        <f>ROUND((IF(Расчет!R47='ФОРМУЛЫ!'!$E$3,(A33-A33/1.18),IF(Расчет!R47='ФОРМУЛЫ!'!$E$4,0,IF(Расчет!R47='ФОРМУЛЫ!'!$E$5,(A33-A33/1.1),X))))*Расчет!E47,2)</f>
        <v>8591.19</v>
      </c>
      <c r="U33" s="3">
        <f>ROUND((IF(Расчет!R47='ФОРМУЛЫ!'!$E$3,(J33-J33/1.18),IF(Расчет!R47='ФОРМУЛЫ!'!$E$4,0,IF(Расчет!R47='ФОРМУЛЫ!'!$E$5,(J33-J33/1.1),X))))*Расчет!E47,2)</f>
        <v>10309.42</v>
      </c>
      <c r="V33" s="3">
        <f>ROUND((J33-J33/1.18)*Расчет!E47,2)</f>
        <v>10309.42</v>
      </c>
      <c r="W33" s="3">
        <f>ROUND(A33*Расчет!E47*0.21/365,2)</f>
        <v>32.4</v>
      </c>
      <c r="X33" s="3">
        <f t="shared" si="3"/>
        <v>0</v>
      </c>
      <c r="Y33" s="3">
        <f>IF(($Q$2-Расчет!X47)&gt;0,($Q$2-Расчет!X47),0)</f>
        <v>0</v>
      </c>
      <c r="Z33" s="3">
        <f t="shared" si="4"/>
        <v>0</v>
      </c>
      <c r="AA33" s="3">
        <f>IF(IF(Y33&gt;0,$Q$3-$Q$2,$Q$3-Расчет!X47)&gt;0,IF(Y33&gt;0,$Q$3-$Q$2,$Q$3-Расчет!X47),0)</f>
        <v>0</v>
      </c>
      <c r="AB33" s="3">
        <f t="shared" si="5"/>
        <v>0</v>
      </c>
      <c r="AC33" s="3">
        <f>IF(IF(AA33&gt;0,$Q$4-$Q$3,$Q$4-Расчет!X47)&gt;0,IF(AA33&gt;0,$Q$4-$Q$3,$Q$4-Расчет!X47),0)</f>
        <v>0</v>
      </c>
      <c r="AD33" s="3">
        <f t="shared" si="6"/>
        <v>0</v>
      </c>
      <c r="AE33" s="3">
        <f>IF(IF(AC33&gt;0,$Q$5-$Q$4,$Q$5-Расчет!X47)&gt;0,IF(AC33&gt;0,$Q$5-$Q$4,$Q$5-Расчет!X47),0)</f>
        <v>0</v>
      </c>
      <c r="AF33" s="3">
        <f t="shared" si="7"/>
        <v>0</v>
      </c>
      <c r="AG33" s="3">
        <f>IF(IF(AE33&gt;0,$Q$6-$Q$5,$Q$6-Расчет!X47)&gt;0,IF(AE33&gt;0,$Q$6-$Q$5,$Q$6-Расчет!X47),0)</f>
        <v>0</v>
      </c>
      <c r="AH33" s="3">
        <f t="shared" si="8"/>
        <v>0</v>
      </c>
    </row>
    <row r="34" spans="1:34" x14ac:dyDescent="0.25">
      <c r="A34" s="3">
        <f>IF(Расчет!H48='ФОРМУЛЫ!'!$B$4,Расчет!G48*Расчет!$N$28,IF(Расчет!H48='ФОРМУЛЫ!'!$B$5,Расчет!G48,IF(Расчет!H48='ФОРМУЛЫ!'!$B$6,Расчет!G48*Расчет!$O$28,0)))</f>
        <v>4980</v>
      </c>
      <c r="B34" s="3">
        <f>A34*Расчет!E48</f>
        <v>59760</v>
      </c>
      <c r="C34" s="3">
        <f>IF(Расчет!J48='ФОРМУЛЫ!'!$B$3,Расчет!G48*Расчет!I48/100,IF(Расчет!J48='ФОРМУЛЫ!'!$B$4,Расчет!I48*Расчет!$N$28,IF(Расчет!J48='ФОРМУЛЫ!'!$B$5,Расчет!I48,IF(Расчет!J48='ФОРМУЛЫ!'!$B$6,Расчет!I48*Расчет!$O$28,0))))</f>
        <v>0</v>
      </c>
      <c r="D34" s="3">
        <f>C34*Расчет!E48</f>
        <v>0</v>
      </c>
      <c r="E34" s="3">
        <f t="shared" si="1"/>
        <v>4980</v>
      </c>
      <c r="F34" s="3">
        <f>E34*Расчет!E48</f>
        <v>59760</v>
      </c>
      <c r="G34" s="3">
        <f>IF(Расчет!M48="",'ФОРМУЛЫ!'!E34*(100+Расчет!$M$28)/100,'ФОРМУЛЫ!'!E34*(100+Расчет!M48)/100)</f>
        <v>5976</v>
      </c>
      <c r="H34" s="7">
        <f>IF(Расчет!M48="",ROUND(Расчет!K48*(1+Расчет!$M$28/100),0),ROUND(Расчет!K48*(1+Расчет!M48/100),0))</f>
        <v>5976</v>
      </c>
      <c r="I34" s="7">
        <f>IF(Расчет!M48="",(Расчет!$M$28+100)/100,(Расчет!M48+100)/100)</f>
        <v>1.2</v>
      </c>
      <c r="J34" s="5">
        <f>IF(Расчет!P48="",IF($O$16=0,'ФОРМУЛЫ!'!H34,ROUND(Расчет!K48*'ФОРМУЛЫ!'!I34+L34,0)),Расчет!P48)</f>
        <v>5976</v>
      </c>
      <c r="K34" s="5">
        <f>J34*Расчет!E48</f>
        <v>71712</v>
      </c>
      <c r="L34" s="3">
        <f>IF($O$16=0,0,$M$16*(Расчет!K48/$O$16))</f>
        <v>0</v>
      </c>
      <c r="O34" s="3">
        <f>IF(Расчет!P48=0,Расчет!L48,0)</f>
        <v>59760</v>
      </c>
      <c r="P34" s="12">
        <f t="shared" si="2"/>
        <v>0.16666666666666666</v>
      </c>
      <c r="Q34" s="3">
        <f>IF(Расчет!H48='ФОРМУЛЫ!'!$B$5,'ФОРМУЛЫ!'!A34,0)</f>
        <v>4980</v>
      </c>
      <c r="R34" s="3">
        <f>IF(Расчет!H48='ФОРМУЛЫ!'!$B$4,'ФОРМУЛЫ!'!A34,0)</f>
        <v>0</v>
      </c>
      <c r="S34" s="3">
        <f>IF(Расчет!H48='ФОРМУЛЫ!'!$B$6,'ФОРМУЛЫ!'!A34,0)</f>
        <v>0</v>
      </c>
      <c r="T34" s="5">
        <f>ROUND((IF(Расчет!R48='ФОРМУЛЫ!'!$E$3,(A34-A34/1.18),IF(Расчет!R48='ФОРМУЛЫ!'!$E$4,0,IF(Расчет!R48='ФОРМУЛЫ!'!$E$5,(A34-A34/1.1),X))))*Расчет!E48,2)</f>
        <v>9115.93</v>
      </c>
      <c r="U34" s="3">
        <f>ROUND((IF(Расчет!R48='ФОРМУЛЫ!'!$E$3,(J34-J34/1.18),IF(Расчет!R48='ФОРМУЛЫ!'!$E$4,0,IF(Расчет!R48='ФОРМУЛЫ!'!$E$5,(J34-J34/1.1),X))))*Расчет!E48,2)</f>
        <v>10939.12</v>
      </c>
      <c r="V34" s="3">
        <f>ROUND((J34-J34/1.18)*Расчет!E48,2)</f>
        <v>10939.12</v>
      </c>
      <c r="W34" s="3">
        <f>ROUND(A34*Расчет!E48*0.21/365,2)</f>
        <v>34.380000000000003</v>
      </c>
      <c r="X34" s="3">
        <f t="shared" si="3"/>
        <v>0</v>
      </c>
      <c r="Y34" s="3">
        <f>IF(($Q$2-Расчет!X48)&gt;0,($Q$2-Расчет!X48),0)</f>
        <v>0</v>
      </c>
      <c r="Z34" s="3">
        <f t="shared" si="4"/>
        <v>0</v>
      </c>
      <c r="AA34" s="3">
        <f>IF(IF(Y34&gt;0,$Q$3-$Q$2,$Q$3-Расчет!X48)&gt;0,IF(Y34&gt;0,$Q$3-$Q$2,$Q$3-Расчет!X48),0)</f>
        <v>0</v>
      </c>
      <c r="AB34" s="3">
        <f t="shared" si="5"/>
        <v>0</v>
      </c>
      <c r="AC34" s="3">
        <f>IF(IF(AA34&gt;0,$Q$4-$Q$3,$Q$4-Расчет!X48)&gt;0,IF(AA34&gt;0,$Q$4-$Q$3,$Q$4-Расчет!X48),0)</f>
        <v>0</v>
      </c>
      <c r="AD34" s="3">
        <f t="shared" si="6"/>
        <v>0</v>
      </c>
      <c r="AE34" s="3">
        <f>IF(IF(AC34&gt;0,$Q$5-$Q$4,$Q$5-Расчет!X48)&gt;0,IF(AC34&gt;0,$Q$5-$Q$4,$Q$5-Расчет!X48),0)</f>
        <v>0</v>
      </c>
      <c r="AF34" s="3">
        <f t="shared" si="7"/>
        <v>0</v>
      </c>
      <c r="AG34" s="3">
        <f>IF(IF(AE34&gt;0,$Q$6-$Q$5,$Q$6-Расчет!X48)&gt;0,IF(AE34&gt;0,$Q$6-$Q$5,$Q$6-Расчет!X48),0)</f>
        <v>0</v>
      </c>
      <c r="AH34" s="3">
        <f t="shared" si="8"/>
        <v>0</v>
      </c>
    </row>
    <row r="35" spans="1:34" x14ac:dyDescent="0.25">
      <c r="A35" s="3">
        <f>IF(Расчет!H49='ФОРМУЛЫ!'!$B$4,Расчет!G49*Расчет!$N$28,IF(Расчет!H49='ФОРМУЛЫ!'!$B$5,Расчет!G49,IF(Расчет!H49='ФОРМУЛЫ!'!$B$6,Расчет!G49*Расчет!$O$28,0)))</f>
        <v>20570</v>
      </c>
      <c r="B35" s="3">
        <f>A35*Расчет!E49</f>
        <v>20570</v>
      </c>
      <c r="C35" s="3">
        <f>IF(Расчет!J49='ФОРМУЛЫ!'!$B$3,Расчет!G49*Расчет!I49/100,IF(Расчет!J49='ФОРМУЛЫ!'!$B$4,Расчет!I49*Расчет!$N$28,IF(Расчет!J49='ФОРМУЛЫ!'!$B$5,Расчет!I49,IF(Расчет!J49='ФОРМУЛЫ!'!$B$6,Расчет!I49*Расчет!$O$28,0))))</f>
        <v>0</v>
      </c>
      <c r="D35" s="3">
        <f>C35*Расчет!E49</f>
        <v>0</v>
      </c>
      <c r="E35" s="3">
        <f t="shared" si="1"/>
        <v>20570</v>
      </c>
      <c r="F35" s="3">
        <f>E35*Расчет!E49</f>
        <v>20570</v>
      </c>
      <c r="G35" s="3">
        <f>IF(Расчет!M49="",'ФОРМУЛЫ!'!E35*(100+Расчет!$M$28)/100,'ФОРМУЛЫ!'!E35*(100+Расчет!M49)/100)</f>
        <v>24684</v>
      </c>
      <c r="H35" s="7">
        <f>IF(Расчет!M49="",ROUND(Расчет!K49*(1+Расчет!$M$28/100),0),ROUND(Расчет!K49*(1+Расчет!M49/100),0))</f>
        <v>24684</v>
      </c>
      <c r="I35" s="7">
        <f>IF(Расчет!M49="",(Расчет!$M$28+100)/100,(Расчет!M49+100)/100)</f>
        <v>1.2</v>
      </c>
      <c r="J35" s="5">
        <f>IF(Расчет!P49="",IF($O$16=0,'ФОРМУЛЫ!'!H35,ROUND(Расчет!K49*'ФОРМУЛЫ!'!I35+L35,0)),Расчет!P49)</f>
        <v>24684</v>
      </c>
      <c r="K35" s="5">
        <f>J35*Расчет!E49</f>
        <v>24684</v>
      </c>
      <c r="L35" s="3">
        <f>IF($O$16=0,0,$M$16*(Расчет!K49/$O$16))</f>
        <v>0</v>
      </c>
      <c r="O35" s="3">
        <f>IF(Расчет!P49=0,Расчет!L49,0)</f>
        <v>20570</v>
      </c>
      <c r="P35" s="12">
        <f t="shared" si="2"/>
        <v>0.16666666666666666</v>
      </c>
      <c r="Q35" s="3">
        <f>IF(Расчет!H49='ФОРМУЛЫ!'!$B$5,'ФОРМУЛЫ!'!A35,0)</f>
        <v>20570</v>
      </c>
      <c r="R35" s="3">
        <f>IF(Расчет!H49='ФОРМУЛЫ!'!$B$4,'ФОРМУЛЫ!'!A35,0)</f>
        <v>0</v>
      </c>
      <c r="S35" s="3">
        <f>IF(Расчет!H49='ФОРМУЛЫ!'!$B$6,'ФОРМУЛЫ!'!A35,0)</f>
        <v>0</v>
      </c>
      <c r="T35" s="5">
        <f>ROUND((IF(Расчет!R49='ФОРМУЛЫ!'!$E$3,(A35-A35/1.18),IF(Расчет!R49='ФОРМУЛЫ!'!$E$4,0,IF(Расчет!R49='ФОРМУЛЫ!'!$E$5,(A35-A35/1.1),X))))*Расчет!E49,2)</f>
        <v>3137.8</v>
      </c>
      <c r="U35" s="3">
        <f>ROUND((IF(Расчет!R49='ФОРМУЛЫ!'!$E$3,(J35-J35/1.18),IF(Расчет!R49='ФОРМУЛЫ!'!$E$4,0,IF(Расчет!R49='ФОРМУЛЫ!'!$E$5,(J35-J35/1.1),X))))*Расчет!E49,2)</f>
        <v>3765.36</v>
      </c>
      <c r="V35" s="3">
        <f>ROUND((J35-J35/1.18)*Расчет!E49,2)</f>
        <v>3765.36</v>
      </c>
      <c r="W35" s="3">
        <f>ROUND(A35*Расчет!E49*0.21/365,2)</f>
        <v>11.83</v>
      </c>
      <c r="X35" s="3">
        <f t="shared" si="3"/>
        <v>0</v>
      </c>
      <c r="Y35" s="3">
        <f>IF(($Q$2-Расчет!X49)&gt;0,($Q$2-Расчет!X49),0)</f>
        <v>0</v>
      </c>
      <c r="Z35" s="3">
        <f t="shared" si="4"/>
        <v>0</v>
      </c>
      <c r="AA35" s="3">
        <f>IF(IF(Y35&gt;0,$Q$3-$Q$2,$Q$3-Расчет!X49)&gt;0,IF(Y35&gt;0,$Q$3-$Q$2,$Q$3-Расчет!X49),0)</f>
        <v>0</v>
      </c>
      <c r="AB35" s="3">
        <f t="shared" si="5"/>
        <v>0</v>
      </c>
      <c r="AC35" s="3">
        <f>IF(IF(AA35&gt;0,$Q$4-$Q$3,$Q$4-Расчет!X49)&gt;0,IF(AA35&gt;0,$Q$4-$Q$3,$Q$4-Расчет!X49),0)</f>
        <v>0</v>
      </c>
      <c r="AD35" s="3">
        <f t="shared" si="6"/>
        <v>0</v>
      </c>
      <c r="AE35" s="3">
        <f>IF(IF(AC35&gt;0,$Q$5-$Q$4,$Q$5-Расчет!X49)&gt;0,IF(AC35&gt;0,$Q$5-$Q$4,$Q$5-Расчет!X49),0)</f>
        <v>0</v>
      </c>
      <c r="AF35" s="3">
        <f t="shared" si="7"/>
        <v>0</v>
      </c>
      <c r="AG35" s="3">
        <f>IF(IF(AE35&gt;0,$Q$6-$Q$5,$Q$6-Расчет!X49)&gt;0,IF(AE35&gt;0,$Q$6-$Q$5,$Q$6-Расчет!X49),0)</f>
        <v>0</v>
      </c>
      <c r="AH35" s="3">
        <f t="shared" si="8"/>
        <v>0</v>
      </c>
    </row>
    <row r="36" spans="1:34" x14ac:dyDescent="0.25">
      <c r="A36" s="3">
        <f>IF(Расчет!H50='ФОРМУЛЫ!'!$B$4,Расчет!G50*Расчет!$N$28,IF(Расчет!H50='ФОРМУЛЫ!'!$B$5,Расчет!G50,IF(Расчет!H50='ФОРМУЛЫ!'!$B$6,Расчет!G50*Расчет!$O$28,0)))</f>
        <v>25797</v>
      </c>
      <c r="B36" s="3">
        <f>A36*Расчет!E50</f>
        <v>25797</v>
      </c>
      <c r="C36" s="3">
        <f>IF(Расчет!J50='ФОРМУЛЫ!'!$B$3,Расчет!G50*Расчет!I50/100,IF(Расчет!J50='ФОРМУЛЫ!'!$B$4,Расчет!I50*Расчет!$N$28,IF(Расчет!J50='ФОРМУЛЫ!'!$B$5,Расчет!I50,IF(Расчет!J50='ФОРМУЛЫ!'!$B$6,Расчет!I50*Расчет!$O$28,0))))</f>
        <v>0</v>
      </c>
      <c r="D36" s="3">
        <f>C36*Расчет!E50</f>
        <v>0</v>
      </c>
      <c r="E36" s="3">
        <f t="shared" si="1"/>
        <v>25797</v>
      </c>
      <c r="F36" s="3">
        <f>E36*Расчет!E50</f>
        <v>25797</v>
      </c>
      <c r="G36" s="3">
        <f>IF(Расчет!M50="",'ФОРМУЛЫ!'!E36*(100+Расчет!$M$28)/100,'ФОРМУЛЫ!'!E36*(100+Расчет!M50)/100)</f>
        <v>30956.400000000001</v>
      </c>
      <c r="H36" s="7">
        <f>IF(Расчет!M50="",ROUND(Расчет!K50*(1+Расчет!$M$28/100),0),ROUND(Расчет!K50*(1+Расчет!M50/100),0))</f>
        <v>30956</v>
      </c>
      <c r="I36" s="7">
        <f>IF(Расчет!M50="",(Расчет!$M$28+100)/100,(Расчет!M50+100)/100)</f>
        <v>1.2</v>
      </c>
      <c r="J36" s="5">
        <f>IF(Расчет!P50="",IF($O$16=0,'ФОРМУЛЫ!'!H36,ROUND(Расчет!K50*'ФОРМУЛЫ!'!I36+L36,0)),Расчет!P50)</f>
        <v>30956</v>
      </c>
      <c r="K36" s="5">
        <f>J36*Расчет!E50</f>
        <v>30956</v>
      </c>
      <c r="L36" s="3">
        <f>IF($O$16=0,0,$M$16*(Расчет!K50/$O$16))</f>
        <v>0</v>
      </c>
      <c r="O36" s="3">
        <f>IF(Расчет!P50=0,Расчет!L50,0)</f>
        <v>25797</v>
      </c>
      <c r="P36" s="12">
        <f t="shared" si="2"/>
        <v>0.16665589869492181</v>
      </c>
      <c r="Q36" s="3">
        <f>IF(Расчет!H50='ФОРМУЛЫ!'!$B$5,'ФОРМУЛЫ!'!A36,0)</f>
        <v>25797</v>
      </c>
      <c r="R36" s="3">
        <f>IF(Расчет!H50='ФОРМУЛЫ!'!$B$4,'ФОРМУЛЫ!'!A36,0)</f>
        <v>0</v>
      </c>
      <c r="S36" s="3">
        <f>IF(Расчет!H50='ФОРМУЛЫ!'!$B$6,'ФОРМУЛЫ!'!A36,0)</f>
        <v>0</v>
      </c>
      <c r="T36" s="5">
        <f>ROUND((IF(Расчет!R50='ФОРМУЛЫ!'!$E$3,(A36-A36/1.18),IF(Расчет!R50='ФОРМУЛЫ!'!$E$4,0,IF(Расчет!R50='ФОРМУЛЫ!'!$E$5,(A36-A36/1.1),X))))*Расчет!E50,2)</f>
        <v>3935.14</v>
      </c>
      <c r="U36" s="3">
        <f>ROUND((IF(Расчет!R50='ФОРМУЛЫ!'!$E$3,(J36-J36/1.18),IF(Расчет!R50='ФОРМУЛЫ!'!$E$4,0,IF(Расчет!R50='ФОРМУЛЫ!'!$E$5,(J36-J36/1.1),X))))*Расчет!E50,2)</f>
        <v>4722.1000000000004</v>
      </c>
      <c r="V36" s="3">
        <f>ROUND((J36-J36/1.18)*Расчет!E50,2)</f>
        <v>4722.1000000000004</v>
      </c>
      <c r="W36" s="3">
        <f>ROUND(A36*Расчет!E50*0.21/365,2)</f>
        <v>14.84</v>
      </c>
      <c r="X36" s="3">
        <f t="shared" si="3"/>
        <v>0</v>
      </c>
      <c r="Y36" s="3">
        <f>IF(($Q$2-Расчет!X50)&gt;0,($Q$2-Расчет!X50),0)</f>
        <v>0</v>
      </c>
      <c r="Z36" s="3">
        <f t="shared" si="4"/>
        <v>0</v>
      </c>
      <c r="AA36" s="3">
        <f>IF(IF(Y36&gt;0,$Q$3-$Q$2,$Q$3-Расчет!X50)&gt;0,IF(Y36&gt;0,$Q$3-$Q$2,$Q$3-Расчет!X50),0)</f>
        <v>0</v>
      </c>
      <c r="AB36" s="3">
        <f t="shared" si="5"/>
        <v>0</v>
      </c>
      <c r="AC36" s="3">
        <f>IF(IF(AA36&gt;0,$Q$4-$Q$3,$Q$4-Расчет!X50)&gt;0,IF(AA36&gt;0,$Q$4-$Q$3,$Q$4-Расчет!X50),0)</f>
        <v>0</v>
      </c>
      <c r="AD36" s="3">
        <f t="shared" si="6"/>
        <v>0</v>
      </c>
      <c r="AE36" s="3">
        <f>IF(IF(AC36&gt;0,$Q$5-$Q$4,$Q$5-Расчет!X50)&gt;0,IF(AC36&gt;0,$Q$5-$Q$4,$Q$5-Расчет!X50),0)</f>
        <v>0</v>
      </c>
      <c r="AF36" s="3">
        <f t="shared" si="7"/>
        <v>0</v>
      </c>
      <c r="AG36" s="3">
        <f>IF(IF(AE36&gt;0,$Q$6-$Q$5,$Q$6-Расчет!X50)&gt;0,IF(AE36&gt;0,$Q$6-$Q$5,$Q$6-Расчет!X50),0)</f>
        <v>0</v>
      </c>
      <c r="AH36" s="3">
        <f t="shared" si="8"/>
        <v>0</v>
      </c>
    </row>
    <row r="37" spans="1:34" x14ac:dyDescent="0.25">
      <c r="A37" s="3">
        <f>IF(Расчет!H51='ФОРМУЛЫ!'!$B$4,Расчет!G51*Расчет!$N$28,IF(Расчет!H51='ФОРМУЛЫ!'!$B$5,Расчет!G51,IF(Расчет!H51='ФОРМУЛЫ!'!$B$6,Расчет!G51*Расчет!$O$28,0)))</f>
        <v>0</v>
      </c>
      <c r="B37" s="3">
        <f>A37*Расчет!E51</f>
        <v>0</v>
      </c>
      <c r="C37" s="3">
        <f>IF(Расчет!J51='ФОРМУЛЫ!'!$B$3,Расчет!G51*Расчет!I51/100,IF(Расчет!J51='ФОРМУЛЫ!'!$B$4,Расчет!I51*Расчет!$N$28,IF(Расчет!J51='ФОРМУЛЫ!'!$B$5,Расчет!I51,IF(Расчет!J51='ФОРМУЛЫ!'!$B$6,Расчет!I51*Расчет!$O$28,0))))</f>
        <v>0</v>
      </c>
      <c r="D37" s="3">
        <f>C37*Расчет!E51</f>
        <v>0</v>
      </c>
      <c r="E37" s="3">
        <f t="shared" si="1"/>
        <v>0</v>
      </c>
      <c r="F37" s="3">
        <f>E37*Расчет!E51</f>
        <v>0</v>
      </c>
      <c r="G37" s="3">
        <f>IF(Расчет!M51="",'ФОРМУЛЫ!'!E37*(100+Расчет!$M$28)/100,'ФОРМУЛЫ!'!E37*(100+Расчет!M51)/100)</f>
        <v>0</v>
      </c>
      <c r="H37" s="7">
        <f>IF(Расчет!M51="",ROUND(Расчет!K51*(1+Расчет!$M$28/100),0),ROUND(Расчет!K51*(1+Расчет!M51/100),0))</f>
        <v>0</v>
      </c>
      <c r="I37" s="7">
        <f>IF(Расчет!M51="",(Расчет!$M$28+100)/100,(Расчет!M51+100)/100)</f>
        <v>1.2</v>
      </c>
      <c r="J37" s="5">
        <f>IF(Расчет!P51="",IF($O$16=0,'ФОРМУЛЫ!'!H37,ROUND(Расчет!K51*'ФОРМУЛЫ!'!I37+L37,0)),Расчет!P51)</f>
        <v>0</v>
      </c>
      <c r="K37" s="5">
        <f>J37*Расчет!E51</f>
        <v>0</v>
      </c>
      <c r="L37" s="3">
        <f>IF($O$16=0,0,$M$16*(Расчет!K51/$O$16))</f>
        <v>0</v>
      </c>
      <c r="O37" s="3">
        <f>IF(Расчет!P51=0,Расчет!L51,0)</f>
        <v>0</v>
      </c>
      <c r="P37" s="12">
        <f t="shared" si="2"/>
        <v>0</v>
      </c>
      <c r="Q37" s="3">
        <f>IF(Расчет!H51='ФОРМУЛЫ!'!$B$5,'ФОРМУЛЫ!'!A37,0)</f>
        <v>0</v>
      </c>
      <c r="R37" s="3">
        <f>IF(Расчет!H51='ФОРМУЛЫ!'!$B$4,'ФОРМУЛЫ!'!A37,0)</f>
        <v>0</v>
      </c>
      <c r="S37" s="3">
        <f>IF(Расчет!H51='ФОРМУЛЫ!'!$B$6,'ФОРМУЛЫ!'!A37,0)</f>
        <v>0</v>
      </c>
      <c r="T37" s="5">
        <f>ROUND((IF(Расчет!R51='ФОРМУЛЫ!'!$E$3,(A37-A37/1.18),IF(Расчет!R51='ФОРМУЛЫ!'!$E$4,0,IF(Расчет!R51='ФОРМУЛЫ!'!$E$5,(A37-A37/1.1),X))))*Расчет!E51,2)</f>
        <v>0</v>
      </c>
      <c r="U37" s="3">
        <f>ROUND((IF(Расчет!R51='ФОРМУЛЫ!'!$E$3,(J37-J37/1.18),IF(Расчет!R51='ФОРМУЛЫ!'!$E$4,0,IF(Расчет!R51='ФОРМУЛЫ!'!$E$5,(J37-J37/1.1),X))))*Расчет!E51,2)</f>
        <v>0</v>
      </c>
      <c r="V37" s="3">
        <f>ROUND((J37-J37/1.18)*Расчет!E51,2)</f>
        <v>0</v>
      </c>
      <c r="W37" s="3">
        <f>ROUND(A37*Расчет!E51*0.21/365,2)</f>
        <v>0</v>
      </c>
      <c r="X37" s="3">
        <f t="shared" si="3"/>
        <v>0</v>
      </c>
      <c r="Y37" s="3">
        <f>IF(($Q$2-Расчет!X51)&gt;0,($Q$2-Расчет!X51),0)</f>
        <v>0</v>
      </c>
      <c r="Z37" s="3">
        <f t="shared" si="4"/>
        <v>0</v>
      </c>
      <c r="AA37" s="3">
        <f>IF(IF(Y37&gt;0,$Q$3-$Q$2,$Q$3-Расчет!X51)&gt;0,IF(Y37&gt;0,$Q$3-$Q$2,$Q$3-Расчет!X51),0)</f>
        <v>0</v>
      </c>
      <c r="AB37" s="3">
        <f t="shared" si="5"/>
        <v>0</v>
      </c>
      <c r="AC37" s="3">
        <f>IF(IF(AA37&gt;0,$Q$4-$Q$3,$Q$4-Расчет!X51)&gt;0,IF(AA37&gt;0,$Q$4-$Q$3,$Q$4-Расчет!X51),0)</f>
        <v>0</v>
      </c>
      <c r="AD37" s="3">
        <f t="shared" si="6"/>
        <v>0</v>
      </c>
      <c r="AE37" s="3">
        <f>IF(IF(AC37&gt;0,$Q$5-$Q$4,$Q$5-Расчет!X51)&gt;0,IF(AC37&gt;0,$Q$5-$Q$4,$Q$5-Расчет!X51),0)</f>
        <v>0</v>
      </c>
      <c r="AF37" s="3">
        <f t="shared" si="7"/>
        <v>0</v>
      </c>
      <c r="AG37" s="3">
        <f>IF(IF(AE37&gt;0,$Q$6-$Q$5,$Q$6-Расчет!X51)&gt;0,IF(AE37&gt;0,$Q$6-$Q$5,$Q$6-Расчет!X51),0)</f>
        <v>0</v>
      </c>
      <c r="AH37" s="3">
        <f t="shared" si="8"/>
        <v>0</v>
      </c>
    </row>
    <row r="38" spans="1:34" x14ac:dyDescent="0.25">
      <c r="A38" s="3">
        <f>IF(Расчет!H52='ФОРМУЛЫ!'!$B$4,Расчет!G52*Расчет!$N$28,IF(Расчет!H52='ФОРМУЛЫ!'!$B$5,Расчет!G52,IF(Расчет!H52='ФОРМУЛЫ!'!$B$6,Расчет!G52*Расчет!$O$28,0)))</f>
        <v>0</v>
      </c>
      <c r="B38" s="3">
        <f>A38*Расчет!E52</f>
        <v>0</v>
      </c>
      <c r="C38" s="3">
        <f>IF(Расчет!J52='ФОРМУЛЫ!'!$B$3,Расчет!G52*Расчет!I52/100,IF(Расчет!J52='ФОРМУЛЫ!'!$B$4,Расчет!I52*Расчет!$N$28,IF(Расчет!J52='ФОРМУЛЫ!'!$B$5,Расчет!I52,IF(Расчет!J52='ФОРМУЛЫ!'!$B$6,Расчет!I52*Расчет!$O$28,0))))</f>
        <v>0</v>
      </c>
      <c r="D38" s="3">
        <f>C38*Расчет!E52</f>
        <v>0</v>
      </c>
      <c r="E38" s="3">
        <f t="shared" si="1"/>
        <v>0</v>
      </c>
      <c r="F38" s="3">
        <f>E38*Расчет!E52</f>
        <v>0</v>
      </c>
      <c r="G38" s="3">
        <f>IF(Расчет!M52="",'ФОРМУЛЫ!'!E38*(100+Расчет!$M$28)/100,'ФОРМУЛЫ!'!E38*(100+Расчет!M52)/100)</f>
        <v>0</v>
      </c>
      <c r="H38" s="7">
        <f>IF(Расчет!M52="",ROUND(Расчет!K52*(1+Расчет!$M$28/100),0),ROUND(Расчет!K52*(1+Расчет!M52/100),0))</f>
        <v>0</v>
      </c>
      <c r="I38" s="7">
        <f>IF(Расчет!M52="",(Расчет!$M$28+100)/100,(Расчет!M52+100)/100)</f>
        <v>1.2</v>
      </c>
      <c r="J38" s="5">
        <f>IF(Расчет!P52="",IF($O$16=0,'ФОРМУЛЫ!'!H38,ROUND(Расчет!K52*'ФОРМУЛЫ!'!I38+L38,0)),Расчет!P52)</f>
        <v>0</v>
      </c>
      <c r="K38" s="5">
        <f>J38*Расчет!E52</f>
        <v>0</v>
      </c>
      <c r="L38" s="3">
        <f>IF($O$16=0,0,$M$16*(Расчет!K52/$O$16))</f>
        <v>0</v>
      </c>
      <c r="O38" s="3">
        <f>IF(Расчет!P52=0,Расчет!L52,0)</f>
        <v>0</v>
      </c>
      <c r="P38" s="12">
        <f t="shared" si="2"/>
        <v>0</v>
      </c>
      <c r="Q38" s="3">
        <f>IF(Расчет!H52='ФОРМУЛЫ!'!$B$5,'ФОРМУЛЫ!'!A38,0)</f>
        <v>0</v>
      </c>
      <c r="R38" s="3">
        <f>IF(Расчет!H52='ФОРМУЛЫ!'!$B$4,'ФОРМУЛЫ!'!A38,0)</f>
        <v>0</v>
      </c>
      <c r="S38" s="3">
        <f>IF(Расчет!H52='ФОРМУЛЫ!'!$B$6,'ФОРМУЛЫ!'!A38,0)</f>
        <v>0</v>
      </c>
      <c r="T38" s="5">
        <f>ROUND((IF(Расчет!R52='ФОРМУЛЫ!'!$E$3,(A38-A38/1.18),IF(Расчет!R52='ФОРМУЛЫ!'!$E$4,0,IF(Расчет!R52='ФОРМУЛЫ!'!$E$5,(A38-A38/1.1),X))))*Расчет!E52,2)</f>
        <v>0</v>
      </c>
      <c r="U38" s="3">
        <f>ROUND((IF(Расчет!R52='ФОРМУЛЫ!'!$E$3,(J38-J38/1.18),IF(Расчет!R52='ФОРМУЛЫ!'!$E$4,0,IF(Расчет!R52='ФОРМУЛЫ!'!$E$5,(J38-J38/1.1),X))))*Расчет!E52,2)</f>
        <v>0</v>
      </c>
      <c r="V38" s="3">
        <f>ROUND((J38-J38/1.18)*Расчет!E52,2)</f>
        <v>0</v>
      </c>
      <c r="W38" s="3">
        <f>ROUND(A38*Расчет!E52*0.21/365,2)</f>
        <v>0</v>
      </c>
      <c r="X38" s="3">
        <f t="shared" si="3"/>
        <v>0</v>
      </c>
      <c r="Y38" s="3">
        <f>IF(($Q$2-Расчет!X52)&gt;0,($Q$2-Расчет!X52),0)</f>
        <v>0</v>
      </c>
      <c r="Z38" s="3">
        <f t="shared" si="4"/>
        <v>0</v>
      </c>
      <c r="AA38" s="3">
        <f>IF(IF(Y38&gt;0,$Q$3-$Q$2,$Q$3-Расчет!X52)&gt;0,IF(Y38&gt;0,$Q$3-$Q$2,$Q$3-Расчет!X52),0)</f>
        <v>0</v>
      </c>
      <c r="AB38" s="3">
        <f t="shared" si="5"/>
        <v>0</v>
      </c>
      <c r="AC38" s="3">
        <f>IF(IF(AA38&gt;0,$Q$4-$Q$3,$Q$4-Расчет!X52)&gt;0,IF(AA38&gt;0,$Q$4-$Q$3,$Q$4-Расчет!X52),0)</f>
        <v>0</v>
      </c>
      <c r="AD38" s="3">
        <f t="shared" si="6"/>
        <v>0</v>
      </c>
      <c r="AE38" s="3">
        <f>IF(IF(AC38&gt;0,$Q$5-$Q$4,$Q$5-Расчет!X52)&gt;0,IF(AC38&gt;0,$Q$5-$Q$4,$Q$5-Расчет!X52),0)</f>
        <v>0</v>
      </c>
      <c r="AF38" s="3">
        <f t="shared" si="7"/>
        <v>0</v>
      </c>
      <c r="AG38" s="3">
        <f>IF(IF(AE38&gt;0,$Q$6-$Q$5,$Q$6-Расчет!X52)&gt;0,IF(AE38&gt;0,$Q$6-$Q$5,$Q$6-Расчет!X52),0)</f>
        <v>0</v>
      </c>
      <c r="AH38" s="3">
        <f t="shared" si="8"/>
        <v>0</v>
      </c>
    </row>
    <row r="39" spans="1:34" x14ac:dyDescent="0.25">
      <c r="A39" s="3">
        <f>IF(Расчет!H53='ФОРМУЛЫ!'!$B$4,Расчет!G53*Расчет!$N$28,IF(Расчет!H53='ФОРМУЛЫ!'!$B$5,Расчет!G53,IF(Расчет!H53='ФОРМУЛЫ!'!$B$6,Расчет!G53*Расчет!$O$28,0)))</f>
        <v>78155</v>
      </c>
      <c r="B39" s="3">
        <f>A39*Расчет!E53</f>
        <v>547085</v>
      </c>
      <c r="C39" s="3">
        <f>IF(Расчет!J53='ФОРМУЛЫ!'!$B$3,Расчет!G53*Расчет!I53/100,IF(Расчет!J53='ФОРМУЛЫ!'!$B$4,Расчет!I53*Расчет!$N$28,IF(Расчет!J53='ФОРМУЛЫ!'!$B$5,Расчет!I53,IF(Расчет!J53='ФОРМУЛЫ!'!$B$6,Расчет!I53*Расчет!$O$28,0))))</f>
        <v>0</v>
      </c>
      <c r="D39" s="3">
        <f>C39*Расчет!E53</f>
        <v>0</v>
      </c>
      <c r="E39" s="3">
        <f t="shared" si="1"/>
        <v>78155</v>
      </c>
      <c r="F39" s="3">
        <f>E39*Расчет!E53</f>
        <v>547085</v>
      </c>
      <c r="G39" s="3">
        <f>IF(Расчет!M53="",'ФОРМУЛЫ!'!E39*(100+Расчет!$M$28)/100,'ФОРМУЛЫ!'!E39*(100+Расчет!M53)/100)</f>
        <v>93786</v>
      </c>
      <c r="H39" s="7">
        <f>IF(Расчет!M53="",ROUND(Расчет!K53*(1+Расчет!$M$28/100),0),ROUND(Расчет!K53*(1+Расчет!M53/100),0))</f>
        <v>93786</v>
      </c>
      <c r="I39" s="7">
        <f>IF(Расчет!M53="",(Расчет!$M$28+100)/100,(Расчет!M53+100)/100)</f>
        <v>1.2</v>
      </c>
      <c r="J39" s="5">
        <f>IF(Расчет!P53="",IF($O$16=0,'ФОРМУЛЫ!'!H39,ROUND(Расчет!K53*'ФОРМУЛЫ!'!I39+L39,0)),Расчет!P53)</f>
        <v>93786</v>
      </c>
      <c r="K39" s="5">
        <f>J39*Расчет!E53</f>
        <v>656502</v>
      </c>
      <c r="L39" s="3">
        <f>IF($O$16=0,0,$M$16*(Расчет!K53/$O$16))</f>
        <v>0</v>
      </c>
      <c r="O39" s="3">
        <f>IF(Расчет!P53=0,Расчет!L53,0)</f>
        <v>547085</v>
      </c>
      <c r="P39" s="12">
        <f t="shared" si="2"/>
        <v>0.16666666666666666</v>
      </c>
      <c r="Q39" s="3">
        <f>IF(Расчет!H53='ФОРМУЛЫ!'!$B$5,'ФОРМУЛЫ!'!A39,0)</f>
        <v>78155</v>
      </c>
      <c r="R39" s="3">
        <f>IF(Расчет!H53='ФОРМУЛЫ!'!$B$4,'ФОРМУЛЫ!'!A39,0)</f>
        <v>0</v>
      </c>
      <c r="S39" s="3">
        <f>IF(Расчет!H53='ФОРМУЛЫ!'!$B$6,'ФОРМУЛЫ!'!A39,0)</f>
        <v>0</v>
      </c>
      <c r="T39" s="5">
        <f>ROUND((IF(Расчет!R53='ФОРМУЛЫ!'!$E$3,(A39-A39/1.18),IF(Расчет!R53='ФОРМУЛЫ!'!$E$4,0,IF(Расчет!R53='ФОРМУЛЫ!'!$E$5,(A39-A39/1.1),X))))*Расчет!E53,2)</f>
        <v>83453.64</v>
      </c>
      <c r="U39" s="3">
        <f>ROUND((IF(Расчет!R53='ФОРМУЛЫ!'!$E$3,(J39-J39/1.18),IF(Расчет!R53='ФОРМУЛЫ!'!$E$4,0,IF(Расчет!R53='ФОРМУЛЫ!'!$E$5,(J39-J39/1.1),X))))*Расчет!E53,2)</f>
        <v>100144.37</v>
      </c>
      <c r="V39" s="3">
        <f>ROUND((J39-J39/1.18)*Расчет!E53,2)</f>
        <v>100144.37</v>
      </c>
      <c r="W39" s="3">
        <f>ROUND(A39*Расчет!E53*0.21/365,2)</f>
        <v>314.76</v>
      </c>
      <c r="X39" s="3">
        <f t="shared" si="3"/>
        <v>0</v>
      </c>
      <c r="Y39" s="3">
        <f>IF(($Q$2-Расчет!X53)&gt;0,($Q$2-Расчет!X53),0)</f>
        <v>0</v>
      </c>
      <c r="Z39" s="3">
        <f t="shared" si="4"/>
        <v>0</v>
      </c>
      <c r="AA39" s="3">
        <f>IF(IF(Y39&gt;0,$Q$3-$Q$2,$Q$3-Расчет!X53)&gt;0,IF(Y39&gt;0,$Q$3-$Q$2,$Q$3-Расчет!X53),0)</f>
        <v>0</v>
      </c>
      <c r="AB39" s="3">
        <f t="shared" si="5"/>
        <v>0</v>
      </c>
      <c r="AC39" s="3">
        <f>IF(IF(AA39&gt;0,$Q$4-$Q$3,$Q$4-Расчет!X53)&gt;0,IF(AA39&gt;0,$Q$4-$Q$3,$Q$4-Расчет!X53),0)</f>
        <v>0</v>
      </c>
      <c r="AD39" s="3">
        <f t="shared" si="6"/>
        <v>0</v>
      </c>
      <c r="AE39" s="3">
        <f>IF(IF(AC39&gt;0,$Q$5-$Q$4,$Q$5-Расчет!X53)&gt;0,IF(AC39&gt;0,$Q$5-$Q$4,$Q$5-Расчет!X53),0)</f>
        <v>0</v>
      </c>
      <c r="AF39" s="3">
        <f t="shared" si="7"/>
        <v>0</v>
      </c>
      <c r="AG39" s="3">
        <f>IF(IF(AE39&gt;0,$Q$6-$Q$5,$Q$6-Расчет!X53)&gt;0,IF(AE39&gt;0,$Q$6-$Q$5,$Q$6-Расчет!X53),0)</f>
        <v>0</v>
      </c>
      <c r="AH39" s="3">
        <f t="shared" si="8"/>
        <v>0</v>
      </c>
    </row>
    <row r="40" spans="1:34" x14ac:dyDescent="0.25">
      <c r="A40" s="3">
        <f>IF(Расчет!H54='ФОРМУЛЫ!'!$B$4,Расчет!G54*Расчет!$N$28,IF(Расчет!H54='ФОРМУЛЫ!'!$B$5,Расчет!G54,IF(Расчет!H54='ФОРМУЛЫ!'!$B$6,Расчет!G54*Расчет!$O$28,0)))</f>
        <v>42700</v>
      </c>
      <c r="B40" s="3">
        <f>A40*Расчет!E54</f>
        <v>341600</v>
      </c>
      <c r="C40" s="3">
        <f>IF(Расчет!J54='ФОРМУЛЫ!'!$B$3,Расчет!G54*Расчет!I54/100,IF(Расчет!J54='ФОРМУЛЫ!'!$B$4,Расчет!I54*Расчет!$N$28,IF(Расчет!J54='ФОРМУЛЫ!'!$B$5,Расчет!I54,IF(Расчет!J54='ФОРМУЛЫ!'!$B$6,Расчет!I54*Расчет!$O$28,0))))</f>
        <v>0</v>
      </c>
      <c r="D40" s="3">
        <f>C40*Расчет!E54</f>
        <v>0</v>
      </c>
      <c r="E40" s="3">
        <f t="shared" si="1"/>
        <v>42700</v>
      </c>
      <c r="F40" s="3">
        <f>E40*Расчет!E54</f>
        <v>341600</v>
      </c>
      <c r="G40" s="3">
        <f>IF(Расчет!M54="",'ФОРМУЛЫ!'!E40*(100+Расчет!$M$28)/100,'ФОРМУЛЫ!'!E40*(100+Расчет!M54)/100)</f>
        <v>51240</v>
      </c>
      <c r="H40" s="7">
        <f>IF(Расчет!M54="",ROUND(Расчет!K54*(1+Расчет!$M$28/100),0),ROUND(Расчет!K54*(1+Расчет!M54/100),0))</f>
        <v>51240</v>
      </c>
      <c r="I40" s="7">
        <f>IF(Расчет!M54="",(Расчет!$M$28+100)/100,(Расчет!M54+100)/100)</f>
        <v>1.2</v>
      </c>
      <c r="J40" s="5">
        <f>IF(Расчет!P54="",IF($O$16=0,'ФОРМУЛЫ!'!H40,ROUND(Расчет!K54*'ФОРМУЛЫ!'!I40+L40,0)),Расчет!P54)</f>
        <v>51240</v>
      </c>
      <c r="K40" s="5">
        <f>J40*Расчет!E54</f>
        <v>409920</v>
      </c>
      <c r="L40" s="3">
        <f>IF($O$16=0,0,$M$16*(Расчет!K54/$O$16))</f>
        <v>0</v>
      </c>
      <c r="O40" s="3">
        <f>IF(Расчет!P54=0,Расчет!L54,0)</f>
        <v>341600</v>
      </c>
      <c r="P40" s="12">
        <f t="shared" si="2"/>
        <v>0.16666666666666666</v>
      </c>
      <c r="Q40" s="3">
        <f>IF(Расчет!H54='ФОРМУЛЫ!'!$B$5,'ФОРМУЛЫ!'!A40,0)</f>
        <v>42700</v>
      </c>
      <c r="R40" s="3">
        <f>IF(Расчет!H54='ФОРМУЛЫ!'!$B$4,'ФОРМУЛЫ!'!A40,0)</f>
        <v>0</v>
      </c>
      <c r="S40" s="3">
        <f>IF(Расчет!H54='ФОРМУЛЫ!'!$B$6,'ФОРМУЛЫ!'!A40,0)</f>
        <v>0</v>
      </c>
      <c r="T40" s="5">
        <f>ROUND((IF(Расчет!R54='ФОРМУЛЫ!'!$E$3,(A40-A40/1.18),IF(Расчет!R54='ФОРМУЛЫ!'!$E$4,0,IF(Расчет!R54='ФОРМУЛЫ!'!$E$5,(A40-A40/1.1),X))))*Расчет!E54,2)</f>
        <v>52108.47</v>
      </c>
      <c r="U40" s="3">
        <f>ROUND((IF(Расчет!R54='ФОРМУЛЫ!'!$E$3,(J40-J40/1.18),IF(Расчет!R54='ФОРМУЛЫ!'!$E$4,0,IF(Расчет!R54='ФОРМУЛЫ!'!$E$5,(J40-J40/1.1),X))))*Расчет!E54,2)</f>
        <v>62530.17</v>
      </c>
      <c r="V40" s="3">
        <f>ROUND((J40-J40/1.18)*Расчет!E54,2)</f>
        <v>62530.17</v>
      </c>
      <c r="W40" s="3">
        <f>ROUND(A40*Расчет!E54*0.21/365,2)</f>
        <v>196.54</v>
      </c>
      <c r="X40" s="3">
        <f t="shared" si="3"/>
        <v>0</v>
      </c>
      <c r="Y40" s="3">
        <f>IF(($Q$2-Расчет!X54)&gt;0,($Q$2-Расчет!X54),0)</f>
        <v>0</v>
      </c>
      <c r="Z40" s="3">
        <f t="shared" si="4"/>
        <v>0</v>
      </c>
      <c r="AA40" s="3">
        <f>IF(IF(Y40&gt;0,$Q$3-$Q$2,$Q$3-Расчет!X54)&gt;0,IF(Y40&gt;0,$Q$3-$Q$2,$Q$3-Расчет!X54),0)</f>
        <v>0</v>
      </c>
      <c r="AB40" s="3">
        <f t="shared" si="5"/>
        <v>0</v>
      </c>
      <c r="AC40" s="3">
        <f>IF(IF(AA40&gt;0,$Q$4-$Q$3,$Q$4-Расчет!X54)&gt;0,IF(AA40&gt;0,$Q$4-$Q$3,$Q$4-Расчет!X54),0)</f>
        <v>0</v>
      </c>
      <c r="AD40" s="3">
        <f t="shared" si="6"/>
        <v>0</v>
      </c>
      <c r="AE40" s="3">
        <f>IF(IF(AC40&gt;0,$Q$5-$Q$4,$Q$5-Расчет!X54)&gt;0,IF(AC40&gt;0,$Q$5-$Q$4,$Q$5-Расчет!X54),0)</f>
        <v>0</v>
      </c>
      <c r="AF40" s="3">
        <f t="shared" si="7"/>
        <v>0</v>
      </c>
      <c r="AG40" s="3">
        <f>IF(IF(AE40&gt;0,$Q$6-$Q$5,$Q$6-Расчет!X54)&gt;0,IF(AE40&gt;0,$Q$6-$Q$5,$Q$6-Расчет!X54),0)</f>
        <v>0</v>
      </c>
      <c r="AH40" s="3">
        <f t="shared" si="8"/>
        <v>0</v>
      </c>
    </row>
    <row r="41" spans="1:34" x14ac:dyDescent="0.25">
      <c r="A41" s="3">
        <f>IF(Расчет!H55='ФОРМУЛЫ!'!$B$4,Расчет!G55*Расчет!$N$28,IF(Расчет!H55='ФОРМУЛЫ!'!$B$5,Расчет!G55,IF(Расчет!H55='ФОРМУЛЫ!'!$B$6,Расчет!G55*Расчет!$O$28,0)))</f>
        <v>13650</v>
      </c>
      <c r="B41" s="3">
        <f>A41*Расчет!E55</f>
        <v>54600</v>
      </c>
      <c r="C41" s="3">
        <f>IF(Расчет!J55='ФОРМУЛЫ!'!$B$3,Расчет!G55*Расчет!I55/100,IF(Расчет!J55='ФОРМУЛЫ!'!$B$4,Расчет!I55*Расчет!$N$28,IF(Расчет!J55='ФОРМУЛЫ!'!$B$5,Расчет!I55,IF(Расчет!J55='ФОРМУЛЫ!'!$B$6,Расчет!I55*Расчет!$O$28,0))))</f>
        <v>0</v>
      </c>
      <c r="D41" s="3">
        <f>C41*Расчет!E55</f>
        <v>0</v>
      </c>
      <c r="E41" s="3">
        <f t="shared" si="1"/>
        <v>13650</v>
      </c>
      <c r="F41" s="3">
        <f>E41*Расчет!E55</f>
        <v>54600</v>
      </c>
      <c r="G41" s="3">
        <f>IF(Расчет!M55="",'ФОРМУЛЫ!'!E41*(100+Расчет!$M$28)/100,'ФОРМУЛЫ!'!E41*(100+Расчет!M55)/100)</f>
        <v>16380</v>
      </c>
      <c r="H41" s="7">
        <f>IF(Расчет!M55="",ROUND(Расчет!K55*(1+Расчет!$M$28/100),0),ROUND(Расчет!K55*(1+Расчет!M55/100),0))</f>
        <v>16380</v>
      </c>
      <c r="I41" s="7">
        <f>IF(Расчет!M55="",(Расчет!$M$28+100)/100,(Расчет!M55+100)/100)</f>
        <v>1.2</v>
      </c>
      <c r="J41" s="5">
        <f>IF(Расчет!P55="",IF($O$16=0,'ФОРМУЛЫ!'!H41,ROUND(Расчет!K55*'ФОРМУЛЫ!'!I41+L41,0)),Расчет!P55)</f>
        <v>16380</v>
      </c>
      <c r="K41" s="5">
        <f>J41*Расчет!E55</f>
        <v>65520</v>
      </c>
      <c r="L41" s="3">
        <f>IF($O$16=0,0,$M$16*(Расчет!K55/$O$16))</f>
        <v>0</v>
      </c>
      <c r="O41" s="3">
        <f>IF(Расчет!P55=0,Расчет!L55,0)</f>
        <v>54600</v>
      </c>
      <c r="P41" s="12">
        <f t="shared" si="2"/>
        <v>0.16666666666666666</v>
      </c>
      <c r="Q41" s="3">
        <f>IF(Расчет!H55='ФОРМУЛЫ!'!$B$5,'ФОРМУЛЫ!'!A41,0)</f>
        <v>13650</v>
      </c>
      <c r="R41" s="3">
        <f>IF(Расчет!H55='ФОРМУЛЫ!'!$B$4,'ФОРМУЛЫ!'!A41,0)</f>
        <v>0</v>
      </c>
      <c r="S41" s="3">
        <f>IF(Расчет!H55='ФОРМУЛЫ!'!$B$6,'ФОРМУЛЫ!'!A41,0)</f>
        <v>0</v>
      </c>
      <c r="T41" s="5">
        <f>ROUND((IF(Расчет!R55='ФОРМУЛЫ!'!$E$3,(A41-A41/1.18),IF(Расчет!R55='ФОРМУЛЫ!'!$E$4,0,IF(Расчет!R55='ФОРМУЛЫ!'!$E$5,(A41-A41/1.1),X))))*Расчет!E55,2)</f>
        <v>8328.81</v>
      </c>
      <c r="U41" s="3">
        <f>ROUND((IF(Расчет!R55='ФОРМУЛЫ!'!$E$3,(J41-J41/1.18),IF(Расчет!R55='ФОРМУЛЫ!'!$E$4,0,IF(Расчет!R55='ФОРМУЛЫ!'!$E$5,(J41-J41/1.1),X))))*Расчет!E55,2)</f>
        <v>9994.58</v>
      </c>
      <c r="V41" s="3">
        <f>ROUND((J41-J41/1.18)*Расчет!E55,2)</f>
        <v>9994.58</v>
      </c>
      <c r="W41" s="3">
        <f>ROUND(A41*Расчет!E55*0.21/365,2)</f>
        <v>31.41</v>
      </c>
      <c r="X41" s="3">
        <f t="shared" si="3"/>
        <v>0</v>
      </c>
      <c r="Y41" s="3">
        <f>IF(($Q$2-Расчет!X55)&gt;0,($Q$2-Расчет!X55),0)</f>
        <v>0</v>
      </c>
      <c r="Z41" s="3">
        <f t="shared" si="4"/>
        <v>0</v>
      </c>
      <c r="AA41" s="3">
        <f>IF(IF(Y41&gt;0,$Q$3-$Q$2,$Q$3-Расчет!X55)&gt;0,IF(Y41&gt;0,$Q$3-$Q$2,$Q$3-Расчет!X55),0)</f>
        <v>0</v>
      </c>
      <c r="AB41" s="3">
        <f t="shared" si="5"/>
        <v>0</v>
      </c>
      <c r="AC41" s="3">
        <f>IF(IF(AA41&gt;0,$Q$4-$Q$3,$Q$4-Расчет!X55)&gt;0,IF(AA41&gt;0,$Q$4-$Q$3,$Q$4-Расчет!X55),0)</f>
        <v>0</v>
      </c>
      <c r="AD41" s="3">
        <f t="shared" si="6"/>
        <v>0</v>
      </c>
      <c r="AE41" s="3">
        <f>IF(IF(AC41&gt;0,$Q$5-$Q$4,$Q$5-Расчет!X55)&gt;0,IF(AC41&gt;0,$Q$5-$Q$4,$Q$5-Расчет!X55),0)</f>
        <v>0</v>
      </c>
      <c r="AF41" s="3">
        <f t="shared" si="7"/>
        <v>0</v>
      </c>
      <c r="AG41" s="3">
        <f>IF(IF(AE41&gt;0,$Q$6-$Q$5,$Q$6-Расчет!X55)&gt;0,IF(AE41&gt;0,$Q$6-$Q$5,$Q$6-Расчет!X55),0)</f>
        <v>0</v>
      </c>
      <c r="AH41" s="3">
        <f t="shared" si="8"/>
        <v>0</v>
      </c>
    </row>
    <row r="42" spans="1:34" x14ac:dyDescent="0.25">
      <c r="A42" s="3">
        <f>IF(Расчет!H56='ФОРМУЛЫ!'!$B$4,Расчет!G56*Расчет!$N$28,IF(Расчет!H56='ФОРМУЛЫ!'!$B$5,Расчет!G56,IF(Расчет!H56='ФОРМУЛЫ!'!$B$6,Расчет!G56*Расчет!$O$28,0)))</f>
        <v>19026</v>
      </c>
      <c r="B42" s="3">
        <f>A42*Расчет!E56</f>
        <v>19026</v>
      </c>
      <c r="C42" s="3">
        <f>IF(Расчет!J56='ФОРМУЛЫ!'!$B$3,Расчет!G56*Расчет!I56/100,IF(Расчет!J56='ФОРМУЛЫ!'!$B$4,Расчет!I56*Расчет!$N$28,IF(Расчет!J56='ФОРМУЛЫ!'!$B$5,Расчет!I56,IF(Расчет!J56='ФОРМУЛЫ!'!$B$6,Расчет!I56*Расчет!$O$28,0))))</f>
        <v>0</v>
      </c>
      <c r="D42" s="3">
        <f>C42*Расчет!E56</f>
        <v>0</v>
      </c>
      <c r="E42" s="3">
        <f t="shared" si="1"/>
        <v>19026</v>
      </c>
      <c r="F42" s="3">
        <f>E42*Расчет!E56</f>
        <v>19026</v>
      </c>
      <c r="G42" s="3">
        <f>IF(Расчет!M56="",'ФОРМУЛЫ!'!E42*(100+Расчет!$M$28)/100,'ФОРМУЛЫ!'!E42*(100+Расчет!M56)/100)</f>
        <v>22831.200000000001</v>
      </c>
      <c r="H42" s="7">
        <f>IF(Расчет!M56="",ROUND(Расчет!K56*(1+Расчет!$M$28/100),0),ROUND(Расчет!K56*(1+Расчет!M56/100),0))</f>
        <v>22831</v>
      </c>
      <c r="I42" s="7">
        <f>IF(Расчет!M56="",(Расчет!$M$28+100)/100,(Расчет!M56+100)/100)</f>
        <v>1.2</v>
      </c>
      <c r="J42" s="5">
        <f>IF(Расчет!P56="",IF($O$16=0,'ФОРМУЛЫ!'!H42,ROUND(Расчет!K56*'ФОРМУЛЫ!'!I42+L42,0)),Расчет!P56)</f>
        <v>22831</v>
      </c>
      <c r="K42" s="5">
        <f>J42*Расчет!E56</f>
        <v>22831</v>
      </c>
      <c r="L42" s="3">
        <f>IF($O$16=0,0,$M$16*(Расчет!K56/$O$16))</f>
        <v>0</v>
      </c>
      <c r="O42" s="3">
        <f>IF(Расчет!P56=0,Расчет!L56,0)</f>
        <v>19026</v>
      </c>
      <c r="P42" s="12">
        <f t="shared" si="2"/>
        <v>0.16665936665060663</v>
      </c>
      <c r="Q42" s="3">
        <f>IF(Расчет!H56='ФОРМУЛЫ!'!$B$5,'ФОРМУЛЫ!'!A42,0)</f>
        <v>19026</v>
      </c>
      <c r="R42" s="3">
        <f>IF(Расчет!H56='ФОРМУЛЫ!'!$B$4,'ФОРМУЛЫ!'!A42,0)</f>
        <v>0</v>
      </c>
      <c r="S42" s="3">
        <f>IF(Расчет!H56='ФОРМУЛЫ!'!$B$6,'ФОРМУЛЫ!'!A42,0)</f>
        <v>0</v>
      </c>
      <c r="T42" s="5">
        <f>ROUND((IF(Расчет!R56='ФОРМУЛЫ!'!$E$3,(A42-A42/1.18),IF(Расчет!R56='ФОРМУЛЫ!'!$E$4,0,IF(Расчет!R56='ФОРМУЛЫ!'!$E$5,(A42-A42/1.1),X))))*Расчет!E56,2)</f>
        <v>2902.27</v>
      </c>
      <c r="U42" s="3">
        <f>ROUND((IF(Расчет!R56='ФОРМУЛЫ!'!$E$3,(J42-J42/1.18),IF(Расчет!R56='ФОРМУЛЫ!'!$E$4,0,IF(Расчет!R56='ФОРМУЛЫ!'!$E$5,(J42-J42/1.1),X))))*Расчет!E56,2)</f>
        <v>3482.69</v>
      </c>
      <c r="V42" s="3">
        <f>ROUND((J42-J42/1.18)*Расчет!E56,2)</f>
        <v>3482.69</v>
      </c>
      <c r="W42" s="3">
        <f>ROUND(A42*Расчет!E56*0.21/365,2)</f>
        <v>10.95</v>
      </c>
      <c r="X42" s="3">
        <f t="shared" si="3"/>
        <v>0</v>
      </c>
      <c r="Y42" s="3">
        <f>IF(($Q$2-Расчет!X56)&gt;0,($Q$2-Расчет!X56),0)</f>
        <v>0</v>
      </c>
      <c r="Z42" s="3">
        <f t="shared" si="4"/>
        <v>0</v>
      </c>
      <c r="AA42" s="3">
        <f>IF(IF(Y42&gt;0,$Q$3-$Q$2,$Q$3-Расчет!X56)&gt;0,IF(Y42&gt;0,$Q$3-$Q$2,$Q$3-Расчет!X56),0)</f>
        <v>0</v>
      </c>
      <c r="AB42" s="3">
        <f t="shared" si="5"/>
        <v>0</v>
      </c>
      <c r="AC42" s="3">
        <f>IF(IF(AA42&gt;0,$Q$4-$Q$3,$Q$4-Расчет!X56)&gt;0,IF(AA42&gt;0,$Q$4-$Q$3,$Q$4-Расчет!X56),0)</f>
        <v>0</v>
      </c>
      <c r="AD42" s="3">
        <f t="shared" si="6"/>
        <v>0</v>
      </c>
      <c r="AE42" s="3">
        <f>IF(IF(AC42&gt;0,$Q$5-$Q$4,$Q$5-Расчет!X56)&gt;0,IF(AC42&gt;0,$Q$5-$Q$4,$Q$5-Расчет!X56),0)</f>
        <v>0</v>
      </c>
      <c r="AF42" s="3">
        <f t="shared" si="7"/>
        <v>0</v>
      </c>
      <c r="AG42" s="3">
        <f>IF(IF(AE42&gt;0,$Q$6-$Q$5,$Q$6-Расчет!X56)&gt;0,IF(AE42&gt;0,$Q$6-$Q$5,$Q$6-Расчет!X56),0)</f>
        <v>0</v>
      </c>
      <c r="AH42" s="3">
        <f t="shared" si="8"/>
        <v>0</v>
      </c>
    </row>
    <row r="43" spans="1:34" x14ac:dyDescent="0.25">
      <c r="A43" s="3">
        <f>IF(Расчет!H57='ФОРМУЛЫ!'!$B$4,Расчет!G57*Расчет!$N$28,IF(Расчет!H57='ФОРМУЛЫ!'!$B$5,Расчет!G57,IF(Расчет!H57='ФОРМУЛЫ!'!$B$6,Расчет!G57*Расчет!$O$28,0)))</f>
        <v>40205</v>
      </c>
      <c r="B43" s="3">
        <f>A43*Расчет!E57</f>
        <v>40205</v>
      </c>
      <c r="C43" s="3">
        <f>IF(Расчет!J57='ФОРМУЛЫ!'!$B$3,Расчет!G57*Расчет!I57/100,IF(Расчет!J57='ФОРМУЛЫ!'!$B$4,Расчет!I57*Расчет!$N$28,IF(Расчет!J57='ФОРМУЛЫ!'!$B$5,Расчет!I57,IF(Расчет!J57='ФОРМУЛЫ!'!$B$6,Расчет!I57*Расчет!$O$28,0))))</f>
        <v>0</v>
      </c>
      <c r="D43" s="3">
        <f>C43*Расчет!E57</f>
        <v>0</v>
      </c>
      <c r="E43" s="3">
        <f t="shared" si="1"/>
        <v>40205</v>
      </c>
      <c r="F43" s="3">
        <f>E43*Расчет!E57</f>
        <v>40205</v>
      </c>
      <c r="G43" s="3">
        <f>IF(Расчет!M57="",'ФОРМУЛЫ!'!E43*(100+Расчет!$M$28)/100,'ФОРМУЛЫ!'!E43*(100+Расчет!M57)/100)</f>
        <v>48246</v>
      </c>
      <c r="H43" s="7">
        <f>IF(Расчет!M57="",ROUND(Расчет!K57*(1+Расчет!$M$28/100),0),ROUND(Расчет!K57*(1+Расчет!M57/100),0))</f>
        <v>48246</v>
      </c>
      <c r="I43" s="7">
        <f>IF(Расчет!M57="",(Расчет!$M$28+100)/100,(Расчет!M57+100)/100)</f>
        <v>1.2</v>
      </c>
      <c r="J43" s="5">
        <f>IF(Расчет!P57="",IF($O$16=0,'ФОРМУЛЫ!'!H43,ROUND(Расчет!K57*'ФОРМУЛЫ!'!I43+L43,0)),Расчет!P57)</f>
        <v>48246</v>
      </c>
      <c r="K43" s="5">
        <f>J43*Расчет!E57</f>
        <v>48246</v>
      </c>
      <c r="L43" s="3">
        <f>IF($O$16=0,0,$M$16*(Расчет!K57/$O$16))</f>
        <v>0</v>
      </c>
      <c r="O43" s="3">
        <f>IF(Расчет!P57=0,Расчет!L57,0)</f>
        <v>40205</v>
      </c>
      <c r="P43" s="12">
        <f t="shared" si="2"/>
        <v>0.16666666666666666</v>
      </c>
      <c r="Q43" s="3">
        <f>IF(Расчет!H57='ФОРМУЛЫ!'!$B$5,'ФОРМУЛЫ!'!A43,0)</f>
        <v>40205</v>
      </c>
      <c r="R43" s="3">
        <f>IF(Расчет!H57='ФОРМУЛЫ!'!$B$4,'ФОРМУЛЫ!'!A43,0)</f>
        <v>0</v>
      </c>
      <c r="S43" s="3">
        <f>IF(Расчет!H57='ФОРМУЛЫ!'!$B$6,'ФОРМУЛЫ!'!A43,0)</f>
        <v>0</v>
      </c>
      <c r="T43" s="5">
        <f>ROUND((IF(Расчет!R57='ФОРМУЛЫ!'!$E$3,(A43-A43/1.18),IF(Расчет!R57='ФОРМУЛЫ!'!$E$4,0,IF(Расчет!R57='ФОРМУЛЫ!'!$E$5,(A43-A43/1.1),X))))*Расчет!E57,2)</f>
        <v>6132.97</v>
      </c>
      <c r="U43" s="3">
        <f>ROUND((IF(Расчет!R57='ФОРМУЛЫ!'!$E$3,(J43-J43/1.18),IF(Расчет!R57='ФОРМУЛЫ!'!$E$4,0,IF(Расчет!R57='ФОРМУЛЫ!'!$E$5,(J43-J43/1.1),X))))*Расчет!E57,2)</f>
        <v>7359.56</v>
      </c>
      <c r="V43" s="3">
        <f>ROUND((J43-J43/1.18)*Расчет!E57,2)</f>
        <v>7359.56</v>
      </c>
      <c r="W43" s="3">
        <f>ROUND(A43*Расчет!E57*0.21/365,2)</f>
        <v>23.13</v>
      </c>
      <c r="X43" s="3">
        <f t="shared" si="3"/>
        <v>0</v>
      </c>
      <c r="Y43" s="3">
        <f>IF(($Q$2-Расчет!X57)&gt;0,($Q$2-Расчет!X57),0)</f>
        <v>0</v>
      </c>
      <c r="Z43" s="3">
        <f t="shared" si="4"/>
        <v>0</v>
      </c>
      <c r="AA43" s="3">
        <f>IF(IF(Y43&gt;0,$Q$3-$Q$2,$Q$3-Расчет!X57)&gt;0,IF(Y43&gt;0,$Q$3-$Q$2,$Q$3-Расчет!X57),0)</f>
        <v>0</v>
      </c>
      <c r="AB43" s="3">
        <f t="shared" si="5"/>
        <v>0</v>
      </c>
      <c r="AC43" s="3">
        <f>IF(IF(AA43&gt;0,$Q$4-$Q$3,$Q$4-Расчет!X57)&gt;0,IF(AA43&gt;0,$Q$4-$Q$3,$Q$4-Расчет!X57),0)</f>
        <v>0</v>
      </c>
      <c r="AD43" s="3">
        <f t="shared" si="6"/>
        <v>0</v>
      </c>
      <c r="AE43" s="3">
        <f>IF(IF(AC43&gt;0,$Q$5-$Q$4,$Q$5-Расчет!X57)&gt;0,IF(AC43&gt;0,$Q$5-$Q$4,$Q$5-Расчет!X57),0)</f>
        <v>0</v>
      </c>
      <c r="AF43" s="3">
        <f t="shared" si="7"/>
        <v>0</v>
      </c>
      <c r="AG43" s="3">
        <f>IF(IF(AE43&gt;0,$Q$6-$Q$5,$Q$6-Расчет!X57)&gt;0,IF(AE43&gt;0,$Q$6-$Q$5,$Q$6-Расчет!X57),0)</f>
        <v>0</v>
      </c>
      <c r="AH43" s="3">
        <f t="shared" si="8"/>
        <v>0</v>
      </c>
    </row>
    <row r="44" spans="1:34" x14ac:dyDescent="0.25">
      <c r="A44" s="3">
        <f>IF(Расчет!H58='ФОРМУЛЫ!'!$B$4,Расчет!G58*Расчет!$N$28,IF(Расчет!H58='ФОРМУЛЫ!'!$B$5,Расчет!G58,IF(Расчет!H58='ФОРМУЛЫ!'!$B$6,Расчет!G58*Расчет!$O$28,0)))</f>
        <v>43312</v>
      </c>
      <c r="B44" s="3">
        <f>A44*Расчет!E58</f>
        <v>216560</v>
      </c>
      <c r="C44" s="3">
        <f>IF(Расчет!J58='ФОРМУЛЫ!'!$B$3,Расчет!G58*Расчет!I58/100,IF(Расчет!J58='ФОРМУЛЫ!'!$B$4,Расчет!I58*Расчет!$N$28,IF(Расчет!J58='ФОРМУЛЫ!'!$B$5,Расчет!I58,IF(Расчет!J58='ФОРМУЛЫ!'!$B$6,Расчет!I58*Расчет!$O$28,0))))</f>
        <v>0</v>
      </c>
      <c r="D44" s="3">
        <f>C44*Расчет!E58</f>
        <v>0</v>
      </c>
      <c r="E44" s="3">
        <f t="shared" si="1"/>
        <v>43312</v>
      </c>
      <c r="F44" s="3">
        <f>E44*Расчет!E58</f>
        <v>216560</v>
      </c>
      <c r="G44" s="3">
        <f>IF(Расчет!M58="",'ФОРМУЛЫ!'!E44*(100+Расчет!$M$28)/100,'ФОРМУЛЫ!'!E44*(100+Расчет!M58)/100)</f>
        <v>51974.400000000001</v>
      </c>
      <c r="H44" s="7">
        <f>IF(Расчет!M58="",ROUND(Расчет!K58*(1+Расчет!$M$28/100),0),ROUND(Расчет!K58*(1+Расчет!M58/100),0))</f>
        <v>51974</v>
      </c>
      <c r="I44" s="7">
        <f>IF(Расчет!M58="",(Расчет!$M$28+100)/100,(Расчет!M58+100)/100)</f>
        <v>1.2</v>
      </c>
      <c r="J44" s="5">
        <f>IF(Расчет!P58="",IF($O$16=0,'ФОРМУЛЫ!'!H44,ROUND(Расчет!K58*'ФОРМУЛЫ!'!I44+L44,0)),Расчет!P58)</f>
        <v>51974</v>
      </c>
      <c r="K44" s="5">
        <f>J44*Расчет!E58</f>
        <v>259870</v>
      </c>
      <c r="L44" s="3">
        <f>IF($O$16=0,0,$M$16*(Расчет!K58/$O$16))</f>
        <v>0</v>
      </c>
      <c r="O44" s="3">
        <f>IF(Расчет!P58=0,Расчет!L58,0)</f>
        <v>216560</v>
      </c>
      <c r="P44" s="12">
        <f t="shared" si="2"/>
        <v>0.16666025320352484</v>
      </c>
      <c r="Q44" s="3">
        <f>IF(Расчет!H58='ФОРМУЛЫ!'!$B$5,'ФОРМУЛЫ!'!A44,0)</f>
        <v>43312</v>
      </c>
      <c r="R44" s="3">
        <f>IF(Расчет!H58='ФОРМУЛЫ!'!$B$4,'ФОРМУЛЫ!'!A44,0)</f>
        <v>0</v>
      </c>
      <c r="S44" s="3">
        <f>IF(Расчет!H58='ФОРМУЛЫ!'!$B$6,'ФОРМУЛЫ!'!A44,0)</f>
        <v>0</v>
      </c>
      <c r="T44" s="5">
        <f>ROUND((IF(Расчет!R58='ФОРМУЛЫ!'!$E$3,(A44-A44/1.18),IF(Расчет!R58='ФОРМУЛЫ!'!$E$4,0,IF(Расчет!R58='ФОРМУЛЫ!'!$E$5,(A44-A44/1.1),X))))*Расчет!E58,2)</f>
        <v>33034.58</v>
      </c>
      <c r="U44" s="3">
        <f>ROUND((IF(Расчет!R58='ФОРМУЛЫ!'!$E$3,(J44-J44/1.18),IF(Расчет!R58='ФОРМУЛЫ!'!$E$4,0,IF(Расчет!R58='ФОРМУЛЫ!'!$E$5,(J44-J44/1.1),X))))*Расчет!E58,2)</f>
        <v>39641.19</v>
      </c>
      <c r="V44" s="3">
        <f>ROUND((J44-J44/1.18)*Расчет!E58,2)</f>
        <v>39641.19</v>
      </c>
      <c r="W44" s="3">
        <f>ROUND(A44*Расчет!E58*0.21/365,2)</f>
        <v>124.6</v>
      </c>
      <c r="X44" s="3">
        <f t="shared" si="3"/>
        <v>0</v>
      </c>
      <c r="Y44" s="3">
        <f>IF(($Q$2-Расчет!X58)&gt;0,($Q$2-Расчет!X58),0)</f>
        <v>0</v>
      </c>
      <c r="Z44" s="3">
        <f t="shared" si="4"/>
        <v>0</v>
      </c>
      <c r="AA44" s="3">
        <f>IF(IF(Y44&gt;0,$Q$3-$Q$2,$Q$3-Расчет!X58)&gt;0,IF(Y44&gt;0,$Q$3-$Q$2,$Q$3-Расчет!X58),0)</f>
        <v>0</v>
      </c>
      <c r="AB44" s="3">
        <f t="shared" si="5"/>
        <v>0</v>
      </c>
      <c r="AC44" s="3">
        <f>IF(IF(AA44&gt;0,$Q$4-$Q$3,$Q$4-Расчет!X58)&gt;0,IF(AA44&gt;0,$Q$4-$Q$3,$Q$4-Расчет!X58),0)</f>
        <v>0</v>
      </c>
      <c r="AD44" s="3">
        <f t="shared" si="6"/>
        <v>0</v>
      </c>
      <c r="AE44" s="3">
        <f>IF(IF(AC44&gt;0,$Q$5-$Q$4,$Q$5-Расчет!X58)&gt;0,IF(AC44&gt;0,$Q$5-$Q$4,$Q$5-Расчет!X58),0)</f>
        <v>0</v>
      </c>
      <c r="AF44" s="3">
        <f t="shared" si="7"/>
        <v>0</v>
      </c>
      <c r="AG44" s="3">
        <f>IF(IF(AE44&gt;0,$Q$6-$Q$5,$Q$6-Расчет!X58)&gt;0,IF(AE44&gt;0,$Q$6-$Q$5,$Q$6-Расчет!X58),0)</f>
        <v>0</v>
      </c>
      <c r="AH44" s="3">
        <f t="shared" si="8"/>
        <v>0</v>
      </c>
    </row>
    <row r="45" spans="1:34" x14ac:dyDescent="0.25">
      <c r="A45" s="3">
        <f>IF(Расчет!H59='ФОРМУЛЫ!'!$B$4,Расчет!G59*Расчет!$N$28,IF(Расчет!H59='ФОРМУЛЫ!'!$B$5,Расчет!G59,IF(Расчет!H59='ФОРМУЛЫ!'!$B$6,Расчет!G59*Расчет!$O$28,0)))</f>
        <v>62772</v>
      </c>
      <c r="B45" s="3">
        <f>A45*Расчет!E59</f>
        <v>251088</v>
      </c>
      <c r="C45" s="3">
        <f>IF(Расчет!J59='ФОРМУЛЫ!'!$B$3,Расчет!G59*Расчет!I59/100,IF(Расчет!J59='ФОРМУЛЫ!'!$B$4,Расчет!I59*Расчет!$N$28,IF(Расчет!J59='ФОРМУЛЫ!'!$B$5,Расчет!I59,IF(Расчет!J59='ФОРМУЛЫ!'!$B$6,Расчет!I59*Расчет!$O$28,0))))</f>
        <v>0</v>
      </c>
      <c r="D45" s="3">
        <f>C45*Расчет!E59</f>
        <v>0</v>
      </c>
      <c r="E45" s="3">
        <f t="shared" si="1"/>
        <v>62772</v>
      </c>
      <c r="F45" s="3">
        <f>E45*Расчет!E59</f>
        <v>251088</v>
      </c>
      <c r="G45" s="3">
        <f>IF(Расчет!M59="",'ФОРМУЛЫ!'!E45*(100+Расчет!$M$28)/100,'ФОРМУЛЫ!'!E45*(100+Расчет!M59)/100)</f>
        <v>75326.399999999994</v>
      </c>
      <c r="H45" s="7">
        <f>IF(Расчет!M59="",ROUND(Расчет!K59*(1+Расчет!$M$28/100),0),ROUND(Расчет!K59*(1+Расчет!M59/100),0))</f>
        <v>75326</v>
      </c>
      <c r="I45" s="7">
        <f>IF(Расчет!M59="",(Расчет!$M$28+100)/100,(Расчет!M59+100)/100)</f>
        <v>1.2</v>
      </c>
      <c r="J45" s="5">
        <f>IF(Расчет!P59="",IF($O$16=0,'ФОРМУЛЫ!'!H45,ROUND(Расчет!K59*'ФОРМУЛЫ!'!I45+L45,0)),Расчет!P59)</f>
        <v>75326</v>
      </c>
      <c r="K45" s="5">
        <f>J45*Расчет!E59</f>
        <v>301304</v>
      </c>
      <c r="L45" s="3">
        <f>IF($O$16=0,0,$M$16*(Расчет!K59/$O$16))</f>
        <v>0</v>
      </c>
      <c r="O45" s="3">
        <f>IF(Расчет!P59=0,Расчет!L59,0)</f>
        <v>251088</v>
      </c>
      <c r="P45" s="12">
        <f t="shared" si="2"/>
        <v>0.16666224145713299</v>
      </c>
      <c r="Q45" s="3">
        <f>IF(Расчет!H59='ФОРМУЛЫ!'!$B$5,'ФОРМУЛЫ!'!A45,0)</f>
        <v>62772</v>
      </c>
      <c r="R45" s="3">
        <f>IF(Расчет!H59='ФОРМУЛЫ!'!$B$4,'ФОРМУЛЫ!'!A45,0)</f>
        <v>0</v>
      </c>
      <c r="S45" s="3">
        <f>IF(Расчет!H59='ФОРМУЛЫ!'!$B$6,'ФОРМУЛЫ!'!A45,0)</f>
        <v>0</v>
      </c>
      <c r="T45" s="5">
        <f>ROUND((IF(Расчет!R59='ФОРМУЛЫ!'!$E$3,(A45-A45/1.18),IF(Расчет!R59='ФОРМУЛЫ!'!$E$4,0,IF(Расчет!R59='ФОРМУЛЫ!'!$E$5,(A45-A45/1.1),X))))*Расчет!E59,2)</f>
        <v>38301.56</v>
      </c>
      <c r="U45" s="3">
        <f>ROUND((IF(Расчет!R59='ФОРМУЛЫ!'!$E$3,(J45-J45/1.18),IF(Расчет!R59='ФОРМУЛЫ!'!$E$4,0,IF(Расчет!R59='ФОРМУЛЫ!'!$E$5,(J45-J45/1.1),X))))*Расчет!E59,2)</f>
        <v>45961.63</v>
      </c>
      <c r="V45" s="3">
        <f>ROUND((J45-J45/1.18)*Расчет!E59,2)</f>
        <v>45961.63</v>
      </c>
      <c r="W45" s="3">
        <f>ROUND(A45*Расчет!E59*0.21/365,2)</f>
        <v>144.46</v>
      </c>
      <c r="X45" s="3">
        <f t="shared" si="3"/>
        <v>0</v>
      </c>
      <c r="Y45" s="3">
        <f>IF(($Q$2-Расчет!X59)&gt;0,($Q$2-Расчет!X59),0)</f>
        <v>0</v>
      </c>
      <c r="Z45" s="3">
        <f t="shared" si="4"/>
        <v>0</v>
      </c>
      <c r="AA45" s="3">
        <f>IF(IF(Y45&gt;0,$Q$3-$Q$2,$Q$3-Расчет!X59)&gt;0,IF(Y45&gt;0,$Q$3-$Q$2,$Q$3-Расчет!X59),0)</f>
        <v>0</v>
      </c>
      <c r="AB45" s="3">
        <f t="shared" si="5"/>
        <v>0</v>
      </c>
      <c r="AC45" s="3">
        <f>IF(IF(AA45&gt;0,$Q$4-$Q$3,$Q$4-Расчет!X59)&gt;0,IF(AA45&gt;0,$Q$4-$Q$3,$Q$4-Расчет!X59),0)</f>
        <v>0</v>
      </c>
      <c r="AD45" s="3">
        <f t="shared" si="6"/>
        <v>0</v>
      </c>
      <c r="AE45" s="3">
        <f>IF(IF(AC45&gt;0,$Q$5-$Q$4,$Q$5-Расчет!X59)&gt;0,IF(AC45&gt;0,$Q$5-$Q$4,$Q$5-Расчет!X59),0)</f>
        <v>0</v>
      </c>
      <c r="AF45" s="3">
        <f t="shared" si="7"/>
        <v>0</v>
      </c>
      <c r="AG45" s="3">
        <f>IF(IF(AE45&gt;0,$Q$6-$Q$5,$Q$6-Расчет!X59)&gt;0,IF(AE45&gt;0,$Q$6-$Q$5,$Q$6-Расчет!X59),0)</f>
        <v>0</v>
      </c>
      <c r="AH45" s="3">
        <f t="shared" si="8"/>
        <v>0</v>
      </c>
    </row>
    <row r="46" spans="1:34" x14ac:dyDescent="0.25">
      <c r="A46" s="3">
        <f>IF(Расчет!H60='ФОРМУЛЫ!'!$B$4,Расчет!G60*Расчет!$N$28,IF(Расчет!H60='ФОРМУЛЫ!'!$B$5,Расчет!G60,IF(Расчет!H60='ФОРМУЛЫ!'!$B$6,Расчет!G60*Расчет!$O$28,0)))</f>
        <v>0</v>
      </c>
      <c r="B46" s="3">
        <f>A46*Расчет!E60</f>
        <v>0</v>
      </c>
      <c r="C46" s="3">
        <f>IF(Расчет!J60='ФОРМУЛЫ!'!$B$3,Расчет!G60*Расчет!I60/100,IF(Расчет!J60='ФОРМУЛЫ!'!$B$4,Расчет!I60*Расчет!$N$28,IF(Расчет!J60='ФОРМУЛЫ!'!$B$5,Расчет!I60,IF(Расчет!J60='ФОРМУЛЫ!'!$B$6,Расчет!I60*Расчет!$O$28,0))))</f>
        <v>0</v>
      </c>
      <c r="D46" s="3">
        <f>C46*Расчет!E60</f>
        <v>0</v>
      </c>
      <c r="E46" s="3">
        <f t="shared" si="1"/>
        <v>0</v>
      </c>
      <c r="F46" s="3">
        <f>E46*Расчет!E60</f>
        <v>0</v>
      </c>
      <c r="G46" s="3">
        <f>IF(Расчет!M60="",'ФОРМУЛЫ!'!E46*(100+Расчет!$M$28)/100,'ФОРМУЛЫ!'!E46*(100+Расчет!M60)/100)</f>
        <v>0</v>
      </c>
      <c r="H46" s="7">
        <f>IF(Расчет!M60="",ROUND(Расчет!K60*(1+Расчет!$M$28/100),0),ROUND(Расчет!K60*(1+Расчет!M60/100),0))</f>
        <v>0</v>
      </c>
      <c r="I46" s="7">
        <f>IF(Расчет!M60="",(Расчет!$M$28+100)/100,(Расчет!M60+100)/100)</f>
        <v>1.2</v>
      </c>
      <c r="J46" s="5">
        <f>IF(Расчет!P60="",IF($O$16=0,'ФОРМУЛЫ!'!H46,ROUND(Расчет!K60*'ФОРМУЛЫ!'!I46+L46,0)),Расчет!P60)</f>
        <v>0</v>
      </c>
      <c r="K46" s="5">
        <f>J46*Расчет!E60</f>
        <v>0</v>
      </c>
      <c r="L46" s="3">
        <f>IF($O$16=0,0,$M$16*(Расчет!K60/$O$16))</f>
        <v>0</v>
      </c>
      <c r="O46" s="3">
        <f>IF(Расчет!P60=0,Расчет!L60,0)</f>
        <v>0</v>
      </c>
      <c r="P46" s="12">
        <f t="shared" si="2"/>
        <v>0</v>
      </c>
      <c r="Q46" s="3">
        <f>IF(Расчет!H60='ФОРМУЛЫ!'!$B$5,'ФОРМУЛЫ!'!A46,0)</f>
        <v>0</v>
      </c>
      <c r="R46" s="3">
        <f>IF(Расчет!H60='ФОРМУЛЫ!'!$B$4,'ФОРМУЛЫ!'!A46,0)</f>
        <v>0</v>
      </c>
      <c r="S46" s="3">
        <f>IF(Расчет!H60='ФОРМУЛЫ!'!$B$6,'ФОРМУЛЫ!'!A46,0)</f>
        <v>0</v>
      </c>
      <c r="T46" s="5">
        <f>ROUND((IF(Расчет!R60='ФОРМУЛЫ!'!$E$3,(A46-A46/1.18),IF(Расчет!R60='ФОРМУЛЫ!'!$E$4,0,IF(Расчет!R60='ФОРМУЛЫ!'!$E$5,(A46-A46/1.1),X))))*Расчет!E60,2)</f>
        <v>0</v>
      </c>
      <c r="U46" s="3">
        <f>ROUND((IF(Расчет!R60='ФОРМУЛЫ!'!$E$3,(J46-J46/1.18),IF(Расчет!R60='ФОРМУЛЫ!'!$E$4,0,IF(Расчет!R60='ФОРМУЛЫ!'!$E$5,(J46-J46/1.1),X))))*Расчет!E60,2)</f>
        <v>0</v>
      </c>
      <c r="V46" s="3">
        <f>ROUND((J46-J46/1.18)*Расчет!E60,2)</f>
        <v>0</v>
      </c>
      <c r="W46" s="3">
        <f>ROUND(A46*Расчет!E60*0.21/365,2)</f>
        <v>0</v>
      </c>
      <c r="X46" s="3">
        <f t="shared" si="3"/>
        <v>0</v>
      </c>
      <c r="Y46" s="3">
        <f>IF(($Q$2-Расчет!X60)&gt;0,($Q$2-Расчет!X60),0)</f>
        <v>0</v>
      </c>
      <c r="Z46" s="3">
        <f t="shared" si="4"/>
        <v>0</v>
      </c>
      <c r="AA46" s="3">
        <f>IF(IF(Y46&gt;0,$Q$3-$Q$2,$Q$3-Расчет!X60)&gt;0,IF(Y46&gt;0,$Q$3-$Q$2,$Q$3-Расчет!X60),0)</f>
        <v>0</v>
      </c>
      <c r="AB46" s="3">
        <f t="shared" si="5"/>
        <v>0</v>
      </c>
      <c r="AC46" s="3">
        <f>IF(IF(AA46&gt;0,$Q$4-$Q$3,$Q$4-Расчет!X60)&gt;0,IF(AA46&gt;0,$Q$4-$Q$3,$Q$4-Расчет!X60),0)</f>
        <v>0</v>
      </c>
      <c r="AD46" s="3">
        <f t="shared" si="6"/>
        <v>0</v>
      </c>
      <c r="AE46" s="3">
        <f>IF(IF(AC46&gt;0,$Q$5-$Q$4,$Q$5-Расчет!X60)&gt;0,IF(AC46&gt;0,$Q$5-$Q$4,$Q$5-Расчет!X60),0)</f>
        <v>0</v>
      </c>
      <c r="AF46" s="3">
        <f t="shared" si="7"/>
        <v>0</v>
      </c>
      <c r="AG46" s="3">
        <f>IF(IF(AE46&gt;0,$Q$6-$Q$5,$Q$6-Расчет!X60)&gt;0,IF(AE46&gt;0,$Q$6-$Q$5,$Q$6-Расчет!X60),0)</f>
        <v>0</v>
      </c>
      <c r="AH46" s="3">
        <f t="shared" si="8"/>
        <v>0</v>
      </c>
    </row>
    <row r="47" spans="1:34" x14ac:dyDescent="0.25">
      <c r="A47" s="3">
        <f>IF(Расчет!H61='ФОРМУЛЫ!'!$B$4,Расчет!G61*Расчет!$N$28,IF(Расчет!H61='ФОРМУЛЫ!'!$B$5,Расчет!G61,IF(Расчет!H61='ФОРМУЛЫ!'!$B$6,Расчет!G61*Расчет!$O$28,0)))</f>
        <v>0</v>
      </c>
      <c r="B47" s="3">
        <f>A47*Расчет!E61</f>
        <v>0</v>
      </c>
      <c r="C47" s="3">
        <f>IF(Расчет!J61='ФОРМУЛЫ!'!$B$3,Расчет!G61*Расчет!I61/100,IF(Расчет!J61='ФОРМУЛЫ!'!$B$4,Расчет!I61*Расчет!$N$28,IF(Расчет!J61='ФОРМУЛЫ!'!$B$5,Расчет!I61,IF(Расчет!J61='ФОРМУЛЫ!'!$B$6,Расчет!I61*Расчет!$O$28,0))))</f>
        <v>0</v>
      </c>
      <c r="D47" s="3">
        <f>C47*Расчет!E61</f>
        <v>0</v>
      </c>
      <c r="E47" s="3">
        <f t="shared" si="1"/>
        <v>0</v>
      </c>
      <c r="F47" s="3">
        <f>E47*Расчет!E61</f>
        <v>0</v>
      </c>
      <c r="G47" s="3">
        <f>IF(Расчет!M61="",'ФОРМУЛЫ!'!E47*(100+Расчет!$M$28)/100,'ФОРМУЛЫ!'!E47*(100+Расчет!M61)/100)</f>
        <v>0</v>
      </c>
      <c r="H47" s="7">
        <f>IF(Расчет!M61="",ROUND(Расчет!K61*(1+Расчет!$M$28/100),0),ROUND(Расчет!K61*(1+Расчет!M61/100),0))</f>
        <v>0</v>
      </c>
      <c r="I47" s="7">
        <f>IF(Расчет!M61="",(Расчет!$M$28+100)/100,(Расчет!M61+100)/100)</f>
        <v>1.2</v>
      </c>
      <c r="J47" s="5">
        <f>IF(Расчет!P61="",IF($O$16=0,'ФОРМУЛЫ!'!H47,ROUND(Расчет!K61*'ФОРМУЛЫ!'!I47+L47,0)),Расчет!P61)</f>
        <v>0</v>
      </c>
      <c r="K47" s="5">
        <f>J47*Расчет!E61</f>
        <v>0</v>
      </c>
      <c r="L47" s="3">
        <f>IF($O$16=0,0,$M$16*(Расчет!K61/$O$16))</f>
        <v>0</v>
      </c>
      <c r="O47" s="3">
        <f>IF(Расчет!P61=0,Расчет!L61,0)</f>
        <v>0</v>
      </c>
      <c r="P47" s="12">
        <f t="shared" si="2"/>
        <v>0</v>
      </c>
      <c r="Q47" s="3">
        <f>IF(Расчет!H61='ФОРМУЛЫ!'!$B$5,'ФОРМУЛЫ!'!A47,0)</f>
        <v>0</v>
      </c>
      <c r="R47" s="3">
        <f>IF(Расчет!H61='ФОРМУЛЫ!'!$B$4,'ФОРМУЛЫ!'!A47,0)</f>
        <v>0</v>
      </c>
      <c r="S47" s="3">
        <f>IF(Расчет!H61='ФОРМУЛЫ!'!$B$6,'ФОРМУЛЫ!'!A47,0)</f>
        <v>0</v>
      </c>
      <c r="T47" s="5">
        <f>ROUND((IF(Расчет!R61='ФОРМУЛЫ!'!$E$3,(A47-A47/1.18),IF(Расчет!R61='ФОРМУЛЫ!'!$E$4,0,IF(Расчет!R61='ФОРМУЛЫ!'!$E$5,(A47-A47/1.1),X))))*Расчет!E61,2)</f>
        <v>0</v>
      </c>
      <c r="U47" s="3">
        <f>ROUND((IF(Расчет!R61='ФОРМУЛЫ!'!$E$3,(J47-J47/1.18),IF(Расчет!R61='ФОРМУЛЫ!'!$E$4,0,IF(Расчет!R61='ФОРМУЛЫ!'!$E$5,(J47-J47/1.1),X))))*Расчет!E61,2)</f>
        <v>0</v>
      </c>
      <c r="V47" s="3">
        <f>ROUND((J47-J47/1.18)*Расчет!E61,2)</f>
        <v>0</v>
      </c>
      <c r="W47" s="3">
        <f>ROUND(A47*Расчет!E61*0.21/365,2)</f>
        <v>0</v>
      </c>
      <c r="X47" s="3">
        <f t="shared" si="3"/>
        <v>0</v>
      </c>
      <c r="Y47" s="3">
        <f>IF(($Q$2-Расчет!X61)&gt;0,($Q$2-Расчет!X61),0)</f>
        <v>0</v>
      </c>
      <c r="Z47" s="3">
        <f t="shared" si="4"/>
        <v>0</v>
      </c>
      <c r="AA47" s="3">
        <f>IF(IF(Y47&gt;0,$Q$3-$Q$2,$Q$3-Расчет!X61)&gt;0,IF(Y47&gt;0,$Q$3-$Q$2,$Q$3-Расчет!X61),0)</f>
        <v>0</v>
      </c>
      <c r="AB47" s="3">
        <f t="shared" si="5"/>
        <v>0</v>
      </c>
      <c r="AC47" s="3">
        <f>IF(IF(AA47&gt;0,$Q$4-$Q$3,$Q$4-Расчет!X61)&gt;0,IF(AA47&gt;0,$Q$4-$Q$3,$Q$4-Расчет!X61),0)</f>
        <v>0</v>
      </c>
      <c r="AD47" s="3">
        <f t="shared" si="6"/>
        <v>0</v>
      </c>
      <c r="AE47" s="3">
        <f>IF(IF(AC47&gt;0,$Q$5-$Q$4,$Q$5-Расчет!X61)&gt;0,IF(AC47&gt;0,$Q$5-$Q$4,$Q$5-Расчет!X61),0)</f>
        <v>0</v>
      </c>
      <c r="AF47" s="3">
        <f t="shared" si="7"/>
        <v>0</v>
      </c>
      <c r="AG47" s="3">
        <f>IF(IF(AE47&gt;0,$Q$6-$Q$5,$Q$6-Расчет!X61)&gt;0,IF(AE47&gt;0,$Q$6-$Q$5,$Q$6-Расчет!X61),0)</f>
        <v>0</v>
      </c>
      <c r="AH47" s="3">
        <f t="shared" si="8"/>
        <v>0</v>
      </c>
    </row>
    <row r="48" spans="1:34" x14ac:dyDescent="0.25">
      <c r="A48" s="3">
        <f>IF(Расчет!H62='ФОРМУЛЫ!'!$B$4,Расчет!G62*Расчет!$N$28,IF(Расчет!H62='ФОРМУЛЫ!'!$B$5,Расчет!G62,IF(Расчет!H62='ФОРМУЛЫ!'!$B$6,Расчет!G62*Расчет!$O$28,0)))</f>
        <v>57430</v>
      </c>
      <c r="B48" s="3">
        <f>A48*Расчет!E62</f>
        <v>57430</v>
      </c>
      <c r="C48" s="3">
        <f>IF(Расчет!J62='ФОРМУЛЫ!'!$B$3,Расчет!G62*Расчет!I62/100,IF(Расчет!J62='ФОРМУЛЫ!'!$B$4,Расчет!I62*Расчет!$N$28,IF(Расчет!J62='ФОРМУЛЫ!'!$B$5,Расчет!I62,IF(Расчет!J62='ФОРМУЛЫ!'!$B$6,Расчет!I62*Расчет!$O$28,0))))</f>
        <v>0</v>
      </c>
      <c r="D48" s="3">
        <f>C48*Расчет!E62</f>
        <v>0</v>
      </c>
      <c r="E48" s="3">
        <f t="shared" si="1"/>
        <v>57430</v>
      </c>
      <c r="F48" s="3">
        <f>E48*Расчет!E62</f>
        <v>57430</v>
      </c>
      <c r="G48" s="3">
        <f>IF(Расчет!M62="",'ФОРМУЛЫ!'!E48*(100+Расчет!$M$28)/100,'ФОРМУЛЫ!'!E48*(100+Расчет!M62)/100)</f>
        <v>68916</v>
      </c>
      <c r="H48" s="7">
        <f>IF(Расчет!M62="",ROUND(Расчет!K62*(1+Расчет!$M$28/100),0),ROUND(Расчет!K62*(1+Расчет!M62/100),0))</f>
        <v>68916</v>
      </c>
      <c r="I48" s="7">
        <f>IF(Расчет!M62="",(Расчет!$M$28+100)/100,(Расчет!M62+100)/100)</f>
        <v>1.2</v>
      </c>
      <c r="J48" s="5">
        <f>IF(Расчет!P62="",IF($O$16=0,'ФОРМУЛЫ!'!H48,ROUND(Расчет!K62*'ФОРМУЛЫ!'!I48+L48,0)),Расчет!P62)</f>
        <v>68916</v>
      </c>
      <c r="K48" s="5">
        <f>J48*Расчет!E62</f>
        <v>68916</v>
      </c>
      <c r="L48" s="3">
        <f>IF($O$16=0,0,$M$16*(Расчет!K62/$O$16))</f>
        <v>0</v>
      </c>
      <c r="O48" s="3">
        <f>IF(Расчет!P62=0,Расчет!L62,0)</f>
        <v>57430</v>
      </c>
      <c r="P48" s="12">
        <f t="shared" si="2"/>
        <v>0.16666666666666666</v>
      </c>
      <c r="Q48" s="3">
        <f>IF(Расчет!H62='ФОРМУЛЫ!'!$B$5,'ФОРМУЛЫ!'!A48,0)</f>
        <v>57430</v>
      </c>
      <c r="R48" s="3">
        <f>IF(Расчет!H62='ФОРМУЛЫ!'!$B$4,'ФОРМУЛЫ!'!A48,0)</f>
        <v>0</v>
      </c>
      <c r="S48" s="3">
        <f>IF(Расчет!H62='ФОРМУЛЫ!'!$B$6,'ФОРМУЛЫ!'!A48,0)</f>
        <v>0</v>
      </c>
      <c r="T48" s="5">
        <f>ROUND((IF(Расчет!R62='ФОРМУЛЫ!'!$E$3,(A48-A48/1.18),IF(Расчет!R62='ФОРМУЛЫ!'!$E$4,0,IF(Расчет!R62='ФОРМУЛЫ!'!$E$5,(A48-A48/1.1),X))))*Расчет!E62,2)</f>
        <v>8760.51</v>
      </c>
      <c r="U48" s="3">
        <f>ROUND((IF(Расчет!R62='ФОРМУЛЫ!'!$E$3,(J48-J48/1.18),IF(Расчет!R62='ФОРМУЛЫ!'!$E$4,0,IF(Расчет!R62='ФОРМУЛЫ!'!$E$5,(J48-J48/1.1),X))))*Расчет!E62,2)</f>
        <v>10512.61</v>
      </c>
      <c r="V48" s="3">
        <f>ROUND((J48-J48/1.18)*Расчет!E62,2)</f>
        <v>10512.61</v>
      </c>
      <c r="W48" s="3">
        <f>ROUND(A48*Расчет!E62*0.21/365,2)</f>
        <v>33.04</v>
      </c>
      <c r="X48" s="3">
        <f t="shared" si="3"/>
        <v>0</v>
      </c>
      <c r="Y48" s="3">
        <f>IF(($Q$2-Расчет!X62)&gt;0,($Q$2-Расчет!X62),0)</f>
        <v>0</v>
      </c>
      <c r="Z48" s="3">
        <f t="shared" si="4"/>
        <v>0</v>
      </c>
      <c r="AA48" s="3">
        <f>IF(IF(Y48&gt;0,$Q$3-$Q$2,$Q$3-Расчет!X62)&gt;0,IF(Y48&gt;0,$Q$3-$Q$2,$Q$3-Расчет!X62),0)</f>
        <v>0</v>
      </c>
      <c r="AB48" s="3">
        <f t="shared" si="5"/>
        <v>0</v>
      </c>
      <c r="AC48" s="3">
        <f>IF(IF(AA48&gt;0,$Q$4-$Q$3,$Q$4-Расчет!X62)&gt;0,IF(AA48&gt;0,$Q$4-$Q$3,$Q$4-Расчет!X62),0)</f>
        <v>0</v>
      </c>
      <c r="AD48" s="3">
        <f t="shared" si="6"/>
        <v>0</v>
      </c>
      <c r="AE48" s="3">
        <f>IF(IF(AC48&gt;0,$Q$5-$Q$4,$Q$5-Расчет!X62)&gt;0,IF(AC48&gt;0,$Q$5-$Q$4,$Q$5-Расчет!X62),0)</f>
        <v>0</v>
      </c>
      <c r="AF48" s="3">
        <f t="shared" si="7"/>
        <v>0</v>
      </c>
      <c r="AG48" s="3">
        <f>IF(IF(AE48&gt;0,$Q$6-$Q$5,$Q$6-Расчет!X62)&gt;0,IF(AE48&gt;0,$Q$6-$Q$5,$Q$6-Расчет!X62),0)</f>
        <v>0</v>
      </c>
      <c r="AH48" s="3">
        <f t="shared" si="8"/>
        <v>0</v>
      </c>
    </row>
    <row r="49" spans="1:34" x14ac:dyDescent="0.25">
      <c r="A49" s="3">
        <f>IF(Расчет!H63='ФОРМУЛЫ!'!$B$4,Расчет!G63*Расчет!$N$28,IF(Расчет!H63='ФОРМУЛЫ!'!$B$5,Расчет!G63,IF(Расчет!H63='ФОРМУЛЫ!'!$B$6,Расчет!G63*Расчет!$O$28,0)))</f>
        <v>42397</v>
      </c>
      <c r="B49" s="3">
        <f>A49*Расчет!E63</f>
        <v>84794</v>
      </c>
      <c r="C49" s="3">
        <f>IF(Расчет!J63='ФОРМУЛЫ!'!$B$3,Расчет!G63*Расчет!I63/100,IF(Расчет!J63='ФОРМУЛЫ!'!$B$4,Расчет!I63*Расчет!$N$28,IF(Расчет!J63='ФОРМУЛЫ!'!$B$5,Расчет!I63,IF(Расчет!J63='ФОРМУЛЫ!'!$B$6,Расчет!I63*Расчет!$O$28,0))))</f>
        <v>0</v>
      </c>
      <c r="D49" s="3">
        <f>C49*Расчет!E63</f>
        <v>0</v>
      </c>
      <c r="E49" s="3">
        <f t="shared" si="1"/>
        <v>42397</v>
      </c>
      <c r="F49" s="3">
        <f>E49*Расчет!E63</f>
        <v>84794</v>
      </c>
      <c r="G49" s="3">
        <f>IF(Расчет!M63="",'ФОРМУЛЫ!'!E49*(100+Расчет!$M$28)/100,'ФОРМУЛЫ!'!E49*(100+Расчет!M63)/100)</f>
        <v>50876.4</v>
      </c>
      <c r="H49" s="7">
        <f>IF(Расчет!M63="",ROUND(Расчет!K63*(1+Расчет!$M$28/100),0),ROUND(Расчет!K63*(1+Расчет!M63/100),0))</f>
        <v>50876</v>
      </c>
      <c r="I49" s="7">
        <f>IF(Расчет!M63="",(Расчет!$M$28+100)/100,(Расчет!M63+100)/100)</f>
        <v>1.2</v>
      </c>
      <c r="J49" s="5">
        <f>IF(Расчет!P63="",IF($O$16=0,'ФОРМУЛЫ!'!H49,ROUND(Расчет!K63*'ФОРМУЛЫ!'!I49+L49,0)),Расчет!P63)</f>
        <v>50876</v>
      </c>
      <c r="K49" s="5">
        <f>J49*Расчет!E63</f>
        <v>101752</v>
      </c>
      <c r="L49" s="3">
        <f>IF($O$16=0,0,$M$16*(Расчет!K63/$O$16))</f>
        <v>0</v>
      </c>
      <c r="O49" s="3">
        <f>IF(Расчет!P63=0,Расчет!L63,0)</f>
        <v>84794</v>
      </c>
      <c r="P49" s="12">
        <f t="shared" si="2"/>
        <v>0.1666601147888985</v>
      </c>
      <c r="Q49" s="3">
        <f>IF(Расчет!H63='ФОРМУЛЫ!'!$B$5,'ФОРМУЛЫ!'!A49,0)</f>
        <v>42397</v>
      </c>
      <c r="R49" s="3">
        <f>IF(Расчет!H63='ФОРМУЛЫ!'!$B$4,'ФОРМУЛЫ!'!A49,0)</f>
        <v>0</v>
      </c>
      <c r="S49" s="3">
        <f>IF(Расчет!H63='ФОРМУЛЫ!'!$B$6,'ФОРМУЛЫ!'!A49,0)</f>
        <v>0</v>
      </c>
      <c r="T49" s="5">
        <f>ROUND((IF(Расчет!R63='ФОРМУЛЫ!'!$E$3,(A49-A49/1.18),IF(Расчет!R63='ФОРМУЛЫ!'!$E$4,0,IF(Расчет!R63='ФОРМУЛЫ!'!$E$5,(A49-A49/1.1),X))))*Расчет!E63,2)</f>
        <v>12934.68</v>
      </c>
      <c r="U49" s="3">
        <f>ROUND((IF(Расчет!R63='ФОРМУЛЫ!'!$E$3,(J49-J49/1.18),IF(Расчет!R63='ФОРМУЛЫ!'!$E$4,0,IF(Расчет!R63='ФОРМУЛЫ!'!$E$5,(J49-J49/1.1),X))))*Расчет!E63,2)</f>
        <v>15521.49</v>
      </c>
      <c r="V49" s="3">
        <f>ROUND((J49-J49/1.18)*Расчет!E63,2)</f>
        <v>15521.49</v>
      </c>
      <c r="W49" s="3">
        <f>ROUND(A49*Расчет!E63*0.21/365,2)</f>
        <v>48.79</v>
      </c>
      <c r="X49" s="3">
        <f t="shared" si="3"/>
        <v>0</v>
      </c>
      <c r="Y49" s="3">
        <f>IF(($Q$2-Расчет!X63)&gt;0,($Q$2-Расчет!X63),0)</f>
        <v>0</v>
      </c>
      <c r="Z49" s="3">
        <f t="shared" si="4"/>
        <v>0</v>
      </c>
      <c r="AA49" s="3">
        <f>IF(IF(Y49&gt;0,$Q$3-$Q$2,$Q$3-Расчет!X63)&gt;0,IF(Y49&gt;0,$Q$3-$Q$2,$Q$3-Расчет!X63),0)</f>
        <v>0</v>
      </c>
      <c r="AB49" s="3">
        <f t="shared" si="5"/>
        <v>0</v>
      </c>
      <c r="AC49" s="3">
        <f>IF(IF(AA49&gt;0,$Q$4-$Q$3,$Q$4-Расчет!X63)&gt;0,IF(AA49&gt;0,$Q$4-$Q$3,$Q$4-Расчет!X63),0)</f>
        <v>0</v>
      </c>
      <c r="AD49" s="3">
        <f t="shared" si="6"/>
        <v>0</v>
      </c>
      <c r="AE49" s="3">
        <f>IF(IF(AC49&gt;0,$Q$5-$Q$4,$Q$5-Расчет!X63)&gt;0,IF(AC49&gt;0,$Q$5-$Q$4,$Q$5-Расчет!X63),0)</f>
        <v>0</v>
      </c>
      <c r="AF49" s="3">
        <f t="shared" si="7"/>
        <v>0</v>
      </c>
      <c r="AG49" s="3">
        <f>IF(IF(AE49&gt;0,$Q$6-$Q$5,$Q$6-Расчет!X63)&gt;0,IF(AE49&gt;0,$Q$6-$Q$5,$Q$6-Расчет!X63),0)</f>
        <v>0</v>
      </c>
      <c r="AH49" s="3">
        <f t="shared" si="8"/>
        <v>0</v>
      </c>
    </row>
    <row r="50" spans="1:34" x14ac:dyDescent="0.25">
      <c r="A50" s="3">
        <f>IF(Расчет!H64='ФОРМУЛЫ!'!$B$4,Расчет!G64*Расчет!$N$28,IF(Расчет!H64='ФОРМУЛЫ!'!$B$5,Расчет!G64,IF(Расчет!H64='ФОРМУЛЫ!'!$B$6,Расчет!G64*Расчет!$O$28,0)))</f>
        <v>33665</v>
      </c>
      <c r="B50" s="3">
        <f>A50*Расчет!E64</f>
        <v>33665</v>
      </c>
      <c r="C50" s="3">
        <f>IF(Расчет!J64='ФОРМУЛЫ!'!$B$3,Расчет!G64*Расчет!I64/100,IF(Расчет!J64='ФОРМУЛЫ!'!$B$4,Расчет!I64*Расчет!$N$28,IF(Расчет!J64='ФОРМУЛЫ!'!$B$5,Расчет!I64,IF(Расчет!J64='ФОРМУЛЫ!'!$B$6,Расчет!I64*Расчет!$O$28,0))))</f>
        <v>0</v>
      </c>
      <c r="D50" s="3">
        <f>C50*Расчет!E64</f>
        <v>0</v>
      </c>
      <c r="E50" s="3">
        <f t="shared" si="1"/>
        <v>33665</v>
      </c>
      <c r="F50" s="3">
        <f>E50*Расчет!E64</f>
        <v>33665</v>
      </c>
      <c r="G50" s="3">
        <f>IF(Расчет!M64="",'ФОРМУЛЫ!'!E50*(100+Расчет!$M$28)/100,'ФОРМУЛЫ!'!E50*(100+Расчет!M64)/100)</f>
        <v>40398</v>
      </c>
      <c r="H50" s="7">
        <f>IF(Расчет!M64="",ROUND(Расчет!K64*(1+Расчет!$M$28/100),0),ROUND(Расчет!K64*(1+Расчет!M64/100),0))</f>
        <v>40398</v>
      </c>
      <c r="I50" s="7">
        <f>IF(Расчет!M64="",(Расчет!$M$28+100)/100,(Расчет!M64+100)/100)</f>
        <v>1.2</v>
      </c>
      <c r="J50" s="5">
        <f>IF(Расчет!P64="",IF($O$16=0,'ФОРМУЛЫ!'!H50,ROUND(Расчет!K64*'ФОРМУЛЫ!'!I50+L50,0)),Расчет!P64)</f>
        <v>40398</v>
      </c>
      <c r="K50" s="5">
        <f>J50*Расчет!E64</f>
        <v>40398</v>
      </c>
      <c r="L50" s="3">
        <f>IF($O$16=0,0,$M$16*(Расчет!K64/$O$16))</f>
        <v>0</v>
      </c>
      <c r="O50" s="3">
        <f>IF(Расчет!P64=0,Расчет!L64,0)</f>
        <v>33665</v>
      </c>
      <c r="P50" s="12">
        <f t="shared" si="2"/>
        <v>0.16666666666666666</v>
      </c>
      <c r="Q50" s="3">
        <f>IF(Расчет!H64='ФОРМУЛЫ!'!$B$5,'ФОРМУЛЫ!'!A50,0)</f>
        <v>33665</v>
      </c>
      <c r="R50" s="3">
        <f>IF(Расчет!H64='ФОРМУЛЫ!'!$B$4,'ФОРМУЛЫ!'!A50,0)</f>
        <v>0</v>
      </c>
      <c r="S50" s="3">
        <f>IF(Расчет!H64='ФОРМУЛЫ!'!$B$6,'ФОРМУЛЫ!'!A50,0)</f>
        <v>0</v>
      </c>
      <c r="T50" s="5">
        <f>ROUND((IF(Расчет!R64='ФОРМУЛЫ!'!$E$3,(A50-A50/1.18),IF(Расчет!R64='ФОРМУЛЫ!'!$E$4,0,IF(Расчет!R64='ФОРМУЛЫ!'!$E$5,(A50-A50/1.1),X))))*Расчет!E64,2)</f>
        <v>5135.34</v>
      </c>
      <c r="U50" s="3">
        <f>ROUND((IF(Расчет!R64='ФОРМУЛЫ!'!$E$3,(J50-J50/1.18),IF(Расчет!R64='ФОРМУЛЫ!'!$E$4,0,IF(Расчет!R64='ФОРМУЛЫ!'!$E$5,(J50-J50/1.1),X))))*Расчет!E64,2)</f>
        <v>6162.41</v>
      </c>
      <c r="V50" s="3">
        <f>ROUND((J50-J50/1.18)*Расчет!E64,2)</f>
        <v>6162.41</v>
      </c>
      <c r="W50" s="3">
        <f>ROUND(A50*Расчет!E64*0.21/365,2)</f>
        <v>19.37</v>
      </c>
      <c r="X50" s="3">
        <f t="shared" si="3"/>
        <v>0</v>
      </c>
      <c r="Y50" s="3">
        <f>IF(($Q$2-Расчет!X64)&gt;0,($Q$2-Расчет!X64),0)</f>
        <v>0</v>
      </c>
      <c r="Z50" s="3">
        <f t="shared" si="4"/>
        <v>0</v>
      </c>
      <c r="AA50" s="3">
        <f>IF(IF(Y50&gt;0,$Q$3-$Q$2,$Q$3-Расчет!X64)&gt;0,IF(Y50&gt;0,$Q$3-$Q$2,$Q$3-Расчет!X64),0)</f>
        <v>0</v>
      </c>
      <c r="AB50" s="3">
        <f t="shared" si="5"/>
        <v>0</v>
      </c>
      <c r="AC50" s="3">
        <f>IF(IF(AA50&gt;0,$Q$4-$Q$3,$Q$4-Расчет!X64)&gt;0,IF(AA50&gt;0,$Q$4-$Q$3,$Q$4-Расчет!X64),0)</f>
        <v>0</v>
      </c>
      <c r="AD50" s="3">
        <f t="shared" si="6"/>
        <v>0</v>
      </c>
      <c r="AE50" s="3">
        <f>IF(IF(AC50&gt;0,$Q$5-$Q$4,$Q$5-Расчет!X64)&gt;0,IF(AC50&gt;0,$Q$5-$Q$4,$Q$5-Расчет!X64),0)</f>
        <v>0</v>
      </c>
      <c r="AF50" s="3">
        <f t="shared" si="7"/>
        <v>0</v>
      </c>
      <c r="AG50" s="3">
        <f>IF(IF(AE50&gt;0,$Q$6-$Q$5,$Q$6-Расчет!X64)&gt;0,IF(AE50&gt;0,$Q$6-$Q$5,$Q$6-Расчет!X64),0)</f>
        <v>0</v>
      </c>
      <c r="AH50" s="3">
        <f t="shared" si="8"/>
        <v>0</v>
      </c>
    </row>
    <row r="51" spans="1:34" x14ac:dyDescent="0.25">
      <c r="A51" s="3">
        <f>IF(Расчет!H65='ФОРМУЛЫ!'!$B$4,Расчет!G65*Расчет!$N$28,IF(Расчет!H65='ФОРМУЛЫ!'!$B$5,Расчет!G65,IF(Расчет!H65='ФОРМУЛЫ!'!$B$6,Расчет!G65*Расчет!$O$28,0)))</f>
        <v>23105</v>
      </c>
      <c r="B51" s="3">
        <f>A51*Расчет!E65</f>
        <v>23105</v>
      </c>
      <c r="C51" s="3">
        <f>IF(Расчет!J65='ФОРМУЛЫ!'!$B$3,Расчет!G65*Расчет!I65/100,IF(Расчет!J65='ФОРМУЛЫ!'!$B$4,Расчет!I65*Расчет!$N$28,IF(Расчет!J65='ФОРМУЛЫ!'!$B$5,Расчет!I65,IF(Расчет!J65='ФОРМУЛЫ!'!$B$6,Расчет!I65*Расчет!$O$28,0))))</f>
        <v>0</v>
      </c>
      <c r="D51" s="3">
        <f>C51*Расчет!E65</f>
        <v>0</v>
      </c>
      <c r="E51" s="3">
        <f t="shared" si="1"/>
        <v>23105</v>
      </c>
      <c r="F51" s="3">
        <f>E51*Расчет!E65</f>
        <v>23105</v>
      </c>
      <c r="G51" s="3">
        <f>IF(Расчет!M65="",'ФОРМУЛЫ!'!E51*(100+Расчет!$M$28)/100,'ФОРМУЛЫ!'!E51*(100+Расчет!M65)/100)</f>
        <v>27726</v>
      </c>
      <c r="H51" s="7">
        <f>IF(Расчет!M65="",ROUND(Расчет!K65*(1+Расчет!$M$28/100),0),ROUND(Расчет!K65*(1+Расчет!M65/100),0))</f>
        <v>27726</v>
      </c>
      <c r="I51" s="7">
        <f>IF(Расчет!M65="",(Расчет!$M$28+100)/100,(Расчет!M65+100)/100)</f>
        <v>1.2</v>
      </c>
      <c r="J51" s="5">
        <f>IF(Расчет!P65="",IF($O$16=0,'ФОРМУЛЫ!'!H51,ROUND(Расчет!K65*'ФОРМУЛЫ!'!I51+L51,0)),Расчет!P65)</f>
        <v>27726</v>
      </c>
      <c r="K51" s="5">
        <f>J51*Расчет!E65</f>
        <v>27726</v>
      </c>
      <c r="L51" s="3">
        <f>IF($O$16=0,0,$M$16*(Расчет!K65/$O$16))</f>
        <v>0</v>
      </c>
      <c r="O51" s="3">
        <f>IF(Расчет!P65=0,Расчет!L65,0)</f>
        <v>23105</v>
      </c>
      <c r="P51" s="12">
        <f t="shared" si="2"/>
        <v>0.16666666666666666</v>
      </c>
      <c r="Q51" s="3">
        <f>IF(Расчет!H65='ФОРМУЛЫ!'!$B$5,'ФОРМУЛЫ!'!A51,0)</f>
        <v>23105</v>
      </c>
      <c r="R51" s="3">
        <f>IF(Расчет!H65='ФОРМУЛЫ!'!$B$4,'ФОРМУЛЫ!'!A51,0)</f>
        <v>0</v>
      </c>
      <c r="S51" s="3">
        <f>IF(Расчет!H65='ФОРМУЛЫ!'!$B$6,'ФОРМУЛЫ!'!A51,0)</f>
        <v>0</v>
      </c>
      <c r="T51" s="5">
        <f>ROUND((IF(Расчет!R65='ФОРМУЛЫ!'!$E$3,(A51-A51/1.18),IF(Расчет!R65='ФОРМУЛЫ!'!$E$4,0,IF(Расчет!R65='ФОРМУЛЫ!'!$E$5,(A51-A51/1.1),X))))*Расчет!E65,2)</f>
        <v>3524.49</v>
      </c>
      <c r="U51" s="3">
        <f>ROUND((IF(Расчет!R65='ФОРМУЛЫ!'!$E$3,(J51-J51/1.18),IF(Расчет!R65='ФОРМУЛЫ!'!$E$4,0,IF(Расчет!R65='ФОРМУЛЫ!'!$E$5,(J51-J51/1.1),X))))*Расчет!E65,2)</f>
        <v>4229.3900000000003</v>
      </c>
      <c r="V51" s="3">
        <f>ROUND((J51-J51/1.18)*Расчет!E65,2)</f>
        <v>4229.3900000000003</v>
      </c>
      <c r="W51" s="3">
        <f>ROUND(A51*Расчет!E65*0.21/365,2)</f>
        <v>13.29</v>
      </c>
      <c r="X51" s="3">
        <f t="shared" si="3"/>
        <v>0</v>
      </c>
      <c r="Y51" s="3">
        <f>IF(($Q$2-Расчет!X65)&gt;0,($Q$2-Расчет!X65),0)</f>
        <v>0</v>
      </c>
      <c r="Z51" s="3">
        <f t="shared" si="4"/>
        <v>0</v>
      </c>
      <c r="AA51" s="3">
        <f>IF(IF(Y51&gt;0,$Q$3-$Q$2,$Q$3-Расчет!X65)&gt;0,IF(Y51&gt;0,$Q$3-$Q$2,$Q$3-Расчет!X65),0)</f>
        <v>0</v>
      </c>
      <c r="AB51" s="3">
        <f t="shared" si="5"/>
        <v>0</v>
      </c>
      <c r="AC51" s="3">
        <f>IF(IF(AA51&gt;0,$Q$4-$Q$3,$Q$4-Расчет!X65)&gt;0,IF(AA51&gt;0,$Q$4-$Q$3,$Q$4-Расчет!X65),0)</f>
        <v>0</v>
      </c>
      <c r="AD51" s="3">
        <f t="shared" si="6"/>
        <v>0</v>
      </c>
      <c r="AE51" s="3">
        <f>IF(IF(AC51&gt;0,$Q$5-$Q$4,$Q$5-Расчет!X65)&gt;0,IF(AC51&gt;0,$Q$5-$Q$4,$Q$5-Расчет!X65),0)</f>
        <v>0</v>
      </c>
      <c r="AF51" s="3">
        <f t="shared" si="7"/>
        <v>0</v>
      </c>
      <c r="AG51" s="3">
        <f>IF(IF(AE51&gt;0,$Q$6-$Q$5,$Q$6-Расчет!X65)&gt;0,IF(AE51&gt;0,$Q$6-$Q$5,$Q$6-Расчет!X65),0)</f>
        <v>0</v>
      </c>
      <c r="AH51" s="3">
        <f t="shared" si="8"/>
        <v>0</v>
      </c>
    </row>
    <row r="52" spans="1:34" x14ac:dyDescent="0.25">
      <c r="A52" s="3">
        <f>IF(Расчет!H66='ФОРМУЛЫ!'!$B$4,Расчет!G66*Расчет!$N$28,IF(Расчет!H66='ФОРМУЛЫ!'!$B$5,Расчет!G66,IF(Расчет!H66='ФОРМУЛЫ!'!$B$6,Расчет!G66*Расчет!$O$28,0)))</f>
        <v>19071</v>
      </c>
      <c r="B52" s="3">
        <f>A52*Расчет!E66</f>
        <v>19071</v>
      </c>
      <c r="C52" s="3">
        <f>IF(Расчет!J66='ФОРМУЛЫ!'!$B$3,Расчет!G66*Расчет!I66/100,IF(Расчет!J66='ФОРМУЛЫ!'!$B$4,Расчет!I66*Расчет!$N$28,IF(Расчет!J66='ФОРМУЛЫ!'!$B$5,Расчет!I66,IF(Расчет!J66='ФОРМУЛЫ!'!$B$6,Расчет!I66*Расчет!$O$28,0))))</f>
        <v>0</v>
      </c>
      <c r="D52" s="3">
        <f>C52*Расчет!E66</f>
        <v>0</v>
      </c>
      <c r="E52" s="3">
        <f t="shared" si="1"/>
        <v>19071</v>
      </c>
      <c r="F52" s="3">
        <f>E52*Расчет!E66</f>
        <v>19071</v>
      </c>
      <c r="G52" s="3">
        <f>IF(Расчет!M66="",'ФОРМУЛЫ!'!E52*(100+Расчет!$M$28)/100,'ФОРМУЛЫ!'!E52*(100+Расчет!M66)/100)</f>
        <v>22885.200000000001</v>
      </c>
      <c r="H52" s="7">
        <f>IF(Расчет!M66="",ROUND(Расчет!K66*(1+Расчет!$M$28/100),0),ROUND(Расчет!K66*(1+Расчет!M66/100),0))</f>
        <v>22885</v>
      </c>
      <c r="I52" s="7">
        <f>IF(Расчет!M66="",(Расчет!$M$28+100)/100,(Расчет!M66+100)/100)</f>
        <v>1.2</v>
      </c>
      <c r="J52" s="5">
        <f>IF(Расчет!P66="",IF($O$16=0,'ФОРМУЛЫ!'!H52,ROUND(Расчет!K66*'ФОРМУЛЫ!'!I52+L52,0)),Расчет!P66)</f>
        <v>22885</v>
      </c>
      <c r="K52" s="5">
        <f>J52*Расчет!E66</f>
        <v>22885</v>
      </c>
      <c r="L52" s="3">
        <f>IF($O$16=0,0,$M$16*(Расчет!K66/$O$16))</f>
        <v>0</v>
      </c>
      <c r="O52" s="3">
        <f>IF(Расчет!P66=0,Расчет!L66,0)</f>
        <v>19071</v>
      </c>
      <c r="P52" s="12">
        <f t="shared" si="2"/>
        <v>0.16665938387590123</v>
      </c>
      <c r="Q52" s="3">
        <f>IF(Расчет!H66='ФОРМУЛЫ!'!$B$5,'ФОРМУЛЫ!'!A52,0)</f>
        <v>19071</v>
      </c>
      <c r="R52" s="3">
        <f>IF(Расчет!H66='ФОРМУЛЫ!'!$B$4,'ФОРМУЛЫ!'!A52,0)</f>
        <v>0</v>
      </c>
      <c r="S52" s="3">
        <f>IF(Расчет!H66='ФОРМУЛЫ!'!$B$6,'ФОРМУЛЫ!'!A52,0)</f>
        <v>0</v>
      </c>
      <c r="T52" s="5">
        <f>ROUND((IF(Расчет!R66='ФОРМУЛЫ!'!$E$3,(A52-A52/1.18),IF(Расчет!R66='ФОРМУЛЫ!'!$E$4,0,IF(Расчет!R66='ФОРМУЛЫ!'!$E$5,(A52-A52/1.1),X))))*Расчет!E66,2)</f>
        <v>2909.14</v>
      </c>
      <c r="U52" s="3">
        <f>ROUND((IF(Расчет!R66='ФОРМУЛЫ!'!$E$3,(J52-J52/1.18),IF(Расчет!R66='ФОРМУЛЫ!'!$E$4,0,IF(Расчет!R66='ФОРМУЛЫ!'!$E$5,(J52-J52/1.1),X))))*Расчет!E66,2)</f>
        <v>3490.93</v>
      </c>
      <c r="V52" s="3">
        <f>ROUND((J52-J52/1.18)*Расчет!E66,2)</f>
        <v>3490.93</v>
      </c>
      <c r="W52" s="3">
        <f>ROUND(A52*Расчет!E66*0.21/365,2)</f>
        <v>10.97</v>
      </c>
      <c r="X52" s="3">
        <f t="shared" si="3"/>
        <v>0</v>
      </c>
      <c r="Y52" s="3">
        <f>IF(($Q$2-Расчет!X66)&gt;0,($Q$2-Расчет!X66),0)</f>
        <v>0</v>
      </c>
      <c r="Z52" s="3">
        <f t="shared" si="4"/>
        <v>0</v>
      </c>
      <c r="AA52" s="3">
        <f>IF(IF(Y52&gt;0,$Q$3-$Q$2,$Q$3-Расчет!X66)&gt;0,IF(Y52&gt;0,$Q$3-$Q$2,$Q$3-Расчет!X66),0)</f>
        <v>0</v>
      </c>
      <c r="AB52" s="3">
        <f t="shared" si="5"/>
        <v>0</v>
      </c>
      <c r="AC52" s="3">
        <f>IF(IF(AA52&gt;0,$Q$4-$Q$3,$Q$4-Расчет!X66)&gt;0,IF(AA52&gt;0,$Q$4-$Q$3,$Q$4-Расчет!X66),0)</f>
        <v>0</v>
      </c>
      <c r="AD52" s="3">
        <f t="shared" si="6"/>
        <v>0</v>
      </c>
      <c r="AE52" s="3">
        <f>IF(IF(AC52&gt;0,$Q$5-$Q$4,$Q$5-Расчет!X66)&gt;0,IF(AC52&gt;0,$Q$5-$Q$4,$Q$5-Расчет!X66),0)</f>
        <v>0</v>
      </c>
      <c r="AF52" s="3">
        <f t="shared" si="7"/>
        <v>0</v>
      </c>
      <c r="AG52" s="3">
        <f>IF(IF(AE52&gt;0,$Q$6-$Q$5,$Q$6-Расчет!X66)&gt;0,IF(AE52&gt;0,$Q$6-$Q$5,$Q$6-Расчет!X66),0)</f>
        <v>0</v>
      </c>
      <c r="AH52" s="3">
        <f t="shared" si="8"/>
        <v>0</v>
      </c>
    </row>
    <row r="53" spans="1:34" x14ac:dyDescent="0.25">
      <c r="A53" s="3">
        <f>IF(Расчет!H67='ФОРМУЛЫ!'!$B$4,Расчет!G67*Расчет!$N$28,IF(Расчет!H67='ФОРМУЛЫ!'!$B$5,Расчет!G67,IF(Расчет!H67='ФОРМУЛЫ!'!$B$6,Расчет!G67*Расчет!$O$28,0)))</f>
        <v>42397</v>
      </c>
      <c r="B53" s="3">
        <f>A53*Расчет!E67</f>
        <v>84794</v>
      </c>
      <c r="C53" s="3">
        <f>IF(Расчет!J67='ФОРМУЛЫ!'!$B$3,Расчет!G67*Расчет!I67/100,IF(Расчет!J67='ФОРМУЛЫ!'!$B$4,Расчет!I67*Расчет!$N$28,IF(Расчет!J67='ФОРМУЛЫ!'!$B$5,Расчет!I67,IF(Расчет!J67='ФОРМУЛЫ!'!$B$6,Расчет!I67*Расчет!$O$28,0))))</f>
        <v>0</v>
      </c>
      <c r="D53" s="3">
        <f>C53*Расчет!E67</f>
        <v>0</v>
      </c>
      <c r="E53" s="3">
        <f t="shared" si="1"/>
        <v>42397</v>
      </c>
      <c r="F53" s="3">
        <f>E53*Расчет!E67</f>
        <v>84794</v>
      </c>
      <c r="G53" s="3">
        <f>IF(Расчет!M67="",'ФОРМУЛЫ!'!E53*(100+Расчет!$M$28)/100,'ФОРМУЛЫ!'!E53*(100+Расчет!M67)/100)</f>
        <v>50876.4</v>
      </c>
      <c r="H53" s="7">
        <f>IF(Расчет!M67="",ROUND(Расчет!K67*(1+Расчет!$M$28/100),0),ROUND(Расчет!K67*(1+Расчет!M67/100),0))</f>
        <v>50876</v>
      </c>
      <c r="I53" s="7">
        <f>IF(Расчет!M67="",(Расчет!$M$28+100)/100,(Расчет!M67+100)/100)</f>
        <v>1.2</v>
      </c>
      <c r="J53" s="5">
        <f>IF(Расчет!P67="",IF($O$16=0,'ФОРМУЛЫ!'!H53,ROUND(Расчет!K67*'ФОРМУЛЫ!'!I53+L53,0)),Расчет!P67)</f>
        <v>50876</v>
      </c>
      <c r="K53" s="5">
        <f>J53*Расчет!E67</f>
        <v>101752</v>
      </c>
      <c r="L53" s="3">
        <f>IF($O$16=0,0,$M$16*(Расчет!K67/$O$16))</f>
        <v>0</v>
      </c>
      <c r="O53" s="3">
        <f>IF(Расчет!P67=0,Расчет!L67,0)</f>
        <v>84794</v>
      </c>
      <c r="P53" s="12">
        <f t="shared" si="2"/>
        <v>0.1666601147888985</v>
      </c>
      <c r="Q53" s="3">
        <f>IF(Расчет!H67='ФОРМУЛЫ!'!$B$5,'ФОРМУЛЫ!'!A53,0)</f>
        <v>42397</v>
      </c>
      <c r="R53" s="3">
        <f>IF(Расчет!H67='ФОРМУЛЫ!'!$B$4,'ФОРМУЛЫ!'!A53,0)</f>
        <v>0</v>
      </c>
      <c r="S53" s="3">
        <f>IF(Расчет!H67='ФОРМУЛЫ!'!$B$6,'ФОРМУЛЫ!'!A53,0)</f>
        <v>0</v>
      </c>
      <c r="T53" s="5">
        <f>ROUND((IF(Расчет!R67='ФОРМУЛЫ!'!$E$3,(A53-A53/1.18),IF(Расчет!R67='ФОРМУЛЫ!'!$E$4,0,IF(Расчет!R67='ФОРМУЛЫ!'!$E$5,(A53-A53/1.1),X))))*Расчет!E67,2)</f>
        <v>12934.68</v>
      </c>
      <c r="U53" s="3">
        <f>ROUND((IF(Расчет!R67='ФОРМУЛЫ!'!$E$3,(J53-J53/1.18),IF(Расчет!R67='ФОРМУЛЫ!'!$E$4,0,IF(Расчет!R67='ФОРМУЛЫ!'!$E$5,(J53-J53/1.1),X))))*Расчет!E67,2)</f>
        <v>15521.49</v>
      </c>
      <c r="V53" s="3">
        <f>ROUND((J53-J53/1.18)*Расчет!E67,2)</f>
        <v>15521.49</v>
      </c>
      <c r="W53" s="3">
        <f>ROUND(A53*Расчет!E67*0.21/365,2)</f>
        <v>48.79</v>
      </c>
      <c r="X53" s="3">
        <f t="shared" si="3"/>
        <v>0</v>
      </c>
      <c r="Y53" s="3">
        <f>IF(($Q$2-Расчет!X67)&gt;0,($Q$2-Расчет!X67),0)</f>
        <v>0</v>
      </c>
      <c r="Z53" s="3">
        <f t="shared" si="4"/>
        <v>0</v>
      </c>
      <c r="AA53" s="3">
        <f>IF(IF(Y53&gt;0,$Q$3-$Q$2,$Q$3-Расчет!X67)&gt;0,IF(Y53&gt;0,$Q$3-$Q$2,$Q$3-Расчет!X67),0)</f>
        <v>0</v>
      </c>
      <c r="AB53" s="3">
        <f t="shared" si="5"/>
        <v>0</v>
      </c>
      <c r="AC53" s="3">
        <f>IF(IF(AA53&gt;0,$Q$4-$Q$3,$Q$4-Расчет!X67)&gt;0,IF(AA53&gt;0,$Q$4-$Q$3,$Q$4-Расчет!X67),0)</f>
        <v>0</v>
      </c>
      <c r="AD53" s="3">
        <f t="shared" si="6"/>
        <v>0</v>
      </c>
      <c r="AE53" s="3">
        <f>IF(IF(AC53&gt;0,$Q$5-$Q$4,$Q$5-Расчет!X67)&gt;0,IF(AC53&gt;0,$Q$5-$Q$4,$Q$5-Расчет!X67),0)</f>
        <v>0</v>
      </c>
      <c r="AF53" s="3">
        <f t="shared" si="7"/>
        <v>0</v>
      </c>
      <c r="AG53" s="3">
        <f>IF(IF(AE53&gt;0,$Q$6-$Q$5,$Q$6-Расчет!X67)&gt;0,IF(AE53&gt;0,$Q$6-$Q$5,$Q$6-Расчет!X67),0)</f>
        <v>0</v>
      </c>
      <c r="AH53" s="3">
        <f t="shared" si="8"/>
        <v>0</v>
      </c>
    </row>
    <row r="54" spans="1:34" x14ac:dyDescent="0.25">
      <c r="A54" s="3">
        <f>IF(Расчет!H68='ФОРМУЛЫ!'!$B$4,Расчет!G68*Расчет!$N$28,IF(Расчет!H68='ФОРМУЛЫ!'!$B$5,Расчет!G68,IF(Расчет!H68='ФОРМУЛЫ!'!$B$6,Расчет!G68*Расчет!$O$28,0)))</f>
        <v>0</v>
      </c>
      <c r="B54" s="3">
        <f>A54*Расчет!E68</f>
        <v>0</v>
      </c>
      <c r="C54" s="3">
        <f>IF(Расчет!J68='ФОРМУЛЫ!'!$B$3,Расчет!G68*Расчет!I68/100,IF(Расчет!J68='ФОРМУЛЫ!'!$B$4,Расчет!I68*Расчет!$N$28,IF(Расчет!J68='ФОРМУЛЫ!'!$B$5,Расчет!I68,IF(Расчет!J68='ФОРМУЛЫ!'!$B$6,Расчет!I68*Расчет!$O$28,0))))</f>
        <v>0</v>
      </c>
      <c r="D54" s="3">
        <f>C54*Расчет!E68</f>
        <v>0</v>
      </c>
      <c r="E54" s="3">
        <f t="shared" si="1"/>
        <v>0</v>
      </c>
      <c r="F54" s="3">
        <f>E54*Расчет!E68</f>
        <v>0</v>
      </c>
      <c r="G54" s="3">
        <f>IF(Расчет!M68="",'ФОРМУЛЫ!'!E54*(100+Расчет!$M$28)/100,'ФОРМУЛЫ!'!E54*(100+Расчет!M68)/100)</f>
        <v>0</v>
      </c>
      <c r="H54" s="7">
        <f>IF(Расчет!M68="",ROUND(Расчет!K68*(1+Расчет!$M$28/100),0),ROUND(Расчет!K68*(1+Расчет!M68/100),0))</f>
        <v>0</v>
      </c>
      <c r="I54" s="7">
        <f>IF(Расчет!M68="",(Расчет!$M$28+100)/100,(Расчет!M68+100)/100)</f>
        <v>1.2</v>
      </c>
      <c r="J54" s="5">
        <f>IF(Расчет!P68="",IF($O$16=0,'ФОРМУЛЫ!'!H54,ROUND(Расчет!K68*'ФОРМУЛЫ!'!I54+L54,0)),Расчет!P68)</f>
        <v>0</v>
      </c>
      <c r="K54" s="5">
        <f>J54*Расчет!E68</f>
        <v>0</v>
      </c>
      <c r="L54" s="3">
        <f>IF($O$16=0,0,$M$16*(Расчет!K68/$O$16))</f>
        <v>0</v>
      </c>
      <c r="O54" s="3">
        <f>IF(Расчет!P68=0,Расчет!L68,0)</f>
        <v>0</v>
      </c>
      <c r="P54" s="12">
        <f t="shared" si="2"/>
        <v>0</v>
      </c>
      <c r="Q54" s="3">
        <f>IF(Расчет!H68='ФОРМУЛЫ!'!$B$5,'ФОРМУЛЫ!'!A54,0)</f>
        <v>0</v>
      </c>
      <c r="R54" s="3">
        <f>IF(Расчет!H68='ФОРМУЛЫ!'!$B$4,'ФОРМУЛЫ!'!A54,0)</f>
        <v>0</v>
      </c>
      <c r="S54" s="3">
        <f>IF(Расчет!H68='ФОРМУЛЫ!'!$B$6,'ФОРМУЛЫ!'!A54,0)</f>
        <v>0</v>
      </c>
      <c r="T54" s="5">
        <f>ROUND((IF(Расчет!R68='ФОРМУЛЫ!'!$E$3,(A54-A54/1.18),IF(Расчет!R68='ФОРМУЛЫ!'!$E$4,0,IF(Расчет!R68='ФОРМУЛЫ!'!$E$5,(A54-A54/1.1),X))))*Расчет!E68,2)</f>
        <v>0</v>
      </c>
      <c r="U54" s="3">
        <f>ROUND((IF(Расчет!R68='ФОРМУЛЫ!'!$E$3,(J54-J54/1.18),IF(Расчет!R68='ФОРМУЛЫ!'!$E$4,0,IF(Расчет!R68='ФОРМУЛЫ!'!$E$5,(J54-J54/1.1),X))))*Расчет!E68,2)</f>
        <v>0</v>
      </c>
      <c r="V54" s="3">
        <f>ROUND((J54-J54/1.18)*Расчет!E68,2)</f>
        <v>0</v>
      </c>
      <c r="W54" s="3">
        <f>ROUND(A54*Расчет!E68*0.21/365,2)</f>
        <v>0</v>
      </c>
      <c r="X54" s="3">
        <f t="shared" si="3"/>
        <v>0</v>
      </c>
      <c r="Y54" s="3">
        <f>IF(($Q$2-Расчет!X68)&gt;0,($Q$2-Расчет!X68),0)</f>
        <v>0</v>
      </c>
      <c r="Z54" s="3">
        <f t="shared" si="4"/>
        <v>0</v>
      </c>
      <c r="AA54" s="3">
        <f>IF(IF(Y54&gt;0,$Q$3-$Q$2,$Q$3-Расчет!X68)&gt;0,IF(Y54&gt;0,$Q$3-$Q$2,$Q$3-Расчет!X68),0)</f>
        <v>0</v>
      </c>
      <c r="AB54" s="3">
        <f t="shared" si="5"/>
        <v>0</v>
      </c>
      <c r="AC54" s="3">
        <f>IF(IF(AA54&gt;0,$Q$4-$Q$3,$Q$4-Расчет!X68)&gt;0,IF(AA54&gt;0,$Q$4-$Q$3,$Q$4-Расчет!X68),0)</f>
        <v>0</v>
      </c>
      <c r="AD54" s="3">
        <f t="shared" si="6"/>
        <v>0</v>
      </c>
      <c r="AE54" s="3">
        <f>IF(IF(AC54&gt;0,$Q$5-$Q$4,$Q$5-Расчет!X68)&gt;0,IF(AC54&gt;0,$Q$5-$Q$4,$Q$5-Расчет!X68),0)</f>
        <v>0</v>
      </c>
      <c r="AF54" s="3">
        <f t="shared" si="7"/>
        <v>0</v>
      </c>
      <c r="AG54" s="3">
        <f>IF(IF(AE54&gt;0,$Q$6-$Q$5,$Q$6-Расчет!X68)&gt;0,IF(AE54&gt;0,$Q$6-$Q$5,$Q$6-Расчет!X68),0)</f>
        <v>0</v>
      </c>
      <c r="AH54" s="3">
        <f t="shared" si="8"/>
        <v>0</v>
      </c>
    </row>
    <row r="55" spans="1:34" x14ac:dyDescent="0.25">
      <c r="A55" s="3">
        <f>IF(Расчет!H69='ФОРМУЛЫ!'!$B$4,Расчет!G69*Расчет!$N$28,IF(Расчет!H69='ФОРМУЛЫ!'!$B$5,Расчет!G69,IF(Расчет!H69='ФОРМУЛЫ!'!$B$6,Расчет!G69*Расчет!$O$28,0)))</f>
        <v>0</v>
      </c>
      <c r="B55" s="3">
        <f>A55*Расчет!E69</f>
        <v>0</v>
      </c>
      <c r="C55" s="3">
        <f>IF(Расчет!J69='ФОРМУЛЫ!'!$B$3,Расчет!G69*Расчет!I69/100,IF(Расчет!J69='ФОРМУЛЫ!'!$B$4,Расчет!I69*Расчет!$N$28,IF(Расчет!J69='ФОРМУЛЫ!'!$B$5,Расчет!I69,IF(Расчет!J69='ФОРМУЛЫ!'!$B$6,Расчет!I69*Расчет!$O$28,0))))</f>
        <v>0</v>
      </c>
      <c r="D55" s="3">
        <f>C55*Расчет!E69</f>
        <v>0</v>
      </c>
      <c r="E55" s="3">
        <f t="shared" si="1"/>
        <v>0</v>
      </c>
      <c r="F55" s="3">
        <f>E55*Расчет!E69</f>
        <v>0</v>
      </c>
      <c r="G55" s="3">
        <f>IF(Расчет!M69="",'ФОРМУЛЫ!'!E55*(100+Расчет!$M$28)/100,'ФОРМУЛЫ!'!E55*(100+Расчет!M69)/100)</f>
        <v>0</v>
      </c>
      <c r="H55" s="7">
        <f>IF(Расчет!M69="",ROUND(Расчет!K69*(1+Расчет!$M$28/100),0),ROUND(Расчет!K69*(1+Расчет!M69/100),0))</f>
        <v>0</v>
      </c>
      <c r="I55" s="7">
        <f>IF(Расчет!M69="",(Расчет!$M$28+100)/100,(Расчет!M69+100)/100)</f>
        <v>1.2</v>
      </c>
      <c r="J55" s="5">
        <f>IF(Расчет!P69="",IF($O$16=0,'ФОРМУЛЫ!'!H55,ROUND(Расчет!K69*'ФОРМУЛЫ!'!I55+L55,0)),Расчет!P69)</f>
        <v>0</v>
      </c>
      <c r="K55" s="5">
        <f>J55*Расчет!E69</f>
        <v>0</v>
      </c>
      <c r="L55" s="3">
        <f>IF($O$16=0,0,$M$16*(Расчет!K69/$O$16))</f>
        <v>0</v>
      </c>
      <c r="O55" s="3">
        <f>IF(Расчет!P69=0,Расчет!L69,0)</f>
        <v>0</v>
      </c>
      <c r="P55" s="12">
        <f t="shared" si="2"/>
        <v>0</v>
      </c>
      <c r="Q55" s="3">
        <f>IF(Расчет!H69='ФОРМУЛЫ!'!$B$5,'ФОРМУЛЫ!'!A55,0)</f>
        <v>0</v>
      </c>
      <c r="R55" s="3">
        <f>IF(Расчет!H69='ФОРМУЛЫ!'!$B$4,'ФОРМУЛЫ!'!A55,0)</f>
        <v>0</v>
      </c>
      <c r="S55" s="3">
        <f>IF(Расчет!H69='ФОРМУЛЫ!'!$B$6,'ФОРМУЛЫ!'!A55,0)</f>
        <v>0</v>
      </c>
      <c r="T55" s="5">
        <f>ROUND((IF(Расчет!R69='ФОРМУЛЫ!'!$E$3,(A55-A55/1.18),IF(Расчет!R69='ФОРМУЛЫ!'!$E$4,0,IF(Расчет!R69='ФОРМУЛЫ!'!$E$5,(A55-A55/1.1),X))))*Расчет!E69,2)</f>
        <v>0</v>
      </c>
      <c r="U55" s="3">
        <f>ROUND((IF(Расчет!R69='ФОРМУЛЫ!'!$E$3,(J55-J55/1.18),IF(Расчет!R69='ФОРМУЛЫ!'!$E$4,0,IF(Расчет!R69='ФОРМУЛЫ!'!$E$5,(J55-J55/1.1),X))))*Расчет!E69,2)</f>
        <v>0</v>
      </c>
      <c r="V55" s="3">
        <f>ROUND((J55-J55/1.18)*Расчет!E69,2)</f>
        <v>0</v>
      </c>
      <c r="W55" s="3">
        <f>ROUND(A55*Расчет!E69*0.21/365,2)</f>
        <v>0</v>
      </c>
      <c r="X55" s="3">
        <f t="shared" si="3"/>
        <v>0</v>
      </c>
      <c r="Y55" s="3">
        <f>IF(($Q$2-Расчет!X69)&gt;0,($Q$2-Расчет!X69),0)</f>
        <v>0</v>
      </c>
      <c r="Z55" s="3">
        <f t="shared" si="4"/>
        <v>0</v>
      </c>
      <c r="AA55" s="3">
        <f>IF(IF(Y55&gt;0,$Q$3-$Q$2,$Q$3-Расчет!X69)&gt;0,IF(Y55&gt;0,$Q$3-$Q$2,$Q$3-Расчет!X69),0)</f>
        <v>0</v>
      </c>
      <c r="AB55" s="3">
        <f t="shared" si="5"/>
        <v>0</v>
      </c>
      <c r="AC55" s="3">
        <f>IF(IF(AA55&gt;0,$Q$4-$Q$3,$Q$4-Расчет!X69)&gt;0,IF(AA55&gt;0,$Q$4-$Q$3,$Q$4-Расчет!X69),0)</f>
        <v>0</v>
      </c>
      <c r="AD55" s="3">
        <f t="shared" si="6"/>
        <v>0</v>
      </c>
      <c r="AE55" s="3">
        <f>IF(IF(AC55&gt;0,$Q$5-$Q$4,$Q$5-Расчет!X69)&gt;0,IF(AC55&gt;0,$Q$5-$Q$4,$Q$5-Расчет!X69),0)</f>
        <v>0</v>
      </c>
      <c r="AF55" s="3">
        <f t="shared" si="7"/>
        <v>0</v>
      </c>
      <c r="AG55" s="3">
        <f>IF(IF(AE55&gt;0,$Q$6-$Q$5,$Q$6-Расчет!X69)&gt;0,IF(AE55&gt;0,$Q$6-$Q$5,$Q$6-Расчет!X69),0)</f>
        <v>0</v>
      </c>
      <c r="AH55" s="3">
        <f t="shared" si="8"/>
        <v>0</v>
      </c>
    </row>
    <row r="56" spans="1:34" x14ac:dyDescent="0.25">
      <c r="A56" s="3">
        <f>IF(Расчет!H70='ФОРМУЛЫ!'!$B$4,Расчет!G70*Расчет!$N$28,IF(Расчет!H70='ФОРМУЛЫ!'!$B$5,Расчет!G70,IF(Расчет!H70='ФОРМУЛЫ!'!$B$6,Расчет!G70*Расчет!$O$28,0)))</f>
        <v>336</v>
      </c>
      <c r="B56" s="3">
        <f>A56*Расчет!E70</f>
        <v>4032</v>
      </c>
      <c r="C56" s="3">
        <f>IF(Расчет!J70='ФОРМУЛЫ!'!$B$3,Расчет!G70*Расчет!I70/100,IF(Расчет!J70='ФОРМУЛЫ!'!$B$4,Расчет!I70*Расчет!$N$28,IF(Расчет!J70='ФОРМУЛЫ!'!$B$5,Расчет!I70,IF(Расчет!J70='ФОРМУЛЫ!'!$B$6,Расчет!I70*Расчет!$O$28,0))))</f>
        <v>0</v>
      </c>
      <c r="D56" s="3">
        <f>C56*Расчет!E70</f>
        <v>0</v>
      </c>
      <c r="E56" s="3">
        <f t="shared" si="1"/>
        <v>336</v>
      </c>
      <c r="F56" s="3">
        <f>E56*Расчет!E70</f>
        <v>4032</v>
      </c>
      <c r="G56" s="3">
        <f>IF(Расчет!M70="",'ФОРМУЛЫ!'!E56*(100+Расчет!$M$28)/100,'ФОРМУЛЫ!'!E56*(100+Расчет!M70)/100)</f>
        <v>403.2</v>
      </c>
      <c r="H56" s="7">
        <f>IF(Расчет!M70="",ROUND(Расчет!K70*(1+Расчет!$M$28/100),0),ROUND(Расчет!K70*(1+Расчет!M70/100),0))</f>
        <v>403</v>
      </c>
      <c r="I56" s="7">
        <f>IF(Расчет!M70="",(Расчет!$M$28+100)/100,(Расчет!M70+100)/100)</f>
        <v>1.2</v>
      </c>
      <c r="J56" s="5">
        <f>IF(Расчет!P70="",IF($O$16=0,'ФОРМУЛЫ!'!H56,ROUND(Расчет!K70*'ФОРМУЛЫ!'!I56+L56,0)),Расчет!P70)</f>
        <v>403</v>
      </c>
      <c r="K56" s="5">
        <f>J56*Расчет!E70</f>
        <v>4836</v>
      </c>
      <c r="L56" s="3">
        <f>IF($O$16=0,0,$M$16*(Расчет!K70/$O$16))</f>
        <v>0</v>
      </c>
      <c r="O56" s="3">
        <f>IF(Расчет!P70=0,Расчет!L70,0)</f>
        <v>4032</v>
      </c>
      <c r="P56" s="12">
        <f t="shared" si="2"/>
        <v>0.16625310173697269</v>
      </c>
      <c r="Q56" s="3">
        <f>IF(Расчет!H70='ФОРМУЛЫ!'!$B$5,'ФОРМУЛЫ!'!A56,0)</f>
        <v>336</v>
      </c>
      <c r="R56" s="3">
        <f>IF(Расчет!H70='ФОРМУЛЫ!'!$B$4,'ФОРМУЛЫ!'!A56,0)</f>
        <v>0</v>
      </c>
      <c r="S56" s="3">
        <f>IF(Расчет!H70='ФОРМУЛЫ!'!$B$6,'ФОРМУЛЫ!'!A56,0)</f>
        <v>0</v>
      </c>
      <c r="T56" s="5">
        <f>ROUND((IF(Расчет!R70='ФОРМУЛЫ!'!$E$3,(A56-A56/1.18),IF(Расчет!R70='ФОРМУЛЫ!'!$E$4,0,IF(Расчет!R70='ФОРМУЛЫ!'!$E$5,(A56-A56/1.1),X))))*Расчет!E70,2)</f>
        <v>615.04999999999995</v>
      </c>
      <c r="U56" s="3">
        <f>ROUND((IF(Расчет!R70='ФОРМУЛЫ!'!$E$3,(J56-J56/1.18),IF(Расчет!R70='ФОРМУЛЫ!'!$E$4,0,IF(Расчет!R70='ФОРМУЛЫ!'!$E$5,(J56-J56/1.1),X))))*Расчет!E70,2)</f>
        <v>737.69</v>
      </c>
      <c r="V56" s="3">
        <f>ROUND((J56-J56/1.18)*Расчет!E70,2)</f>
        <v>737.69</v>
      </c>
      <c r="W56" s="3">
        <f>ROUND(A56*Расчет!E70*0.21/365,2)</f>
        <v>2.3199999999999998</v>
      </c>
      <c r="X56" s="3">
        <f t="shared" si="3"/>
        <v>0</v>
      </c>
      <c r="Y56" s="3">
        <f>IF(($Q$2-Расчет!X70)&gt;0,($Q$2-Расчет!X70),0)</f>
        <v>0</v>
      </c>
      <c r="Z56" s="3">
        <f t="shared" si="4"/>
        <v>0</v>
      </c>
      <c r="AA56" s="3">
        <f>IF(IF(Y56&gt;0,$Q$3-$Q$2,$Q$3-Расчет!X70)&gt;0,IF(Y56&gt;0,$Q$3-$Q$2,$Q$3-Расчет!X70),0)</f>
        <v>0</v>
      </c>
      <c r="AB56" s="3">
        <f t="shared" si="5"/>
        <v>0</v>
      </c>
      <c r="AC56" s="3">
        <f>IF(IF(AA56&gt;0,$Q$4-$Q$3,$Q$4-Расчет!X70)&gt;0,IF(AA56&gt;0,$Q$4-$Q$3,$Q$4-Расчет!X70),0)</f>
        <v>0</v>
      </c>
      <c r="AD56" s="3">
        <f t="shared" si="6"/>
        <v>0</v>
      </c>
      <c r="AE56" s="3">
        <f>IF(IF(AC56&gt;0,$Q$5-$Q$4,$Q$5-Расчет!X70)&gt;0,IF(AC56&gt;0,$Q$5-$Q$4,$Q$5-Расчет!X70),0)</f>
        <v>0</v>
      </c>
      <c r="AF56" s="3">
        <f t="shared" si="7"/>
        <v>0</v>
      </c>
      <c r="AG56" s="3">
        <f>IF(IF(AE56&gt;0,$Q$6-$Q$5,$Q$6-Расчет!X70)&gt;0,IF(AE56&gt;0,$Q$6-$Q$5,$Q$6-Расчет!X70),0)</f>
        <v>0</v>
      </c>
      <c r="AH56" s="3">
        <f t="shared" si="8"/>
        <v>0</v>
      </c>
    </row>
    <row r="57" spans="1:34" x14ac:dyDescent="0.25">
      <c r="A57" s="3">
        <f>IF(Расчет!H71='ФОРМУЛЫ!'!$B$4,Расчет!G71*Расчет!$N$28,IF(Расчет!H71='ФОРМУЛЫ!'!$B$5,Расчет!G71,IF(Расчет!H71='ФОРМУЛЫ!'!$B$6,Расчет!G71*Расчет!$O$28,0)))</f>
        <v>14349.999999999998</v>
      </c>
      <c r="B57" s="3">
        <f>A57*Расчет!E71</f>
        <v>14349.999999999998</v>
      </c>
      <c r="C57" s="3">
        <f>IF(Расчет!J71='ФОРМУЛЫ!'!$B$3,Расчет!G71*Расчет!I71/100,IF(Расчет!J71='ФОРМУЛЫ!'!$B$4,Расчет!I71*Расчет!$N$28,IF(Расчет!J71='ФОРМУЛЫ!'!$B$5,Расчет!I71,IF(Расчет!J71='ФОРМУЛЫ!'!$B$6,Расчет!I71*Расчет!$O$28,0))))</f>
        <v>0</v>
      </c>
      <c r="D57" s="3">
        <f>C57*Расчет!E71</f>
        <v>0</v>
      </c>
      <c r="E57" s="3">
        <f t="shared" si="1"/>
        <v>14349.999999999998</v>
      </c>
      <c r="F57" s="3">
        <f>E57*Расчет!E71</f>
        <v>14349.999999999998</v>
      </c>
      <c r="G57" s="3">
        <f>IF(Расчет!M71="",'ФОРМУЛЫ!'!E57*(100+Расчет!$M$28)/100,'ФОРМУЛЫ!'!E57*(100+Расчет!M71)/100)</f>
        <v>17219.999999999996</v>
      </c>
      <c r="H57" s="7">
        <f>IF(Расчет!M71="",ROUND(Расчет!K71*(1+Расчет!$M$28/100),0),ROUND(Расчет!K71*(1+Расчет!M71/100),0))</f>
        <v>17220</v>
      </c>
      <c r="I57" s="7">
        <f>IF(Расчет!M71="",(Расчет!$M$28+100)/100,(Расчет!M71+100)/100)</f>
        <v>1.2</v>
      </c>
      <c r="J57" s="5">
        <f>IF(Расчет!P71="",IF($O$16=0,'ФОРМУЛЫ!'!H57,ROUND(Расчет!K71*'ФОРМУЛЫ!'!I57+L57,0)),Расчет!P71)</f>
        <v>17220</v>
      </c>
      <c r="K57" s="5">
        <f>J57*Расчет!E71</f>
        <v>17220</v>
      </c>
      <c r="L57" s="3">
        <f>IF($O$16=0,0,$M$16*(Расчет!K71/$O$16))</f>
        <v>0</v>
      </c>
      <c r="O57" s="3">
        <f>IF(Расчет!P71=0,Расчет!L71,0)</f>
        <v>14349.999999999998</v>
      </c>
      <c r="P57" s="12">
        <f t="shared" si="2"/>
        <v>0.16666666666666677</v>
      </c>
      <c r="Q57" s="3">
        <f>IF(Расчет!H71='ФОРМУЛЫ!'!$B$5,'ФОРМУЛЫ!'!A57,0)</f>
        <v>14349.999999999998</v>
      </c>
      <c r="R57" s="3">
        <f>IF(Расчет!H71='ФОРМУЛЫ!'!$B$4,'ФОРМУЛЫ!'!A57,0)</f>
        <v>0</v>
      </c>
      <c r="S57" s="3">
        <f>IF(Расчет!H71='ФОРМУЛЫ!'!$B$6,'ФОРМУЛЫ!'!A57,0)</f>
        <v>0</v>
      </c>
      <c r="T57" s="5">
        <f>ROUND((IF(Расчет!R71='ФОРМУЛЫ!'!$E$3,(A57-A57/1.18),IF(Расчет!R71='ФОРМУЛЫ!'!$E$4,0,IF(Расчет!R71='ФОРМУЛЫ!'!$E$5,(A57-A57/1.1),X))))*Расчет!E71,2)</f>
        <v>2188.98</v>
      </c>
      <c r="U57" s="3">
        <f>ROUND((IF(Расчет!R71='ФОРМУЛЫ!'!$E$3,(J57-J57/1.18),IF(Расчет!R71='ФОРМУЛЫ!'!$E$4,0,IF(Расчет!R71='ФОРМУЛЫ!'!$E$5,(J57-J57/1.1),X))))*Расчет!E71,2)</f>
        <v>2626.78</v>
      </c>
      <c r="V57" s="3">
        <f>ROUND((J57-J57/1.18)*Расчет!E71,2)</f>
        <v>2626.78</v>
      </c>
      <c r="W57" s="3">
        <f>ROUND(A57*Расчет!E71*0.21/365,2)</f>
        <v>8.26</v>
      </c>
      <c r="X57" s="3">
        <f t="shared" si="3"/>
        <v>0</v>
      </c>
      <c r="Y57" s="3">
        <f>IF(($Q$2-Расчет!X71)&gt;0,($Q$2-Расчет!X71),0)</f>
        <v>0</v>
      </c>
      <c r="Z57" s="3">
        <f t="shared" si="4"/>
        <v>0</v>
      </c>
      <c r="AA57" s="3">
        <f>IF(IF(Y57&gt;0,$Q$3-$Q$2,$Q$3-Расчет!X71)&gt;0,IF(Y57&gt;0,$Q$3-$Q$2,$Q$3-Расчет!X71),0)</f>
        <v>0</v>
      </c>
      <c r="AB57" s="3">
        <f t="shared" si="5"/>
        <v>0</v>
      </c>
      <c r="AC57" s="3">
        <f>IF(IF(AA57&gt;0,$Q$4-$Q$3,$Q$4-Расчет!X71)&gt;0,IF(AA57&gt;0,$Q$4-$Q$3,$Q$4-Расчет!X71),0)</f>
        <v>0</v>
      </c>
      <c r="AD57" s="3">
        <f t="shared" si="6"/>
        <v>0</v>
      </c>
      <c r="AE57" s="3">
        <f>IF(IF(AC57&gt;0,$Q$5-$Q$4,$Q$5-Расчет!X71)&gt;0,IF(AC57&gt;0,$Q$5-$Q$4,$Q$5-Расчет!X71),0)</f>
        <v>0</v>
      </c>
      <c r="AF57" s="3">
        <f t="shared" si="7"/>
        <v>0</v>
      </c>
      <c r="AG57" s="3">
        <f>IF(IF(AE57&gt;0,$Q$6-$Q$5,$Q$6-Расчет!X71)&gt;0,IF(AE57&gt;0,$Q$6-$Q$5,$Q$6-Расчет!X71),0)</f>
        <v>0</v>
      </c>
      <c r="AH57" s="3">
        <f t="shared" si="8"/>
        <v>0</v>
      </c>
    </row>
    <row r="58" spans="1:34" x14ac:dyDescent="0.25">
      <c r="A58" s="3">
        <f>IF(Расчет!H72='ФОРМУЛЫ!'!$B$4,Расчет!G72*Расчет!$N$28,IF(Расчет!H72='ФОРМУЛЫ!'!$B$5,Расчет!G72,IF(Расчет!H72='ФОРМУЛЫ!'!$B$6,Расчет!G72*Расчет!$O$28,0)))</f>
        <v>175</v>
      </c>
      <c r="B58" s="3">
        <f>A58*Расчет!E72</f>
        <v>7875</v>
      </c>
      <c r="C58" s="3">
        <f>IF(Расчет!J72='ФОРМУЛЫ!'!$B$3,Расчет!G72*Расчет!I72/100,IF(Расчет!J72='ФОРМУЛЫ!'!$B$4,Расчет!I72*Расчет!$N$28,IF(Расчет!J72='ФОРМУЛЫ!'!$B$5,Расчет!I72,IF(Расчет!J72='ФОРМУЛЫ!'!$B$6,Расчет!I72*Расчет!$O$28,0))))</f>
        <v>0</v>
      </c>
      <c r="D58" s="3">
        <f>C58*Расчет!E72</f>
        <v>0</v>
      </c>
      <c r="E58" s="3">
        <f t="shared" si="1"/>
        <v>175</v>
      </c>
      <c r="F58" s="3">
        <f>E58*Расчет!E72</f>
        <v>7875</v>
      </c>
      <c r="G58" s="3">
        <f>IF(Расчет!M72="",'ФОРМУЛЫ!'!E58*(100+Расчет!$M$28)/100,'ФОРМУЛЫ!'!E58*(100+Расчет!M72)/100)</f>
        <v>210</v>
      </c>
      <c r="H58" s="7">
        <f>IF(Расчет!M72="",ROUND(Расчет!K72*(1+Расчет!$M$28/100),0),ROUND(Расчет!K72*(1+Расчет!M72/100),0))</f>
        <v>210</v>
      </c>
      <c r="I58" s="7">
        <f>IF(Расчет!M72="",(Расчет!$M$28+100)/100,(Расчет!M72+100)/100)</f>
        <v>1.2</v>
      </c>
      <c r="J58" s="5">
        <f>IF(Расчет!P72="",IF($O$16=0,'ФОРМУЛЫ!'!H58,ROUND(Расчет!K72*'ФОРМУЛЫ!'!I58+L58,0)),Расчет!P72)</f>
        <v>210</v>
      </c>
      <c r="K58" s="5">
        <f>J58*Расчет!E72</f>
        <v>9450</v>
      </c>
      <c r="L58" s="3">
        <f>IF($O$16=0,0,$M$16*(Расчет!K72/$O$16))</f>
        <v>0</v>
      </c>
      <c r="O58" s="3">
        <f>IF(Расчет!P72=0,Расчет!L72,0)</f>
        <v>7875</v>
      </c>
      <c r="P58" s="12">
        <f t="shared" si="2"/>
        <v>0.16666666666666666</v>
      </c>
      <c r="Q58" s="3">
        <f>IF(Расчет!H72='ФОРМУЛЫ!'!$B$5,'ФОРМУЛЫ!'!A58,0)</f>
        <v>175</v>
      </c>
      <c r="R58" s="3">
        <f>IF(Расчет!H72='ФОРМУЛЫ!'!$B$4,'ФОРМУЛЫ!'!A58,0)</f>
        <v>0</v>
      </c>
      <c r="S58" s="3">
        <f>IF(Расчет!H72='ФОРМУЛЫ!'!$B$6,'ФОРМУЛЫ!'!A58,0)</f>
        <v>0</v>
      </c>
      <c r="T58" s="5">
        <f>ROUND((IF(Расчет!R72='ФОРМУЛЫ!'!$E$3,(A58-A58/1.18),IF(Расчет!R72='ФОРМУЛЫ!'!$E$4,0,IF(Расчет!R72='ФОРМУЛЫ!'!$E$5,(A58-A58/1.1),X))))*Расчет!E72,2)</f>
        <v>1201.27</v>
      </c>
      <c r="U58" s="3">
        <f>ROUND((IF(Расчет!R72='ФОРМУЛЫ!'!$E$3,(J58-J58/1.18),IF(Расчет!R72='ФОРМУЛЫ!'!$E$4,0,IF(Расчет!R72='ФОРМУЛЫ!'!$E$5,(J58-J58/1.1),X))))*Расчет!E72,2)</f>
        <v>1441.53</v>
      </c>
      <c r="V58" s="3">
        <f>ROUND((J58-J58/1.18)*Расчет!E72,2)</f>
        <v>1441.53</v>
      </c>
      <c r="W58" s="3">
        <f>ROUND(A58*Расчет!E72*0.21/365,2)</f>
        <v>4.53</v>
      </c>
      <c r="X58" s="3">
        <f t="shared" si="3"/>
        <v>0</v>
      </c>
      <c r="Y58" s="3">
        <f>IF(($Q$2-Расчет!X72)&gt;0,($Q$2-Расчет!X72),0)</f>
        <v>0</v>
      </c>
      <c r="Z58" s="3">
        <f t="shared" si="4"/>
        <v>0</v>
      </c>
      <c r="AA58" s="3">
        <f>IF(IF(Y58&gt;0,$Q$3-$Q$2,$Q$3-Расчет!X72)&gt;0,IF(Y58&gt;0,$Q$3-$Q$2,$Q$3-Расчет!X72),0)</f>
        <v>0</v>
      </c>
      <c r="AB58" s="3">
        <f t="shared" si="5"/>
        <v>0</v>
      </c>
      <c r="AC58" s="3">
        <f>IF(IF(AA58&gt;0,$Q$4-$Q$3,$Q$4-Расчет!X72)&gt;0,IF(AA58&gt;0,$Q$4-$Q$3,$Q$4-Расчет!X72),0)</f>
        <v>0</v>
      </c>
      <c r="AD58" s="3">
        <f t="shared" si="6"/>
        <v>0</v>
      </c>
      <c r="AE58" s="3">
        <f>IF(IF(AC58&gt;0,$Q$5-$Q$4,$Q$5-Расчет!X72)&gt;0,IF(AC58&gt;0,$Q$5-$Q$4,$Q$5-Расчет!X72),0)</f>
        <v>0</v>
      </c>
      <c r="AF58" s="3">
        <f t="shared" si="7"/>
        <v>0</v>
      </c>
      <c r="AG58" s="3">
        <f>IF(IF(AE58&gt;0,$Q$6-$Q$5,$Q$6-Расчет!X72)&gt;0,IF(AE58&gt;0,$Q$6-$Q$5,$Q$6-Расчет!X72),0)</f>
        <v>0</v>
      </c>
      <c r="AH58" s="3">
        <f t="shared" si="8"/>
        <v>0</v>
      </c>
    </row>
    <row r="59" spans="1:34" x14ac:dyDescent="0.25">
      <c r="A59" s="3">
        <f>IF(Расчет!H73='ФОРМУЛЫ!'!$B$4,Расчет!G73*Расчет!$N$28,IF(Расчет!H73='ФОРМУЛЫ!'!$B$5,Расчет!G73,IF(Расчет!H73='ФОРМУЛЫ!'!$B$6,Расчет!G73*Расчет!$O$28,0)))</f>
        <v>14070</v>
      </c>
      <c r="B59" s="3">
        <f>A59*Расчет!E73</f>
        <v>182910</v>
      </c>
      <c r="C59" s="3">
        <f>IF(Расчет!J73='ФОРМУЛЫ!'!$B$3,Расчет!G73*Расчет!I73/100,IF(Расчет!J73='ФОРМУЛЫ!'!$B$4,Расчет!I73*Расчет!$N$28,IF(Расчет!J73='ФОРМУЛЫ!'!$B$5,Расчет!I73,IF(Расчет!J73='ФОРМУЛЫ!'!$B$6,Расчет!I73*Расчет!$O$28,0))))</f>
        <v>0</v>
      </c>
      <c r="D59" s="3">
        <f>C59*Расчет!E73</f>
        <v>0</v>
      </c>
      <c r="E59" s="3">
        <f t="shared" si="1"/>
        <v>14070</v>
      </c>
      <c r="F59" s="3">
        <f>E59*Расчет!E73</f>
        <v>182910</v>
      </c>
      <c r="G59" s="3">
        <f>IF(Расчет!M73="",'ФОРМУЛЫ!'!E59*(100+Расчет!$M$28)/100,'ФОРМУЛЫ!'!E59*(100+Расчет!M73)/100)</f>
        <v>16884</v>
      </c>
      <c r="H59" s="7">
        <f>IF(Расчет!M73="",ROUND(Расчет!K73*(1+Расчет!$M$28/100),0),ROUND(Расчет!K73*(1+Расчет!M73/100),0))</f>
        <v>16884</v>
      </c>
      <c r="I59" s="7">
        <f>IF(Расчет!M73="",(Расчет!$M$28+100)/100,(Расчет!M73+100)/100)</f>
        <v>1.2</v>
      </c>
      <c r="J59" s="5">
        <f>IF(Расчет!P73="",IF($O$16=0,'ФОРМУЛЫ!'!H59,ROUND(Расчет!K73*'ФОРМУЛЫ!'!I59+L59,0)),Расчет!P73)</f>
        <v>16884</v>
      </c>
      <c r="K59" s="5">
        <f>J59*Расчет!E73</f>
        <v>219492</v>
      </c>
      <c r="L59" s="3">
        <f>IF($O$16=0,0,$M$16*(Расчет!K73/$O$16))</f>
        <v>0</v>
      </c>
      <c r="O59" s="3">
        <f>IF(Расчет!P73=0,Расчет!L73,0)</f>
        <v>182910</v>
      </c>
      <c r="P59" s="12">
        <f t="shared" si="2"/>
        <v>0.16666666666666666</v>
      </c>
      <c r="Q59" s="3">
        <f>IF(Расчет!H73='ФОРМУЛЫ!'!$B$5,'ФОРМУЛЫ!'!A59,0)</f>
        <v>14070</v>
      </c>
      <c r="R59" s="3">
        <f>IF(Расчет!H73='ФОРМУЛЫ!'!$B$4,'ФОРМУЛЫ!'!A59,0)</f>
        <v>0</v>
      </c>
      <c r="S59" s="3">
        <f>IF(Расчет!H73='ФОРМУЛЫ!'!$B$6,'ФОРМУЛЫ!'!A59,0)</f>
        <v>0</v>
      </c>
      <c r="T59" s="5">
        <f>ROUND((IF(Расчет!R73='ФОРМУЛЫ!'!$E$3,(A59-A59/1.18),IF(Расчет!R73='ФОРМУЛЫ!'!$E$4,0,IF(Расчет!R73='ФОРМУЛЫ!'!$E$5,(A59-A59/1.1),X))))*Расчет!E73,2)</f>
        <v>27901.53</v>
      </c>
      <c r="U59" s="3">
        <f>ROUND((IF(Расчет!R73='ФОРМУЛЫ!'!$E$3,(J59-J59/1.18),IF(Расчет!R73='ФОРМУЛЫ!'!$E$4,0,IF(Расчет!R73='ФОРМУЛЫ!'!$E$5,(J59-J59/1.1),X))))*Расчет!E73,2)</f>
        <v>33481.83</v>
      </c>
      <c r="V59" s="3">
        <f>ROUND((J59-J59/1.18)*Расчет!E73,2)</f>
        <v>33481.83</v>
      </c>
      <c r="W59" s="3">
        <f>ROUND(A59*Расчет!E73*0.21/365,2)</f>
        <v>105.24</v>
      </c>
      <c r="X59" s="3">
        <f t="shared" si="3"/>
        <v>0</v>
      </c>
      <c r="Y59" s="3">
        <f>IF(($Q$2-Расчет!X73)&gt;0,($Q$2-Расчет!X73),0)</f>
        <v>0</v>
      </c>
      <c r="Z59" s="3">
        <f t="shared" si="4"/>
        <v>0</v>
      </c>
      <c r="AA59" s="3">
        <f>IF(IF(Y59&gt;0,$Q$3-$Q$2,$Q$3-Расчет!X73)&gt;0,IF(Y59&gt;0,$Q$3-$Q$2,$Q$3-Расчет!X73),0)</f>
        <v>0</v>
      </c>
      <c r="AB59" s="3">
        <f t="shared" si="5"/>
        <v>0</v>
      </c>
      <c r="AC59" s="3">
        <f>IF(IF(AA59&gt;0,$Q$4-$Q$3,$Q$4-Расчет!X73)&gt;0,IF(AA59&gt;0,$Q$4-$Q$3,$Q$4-Расчет!X73),0)</f>
        <v>0</v>
      </c>
      <c r="AD59" s="3">
        <f t="shared" si="6"/>
        <v>0</v>
      </c>
      <c r="AE59" s="3">
        <f>IF(IF(AC59&gt;0,$Q$5-$Q$4,$Q$5-Расчет!X73)&gt;0,IF(AC59&gt;0,$Q$5-$Q$4,$Q$5-Расчет!X73),0)</f>
        <v>0</v>
      </c>
      <c r="AF59" s="3">
        <f t="shared" si="7"/>
        <v>0</v>
      </c>
      <c r="AG59" s="3">
        <f>IF(IF(AE59&gt;0,$Q$6-$Q$5,$Q$6-Расчет!X73)&gt;0,IF(AE59&gt;0,$Q$6-$Q$5,$Q$6-Расчет!X73),0)</f>
        <v>0</v>
      </c>
      <c r="AH59" s="3">
        <f t="shared" si="8"/>
        <v>0</v>
      </c>
    </row>
    <row r="60" spans="1:34" x14ac:dyDescent="0.25">
      <c r="A60" s="3">
        <f>IF(Расчет!H74='ФОРМУЛЫ!'!$B$4,Расчет!G74*Расчет!$N$28,IF(Расчет!H74='ФОРМУЛЫ!'!$B$5,Расчет!G74,IF(Расчет!H74='ФОРМУЛЫ!'!$B$6,Расчет!G74*Расчет!$O$28,0)))</f>
        <v>273</v>
      </c>
      <c r="B60" s="3">
        <f>A60*Расчет!E74</f>
        <v>3549</v>
      </c>
      <c r="C60" s="3">
        <f>IF(Расчет!J74='ФОРМУЛЫ!'!$B$3,Расчет!G74*Расчет!I74/100,IF(Расчет!J74='ФОРМУЛЫ!'!$B$4,Расчет!I74*Расчет!$N$28,IF(Расчет!J74='ФОРМУЛЫ!'!$B$5,Расчет!I74,IF(Расчет!J74='ФОРМУЛЫ!'!$B$6,Расчет!I74*Расчет!$O$28,0))))</f>
        <v>0</v>
      </c>
      <c r="D60" s="3">
        <f>C60*Расчет!E74</f>
        <v>0</v>
      </c>
      <c r="E60" s="3">
        <f t="shared" si="1"/>
        <v>273</v>
      </c>
      <c r="F60" s="3">
        <f>E60*Расчет!E74</f>
        <v>3549</v>
      </c>
      <c r="G60" s="3">
        <f>IF(Расчет!M74="",'ФОРМУЛЫ!'!E60*(100+Расчет!$M$28)/100,'ФОРМУЛЫ!'!E60*(100+Расчет!M74)/100)</f>
        <v>327.60000000000002</v>
      </c>
      <c r="H60" s="7">
        <f>IF(Расчет!M74="",ROUND(Расчет!K74*(1+Расчет!$M$28/100),0),ROUND(Расчет!K74*(1+Расчет!M74/100),0))</f>
        <v>328</v>
      </c>
      <c r="I60" s="7">
        <f>IF(Расчет!M74="",(Расчет!$M$28+100)/100,(Расчет!M74+100)/100)</f>
        <v>1.2</v>
      </c>
      <c r="J60" s="5">
        <f>IF(Расчет!P74="",IF($O$16=0,'ФОРМУЛЫ!'!H60,ROUND(Расчет!K74*'ФОРМУЛЫ!'!I60+L60,0)),Расчет!P74)</f>
        <v>328</v>
      </c>
      <c r="K60" s="5">
        <f>J60*Расчет!E74</f>
        <v>4264</v>
      </c>
      <c r="L60" s="3">
        <f>IF($O$16=0,0,$M$16*(Расчет!K74/$O$16))</f>
        <v>0</v>
      </c>
      <c r="O60" s="3">
        <f>IF(Расчет!P74=0,Расчет!L74,0)</f>
        <v>3549</v>
      </c>
      <c r="P60" s="12">
        <f t="shared" si="2"/>
        <v>0.1676829268292683</v>
      </c>
      <c r="Q60" s="3">
        <f>IF(Расчет!H74='ФОРМУЛЫ!'!$B$5,'ФОРМУЛЫ!'!A60,0)</f>
        <v>273</v>
      </c>
      <c r="R60" s="3">
        <f>IF(Расчет!H74='ФОРМУЛЫ!'!$B$4,'ФОРМУЛЫ!'!A60,0)</f>
        <v>0</v>
      </c>
      <c r="S60" s="3">
        <f>IF(Расчет!H74='ФОРМУЛЫ!'!$B$6,'ФОРМУЛЫ!'!A60,0)</f>
        <v>0</v>
      </c>
      <c r="T60" s="5">
        <f>ROUND((IF(Расчет!R74='ФОРМУЛЫ!'!$E$3,(A60-A60/1.18),IF(Расчет!R74='ФОРМУЛЫ!'!$E$4,0,IF(Расчет!R74='ФОРМУЛЫ!'!$E$5,(A60-A60/1.1),X))))*Расчет!E74,2)</f>
        <v>541.37</v>
      </c>
      <c r="U60" s="3">
        <f>ROUND((IF(Расчет!R74='ФОРМУЛЫ!'!$E$3,(J60-J60/1.18),IF(Расчет!R74='ФОРМУЛЫ!'!$E$4,0,IF(Расчет!R74='ФОРМУЛЫ!'!$E$5,(J60-J60/1.1),X))))*Расчет!E74,2)</f>
        <v>650.44000000000005</v>
      </c>
      <c r="V60" s="3">
        <f>ROUND((J60-J60/1.18)*Расчет!E74,2)</f>
        <v>650.44000000000005</v>
      </c>
      <c r="W60" s="3">
        <f>ROUND(A60*Расчет!E74*0.21/365,2)</f>
        <v>2.04</v>
      </c>
      <c r="X60" s="3">
        <f t="shared" si="3"/>
        <v>0</v>
      </c>
      <c r="Y60" s="3">
        <f>IF(($Q$2-Расчет!X74)&gt;0,($Q$2-Расчет!X74),0)</f>
        <v>0</v>
      </c>
      <c r="Z60" s="3">
        <f t="shared" si="4"/>
        <v>0</v>
      </c>
      <c r="AA60" s="3">
        <f>IF(IF(Y60&gt;0,$Q$3-$Q$2,$Q$3-Расчет!X74)&gt;0,IF(Y60&gt;0,$Q$3-$Q$2,$Q$3-Расчет!X74),0)</f>
        <v>0</v>
      </c>
      <c r="AB60" s="3">
        <f t="shared" si="5"/>
        <v>0</v>
      </c>
      <c r="AC60" s="3">
        <f>IF(IF(AA60&gt;0,$Q$4-$Q$3,$Q$4-Расчет!X74)&gt;0,IF(AA60&gt;0,$Q$4-$Q$3,$Q$4-Расчет!X74),0)</f>
        <v>0</v>
      </c>
      <c r="AD60" s="3">
        <f t="shared" si="6"/>
        <v>0</v>
      </c>
      <c r="AE60" s="3">
        <f>IF(IF(AC60&gt;0,$Q$5-$Q$4,$Q$5-Расчет!X74)&gt;0,IF(AC60&gt;0,$Q$5-$Q$4,$Q$5-Расчет!X74),0)</f>
        <v>0</v>
      </c>
      <c r="AF60" s="3">
        <f t="shared" si="7"/>
        <v>0</v>
      </c>
      <c r="AG60" s="3">
        <f>IF(IF(AE60&gt;0,$Q$6-$Q$5,$Q$6-Расчет!X74)&gt;0,IF(AE60&gt;0,$Q$6-$Q$5,$Q$6-Расчет!X74),0)</f>
        <v>0</v>
      </c>
      <c r="AH60" s="3">
        <f t="shared" si="8"/>
        <v>0</v>
      </c>
    </row>
    <row r="61" spans="1:34" x14ac:dyDescent="0.25">
      <c r="A61" s="3">
        <f>IF(Расчет!H75='ФОРМУЛЫ!'!$B$4,Расчет!G75*Расчет!$N$28,IF(Расчет!H75='ФОРМУЛЫ!'!$B$5,Расчет!G75,IF(Расчет!H75='ФОРМУЛЫ!'!$B$6,Расчет!G75*Расчет!$O$28,0)))</f>
        <v>11130</v>
      </c>
      <c r="B61" s="3">
        <f>A61*Расчет!E75</f>
        <v>11130</v>
      </c>
      <c r="C61" s="3">
        <f>IF(Расчет!J75='ФОРМУЛЫ!'!$B$3,Расчет!G75*Расчет!I75/100,IF(Расчет!J75='ФОРМУЛЫ!'!$B$4,Расчет!I75*Расчет!$N$28,IF(Расчет!J75='ФОРМУЛЫ!'!$B$5,Расчет!I75,IF(Расчет!J75='ФОРМУЛЫ!'!$B$6,Расчет!I75*Расчет!$O$28,0))))</f>
        <v>0</v>
      </c>
      <c r="D61" s="3">
        <f>C61*Расчет!E75</f>
        <v>0</v>
      </c>
      <c r="E61" s="3">
        <f t="shared" si="1"/>
        <v>11130</v>
      </c>
      <c r="F61" s="3">
        <f>E61*Расчет!E75</f>
        <v>11130</v>
      </c>
      <c r="G61" s="3">
        <f>IF(Расчет!M75="",'ФОРМУЛЫ!'!E61*(100+Расчет!$M$28)/100,'ФОРМУЛЫ!'!E61*(100+Расчет!M75)/100)</f>
        <v>13356</v>
      </c>
      <c r="H61" s="7">
        <f>IF(Расчет!M75="",ROUND(Расчет!K75*(1+Расчет!$M$28/100),0),ROUND(Расчет!K75*(1+Расчет!M75/100),0))</f>
        <v>13356</v>
      </c>
      <c r="I61" s="7">
        <f>IF(Расчет!M75="",(Расчет!$M$28+100)/100,(Расчет!M75+100)/100)</f>
        <v>1.2</v>
      </c>
      <c r="J61" s="5">
        <f>IF(Расчет!P75="",IF($O$16=0,'ФОРМУЛЫ!'!H61,ROUND(Расчет!K75*'ФОРМУЛЫ!'!I61+L61,0)),Расчет!P75)</f>
        <v>13356</v>
      </c>
      <c r="K61" s="5">
        <f>J61*Расчет!E75</f>
        <v>13356</v>
      </c>
      <c r="L61" s="3">
        <f>IF($O$16=0,0,$M$16*(Расчет!K75/$O$16))</f>
        <v>0</v>
      </c>
      <c r="O61" s="3">
        <f>IF(Расчет!P75=0,Расчет!L75,0)</f>
        <v>11130</v>
      </c>
      <c r="P61" s="12">
        <f t="shared" si="2"/>
        <v>0.16666666666666666</v>
      </c>
      <c r="Q61" s="3">
        <f>IF(Расчет!H75='ФОРМУЛЫ!'!$B$5,'ФОРМУЛЫ!'!A61,0)</f>
        <v>11130</v>
      </c>
      <c r="R61" s="3">
        <f>IF(Расчет!H75='ФОРМУЛЫ!'!$B$4,'ФОРМУЛЫ!'!A61,0)</f>
        <v>0</v>
      </c>
      <c r="S61" s="3">
        <f>IF(Расчет!H75='ФОРМУЛЫ!'!$B$6,'ФОРМУЛЫ!'!A61,0)</f>
        <v>0</v>
      </c>
      <c r="T61" s="5">
        <f>ROUND((IF(Расчет!R75='ФОРМУЛЫ!'!$E$3,(A61-A61/1.18),IF(Расчет!R75='ФОРМУЛЫ!'!$E$4,0,IF(Расчет!R75='ФОРМУЛЫ!'!$E$5,(A61-A61/1.1),X))))*Расчет!E75,2)</f>
        <v>1697.8</v>
      </c>
      <c r="U61" s="3">
        <f>ROUND((IF(Расчет!R75='ФОРМУЛЫ!'!$E$3,(J61-J61/1.18),IF(Расчет!R75='ФОРМУЛЫ!'!$E$4,0,IF(Расчет!R75='ФОРМУЛЫ!'!$E$5,(J61-J61/1.1),X))))*Расчет!E75,2)</f>
        <v>2037.36</v>
      </c>
      <c r="V61" s="3">
        <f>ROUND((J61-J61/1.18)*Расчет!E75,2)</f>
        <v>2037.36</v>
      </c>
      <c r="W61" s="3">
        <f>ROUND(A61*Расчет!E75*0.21/365,2)</f>
        <v>6.4</v>
      </c>
      <c r="X61" s="3">
        <f t="shared" si="3"/>
        <v>0</v>
      </c>
      <c r="Y61" s="3">
        <f>IF(($Q$2-Расчет!X75)&gt;0,($Q$2-Расчет!X75),0)</f>
        <v>0</v>
      </c>
      <c r="Z61" s="3">
        <f t="shared" si="4"/>
        <v>0</v>
      </c>
      <c r="AA61" s="3">
        <f>IF(IF(Y61&gt;0,$Q$3-$Q$2,$Q$3-Расчет!X75)&gt;0,IF(Y61&gt;0,$Q$3-$Q$2,$Q$3-Расчет!X75),0)</f>
        <v>0</v>
      </c>
      <c r="AB61" s="3">
        <f t="shared" si="5"/>
        <v>0</v>
      </c>
      <c r="AC61" s="3">
        <f>IF(IF(AA61&gt;0,$Q$4-$Q$3,$Q$4-Расчет!X75)&gt;0,IF(AA61&gt;0,$Q$4-$Q$3,$Q$4-Расчет!X75),0)</f>
        <v>0</v>
      </c>
      <c r="AD61" s="3">
        <f t="shared" si="6"/>
        <v>0</v>
      </c>
      <c r="AE61" s="3">
        <f>IF(IF(AC61&gt;0,$Q$5-$Q$4,$Q$5-Расчет!X75)&gt;0,IF(AC61&gt;0,$Q$5-$Q$4,$Q$5-Расчет!X75),0)</f>
        <v>0</v>
      </c>
      <c r="AF61" s="3">
        <f t="shared" si="7"/>
        <v>0</v>
      </c>
      <c r="AG61" s="3">
        <f>IF(IF(AE61&gt;0,$Q$6-$Q$5,$Q$6-Расчет!X75)&gt;0,IF(AE61&gt;0,$Q$6-$Q$5,$Q$6-Расчет!X75),0)</f>
        <v>0</v>
      </c>
      <c r="AH61" s="3">
        <f t="shared" si="8"/>
        <v>0</v>
      </c>
    </row>
    <row r="62" spans="1:34" x14ac:dyDescent="0.25">
      <c r="A62" s="3">
        <f>IF(Расчет!H76='ФОРМУЛЫ!'!$B$4,Расчет!G76*Расчет!$N$28,IF(Расчет!H76='ФОРМУЛЫ!'!$B$5,Расчет!G76,IF(Расчет!H76='ФОРМУЛЫ!'!$B$6,Расчет!G76*Расчет!$O$28,0)))</f>
        <v>85680</v>
      </c>
      <c r="B62" s="3">
        <f>A62*Расчет!E76</f>
        <v>85680</v>
      </c>
      <c r="C62" s="3">
        <f>IF(Расчет!J76='ФОРМУЛЫ!'!$B$3,Расчет!G76*Расчет!I76/100,IF(Расчет!J76='ФОРМУЛЫ!'!$B$4,Расчет!I76*Расчет!$N$28,IF(Расчет!J76='ФОРМУЛЫ!'!$B$5,Расчет!I76,IF(Расчет!J76='ФОРМУЛЫ!'!$B$6,Расчет!I76*Расчет!$O$28,0))))</f>
        <v>0</v>
      </c>
      <c r="D62" s="3">
        <f>C62*Расчет!E76</f>
        <v>0</v>
      </c>
      <c r="E62" s="3">
        <f t="shared" si="1"/>
        <v>85680</v>
      </c>
      <c r="F62" s="3">
        <f>E62*Расчет!E76</f>
        <v>85680</v>
      </c>
      <c r="G62" s="3">
        <f>IF(Расчет!M76="",'ФОРМУЛЫ!'!E62*(100+Расчет!$M$28)/100,'ФОРМУЛЫ!'!E62*(100+Расчет!M76)/100)</f>
        <v>102816</v>
      </c>
      <c r="H62" s="7">
        <f>IF(Расчет!M76="",ROUND(Расчет!K76*(1+Расчет!$M$28/100),0),ROUND(Расчет!K76*(1+Расчет!M76/100),0))</f>
        <v>102816</v>
      </c>
      <c r="I62" s="7">
        <f>IF(Расчет!M76="",(Расчет!$M$28+100)/100,(Расчет!M76+100)/100)</f>
        <v>1.2</v>
      </c>
      <c r="J62" s="5">
        <f>IF(Расчет!P76="",IF($O$16=0,'ФОРМУЛЫ!'!H62,ROUND(Расчет!K76*'ФОРМУЛЫ!'!I62+L62,0)),Расчет!P76)</f>
        <v>102816</v>
      </c>
      <c r="K62" s="5">
        <f>J62*Расчет!E76</f>
        <v>102816</v>
      </c>
      <c r="L62" s="3">
        <f>IF($O$16=0,0,$M$16*(Расчет!K76/$O$16))</f>
        <v>0</v>
      </c>
      <c r="O62" s="3">
        <f>IF(Расчет!P76=0,Расчет!L76,0)</f>
        <v>85680</v>
      </c>
      <c r="P62" s="12">
        <f t="shared" si="2"/>
        <v>0.16666666666666666</v>
      </c>
      <c r="Q62" s="3">
        <f>IF(Расчет!H76='ФОРМУЛЫ!'!$B$5,'ФОРМУЛЫ!'!A62,0)</f>
        <v>85680</v>
      </c>
      <c r="R62" s="3">
        <f>IF(Расчет!H76='ФОРМУЛЫ!'!$B$4,'ФОРМУЛЫ!'!A62,0)</f>
        <v>0</v>
      </c>
      <c r="S62" s="3">
        <f>IF(Расчет!H76='ФОРМУЛЫ!'!$B$6,'ФОРМУЛЫ!'!A62,0)</f>
        <v>0</v>
      </c>
      <c r="T62" s="5">
        <f>ROUND((IF(Расчет!R76='ФОРМУЛЫ!'!$E$3,(A62-A62/1.18),IF(Расчет!R76='ФОРМУЛЫ!'!$E$4,0,IF(Расчет!R76='ФОРМУЛЫ!'!$E$5,(A62-A62/1.1),X))))*Расчет!E76,2)</f>
        <v>13069.83</v>
      </c>
      <c r="U62" s="3">
        <f>ROUND((IF(Расчет!R76='ФОРМУЛЫ!'!$E$3,(J62-J62/1.18),IF(Расчет!R76='ФОРМУЛЫ!'!$E$4,0,IF(Расчет!R76='ФОРМУЛЫ!'!$E$5,(J62-J62/1.1),X))))*Расчет!E76,2)</f>
        <v>15683.8</v>
      </c>
      <c r="V62" s="3">
        <f>ROUND((J62-J62/1.18)*Расчет!E76,2)</f>
        <v>15683.8</v>
      </c>
      <c r="W62" s="3">
        <f>ROUND(A62*Расчет!E76*0.21/365,2)</f>
        <v>49.3</v>
      </c>
      <c r="X62" s="3">
        <f t="shared" si="3"/>
        <v>0</v>
      </c>
      <c r="Y62" s="3">
        <f>IF(($Q$2-Расчет!X76)&gt;0,($Q$2-Расчет!X76),0)</f>
        <v>0</v>
      </c>
      <c r="Z62" s="3">
        <f t="shared" si="4"/>
        <v>0</v>
      </c>
      <c r="AA62" s="3">
        <f>IF(IF(Y62&gt;0,$Q$3-$Q$2,$Q$3-Расчет!X76)&gt;0,IF(Y62&gt;0,$Q$3-$Q$2,$Q$3-Расчет!X76),0)</f>
        <v>0</v>
      </c>
      <c r="AB62" s="3">
        <f t="shared" si="5"/>
        <v>0</v>
      </c>
      <c r="AC62" s="3">
        <f>IF(IF(AA62&gt;0,$Q$4-$Q$3,$Q$4-Расчет!X76)&gt;0,IF(AA62&gt;0,$Q$4-$Q$3,$Q$4-Расчет!X76),0)</f>
        <v>0</v>
      </c>
      <c r="AD62" s="3">
        <f t="shared" si="6"/>
        <v>0</v>
      </c>
      <c r="AE62" s="3">
        <f>IF(IF(AC62&gt;0,$Q$5-$Q$4,$Q$5-Расчет!X76)&gt;0,IF(AC62&gt;0,$Q$5-$Q$4,$Q$5-Расчет!X76),0)</f>
        <v>0</v>
      </c>
      <c r="AF62" s="3">
        <f t="shared" si="7"/>
        <v>0</v>
      </c>
      <c r="AG62" s="3">
        <f>IF(IF(AE62&gt;0,$Q$6-$Q$5,$Q$6-Расчет!X76)&gt;0,IF(AE62&gt;0,$Q$6-$Q$5,$Q$6-Расчет!X76),0)</f>
        <v>0</v>
      </c>
      <c r="AH62" s="3">
        <f t="shared" si="8"/>
        <v>0</v>
      </c>
    </row>
    <row r="63" spans="1:34" x14ac:dyDescent="0.25">
      <c r="A63" s="3">
        <f>IF(Расчет!H77='ФОРМУЛЫ!'!$B$4,Расчет!G77*Расчет!$N$28,IF(Расчет!H77='ФОРМУЛЫ!'!$B$5,Расчет!G77,IF(Расчет!H77='ФОРМУЛЫ!'!$B$6,Расчет!G77*Расчет!$O$28,0)))</f>
        <v>230.99999999999997</v>
      </c>
      <c r="B63" s="3">
        <f>A63*Расчет!E77</f>
        <v>230.99999999999997</v>
      </c>
      <c r="C63" s="3">
        <f>IF(Расчет!J77='ФОРМУЛЫ!'!$B$3,Расчет!G77*Расчет!I77/100,IF(Расчет!J77='ФОРМУЛЫ!'!$B$4,Расчет!I77*Расчет!$N$28,IF(Расчет!J77='ФОРМУЛЫ!'!$B$5,Расчет!I77,IF(Расчет!J77='ФОРМУЛЫ!'!$B$6,Расчет!I77*Расчет!$O$28,0))))</f>
        <v>0</v>
      </c>
      <c r="D63" s="3">
        <f>C63*Расчет!E77</f>
        <v>0</v>
      </c>
      <c r="E63" s="3">
        <f t="shared" si="1"/>
        <v>230.99999999999997</v>
      </c>
      <c r="F63" s="3">
        <f>E63*Расчет!E77</f>
        <v>230.99999999999997</v>
      </c>
      <c r="G63" s="3">
        <f>IF(Расчет!M77="",'ФОРМУЛЫ!'!E63*(100+Расчет!$M$28)/100,'ФОРМУЛЫ!'!E63*(100+Расчет!M77)/100)</f>
        <v>277.2</v>
      </c>
      <c r="H63" s="7">
        <f>IF(Расчет!M77="",ROUND(Расчет!K77*(1+Расчет!$M$28/100),0),ROUND(Расчет!K77*(1+Расчет!M77/100),0))</f>
        <v>277</v>
      </c>
      <c r="I63" s="7">
        <f>IF(Расчет!M77="",(Расчет!$M$28+100)/100,(Расчет!M77+100)/100)</f>
        <v>1.2</v>
      </c>
      <c r="J63" s="5">
        <f>IF(Расчет!P77="",IF($O$16=0,'ФОРМУЛЫ!'!H63,ROUND(Расчет!K77*'ФОРМУЛЫ!'!I63+L63,0)),Расчет!P77)</f>
        <v>277</v>
      </c>
      <c r="K63" s="5">
        <f>J63*Расчет!E77</f>
        <v>277</v>
      </c>
      <c r="L63" s="3">
        <f>IF($O$16=0,0,$M$16*(Расчет!K77/$O$16))</f>
        <v>0</v>
      </c>
      <c r="O63" s="3">
        <f>IF(Расчет!P77=0,Расчет!L77,0)</f>
        <v>230.99999999999997</v>
      </c>
      <c r="P63" s="12">
        <f t="shared" si="2"/>
        <v>0.1660649819494586</v>
      </c>
      <c r="Q63" s="3">
        <f>IF(Расчет!H77='ФОРМУЛЫ!'!$B$5,'ФОРМУЛЫ!'!A63,0)</f>
        <v>230.99999999999997</v>
      </c>
      <c r="R63" s="3">
        <f>IF(Расчет!H77='ФОРМУЛЫ!'!$B$4,'ФОРМУЛЫ!'!A63,0)</f>
        <v>0</v>
      </c>
      <c r="S63" s="3">
        <f>IF(Расчет!H77='ФОРМУЛЫ!'!$B$6,'ФОРМУЛЫ!'!A63,0)</f>
        <v>0</v>
      </c>
      <c r="T63" s="5">
        <f>ROUND((IF(Расчет!R77='ФОРМУЛЫ!'!$E$3,(A63-A63/1.18),IF(Расчет!R77='ФОРМУЛЫ!'!$E$4,0,IF(Расчет!R77='ФОРМУЛЫ!'!$E$5,(A63-A63/1.1),X))))*Расчет!E77,2)</f>
        <v>35.24</v>
      </c>
      <c r="U63" s="3">
        <f>ROUND((IF(Расчет!R77='ФОРМУЛЫ!'!$E$3,(J63-J63/1.18),IF(Расчет!R77='ФОРМУЛЫ!'!$E$4,0,IF(Расчет!R77='ФОРМУЛЫ!'!$E$5,(J63-J63/1.1),X))))*Расчет!E77,2)</f>
        <v>42.25</v>
      </c>
      <c r="V63" s="3">
        <f>ROUND((J63-J63/1.18)*Расчет!E77,2)</f>
        <v>42.25</v>
      </c>
      <c r="W63" s="3">
        <f>ROUND(A63*Расчет!E77*0.21/365,2)</f>
        <v>0.13</v>
      </c>
      <c r="X63" s="3">
        <f t="shared" si="3"/>
        <v>0</v>
      </c>
      <c r="Y63" s="3">
        <f>IF(($Q$2-Расчет!X77)&gt;0,($Q$2-Расчет!X77),0)</f>
        <v>0</v>
      </c>
      <c r="Z63" s="3">
        <f t="shared" si="4"/>
        <v>0</v>
      </c>
      <c r="AA63" s="3">
        <f>IF(IF(Y63&gt;0,$Q$3-$Q$2,$Q$3-Расчет!X77)&gt;0,IF(Y63&gt;0,$Q$3-$Q$2,$Q$3-Расчет!X77),0)</f>
        <v>0</v>
      </c>
      <c r="AB63" s="3">
        <f t="shared" si="5"/>
        <v>0</v>
      </c>
      <c r="AC63" s="3">
        <f>IF(IF(AA63&gt;0,$Q$4-$Q$3,$Q$4-Расчет!X77)&gt;0,IF(AA63&gt;0,$Q$4-$Q$3,$Q$4-Расчет!X77),0)</f>
        <v>0</v>
      </c>
      <c r="AD63" s="3">
        <f t="shared" si="6"/>
        <v>0</v>
      </c>
      <c r="AE63" s="3">
        <f>IF(IF(AC63&gt;0,$Q$5-$Q$4,$Q$5-Расчет!X77)&gt;0,IF(AC63&gt;0,$Q$5-$Q$4,$Q$5-Расчет!X77),0)</f>
        <v>0</v>
      </c>
      <c r="AF63" s="3">
        <f t="shared" si="7"/>
        <v>0</v>
      </c>
      <c r="AG63" s="3">
        <f>IF(IF(AE63&gt;0,$Q$6-$Q$5,$Q$6-Расчет!X77)&gt;0,IF(AE63&gt;0,$Q$6-$Q$5,$Q$6-Расчет!X77),0)</f>
        <v>0</v>
      </c>
      <c r="AH63" s="3">
        <f t="shared" si="8"/>
        <v>0</v>
      </c>
    </row>
    <row r="64" spans="1:34" x14ac:dyDescent="0.25">
      <c r="A64" s="3">
        <f>IF(Расчет!H78='ФОРМУЛЫ!'!$B$4,Расчет!G78*Расчет!$N$28,IF(Расчет!H78='ФОРМУЛЫ!'!$B$5,Расчет!G78,IF(Расчет!H78='ФОРМУЛЫ!'!$B$6,Расчет!G78*Расчет!$O$28,0)))</f>
        <v>64000</v>
      </c>
      <c r="B64" s="3">
        <f>A64*Расчет!E78</f>
        <v>128000</v>
      </c>
      <c r="C64" s="3">
        <f>IF(Расчет!J78='ФОРМУЛЫ!'!$B$3,Расчет!G78*Расчет!I78/100,IF(Расчет!J78='ФОРМУЛЫ!'!$B$4,Расчет!I78*Расчет!$N$28,IF(Расчет!J78='ФОРМУЛЫ!'!$B$5,Расчет!I78,IF(Расчет!J78='ФОРМУЛЫ!'!$B$6,Расчет!I78*Расчет!$O$28,0))))</f>
        <v>0</v>
      </c>
      <c r="D64" s="3">
        <f>C64*Расчет!E78</f>
        <v>0</v>
      </c>
      <c r="E64" s="3">
        <f t="shared" si="1"/>
        <v>64000</v>
      </c>
      <c r="F64" s="3">
        <f>E64*Расчет!E78</f>
        <v>128000</v>
      </c>
      <c r="G64" s="3">
        <f>IF(Расчет!M78="",'ФОРМУЛЫ!'!E64*(100+Расчет!$M$28)/100,'ФОРМУЛЫ!'!E64*(100+Расчет!M78)/100)</f>
        <v>76800</v>
      </c>
      <c r="H64" s="7">
        <f>IF(Расчет!M78="",ROUND(Расчет!K78*(1+Расчет!$M$28/100),0),ROUND(Расчет!K78*(1+Расчет!M78/100),0))</f>
        <v>76800</v>
      </c>
      <c r="I64" s="7">
        <f>IF(Расчет!M78="",(Расчет!$M$28+100)/100,(Расчет!M78+100)/100)</f>
        <v>1.2</v>
      </c>
      <c r="J64" s="5">
        <f>IF(Расчет!P78="",IF($O$16=0,'ФОРМУЛЫ!'!H64,ROUND(Расчет!K78*'ФОРМУЛЫ!'!I64+L64,0)),Расчет!P78)</f>
        <v>76800</v>
      </c>
      <c r="K64" s="5">
        <f>J64*Расчет!E78</f>
        <v>153600</v>
      </c>
      <c r="L64" s="3">
        <f>IF($O$16=0,0,$M$16*(Расчет!K78/$O$16))</f>
        <v>0</v>
      </c>
      <c r="O64" s="3">
        <f>IF(Расчет!P78=0,Расчет!L78,0)</f>
        <v>128000</v>
      </c>
      <c r="P64" s="12">
        <f t="shared" si="2"/>
        <v>0.16666666666666666</v>
      </c>
      <c r="Q64" s="3">
        <f>IF(Расчет!H78='ФОРМУЛЫ!'!$B$5,'ФОРМУЛЫ!'!A64,0)</f>
        <v>64000</v>
      </c>
      <c r="R64" s="3">
        <f>IF(Расчет!H78='ФОРМУЛЫ!'!$B$4,'ФОРМУЛЫ!'!A64,0)</f>
        <v>0</v>
      </c>
      <c r="S64" s="3">
        <f>IF(Расчет!H78='ФОРМУЛЫ!'!$B$6,'ФОРМУЛЫ!'!A64,0)</f>
        <v>0</v>
      </c>
      <c r="T64" s="5">
        <f>ROUND((IF(Расчет!R78='ФОРМУЛЫ!'!$E$3,(A64-A64/1.18),IF(Расчет!R78='ФОРМУЛЫ!'!$E$4,0,IF(Расчет!R78='ФОРМУЛЫ!'!$E$5,(A64-A64/1.1),X))))*Расчет!E78,2)</f>
        <v>19525.419999999998</v>
      </c>
      <c r="U64" s="3">
        <f>ROUND((IF(Расчет!R78='ФОРМУЛЫ!'!$E$3,(J64-J64/1.18),IF(Расчет!R78='ФОРМУЛЫ!'!$E$4,0,IF(Расчет!R78='ФОРМУЛЫ!'!$E$5,(J64-J64/1.1),X))))*Расчет!E78,2)</f>
        <v>23430.51</v>
      </c>
      <c r="V64" s="3">
        <f>ROUND((J64-J64/1.18)*Расчет!E78,2)</f>
        <v>23430.51</v>
      </c>
      <c r="W64" s="3">
        <f>ROUND(A64*Расчет!E78*0.21/365,2)</f>
        <v>73.64</v>
      </c>
      <c r="X64" s="3">
        <f t="shared" si="3"/>
        <v>0</v>
      </c>
      <c r="Y64" s="3">
        <f>IF(($Q$2-Расчет!X78)&gt;0,($Q$2-Расчет!X78),0)</f>
        <v>0</v>
      </c>
      <c r="Z64" s="3">
        <f t="shared" si="4"/>
        <v>0</v>
      </c>
      <c r="AA64" s="3">
        <f>IF(IF(Y64&gt;0,$Q$3-$Q$2,$Q$3-Расчет!X78)&gt;0,IF(Y64&gt;0,$Q$3-$Q$2,$Q$3-Расчет!X78),0)</f>
        <v>0</v>
      </c>
      <c r="AB64" s="3">
        <f t="shared" si="5"/>
        <v>0</v>
      </c>
      <c r="AC64" s="3">
        <f>IF(IF(AA64&gt;0,$Q$4-$Q$3,$Q$4-Расчет!X78)&gt;0,IF(AA64&gt;0,$Q$4-$Q$3,$Q$4-Расчет!X78),0)</f>
        <v>0</v>
      </c>
      <c r="AD64" s="3">
        <f t="shared" si="6"/>
        <v>0</v>
      </c>
      <c r="AE64" s="3">
        <f>IF(IF(AC64&gt;0,$Q$5-$Q$4,$Q$5-Расчет!X78)&gt;0,IF(AC64&gt;0,$Q$5-$Q$4,$Q$5-Расчет!X78),0)</f>
        <v>0</v>
      </c>
      <c r="AF64" s="3">
        <f t="shared" si="7"/>
        <v>0</v>
      </c>
      <c r="AG64" s="3">
        <f>IF(IF(AE64&gt;0,$Q$6-$Q$5,$Q$6-Расчет!X78)&gt;0,IF(AE64&gt;0,$Q$6-$Q$5,$Q$6-Расчет!X78),0)</f>
        <v>0</v>
      </c>
      <c r="AH64" s="3">
        <f t="shared" si="8"/>
        <v>0</v>
      </c>
    </row>
    <row r="65" spans="1:34" x14ac:dyDescent="0.25">
      <c r="A65" s="3">
        <f>IF(Расчет!H79='ФОРМУЛЫ!'!$B$4,Расчет!G79*Расчет!$N$28,IF(Расчет!H79='ФОРМУЛЫ!'!$B$5,Расчет!G79,IF(Расчет!H79='ФОРМУЛЫ!'!$B$6,Расчет!G79*Расчет!$O$28,0)))</f>
        <v>18800</v>
      </c>
      <c r="B65" s="3">
        <f>A65*Расчет!E79</f>
        <v>37600</v>
      </c>
      <c r="C65" s="3">
        <f>IF(Расчет!J79='ФОРМУЛЫ!'!$B$3,Расчет!G79*Расчет!I79/100,IF(Расчет!J79='ФОРМУЛЫ!'!$B$4,Расчет!I79*Расчет!$N$28,IF(Расчет!J79='ФОРМУЛЫ!'!$B$5,Расчет!I79,IF(Расчет!J79='ФОРМУЛЫ!'!$B$6,Расчет!I79*Расчет!$O$28,0))))</f>
        <v>0</v>
      </c>
      <c r="D65" s="3">
        <f>C65*Расчет!E79</f>
        <v>0</v>
      </c>
      <c r="E65" s="3">
        <f t="shared" si="1"/>
        <v>18800</v>
      </c>
      <c r="F65" s="3">
        <f>E65*Расчет!E79</f>
        <v>37600</v>
      </c>
      <c r="G65" s="3">
        <f>IF(Расчет!M79="",'ФОРМУЛЫ!'!E65*(100+Расчет!$M$28)/100,'ФОРМУЛЫ!'!E65*(100+Расчет!M79)/100)</f>
        <v>22560</v>
      </c>
      <c r="H65" s="7">
        <f>IF(Расчет!M79="",ROUND(Расчет!K79*(1+Расчет!$M$28/100),0),ROUND(Расчет!K79*(1+Расчет!M79/100),0))</f>
        <v>22560</v>
      </c>
      <c r="I65" s="7">
        <f>IF(Расчет!M79="",(Расчет!$M$28+100)/100,(Расчет!M79+100)/100)</f>
        <v>1.2</v>
      </c>
      <c r="J65" s="5">
        <f>IF(Расчет!P79="",IF($O$16=0,'ФОРМУЛЫ!'!H65,ROUND(Расчет!K79*'ФОРМУЛЫ!'!I65+L65,0)),Расчет!P79)</f>
        <v>22560</v>
      </c>
      <c r="K65" s="5">
        <f>J65*Расчет!E79</f>
        <v>45120</v>
      </c>
      <c r="L65" s="3">
        <f>IF($O$16=0,0,$M$16*(Расчет!K79/$O$16))</f>
        <v>0</v>
      </c>
      <c r="O65" s="3">
        <f>IF(Расчет!P79=0,Расчет!L79,0)</f>
        <v>37600</v>
      </c>
      <c r="P65" s="12">
        <f t="shared" si="2"/>
        <v>0.16666666666666666</v>
      </c>
      <c r="Q65" s="3">
        <f>IF(Расчет!H79='ФОРМУЛЫ!'!$B$5,'ФОРМУЛЫ!'!A65,0)</f>
        <v>18800</v>
      </c>
      <c r="R65" s="3">
        <f>IF(Расчет!H79='ФОРМУЛЫ!'!$B$4,'ФОРМУЛЫ!'!A65,0)</f>
        <v>0</v>
      </c>
      <c r="S65" s="3">
        <f>IF(Расчет!H79='ФОРМУЛЫ!'!$B$6,'ФОРМУЛЫ!'!A65,0)</f>
        <v>0</v>
      </c>
      <c r="T65" s="5">
        <f>ROUND((IF(Расчет!R79='ФОРМУЛЫ!'!$E$3,(A65-A65/1.18),IF(Расчет!R79='ФОРМУЛЫ!'!$E$4,0,IF(Расчет!R79='ФОРМУЛЫ!'!$E$5,(A65-A65/1.1),X))))*Расчет!E79,2)</f>
        <v>5735.59</v>
      </c>
      <c r="U65" s="3">
        <f>ROUND((IF(Расчет!R79='ФОРМУЛЫ!'!$E$3,(J65-J65/1.18),IF(Расчет!R79='ФОРМУЛЫ!'!$E$4,0,IF(Расчет!R79='ФОРМУЛЫ!'!$E$5,(J65-J65/1.1),X))))*Расчет!E79,2)</f>
        <v>6882.71</v>
      </c>
      <c r="V65" s="3">
        <f>ROUND((J65-J65/1.18)*Расчет!E79,2)</f>
        <v>6882.71</v>
      </c>
      <c r="W65" s="3">
        <f>ROUND(A65*Расчет!E79*0.21/365,2)</f>
        <v>21.63</v>
      </c>
      <c r="X65" s="3">
        <f t="shared" si="3"/>
        <v>0</v>
      </c>
      <c r="Y65" s="3">
        <f>IF(($Q$2-Расчет!X79)&gt;0,($Q$2-Расчет!X79),0)</f>
        <v>0</v>
      </c>
      <c r="Z65" s="3">
        <f t="shared" si="4"/>
        <v>0</v>
      </c>
      <c r="AA65" s="3">
        <f>IF(IF(Y65&gt;0,$Q$3-$Q$2,$Q$3-Расчет!X79)&gt;0,IF(Y65&gt;0,$Q$3-$Q$2,$Q$3-Расчет!X79),0)</f>
        <v>0</v>
      </c>
      <c r="AB65" s="3">
        <f t="shared" si="5"/>
        <v>0</v>
      </c>
      <c r="AC65" s="3">
        <f>IF(IF(AA65&gt;0,$Q$4-$Q$3,$Q$4-Расчет!X79)&gt;0,IF(AA65&gt;0,$Q$4-$Q$3,$Q$4-Расчет!X79),0)</f>
        <v>0</v>
      </c>
      <c r="AD65" s="3">
        <f t="shared" si="6"/>
        <v>0</v>
      </c>
      <c r="AE65" s="3">
        <f>IF(IF(AC65&gt;0,$Q$5-$Q$4,$Q$5-Расчет!X79)&gt;0,IF(AC65&gt;0,$Q$5-$Q$4,$Q$5-Расчет!X79),0)</f>
        <v>0</v>
      </c>
      <c r="AF65" s="3">
        <f t="shared" si="7"/>
        <v>0</v>
      </c>
      <c r="AG65" s="3">
        <f>IF(IF(AE65&gt;0,$Q$6-$Q$5,$Q$6-Расчет!X79)&gt;0,IF(AE65&gt;0,$Q$6-$Q$5,$Q$6-Расчет!X79),0)</f>
        <v>0</v>
      </c>
      <c r="AH65" s="3">
        <f t="shared" si="8"/>
        <v>0</v>
      </c>
    </row>
    <row r="66" spans="1:34" x14ac:dyDescent="0.25">
      <c r="A66" s="3">
        <f>IF(Расчет!H80='ФОРМУЛЫ!'!$B$4,Расчет!G80*Расчет!$N$28,IF(Расчет!H80='ФОРМУЛЫ!'!$B$5,Расчет!G80,IF(Расчет!H80='ФОРМУЛЫ!'!$B$6,Расчет!G80*Расчет!$O$28,0)))</f>
        <v>30200</v>
      </c>
      <c r="B66" s="3">
        <f>A66*Расчет!E80</f>
        <v>30200</v>
      </c>
      <c r="C66" s="3">
        <f>IF(Расчет!J80='ФОРМУЛЫ!'!$B$3,Расчет!G80*Расчет!I80/100,IF(Расчет!J80='ФОРМУЛЫ!'!$B$4,Расчет!I80*Расчет!$N$28,IF(Расчет!J80='ФОРМУЛЫ!'!$B$5,Расчет!I80,IF(Расчет!J80='ФОРМУЛЫ!'!$B$6,Расчет!I80*Расчет!$O$28,0))))</f>
        <v>0</v>
      </c>
      <c r="D66" s="3">
        <f>C66*Расчет!E80</f>
        <v>0</v>
      </c>
      <c r="E66" s="3">
        <f t="shared" si="1"/>
        <v>30200</v>
      </c>
      <c r="F66" s="3">
        <f>E66*Расчет!E80</f>
        <v>30200</v>
      </c>
      <c r="G66" s="3">
        <f>IF(Расчет!M80="",'ФОРМУЛЫ!'!E66*(100+Расчет!$M$28)/100,'ФОРМУЛЫ!'!E66*(100+Расчет!M80)/100)</f>
        <v>36240</v>
      </c>
      <c r="H66" s="7">
        <f>IF(Расчет!M80="",ROUND(Расчет!K80*(1+Расчет!$M$28/100),0),ROUND(Расчет!K80*(1+Расчет!M80/100),0))</f>
        <v>36240</v>
      </c>
      <c r="I66" s="7">
        <f>IF(Расчет!M80="",(Расчет!$M$28+100)/100,(Расчет!M80+100)/100)</f>
        <v>1.2</v>
      </c>
      <c r="J66" s="5">
        <f>IF(Расчет!P80="",IF($O$16=0,'ФОРМУЛЫ!'!H66,ROUND(Расчет!K80*'ФОРМУЛЫ!'!I66+L66,0)),Расчет!P80)</f>
        <v>36240</v>
      </c>
      <c r="K66" s="5">
        <f>J66*Расчет!E80</f>
        <v>36240</v>
      </c>
      <c r="L66" s="3">
        <f>IF($O$16=0,0,$M$16*(Расчет!K80/$O$16))</f>
        <v>0</v>
      </c>
      <c r="O66" s="3">
        <f>IF(Расчет!P80=0,Расчет!L80,0)</f>
        <v>30200</v>
      </c>
      <c r="P66" s="12">
        <f t="shared" si="2"/>
        <v>0.16666666666666666</v>
      </c>
      <c r="Q66" s="3">
        <f>IF(Расчет!H80='ФОРМУЛЫ!'!$B$5,'ФОРМУЛЫ!'!A66,0)</f>
        <v>30200</v>
      </c>
      <c r="R66" s="3">
        <f>IF(Расчет!H80='ФОРМУЛЫ!'!$B$4,'ФОРМУЛЫ!'!A66,0)</f>
        <v>0</v>
      </c>
      <c r="S66" s="3">
        <f>IF(Расчет!H80='ФОРМУЛЫ!'!$B$6,'ФОРМУЛЫ!'!A66,0)</f>
        <v>0</v>
      </c>
      <c r="T66" s="5">
        <f>ROUND((IF(Расчет!R80='ФОРМУЛЫ!'!$E$3,(A66-A66/1.18),IF(Расчет!R80='ФОРМУЛЫ!'!$E$4,0,IF(Расчет!R80='ФОРМУЛЫ!'!$E$5,(A66-A66/1.1),X))))*Расчет!E80,2)</f>
        <v>4606.78</v>
      </c>
      <c r="U66" s="3">
        <f>ROUND((IF(Расчет!R80='ФОРМУЛЫ!'!$E$3,(J66-J66/1.18),IF(Расчет!R80='ФОРМУЛЫ!'!$E$4,0,IF(Расчет!R80='ФОРМУЛЫ!'!$E$5,(J66-J66/1.1),X))))*Расчет!E80,2)</f>
        <v>5528.14</v>
      </c>
      <c r="V66" s="3">
        <f>ROUND((J66-J66/1.18)*Расчет!E80,2)</f>
        <v>5528.14</v>
      </c>
      <c r="W66" s="3">
        <f>ROUND(A66*Расчет!E80*0.21/365,2)</f>
        <v>17.38</v>
      </c>
      <c r="X66" s="3">
        <f t="shared" si="3"/>
        <v>0</v>
      </c>
      <c r="Y66" s="3">
        <f>IF(($Q$2-Расчет!X80)&gt;0,($Q$2-Расчет!X80),0)</f>
        <v>0</v>
      </c>
      <c r="Z66" s="3">
        <f t="shared" si="4"/>
        <v>0</v>
      </c>
      <c r="AA66" s="3">
        <f>IF(IF(Y66&gt;0,$Q$3-$Q$2,$Q$3-Расчет!X80)&gt;0,IF(Y66&gt;0,$Q$3-$Q$2,$Q$3-Расчет!X80),0)</f>
        <v>0</v>
      </c>
      <c r="AB66" s="3">
        <f t="shared" si="5"/>
        <v>0</v>
      </c>
      <c r="AC66" s="3">
        <f>IF(IF(AA66&gt;0,$Q$4-$Q$3,$Q$4-Расчет!X80)&gt;0,IF(AA66&gt;0,$Q$4-$Q$3,$Q$4-Расчет!X80),0)</f>
        <v>0</v>
      </c>
      <c r="AD66" s="3">
        <f t="shared" si="6"/>
        <v>0</v>
      </c>
      <c r="AE66" s="3">
        <f>IF(IF(AC66&gt;0,$Q$5-$Q$4,$Q$5-Расчет!X80)&gt;0,IF(AC66&gt;0,$Q$5-$Q$4,$Q$5-Расчет!X80),0)</f>
        <v>0</v>
      </c>
      <c r="AF66" s="3">
        <f t="shared" si="7"/>
        <v>0</v>
      </c>
      <c r="AG66" s="3">
        <f>IF(IF(AE66&gt;0,$Q$6-$Q$5,$Q$6-Расчет!X80)&gt;0,IF(AE66&gt;0,$Q$6-$Q$5,$Q$6-Расчет!X80),0)</f>
        <v>0</v>
      </c>
      <c r="AH66" s="3">
        <f t="shared" si="8"/>
        <v>0</v>
      </c>
    </row>
    <row r="67" spans="1:34" x14ac:dyDescent="0.25">
      <c r="A67" s="3">
        <f>IF(Расчет!H81='ФОРМУЛЫ!'!$B$4,Расчет!G81*Расчет!$N$28,IF(Расчет!H81='ФОРМУЛЫ!'!$B$5,Расчет!G81,IF(Расчет!H81='ФОРМУЛЫ!'!$B$6,Расчет!G81*Расчет!$O$28,0)))</f>
        <v>36200</v>
      </c>
      <c r="B67" s="3">
        <f>A67*Расчет!E81</f>
        <v>36200</v>
      </c>
      <c r="C67" s="3">
        <f>IF(Расчет!J81='ФОРМУЛЫ!'!$B$3,Расчет!G81*Расчет!I81/100,IF(Расчет!J81='ФОРМУЛЫ!'!$B$4,Расчет!I81*Расчет!$N$28,IF(Расчет!J81='ФОРМУЛЫ!'!$B$5,Расчет!I81,IF(Расчет!J81='ФОРМУЛЫ!'!$B$6,Расчет!I81*Расчет!$O$28,0))))</f>
        <v>0</v>
      </c>
      <c r="D67" s="3">
        <f>C67*Расчет!E81</f>
        <v>0</v>
      </c>
      <c r="E67" s="3">
        <f t="shared" si="1"/>
        <v>36200</v>
      </c>
      <c r="F67" s="3">
        <f>E67*Расчет!E81</f>
        <v>36200</v>
      </c>
      <c r="G67" s="3">
        <f>IF(Расчет!M81="",'ФОРМУЛЫ!'!E67*(100+Расчет!$M$28)/100,'ФОРМУЛЫ!'!E67*(100+Расчет!M81)/100)</f>
        <v>43440</v>
      </c>
      <c r="H67" s="7">
        <f>IF(Расчет!M81="",ROUND(Расчет!K81*(1+Расчет!$M$28/100),0),ROUND(Расчет!K81*(1+Расчет!M81/100),0))</f>
        <v>43440</v>
      </c>
      <c r="I67" s="7">
        <f>IF(Расчет!M81="",(Расчет!$M$28+100)/100,(Расчет!M81+100)/100)</f>
        <v>1.2</v>
      </c>
      <c r="J67" s="5">
        <f>IF(Расчет!P81="",IF($O$16=0,'ФОРМУЛЫ!'!H67,ROUND(Расчет!K81*'ФОРМУЛЫ!'!I67+L67,0)),Расчет!P81)</f>
        <v>43440</v>
      </c>
      <c r="K67" s="5">
        <f>J67*Расчет!E81</f>
        <v>43440</v>
      </c>
      <c r="L67" s="3">
        <f>IF($O$16=0,0,$M$16*(Расчет!K81/$O$16))</f>
        <v>0</v>
      </c>
      <c r="O67" s="3">
        <f>IF(Расчет!P81=0,Расчет!L81,0)</f>
        <v>36200</v>
      </c>
      <c r="P67" s="12">
        <f t="shared" si="2"/>
        <v>0.16666666666666666</v>
      </c>
      <c r="Q67" s="3">
        <f>IF(Расчет!H81='ФОРМУЛЫ!'!$B$5,'ФОРМУЛЫ!'!A67,0)</f>
        <v>36200</v>
      </c>
      <c r="R67" s="3">
        <f>IF(Расчет!H81='ФОРМУЛЫ!'!$B$4,'ФОРМУЛЫ!'!A67,0)</f>
        <v>0</v>
      </c>
      <c r="S67" s="3">
        <f>IF(Расчет!H81='ФОРМУЛЫ!'!$B$6,'ФОРМУЛЫ!'!A67,0)</f>
        <v>0</v>
      </c>
      <c r="T67" s="5">
        <f>ROUND((IF(Расчет!R81='ФОРМУЛЫ!'!$E$3,(A67-A67/1.18),IF(Расчет!R81='ФОРМУЛЫ!'!$E$4,0,IF(Расчет!R81='ФОРМУЛЫ!'!$E$5,(A67-A67/1.1),X))))*Расчет!E81,2)</f>
        <v>5522.03</v>
      </c>
      <c r="U67" s="3">
        <f>ROUND((IF(Расчет!R81='ФОРМУЛЫ!'!$E$3,(J67-J67/1.18),IF(Расчет!R81='ФОРМУЛЫ!'!$E$4,0,IF(Расчет!R81='ФОРМУЛЫ!'!$E$5,(J67-J67/1.1),X))))*Расчет!E81,2)</f>
        <v>6626.44</v>
      </c>
      <c r="V67" s="3">
        <f>ROUND((J67-J67/1.18)*Расчет!E81,2)</f>
        <v>6626.44</v>
      </c>
      <c r="W67" s="3">
        <f>ROUND(A67*Расчет!E81*0.21/365,2)</f>
        <v>20.83</v>
      </c>
      <c r="X67" s="3">
        <f t="shared" si="3"/>
        <v>0</v>
      </c>
      <c r="Y67" s="3">
        <f>IF(($Q$2-Расчет!X81)&gt;0,($Q$2-Расчет!X81),0)</f>
        <v>0</v>
      </c>
      <c r="Z67" s="3">
        <f t="shared" si="4"/>
        <v>0</v>
      </c>
      <c r="AA67" s="3">
        <f>IF(IF(Y67&gt;0,$Q$3-$Q$2,$Q$3-Расчет!X81)&gt;0,IF(Y67&gt;0,$Q$3-$Q$2,$Q$3-Расчет!X81),0)</f>
        <v>0</v>
      </c>
      <c r="AB67" s="3">
        <f t="shared" si="5"/>
        <v>0</v>
      </c>
      <c r="AC67" s="3">
        <f>IF(IF(AA67&gt;0,$Q$4-$Q$3,$Q$4-Расчет!X81)&gt;0,IF(AA67&gt;0,$Q$4-$Q$3,$Q$4-Расчет!X81),0)</f>
        <v>0</v>
      </c>
      <c r="AD67" s="3">
        <f t="shared" si="6"/>
        <v>0</v>
      </c>
      <c r="AE67" s="3">
        <f>IF(IF(AC67&gt;0,$Q$5-$Q$4,$Q$5-Расчет!X81)&gt;0,IF(AC67&gt;0,$Q$5-$Q$4,$Q$5-Расчет!X81),0)</f>
        <v>0</v>
      </c>
      <c r="AF67" s="3">
        <f t="shared" si="7"/>
        <v>0</v>
      </c>
      <c r="AG67" s="3">
        <f>IF(IF(AE67&gt;0,$Q$6-$Q$5,$Q$6-Расчет!X81)&gt;0,IF(AE67&gt;0,$Q$6-$Q$5,$Q$6-Расчет!X81),0)</f>
        <v>0</v>
      </c>
      <c r="AH67" s="3">
        <f t="shared" si="8"/>
        <v>0</v>
      </c>
    </row>
    <row r="68" spans="1:34" x14ac:dyDescent="0.25">
      <c r="A68" s="3">
        <f>IF(Расчет!H82='ФОРМУЛЫ!'!$B$4,Расчет!G82*Расчет!$N$28,IF(Расчет!H82='ФОРМУЛЫ!'!$B$5,Расчет!G82,IF(Расчет!H82='ФОРМУЛЫ!'!$B$6,Расчет!G82*Расчет!$O$28,0)))</f>
        <v>19800</v>
      </c>
      <c r="B68" s="3">
        <f>A68*Расчет!E82</f>
        <v>19800</v>
      </c>
      <c r="C68" s="3">
        <f>IF(Расчет!J82='ФОРМУЛЫ!'!$B$3,Расчет!G82*Расчет!I82/100,IF(Расчет!J82='ФОРМУЛЫ!'!$B$4,Расчет!I82*Расчет!$N$28,IF(Расчет!J82='ФОРМУЛЫ!'!$B$5,Расчет!I82,IF(Расчет!J82='ФОРМУЛЫ!'!$B$6,Расчет!I82*Расчет!$O$28,0))))</f>
        <v>0</v>
      </c>
      <c r="D68" s="3">
        <f>C68*Расчет!E82</f>
        <v>0</v>
      </c>
      <c r="E68" s="3">
        <f t="shared" si="1"/>
        <v>19800</v>
      </c>
      <c r="F68" s="3">
        <f>E68*Расчет!E82</f>
        <v>19800</v>
      </c>
      <c r="G68" s="3">
        <f>IF(Расчет!M82="",'ФОРМУЛЫ!'!E68*(100+Расчет!$M$28)/100,'ФОРМУЛЫ!'!E68*(100+Расчет!M82)/100)</f>
        <v>23760</v>
      </c>
      <c r="H68" s="7">
        <f>IF(Расчет!M82="",ROUND(Расчет!K82*(1+Расчет!$M$28/100),0),ROUND(Расчет!K82*(1+Расчет!M82/100),0))</f>
        <v>23760</v>
      </c>
      <c r="I68" s="7">
        <f>IF(Расчет!M82="",(Расчет!$M$28+100)/100,(Расчет!M82+100)/100)</f>
        <v>1.2</v>
      </c>
      <c r="J68" s="5">
        <f>IF(Расчет!P82="",IF($O$16=0,'ФОРМУЛЫ!'!H68,ROUND(Расчет!K82*'ФОРМУЛЫ!'!I68+L68,0)),Расчет!P82)</f>
        <v>23760</v>
      </c>
      <c r="K68" s="5">
        <f>J68*Расчет!E82</f>
        <v>23760</v>
      </c>
      <c r="L68" s="3">
        <f>IF($O$16=0,0,$M$16*(Расчет!K82/$O$16))</f>
        <v>0</v>
      </c>
      <c r="O68" s="3">
        <f>IF(Расчет!P82=0,Расчет!L82,0)</f>
        <v>19800</v>
      </c>
      <c r="P68" s="12">
        <f t="shared" si="2"/>
        <v>0.16666666666666666</v>
      </c>
      <c r="Q68" s="3">
        <f>IF(Расчет!H82='ФОРМУЛЫ!'!$B$5,'ФОРМУЛЫ!'!A68,0)</f>
        <v>19800</v>
      </c>
      <c r="R68" s="3">
        <f>IF(Расчет!H82='ФОРМУЛЫ!'!$B$4,'ФОРМУЛЫ!'!A68,0)</f>
        <v>0</v>
      </c>
      <c r="S68" s="3">
        <f>IF(Расчет!H82='ФОРМУЛЫ!'!$B$6,'ФОРМУЛЫ!'!A68,0)</f>
        <v>0</v>
      </c>
      <c r="T68" s="5">
        <f>ROUND((IF(Расчет!R82='ФОРМУЛЫ!'!$E$3,(A68-A68/1.18),IF(Расчет!R82='ФОРМУЛЫ!'!$E$4,0,IF(Расчет!R82='ФОРМУЛЫ!'!$E$5,(A68-A68/1.1),X))))*Расчет!E82,2)</f>
        <v>3020.34</v>
      </c>
      <c r="U68" s="3">
        <f>ROUND((IF(Расчет!R82='ФОРМУЛЫ!'!$E$3,(J68-J68/1.18),IF(Расчет!R82='ФОРМУЛЫ!'!$E$4,0,IF(Расчет!R82='ФОРМУЛЫ!'!$E$5,(J68-J68/1.1),X))))*Расчет!E82,2)</f>
        <v>3624.41</v>
      </c>
      <c r="V68" s="3">
        <f>ROUND((J68-J68/1.18)*Расчет!E82,2)</f>
        <v>3624.41</v>
      </c>
      <c r="W68" s="3">
        <f>ROUND(A68*Расчет!E82*0.21/365,2)</f>
        <v>11.39</v>
      </c>
      <c r="X68" s="3">
        <f t="shared" si="3"/>
        <v>0</v>
      </c>
      <c r="Y68" s="3">
        <f>IF(($Q$2-Расчет!X82)&gt;0,($Q$2-Расчет!X82),0)</f>
        <v>0</v>
      </c>
      <c r="Z68" s="3">
        <f t="shared" si="4"/>
        <v>0</v>
      </c>
      <c r="AA68" s="3">
        <f>IF(IF(Y68&gt;0,$Q$3-$Q$2,$Q$3-Расчет!X82)&gt;0,IF(Y68&gt;0,$Q$3-$Q$2,$Q$3-Расчет!X82),0)</f>
        <v>0</v>
      </c>
      <c r="AB68" s="3">
        <f t="shared" si="5"/>
        <v>0</v>
      </c>
      <c r="AC68" s="3">
        <f>IF(IF(AA68&gt;0,$Q$4-$Q$3,$Q$4-Расчет!X82)&gt;0,IF(AA68&gt;0,$Q$4-$Q$3,$Q$4-Расчет!X82),0)</f>
        <v>0</v>
      </c>
      <c r="AD68" s="3">
        <f t="shared" si="6"/>
        <v>0</v>
      </c>
      <c r="AE68" s="3">
        <f>IF(IF(AC68&gt;0,$Q$5-$Q$4,$Q$5-Расчет!X82)&gt;0,IF(AC68&gt;0,$Q$5-$Q$4,$Q$5-Расчет!X82),0)</f>
        <v>0</v>
      </c>
      <c r="AF68" s="3">
        <f t="shared" si="7"/>
        <v>0</v>
      </c>
      <c r="AG68" s="3">
        <f>IF(IF(AE68&gt;0,$Q$6-$Q$5,$Q$6-Расчет!X82)&gt;0,IF(AE68&gt;0,$Q$6-$Q$5,$Q$6-Расчет!X82),0)</f>
        <v>0</v>
      </c>
      <c r="AH68" s="3">
        <f t="shared" si="8"/>
        <v>0</v>
      </c>
    </row>
    <row r="69" spans="1:34" x14ac:dyDescent="0.25">
      <c r="A69" s="3">
        <f>IF(Расчет!H83='ФОРМУЛЫ!'!$B$4,Расчет!G83*Расчет!$N$28,IF(Расчет!H83='ФОРМУЛЫ!'!$B$5,Расчет!G83,IF(Расчет!H83='ФОРМУЛЫ!'!$B$6,Расчет!G83*Расчет!$O$28,0)))</f>
        <v>16380</v>
      </c>
      <c r="B69" s="3">
        <f>A69*Расчет!E83</f>
        <v>16380</v>
      </c>
      <c r="C69" s="3">
        <f>IF(Расчет!J83='ФОРМУЛЫ!'!$B$3,Расчет!G83*Расчет!I83/100,IF(Расчет!J83='ФОРМУЛЫ!'!$B$4,Расчет!I83*Расчет!$N$28,IF(Расчет!J83='ФОРМУЛЫ!'!$B$5,Расчет!I83,IF(Расчет!J83='ФОРМУЛЫ!'!$B$6,Расчет!I83*Расчет!$O$28,0))))</f>
        <v>0</v>
      </c>
      <c r="D69" s="3">
        <f>C69*Расчет!E83</f>
        <v>0</v>
      </c>
      <c r="E69" s="3">
        <f t="shared" si="1"/>
        <v>16380</v>
      </c>
      <c r="F69" s="3">
        <f>E69*Расчет!E83</f>
        <v>16380</v>
      </c>
      <c r="G69" s="3">
        <f>IF(Расчет!M83="",'ФОРМУЛЫ!'!E69*(100+Расчет!$M$28)/100,'ФОРМУЛЫ!'!E69*(100+Расчет!M83)/100)</f>
        <v>19656</v>
      </c>
      <c r="H69" s="7">
        <f>IF(Расчет!M83="",ROUND(Расчет!K83*(1+Расчет!$M$28/100),0),ROUND(Расчет!K83*(1+Расчет!M83/100),0))</f>
        <v>19656</v>
      </c>
      <c r="I69" s="7">
        <f>IF(Расчет!M83="",(Расчет!$M$28+100)/100,(Расчет!M83+100)/100)</f>
        <v>1.2</v>
      </c>
      <c r="J69" s="5">
        <f>IF(Расчет!P83="",IF($O$16=0,'ФОРМУЛЫ!'!H69,ROUND(Расчет!K83*'ФОРМУЛЫ!'!I69+L69,0)),Расчет!P83)</f>
        <v>19656</v>
      </c>
      <c r="K69" s="5">
        <f>J69*Расчет!E83</f>
        <v>19656</v>
      </c>
      <c r="L69" s="3">
        <f>IF($O$16=0,0,$M$16*(Расчет!K83/$O$16))</f>
        <v>0</v>
      </c>
      <c r="O69" s="3">
        <f>IF(Расчет!P83=0,Расчет!L83,0)</f>
        <v>16380</v>
      </c>
      <c r="P69" s="12">
        <f t="shared" si="2"/>
        <v>0.16666666666666666</v>
      </c>
      <c r="Q69" s="3">
        <f>IF(Расчет!H83='ФОРМУЛЫ!'!$B$5,'ФОРМУЛЫ!'!A69,0)</f>
        <v>16380</v>
      </c>
      <c r="R69" s="3">
        <f>IF(Расчет!H83='ФОРМУЛЫ!'!$B$4,'ФОРМУЛЫ!'!A69,0)</f>
        <v>0</v>
      </c>
      <c r="S69" s="3">
        <f>IF(Расчет!H83='ФОРМУЛЫ!'!$B$6,'ФОРМУЛЫ!'!A69,0)</f>
        <v>0</v>
      </c>
      <c r="T69" s="5">
        <f>ROUND((IF(Расчет!R83='ФОРМУЛЫ!'!$E$3,(A69-A69/1.18),IF(Расчет!R83='ФОРМУЛЫ!'!$E$4,0,IF(Расчет!R83='ФОРМУЛЫ!'!$E$5,(A69-A69/1.1),X))))*Расчет!E83,2)</f>
        <v>2498.64</v>
      </c>
      <c r="U69" s="3">
        <f>ROUND((IF(Расчет!R83='ФОРМУЛЫ!'!$E$3,(J69-J69/1.18),IF(Расчет!R83='ФОРМУЛЫ!'!$E$4,0,IF(Расчет!R83='ФОРМУЛЫ!'!$E$5,(J69-J69/1.1),X))))*Расчет!E83,2)</f>
        <v>2998.37</v>
      </c>
      <c r="V69" s="3">
        <f>ROUND((J69-J69/1.18)*Расчет!E83,2)</f>
        <v>2998.37</v>
      </c>
      <c r="W69" s="3">
        <f>ROUND(A69*Расчет!E83*0.21/365,2)</f>
        <v>9.42</v>
      </c>
      <c r="X69" s="3">
        <f t="shared" si="3"/>
        <v>0</v>
      </c>
      <c r="Y69" s="3">
        <f>IF(($Q$2-Расчет!X83)&gt;0,($Q$2-Расчет!X83),0)</f>
        <v>0</v>
      </c>
      <c r="Z69" s="3">
        <f t="shared" si="4"/>
        <v>0</v>
      </c>
      <c r="AA69" s="3">
        <f>IF(IF(Y69&gt;0,$Q$3-$Q$2,$Q$3-Расчет!X83)&gt;0,IF(Y69&gt;0,$Q$3-$Q$2,$Q$3-Расчет!X83),0)</f>
        <v>0</v>
      </c>
      <c r="AB69" s="3">
        <f t="shared" si="5"/>
        <v>0</v>
      </c>
      <c r="AC69" s="3">
        <f>IF(IF(AA69&gt;0,$Q$4-$Q$3,$Q$4-Расчет!X83)&gt;0,IF(AA69&gt;0,$Q$4-$Q$3,$Q$4-Расчет!X83),0)</f>
        <v>0</v>
      </c>
      <c r="AD69" s="3">
        <f t="shared" si="6"/>
        <v>0</v>
      </c>
      <c r="AE69" s="3">
        <f>IF(IF(AC69&gt;0,$Q$5-$Q$4,$Q$5-Расчет!X83)&gt;0,IF(AC69&gt;0,$Q$5-$Q$4,$Q$5-Расчет!X83),0)</f>
        <v>0</v>
      </c>
      <c r="AF69" s="3">
        <f t="shared" si="7"/>
        <v>0</v>
      </c>
      <c r="AG69" s="3">
        <f>IF(IF(AE69&gt;0,$Q$6-$Q$5,$Q$6-Расчет!X83)&gt;0,IF(AE69&gt;0,$Q$6-$Q$5,$Q$6-Расчет!X83),0)</f>
        <v>0</v>
      </c>
      <c r="AH69" s="3">
        <f t="shared" si="8"/>
        <v>0</v>
      </c>
    </row>
    <row r="70" spans="1:34" x14ac:dyDescent="0.25">
      <c r="A70" s="3">
        <f>IF(Расчет!H84='ФОРМУЛЫ!'!$B$4,Расчет!G84*Расчет!$N$28,IF(Расчет!H84='ФОРМУЛЫ!'!$B$5,Расчет!G84,IF(Расчет!H84='ФОРМУЛЫ!'!$B$6,Расчет!G84*Расчет!$O$28,0)))</f>
        <v>16380</v>
      </c>
      <c r="B70" s="3">
        <f>A70*Расчет!E84</f>
        <v>16380</v>
      </c>
      <c r="C70" s="3">
        <f>IF(Расчет!J84='ФОРМУЛЫ!'!$B$3,Расчет!G84*Расчет!I84/100,IF(Расчет!J84='ФОРМУЛЫ!'!$B$4,Расчет!I84*Расчет!$N$28,IF(Расчет!J84='ФОРМУЛЫ!'!$B$5,Расчет!I84,IF(Расчет!J84='ФОРМУЛЫ!'!$B$6,Расчет!I84*Расчет!$O$28,0))))</f>
        <v>0</v>
      </c>
      <c r="D70" s="3">
        <f>C70*Расчет!E84</f>
        <v>0</v>
      </c>
      <c r="E70" s="3">
        <f t="shared" si="1"/>
        <v>16380</v>
      </c>
      <c r="F70" s="3">
        <f>E70*Расчет!E84</f>
        <v>16380</v>
      </c>
      <c r="G70" s="3">
        <f>IF(Расчет!M84="",'ФОРМУЛЫ!'!E70*(100+Расчет!$M$28)/100,'ФОРМУЛЫ!'!E70*(100+Расчет!M84)/100)</f>
        <v>19656</v>
      </c>
      <c r="H70" s="7">
        <f>IF(Расчет!M84="",ROUND(Расчет!K84*(1+Расчет!$M$28/100),0),ROUND(Расчет!K84*(1+Расчет!M84/100),0))</f>
        <v>19656</v>
      </c>
      <c r="I70" s="7">
        <f>IF(Расчет!M84="",(Расчет!$M$28+100)/100,(Расчет!M84+100)/100)</f>
        <v>1.2</v>
      </c>
      <c r="J70" s="5">
        <f>IF(Расчет!P84="",IF($O$16=0,'ФОРМУЛЫ!'!H70,ROUND(Расчет!K84*'ФОРМУЛЫ!'!I70+L70,0)),Расчет!P84)</f>
        <v>19656</v>
      </c>
      <c r="K70" s="5">
        <f>J70*Расчет!E84</f>
        <v>19656</v>
      </c>
      <c r="L70" s="3">
        <f>IF($O$16=0,0,$M$16*(Расчет!K84/$O$16))</f>
        <v>0</v>
      </c>
      <c r="O70" s="3">
        <f>IF(Расчет!P84=0,Расчет!L84,0)</f>
        <v>16380</v>
      </c>
      <c r="P70" s="12">
        <f t="shared" si="2"/>
        <v>0.16666666666666666</v>
      </c>
      <c r="Q70" s="3">
        <f>IF(Расчет!H84='ФОРМУЛЫ!'!$B$5,'ФОРМУЛЫ!'!A70,0)</f>
        <v>16380</v>
      </c>
      <c r="R70" s="3">
        <f>IF(Расчет!H84='ФОРМУЛЫ!'!$B$4,'ФОРМУЛЫ!'!A70,0)</f>
        <v>0</v>
      </c>
      <c r="S70" s="3">
        <f>IF(Расчет!H84='ФОРМУЛЫ!'!$B$6,'ФОРМУЛЫ!'!A70,0)</f>
        <v>0</v>
      </c>
      <c r="T70" s="5">
        <f>ROUND((IF(Расчет!R84='ФОРМУЛЫ!'!$E$3,(A70-A70/1.18),IF(Расчет!R84='ФОРМУЛЫ!'!$E$4,0,IF(Расчет!R84='ФОРМУЛЫ!'!$E$5,(A70-A70/1.1),X))))*Расчет!E84,2)</f>
        <v>2498.64</v>
      </c>
      <c r="U70" s="3">
        <f>ROUND((IF(Расчет!R84='ФОРМУЛЫ!'!$E$3,(J70-J70/1.18),IF(Расчет!R84='ФОРМУЛЫ!'!$E$4,0,IF(Расчет!R84='ФОРМУЛЫ!'!$E$5,(J70-J70/1.1),X))))*Расчет!E84,2)</f>
        <v>2998.37</v>
      </c>
      <c r="V70" s="3">
        <f>ROUND((J70-J70/1.18)*Расчет!E84,2)</f>
        <v>2998.37</v>
      </c>
      <c r="W70" s="3">
        <f>ROUND(A70*Расчет!E84*0.21/365,2)</f>
        <v>9.42</v>
      </c>
      <c r="X70" s="3">
        <f t="shared" si="3"/>
        <v>0</v>
      </c>
      <c r="Y70" s="3">
        <f>IF(($Q$2-Расчет!X84)&gt;0,($Q$2-Расчет!X84),0)</f>
        <v>0</v>
      </c>
      <c r="Z70" s="3">
        <f t="shared" si="4"/>
        <v>0</v>
      </c>
      <c r="AA70" s="3">
        <f>IF(IF(Y70&gt;0,$Q$3-$Q$2,$Q$3-Расчет!X84)&gt;0,IF(Y70&gt;0,$Q$3-$Q$2,$Q$3-Расчет!X84),0)</f>
        <v>0</v>
      </c>
      <c r="AB70" s="3">
        <f t="shared" si="5"/>
        <v>0</v>
      </c>
      <c r="AC70" s="3">
        <f>IF(IF(AA70&gt;0,$Q$4-$Q$3,$Q$4-Расчет!X84)&gt;0,IF(AA70&gt;0,$Q$4-$Q$3,$Q$4-Расчет!X84),0)</f>
        <v>0</v>
      </c>
      <c r="AD70" s="3">
        <f t="shared" si="6"/>
        <v>0</v>
      </c>
      <c r="AE70" s="3">
        <f>IF(IF(AC70&gt;0,$Q$5-$Q$4,$Q$5-Расчет!X84)&gt;0,IF(AC70&gt;0,$Q$5-$Q$4,$Q$5-Расчет!X84),0)</f>
        <v>0</v>
      </c>
      <c r="AF70" s="3">
        <f t="shared" si="7"/>
        <v>0</v>
      </c>
      <c r="AG70" s="3">
        <f>IF(IF(AE70&gt;0,$Q$6-$Q$5,$Q$6-Расчет!X84)&gt;0,IF(AE70&gt;0,$Q$6-$Q$5,$Q$6-Расчет!X84),0)</f>
        <v>0</v>
      </c>
      <c r="AH70" s="3">
        <f t="shared" si="8"/>
        <v>0</v>
      </c>
    </row>
    <row r="71" spans="1:34" x14ac:dyDescent="0.25">
      <c r="A71" s="3">
        <f>IF(Расчет!H85='ФОРМУЛЫ!'!$B$4,Расчет!G85*Расчет!$N$28,IF(Расчет!H85='ФОРМУЛЫ!'!$B$5,Расчет!G85,IF(Расчет!H85='ФОРМУЛЫ!'!$B$6,Расчет!G85*Расчет!$O$28,0)))</f>
        <v>89000</v>
      </c>
      <c r="B71" s="3">
        <f>A71*Расчет!E85</f>
        <v>89000</v>
      </c>
      <c r="C71" s="3">
        <f>IF(Расчет!J85='ФОРМУЛЫ!'!$B$3,Расчет!G85*Расчет!I85/100,IF(Расчет!J85='ФОРМУЛЫ!'!$B$4,Расчет!I85*Расчет!$N$28,IF(Расчет!J85='ФОРМУЛЫ!'!$B$5,Расчет!I85,IF(Расчет!J85='ФОРМУЛЫ!'!$B$6,Расчет!I85*Расчет!$O$28,0))))</f>
        <v>0</v>
      </c>
      <c r="D71" s="3">
        <f>C71*Расчет!E85</f>
        <v>0</v>
      </c>
      <c r="E71" s="3">
        <f t="shared" si="1"/>
        <v>89000</v>
      </c>
      <c r="F71" s="3">
        <f>E71*Расчет!E85</f>
        <v>89000</v>
      </c>
      <c r="G71" s="3">
        <f>IF(Расчет!M85="",'ФОРМУЛЫ!'!E71*(100+Расчет!$M$28)/100,'ФОРМУЛЫ!'!E71*(100+Расчет!M85)/100)</f>
        <v>106800</v>
      </c>
      <c r="H71" s="7">
        <f>IF(Расчет!M85="",ROUND(Расчет!K85*(1+Расчет!$M$28/100),0),ROUND(Расчет!K85*(1+Расчет!M85/100),0))</f>
        <v>106800</v>
      </c>
      <c r="I71" s="7">
        <f>IF(Расчет!M85="",(Расчет!$M$28+100)/100,(Расчет!M85+100)/100)</f>
        <v>1.2</v>
      </c>
      <c r="J71" s="5">
        <f>IF(Расчет!P85="",IF($O$16=0,'ФОРМУЛЫ!'!H71,ROUND(Расчет!K85*'ФОРМУЛЫ!'!I71+L71,0)),Расчет!P85)</f>
        <v>106800</v>
      </c>
      <c r="K71" s="5">
        <f>J71*Расчет!E85</f>
        <v>106800</v>
      </c>
      <c r="L71" s="3">
        <f>IF($O$16=0,0,$M$16*(Расчет!K85/$O$16))</f>
        <v>0</v>
      </c>
      <c r="O71" s="3">
        <f>IF(Расчет!P85=0,Расчет!L85,0)</f>
        <v>89000</v>
      </c>
      <c r="P71" s="12">
        <f t="shared" si="2"/>
        <v>0.16666666666666666</v>
      </c>
      <c r="Q71" s="3">
        <f>IF(Расчет!H85='ФОРМУЛЫ!'!$B$5,'ФОРМУЛЫ!'!A71,0)</f>
        <v>89000</v>
      </c>
      <c r="R71" s="3">
        <f>IF(Расчет!H85='ФОРМУЛЫ!'!$B$4,'ФОРМУЛЫ!'!A71,0)</f>
        <v>0</v>
      </c>
      <c r="S71" s="3">
        <f>IF(Расчет!H85='ФОРМУЛЫ!'!$B$6,'ФОРМУЛЫ!'!A71,0)</f>
        <v>0</v>
      </c>
      <c r="T71" s="5">
        <f>ROUND((IF(Расчет!R85='ФОРМУЛЫ!'!$E$3,(A71-A71/1.18),IF(Расчет!R85='ФОРМУЛЫ!'!$E$4,0,IF(Расчет!R85='ФОРМУЛЫ!'!$E$5,(A71-A71/1.1),X))))*Расчет!E85,2)</f>
        <v>13576.27</v>
      </c>
      <c r="U71" s="3">
        <f>ROUND((IF(Расчет!R85='ФОРМУЛЫ!'!$E$3,(J71-J71/1.18),IF(Расчет!R85='ФОРМУЛЫ!'!$E$4,0,IF(Расчет!R85='ФОРМУЛЫ!'!$E$5,(J71-J71/1.1),X))))*Расчет!E85,2)</f>
        <v>16291.53</v>
      </c>
      <c r="V71" s="3">
        <f>ROUND((J71-J71/1.18)*Расчет!E85,2)</f>
        <v>16291.53</v>
      </c>
      <c r="W71" s="3">
        <f>ROUND(A71*Расчет!E85*0.21/365,2)</f>
        <v>51.21</v>
      </c>
      <c r="X71" s="3">
        <f t="shared" si="3"/>
        <v>0</v>
      </c>
      <c r="Y71" s="3">
        <f>IF(($Q$2-Расчет!X85)&gt;0,($Q$2-Расчет!X85),0)</f>
        <v>0</v>
      </c>
      <c r="Z71" s="3">
        <f t="shared" si="4"/>
        <v>0</v>
      </c>
      <c r="AA71" s="3">
        <f>IF(IF(Y71&gt;0,$Q$3-$Q$2,$Q$3-Расчет!X85)&gt;0,IF(Y71&gt;0,$Q$3-$Q$2,$Q$3-Расчет!X85),0)</f>
        <v>0</v>
      </c>
      <c r="AB71" s="3">
        <f t="shared" si="5"/>
        <v>0</v>
      </c>
      <c r="AC71" s="3">
        <f>IF(IF(AA71&gt;0,$Q$4-$Q$3,$Q$4-Расчет!X85)&gt;0,IF(AA71&gt;0,$Q$4-$Q$3,$Q$4-Расчет!X85),0)</f>
        <v>0</v>
      </c>
      <c r="AD71" s="3">
        <f t="shared" si="6"/>
        <v>0</v>
      </c>
      <c r="AE71" s="3">
        <f>IF(IF(AC71&gt;0,$Q$5-$Q$4,$Q$5-Расчет!X85)&gt;0,IF(AC71&gt;0,$Q$5-$Q$4,$Q$5-Расчет!X85),0)</f>
        <v>0</v>
      </c>
      <c r="AF71" s="3">
        <f t="shared" si="7"/>
        <v>0</v>
      </c>
      <c r="AG71" s="3">
        <f>IF(IF(AE71&gt;0,$Q$6-$Q$5,$Q$6-Расчет!X85)&gt;0,IF(AE71&gt;0,$Q$6-$Q$5,$Q$6-Расчет!X85),0)</f>
        <v>0</v>
      </c>
      <c r="AH71" s="3">
        <f t="shared" si="8"/>
        <v>0</v>
      </c>
    </row>
    <row r="72" spans="1:34" x14ac:dyDescent="0.25">
      <c r="A72" s="3">
        <f>IF(Расчет!H86='ФОРМУЛЫ!'!$B$4,Расчет!G86*Расчет!$N$28,IF(Расчет!H86='ФОРМУЛЫ!'!$B$5,Расчет!G86,IF(Расчет!H86='ФОРМУЛЫ!'!$B$6,Расчет!G86*Расчет!$O$28,0)))</f>
        <v>0</v>
      </c>
      <c r="B72" s="3">
        <f>A72*Расчет!E86</f>
        <v>0</v>
      </c>
      <c r="C72" s="3">
        <f>IF(Расчет!J86='ФОРМУЛЫ!'!$B$3,Расчет!G86*Расчет!I86/100,IF(Расчет!J86='ФОРМУЛЫ!'!$B$4,Расчет!I86*Расчет!$N$28,IF(Расчет!J86='ФОРМУЛЫ!'!$B$5,Расчет!I86,IF(Расчет!J86='ФОРМУЛЫ!'!$B$6,Расчет!I86*Расчет!$O$28,0))))</f>
        <v>0</v>
      </c>
      <c r="D72" s="3">
        <f>C72*Расчет!E86</f>
        <v>0</v>
      </c>
      <c r="E72" s="3">
        <f t="shared" si="1"/>
        <v>0</v>
      </c>
      <c r="F72" s="3">
        <f>E72*Расчет!E86</f>
        <v>0</v>
      </c>
      <c r="G72" s="3">
        <f>IF(Расчет!M86="",'ФОРМУЛЫ!'!E72*(100+Расчет!$M$28)/100,'ФОРМУЛЫ!'!E72*(100+Расчет!M86)/100)</f>
        <v>0</v>
      </c>
      <c r="H72" s="7">
        <f>IF(Расчет!M86="",ROUND(Расчет!K86*(1+Расчет!$M$28/100),0),ROUND(Расчет!K86*(1+Расчет!M86/100),0))</f>
        <v>0</v>
      </c>
      <c r="I72" s="7">
        <f>IF(Расчет!M86="",(Расчет!$M$28+100)/100,(Расчет!M86+100)/100)</f>
        <v>1.2</v>
      </c>
      <c r="J72" s="5">
        <f>IF(Расчет!P86="",IF($O$16=0,'ФОРМУЛЫ!'!H72,ROUND(Расчет!K86*'ФОРМУЛЫ!'!I72+L72,0)),Расчет!P86)</f>
        <v>0</v>
      </c>
      <c r="K72" s="5">
        <f>J72*Расчет!E86</f>
        <v>0</v>
      </c>
      <c r="L72" s="3">
        <f>IF($O$16=0,0,$M$16*(Расчет!K86/$O$16))</f>
        <v>0</v>
      </c>
      <c r="O72" s="3">
        <f>IF(Расчет!P86=0,Расчет!L86,0)</f>
        <v>0</v>
      </c>
      <c r="P72" s="12">
        <f t="shared" si="2"/>
        <v>0</v>
      </c>
      <c r="Q72" s="3">
        <f>IF(Расчет!H86='ФОРМУЛЫ!'!$B$5,'ФОРМУЛЫ!'!A72,0)</f>
        <v>0</v>
      </c>
      <c r="R72" s="3">
        <f>IF(Расчет!H86='ФОРМУЛЫ!'!$B$4,'ФОРМУЛЫ!'!A72,0)</f>
        <v>0</v>
      </c>
      <c r="S72" s="3">
        <f>IF(Расчет!H86='ФОРМУЛЫ!'!$B$6,'ФОРМУЛЫ!'!A72,0)</f>
        <v>0</v>
      </c>
      <c r="T72" s="5">
        <f>ROUND((IF(Расчет!R86='ФОРМУЛЫ!'!$E$3,(A72-A72/1.18),IF(Расчет!R86='ФОРМУЛЫ!'!$E$4,0,IF(Расчет!R86='ФОРМУЛЫ!'!$E$5,(A72-A72/1.1),X))))*Расчет!E86,2)</f>
        <v>0</v>
      </c>
      <c r="U72" s="3">
        <f>ROUND((IF(Расчет!R86='ФОРМУЛЫ!'!$E$3,(J72-J72/1.18),IF(Расчет!R86='ФОРМУЛЫ!'!$E$4,0,IF(Расчет!R86='ФОРМУЛЫ!'!$E$5,(J72-J72/1.1),X))))*Расчет!E86,2)</f>
        <v>0</v>
      </c>
      <c r="V72" s="3">
        <f>ROUND((J72-J72/1.18)*Расчет!E86,2)</f>
        <v>0</v>
      </c>
      <c r="W72" s="3">
        <f>ROUND(A72*Расчет!E86*0.21/365,2)</f>
        <v>0</v>
      </c>
      <c r="X72" s="3">
        <f t="shared" si="3"/>
        <v>0</v>
      </c>
      <c r="Y72" s="3">
        <f>IF(($Q$2-Расчет!X86)&gt;0,($Q$2-Расчет!X86),0)</f>
        <v>0</v>
      </c>
      <c r="Z72" s="3">
        <f t="shared" si="4"/>
        <v>0</v>
      </c>
      <c r="AA72" s="3">
        <f>IF(IF(Y72&gt;0,$Q$3-$Q$2,$Q$3-Расчет!X86)&gt;0,IF(Y72&gt;0,$Q$3-$Q$2,$Q$3-Расчет!X86),0)</f>
        <v>0</v>
      </c>
      <c r="AB72" s="3">
        <f t="shared" si="5"/>
        <v>0</v>
      </c>
      <c r="AC72" s="3">
        <f>IF(IF(AA72&gt;0,$Q$4-$Q$3,$Q$4-Расчет!X86)&gt;0,IF(AA72&gt;0,$Q$4-$Q$3,$Q$4-Расчет!X86),0)</f>
        <v>0</v>
      </c>
      <c r="AD72" s="3">
        <f t="shared" si="6"/>
        <v>0</v>
      </c>
      <c r="AE72" s="3">
        <f>IF(IF(AC72&gt;0,$Q$5-$Q$4,$Q$5-Расчет!X86)&gt;0,IF(AC72&gt;0,$Q$5-$Q$4,$Q$5-Расчет!X86),0)</f>
        <v>0</v>
      </c>
      <c r="AF72" s="3">
        <f t="shared" si="7"/>
        <v>0</v>
      </c>
      <c r="AG72" s="3">
        <f>IF(IF(AE72&gt;0,$Q$6-$Q$5,$Q$6-Расчет!X86)&gt;0,IF(AE72&gt;0,$Q$6-$Q$5,$Q$6-Расчет!X86),0)</f>
        <v>0</v>
      </c>
      <c r="AH72" s="3">
        <f t="shared" si="8"/>
        <v>0</v>
      </c>
    </row>
    <row r="73" spans="1:34" x14ac:dyDescent="0.25">
      <c r="A73" s="3">
        <f>IF(Расчет!H87='ФОРМУЛЫ!'!$B$4,Расчет!G87*Расчет!$N$28,IF(Расчет!H87='ФОРМУЛЫ!'!$B$5,Расчет!G87,IF(Расчет!H87='ФОРМУЛЫ!'!$B$6,Расчет!G87*Расчет!$O$28,0)))</f>
        <v>0</v>
      </c>
      <c r="B73" s="3">
        <f>A73*Расчет!E87</f>
        <v>0</v>
      </c>
      <c r="C73" s="3">
        <f>IF(Расчет!J87='ФОРМУЛЫ!'!$B$3,Расчет!G87*Расчет!I87/100,IF(Расчет!J87='ФОРМУЛЫ!'!$B$4,Расчет!I87*Расчет!$N$28,IF(Расчет!J87='ФОРМУЛЫ!'!$B$5,Расчет!I87,IF(Расчет!J87='ФОРМУЛЫ!'!$B$6,Расчет!I87*Расчет!$O$28,0))))</f>
        <v>0</v>
      </c>
      <c r="D73" s="3">
        <f>C73*Расчет!E87</f>
        <v>0</v>
      </c>
      <c r="E73" s="3">
        <f t="shared" si="1"/>
        <v>0</v>
      </c>
      <c r="F73" s="3">
        <f>E73*Расчет!E87</f>
        <v>0</v>
      </c>
      <c r="G73" s="3">
        <f>IF(Расчет!M87="",'ФОРМУЛЫ!'!E73*(100+Расчет!$M$28)/100,'ФОРМУЛЫ!'!E73*(100+Расчет!M87)/100)</f>
        <v>0</v>
      </c>
      <c r="H73" s="7">
        <f>IF(Расчет!M87="",ROUND(Расчет!K87*(1+Расчет!$M$28/100),0),ROUND(Расчет!K87*(1+Расчет!M87/100),0))</f>
        <v>0</v>
      </c>
      <c r="I73" s="7">
        <f>IF(Расчет!M87="",(Расчет!$M$28+100)/100,(Расчет!M87+100)/100)</f>
        <v>1.2</v>
      </c>
      <c r="J73" s="5">
        <f>IF(Расчет!P87="",IF($O$16=0,'ФОРМУЛЫ!'!H73,ROUND(Расчет!K87*'ФОРМУЛЫ!'!I73+L73,0)),Расчет!P87)</f>
        <v>0</v>
      </c>
      <c r="K73" s="5">
        <f>J73*Расчет!E87</f>
        <v>0</v>
      </c>
      <c r="L73" s="3">
        <f>IF($O$16=0,0,$M$16*(Расчет!K87/$O$16))</f>
        <v>0</v>
      </c>
      <c r="O73" s="3">
        <f>IF(Расчет!P87=0,Расчет!L87,0)</f>
        <v>0</v>
      </c>
      <c r="P73" s="12">
        <f t="shared" si="2"/>
        <v>0</v>
      </c>
      <c r="Q73" s="3">
        <f>IF(Расчет!H87='ФОРМУЛЫ!'!$B$5,'ФОРМУЛЫ!'!A73,0)</f>
        <v>0</v>
      </c>
      <c r="R73" s="3">
        <f>IF(Расчет!H87='ФОРМУЛЫ!'!$B$4,'ФОРМУЛЫ!'!A73,0)</f>
        <v>0</v>
      </c>
      <c r="S73" s="3">
        <f>IF(Расчет!H87='ФОРМУЛЫ!'!$B$6,'ФОРМУЛЫ!'!A73,0)</f>
        <v>0</v>
      </c>
      <c r="T73" s="5">
        <f>ROUND((IF(Расчет!R87='ФОРМУЛЫ!'!$E$3,(A73-A73/1.18),IF(Расчет!R87='ФОРМУЛЫ!'!$E$4,0,IF(Расчет!R87='ФОРМУЛЫ!'!$E$5,(A73-A73/1.1),X))))*Расчет!E87,2)</f>
        <v>0</v>
      </c>
      <c r="U73" s="3">
        <f>ROUND((IF(Расчет!R87='ФОРМУЛЫ!'!$E$3,(J73-J73/1.18),IF(Расчет!R87='ФОРМУЛЫ!'!$E$4,0,IF(Расчет!R87='ФОРМУЛЫ!'!$E$5,(J73-J73/1.1),X))))*Расчет!E87,2)</f>
        <v>0</v>
      </c>
      <c r="V73" s="3">
        <f>ROUND((J73-J73/1.18)*Расчет!E87,2)</f>
        <v>0</v>
      </c>
      <c r="W73" s="3">
        <f>ROUND(A73*Расчет!E87*0.21/365,2)</f>
        <v>0</v>
      </c>
      <c r="X73" s="3">
        <f t="shared" si="3"/>
        <v>0</v>
      </c>
      <c r="Y73" s="3">
        <f>IF(($Q$2-Расчет!X87)&gt;0,($Q$2-Расчет!X87),0)</f>
        <v>0</v>
      </c>
      <c r="Z73" s="3">
        <f t="shared" si="4"/>
        <v>0</v>
      </c>
      <c r="AA73" s="3">
        <f>IF(IF(Y73&gt;0,$Q$3-$Q$2,$Q$3-Расчет!X87)&gt;0,IF(Y73&gt;0,$Q$3-$Q$2,$Q$3-Расчет!X87),0)</f>
        <v>0</v>
      </c>
      <c r="AB73" s="3">
        <f t="shared" si="5"/>
        <v>0</v>
      </c>
      <c r="AC73" s="3">
        <f>IF(IF(AA73&gt;0,$Q$4-$Q$3,$Q$4-Расчет!X87)&gt;0,IF(AA73&gt;0,$Q$4-$Q$3,$Q$4-Расчет!X87),0)</f>
        <v>0</v>
      </c>
      <c r="AD73" s="3">
        <f t="shared" si="6"/>
        <v>0</v>
      </c>
      <c r="AE73" s="3">
        <f>IF(IF(AC73&gt;0,$Q$5-$Q$4,$Q$5-Расчет!X87)&gt;0,IF(AC73&gt;0,$Q$5-$Q$4,$Q$5-Расчет!X87),0)</f>
        <v>0</v>
      </c>
      <c r="AF73" s="3">
        <f t="shared" si="7"/>
        <v>0</v>
      </c>
      <c r="AG73" s="3">
        <f>IF(IF(AE73&gt;0,$Q$6-$Q$5,$Q$6-Расчет!X87)&gt;0,IF(AE73&gt;0,$Q$6-$Q$5,$Q$6-Расчет!X87),0)</f>
        <v>0</v>
      </c>
      <c r="AH73" s="3">
        <f t="shared" si="8"/>
        <v>0</v>
      </c>
    </row>
    <row r="74" spans="1:34" x14ac:dyDescent="0.25">
      <c r="A74" s="3">
        <f>IF(Расчет!H88='ФОРМУЛЫ!'!$B$4,Расчет!G88*Расчет!$N$28,IF(Расчет!H88='ФОРМУЛЫ!'!$B$5,Расчет!G88,IF(Расчет!H88='ФОРМУЛЫ!'!$B$6,Расчет!G88*Расчет!$O$28,0)))</f>
        <v>178856</v>
      </c>
      <c r="B74" s="3">
        <f>A74*Расчет!E88</f>
        <v>178856</v>
      </c>
      <c r="C74" s="3">
        <f>IF(Расчет!J88='ФОРМУЛЫ!'!$B$3,Расчет!G88*Расчет!I88/100,IF(Расчет!J88='ФОРМУЛЫ!'!$B$4,Расчет!I88*Расчет!$N$28,IF(Расчет!J88='ФОРМУЛЫ!'!$B$5,Расчет!I88,IF(Расчет!J88='ФОРМУЛЫ!'!$B$6,Расчет!I88*Расчет!$O$28,0))))</f>
        <v>0</v>
      </c>
      <c r="D74" s="3">
        <f>C74*Расчет!E88</f>
        <v>0</v>
      </c>
      <c r="E74" s="3">
        <f t="shared" si="1"/>
        <v>178856</v>
      </c>
      <c r="F74" s="3">
        <f>E74*Расчет!E88</f>
        <v>178856</v>
      </c>
      <c r="G74" s="3">
        <f>IF(Расчет!M88="",'ФОРМУЛЫ!'!E74*(100+Расчет!$M$28)/100,'ФОРМУЛЫ!'!E74*(100+Расчет!M88)/100)</f>
        <v>214627.20000000001</v>
      </c>
      <c r="H74" s="7">
        <f>IF(Расчет!M88="",ROUND(Расчет!K88*(1+Расчет!$M$28/100),0),ROUND(Расчет!K88*(1+Расчет!M88/100),0))</f>
        <v>214627</v>
      </c>
      <c r="I74" s="7">
        <f>IF(Расчет!M88="",(Расчет!$M$28+100)/100,(Расчет!M88+100)/100)</f>
        <v>1.2</v>
      </c>
      <c r="J74" s="5">
        <f>IF(Расчет!P88="",IF($O$16=0,'ФОРМУЛЫ!'!H74,ROUND(Расчет!K88*'ФОРМУЛЫ!'!I74+L74,0)),Расчет!P88)</f>
        <v>214627</v>
      </c>
      <c r="K74" s="5">
        <f>J74*Расчет!E88</f>
        <v>214627</v>
      </c>
      <c r="L74" s="3">
        <f>IF($O$16=0,0,$M$16*(Расчет!K88/$O$16))</f>
        <v>0</v>
      </c>
      <c r="O74" s="3">
        <f>IF(Расчет!P88=0,Расчет!L88,0)</f>
        <v>178856</v>
      </c>
      <c r="P74" s="12">
        <f t="shared" si="2"/>
        <v>0.16666589012565985</v>
      </c>
      <c r="Q74" s="3">
        <f>IF(Расчет!H88='ФОРМУЛЫ!'!$B$5,'ФОРМУЛЫ!'!A74,0)</f>
        <v>178856</v>
      </c>
      <c r="R74" s="3">
        <f>IF(Расчет!H88='ФОРМУЛЫ!'!$B$4,'ФОРМУЛЫ!'!A74,0)</f>
        <v>0</v>
      </c>
      <c r="S74" s="3">
        <f>IF(Расчет!H88='ФОРМУЛЫ!'!$B$6,'ФОРМУЛЫ!'!A74,0)</f>
        <v>0</v>
      </c>
      <c r="T74" s="5">
        <f>ROUND((IF(Расчет!R88='ФОРМУЛЫ!'!$E$3,(A74-A74/1.18),IF(Расчет!R88='ФОРМУЛЫ!'!$E$4,0,IF(Расчет!R88='ФОРМУЛЫ!'!$E$5,(A74-A74/1.1),X))))*Расчет!E88,2)</f>
        <v>27283.119999999999</v>
      </c>
      <c r="U74" s="3">
        <f>ROUND((IF(Расчет!R88='ФОРМУЛЫ!'!$E$3,(J74-J74/1.18),IF(Расчет!R88='ФОРМУЛЫ!'!$E$4,0,IF(Расчет!R88='ФОРМУЛЫ!'!$E$5,(J74-J74/1.1),X))))*Расчет!E88,2)</f>
        <v>32739.71</v>
      </c>
      <c r="V74" s="3">
        <f>ROUND((J74-J74/1.18)*Расчет!E88,2)</f>
        <v>32739.71</v>
      </c>
      <c r="W74" s="3">
        <f>ROUND(A74*Расчет!E88*0.21/365,2)</f>
        <v>102.9</v>
      </c>
      <c r="X74" s="3">
        <f t="shared" si="3"/>
        <v>0</v>
      </c>
      <c r="Y74" s="3">
        <f>IF(($Q$2-Расчет!X88)&gt;0,($Q$2-Расчет!X88),0)</f>
        <v>0</v>
      </c>
      <c r="Z74" s="3">
        <f t="shared" si="4"/>
        <v>0</v>
      </c>
      <c r="AA74" s="3">
        <f>IF(IF(Y74&gt;0,$Q$3-$Q$2,$Q$3-Расчет!X88)&gt;0,IF(Y74&gt;0,$Q$3-$Q$2,$Q$3-Расчет!X88),0)</f>
        <v>0</v>
      </c>
      <c r="AB74" s="3">
        <f t="shared" si="5"/>
        <v>0</v>
      </c>
      <c r="AC74" s="3">
        <f>IF(IF(AA74&gt;0,$Q$4-$Q$3,$Q$4-Расчет!X88)&gt;0,IF(AA74&gt;0,$Q$4-$Q$3,$Q$4-Расчет!X88),0)</f>
        <v>0</v>
      </c>
      <c r="AD74" s="3">
        <f t="shared" si="6"/>
        <v>0</v>
      </c>
      <c r="AE74" s="3">
        <f>IF(IF(AC74&gt;0,$Q$5-$Q$4,$Q$5-Расчет!X88)&gt;0,IF(AC74&gt;0,$Q$5-$Q$4,$Q$5-Расчет!X88),0)</f>
        <v>0</v>
      </c>
      <c r="AF74" s="3">
        <f t="shared" si="7"/>
        <v>0</v>
      </c>
      <c r="AG74" s="3">
        <f>IF(IF(AE74&gt;0,$Q$6-$Q$5,$Q$6-Расчет!X88)&gt;0,IF(AE74&gt;0,$Q$6-$Q$5,$Q$6-Расчет!X88),0)</f>
        <v>0</v>
      </c>
      <c r="AH74" s="3">
        <f t="shared" si="8"/>
        <v>0</v>
      </c>
    </row>
    <row r="75" spans="1:34" x14ac:dyDescent="0.25">
      <c r="A75" s="3">
        <f>IF(Расчет!H89='ФОРМУЛЫ!'!$B$4,Расчет!G89*Расчет!$N$28,IF(Расчет!H89='ФОРМУЛЫ!'!$B$5,Расчет!G89,IF(Расчет!H89='ФОРМУЛЫ!'!$B$6,Расчет!G89*Расчет!$O$28,0)))</f>
        <v>1150000</v>
      </c>
      <c r="B75" s="3">
        <f>A75*Расчет!E89</f>
        <v>1150000</v>
      </c>
      <c r="C75" s="3">
        <f>IF(Расчет!J89='ФОРМУЛЫ!'!$B$3,Расчет!G89*Расчет!I89/100,IF(Расчет!J89='ФОРМУЛЫ!'!$B$4,Расчет!I89*Расчет!$N$28,IF(Расчет!J89='ФОРМУЛЫ!'!$B$5,Расчет!I89,IF(Расчет!J89='ФОРМУЛЫ!'!$B$6,Расчет!I89*Расчет!$O$28,0))))</f>
        <v>0</v>
      </c>
      <c r="D75" s="3">
        <f>C75*Расчет!E89</f>
        <v>0</v>
      </c>
      <c r="E75" s="3">
        <f t="shared" si="1"/>
        <v>1150000</v>
      </c>
      <c r="F75" s="3">
        <f>E75*Расчет!E89</f>
        <v>1150000</v>
      </c>
      <c r="G75" s="3">
        <f>IF(Расчет!M89="",'ФОРМУЛЫ!'!E75*(100+Расчет!$M$28)/100,'ФОРМУЛЫ!'!E75*(100+Расчет!M89)/100)</f>
        <v>1380000</v>
      </c>
      <c r="H75" s="7">
        <f>IF(Расчет!M89="",ROUND(Расчет!K89*(1+Расчет!$M$28/100),0),ROUND(Расчет!K89*(1+Расчет!M89/100),0))</f>
        <v>1380000</v>
      </c>
      <c r="I75" s="7">
        <f>IF(Расчет!M89="",(Расчет!$M$28+100)/100,(Расчет!M89+100)/100)</f>
        <v>1.2</v>
      </c>
      <c r="J75" s="5">
        <f>IF(Расчет!P89="",IF($O$16=0,'ФОРМУЛЫ!'!H75,ROUND(Расчет!K89*'ФОРМУЛЫ!'!I75+L75,0)),Расчет!P89)</f>
        <v>1289199</v>
      </c>
      <c r="K75" s="5">
        <f>J75*Расчет!E89</f>
        <v>1289199</v>
      </c>
      <c r="L75" s="3">
        <f>IF($O$16=0,0,$M$16*(Расчет!K89/$O$16))</f>
        <v>0</v>
      </c>
      <c r="O75" s="3">
        <f>IF(Расчет!P89=0,Расчет!L89,0)</f>
        <v>0</v>
      </c>
      <c r="P75" s="12">
        <f t="shared" si="2"/>
        <v>0.10797324540276559</v>
      </c>
      <c r="Q75" s="3">
        <f>IF(Расчет!H89='ФОРМУЛЫ!'!$B$5,'ФОРМУЛЫ!'!A75,0)</f>
        <v>1150000</v>
      </c>
      <c r="R75" s="3">
        <f>IF(Расчет!H89='ФОРМУЛЫ!'!$B$4,'ФОРМУЛЫ!'!A75,0)</f>
        <v>0</v>
      </c>
      <c r="S75" s="3">
        <f>IF(Расчет!H89='ФОРМУЛЫ!'!$B$6,'ФОРМУЛЫ!'!A75,0)</f>
        <v>0</v>
      </c>
      <c r="T75" s="5">
        <f>ROUND((IF(Расчет!R89='ФОРМУЛЫ!'!$E$3,(A75-A75/1.18),IF(Расчет!R89='ФОРМУЛЫ!'!$E$4,0,IF(Расчет!R89='ФОРМУЛЫ!'!$E$5,(A75-A75/1.1),X))))*Расчет!E89,2)</f>
        <v>175423.73</v>
      </c>
      <c r="U75" s="3">
        <f>ROUND((IF(Расчет!R89='ФОРМУЛЫ!'!$E$3,(J75-J75/1.18),IF(Расчет!R89='ФОРМУЛЫ!'!$E$4,0,IF(Расчет!R89='ФОРМУЛЫ!'!$E$5,(J75-J75/1.1),X))))*Расчет!E89,2)</f>
        <v>196657.47</v>
      </c>
      <c r="V75" s="3">
        <f>ROUND((J75-J75/1.18)*Расчет!E89,2)</f>
        <v>196657.47</v>
      </c>
      <c r="W75" s="3">
        <f>ROUND(A75*Расчет!E89*0.21/365,2)</f>
        <v>661.64</v>
      </c>
      <c r="X75" s="3">
        <f t="shared" si="3"/>
        <v>0</v>
      </c>
      <c r="Y75" s="3">
        <f>IF(($Q$2-Расчет!X89)&gt;0,($Q$2-Расчет!X89),0)</f>
        <v>0</v>
      </c>
      <c r="Z75" s="3">
        <f t="shared" si="4"/>
        <v>0</v>
      </c>
      <c r="AA75" s="3">
        <f>IF(IF(Y75&gt;0,$Q$3-$Q$2,$Q$3-Расчет!X89)&gt;0,IF(Y75&gt;0,$Q$3-$Q$2,$Q$3-Расчет!X89),0)</f>
        <v>0</v>
      </c>
      <c r="AB75" s="3">
        <f t="shared" si="5"/>
        <v>0</v>
      </c>
      <c r="AC75" s="3">
        <f>IF(IF(AA75&gt;0,$Q$4-$Q$3,$Q$4-Расчет!X89)&gt;0,IF(AA75&gt;0,$Q$4-$Q$3,$Q$4-Расчет!X89),0)</f>
        <v>0</v>
      </c>
      <c r="AD75" s="3">
        <f t="shared" si="6"/>
        <v>0</v>
      </c>
      <c r="AE75" s="3">
        <f>IF(IF(AC75&gt;0,$Q$5-$Q$4,$Q$5-Расчет!X89)&gt;0,IF(AC75&gt;0,$Q$5-$Q$4,$Q$5-Расчет!X89),0)</f>
        <v>0</v>
      </c>
      <c r="AF75" s="3">
        <f t="shared" si="7"/>
        <v>0</v>
      </c>
      <c r="AG75" s="3">
        <f>IF(IF(AE75&gt;0,$Q$6-$Q$5,$Q$6-Расчет!X89)&gt;0,IF(AE75&gt;0,$Q$6-$Q$5,$Q$6-Расчет!X89),0)</f>
        <v>0</v>
      </c>
      <c r="AH75" s="3">
        <f t="shared" si="8"/>
        <v>0</v>
      </c>
    </row>
    <row r="76" spans="1:34" x14ac:dyDescent="0.25">
      <c r="A76" s="3">
        <f>IF(Расчет!H90='ФОРМУЛЫ!'!$B$4,Расчет!G90*Расчет!$N$28,IF(Расчет!H90='ФОРМУЛЫ!'!$B$5,Расчет!G90,IF(Расчет!H90='ФОРМУЛЫ!'!$B$6,Расчет!G90*Расчет!$O$28,0)))</f>
        <v>0</v>
      </c>
      <c r="B76" s="3">
        <f>A76*Расчет!E90</f>
        <v>0</v>
      </c>
      <c r="C76" s="3">
        <f>IF(Расчет!J90='ФОРМУЛЫ!'!$B$3,Расчет!G90*Расчет!I90/100,IF(Расчет!J90='ФОРМУЛЫ!'!$B$4,Расчет!I90*Расчет!$N$28,IF(Расчет!J90='ФОРМУЛЫ!'!$B$5,Расчет!I90,IF(Расчет!J90='ФОРМУЛЫ!'!$B$6,Расчет!I90*Расчет!$O$28,0))))</f>
        <v>0</v>
      </c>
      <c r="D76" s="3">
        <f>C76*Расчет!E90</f>
        <v>0</v>
      </c>
      <c r="E76" s="3">
        <f t="shared" si="1"/>
        <v>0</v>
      </c>
      <c r="F76" s="3">
        <f>E76*Расчет!E90</f>
        <v>0</v>
      </c>
      <c r="G76" s="3">
        <f>IF(Расчет!M90="",'ФОРМУЛЫ!'!E76*(100+Расчет!$M$28)/100,'ФОРМУЛЫ!'!E76*(100+Расчет!M90)/100)</f>
        <v>0</v>
      </c>
      <c r="H76" s="7">
        <f>IF(Расчет!M90="",ROUND(Расчет!K90*(1+Расчет!$M$28/100),0),ROUND(Расчет!K90*(1+Расчет!M90/100),0))</f>
        <v>0</v>
      </c>
      <c r="I76" s="7">
        <f>IF(Расчет!M90="",(Расчет!$M$28+100)/100,(Расчет!M90+100)/100)</f>
        <v>1.2</v>
      </c>
      <c r="J76" s="5">
        <f>IF(Расчет!P90="",IF($O$16=0,'ФОРМУЛЫ!'!H76,ROUND(Расчет!K90*'ФОРМУЛЫ!'!I76+L76,0)),Расчет!P90)</f>
        <v>650000</v>
      </c>
      <c r="K76" s="5">
        <f>J76*Расчет!E90</f>
        <v>650000</v>
      </c>
      <c r="L76" s="3">
        <f>IF($O$16=0,0,$M$16*(Расчет!K90/$O$16))</f>
        <v>0</v>
      </c>
      <c r="O76" s="3">
        <f>IF(Расчет!P90=0,Расчет!L90,0)</f>
        <v>0</v>
      </c>
      <c r="P76" s="12">
        <f t="shared" si="2"/>
        <v>0</v>
      </c>
      <c r="Q76" s="3">
        <f>IF(Расчет!H90='ФОРМУЛЫ!'!$B$5,'ФОРМУЛЫ!'!A76,0)</f>
        <v>0</v>
      </c>
      <c r="R76" s="3">
        <f>IF(Расчет!H90='ФОРМУЛЫ!'!$B$4,'ФОРМУЛЫ!'!A76,0)</f>
        <v>0</v>
      </c>
      <c r="S76" s="3">
        <f>IF(Расчет!H90='ФОРМУЛЫ!'!$B$6,'ФОРМУЛЫ!'!A76,0)</f>
        <v>0</v>
      </c>
      <c r="T76" s="5">
        <f>ROUND((IF(Расчет!R90='ФОРМУЛЫ!'!$E$3,(A76-A76/1.18),IF(Расчет!R90='ФОРМУЛЫ!'!$E$4,0,IF(Расчет!R90='ФОРМУЛЫ!'!$E$5,(A76-A76/1.1),X))))*Расчет!E90,2)</f>
        <v>0</v>
      </c>
      <c r="U76" s="3">
        <f>ROUND((IF(Расчет!R90='ФОРМУЛЫ!'!$E$3,(J76-J76/1.18),IF(Расчет!R90='ФОРМУЛЫ!'!$E$4,0,IF(Расчет!R90='ФОРМУЛЫ!'!$E$5,(J76-J76/1.1),X))))*Расчет!E90,2)</f>
        <v>99152.54</v>
      </c>
      <c r="V76" s="3">
        <f>ROUND((J76-J76/1.18)*Расчет!E90,2)</f>
        <v>99152.54</v>
      </c>
      <c r="W76" s="3">
        <f>ROUND(A76*Расчет!E90*0.21/365,2)</f>
        <v>0</v>
      </c>
      <c r="X76" s="3">
        <f t="shared" si="3"/>
        <v>0</v>
      </c>
      <c r="Y76" s="3">
        <f>IF(($Q$2-Расчет!X90)&gt;0,($Q$2-Расчет!X90),0)</f>
        <v>0</v>
      </c>
      <c r="Z76" s="3">
        <f t="shared" si="4"/>
        <v>0</v>
      </c>
      <c r="AA76" s="3">
        <f>IF(IF(Y76&gt;0,$Q$3-$Q$2,$Q$3-Расчет!X90)&gt;0,IF(Y76&gt;0,$Q$3-$Q$2,$Q$3-Расчет!X90),0)</f>
        <v>0</v>
      </c>
      <c r="AB76" s="3">
        <f t="shared" si="5"/>
        <v>0</v>
      </c>
      <c r="AC76" s="3">
        <f>IF(IF(AA76&gt;0,$Q$4-$Q$3,$Q$4-Расчет!X90)&gt;0,IF(AA76&gt;0,$Q$4-$Q$3,$Q$4-Расчет!X90),0)</f>
        <v>0</v>
      </c>
      <c r="AD76" s="3">
        <f t="shared" si="6"/>
        <v>0</v>
      </c>
      <c r="AE76" s="3">
        <f>IF(IF(AC76&gt;0,$Q$5-$Q$4,$Q$5-Расчет!X90)&gt;0,IF(AC76&gt;0,$Q$5-$Q$4,$Q$5-Расчет!X90),0)</f>
        <v>0</v>
      </c>
      <c r="AF76" s="3">
        <f t="shared" si="7"/>
        <v>0</v>
      </c>
      <c r="AG76" s="3">
        <f>IF(IF(AE76&gt;0,$Q$6-$Q$5,$Q$6-Расчет!X90)&gt;0,IF(AE76&gt;0,$Q$6-$Q$5,$Q$6-Расчет!X90),0)</f>
        <v>0</v>
      </c>
      <c r="AH76" s="3">
        <f t="shared" si="8"/>
        <v>0</v>
      </c>
    </row>
    <row r="77" spans="1:34" x14ac:dyDescent="0.25">
      <c r="A77" s="3">
        <f>IF(Расчет!H91='ФОРМУЛЫ!'!$B$4,Расчет!G91*Расчет!$N$28,IF(Расчет!H91='ФОРМУЛЫ!'!$B$5,Расчет!G91,IF(Расчет!H91='ФОРМУЛЫ!'!$B$6,Расчет!G91*Расчет!$O$28,0)))</f>
        <v>0</v>
      </c>
      <c r="B77" s="3">
        <f>A77*Расчет!E91</f>
        <v>0</v>
      </c>
      <c r="C77" s="3">
        <f>IF(Расчет!J91='ФОРМУЛЫ!'!$B$3,Расчет!G91*Расчет!I91/100,IF(Расчет!J91='ФОРМУЛЫ!'!$B$4,Расчет!I91*Расчет!$N$28,IF(Расчет!J91='ФОРМУЛЫ!'!$B$5,Расчет!I91,IF(Расчет!J91='ФОРМУЛЫ!'!$B$6,Расчет!I91*Расчет!$O$28,0))))</f>
        <v>0</v>
      </c>
      <c r="D77" s="3">
        <f>C77*Расчет!E91</f>
        <v>0</v>
      </c>
      <c r="E77" s="3">
        <f t="shared" si="1"/>
        <v>0</v>
      </c>
      <c r="F77" s="3">
        <f>E77*Расчет!E91</f>
        <v>0</v>
      </c>
      <c r="G77" s="3">
        <f>IF(Расчет!M91="",'ФОРМУЛЫ!'!E77*(100+Расчет!$M$28)/100,'ФОРМУЛЫ!'!E77*(100+Расчет!M91)/100)</f>
        <v>0</v>
      </c>
      <c r="H77" s="7">
        <f>IF(Расчет!M91="",ROUND(Расчет!K91*(1+Расчет!$M$28/100),0),ROUND(Расчет!K91*(1+Расчет!M91/100),0))</f>
        <v>0</v>
      </c>
      <c r="I77" s="7">
        <f>IF(Расчет!M91="",(Расчет!$M$28+100)/100,(Расчет!M91+100)/100)</f>
        <v>1.2</v>
      </c>
      <c r="J77" s="5">
        <f>IF(Расчет!P91="",IF($O$16=0,'ФОРМУЛЫ!'!H77,ROUND(Расчет!K91*'ФОРМУЛЫ!'!I77+L77,0)),Расчет!P91)</f>
        <v>30000</v>
      </c>
      <c r="K77" s="5">
        <f>J77*Расчет!E91</f>
        <v>30000</v>
      </c>
      <c r="L77" s="3">
        <f>IF($O$16=0,0,$M$16*(Расчет!K91/$O$16))</f>
        <v>0</v>
      </c>
      <c r="O77" s="3">
        <f>IF(Расчет!P91=0,Расчет!L91,0)</f>
        <v>0</v>
      </c>
      <c r="P77" s="12">
        <f t="shared" si="2"/>
        <v>0</v>
      </c>
      <c r="Q77" s="3">
        <f>IF(Расчет!H91='ФОРМУЛЫ!'!$B$5,'ФОРМУЛЫ!'!A77,0)</f>
        <v>0</v>
      </c>
      <c r="R77" s="3">
        <f>IF(Расчет!H91='ФОРМУЛЫ!'!$B$4,'ФОРМУЛЫ!'!A77,0)</f>
        <v>0</v>
      </c>
      <c r="S77" s="3">
        <f>IF(Расчет!H91='ФОРМУЛЫ!'!$B$6,'ФОРМУЛЫ!'!A77,0)</f>
        <v>0</v>
      </c>
      <c r="T77" s="5">
        <f>ROUND((IF(Расчет!R91='ФОРМУЛЫ!'!$E$3,(A77-A77/1.18),IF(Расчет!R91='ФОРМУЛЫ!'!$E$4,0,IF(Расчет!R91='ФОРМУЛЫ!'!$E$5,(A77-A77/1.1),X))))*Расчет!E91,2)</f>
        <v>0</v>
      </c>
      <c r="U77" s="3">
        <f>ROUND((IF(Расчет!R91='ФОРМУЛЫ!'!$E$3,(J77-J77/1.18),IF(Расчет!R91='ФОРМУЛЫ!'!$E$4,0,IF(Расчет!R91='ФОРМУЛЫ!'!$E$5,(J77-J77/1.1),X))))*Расчет!E91,2)</f>
        <v>4576.2700000000004</v>
      </c>
      <c r="V77" s="3">
        <f>ROUND((J77-J77/1.18)*Расчет!E91,2)</f>
        <v>4576.2700000000004</v>
      </c>
      <c r="W77" s="3">
        <f>ROUND(A77*Расчет!E91*0.21/365,2)</f>
        <v>0</v>
      </c>
      <c r="X77" s="3">
        <f t="shared" si="3"/>
        <v>0</v>
      </c>
      <c r="Y77" s="3">
        <f>IF(($Q$2-Расчет!X91)&gt;0,($Q$2-Расчет!X91),0)</f>
        <v>0</v>
      </c>
      <c r="Z77" s="3">
        <f t="shared" si="4"/>
        <v>0</v>
      </c>
      <c r="AA77" s="3">
        <f>IF(IF(Y77&gt;0,$Q$3-$Q$2,$Q$3-Расчет!X91)&gt;0,IF(Y77&gt;0,$Q$3-$Q$2,$Q$3-Расчет!X91),0)</f>
        <v>0</v>
      </c>
      <c r="AB77" s="3">
        <f t="shared" si="5"/>
        <v>0</v>
      </c>
      <c r="AC77" s="3">
        <f>IF(IF(AA77&gt;0,$Q$4-$Q$3,$Q$4-Расчет!X91)&gt;0,IF(AA77&gt;0,$Q$4-$Q$3,$Q$4-Расчет!X91),0)</f>
        <v>0</v>
      </c>
      <c r="AD77" s="3">
        <f t="shared" si="6"/>
        <v>0</v>
      </c>
      <c r="AE77" s="3">
        <f>IF(IF(AC77&gt;0,$Q$5-$Q$4,$Q$5-Расчет!X91)&gt;0,IF(AC77&gt;0,$Q$5-$Q$4,$Q$5-Расчет!X91),0)</f>
        <v>0</v>
      </c>
      <c r="AF77" s="3">
        <f t="shared" si="7"/>
        <v>0</v>
      </c>
      <c r="AG77" s="3">
        <f>IF(IF(AE77&gt;0,$Q$6-$Q$5,$Q$6-Расчет!X91)&gt;0,IF(AE77&gt;0,$Q$6-$Q$5,$Q$6-Расчет!X91),0)</f>
        <v>0</v>
      </c>
      <c r="AH77" s="3">
        <f t="shared" si="8"/>
        <v>0</v>
      </c>
    </row>
    <row r="78" spans="1:34" x14ac:dyDescent="0.25">
      <c r="A78" s="3">
        <f>IF(Расчет!H92='ФОРМУЛЫ!'!$B$4,Расчет!G92*Расчет!$N$28,IF(Расчет!H92='ФОРМУЛЫ!'!$B$5,Расчет!G92,IF(Расчет!H92='ФОРМУЛЫ!'!$B$6,Расчет!G92*Расчет!$O$28,0)))</f>
        <v>0</v>
      </c>
      <c r="B78" s="3">
        <f>A78*Расчет!E92</f>
        <v>0</v>
      </c>
      <c r="C78" s="3">
        <f>IF(Расчет!J92='ФОРМУЛЫ!'!$B$3,Расчет!G92*Расчет!I92/100,IF(Расчет!J92='ФОРМУЛЫ!'!$B$4,Расчет!I92*Расчет!$N$28,IF(Расчет!J92='ФОРМУЛЫ!'!$B$5,Расчет!I92,IF(Расчет!J92='ФОРМУЛЫ!'!$B$6,Расчет!I92*Расчет!$O$28,0))))</f>
        <v>0</v>
      </c>
      <c r="D78" s="3">
        <f>C78*Расчет!E92</f>
        <v>0</v>
      </c>
      <c r="E78" s="3">
        <f t="shared" si="1"/>
        <v>0</v>
      </c>
      <c r="F78" s="3">
        <f>E78*Расчет!E92</f>
        <v>0</v>
      </c>
      <c r="G78" s="3">
        <f>IF(Расчет!M92="",'ФОРМУЛЫ!'!E78*(100+Расчет!$M$28)/100,'ФОРМУЛЫ!'!E78*(100+Расчет!M92)/100)</f>
        <v>0</v>
      </c>
      <c r="H78" s="7">
        <f>IF(Расчет!M92="",ROUND(Расчет!K92*(1+Расчет!$M$28/100),0),ROUND(Расчет!K92*(1+Расчет!M92/100),0))</f>
        <v>0</v>
      </c>
      <c r="I78" s="7">
        <f>IF(Расчет!M92="",(Расчет!$M$28+100)/100,(Расчет!M92+100)/100)</f>
        <v>1.2</v>
      </c>
      <c r="J78" s="5">
        <f>IF(Расчет!P92="",IF($O$16=0,'ФОРМУЛЫ!'!H78,ROUND(Расчет!K92*'ФОРМУЛЫ!'!I78+L78,0)),Расчет!P92)</f>
        <v>3000</v>
      </c>
      <c r="K78" s="5">
        <f>J78*Расчет!E92</f>
        <v>6000</v>
      </c>
      <c r="L78" s="3">
        <f>IF($O$16=0,0,$M$16*(Расчет!K92/$O$16))</f>
        <v>0</v>
      </c>
      <c r="O78" s="3">
        <f>IF(Расчет!P92=0,Расчет!L92,0)</f>
        <v>0</v>
      </c>
      <c r="P78" s="12">
        <f t="shared" si="2"/>
        <v>0</v>
      </c>
      <c r="Q78" s="3">
        <f>IF(Расчет!H92='ФОРМУЛЫ!'!$B$5,'ФОРМУЛЫ!'!A78,0)</f>
        <v>0</v>
      </c>
      <c r="R78" s="3">
        <f>IF(Расчет!H92='ФОРМУЛЫ!'!$B$4,'ФОРМУЛЫ!'!A78,0)</f>
        <v>0</v>
      </c>
      <c r="S78" s="3">
        <f>IF(Расчет!H92='ФОРМУЛЫ!'!$B$6,'ФОРМУЛЫ!'!A78,0)</f>
        <v>0</v>
      </c>
      <c r="T78" s="5">
        <f>ROUND((IF(Расчет!R92='ФОРМУЛЫ!'!$E$3,(A78-A78/1.18),IF(Расчет!R92='ФОРМУЛЫ!'!$E$4,0,IF(Расчет!R92='ФОРМУЛЫ!'!$E$5,(A78-A78/1.1),X))))*Расчет!E92,2)</f>
        <v>0</v>
      </c>
      <c r="U78" s="3">
        <f>ROUND((IF(Расчет!R92='ФОРМУЛЫ!'!$E$3,(J78-J78/1.18),IF(Расчет!R92='ФОРМУЛЫ!'!$E$4,0,IF(Расчет!R92='ФОРМУЛЫ!'!$E$5,(J78-J78/1.1),X))))*Расчет!E92,2)</f>
        <v>915.25</v>
      </c>
      <c r="V78" s="3">
        <f>ROUND((J78-J78/1.18)*Расчет!E92,2)</f>
        <v>915.25</v>
      </c>
      <c r="W78" s="3">
        <f>ROUND(A78*Расчет!E92*0.21/365,2)</f>
        <v>0</v>
      </c>
      <c r="X78" s="3">
        <f t="shared" si="3"/>
        <v>0</v>
      </c>
      <c r="Y78" s="3">
        <f>IF(($Q$2-Расчет!X92)&gt;0,($Q$2-Расчет!X92),0)</f>
        <v>0</v>
      </c>
      <c r="Z78" s="3">
        <f t="shared" si="4"/>
        <v>0</v>
      </c>
      <c r="AA78" s="3">
        <f>IF(IF(Y78&gt;0,$Q$3-$Q$2,$Q$3-Расчет!X92)&gt;0,IF(Y78&gt;0,$Q$3-$Q$2,$Q$3-Расчет!X92),0)</f>
        <v>0</v>
      </c>
      <c r="AB78" s="3">
        <f t="shared" si="5"/>
        <v>0</v>
      </c>
      <c r="AC78" s="3">
        <f>IF(IF(AA78&gt;0,$Q$4-$Q$3,$Q$4-Расчет!X92)&gt;0,IF(AA78&gt;0,$Q$4-$Q$3,$Q$4-Расчет!X92),0)</f>
        <v>0</v>
      </c>
      <c r="AD78" s="3">
        <f t="shared" si="6"/>
        <v>0</v>
      </c>
      <c r="AE78" s="3">
        <f>IF(IF(AC78&gt;0,$Q$5-$Q$4,$Q$5-Расчет!X92)&gt;0,IF(AC78&gt;0,$Q$5-$Q$4,$Q$5-Расчет!X92),0)</f>
        <v>0</v>
      </c>
      <c r="AF78" s="3">
        <f t="shared" si="7"/>
        <v>0</v>
      </c>
      <c r="AG78" s="3">
        <f>IF(IF(AE78&gt;0,$Q$6-$Q$5,$Q$6-Расчет!X92)&gt;0,IF(AE78&gt;0,$Q$6-$Q$5,$Q$6-Расчет!X92),0)</f>
        <v>0</v>
      </c>
      <c r="AH78" s="3">
        <f t="shared" si="8"/>
        <v>0</v>
      </c>
    </row>
    <row r="79" spans="1:34" x14ac:dyDescent="0.25">
      <c r="A79" s="3">
        <f>IF(Расчет!H93='ФОРМУЛЫ!'!$B$4,Расчет!G93*Расчет!$N$28,IF(Расчет!H93='ФОРМУЛЫ!'!$B$5,Расчет!G93,IF(Расчет!H93='ФОРМУЛЫ!'!$B$6,Расчет!G93*Расчет!$O$28,0)))</f>
        <v>0</v>
      </c>
      <c r="B79" s="3">
        <f>A79*Расчет!E93</f>
        <v>0</v>
      </c>
      <c r="C79" s="3">
        <f>IF(Расчет!J93='ФОРМУЛЫ!'!$B$3,Расчет!G93*Расчет!I93/100,IF(Расчет!J93='ФОРМУЛЫ!'!$B$4,Расчет!I93*Расчет!$N$28,IF(Расчет!J93='ФОРМУЛЫ!'!$B$5,Расчет!I93,IF(Расчет!J93='ФОРМУЛЫ!'!$B$6,Расчет!I93*Расчет!$O$28,0))))</f>
        <v>0</v>
      </c>
      <c r="D79" s="3">
        <f>C79*Расчет!E93</f>
        <v>0</v>
      </c>
      <c r="E79" s="3">
        <f t="shared" si="1"/>
        <v>0</v>
      </c>
      <c r="F79" s="3">
        <f>E79*Расчет!E93</f>
        <v>0</v>
      </c>
      <c r="G79" s="3">
        <f>IF(Расчет!M93="",'ФОРМУЛЫ!'!E79*(100+Расчет!$M$28)/100,'ФОРМУЛЫ!'!E79*(100+Расчет!M93)/100)</f>
        <v>0</v>
      </c>
      <c r="H79" s="7">
        <f>IF(Расчет!M93="",ROUND(Расчет!K93*(1+Расчет!$M$28/100),0),ROUND(Расчет!K93*(1+Расчет!M93/100),0))</f>
        <v>0</v>
      </c>
      <c r="I79" s="7">
        <f>IF(Расчет!M93="",(Расчет!$M$28+100)/100,(Расчет!M93+100)/100)</f>
        <v>1.2</v>
      </c>
      <c r="J79" s="5">
        <f>IF(Расчет!P93="",IF($O$16=0,'ФОРМУЛЫ!'!H79,ROUND(Расчет!K93*'ФОРМУЛЫ!'!I79+L79,0)),Расчет!P93)</f>
        <v>15000</v>
      </c>
      <c r="K79" s="5">
        <f>J79*Расчет!E93</f>
        <v>15000</v>
      </c>
      <c r="L79" s="3">
        <f>IF($O$16=0,0,$M$16*(Расчет!K93/$O$16))</f>
        <v>0</v>
      </c>
      <c r="O79" s="3">
        <f>IF(Расчет!P93=0,Расчет!L93,0)</f>
        <v>0</v>
      </c>
      <c r="P79" s="12">
        <f t="shared" si="2"/>
        <v>0</v>
      </c>
      <c r="Q79" s="3">
        <f>IF(Расчет!H93='ФОРМУЛЫ!'!$B$5,'ФОРМУЛЫ!'!A79,0)</f>
        <v>0</v>
      </c>
      <c r="R79" s="3">
        <f>IF(Расчет!H93='ФОРМУЛЫ!'!$B$4,'ФОРМУЛЫ!'!A79,0)</f>
        <v>0</v>
      </c>
      <c r="S79" s="3">
        <f>IF(Расчет!H93='ФОРМУЛЫ!'!$B$6,'ФОРМУЛЫ!'!A79,0)</f>
        <v>0</v>
      </c>
      <c r="T79" s="5">
        <f>ROUND((IF(Расчет!R93='ФОРМУЛЫ!'!$E$3,(A79-A79/1.18),IF(Расчет!R93='ФОРМУЛЫ!'!$E$4,0,IF(Расчет!R93='ФОРМУЛЫ!'!$E$5,(A79-A79/1.1),X))))*Расчет!E93,2)</f>
        <v>0</v>
      </c>
      <c r="U79" s="3">
        <f>ROUND((IF(Расчет!R93='ФОРМУЛЫ!'!$E$3,(J79-J79/1.18),IF(Расчет!R93='ФОРМУЛЫ!'!$E$4,0,IF(Расчет!R93='ФОРМУЛЫ!'!$E$5,(J79-J79/1.1),X))))*Расчет!E93,2)</f>
        <v>2288.14</v>
      </c>
      <c r="V79" s="3">
        <f>ROUND((J79-J79/1.18)*Расчет!E93,2)</f>
        <v>2288.14</v>
      </c>
      <c r="W79" s="3">
        <f>ROUND(A79*Расчет!E93*0.21/365,2)</f>
        <v>0</v>
      </c>
      <c r="X79" s="3">
        <f t="shared" si="3"/>
        <v>0</v>
      </c>
      <c r="Y79" s="3">
        <f>IF(($Q$2-Расчет!X93)&gt;0,($Q$2-Расчет!X93),0)</f>
        <v>0</v>
      </c>
      <c r="Z79" s="3">
        <f t="shared" si="4"/>
        <v>0</v>
      </c>
      <c r="AA79" s="3">
        <f>IF(IF(Y79&gt;0,$Q$3-$Q$2,$Q$3-Расчет!X93)&gt;0,IF(Y79&gt;0,$Q$3-$Q$2,$Q$3-Расчет!X93),0)</f>
        <v>0</v>
      </c>
      <c r="AB79" s="3">
        <f t="shared" si="5"/>
        <v>0</v>
      </c>
      <c r="AC79" s="3">
        <f>IF(IF(AA79&gt;0,$Q$4-$Q$3,$Q$4-Расчет!X93)&gt;0,IF(AA79&gt;0,$Q$4-$Q$3,$Q$4-Расчет!X93),0)</f>
        <v>0</v>
      </c>
      <c r="AD79" s="3">
        <f t="shared" si="6"/>
        <v>0</v>
      </c>
      <c r="AE79" s="3">
        <f>IF(IF(AC79&gt;0,$Q$5-$Q$4,$Q$5-Расчет!X93)&gt;0,IF(AC79&gt;0,$Q$5-$Q$4,$Q$5-Расчет!X93),0)</f>
        <v>0</v>
      </c>
      <c r="AF79" s="3">
        <f t="shared" si="7"/>
        <v>0</v>
      </c>
      <c r="AG79" s="3">
        <f>IF(IF(AE79&gt;0,$Q$6-$Q$5,$Q$6-Расчет!X93)&gt;0,IF(AE79&gt;0,$Q$6-$Q$5,$Q$6-Расчет!X93),0)</f>
        <v>0</v>
      </c>
      <c r="AH79" s="3">
        <f t="shared" si="8"/>
        <v>0</v>
      </c>
    </row>
    <row r="80" spans="1:34" x14ac:dyDescent="0.25">
      <c r="A80" s="3">
        <f>IF(Расчет!H94='ФОРМУЛЫ!'!$B$4,Расчет!G94*Расчет!$N$28,IF(Расчет!H94='ФОРМУЛЫ!'!$B$5,Расчет!G94,IF(Расчет!H94='ФОРМУЛЫ!'!$B$6,Расчет!G94*Расчет!$O$28,0)))</f>
        <v>0</v>
      </c>
      <c r="B80" s="3">
        <f>A80*Расчет!E94</f>
        <v>0</v>
      </c>
      <c r="C80" s="3">
        <f>IF(Расчет!J94='ФОРМУЛЫ!'!$B$3,Расчет!G94*Расчет!I94/100,IF(Расчет!J94='ФОРМУЛЫ!'!$B$4,Расчет!I94*Расчет!$N$28,IF(Расчет!J94='ФОРМУЛЫ!'!$B$5,Расчет!I94,IF(Расчет!J94='ФОРМУЛЫ!'!$B$6,Расчет!I94*Расчет!$O$28,0))))</f>
        <v>0</v>
      </c>
      <c r="D80" s="3">
        <f>C80*Расчет!E94</f>
        <v>0</v>
      </c>
      <c r="E80" s="3">
        <f t="shared" si="1"/>
        <v>0</v>
      </c>
      <c r="F80" s="3">
        <f>E80*Расчет!E94</f>
        <v>0</v>
      </c>
      <c r="G80" s="3">
        <f>IF(Расчет!M94="",'ФОРМУЛЫ!'!E80*(100+Расчет!$M$28)/100,'ФОРМУЛЫ!'!E80*(100+Расчет!M94)/100)</f>
        <v>0</v>
      </c>
      <c r="H80" s="7">
        <f>IF(Расчет!M94="",ROUND(Расчет!K94*(1+Расчет!$M$28/100),0),ROUND(Расчет!K94*(1+Расчет!M94/100),0))</f>
        <v>0</v>
      </c>
      <c r="I80" s="7">
        <f>IF(Расчет!M94="",(Расчет!$M$28+100)/100,(Расчет!M94+100)/100)</f>
        <v>1.2</v>
      </c>
      <c r="J80" s="5">
        <f>IF(Расчет!P94="",IF($O$16=0,'ФОРМУЛЫ!'!H80,ROUND(Расчет!K94*'ФОРМУЛЫ!'!I80+L80,0)),Расчет!P94)</f>
        <v>90000</v>
      </c>
      <c r="K80" s="5">
        <f>J80*Расчет!E94</f>
        <v>90000</v>
      </c>
      <c r="L80" s="3">
        <f>IF($O$16=0,0,$M$16*(Расчет!K94/$O$16))</f>
        <v>0</v>
      </c>
      <c r="O80" s="3">
        <f>IF(Расчет!P94=0,Расчет!L94,0)</f>
        <v>0</v>
      </c>
      <c r="P80" s="12">
        <f t="shared" si="2"/>
        <v>0</v>
      </c>
      <c r="Q80" s="3">
        <f>IF(Расчет!H94='ФОРМУЛЫ!'!$B$5,'ФОРМУЛЫ!'!A80,0)</f>
        <v>0</v>
      </c>
      <c r="R80" s="3">
        <f>IF(Расчет!H94='ФОРМУЛЫ!'!$B$4,'ФОРМУЛЫ!'!A80,0)</f>
        <v>0</v>
      </c>
      <c r="S80" s="3">
        <f>IF(Расчет!H94='ФОРМУЛЫ!'!$B$6,'ФОРМУЛЫ!'!A80,0)</f>
        <v>0</v>
      </c>
      <c r="T80" s="5">
        <f>ROUND((IF(Расчет!R94='ФОРМУЛЫ!'!$E$3,(A80-A80/1.18),IF(Расчет!R94='ФОРМУЛЫ!'!$E$4,0,IF(Расчет!R94='ФОРМУЛЫ!'!$E$5,(A80-A80/1.1),X))))*Расчет!E94,2)</f>
        <v>0</v>
      </c>
      <c r="U80" s="3">
        <f>ROUND((IF(Расчет!R94='ФОРМУЛЫ!'!$E$3,(J80-J80/1.18),IF(Расчет!R94='ФОРМУЛЫ!'!$E$4,0,IF(Расчет!R94='ФОРМУЛЫ!'!$E$5,(J80-J80/1.1),X))))*Расчет!E94,2)</f>
        <v>13728.81</v>
      </c>
      <c r="V80" s="3">
        <f>ROUND((J80-J80/1.18)*Расчет!E94,2)</f>
        <v>13728.81</v>
      </c>
      <c r="W80" s="3">
        <f>ROUND(A80*Расчет!E94*0.21/365,2)</f>
        <v>0</v>
      </c>
      <c r="X80" s="3">
        <f t="shared" si="3"/>
        <v>0</v>
      </c>
      <c r="Y80" s="3">
        <f>IF(($Q$2-Расчет!X94)&gt;0,($Q$2-Расчет!X94),0)</f>
        <v>0</v>
      </c>
      <c r="Z80" s="3">
        <f t="shared" si="4"/>
        <v>0</v>
      </c>
      <c r="AA80" s="3">
        <f>IF(IF(Y80&gt;0,$Q$3-$Q$2,$Q$3-Расчет!X94)&gt;0,IF(Y80&gt;0,$Q$3-$Q$2,$Q$3-Расчет!X94),0)</f>
        <v>0</v>
      </c>
      <c r="AB80" s="3">
        <f t="shared" si="5"/>
        <v>0</v>
      </c>
      <c r="AC80" s="3">
        <f>IF(IF(AA80&gt;0,$Q$4-$Q$3,$Q$4-Расчет!X94)&gt;0,IF(AA80&gt;0,$Q$4-$Q$3,$Q$4-Расчет!X94),0)</f>
        <v>0</v>
      </c>
      <c r="AD80" s="3">
        <f t="shared" si="6"/>
        <v>0</v>
      </c>
      <c r="AE80" s="3">
        <f>IF(IF(AC80&gt;0,$Q$5-$Q$4,$Q$5-Расчет!X94)&gt;0,IF(AC80&gt;0,$Q$5-$Q$4,$Q$5-Расчет!X94),0)</f>
        <v>0</v>
      </c>
      <c r="AF80" s="3">
        <f t="shared" si="7"/>
        <v>0</v>
      </c>
      <c r="AG80" s="3">
        <f>IF(IF(AE80&gt;0,$Q$6-$Q$5,$Q$6-Расчет!X94)&gt;0,IF(AE80&gt;0,$Q$6-$Q$5,$Q$6-Расчет!X94),0)</f>
        <v>0</v>
      </c>
      <c r="AH80" s="3">
        <f t="shared" si="8"/>
        <v>0</v>
      </c>
    </row>
    <row r="81" spans="1:34" x14ac:dyDescent="0.25">
      <c r="A81" s="3">
        <f>IF(Расчет!H95='ФОРМУЛЫ!'!$B$4,Расчет!G95*Расчет!$N$28,IF(Расчет!H95='ФОРМУЛЫ!'!$B$5,Расчет!G95,IF(Расчет!H95='ФОРМУЛЫ!'!$B$6,Расчет!G95*Расчет!$O$28,0)))</f>
        <v>0</v>
      </c>
      <c r="B81" s="3">
        <f>A81*Расчет!E95</f>
        <v>0</v>
      </c>
      <c r="C81" s="3">
        <f>IF(Расчет!J95='ФОРМУЛЫ!'!$B$3,Расчет!G95*Расчет!I95/100,IF(Расчет!J95='ФОРМУЛЫ!'!$B$4,Расчет!I95*Расчет!$N$28,IF(Расчет!J95='ФОРМУЛЫ!'!$B$5,Расчет!I95,IF(Расчет!J95='ФОРМУЛЫ!'!$B$6,Расчет!I95*Расчет!$O$28,0))))</f>
        <v>0</v>
      </c>
      <c r="D81" s="3">
        <f>C81*Расчет!E95</f>
        <v>0</v>
      </c>
      <c r="E81" s="3">
        <f t="shared" ref="E81:E144" si="9">A81-C81</f>
        <v>0</v>
      </c>
      <c r="F81" s="3">
        <f>E81*Расчет!E95</f>
        <v>0</v>
      </c>
      <c r="G81" s="3">
        <f>IF(Расчет!M95="",'ФОРМУЛЫ!'!E81*(100+Расчет!$M$28)/100,'ФОРМУЛЫ!'!E81*(100+Расчет!M95)/100)</f>
        <v>0</v>
      </c>
      <c r="H81" s="7">
        <f>IF(Расчет!M95="",ROUND(Расчет!K95*(1+Расчет!$M$28/100),0),ROUND(Расчет!K95*(1+Расчет!M95/100),0))</f>
        <v>0</v>
      </c>
      <c r="I81" s="7">
        <f>IF(Расчет!M95="",(Расчет!$M$28+100)/100,(Расчет!M95+100)/100)</f>
        <v>1.2</v>
      </c>
      <c r="J81" s="5">
        <f>IF(Расчет!P95="",IF($O$16=0,'ФОРМУЛЫ!'!H81,ROUND(Расчет!K95*'ФОРМУЛЫ!'!I81+L81,0)),Расчет!P95)</f>
        <v>0</v>
      </c>
      <c r="K81" s="5">
        <f>J81*Расчет!E95</f>
        <v>0</v>
      </c>
      <c r="L81" s="3">
        <f>IF($O$16=0,0,$M$16*(Расчет!K95/$O$16))</f>
        <v>0</v>
      </c>
      <c r="O81" s="3">
        <f>IF(Расчет!P95=0,Расчет!L95,0)</f>
        <v>0</v>
      </c>
      <c r="P81" s="12">
        <f t="shared" si="2"/>
        <v>0</v>
      </c>
      <c r="Q81" s="3">
        <f>IF(Расчет!H95='ФОРМУЛЫ!'!$B$5,'ФОРМУЛЫ!'!A81,0)</f>
        <v>0</v>
      </c>
      <c r="R81" s="3">
        <f>IF(Расчет!H95='ФОРМУЛЫ!'!$B$4,'ФОРМУЛЫ!'!A81,0)</f>
        <v>0</v>
      </c>
      <c r="S81" s="3">
        <f>IF(Расчет!H95='ФОРМУЛЫ!'!$B$6,'ФОРМУЛЫ!'!A81,0)</f>
        <v>0</v>
      </c>
      <c r="T81" s="5">
        <f>ROUND((IF(Расчет!R95='ФОРМУЛЫ!'!$E$3,(A81-A81/1.18),IF(Расчет!R95='ФОРМУЛЫ!'!$E$4,0,IF(Расчет!R95='ФОРМУЛЫ!'!$E$5,(A81-A81/1.1),X))))*Расчет!E95,2)</f>
        <v>0</v>
      </c>
      <c r="U81" s="3">
        <f>ROUND((IF(Расчет!R95='ФОРМУЛЫ!'!$E$3,(J81-J81/1.18),IF(Расчет!R95='ФОРМУЛЫ!'!$E$4,0,IF(Расчет!R95='ФОРМУЛЫ!'!$E$5,(J81-J81/1.1),X))))*Расчет!E95,2)</f>
        <v>0</v>
      </c>
      <c r="V81" s="3">
        <f>ROUND((J81-J81/1.18)*Расчет!E95,2)</f>
        <v>0</v>
      </c>
      <c r="W81" s="3">
        <f>ROUND(A81*Расчет!E95*0.21/365,2)</f>
        <v>0</v>
      </c>
      <c r="X81" s="3">
        <f t="shared" si="3"/>
        <v>0</v>
      </c>
      <c r="Y81" s="3">
        <f>IF(($Q$2-Расчет!X95)&gt;0,($Q$2-Расчет!X95),0)</f>
        <v>0</v>
      </c>
      <c r="Z81" s="3">
        <f t="shared" si="4"/>
        <v>0</v>
      </c>
      <c r="AA81" s="3">
        <f>IF(IF(Y81&gt;0,$Q$3-$Q$2,$Q$3-Расчет!X95)&gt;0,IF(Y81&gt;0,$Q$3-$Q$2,$Q$3-Расчет!X95),0)</f>
        <v>0</v>
      </c>
      <c r="AB81" s="3">
        <f t="shared" si="5"/>
        <v>0</v>
      </c>
      <c r="AC81" s="3">
        <f>IF(IF(AA81&gt;0,$Q$4-$Q$3,$Q$4-Расчет!X95)&gt;0,IF(AA81&gt;0,$Q$4-$Q$3,$Q$4-Расчет!X95),0)</f>
        <v>0</v>
      </c>
      <c r="AD81" s="3">
        <f t="shared" si="6"/>
        <v>0</v>
      </c>
      <c r="AE81" s="3">
        <f>IF(IF(AC81&gt;0,$Q$5-$Q$4,$Q$5-Расчет!X95)&gt;0,IF(AC81&gt;0,$Q$5-$Q$4,$Q$5-Расчет!X95),0)</f>
        <v>0</v>
      </c>
      <c r="AF81" s="3">
        <f t="shared" si="7"/>
        <v>0</v>
      </c>
      <c r="AG81" s="3">
        <f>IF(IF(AE81&gt;0,$Q$6-$Q$5,$Q$6-Расчет!X95)&gt;0,IF(AE81&gt;0,$Q$6-$Q$5,$Q$6-Расчет!X95),0)</f>
        <v>0</v>
      </c>
      <c r="AH81" s="3">
        <f t="shared" si="8"/>
        <v>0</v>
      </c>
    </row>
    <row r="82" spans="1:34" x14ac:dyDescent="0.25">
      <c r="A82" s="3">
        <f>IF(Расчет!H96='ФОРМУЛЫ!'!$B$4,Расчет!G96*Расчет!$N$28,IF(Расчет!H96='ФОРМУЛЫ!'!$B$5,Расчет!G96,IF(Расчет!H96='ФОРМУЛЫ!'!$B$6,Расчет!G96*Расчет!$O$28,0)))</f>
        <v>0</v>
      </c>
      <c r="B82" s="3">
        <f>A82*Расчет!E96</f>
        <v>0</v>
      </c>
      <c r="C82" s="3">
        <f>IF(Расчет!J96='ФОРМУЛЫ!'!$B$3,Расчет!G96*Расчет!I96/100,IF(Расчет!J96='ФОРМУЛЫ!'!$B$4,Расчет!I96*Расчет!$N$28,IF(Расчет!J96='ФОРМУЛЫ!'!$B$5,Расчет!I96,IF(Расчет!J96='ФОРМУЛЫ!'!$B$6,Расчет!I96*Расчет!$O$28,0))))</f>
        <v>0</v>
      </c>
      <c r="D82" s="3">
        <f>C82*Расчет!E96</f>
        <v>0</v>
      </c>
      <c r="E82" s="3">
        <f t="shared" si="9"/>
        <v>0</v>
      </c>
      <c r="F82" s="3">
        <f>E82*Расчет!E96</f>
        <v>0</v>
      </c>
      <c r="G82" s="3">
        <f>IF(Расчет!M96="",'ФОРМУЛЫ!'!E82*(100+Расчет!$M$28)/100,'ФОРМУЛЫ!'!E82*(100+Расчет!M96)/100)</f>
        <v>0</v>
      </c>
      <c r="H82" s="7">
        <f>IF(Расчет!M96="",ROUND(Расчет!K96*(1+Расчет!$M$28/100),0),ROUND(Расчет!K96*(1+Расчет!M96/100),0))</f>
        <v>0</v>
      </c>
      <c r="I82" s="7">
        <f>IF(Расчет!M96="",(Расчет!$M$28+100)/100,(Расчет!M96+100)/100)</f>
        <v>1.2</v>
      </c>
      <c r="J82" s="5">
        <f>IF(Расчет!P96="",IF($O$16=0,'ФОРМУЛЫ!'!H82,ROUND(Расчет!K96*'ФОРМУЛЫ!'!I82+L82,0)),Расчет!P96)</f>
        <v>0</v>
      </c>
      <c r="K82" s="5">
        <f>J82*Расчет!E96</f>
        <v>0</v>
      </c>
      <c r="L82" s="3">
        <f>IF($O$16=0,0,$M$16*(Расчет!K96/$O$16))</f>
        <v>0</v>
      </c>
      <c r="O82" s="3">
        <f>IF(Расчет!P96=0,Расчет!L96,0)</f>
        <v>0</v>
      </c>
      <c r="P82" s="12">
        <f t="shared" ref="P82:P145" si="10">IF(E82=0,0,(J82-E82)/J82)</f>
        <v>0</v>
      </c>
      <c r="Q82" s="3">
        <f>IF(Расчет!H96='ФОРМУЛЫ!'!$B$5,'ФОРМУЛЫ!'!A82,0)</f>
        <v>0</v>
      </c>
      <c r="R82" s="3">
        <f>IF(Расчет!H96='ФОРМУЛЫ!'!$B$4,'ФОРМУЛЫ!'!A82,0)</f>
        <v>0</v>
      </c>
      <c r="S82" s="3">
        <f>IF(Расчет!H96='ФОРМУЛЫ!'!$B$6,'ФОРМУЛЫ!'!A82,0)</f>
        <v>0</v>
      </c>
      <c r="T82" s="5">
        <f>ROUND((IF(Расчет!R96='ФОРМУЛЫ!'!$E$3,(A82-A82/1.18),IF(Расчет!R96='ФОРМУЛЫ!'!$E$4,0,IF(Расчет!R96='ФОРМУЛЫ!'!$E$5,(A82-A82/1.1),X))))*Расчет!E96,2)</f>
        <v>0</v>
      </c>
      <c r="U82" s="3">
        <f>ROUND((IF(Расчет!R96='ФОРМУЛЫ!'!$E$3,(J82-J82/1.18),IF(Расчет!R96='ФОРМУЛЫ!'!$E$4,0,IF(Расчет!R96='ФОРМУЛЫ!'!$E$5,(J82-J82/1.1),X))))*Расчет!E96,2)</f>
        <v>0</v>
      </c>
      <c r="V82" s="3">
        <f>ROUND((J82-J82/1.18)*Расчет!E96,2)</f>
        <v>0</v>
      </c>
      <c r="W82" s="3">
        <f>ROUND(A82*Расчет!E96*0.21/365,2)</f>
        <v>0</v>
      </c>
      <c r="X82" s="3">
        <f t="shared" ref="X82:X145" si="11">Z82+AB82+AD82+AF82+AH82</f>
        <v>0</v>
      </c>
      <c r="Y82" s="3">
        <f>IF(($Q$2-Расчет!X96)&gt;0,($Q$2-Расчет!X96),0)</f>
        <v>0</v>
      </c>
      <c r="Z82" s="3">
        <f t="shared" ref="Z82:Z145" si="12">$W82*Y82</f>
        <v>0</v>
      </c>
      <c r="AA82" s="3">
        <f>IF(IF(Y82&gt;0,$Q$3-$Q$2,$Q$3-Расчет!X96)&gt;0,IF(Y82&gt;0,$Q$3-$Q$2,$Q$3-Расчет!X96),0)</f>
        <v>0</v>
      </c>
      <c r="AB82" s="3">
        <f t="shared" ref="AB82:AB145" si="13">$W82*AA82</f>
        <v>0</v>
      </c>
      <c r="AC82" s="3">
        <f>IF(IF(AA82&gt;0,$Q$4-$Q$3,$Q$4-Расчет!X96)&gt;0,IF(AA82&gt;0,$Q$4-$Q$3,$Q$4-Расчет!X96),0)</f>
        <v>0</v>
      </c>
      <c r="AD82" s="3">
        <f t="shared" ref="AD82:AD145" si="14">$W82*AC82</f>
        <v>0</v>
      </c>
      <c r="AE82" s="3">
        <f>IF(IF(AC82&gt;0,$Q$5-$Q$4,$Q$5-Расчет!X96)&gt;0,IF(AC82&gt;0,$Q$5-$Q$4,$Q$5-Расчет!X96),0)</f>
        <v>0</v>
      </c>
      <c r="AF82" s="3">
        <f t="shared" ref="AF82:AF145" si="15">$W82*AE82</f>
        <v>0</v>
      </c>
      <c r="AG82" s="3">
        <f>IF(IF(AE82&gt;0,$Q$6-$Q$5,$Q$6-Расчет!X96)&gt;0,IF(AE82&gt;0,$Q$6-$Q$5,$Q$6-Расчет!X96),0)</f>
        <v>0</v>
      </c>
      <c r="AH82" s="3">
        <f t="shared" ref="AH82:AH145" si="16">$W82*AG82</f>
        <v>0</v>
      </c>
    </row>
    <row r="83" spans="1:34" x14ac:dyDescent="0.25">
      <c r="A83" s="3">
        <f>IF(Расчет!H97='ФОРМУЛЫ!'!$B$4,Расчет!G97*Расчет!$N$28,IF(Расчет!H97='ФОРМУЛЫ!'!$B$5,Расчет!G97,IF(Расчет!H97='ФОРМУЛЫ!'!$B$6,Расчет!G97*Расчет!$O$28,0)))</f>
        <v>0</v>
      </c>
      <c r="B83" s="3">
        <f>A83*Расчет!E97</f>
        <v>0</v>
      </c>
      <c r="C83" s="3">
        <f>IF(Расчет!J97='ФОРМУЛЫ!'!$B$3,Расчет!G97*Расчет!I97/100,IF(Расчет!J97='ФОРМУЛЫ!'!$B$4,Расчет!I97*Расчет!$N$28,IF(Расчет!J97='ФОРМУЛЫ!'!$B$5,Расчет!I97,IF(Расчет!J97='ФОРМУЛЫ!'!$B$6,Расчет!I97*Расчет!$O$28,0))))</f>
        <v>0</v>
      </c>
      <c r="D83" s="3">
        <f>C83*Расчет!E97</f>
        <v>0</v>
      </c>
      <c r="E83" s="3">
        <f t="shared" si="9"/>
        <v>0</v>
      </c>
      <c r="F83" s="3">
        <f>E83*Расчет!E97</f>
        <v>0</v>
      </c>
      <c r="G83" s="3">
        <f>IF(Расчет!M97="",'ФОРМУЛЫ!'!E83*(100+Расчет!$M$28)/100,'ФОРМУЛЫ!'!E83*(100+Расчет!M97)/100)</f>
        <v>0</v>
      </c>
      <c r="H83" s="7">
        <f>IF(Расчет!M97="",ROUND(Расчет!K97*(1+Расчет!$M$28/100),0),ROUND(Расчет!K97*(1+Расчет!M97/100),0))</f>
        <v>0</v>
      </c>
      <c r="I83" s="7">
        <f>IF(Расчет!M97="",(Расчет!$M$28+100)/100,(Расчет!M97+100)/100)</f>
        <v>1.2</v>
      </c>
      <c r="J83" s="5">
        <f>IF(Расчет!P97="",IF($O$16=0,'ФОРМУЛЫ!'!H83,ROUND(Расчет!K97*'ФОРМУЛЫ!'!I83+L83,0)),Расчет!P97)</f>
        <v>0</v>
      </c>
      <c r="K83" s="5">
        <f>J83*Расчет!E97</f>
        <v>0</v>
      </c>
      <c r="L83" s="3">
        <f>IF($O$16=0,0,$M$16*(Расчет!K97/$O$16))</f>
        <v>0</v>
      </c>
      <c r="O83" s="3">
        <f>IF(Расчет!P97=0,Расчет!L97,0)</f>
        <v>0</v>
      </c>
      <c r="P83" s="12">
        <f t="shared" si="10"/>
        <v>0</v>
      </c>
      <c r="Q83" s="3">
        <f>IF(Расчет!H97='ФОРМУЛЫ!'!$B$5,'ФОРМУЛЫ!'!A83,0)</f>
        <v>0</v>
      </c>
      <c r="R83" s="3">
        <f>IF(Расчет!H97='ФОРМУЛЫ!'!$B$4,'ФОРМУЛЫ!'!A83,0)</f>
        <v>0</v>
      </c>
      <c r="S83" s="3">
        <f>IF(Расчет!H97='ФОРМУЛЫ!'!$B$6,'ФОРМУЛЫ!'!A83,0)</f>
        <v>0</v>
      </c>
      <c r="T83" s="5">
        <f>ROUND((IF(Расчет!R97='ФОРМУЛЫ!'!$E$3,(A83-A83/1.18),IF(Расчет!R97='ФОРМУЛЫ!'!$E$4,0,IF(Расчет!R97='ФОРМУЛЫ!'!$E$5,(A83-A83/1.1),X))))*Расчет!E97,2)</f>
        <v>0</v>
      </c>
      <c r="U83" s="3">
        <f>ROUND((IF(Расчет!R97='ФОРМУЛЫ!'!$E$3,(J83-J83/1.18),IF(Расчет!R97='ФОРМУЛЫ!'!$E$4,0,IF(Расчет!R97='ФОРМУЛЫ!'!$E$5,(J83-J83/1.1),X))))*Расчет!E97,2)</f>
        <v>0</v>
      </c>
      <c r="V83" s="3">
        <f>ROUND((J83-J83/1.18)*Расчет!E97,2)</f>
        <v>0</v>
      </c>
      <c r="W83" s="3">
        <f>ROUND(A83*Расчет!E97*0.21/365,2)</f>
        <v>0</v>
      </c>
      <c r="X83" s="3">
        <f t="shared" si="11"/>
        <v>0</v>
      </c>
      <c r="Y83" s="3">
        <f>IF(($Q$2-Расчет!X97)&gt;0,($Q$2-Расчет!X97),0)</f>
        <v>0</v>
      </c>
      <c r="Z83" s="3">
        <f t="shared" si="12"/>
        <v>0</v>
      </c>
      <c r="AA83" s="3">
        <f>IF(IF(Y83&gt;0,$Q$3-$Q$2,$Q$3-Расчет!X97)&gt;0,IF(Y83&gt;0,$Q$3-$Q$2,$Q$3-Расчет!X97),0)</f>
        <v>0</v>
      </c>
      <c r="AB83" s="3">
        <f t="shared" si="13"/>
        <v>0</v>
      </c>
      <c r="AC83" s="3">
        <f>IF(IF(AA83&gt;0,$Q$4-$Q$3,$Q$4-Расчет!X97)&gt;0,IF(AA83&gt;0,$Q$4-$Q$3,$Q$4-Расчет!X97),0)</f>
        <v>0</v>
      </c>
      <c r="AD83" s="3">
        <f t="shared" si="14"/>
        <v>0</v>
      </c>
      <c r="AE83" s="3">
        <f>IF(IF(AC83&gt;0,$Q$5-$Q$4,$Q$5-Расчет!X97)&gt;0,IF(AC83&gt;0,$Q$5-$Q$4,$Q$5-Расчет!X97),0)</f>
        <v>0</v>
      </c>
      <c r="AF83" s="3">
        <f t="shared" si="15"/>
        <v>0</v>
      </c>
      <c r="AG83" s="3">
        <f>IF(IF(AE83&gt;0,$Q$6-$Q$5,$Q$6-Расчет!X97)&gt;0,IF(AE83&gt;0,$Q$6-$Q$5,$Q$6-Расчет!X97),0)</f>
        <v>0</v>
      </c>
      <c r="AH83" s="3">
        <f t="shared" si="16"/>
        <v>0</v>
      </c>
    </row>
    <row r="84" spans="1:34" x14ac:dyDescent="0.25">
      <c r="A84" s="3">
        <f>IF(Расчет!H98='ФОРМУЛЫ!'!$B$4,Расчет!G98*Расчет!$N$28,IF(Расчет!H98='ФОРМУЛЫ!'!$B$5,Расчет!G98,IF(Расчет!H98='ФОРМУЛЫ!'!$B$6,Расчет!G98*Расчет!$O$28,0)))</f>
        <v>0</v>
      </c>
      <c r="B84" s="3">
        <f>A84*Расчет!E98</f>
        <v>0</v>
      </c>
      <c r="C84" s="3">
        <f>IF(Расчет!J98='ФОРМУЛЫ!'!$B$3,Расчет!G98*Расчет!I98/100,IF(Расчет!J98='ФОРМУЛЫ!'!$B$4,Расчет!I98*Расчет!$N$28,IF(Расчет!J98='ФОРМУЛЫ!'!$B$5,Расчет!I98,IF(Расчет!J98='ФОРМУЛЫ!'!$B$6,Расчет!I98*Расчет!$O$28,0))))</f>
        <v>0</v>
      </c>
      <c r="D84" s="3">
        <f>C84*Расчет!E98</f>
        <v>0</v>
      </c>
      <c r="E84" s="3">
        <f t="shared" si="9"/>
        <v>0</v>
      </c>
      <c r="F84" s="3">
        <f>E84*Расчет!E98</f>
        <v>0</v>
      </c>
      <c r="G84" s="3">
        <f>IF(Расчет!M98="",'ФОРМУЛЫ!'!E84*(100+Расчет!$M$28)/100,'ФОРМУЛЫ!'!E84*(100+Расчет!M98)/100)</f>
        <v>0</v>
      </c>
      <c r="H84" s="7">
        <f>IF(Расчет!M98="",ROUND(Расчет!K98*(1+Расчет!$M$28/100),0),ROUND(Расчет!K98*(1+Расчет!M98/100),0))</f>
        <v>0</v>
      </c>
      <c r="I84" s="7">
        <f>IF(Расчет!M98="",(Расчет!$M$28+100)/100,(Расчет!M98+100)/100)</f>
        <v>1.2</v>
      </c>
      <c r="J84" s="5">
        <f>IF(Расчет!P98="",IF($O$16=0,'ФОРМУЛЫ!'!H84,ROUND(Расчет!K98*'ФОРМУЛЫ!'!I84+L84,0)),Расчет!P98)</f>
        <v>39000</v>
      </c>
      <c r="K84" s="5">
        <f>J84*Расчет!E98</f>
        <v>39000</v>
      </c>
      <c r="L84" s="3">
        <f>IF($O$16=0,0,$M$16*(Расчет!K98/$O$16))</f>
        <v>0</v>
      </c>
      <c r="O84" s="3">
        <f>IF(Расчет!P98=0,Расчет!L98,0)</f>
        <v>0</v>
      </c>
      <c r="P84" s="12">
        <f t="shared" si="10"/>
        <v>0</v>
      </c>
      <c r="Q84" s="3">
        <f>IF(Расчет!H98='ФОРМУЛЫ!'!$B$5,'ФОРМУЛЫ!'!A84,0)</f>
        <v>0</v>
      </c>
      <c r="R84" s="3">
        <f>IF(Расчет!H98='ФОРМУЛЫ!'!$B$4,'ФОРМУЛЫ!'!A84,0)</f>
        <v>0</v>
      </c>
      <c r="S84" s="3">
        <f>IF(Расчет!H98='ФОРМУЛЫ!'!$B$6,'ФОРМУЛЫ!'!A84,0)</f>
        <v>0</v>
      </c>
      <c r="T84" s="5">
        <f>ROUND((IF(Расчет!R98='ФОРМУЛЫ!'!$E$3,(A84-A84/1.18),IF(Расчет!R98='ФОРМУЛЫ!'!$E$4,0,IF(Расчет!R98='ФОРМУЛЫ!'!$E$5,(A84-A84/1.1),X))))*Расчет!E98,2)</f>
        <v>0</v>
      </c>
      <c r="U84" s="3">
        <f>ROUND((IF(Расчет!R98='ФОРМУЛЫ!'!$E$3,(J84-J84/1.18),IF(Расчет!R98='ФОРМУЛЫ!'!$E$4,0,IF(Расчет!R98='ФОРМУЛЫ!'!$E$5,(J84-J84/1.1),X))))*Расчет!E98,2)</f>
        <v>5949.15</v>
      </c>
      <c r="V84" s="3">
        <f>ROUND((J84-J84/1.18)*Расчет!E98,2)</f>
        <v>5949.15</v>
      </c>
      <c r="W84" s="3">
        <f>ROUND(A84*Расчет!E98*0.21/365,2)</f>
        <v>0</v>
      </c>
      <c r="X84" s="3">
        <f t="shared" si="11"/>
        <v>0</v>
      </c>
      <c r="Y84" s="3">
        <f>IF(($Q$2-Расчет!X98)&gt;0,($Q$2-Расчет!X98),0)</f>
        <v>0</v>
      </c>
      <c r="Z84" s="3">
        <f t="shared" si="12"/>
        <v>0</v>
      </c>
      <c r="AA84" s="3">
        <f>IF(IF(Y84&gt;0,$Q$3-$Q$2,$Q$3-Расчет!X98)&gt;0,IF(Y84&gt;0,$Q$3-$Q$2,$Q$3-Расчет!X98),0)</f>
        <v>0</v>
      </c>
      <c r="AB84" s="3">
        <f t="shared" si="13"/>
        <v>0</v>
      </c>
      <c r="AC84" s="3">
        <f>IF(IF(AA84&gt;0,$Q$4-$Q$3,$Q$4-Расчет!X98)&gt;0,IF(AA84&gt;0,$Q$4-$Q$3,$Q$4-Расчет!X98),0)</f>
        <v>0</v>
      </c>
      <c r="AD84" s="3">
        <f t="shared" si="14"/>
        <v>0</v>
      </c>
      <c r="AE84" s="3">
        <f>IF(IF(AC84&gt;0,$Q$5-$Q$4,$Q$5-Расчет!X98)&gt;0,IF(AC84&gt;0,$Q$5-$Q$4,$Q$5-Расчет!X98),0)</f>
        <v>0</v>
      </c>
      <c r="AF84" s="3">
        <f t="shared" si="15"/>
        <v>0</v>
      </c>
      <c r="AG84" s="3">
        <f>IF(IF(AE84&gt;0,$Q$6-$Q$5,$Q$6-Расчет!X98)&gt;0,IF(AE84&gt;0,$Q$6-$Q$5,$Q$6-Расчет!X98),0)</f>
        <v>0</v>
      </c>
      <c r="AH84" s="3">
        <f t="shared" si="16"/>
        <v>0</v>
      </c>
    </row>
    <row r="85" spans="1:34" x14ac:dyDescent="0.25">
      <c r="A85" s="3">
        <f>IF(Расчет!H99='ФОРМУЛЫ!'!$B$4,Расчет!G99*Расчет!$N$28,IF(Расчет!H99='ФОРМУЛЫ!'!$B$5,Расчет!G99,IF(Расчет!H99='ФОРМУЛЫ!'!$B$6,Расчет!G99*Расчет!$O$28,0)))</f>
        <v>0</v>
      </c>
      <c r="B85" s="3">
        <f>A85*Расчет!E99</f>
        <v>0</v>
      </c>
      <c r="C85" s="3">
        <f>IF(Расчет!J99='ФОРМУЛЫ!'!$B$3,Расчет!G99*Расчет!I99/100,IF(Расчет!J99='ФОРМУЛЫ!'!$B$4,Расчет!I99*Расчет!$N$28,IF(Расчет!J99='ФОРМУЛЫ!'!$B$5,Расчет!I99,IF(Расчет!J99='ФОРМУЛЫ!'!$B$6,Расчет!I99*Расчет!$O$28,0))))</f>
        <v>0</v>
      </c>
      <c r="D85" s="3">
        <f>C85*Расчет!E99</f>
        <v>0</v>
      </c>
      <c r="E85" s="3">
        <f t="shared" si="9"/>
        <v>0</v>
      </c>
      <c r="F85" s="3">
        <f>E85*Расчет!E99</f>
        <v>0</v>
      </c>
      <c r="G85" s="3">
        <f>IF(Расчет!M99="",'ФОРМУЛЫ!'!E85*(100+Расчет!$M$28)/100,'ФОРМУЛЫ!'!E85*(100+Расчет!M99)/100)</f>
        <v>0</v>
      </c>
      <c r="H85" s="7">
        <f>IF(Расчет!M99="",ROUND(Расчет!K99*(1+Расчет!$M$28/100),0),ROUND(Расчет!K99*(1+Расчет!M99/100),0))</f>
        <v>0</v>
      </c>
      <c r="I85" s="7">
        <f>IF(Расчет!M99="",(Расчет!$M$28+100)/100,(Расчет!M99+100)/100)</f>
        <v>1.2</v>
      </c>
      <c r="J85" s="5">
        <f>IF(Расчет!P99="",IF($O$16=0,'ФОРМУЛЫ!'!H85,ROUND(Расчет!K99*'ФОРМУЛЫ!'!I85+L85,0)),Расчет!P99)</f>
        <v>0</v>
      </c>
      <c r="K85" s="5">
        <f>J85*Расчет!E99</f>
        <v>0</v>
      </c>
      <c r="L85" s="3">
        <f>IF($O$16=0,0,$M$16*(Расчет!K99/$O$16))</f>
        <v>0</v>
      </c>
      <c r="O85" s="3">
        <f>IF(Расчет!P99=0,Расчет!L99,0)</f>
        <v>0</v>
      </c>
      <c r="P85" s="12">
        <f t="shared" si="10"/>
        <v>0</v>
      </c>
      <c r="Q85" s="3">
        <f>IF(Расчет!H99='ФОРМУЛЫ!'!$B$5,'ФОРМУЛЫ!'!A85,0)</f>
        <v>0</v>
      </c>
      <c r="R85" s="3">
        <f>IF(Расчет!H99='ФОРМУЛЫ!'!$B$4,'ФОРМУЛЫ!'!A85,0)</f>
        <v>0</v>
      </c>
      <c r="S85" s="3">
        <f>IF(Расчет!H99='ФОРМУЛЫ!'!$B$6,'ФОРМУЛЫ!'!A85,0)</f>
        <v>0</v>
      </c>
      <c r="T85" s="5">
        <f>ROUND((IF(Расчет!R99='ФОРМУЛЫ!'!$E$3,(A85-A85/1.18),IF(Расчет!R99='ФОРМУЛЫ!'!$E$4,0,IF(Расчет!R99='ФОРМУЛЫ!'!$E$5,(A85-A85/1.1),X))))*Расчет!E99,2)</f>
        <v>0</v>
      </c>
      <c r="U85" s="3">
        <f>ROUND((IF(Расчет!R99='ФОРМУЛЫ!'!$E$3,(J85-J85/1.18),IF(Расчет!R99='ФОРМУЛЫ!'!$E$4,0,IF(Расчет!R99='ФОРМУЛЫ!'!$E$5,(J85-J85/1.1),X))))*Расчет!E99,2)</f>
        <v>0</v>
      </c>
      <c r="V85" s="3">
        <f>ROUND((J85-J85/1.18)*Расчет!E99,2)</f>
        <v>0</v>
      </c>
      <c r="W85" s="3">
        <f>ROUND(A85*Расчет!E99*0.21/365,2)</f>
        <v>0</v>
      </c>
      <c r="X85" s="3">
        <f t="shared" si="11"/>
        <v>0</v>
      </c>
      <c r="Y85" s="3">
        <f>IF(($Q$2-Расчет!X99)&gt;0,($Q$2-Расчет!X99),0)</f>
        <v>0</v>
      </c>
      <c r="Z85" s="3">
        <f t="shared" si="12"/>
        <v>0</v>
      </c>
      <c r="AA85" s="3">
        <f>IF(IF(Y85&gt;0,$Q$3-$Q$2,$Q$3-Расчет!X99)&gt;0,IF(Y85&gt;0,$Q$3-$Q$2,$Q$3-Расчет!X99),0)</f>
        <v>0</v>
      </c>
      <c r="AB85" s="3">
        <f t="shared" si="13"/>
        <v>0</v>
      </c>
      <c r="AC85" s="3">
        <f>IF(IF(AA85&gt;0,$Q$4-$Q$3,$Q$4-Расчет!X99)&gt;0,IF(AA85&gt;0,$Q$4-$Q$3,$Q$4-Расчет!X99),0)</f>
        <v>0</v>
      </c>
      <c r="AD85" s="3">
        <f t="shared" si="14"/>
        <v>0</v>
      </c>
      <c r="AE85" s="3">
        <f>IF(IF(AC85&gt;0,$Q$5-$Q$4,$Q$5-Расчет!X99)&gt;0,IF(AC85&gt;0,$Q$5-$Q$4,$Q$5-Расчет!X99),0)</f>
        <v>0</v>
      </c>
      <c r="AF85" s="3">
        <f t="shared" si="15"/>
        <v>0</v>
      </c>
      <c r="AG85" s="3">
        <f>IF(IF(AE85&gt;0,$Q$6-$Q$5,$Q$6-Расчет!X99)&gt;0,IF(AE85&gt;0,$Q$6-$Q$5,$Q$6-Расчет!X99),0)</f>
        <v>0</v>
      </c>
      <c r="AH85" s="3">
        <f t="shared" si="16"/>
        <v>0</v>
      </c>
    </row>
    <row r="86" spans="1:34" x14ac:dyDescent="0.25">
      <c r="A86" s="3">
        <f>IF(Расчет!H100='ФОРМУЛЫ!'!$B$4,Расчет!G100*Расчет!$N$28,IF(Расчет!H100='ФОРМУЛЫ!'!$B$5,Расчет!G100,IF(Расчет!H100='ФОРМУЛЫ!'!$B$6,Расчет!G100*Расчет!$O$28,0)))</f>
        <v>0</v>
      </c>
      <c r="B86" s="3">
        <f>A86*Расчет!E100</f>
        <v>0</v>
      </c>
      <c r="C86" s="3">
        <f>IF(Расчет!J100='ФОРМУЛЫ!'!$B$3,Расчет!G100*Расчет!I100/100,IF(Расчет!J100='ФОРМУЛЫ!'!$B$4,Расчет!I100*Расчет!$N$28,IF(Расчет!J100='ФОРМУЛЫ!'!$B$5,Расчет!I100,IF(Расчет!J100='ФОРМУЛЫ!'!$B$6,Расчет!I100*Расчет!$O$28,0))))</f>
        <v>0</v>
      </c>
      <c r="D86" s="3">
        <f>C86*Расчет!E100</f>
        <v>0</v>
      </c>
      <c r="E86" s="3">
        <f t="shared" si="9"/>
        <v>0</v>
      </c>
      <c r="F86" s="3">
        <f>E86*Расчет!E100</f>
        <v>0</v>
      </c>
      <c r="G86" s="3">
        <f>IF(Расчет!M100="",'ФОРМУЛЫ!'!E86*(100+Расчет!$M$28)/100,'ФОРМУЛЫ!'!E86*(100+Расчет!M100)/100)</f>
        <v>0</v>
      </c>
      <c r="H86" s="7">
        <f>IF(Расчет!M100="",ROUND(Расчет!K100*(1+Расчет!$M$28/100),0),ROUND(Расчет!K100*(1+Расчет!M100/100),0))</f>
        <v>0</v>
      </c>
      <c r="I86" s="7">
        <f>IF(Расчет!M100="",(Расчет!$M$28+100)/100,(Расчет!M100+100)/100)</f>
        <v>1.2</v>
      </c>
      <c r="J86" s="5">
        <f>IF(Расчет!P100="",IF($O$16=0,'ФОРМУЛЫ!'!H86,ROUND(Расчет!K100*'ФОРМУЛЫ!'!I86+L86,0)),Расчет!P100)</f>
        <v>0</v>
      </c>
      <c r="K86" s="5">
        <f>J86*Расчет!E100</f>
        <v>0</v>
      </c>
      <c r="L86" s="3">
        <f>IF($O$16=0,0,$M$16*(Расчет!K100/$O$16))</f>
        <v>0</v>
      </c>
      <c r="O86" s="3">
        <f>IF(Расчет!P100=0,Расчет!L100,0)</f>
        <v>0</v>
      </c>
      <c r="P86" s="12">
        <f t="shared" si="10"/>
        <v>0</v>
      </c>
      <c r="Q86" s="3">
        <f>IF(Расчет!H100='ФОРМУЛЫ!'!$B$5,'ФОРМУЛЫ!'!A86,0)</f>
        <v>0</v>
      </c>
      <c r="R86" s="3">
        <f>IF(Расчет!H100='ФОРМУЛЫ!'!$B$4,'ФОРМУЛЫ!'!A86,0)</f>
        <v>0</v>
      </c>
      <c r="S86" s="3">
        <f>IF(Расчет!H100='ФОРМУЛЫ!'!$B$6,'ФОРМУЛЫ!'!A86,0)</f>
        <v>0</v>
      </c>
      <c r="T86" s="5">
        <f>ROUND((IF(Расчет!R100='ФОРМУЛЫ!'!$E$3,(A86-A86/1.18),IF(Расчет!R100='ФОРМУЛЫ!'!$E$4,0,IF(Расчет!R100='ФОРМУЛЫ!'!$E$5,(A86-A86/1.1),X))))*Расчет!E100,2)</f>
        <v>0</v>
      </c>
      <c r="U86" s="3">
        <f>ROUND((IF(Расчет!R100='ФОРМУЛЫ!'!$E$3,(J86-J86/1.18),IF(Расчет!R100='ФОРМУЛЫ!'!$E$4,0,IF(Расчет!R100='ФОРМУЛЫ!'!$E$5,(J86-J86/1.1),X))))*Расчет!E100,2)</f>
        <v>0</v>
      </c>
      <c r="V86" s="3">
        <f>ROUND((J86-J86/1.18)*Расчет!E100,2)</f>
        <v>0</v>
      </c>
      <c r="W86" s="3">
        <f>ROUND(A86*Расчет!E100*0.21/365,2)</f>
        <v>0</v>
      </c>
      <c r="X86" s="3">
        <f t="shared" si="11"/>
        <v>0</v>
      </c>
      <c r="Y86" s="3">
        <f>IF(($Q$2-Расчет!X100)&gt;0,($Q$2-Расчет!X100),0)</f>
        <v>0</v>
      </c>
      <c r="Z86" s="3">
        <f t="shared" si="12"/>
        <v>0</v>
      </c>
      <c r="AA86" s="3">
        <f>IF(IF(Y86&gt;0,$Q$3-$Q$2,$Q$3-Расчет!X100)&gt;0,IF(Y86&gt;0,$Q$3-$Q$2,$Q$3-Расчет!X100),0)</f>
        <v>0</v>
      </c>
      <c r="AB86" s="3">
        <f t="shared" si="13"/>
        <v>0</v>
      </c>
      <c r="AC86" s="3">
        <f>IF(IF(AA86&gt;0,$Q$4-$Q$3,$Q$4-Расчет!X100)&gt;0,IF(AA86&gt;0,$Q$4-$Q$3,$Q$4-Расчет!X100),0)</f>
        <v>0</v>
      </c>
      <c r="AD86" s="3">
        <f t="shared" si="14"/>
        <v>0</v>
      </c>
      <c r="AE86" s="3">
        <f>IF(IF(AC86&gt;0,$Q$5-$Q$4,$Q$5-Расчет!X100)&gt;0,IF(AC86&gt;0,$Q$5-$Q$4,$Q$5-Расчет!X100),0)</f>
        <v>0</v>
      </c>
      <c r="AF86" s="3">
        <f t="shared" si="15"/>
        <v>0</v>
      </c>
      <c r="AG86" s="3">
        <f>IF(IF(AE86&gt;0,$Q$6-$Q$5,$Q$6-Расчет!X100)&gt;0,IF(AE86&gt;0,$Q$6-$Q$5,$Q$6-Расчет!X100),0)</f>
        <v>0</v>
      </c>
      <c r="AH86" s="3">
        <f t="shared" si="16"/>
        <v>0</v>
      </c>
    </row>
    <row r="87" spans="1:34" x14ac:dyDescent="0.25">
      <c r="A87" s="3">
        <f>IF(Расчет!H101='ФОРМУЛЫ!'!$B$4,Расчет!G101*Расчет!$N$28,IF(Расчет!H101='ФОРМУЛЫ!'!$B$5,Расчет!G101,IF(Расчет!H101='ФОРМУЛЫ!'!$B$6,Расчет!G101*Расчет!$O$28,0)))</f>
        <v>0</v>
      </c>
      <c r="B87" s="3">
        <f>A87*Расчет!E101</f>
        <v>0</v>
      </c>
      <c r="C87" s="3">
        <f>IF(Расчет!J101='ФОРМУЛЫ!'!$B$3,Расчет!G101*Расчет!I101/100,IF(Расчет!J101='ФОРМУЛЫ!'!$B$4,Расчет!I101*Расчет!$N$28,IF(Расчет!J101='ФОРМУЛЫ!'!$B$5,Расчет!I101,IF(Расчет!J101='ФОРМУЛЫ!'!$B$6,Расчет!I101*Расчет!$O$28,0))))</f>
        <v>0</v>
      </c>
      <c r="D87" s="3">
        <f>C87*Расчет!E101</f>
        <v>0</v>
      </c>
      <c r="E87" s="3">
        <f t="shared" si="9"/>
        <v>0</v>
      </c>
      <c r="F87" s="3">
        <f>E87*Расчет!E101</f>
        <v>0</v>
      </c>
      <c r="G87" s="3">
        <f>IF(Расчет!M101="",'ФОРМУЛЫ!'!E87*(100+Расчет!$M$28)/100,'ФОРМУЛЫ!'!E87*(100+Расчет!M101)/100)</f>
        <v>0</v>
      </c>
      <c r="H87" s="7">
        <f>IF(Расчет!M101="",ROUND(Расчет!K101*(1+Расчет!$M$28/100),0),ROUND(Расчет!K101*(1+Расчет!M101/100),0))</f>
        <v>0</v>
      </c>
      <c r="I87" s="7">
        <f>IF(Расчет!M101="",(Расчет!$M$28+100)/100,(Расчет!M101+100)/100)</f>
        <v>1.2</v>
      </c>
      <c r="J87" s="5">
        <f>IF(Расчет!P101="",IF($O$16=0,'ФОРМУЛЫ!'!H87,ROUND(Расчет!K101*'ФОРМУЛЫ!'!I87+L87,0)),Расчет!P101)</f>
        <v>0</v>
      </c>
      <c r="K87" s="5">
        <f>J87*Расчет!E101</f>
        <v>0</v>
      </c>
      <c r="L87" s="3">
        <f>IF($O$16=0,0,$M$16*(Расчет!K101/$O$16))</f>
        <v>0</v>
      </c>
      <c r="O87" s="3">
        <f>IF(Расчет!P101=0,Расчет!L101,0)</f>
        <v>0</v>
      </c>
      <c r="P87" s="12">
        <f t="shared" si="10"/>
        <v>0</v>
      </c>
      <c r="Q87" s="3">
        <f>IF(Расчет!H101='ФОРМУЛЫ!'!$B$5,'ФОРМУЛЫ!'!A87,0)</f>
        <v>0</v>
      </c>
      <c r="R87" s="3">
        <f>IF(Расчет!H101='ФОРМУЛЫ!'!$B$4,'ФОРМУЛЫ!'!A87,0)</f>
        <v>0</v>
      </c>
      <c r="S87" s="3">
        <f>IF(Расчет!H101='ФОРМУЛЫ!'!$B$6,'ФОРМУЛЫ!'!A87,0)</f>
        <v>0</v>
      </c>
      <c r="T87" s="5">
        <f>ROUND((IF(Расчет!R101='ФОРМУЛЫ!'!$E$3,(A87-A87/1.18),IF(Расчет!R101='ФОРМУЛЫ!'!$E$4,0,IF(Расчет!R101='ФОРМУЛЫ!'!$E$5,(A87-A87/1.1),X))))*Расчет!E101,2)</f>
        <v>0</v>
      </c>
      <c r="U87" s="3">
        <f>ROUND((IF(Расчет!R101='ФОРМУЛЫ!'!$E$3,(J87-J87/1.18),IF(Расчет!R101='ФОРМУЛЫ!'!$E$4,0,IF(Расчет!R101='ФОРМУЛЫ!'!$E$5,(J87-J87/1.1),X))))*Расчет!E101,2)</f>
        <v>0</v>
      </c>
      <c r="V87" s="3">
        <f>ROUND((J87-J87/1.18)*Расчет!E101,2)</f>
        <v>0</v>
      </c>
      <c r="W87" s="3">
        <f>ROUND(A87*Расчет!E101*0.21/365,2)</f>
        <v>0</v>
      </c>
      <c r="X87" s="3">
        <f t="shared" si="11"/>
        <v>0</v>
      </c>
      <c r="Y87" s="3">
        <f>IF(($Q$2-Расчет!X101)&gt;0,($Q$2-Расчет!X101),0)</f>
        <v>0</v>
      </c>
      <c r="Z87" s="3">
        <f t="shared" si="12"/>
        <v>0</v>
      </c>
      <c r="AA87" s="3">
        <f>IF(IF(Y87&gt;0,$Q$3-$Q$2,$Q$3-Расчет!X101)&gt;0,IF(Y87&gt;0,$Q$3-$Q$2,$Q$3-Расчет!X101),0)</f>
        <v>0</v>
      </c>
      <c r="AB87" s="3">
        <f t="shared" si="13"/>
        <v>0</v>
      </c>
      <c r="AC87" s="3">
        <f>IF(IF(AA87&gt;0,$Q$4-$Q$3,$Q$4-Расчет!X101)&gt;0,IF(AA87&gt;0,$Q$4-$Q$3,$Q$4-Расчет!X101),0)</f>
        <v>0</v>
      </c>
      <c r="AD87" s="3">
        <f t="shared" si="14"/>
        <v>0</v>
      </c>
      <c r="AE87" s="3">
        <f>IF(IF(AC87&gt;0,$Q$5-$Q$4,$Q$5-Расчет!X101)&gt;0,IF(AC87&gt;0,$Q$5-$Q$4,$Q$5-Расчет!X101),0)</f>
        <v>0</v>
      </c>
      <c r="AF87" s="3">
        <f t="shared" si="15"/>
        <v>0</v>
      </c>
      <c r="AG87" s="3">
        <f>IF(IF(AE87&gt;0,$Q$6-$Q$5,$Q$6-Расчет!X101)&gt;0,IF(AE87&gt;0,$Q$6-$Q$5,$Q$6-Расчет!X101),0)</f>
        <v>0</v>
      </c>
      <c r="AH87" s="3">
        <f t="shared" si="16"/>
        <v>0</v>
      </c>
    </row>
    <row r="88" spans="1:34" x14ac:dyDescent="0.25">
      <c r="A88" s="3">
        <f>IF(Расчет!H102='ФОРМУЛЫ!'!$B$4,Расчет!G102*Расчет!$N$28,IF(Расчет!H102='ФОРМУЛЫ!'!$B$5,Расчет!G102,IF(Расчет!H102='ФОРМУЛЫ!'!$B$6,Расчет!G102*Расчет!$O$28,0)))</f>
        <v>0</v>
      </c>
      <c r="B88" s="3">
        <f>A88*Расчет!E102</f>
        <v>0</v>
      </c>
      <c r="C88" s="3">
        <f>IF(Расчет!J102='ФОРМУЛЫ!'!$B$3,Расчет!G102*Расчет!I102/100,IF(Расчет!J102='ФОРМУЛЫ!'!$B$4,Расчет!I102*Расчет!$N$28,IF(Расчет!J102='ФОРМУЛЫ!'!$B$5,Расчет!I102,IF(Расчет!J102='ФОРМУЛЫ!'!$B$6,Расчет!I102*Расчет!$O$28,0))))</f>
        <v>0</v>
      </c>
      <c r="D88" s="3">
        <f>C88*Расчет!E102</f>
        <v>0</v>
      </c>
      <c r="E88" s="3">
        <f t="shared" si="9"/>
        <v>0</v>
      </c>
      <c r="F88" s="3">
        <f>E88*Расчет!E102</f>
        <v>0</v>
      </c>
      <c r="G88" s="3">
        <f>IF(Расчет!M102="",'ФОРМУЛЫ!'!E88*(100+Расчет!$M$28)/100,'ФОРМУЛЫ!'!E88*(100+Расчет!M102)/100)</f>
        <v>0</v>
      </c>
      <c r="H88" s="7">
        <f>IF(Расчет!M102="",ROUND(Расчет!K102*(1+Расчет!$M$28/100),0),ROUND(Расчет!K102*(1+Расчет!M102/100),0))</f>
        <v>0</v>
      </c>
      <c r="I88" s="7">
        <f>IF(Расчет!M102="",(Расчет!$M$28+100)/100,(Расчет!M102+100)/100)</f>
        <v>1.2</v>
      </c>
      <c r="J88" s="5">
        <f>IF(Расчет!P102="",IF($O$16=0,'ФОРМУЛЫ!'!H88,ROUND(Расчет!K102*'ФОРМУЛЫ!'!I88+L88,0)),Расчет!P102)</f>
        <v>0</v>
      </c>
      <c r="K88" s="5">
        <f>J88*Расчет!E102</f>
        <v>0</v>
      </c>
      <c r="L88" s="3">
        <f>IF($O$16=0,0,$M$16*(Расчет!K102/$O$16))</f>
        <v>0</v>
      </c>
      <c r="O88" s="3">
        <f>IF(Расчет!P102=0,Расчет!L102,0)</f>
        <v>0</v>
      </c>
      <c r="P88" s="12">
        <f t="shared" si="10"/>
        <v>0</v>
      </c>
      <c r="Q88" s="3">
        <f>IF(Расчет!H102='ФОРМУЛЫ!'!$B$5,'ФОРМУЛЫ!'!A88,0)</f>
        <v>0</v>
      </c>
      <c r="R88" s="3">
        <f>IF(Расчет!H102='ФОРМУЛЫ!'!$B$4,'ФОРМУЛЫ!'!A88,0)</f>
        <v>0</v>
      </c>
      <c r="S88" s="3">
        <f>IF(Расчет!H102='ФОРМУЛЫ!'!$B$6,'ФОРМУЛЫ!'!A88,0)</f>
        <v>0</v>
      </c>
      <c r="T88" s="5">
        <f>ROUND((IF(Расчет!R102='ФОРМУЛЫ!'!$E$3,(A88-A88/1.18),IF(Расчет!R102='ФОРМУЛЫ!'!$E$4,0,IF(Расчет!R102='ФОРМУЛЫ!'!$E$5,(A88-A88/1.1),X))))*Расчет!E102,2)</f>
        <v>0</v>
      </c>
      <c r="U88" s="3">
        <f>ROUND((IF(Расчет!R102='ФОРМУЛЫ!'!$E$3,(J88-J88/1.18),IF(Расчет!R102='ФОРМУЛЫ!'!$E$4,0,IF(Расчет!R102='ФОРМУЛЫ!'!$E$5,(J88-J88/1.1),X))))*Расчет!E102,2)</f>
        <v>0</v>
      </c>
      <c r="V88" s="3">
        <f>ROUND((J88-J88/1.18)*Расчет!E102,2)</f>
        <v>0</v>
      </c>
      <c r="W88" s="3">
        <f>ROUND(A88*Расчет!E102*0.21/365,2)</f>
        <v>0</v>
      </c>
      <c r="X88" s="3">
        <f t="shared" si="11"/>
        <v>0</v>
      </c>
      <c r="Y88" s="3">
        <f>IF(($Q$2-Расчет!X102)&gt;0,($Q$2-Расчет!X102),0)</f>
        <v>0</v>
      </c>
      <c r="Z88" s="3">
        <f t="shared" si="12"/>
        <v>0</v>
      </c>
      <c r="AA88" s="3">
        <f>IF(IF(Y88&gt;0,$Q$3-$Q$2,$Q$3-Расчет!X102)&gt;0,IF(Y88&gt;0,$Q$3-$Q$2,$Q$3-Расчет!X102),0)</f>
        <v>0</v>
      </c>
      <c r="AB88" s="3">
        <f t="shared" si="13"/>
        <v>0</v>
      </c>
      <c r="AC88" s="3">
        <f>IF(IF(AA88&gt;0,$Q$4-$Q$3,$Q$4-Расчет!X102)&gt;0,IF(AA88&gt;0,$Q$4-$Q$3,$Q$4-Расчет!X102),0)</f>
        <v>0</v>
      </c>
      <c r="AD88" s="3">
        <f t="shared" si="14"/>
        <v>0</v>
      </c>
      <c r="AE88" s="3">
        <f>IF(IF(AC88&gt;0,$Q$5-$Q$4,$Q$5-Расчет!X102)&gt;0,IF(AC88&gt;0,$Q$5-$Q$4,$Q$5-Расчет!X102),0)</f>
        <v>0</v>
      </c>
      <c r="AF88" s="3">
        <f t="shared" si="15"/>
        <v>0</v>
      </c>
      <c r="AG88" s="3">
        <f>IF(IF(AE88&gt;0,$Q$6-$Q$5,$Q$6-Расчет!X102)&gt;0,IF(AE88&gt;0,$Q$6-$Q$5,$Q$6-Расчет!X102),0)</f>
        <v>0</v>
      </c>
      <c r="AH88" s="3">
        <f t="shared" si="16"/>
        <v>0</v>
      </c>
    </row>
    <row r="89" spans="1:34" x14ac:dyDescent="0.25">
      <c r="A89" s="3">
        <f>IF(Расчет!H103='ФОРМУЛЫ!'!$B$4,Расчет!G103*Расчет!$N$28,IF(Расчет!H103='ФОРМУЛЫ!'!$B$5,Расчет!G103,IF(Расчет!H103='ФОРМУЛЫ!'!$B$6,Расчет!G103*Расчет!$O$28,0)))</f>
        <v>0</v>
      </c>
      <c r="B89" s="3">
        <f>A89*Расчет!E103</f>
        <v>0</v>
      </c>
      <c r="C89" s="3">
        <f>IF(Расчет!J103='ФОРМУЛЫ!'!$B$3,Расчет!G103*Расчет!I103/100,IF(Расчет!J103='ФОРМУЛЫ!'!$B$4,Расчет!I103*Расчет!$N$28,IF(Расчет!J103='ФОРМУЛЫ!'!$B$5,Расчет!I103,IF(Расчет!J103='ФОРМУЛЫ!'!$B$6,Расчет!I103*Расчет!$O$28,0))))</f>
        <v>0</v>
      </c>
      <c r="D89" s="3">
        <f>C89*Расчет!E103</f>
        <v>0</v>
      </c>
      <c r="E89" s="3">
        <f t="shared" si="9"/>
        <v>0</v>
      </c>
      <c r="F89" s="3">
        <f>E89*Расчет!E103</f>
        <v>0</v>
      </c>
      <c r="G89" s="3">
        <f>IF(Расчет!M103="",'ФОРМУЛЫ!'!E89*(100+Расчет!$M$28)/100,'ФОРМУЛЫ!'!E89*(100+Расчет!M103)/100)</f>
        <v>0</v>
      </c>
      <c r="H89" s="7">
        <f>IF(Расчет!M103="",ROUND(Расчет!K103*(1+Расчет!$M$28/100),0),ROUND(Расчет!K103*(1+Расчет!M103/100),0))</f>
        <v>0</v>
      </c>
      <c r="I89" s="7">
        <f>IF(Расчет!M103="",(Расчет!$M$28+100)/100,(Расчет!M103+100)/100)</f>
        <v>1.2</v>
      </c>
      <c r="J89" s="5">
        <f>IF(Расчет!P103="",IF($O$16=0,'ФОРМУЛЫ!'!H89,ROUND(Расчет!K103*'ФОРМУЛЫ!'!I89+L89,0)),Расчет!P103)</f>
        <v>0</v>
      </c>
      <c r="K89" s="5">
        <f>J89*Расчет!E103</f>
        <v>0</v>
      </c>
      <c r="L89" s="3">
        <f>IF($O$16=0,0,$M$16*(Расчет!K103/$O$16))</f>
        <v>0</v>
      </c>
      <c r="O89" s="3">
        <f>IF(Расчет!P103=0,Расчет!L103,0)</f>
        <v>0</v>
      </c>
      <c r="P89" s="12">
        <f t="shared" si="10"/>
        <v>0</v>
      </c>
      <c r="Q89" s="3">
        <f>IF(Расчет!H103='ФОРМУЛЫ!'!$B$5,'ФОРМУЛЫ!'!A89,0)</f>
        <v>0</v>
      </c>
      <c r="R89" s="3">
        <f>IF(Расчет!H103='ФОРМУЛЫ!'!$B$4,'ФОРМУЛЫ!'!A89,0)</f>
        <v>0</v>
      </c>
      <c r="S89" s="3">
        <f>IF(Расчет!H103='ФОРМУЛЫ!'!$B$6,'ФОРМУЛЫ!'!A89,0)</f>
        <v>0</v>
      </c>
      <c r="T89" s="5">
        <f>ROUND((IF(Расчет!R103='ФОРМУЛЫ!'!$E$3,(A89-A89/1.18),IF(Расчет!R103='ФОРМУЛЫ!'!$E$4,0,IF(Расчет!R103='ФОРМУЛЫ!'!$E$5,(A89-A89/1.1),X))))*Расчет!E103,2)</f>
        <v>0</v>
      </c>
      <c r="U89" s="3">
        <f>ROUND((IF(Расчет!R103='ФОРМУЛЫ!'!$E$3,(J89-J89/1.18),IF(Расчет!R103='ФОРМУЛЫ!'!$E$4,0,IF(Расчет!R103='ФОРМУЛЫ!'!$E$5,(J89-J89/1.1),X))))*Расчет!E103,2)</f>
        <v>0</v>
      </c>
      <c r="V89" s="3">
        <f>ROUND((J89-J89/1.18)*Расчет!E103,2)</f>
        <v>0</v>
      </c>
      <c r="W89" s="3">
        <f>ROUND(A89*Расчет!E103*0.21/365,2)</f>
        <v>0</v>
      </c>
      <c r="X89" s="3">
        <f t="shared" si="11"/>
        <v>0</v>
      </c>
      <c r="Y89" s="3">
        <f>IF(($Q$2-Расчет!X103)&gt;0,($Q$2-Расчет!X103),0)</f>
        <v>0</v>
      </c>
      <c r="Z89" s="3">
        <f t="shared" si="12"/>
        <v>0</v>
      </c>
      <c r="AA89" s="3">
        <f>IF(IF(Y89&gt;0,$Q$3-$Q$2,$Q$3-Расчет!X103)&gt;0,IF(Y89&gt;0,$Q$3-$Q$2,$Q$3-Расчет!X103),0)</f>
        <v>0</v>
      </c>
      <c r="AB89" s="3">
        <f t="shared" si="13"/>
        <v>0</v>
      </c>
      <c r="AC89" s="3">
        <f>IF(IF(AA89&gt;0,$Q$4-$Q$3,$Q$4-Расчет!X103)&gt;0,IF(AA89&gt;0,$Q$4-$Q$3,$Q$4-Расчет!X103),0)</f>
        <v>0</v>
      </c>
      <c r="AD89" s="3">
        <f t="shared" si="14"/>
        <v>0</v>
      </c>
      <c r="AE89" s="3">
        <f>IF(IF(AC89&gt;0,$Q$5-$Q$4,$Q$5-Расчет!X103)&gt;0,IF(AC89&gt;0,$Q$5-$Q$4,$Q$5-Расчет!X103),0)</f>
        <v>0</v>
      </c>
      <c r="AF89" s="3">
        <f t="shared" si="15"/>
        <v>0</v>
      </c>
      <c r="AG89" s="3">
        <f>IF(IF(AE89&gt;0,$Q$6-$Q$5,$Q$6-Расчет!X103)&gt;0,IF(AE89&gt;0,$Q$6-$Q$5,$Q$6-Расчет!X103),0)</f>
        <v>0</v>
      </c>
      <c r="AH89" s="3">
        <f t="shared" si="16"/>
        <v>0</v>
      </c>
    </row>
    <row r="90" spans="1:34" x14ac:dyDescent="0.25">
      <c r="A90" s="3">
        <f>IF(Расчет!H104='ФОРМУЛЫ!'!$B$4,Расчет!G104*Расчет!$N$28,IF(Расчет!H104='ФОРМУЛЫ!'!$B$5,Расчет!G104,IF(Расчет!H104='ФОРМУЛЫ!'!$B$6,Расчет!G104*Расчет!$O$28,0)))</f>
        <v>0</v>
      </c>
      <c r="B90" s="3">
        <f>A90*Расчет!E104</f>
        <v>0</v>
      </c>
      <c r="C90" s="3">
        <f>IF(Расчет!J104='ФОРМУЛЫ!'!$B$3,Расчет!G104*Расчет!I104/100,IF(Расчет!J104='ФОРМУЛЫ!'!$B$4,Расчет!I104*Расчет!$N$28,IF(Расчет!J104='ФОРМУЛЫ!'!$B$5,Расчет!I104,IF(Расчет!J104='ФОРМУЛЫ!'!$B$6,Расчет!I104*Расчет!$O$28,0))))</f>
        <v>0</v>
      </c>
      <c r="D90" s="3">
        <f>C90*Расчет!E104</f>
        <v>0</v>
      </c>
      <c r="E90" s="3">
        <f t="shared" si="9"/>
        <v>0</v>
      </c>
      <c r="F90" s="3">
        <f>E90*Расчет!E104</f>
        <v>0</v>
      </c>
      <c r="G90" s="3">
        <f>IF(Расчет!M104="",'ФОРМУЛЫ!'!E90*(100+Расчет!$M$28)/100,'ФОРМУЛЫ!'!E90*(100+Расчет!M104)/100)</f>
        <v>0</v>
      </c>
      <c r="H90" s="7">
        <f>IF(Расчет!M104="",ROUND(Расчет!K104*(1+Расчет!$M$28/100),0),ROUND(Расчет!K104*(1+Расчет!M104/100),0))</f>
        <v>0</v>
      </c>
      <c r="I90" s="7">
        <f>IF(Расчет!M104="",(Расчет!$M$28+100)/100,(Расчет!M104+100)/100)</f>
        <v>1.2</v>
      </c>
      <c r="J90" s="5">
        <f>IF(Расчет!P104="",IF($O$16=0,'ФОРМУЛЫ!'!H90,ROUND(Расчет!K104*'ФОРМУЛЫ!'!I90+L90,0)),Расчет!P104)</f>
        <v>0</v>
      </c>
      <c r="K90" s="5">
        <f>J90*Расчет!E104</f>
        <v>0</v>
      </c>
      <c r="L90" s="3">
        <f>IF($O$16=0,0,$M$16*(Расчет!K104/$O$16))</f>
        <v>0</v>
      </c>
      <c r="O90" s="3">
        <f>IF(Расчет!P104=0,Расчет!L104,0)</f>
        <v>0</v>
      </c>
      <c r="P90" s="12">
        <f t="shared" si="10"/>
        <v>0</v>
      </c>
      <c r="Q90" s="3">
        <f>IF(Расчет!H104='ФОРМУЛЫ!'!$B$5,'ФОРМУЛЫ!'!A90,0)</f>
        <v>0</v>
      </c>
      <c r="R90" s="3">
        <f>IF(Расчет!H104='ФОРМУЛЫ!'!$B$4,'ФОРМУЛЫ!'!A90,0)</f>
        <v>0</v>
      </c>
      <c r="S90" s="3">
        <f>IF(Расчет!H104='ФОРМУЛЫ!'!$B$6,'ФОРМУЛЫ!'!A90,0)</f>
        <v>0</v>
      </c>
      <c r="T90" s="5">
        <f>ROUND((IF(Расчет!R104='ФОРМУЛЫ!'!$E$3,(A90-A90/1.18),IF(Расчет!R104='ФОРМУЛЫ!'!$E$4,0,IF(Расчет!R104='ФОРМУЛЫ!'!$E$5,(A90-A90/1.1),X))))*Расчет!E104,2)</f>
        <v>0</v>
      </c>
      <c r="U90" s="3">
        <f>ROUND((IF(Расчет!R104='ФОРМУЛЫ!'!$E$3,(J90-J90/1.18),IF(Расчет!R104='ФОРМУЛЫ!'!$E$4,0,IF(Расчет!R104='ФОРМУЛЫ!'!$E$5,(J90-J90/1.1),X))))*Расчет!E104,2)</f>
        <v>0</v>
      </c>
      <c r="V90" s="3">
        <f>ROUND((J90-J90/1.18)*Расчет!E104,2)</f>
        <v>0</v>
      </c>
      <c r="W90" s="3">
        <f>ROUND(A90*Расчет!E104*0.21/365,2)</f>
        <v>0</v>
      </c>
      <c r="X90" s="3">
        <f t="shared" si="11"/>
        <v>0</v>
      </c>
      <c r="Y90" s="3">
        <f>IF(($Q$2-Расчет!X104)&gt;0,($Q$2-Расчет!X104),0)</f>
        <v>0</v>
      </c>
      <c r="Z90" s="3">
        <f t="shared" si="12"/>
        <v>0</v>
      </c>
      <c r="AA90" s="3">
        <f>IF(IF(Y90&gt;0,$Q$3-$Q$2,$Q$3-Расчет!X104)&gt;0,IF(Y90&gt;0,$Q$3-$Q$2,$Q$3-Расчет!X104),0)</f>
        <v>0</v>
      </c>
      <c r="AB90" s="3">
        <f t="shared" si="13"/>
        <v>0</v>
      </c>
      <c r="AC90" s="3">
        <f>IF(IF(AA90&gt;0,$Q$4-$Q$3,$Q$4-Расчет!X104)&gt;0,IF(AA90&gt;0,$Q$4-$Q$3,$Q$4-Расчет!X104),0)</f>
        <v>0</v>
      </c>
      <c r="AD90" s="3">
        <f t="shared" si="14"/>
        <v>0</v>
      </c>
      <c r="AE90" s="3">
        <f>IF(IF(AC90&gt;0,$Q$5-$Q$4,$Q$5-Расчет!X104)&gt;0,IF(AC90&gt;0,$Q$5-$Q$4,$Q$5-Расчет!X104),0)</f>
        <v>0</v>
      </c>
      <c r="AF90" s="3">
        <f t="shared" si="15"/>
        <v>0</v>
      </c>
      <c r="AG90" s="3">
        <f>IF(IF(AE90&gt;0,$Q$6-$Q$5,$Q$6-Расчет!X104)&gt;0,IF(AE90&gt;0,$Q$6-$Q$5,$Q$6-Расчет!X104),0)</f>
        <v>0</v>
      </c>
      <c r="AH90" s="3">
        <f t="shared" si="16"/>
        <v>0</v>
      </c>
    </row>
    <row r="91" spans="1:34" x14ac:dyDescent="0.25">
      <c r="A91" s="3">
        <f>IF(Расчет!H105='ФОРМУЛЫ!'!$B$4,Расчет!G105*Расчет!$N$28,IF(Расчет!H105='ФОРМУЛЫ!'!$B$5,Расчет!G105,IF(Расчет!H105='ФОРМУЛЫ!'!$B$6,Расчет!G105*Расчет!$O$28,0)))</f>
        <v>0</v>
      </c>
      <c r="B91" s="3">
        <f>A91*Расчет!E105</f>
        <v>0</v>
      </c>
      <c r="C91" s="3">
        <f>IF(Расчет!J105='ФОРМУЛЫ!'!$B$3,Расчет!G105*Расчет!I105/100,IF(Расчет!J105='ФОРМУЛЫ!'!$B$4,Расчет!I105*Расчет!$N$28,IF(Расчет!J105='ФОРМУЛЫ!'!$B$5,Расчет!I105,IF(Расчет!J105='ФОРМУЛЫ!'!$B$6,Расчет!I105*Расчет!$O$28,0))))</f>
        <v>0</v>
      </c>
      <c r="D91" s="3">
        <f>C91*Расчет!E105</f>
        <v>0</v>
      </c>
      <c r="E91" s="3">
        <f t="shared" si="9"/>
        <v>0</v>
      </c>
      <c r="F91" s="3">
        <f>E91*Расчет!E105</f>
        <v>0</v>
      </c>
      <c r="G91" s="3">
        <f>IF(Расчет!M105="",'ФОРМУЛЫ!'!E91*(100+Расчет!$M$28)/100,'ФОРМУЛЫ!'!E91*(100+Расчет!M105)/100)</f>
        <v>0</v>
      </c>
      <c r="H91" s="7">
        <f>IF(Расчет!M105="",ROUND(Расчет!K105*(1+Расчет!$M$28/100),0),ROUND(Расчет!K105*(1+Расчет!M105/100),0))</f>
        <v>0</v>
      </c>
      <c r="I91" s="7">
        <f>IF(Расчет!M105="",(Расчет!$M$28+100)/100,(Расчет!M105+100)/100)</f>
        <v>1.2</v>
      </c>
      <c r="J91" s="5">
        <f>IF(Расчет!P105="",IF($O$16=0,'ФОРМУЛЫ!'!H91,ROUND(Расчет!K105*'ФОРМУЛЫ!'!I91+L91,0)),Расчет!P105)</f>
        <v>0</v>
      </c>
      <c r="K91" s="5">
        <f>J91*Расчет!E105</f>
        <v>0</v>
      </c>
      <c r="L91" s="3">
        <f>IF($O$16=0,0,$M$16*(Расчет!K105/$O$16))</f>
        <v>0</v>
      </c>
      <c r="O91" s="3">
        <f>IF(Расчет!P105=0,Расчет!L105,0)</f>
        <v>0</v>
      </c>
      <c r="P91" s="12">
        <f t="shared" si="10"/>
        <v>0</v>
      </c>
      <c r="Q91" s="3">
        <f>IF(Расчет!H105='ФОРМУЛЫ!'!$B$5,'ФОРМУЛЫ!'!A91,0)</f>
        <v>0</v>
      </c>
      <c r="R91" s="3">
        <f>IF(Расчет!H105='ФОРМУЛЫ!'!$B$4,'ФОРМУЛЫ!'!A91,0)</f>
        <v>0</v>
      </c>
      <c r="S91" s="3">
        <f>IF(Расчет!H105='ФОРМУЛЫ!'!$B$6,'ФОРМУЛЫ!'!A91,0)</f>
        <v>0</v>
      </c>
      <c r="T91" s="5">
        <f>ROUND((IF(Расчет!R105='ФОРМУЛЫ!'!$E$3,(A91-A91/1.18),IF(Расчет!R105='ФОРМУЛЫ!'!$E$4,0,IF(Расчет!R105='ФОРМУЛЫ!'!$E$5,(A91-A91/1.1),X))))*Расчет!E105,2)</f>
        <v>0</v>
      </c>
      <c r="U91" s="3">
        <f>ROUND((IF(Расчет!R105='ФОРМУЛЫ!'!$E$3,(J91-J91/1.18),IF(Расчет!R105='ФОРМУЛЫ!'!$E$4,0,IF(Расчет!R105='ФОРМУЛЫ!'!$E$5,(J91-J91/1.1),X))))*Расчет!E105,2)</f>
        <v>0</v>
      </c>
      <c r="V91" s="3">
        <f>ROUND((J91-J91/1.18)*Расчет!E105,2)</f>
        <v>0</v>
      </c>
      <c r="W91" s="3">
        <f>ROUND(A91*Расчет!E105*0.21/365,2)</f>
        <v>0</v>
      </c>
      <c r="X91" s="3">
        <f t="shared" si="11"/>
        <v>0</v>
      </c>
      <c r="Y91" s="3">
        <f>IF(($Q$2-Расчет!X105)&gt;0,($Q$2-Расчет!X105),0)</f>
        <v>0</v>
      </c>
      <c r="Z91" s="3">
        <f t="shared" si="12"/>
        <v>0</v>
      </c>
      <c r="AA91" s="3">
        <f>IF(IF(Y91&gt;0,$Q$3-$Q$2,$Q$3-Расчет!X105)&gt;0,IF(Y91&gt;0,$Q$3-$Q$2,$Q$3-Расчет!X105),0)</f>
        <v>0</v>
      </c>
      <c r="AB91" s="3">
        <f t="shared" si="13"/>
        <v>0</v>
      </c>
      <c r="AC91" s="3">
        <f>IF(IF(AA91&gt;0,$Q$4-$Q$3,$Q$4-Расчет!X105)&gt;0,IF(AA91&gt;0,$Q$4-$Q$3,$Q$4-Расчет!X105),0)</f>
        <v>0</v>
      </c>
      <c r="AD91" s="3">
        <f t="shared" si="14"/>
        <v>0</v>
      </c>
      <c r="AE91" s="3">
        <f>IF(IF(AC91&gt;0,$Q$5-$Q$4,$Q$5-Расчет!X105)&gt;0,IF(AC91&gt;0,$Q$5-$Q$4,$Q$5-Расчет!X105),0)</f>
        <v>0</v>
      </c>
      <c r="AF91" s="3">
        <f t="shared" si="15"/>
        <v>0</v>
      </c>
      <c r="AG91" s="3">
        <f>IF(IF(AE91&gt;0,$Q$6-$Q$5,$Q$6-Расчет!X105)&gt;0,IF(AE91&gt;0,$Q$6-$Q$5,$Q$6-Расчет!X105),0)</f>
        <v>0</v>
      </c>
      <c r="AH91" s="3">
        <f t="shared" si="16"/>
        <v>0</v>
      </c>
    </row>
    <row r="92" spans="1:34" x14ac:dyDescent="0.25">
      <c r="A92" s="3">
        <f>IF(Расчет!H106='ФОРМУЛЫ!'!$B$4,Расчет!G106*Расчет!$N$28,IF(Расчет!H106='ФОРМУЛЫ!'!$B$5,Расчет!G106,IF(Расчет!H106='ФОРМУЛЫ!'!$B$6,Расчет!G106*Расчет!$O$28,0)))</f>
        <v>0</v>
      </c>
      <c r="B92" s="3">
        <f>A92*Расчет!E106</f>
        <v>0</v>
      </c>
      <c r="C92" s="3">
        <f>IF(Расчет!J106='ФОРМУЛЫ!'!$B$3,Расчет!G106*Расчет!I106/100,IF(Расчет!J106='ФОРМУЛЫ!'!$B$4,Расчет!I106*Расчет!$N$28,IF(Расчет!J106='ФОРМУЛЫ!'!$B$5,Расчет!I106,IF(Расчет!J106='ФОРМУЛЫ!'!$B$6,Расчет!I106*Расчет!$O$28,0))))</f>
        <v>0</v>
      </c>
      <c r="D92" s="3">
        <f>C92*Расчет!E106</f>
        <v>0</v>
      </c>
      <c r="E92" s="3">
        <f t="shared" si="9"/>
        <v>0</v>
      </c>
      <c r="F92" s="3">
        <f>E92*Расчет!E106</f>
        <v>0</v>
      </c>
      <c r="G92" s="3">
        <f>IF(Расчет!M106="",'ФОРМУЛЫ!'!E92*(100+Расчет!$M$28)/100,'ФОРМУЛЫ!'!E92*(100+Расчет!M106)/100)</f>
        <v>0</v>
      </c>
      <c r="H92" s="7">
        <f>IF(Расчет!M106="",ROUND(Расчет!K106*(1+Расчет!$M$28/100),0),ROUND(Расчет!K106*(1+Расчет!M106/100),0))</f>
        <v>0</v>
      </c>
      <c r="I92" s="7">
        <f>IF(Расчет!M106="",(Расчет!$M$28+100)/100,(Расчет!M106+100)/100)</f>
        <v>1.2</v>
      </c>
      <c r="J92" s="5">
        <f>IF(Расчет!P106="",IF($O$16=0,'ФОРМУЛЫ!'!H92,ROUND(Расчет!K106*'ФОРМУЛЫ!'!I92+L92,0)),Расчет!P106)</f>
        <v>0</v>
      </c>
      <c r="K92" s="5">
        <f>J92*Расчет!E106</f>
        <v>0</v>
      </c>
      <c r="L92" s="3">
        <f>IF($O$16=0,0,$M$16*(Расчет!K106/$O$16))</f>
        <v>0</v>
      </c>
      <c r="O92" s="3">
        <f>IF(Расчет!P106=0,Расчет!L106,0)</f>
        <v>0</v>
      </c>
      <c r="P92" s="12">
        <f t="shared" si="10"/>
        <v>0</v>
      </c>
      <c r="Q92" s="3">
        <f>IF(Расчет!H106='ФОРМУЛЫ!'!$B$5,'ФОРМУЛЫ!'!A92,0)</f>
        <v>0</v>
      </c>
      <c r="R92" s="3">
        <f>IF(Расчет!H106='ФОРМУЛЫ!'!$B$4,'ФОРМУЛЫ!'!A92,0)</f>
        <v>0</v>
      </c>
      <c r="S92" s="3">
        <f>IF(Расчет!H106='ФОРМУЛЫ!'!$B$6,'ФОРМУЛЫ!'!A92,0)</f>
        <v>0</v>
      </c>
      <c r="T92" s="5">
        <f>ROUND((IF(Расчет!R106='ФОРМУЛЫ!'!$E$3,(A92-A92/1.18),IF(Расчет!R106='ФОРМУЛЫ!'!$E$4,0,IF(Расчет!R106='ФОРМУЛЫ!'!$E$5,(A92-A92/1.1),X))))*Расчет!E106,2)</f>
        <v>0</v>
      </c>
      <c r="U92" s="3">
        <f>ROUND((IF(Расчет!R106='ФОРМУЛЫ!'!$E$3,(J92-J92/1.18),IF(Расчет!R106='ФОРМУЛЫ!'!$E$4,0,IF(Расчет!R106='ФОРМУЛЫ!'!$E$5,(J92-J92/1.1),X))))*Расчет!E106,2)</f>
        <v>0</v>
      </c>
      <c r="V92" s="3">
        <f>ROUND((J92-J92/1.18)*Расчет!E106,2)</f>
        <v>0</v>
      </c>
      <c r="W92" s="3">
        <f>ROUND(A92*Расчет!E106*0.21/365,2)</f>
        <v>0</v>
      </c>
      <c r="X92" s="3">
        <f t="shared" si="11"/>
        <v>0</v>
      </c>
      <c r="Y92" s="3">
        <f>IF(($Q$2-Расчет!X106)&gt;0,($Q$2-Расчет!X106),0)</f>
        <v>0</v>
      </c>
      <c r="Z92" s="3">
        <f t="shared" si="12"/>
        <v>0</v>
      </c>
      <c r="AA92" s="3">
        <f>IF(IF(Y92&gt;0,$Q$3-$Q$2,$Q$3-Расчет!X106)&gt;0,IF(Y92&gt;0,$Q$3-$Q$2,$Q$3-Расчет!X106),0)</f>
        <v>0</v>
      </c>
      <c r="AB92" s="3">
        <f t="shared" si="13"/>
        <v>0</v>
      </c>
      <c r="AC92" s="3">
        <f>IF(IF(AA92&gt;0,$Q$4-$Q$3,$Q$4-Расчет!X106)&gt;0,IF(AA92&gt;0,$Q$4-$Q$3,$Q$4-Расчет!X106),0)</f>
        <v>0</v>
      </c>
      <c r="AD92" s="3">
        <f t="shared" si="14"/>
        <v>0</v>
      </c>
      <c r="AE92" s="3">
        <f>IF(IF(AC92&gt;0,$Q$5-$Q$4,$Q$5-Расчет!X106)&gt;0,IF(AC92&gt;0,$Q$5-$Q$4,$Q$5-Расчет!X106),0)</f>
        <v>0</v>
      </c>
      <c r="AF92" s="3">
        <f t="shared" si="15"/>
        <v>0</v>
      </c>
      <c r="AG92" s="3">
        <f>IF(IF(AE92&gt;0,$Q$6-$Q$5,$Q$6-Расчет!X106)&gt;0,IF(AE92&gt;0,$Q$6-$Q$5,$Q$6-Расчет!X106),0)</f>
        <v>0</v>
      </c>
      <c r="AH92" s="3">
        <f t="shared" si="16"/>
        <v>0</v>
      </c>
    </row>
    <row r="93" spans="1:34" x14ac:dyDescent="0.25">
      <c r="A93" s="3">
        <f>IF(Расчет!H107='ФОРМУЛЫ!'!$B$4,Расчет!G107*Расчет!$N$28,IF(Расчет!H107='ФОРМУЛЫ!'!$B$5,Расчет!G107,IF(Расчет!H107='ФОРМУЛЫ!'!$B$6,Расчет!G107*Расчет!$O$28,0)))</f>
        <v>0</v>
      </c>
      <c r="B93" s="3">
        <f>A93*Расчет!E107</f>
        <v>0</v>
      </c>
      <c r="C93" s="3">
        <f>IF(Расчет!J107='ФОРМУЛЫ!'!$B$3,Расчет!G107*Расчет!I107/100,IF(Расчет!J107='ФОРМУЛЫ!'!$B$4,Расчет!I107*Расчет!$N$28,IF(Расчет!J107='ФОРМУЛЫ!'!$B$5,Расчет!I107,IF(Расчет!J107='ФОРМУЛЫ!'!$B$6,Расчет!I107*Расчет!$O$28,0))))</f>
        <v>0</v>
      </c>
      <c r="D93" s="3">
        <f>C93*Расчет!E107</f>
        <v>0</v>
      </c>
      <c r="E93" s="3">
        <f t="shared" si="9"/>
        <v>0</v>
      </c>
      <c r="F93" s="3">
        <f>E93*Расчет!E107</f>
        <v>0</v>
      </c>
      <c r="G93" s="3">
        <f>IF(Расчет!M107="",'ФОРМУЛЫ!'!E93*(100+Расчет!$M$28)/100,'ФОРМУЛЫ!'!E93*(100+Расчет!M107)/100)</f>
        <v>0</v>
      </c>
      <c r="H93" s="7">
        <f>IF(Расчет!M107="",ROUND(Расчет!K107*(1+Расчет!$M$28/100),0),ROUND(Расчет!K107*(1+Расчет!M107/100),0))</f>
        <v>0</v>
      </c>
      <c r="I93" s="7">
        <f>IF(Расчет!M107="",(Расчет!$M$28+100)/100,(Расчет!M107+100)/100)</f>
        <v>1.2</v>
      </c>
      <c r="J93" s="5">
        <f>IF(Расчет!P107="",IF($O$16=0,'ФОРМУЛЫ!'!H93,ROUND(Расчет!K107*'ФОРМУЛЫ!'!I93+L93,0)),Расчет!P107)</f>
        <v>0</v>
      </c>
      <c r="K93" s="5">
        <f>J93*Расчет!E107</f>
        <v>0</v>
      </c>
      <c r="L93" s="3">
        <f>IF($O$16=0,0,$M$16*(Расчет!K107/$O$16))</f>
        <v>0</v>
      </c>
      <c r="O93" s="3">
        <f>IF(Расчет!P107=0,Расчет!L107,0)</f>
        <v>0</v>
      </c>
      <c r="P93" s="12">
        <f t="shared" si="10"/>
        <v>0</v>
      </c>
      <c r="Q93" s="3">
        <f>IF(Расчет!H107='ФОРМУЛЫ!'!$B$5,'ФОРМУЛЫ!'!A93,0)</f>
        <v>0</v>
      </c>
      <c r="R93" s="3">
        <f>IF(Расчет!H107='ФОРМУЛЫ!'!$B$4,'ФОРМУЛЫ!'!A93,0)</f>
        <v>0</v>
      </c>
      <c r="S93" s="3">
        <f>IF(Расчет!H107='ФОРМУЛЫ!'!$B$6,'ФОРМУЛЫ!'!A93,0)</f>
        <v>0</v>
      </c>
      <c r="T93" s="5">
        <f>ROUND((IF(Расчет!R107='ФОРМУЛЫ!'!$E$3,(A93-A93/1.18),IF(Расчет!R107='ФОРМУЛЫ!'!$E$4,0,IF(Расчет!R107='ФОРМУЛЫ!'!$E$5,(A93-A93/1.1),X))))*Расчет!E107,2)</f>
        <v>0</v>
      </c>
      <c r="U93" s="3">
        <f>ROUND((IF(Расчет!R107='ФОРМУЛЫ!'!$E$3,(J93-J93/1.18),IF(Расчет!R107='ФОРМУЛЫ!'!$E$4,0,IF(Расчет!R107='ФОРМУЛЫ!'!$E$5,(J93-J93/1.1),X))))*Расчет!E107,2)</f>
        <v>0</v>
      </c>
      <c r="V93" s="3">
        <f>ROUND((J93-J93/1.18)*Расчет!E107,2)</f>
        <v>0</v>
      </c>
      <c r="W93" s="3">
        <f>ROUND(A93*Расчет!E107*0.21/365,2)</f>
        <v>0</v>
      </c>
      <c r="X93" s="3">
        <f t="shared" si="11"/>
        <v>0</v>
      </c>
      <c r="Y93" s="3">
        <f>IF(($Q$2-Расчет!X107)&gt;0,($Q$2-Расчет!X107),0)</f>
        <v>0</v>
      </c>
      <c r="Z93" s="3">
        <f t="shared" si="12"/>
        <v>0</v>
      </c>
      <c r="AA93" s="3">
        <f>IF(IF(Y93&gt;0,$Q$3-$Q$2,$Q$3-Расчет!X107)&gt;0,IF(Y93&gt;0,$Q$3-$Q$2,$Q$3-Расчет!X107),0)</f>
        <v>0</v>
      </c>
      <c r="AB93" s="3">
        <f t="shared" si="13"/>
        <v>0</v>
      </c>
      <c r="AC93" s="3">
        <f>IF(IF(AA93&gt;0,$Q$4-$Q$3,$Q$4-Расчет!X107)&gt;0,IF(AA93&gt;0,$Q$4-$Q$3,$Q$4-Расчет!X107),0)</f>
        <v>0</v>
      </c>
      <c r="AD93" s="3">
        <f t="shared" si="14"/>
        <v>0</v>
      </c>
      <c r="AE93" s="3">
        <f>IF(IF(AC93&gt;0,$Q$5-$Q$4,$Q$5-Расчет!X107)&gt;0,IF(AC93&gt;0,$Q$5-$Q$4,$Q$5-Расчет!X107),0)</f>
        <v>0</v>
      </c>
      <c r="AF93" s="3">
        <f t="shared" si="15"/>
        <v>0</v>
      </c>
      <c r="AG93" s="3">
        <f>IF(IF(AE93&gt;0,$Q$6-$Q$5,$Q$6-Расчет!X107)&gt;0,IF(AE93&gt;0,$Q$6-$Q$5,$Q$6-Расчет!X107),0)</f>
        <v>0</v>
      </c>
      <c r="AH93" s="3">
        <f t="shared" si="16"/>
        <v>0</v>
      </c>
    </row>
    <row r="94" spans="1:34" x14ac:dyDescent="0.25">
      <c r="A94" s="3">
        <f>IF(Расчет!H108='ФОРМУЛЫ!'!$B$4,Расчет!G108*Расчет!$N$28,IF(Расчет!H108='ФОРМУЛЫ!'!$B$5,Расчет!G108,IF(Расчет!H108='ФОРМУЛЫ!'!$B$6,Расчет!G108*Расчет!$O$28,0)))</f>
        <v>0</v>
      </c>
      <c r="B94" s="3">
        <f>A94*Расчет!E108</f>
        <v>0</v>
      </c>
      <c r="C94" s="3">
        <f>IF(Расчет!J108='ФОРМУЛЫ!'!$B$3,Расчет!G108*Расчет!I108/100,IF(Расчет!J108='ФОРМУЛЫ!'!$B$4,Расчет!I108*Расчет!$N$28,IF(Расчет!J108='ФОРМУЛЫ!'!$B$5,Расчет!I108,IF(Расчет!J108='ФОРМУЛЫ!'!$B$6,Расчет!I108*Расчет!$O$28,0))))</f>
        <v>0</v>
      </c>
      <c r="D94" s="3">
        <f>C94*Расчет!E108</f>
        <v>0</v>
      </c>
      <c r="E94" s="3">
        <f t="shared" si="9"/>
        <v>0</v>
      </c>
      <c r="F94" s="3">
        <f>E94*Расчет!E108</f>
        <v>0</v>
      </c>
      <c r="G94" s="3">
        <f>IF(Расчет!M108="",'ФОРМУЛЫ!'!E94*(100+Расчет!$M$28)/100,'ФОРМУЛЫ!'!E94*(100+Расчет!M108)/100)</f>
        <v>0</v>
      </c>
      <c r="H94" s="7">
        <f>IF(Расчет!M108="",ROUND(Расчет!K108*(1+Расчет!$M$28/100),0),ROUND(Расчет!K108*(1+Расчет!M108/100),0))</f>
        <v>0</v>
      </c>
      <c r="I94" s="7">
        <f>IF(Расчет!M108="",(Расчет!$M$28+100)/100,(Расчет!M108+100)/100)</f>
        <v>1.2</v>
      </c>
      <c r="J94" s="5">
        <f>IF(Расчет!P108="",IF($O$16=0,'ФОРМУЛЫ!'!H94,ROUND(Расчет!K108*'ФОРМУЛЫ!'!I94+L94,0)),Расчет!P108)</f>
        <v>0</v>
      </c>
      <c r="K94" s="5">
        <f>J94*Расчет!E108</f>
        <v>0</v>
      </c>
      <c r="L94" s="3">
        <f>IF($O$16=0,0,$M$16*(Расчет!K108/$O$16))</f>
        <v>0</v>
      </c>
      <c r="O94" s="3">
        <f>IF(Расчет!P108=0,Расчет!L108,0)</f>
        <v>0</v>
      </c>
      <c r="P94" s="12">
        <f t="shared" si="10"/>
        <v>0</v>
      </c>
      <c r="Q94" s="3">
        <f>IF(Расчет!H108='ФОРМУЛЫ!'!$B$5,'ФОРМУЛЫ!'!A94,0)</f>
        <v>0</v>
      </c>
      <c r="R94" s="3">
        <f>IF(Расчет!H108='ФОРМУЛЫ!'!$B$4,'ФОРМУЛЫ!'!A94,0)</f>
        <v>0</v>
      </c>
      <c r="S94" s="3">
        <f>IF(Расчет!H108='ФОРМУЛЫ!'!$B$6,'ФОРМУЛЫ!'!A94,0)</f>
        <v>0</v>
      </c>
      <c r="T94" s="5">
        <f>ROUND((IF(Расчет!R108='ФОРМУЛЫ!'!$E$3,(A94-A94/1.18),IF(Расчет!R108='ФОРМУЛЫ!'!$E$4,0,IF(Расчет!R108='ФОРМУЛЫ!'!$E$5,(A94-A94/1.1),X))))*Расчет!E108,2)</f>
        <v>0</v>
      </c>
      <c r="U94" s="3">
        <f>ROUND((IF(Расчет!R108='ФОРМУЛЫ!'!$E$3,(J94-J94/1.18),IF(Расчет!R108='ФОРМУЛЫ!'!$E$4,0,IF(Расчет!R108='ФОРМУЛЫ!'!$E$5,(J94-J94/1.1),X))))*Расчет!E108,2)</f>
        <v>0</v>
      </c>
      <c r="V94" s="3">
        <f>ROUND((J94-J94/1.18)*Расчет!E108,2)</f>
        <v>0</v>
      </c>
      <c r="W94" s="3">
        <f>ROUND(A94*Расчет!E108*0.21/365,2)</f>
        <v>0</v>
      </c>
      <c r="X94" s="3">
        <f t="shared" si="11"/>
        <v>0</v>
      </c>
      <c r="Y94" s="3">
        <f>IF(($Q$2-Расчет!X108)&gt;0,($Q$2-Расчет!X108),0)</f>
        <v>0</v>
      </c>
      <c r="Z94" s="3">
        <f t="shared" si="12"/>
        <v>0</v>
      </c>
      <c r="AA94" s="3">
        <f>IF(IF(Y94&gt;0,$Q$3-$Q$2,$Q$3-Расчет!X108)&gt;0,IF(Y94&gt;0,$Q$3-$Q$2,$Q$3-Расчет!X108),0)</f>
        <v>0</v>
      </c>
      <c r="AB94" s="3">
        <f t="shared" si="13"/>
        <v>0</v>
      </c>
      <c r="AC94" s="3">
        <f>IF(IF(AA94&gt;0,$Q$4-$Q$3,$Q$4-Расчет!X108)&gt;0,IF(AA94&gt;0,$Q$4-$Q$3,$Q$4-Расчет!X108),0)</f>
        <v>0</v>
      </c>
      <c r="AD94" s="3">
        <f t="shared" si="14"/>
        <v>0</v>
      </c>
      <c r="AE94" s="3">
        <f>IF(IF(AC94&gt;0,$Q$5-$Q$4,$Q$5-Расчет!X108)&gt;0,IF(AC94&gt;0,$Q$5-$Q$4,$Q$5-Расчет!X108),0)</f>
        <v>0</v>
      </c>
      <c r="AF94" s="3">
        <f t="shared" si="15"/>
        <v>0</v>
      </c>
      <c r="AG94" s="3">
        <f>IF(IF(AE94&gt;0,$Q$6-$Q$5,$Q$6-Расчет!X108)&gt;0,IF(AE94&gt;0,$Q$6-$Q$5,$Q$6-Расчет!X108),0)</f>
        <v>0</v>
      </c>
      <c r="AH94" s="3">
        <f t="shared" si="16"/>
        <v>0</v>
      </c>
    </row>
    <row r="95" spans="1:34" x14ac:dyDescent="0.25">
      <c r="A95" s="3">
        <f>IF(Расчет!H109='ФОРМУЛЫ!'!$B$4,Расчет!G109*Расчет!$N$28,IF(Расчет!H109='ФОРМУЛЫ!'!$B$5,Расчет!G109,IF(Расчет!H109='ФОРМУЛЫ!'!$B$6,Расчет!G109*Расчет!$O$28,0)))</f>
        <v>0</v>
      </c>
      <c r="B95" s="3">
        <f>A95*Расчет!E109</f>
        <v>0</v>
      </c>
      <c r="C95" s="3">
        <f>IF(Расчет!J109='ФОРМУЛЫ!'!$B$3,Расчет!G109*Расчет!I109/100,IF(Расчет!J109='ФОРМУЛЫ!'!$B$4,Расчет!I109*Расчет!$N$28,IF(Расчет!J109='ФОРМУЛЫ!'!$B$5,Расчет!I109,IF(Расчет!J109='ФОРМУЛЫ!'!$B$6,Расчет!I109*Расчет!$O$28,0))))</f>
        <v>0</v>
      </c>
      <c r="D95" s="3">
        <f>C95*Расчет!E109</f>
        <v>0</v>
      </c>
      <c r="E95" s="3">
        <f t="shared" si="9"/>
        <v>0</v>
      </c>
      <c r="F95" s="3">
        <f>E95*Расчет!E109</f>
        <v>0</v>
      </c>
      <c r="G95" s="3">
        <f>IF(Расчет!M109="",'ФОРМУЛЫ!'!E95*(100+Расчет!$M$28)/100,'ФОРМУЛЫ!'!E95*(100+Расчет!M109)/100)</f>
        <v>0</v>
      </c>
      <c r="H95" s="7">
        <f>IF(Расчет!M109="",ROUND(Расчет!K109*(1+Расчет!$M$28/100),0),ROUND(Расчет!K109*(1+Расчет!M109/100),0))</f>
        <v>0</v>
      </c>
      <c r="I95" s="7">
        <f>IF(Расчет!M109="",(Расчет!$M$28+100)/100,(Расчет!M109+100)/100)</f>
        <v>1.2</v>
      </c>
      <c r="J95" s="5">
        <f>IF(Расчет!P109="",IF($O$16=0,'ФОРМУЛЫ!'!H95,ROUND(Расчет!K109*'ФОРМУЛЫ!'!I95+L95,0)),Расчет!P109)</f>
        <v>0</v>
      </c>
      <c r="K95" s="5">
        <f>J95*Расчет!E109</f>
        <v>0</v>
      </c>
      <c r="L95" s="3">
        <f>IF($O$16=0,0,$M$16*(Расчет!K109/$O$16))</f>
        <v>0</v>
      </c>
      <c r="O95" s="3">
        <f>IF(Расчет!P109=0,Расчет!L109,0)</f>
        <v>0</v>
      </c>
      <c r="P95" s="12">
        <f t="shared" si="10"/>
        <v>0</v>
      </c>
      <c r="Q95" s="3">
        <f>IF(Расчет!H109='ФОРМУЛЫ!'!$B$5,'ФОРМУЛЫ!'!A95,0)</f>
        <v>0</v>
      </c>
      <c r="R95" s="3">
        <f>IF(Расчет!H109='ФОРМУЛЫ!'!$B$4,'ФОРМУЛЫ!'!A95,0)</f>
        <v>0</v>
      </c>
      <c r="S95" s="3">
        <f>IF(Расчет!H109='ФОРМУЛЫ!'!$B$6,'ФОРМУЛЫ!'!A95,0)</f>
        <v>0</v>
      </c>
      <c r="T95" s="5">
        <f>ROUND((IF(Расчет!R109='ФОРМУЛЫ!'!$E$3,(A95-A95/1.18),IF(Расчет!R109='ФОРМУЛЫ!'!$E$4,0,IF(Расчет!R109='ФОРМУЛЫ!'!$E$5,(A95-A95/1.1),X))))*Расчет!E109,2)</f>
        <v>0</v>
      </c>
      <c r="U95" s="3">
        <f>ROUND((IF(Расчет!R109='ФОРМУЛЫ!'!$E$3,(J95-J95/1.18),IF(Расчет!R109='ФОРМУЛЫ!'!$E$4,0,IF(Расчет!R109='ФОРМУЛЫ!'!$E$5,(J95-J95/1.1),X))))*Расчет!E109,2)</f>
        <v>0</v>
      </c>
      <c r="V95" s="3">
        <f>ROUND((J95-J95/1.18)*Расчет!E109,2)</f>
        <v>0</v>
      </c>
      <c r="W95" s="3">
        <f>ROUND(A95*Расчет!E109*0.21/365,2)</f>
        <v>0</v>
      </c>
      <c r="X95" s="3">
        <f t="shared" si="11"/>
        <v>0</v>
      </c>
      <c r="Y95" s="3">
        <f>IF(($Q$2-Расчет!X109)&gt;0,($Q$2-Расчет!X109),0)</f>
        <v>0</v>
      </c>
      <c r="Z95" s="3">
        <f t="shared" si="12"/>
        <v>0</v>
      </c>
      <c r="AA95" s="3">
        <f>IF(IF(Y95&gt;0,$Q$3-$Q$2,$Q$3-Расчет!X109)&gt;0,IF(Y95&gt;0,$Q$3-$Q$2,$Q$3-Расчет!X109),0)</f>
        <v>0</v>
      </c>
      <c r="AB95" s="3">
        <f t="shared" si="13"/>
        <v>0</v>
      </c>
      <c r="AC95" s="3">
        <f>IF(IF(AA95&gt;0,$Q$4-$Q$3,$Q$4-Расчет!X109)&gt;0,IF(AA95&gt;0,$Q$4-$Q$3,$Q$4-Расчет!X109),0)</f>
        <v>0</v>
      </c>
      <c r="AD95" s="3">
        <f t="shared" si="14"/>
        <v>0</v>
      </c>
      <c r="AE95" s="3">
        <f>IF(IF(AC95&gt;0,$Q$5-$Q$4,$Q$5-Расчет!X109)&gt;0,IF(AC95&gt;0,$Q$5-$Q$4,$Q$5-Расчет!X109),0)</f>
        <v>0</v>
      </c>
      <c r="AF95" s="3">
        <f t="shared" si="15"/>
        <v>0</v>
      </c>
      <c r="AG95" s="3">
        <f>IF(IF(AE95&gt;0,$Q$6-$Q$5,$Q$6-Расчет!X109)&gt;0,IF(AE95&gt;0,$Q$6-$Q$5,$Q$6-Расчет!X109),0)</f>
        <v>0</v>
      </c>
      <c r="AH95" s="3">
        <f t="shared" si="16"/>
        <v>0</v>
      </c>
    </row>
    <row r="96" spans="1:34" x14ac:dyDescent="0.25">
      <c r="A96" s="3">
        <f>IF(Расчет!H110='ФОРМУЛЫ!'!$B$4,Расчет!G110*Расчет!$N$28,IF(Расчет!H110='ФОРМУЛЫ!'!$B$5,Расчет!G110,IF(Расчет!H110='ФОРМУЛЫ!'!$B$6,Расчет!G110*Расчет!$O$28,0)))</f>
        <v>0</v>
      </c>
      <c r="B96" s="3">
        <f>A96*Расчет!E110</f>
        <v>0</v>
      </c>
      <c r="C96" s="3">
        <f>IF(Расчет!J110='ФОРМУЛЫ!'!$B$3,Расчет!G110*Расчет!I110/100,IF(Расчет!J110='ФОРМУЛЫ!'!$B$4,Расчет!I110*Расчет!$N$28,IF(Расчет!J110='ФОРМУЛЫ!'!$B$5,Расчет!I110,IF(Расчет!J110='ФОРМУЛЫ!'!$B$6,Расчет!I110*Расчет!$O$28,0))))</f>
        <v>0</v>
      </c>
      <c r="D96" s="3">
        <f>C96*Расчет!E110</f>
        <v>0</v>
      </c>
      <c r="E96" s="3">
        <f t="shared" si="9"/>
        <v>0</v>
      </c>
      <c r="F96" s="3">
        <f>E96*Расчет!E110</f>
        <v>0</v>
      </c>
      <c r="G96" s="3">
        <f>IF(Расчет!M110="",'ФОРМУЛЫ!'!E96*(100+Расчет!$M$28)/100,'ФОРМУЛЫ!'!E96*(100+Расчет!M110)/100)</f>
        <v>0</v>
      </c>
      <c r="H96" s="7">
        <f>IF(Расчет!M110="",ROUND(Расчет!K110*(1+Расчет!$M$28/100),0),ROUND(Расчет!K110*(1+Расчет!M110/100),0))</f>
        <v>0</v>
      </c>
      <c r="I96" s="7">
        <f>IF(Расчет!M110="",(Расчет!$M$28+100)/100,(Расчет!M110+100)/100)</f>
        <v>1.2</v>
      </c>
      <c r="J96" s="5">
        <f>IF(Расчет!P110="",IF($O$16=0,'ФОРМУЛЫ!'!H96,ROUND(Расчет!K110*'ФОРМУЛЫ!'!I96+L96,0)),Расчет!P110)</f>
        <v>0</v>
      </c>
      <c r="K96" s="5">
        <f>J96*Расчет!E110</f>
        <v>0</v>
      </c>
      <c r="L96" s="3">
        <f>IF($O$16=0,0,$M$16*(Расчет!K110/$O$16))</f>
        <v>0</v>
      </c>
      <c r="O96" s="3">
        <f>IF(Расчет!P110=0,Расчет!L110,0)</f>
        <v>0</v>
      </c>
      <c r="P96" s="12">
        <f t="shared" si="10"/>
        <v>0</v>
      </c>
      <c r="Q96" s="3">
        <f>IF(Расчет!H110='ФОРМУЛЫ!'!$B$5,'ФОРМУЛЫ!'!A96,0)</f>
        <v>0</v>
      </c>
      <c r="R96" s="3">
        <f>IF(Расчет!H110='ФОРМУЛЫ!'!$B$4,'ФОРМУЛЫ!'!A96,0)</f>
        <v>0</v>
      </c>
      <c r="S96" s="3">
        <f>IF(Расчет!H110='ФОРМУЛЫ!'!$B$6,'ФОРМУЛЫ!'!A96,0)</f>
        <v>0</v>
      </c>
      <c r="T96" s="5">
        <f>ROUND((IF(Расчет!R110='ФОРМУЛЫ!'!$E$3,(A96-A96/1.18),IF(Расчет!R110='ФОРМУЛЫ!'!$E$4,0,IF(Расчет!R110='ФОРМУЛЫ!'!$E$5,(A96-A96/1.1),X))))*Расчет!E110,2)</f>
        <v>0</v>
      </c>
      <c r="U96" s="3">
        <f>ROUND((IF(Расчет!R110='ФОРМУЛЫ!'!$E$3,(J96-J96/1.18),IF(Расчет!R110='ФОРМУЛЫ!'!$E$4,0,IF(Расчет!R110='ФОРМУЛЫ!'!$E$5,(J96-J96/1.1),X))))*Расчет!E110,2)</f>
        <v>0</v>
      </c>
      <c r="V96" s="3">
        <f>ROUND((J96-J96/1.18)*Расчет!E110,2)</f>
        <v>0</v>
      </c>
      <c r="W96" s="3">
        <f>ROUND(A96*Расчет!E110*0.21/365,2)</f>
        <v>0</v>
      </c>
      <c r="X96" s="3">
        <f t="shared" si="11"/>
        <v>0</v>
      </c>
      <c r="Y96" s="3">
        <f>IF(($Q$2-Расчет!X110)&gt;0,($Q$2-Расчет!X110),0)</f>
        <v>0</v>
      </c>
      <c r="Z96" s="3">
        <f t="shared" si="12"/>
        <v>0</v>
      </c>
      <c r="AA96" s="3">
        <f>IF(IF(Y96&gt;0,$Q$3-$Q$2,$Q$3-Расчет!X110)&gt;0,IF(Y96&gt;0,$Q$3-$Q$2,$Q$3-Расчет!X110),0)</f>
        <v>0</v>
      </c>
      <c r="AB96" s="3">
        <f t="shared" si="13"/>
        <v>0</v>
      </c>
      <c r="AC96" s="3">
        <f>IF(IF(AA96&gt;0,$Q$4-$Q$3,$Q$4-Расчет!X110)&gt;0,IF(AA96&gt;0,$Q$4-$Q$3,$Q$4-Расчет!X110),0)</f>
        <v>0</v>
      </c>
      <c r="AD96" s="3">
        <f t="shared" si="14"/>
        <v>0</v>
      </c>
      <c r="AE96" s="3">
        <f>IF(IF(AC96&gt;0,$Q$5-$Q$4,$Q$5-Расчет!X110)&gt;0,IF(AC96&gt;0,$Q$5-$Q$4,$Q$5-Расчет!X110),0)</f>
        <v>0</v>
      </c>
      <c r="AF96" s="3">
        <f t="shared" si="15"/>
        <v>0</v>
      </c>
      <c r="AG96" s="3">
        <f>IF(IF(AE96&gt;0,$Q$6-$Q$5,$Q$6-Расчет!X110)&gt;0,IF(AE96&gt;0,$Q$6-$Q$5,$Q$6-Расчет!X110),0)</f>
        <v>0</v>
      </c>
      <c r="AH96" s="3">
        <f t="shared" si="16"/>
        <v>0</v>
      </c>
    </row>
    <row r="97" spans="1:34" x14ac:dyDescent="0.25">
      <c r="A97" s="3">
        <f>IF(Расчет!H111='ФОРМУЛЫ!'!$B$4,Расчет!G111*Расчет!$N$28,IF(Расчет!H111='ФОРМУЛЫ!'!$B$5,Расчет!G111,IF(Расчет!H111='ФОРМУЛЫ!'!$B$6,Расчет!G111*Расчет!$O$28,0)))</f>
        <v>0</v>
      </c>
      <c r="B97" s="3">
        <f>A97*Расчет!E111</f>
        <v>0</v>
      </c>
      <c r="C97" s="3">
        <f>IF(Расчет!J111='ФОРМУЛЫ!'!$B$3,Расчет!G111*Расчет!I111/100,IF(Расчет!J111='ФОРМУЛЫ!'!$B$4,Расчет!I111*Расчет!$N$28,IF(Расчет!J111='ФОРМУЛЫ!'!$B$5,Расчет!I111,IF(Расчет!J111='ФОРМУЛЫ!'!$B$6,Расчет!I111*Расчет!$O$28,0))))</f>
        <v>0</v>
      </c>
      <c r="D97" s="3">
        <f>C97*Расчет!E111</f>
        <v>0</v>
      </c>
      <c r="E97" s="3">
        <f t="shared" si="9"/>
        <v>0</v>
      </c>
      <c r="F97" s="3">
        <f>E97*Расчет!E111</f>
        <v>0</v>
      </c>
      <c r="G97" s="3">
        <f>IF(Расчет!M111="",'ФОРМУЛЫ!'!E97*(100+Расчет!$M$28)/100,'ФОРМУЛЫ!'!E97*(100+Расчет!M111)/100)</f>
        <v>0</v>
      </c>
      <c r="H97" s="7">
        <f>IF(Расчет!M111="",ROUND(Расчет!K111*(1+Расчет!$M$28/100),0),ROUND(Расчет!K111*(1+Расчет!M111/100),0))</f>
        <v>0</v>
      </c>
      <c r="I97" s="7">
        <f>IF(Расчет!M111="",(Расчет!$M$28+100)/100,(Расчет!M111+100)/100)</f>
        <v>1.2</v>
      </c>
      <c r="J97" s="5">
        <f>IF(Расчет!P111="",IF($O$16=0,'ФОРМУЛЫ!'!H97,ROUND(Расчет!K111*'ФОРМУЛЫ!'!I97+L97,0)),Расчет!P111)</f>
        <v>0</v>
      </c>
      <c r="K97" s="5">
        <f>J97*Расчет!E111</f>
        <v>0</v>
      </c>
      <c r="L97" s="3">
        <f>IF($O$16=0,0,$M$16*(Расчет!K111/$O$16))</f>
        <v>0</v>
      </c>
      <c r="O97" s="3">
        <f>IF(Расчет!P111=0,Расчет!L111,0)</f>
        <v>0</v>
      </c>
      <c r="P97" s="12">
        <f t="shared" si="10"/>
        <v>0</v>
      </c>
      <c r="Q97" s="3">
        <f>IF(Расчет!H111='ФОРМУЛЫ!'!$B$5,'ФОРМУЛЫ!'!A97,0)</f>
        <v>0</v>
      </c>
      <c r="R97" s="3">
        <f>IF(Расчет!H111='ФОРМУЛЫ!'!$B$4,'ФОРМУЛЫ!'!A97,0)</f>
        <v>0</v>
      </c>
      <c r="S97" s="3">
        <f>IF(Расчет!H111='ФОРМУЛЫ!'!$B$6,'ФОРМУЛЫ!'!A97,0)</f>
        <v>0</v>
      </c>
      <c r="T97" s="5">
        <f>ROUND((IF(Расчет!R111='ФОРМУЛЫ!'!$E$3,(A97-A97/1.18),IF(Расчет!R111='ФОРМУЛЫ!'!$E$4,0,IF(Расчет!R111='ФОРМУЛЫ!'!$E$5,(A97-A97/1.1),X))))*Расчет!E111,2)</f>
        <v>0</v>
      </c>
      <c r="U97" s="3">
        <f>ROUND((IF(Расчет!R111='ФОРМУЛЫ!'!$E$3,(J97-J97/1.18),IF(Расчет!R111='ФОРМУЛЫ!'!$E$4,0,IF(Расчет!R111='ФОРМУЛЫ!'!$E$5,(J97-J97/1.1),X))))*Расчет!E111,2)</f>
        <v>0</v>
      </c>
      <c r="V97" s="3">
        <f>ROUND((J97-J97/1.18)*Расчет!E111,2)</f>
        <v>0</v>
      </c>
      <c r="W97" s="3">
        <f>ROUND(A97*Расчет!E111*0.21/365,2)</f>
        <v>0</v>
      </c>
      <c r="X97" s="3">
        <f t="shared" si="11"/>
        <v>0</v>
      </c>
      <c r="Y97" s="3">
        <f>IF(($Q$2-Расчет!X111)&gt;0,($Q$2-Расчет!X111),0)</f>
        <v>0</v>
      </c>
      <c r="Z97" s="3">
        <f t="shared" si="12"/>
        <v>0</v>
      </c>
      <c r="AA97" s="3">
        <f>IF(IF(Y97&gt;0,$Q$3-$Q$2,$Q$3-Расчет!X111)&gt;0,IF(Y97&gt;0,$Q$3-$Q$2,$Q$3-Расчет!X111),0)</f>
        <v>0</v>
      </c>
      <c r="AB97" s="3">
        <f t="shared" si="13"/>
        <v>0</v>
      </c>
      <c r="AC97" s="3">
        <f>IF(IF(AA97&gt;0,$Q$4-$Q$3,$Q$4-Расчет!X111)&gt;0,IF(AA97&gt;0,$Q$4-$Q$3,$Q$4-Расчет!X111),0)</f>
        <v>0</v>
      </c>
      <c r="AD97" s="3">
        <f t="shared" si="14"/>
        <v>0</v>
      </c>
      <c r="AE97" s="3">
        <f>IF(IF(AC97&gt;0,$Q$5-$Q$4,$Q$5-Расчет!X111)&gt;0,IF(AC97&gt;0,$Q$5-$Q$4,$Q$5-Расчет!X111),0)</f>
        <v>0</v>
      </c>
      <c r="AF97" s="3">
        <f t="shared" si="15"/>
        <v>0</v>
      </c>
      <c r="AG97" s="3">
        <f>IF(IF(AE97&gt;0,$Q$6-$Q$5,$Q$6-Расчет!X111)&gt;0,IF(AE97&gt;0,$Q$6-$Q$5,$Q$6-Расчет!X111),0)</f>
        <v>0</v>
      </c>
      <c r="AH97" s="3">
        <f t="shared" si="16"/>
        <v>0</v>
      </c>
    </row>
    <row r="98" spans="1:34" x14ac:dyDescent="0.25">
      <c r="A98" s="3">
        <f>IF(Расчет!H112='ФОРМУЛЫ!'!$B$4,Расчет!G112*Расчет!$N$28,IF(Расчет!H112='ФОРМУЛЫ!'!$B$5,Расчет!G112,IF(Расчет!H112='ФОРМУЛЫ!'!$B$6,Расчет!G112*Расчет!$O$28,0)))</f>
        <v>0</v>
      </c>
      <c r="B98" s="3">
        <f>A98*Расчет!E112</f>
        <v>0</v>
      </c>
      <c r="C98" s="3">
        <f>IF(Расчет!J112='ФОРМУЛЫ!'!$B$3,Расчет!G112*Расчет!I112/100,IF(Расчет!J112='ФОРМУЛЫ!'!$B$4,Расчет!I112*Расчет!$N$28,IF(Расчет!J112='ФОРМУЛЫ!'!$B$5,Расчет!I112,IF(Расчет!J112='ФОРМУЛЫ!'!$B$6,Расчет!I112*Расчет!$O$28,0))))</f>
        <v>0</v>
      </c>
      <c r="D98" s="3">
        <f>C98*Расчет!E112</f>
        <v>0</v>
      </c>
      <c r="E98" s="3">
        <f t="shared" si="9"/>
        <v>0</v>
      </c>
      <c r="F98" s="3">
        <f>E98*Расчет!E112</f>
        <v>0</v>
      </c>
      <c r="G98" s="3">
        <f>IF(Расчет!M112="",'ФОРМУЛЫ!'!E98*(100+Расчет!$M$28)/100,'ФОРМУЛЫ!'!E98*(100+Расчет!M112)/100)</f>
        <v>0</v>
      </c>
      <c r="H98" s="7">
        <f>IF(Расчет!M112="",ROUND(Расчет!K112*(1+Расчет!$M$28/100),0),ROUND(Расчет!K112*(1+Расчет!M112/100),0))</f>
        <v>0</v>
      </c>
      <c r="I98" s="7">
        <f>IF(Расчет!M112="",(Расчет!$M$28+100)/100,(Расчет!M112+100)/100)</f>
        <v>1.2</v>
      </c>
      <c r="J98" s="5">
        <f>IF(Расчет!P112="",IF($O$16=0,'ФОРМУЛЫ!'!H98,ROUND(Расчет!K112*'ФОРМУЛЫ!'!I98+L98,0)),Расчет!P112)</f>
        <v>0</v>
      </c>
      <c r="K98" s="5">
        <f>J98*Расчет!E112</f>
        <v>0</v>
      </c>
      <c r="L98" s="3">
        <f>IF($O$16=0,0,$M$16*(Расчет!K112/$O$16))</f>
        <v>0</v>
      </c>
      <c r="O98" s="3">
        <f>IF(Расчет!P112=0,Расчет!L112,0)</f>
        <v>0</v>
      </c>
      <c r="P98" s="12">
        <f t="shared" si="10"/>
        <v>0</v>
      </c>
      <c r="Q98" s="3">
        <f>IF(Расчет!H112='ФОРМУЛЫ!'!$B$5,'ФОРМУЛЫ!'!A98,0)</f>
        <v>0</v>
      </c>
      <c r="R98" s="3">
        <f>IF(Расчет!H112='ФОРМУЛЫ!'!$B$4,'ФОРМУЛЫ!'!A98,0)</f>
        <v>0</v>
      </c>
      <c r="S98" s="3">
        <f>IF(Расчет!H112='ФОРМУЛЫ!'!$B$6,'ФОРМУЛЫ!'!A98,0)</f>
        <v>0</v>
      </c>
      <c r="T98" s="5">
        <f>ROUND((IF(Расчет!R112='ФОРМУЛЫ!'!$E$3,(A98-A98/1.18),IF(Расчет!R112='ФОРМУЛЫ!'!$E$4,0,IF(Расчет!R112='ФОРМУЛЫ!'!$E$5,(A98-A98/1.1),X))))*Расчет!E112,2)</f>
        <v>0</v>
      </c>
      <c r="U98" s="3">
        <f>ROUND((IF(Расчет!R112='ФОРМУЛЫ!'!$E$3,(J98-J98/1.18),IF(Расчет!R112='ФОРМУЛЫ!'!$E$4,0,IF(Расчет!R112='ФОРМУЛЫ!'!$E$5,(J98-J98/1.1),X))))*Расчет!E112,2)</f>
        <v>0</v>
      </c>
      <c r="V98" s="3">
        <f>ROUND((J98-J98/1.18)*Расчет!E112,2)</f>
        <v>0</v>
      </c>
      <c r="W98" s="3">
        <f>ROUND(A98*Расчет!E112*0.21/365,2)</f>
        <v>0</v>
      </c>
      <c r="X98" s="3">
        <f t="shared" si="11"/>
        <v>0</v>
      </c>
      <c r="Y98" s="3">
        <f>IF(($Q$2-Расчет!X112)&gt;0,($Q$2-Расчет!X112),0)</f>
        <v>0</v>
      </c>
      <c r="Z98" s="3">
        <f t="shared" si="12"/>
        <v>0</v>
      </c>
      <c r="AA98" s="3">
        <f>IF(IF(Y98&gt;0,$Q$3-$Q$2,$Q$3-Расчет!X112)&gt;0,IF(Y98&gt;0,$Q$3-$Q$2,$Q$3-Расчет!X112),0)</f>
        <v>0</v>
      </c>
      <c r="AB98" s="3">
        <f t="shared" si="13"/>
        <v>0</v>
      </c>
      <c r="AC98" s="3">
        <f>IF(IF(AA98&gt;0,$Q$4-$Q$3,$Q$4-Расчет!X112)&gt;0,IF(AA98&gt;0,$Q$4-$Q$3,$Q$4-Расчет!X112),0)</f>
        <v>0</v>
      </c>
      <c r="AD98" s="3">
        <f t="shared" si="14"/>
        <v>0</v>
      </c>
      <c r="AE98" s="3">
        <f>IF(IF(AC98&gt;0,$Q$5-$Q$4,$Q$5-Расчет!X112)&gt;0,IF(AC98&gt;0,$Q$5-$Q$4,$Q$5-Расчет!X112),0)</f>
        <v>0</v>
      </c>
      <c r="AF98" s="3">
        <f t="shared" si="15"/>
        <v>0</v>
      </c>
      <c r="AG98" s="3">
        <f>IF(IF(AE98&gt;0,$Q$6-$Q$5,$Q$6-Расчет!X112)&gt;0,IF(AE98&gt;0,$Q$6-$Q$5,$Q$6-Расчет!X112),0)</f>
        <v>0</v>
      </c>
      <c r="AH98" s="3">
        <f t="shared" si="16"/>
        <v>0</v>
      </c>
    </row>
    <row r="99" spans="1:34" x14ac:dyDescent="0.25">
      <c r="A99" s="3">
        <f>IF(Расчет!H113='ФОРМУЛЫ!'!$B$4,Расчет!G113*Расчет!$N$28,IF(Расчет!H113='ФОРМУЛЫ!'!$B$5,Расчет!G113,IF(Расчет!H113='ФОРМУЛЫ!'!$B$6,Расчет!G113*Расчет!$O$28,0)))</f>
        <v>0</v>
      </c>
      <c r="B99" s="3">
        <f>A99*Расчет!E113</f>
        <v>0</v>
      </c>
      <c r="C99" s="3">
        <f>IF(Расчет!J113='ФОРМУЛЫ!'!$B$3,Расчет!G113*Расчет!I113/100,IF(Расчет!J113='ФОРМУЛЫ!'!$B$4,Расчет!I113*Расчет!$N$28,IF(Расчет!J113='ФОРМУЛЫ!'!$B$5,Расчет!I113,IF(Расчет!J113='ФОРМУЛЫ!'!$B$6,Расчет!I113*Расчет!$O$28,0))))</f>
        <v>0</v>
      </c>
      <c r="D99" s="3">
        <f>C99*Расчет!E113</f>
        <v>0</v>
      </c>
      <c r="E99" s="3">
        <f t="shared" si="9"/>
        <v>0</v>
      </c>
      <c r="F99" s="3">
        <f>E99*Расчет!E113</f>
        <v>0</v>
      </c>
      <c r="G99" s="3">
        <f>IF(Расчет!M113="",'ФОРМУЛЫ!'!E99*(100+Расчет!$M$28)/100,'ФОРМУЛЫ!'!E99*(100+Расчет!M113)/100)</f>
        <v>0</v>
      </c>
      <c r="H99" s="7">
        <f>IF(Расчет!M113="",ROUND(Расчет!K113*(1+Расчет!$M$28/100),0),ROUND(Расчет!K113*(1+Расчет!M113/100),0))</f>
        <v>0</v>
      </c>
      <c r="I99" s="7">
        <f>IF(Расчет!M113="",(Расчет!$M$28+100)/100,(Расчет!M113+100)/100)</f>
        <v>1.2</v>
      </c>
      <c r="J99" s="5">
        <f>IF(Расчет!P113="",IF($O$16=0,'ФОРМУЛЫ!'!H99,ROUND(Расчет!K113*'ФОРМУЛЫ!'!I99+L99,0)),Расчет!P113)</f>
        <v>0</v>
      </c>
      <c r="K99" s="5">
        <f>J99*Расчет!E113</f>
        <v>0</v>
      </c>
      <c r="L99" s="3">
        <f>IF($O$16=0,0,$M$16*(Расчет!K113/$O$16))</f>
        <v>0</v>
      </c>
      <c r="O99" s="3">
        <f>IF(Расчет!P113=0,Расчет!L113,0)</f>
        <v>0</v>
      </c>
      <c r="P99" s="12">
        <f t="shared" si="10"/>
        <v>0</v>
      </c>
      <c r="Q99" s="3">
        <f>IF(Расчет!H113='ФОРМУЛЫ!'!$B$5,'ФОРМУЛЫ!'!A99,0)</f>
        <v>0</v>
      </c>
      <c r="R99" s="3">
        <f>IF(Расчет!H113='ФОРМУЛЫ!'!$B$4,'ФОРМУЛЫ!'!A99,0)</f>
        <v>0</v>
      </c>
      <c r="S99" s="3">
        <f>IF(Расчет!H113='ФОРМУЛЫ!'!$B$6,'ФОРМУЛЫ!'!A99,0)</f>
        <v>0</v>
      </c>
      <c r="T99" s="5">
        <f>ROUND((IF(Расчет!R113='ФОРМУЛЫ!'!$E$3,(A99-A99/1.18),IF(Расчет!R113='ФОРМУЛЫ!'!$E$4,0,IF(Расчет!R113='ФОРМУЛЫ!'!$E$5,(A99-A99/1.1),X))))*Расчет!E113,2)</f>
        <v>0</v>
      </c>
      <c r="U99" s="3">
        <f>ROUND((IF(Расчет!R113='ФОРМУЛЫ!'!$E$3,(J99-J99/1.18),IF(Расчет!R113='ФОРМУЛЫ!'!$E$4,0,IF(Расчет!R113='ФОРМУЛЫ!'!$E$5,(J99-J99/1.1),X))))*Расчет!E113,2)</f>
        <v>0</v>
      </c>
      <c r="V99" s="3">
        <f>ROUND((J99-J99/1.18)*Расчет!E113,2)</f>
        <v>0</v>
      </c>
      <c r="W99" s="3">
        <f>ROUND(A99*Расчет!E113*0.21/365,2)</f>
        <v>0</v>
      </c>
      <c r="X99" s="3">
        <f t="shared" si="11"/>
        <v>0</v>
      </c>
      <c r="Y99" s="3">
        <f>IF(($Q$2-Расчет!X113)&gt;0,($Q$2-Расчет!X113),0)</f>
        <v>0</v>
      </c>
      <c r="Z99" s="3">
        <f t="shared" si="12"/>
        <v>0</v>
      </c>
      <c r="AA99" s="3">
        <f>IF(IF(Y99&gt;0,$Q$3-$Q$2,$Q$3-Расчет!X113)&gt;0,IF(Y99&gt;0,$Q$3-$Q$2,$Q$3-Расчет!X113),0)</f>
        <v>0</v>
      </c>
      <c r="AB99" s="3">
        <f t="shared" si="13"/>
        <v>0</v>
      </c>
      <c r="AC99" s="3">
        <f>IF(IF(AA99&gt;0,$Q$4-$Q$3,$Q$4-Расчет!X113)&gt;0,IF(AA99&gt;0,$Q$4-$Q$3,$Q$4-Расчет!X113),0)</f>
        <v>0</v>
      </c>
      <c r="AD99" s="3">
        <f t="shared" si="14"/>
        <v>0</v>
      </c>
      <c r="AE99" s="3">
        <f>IF(IF(AC99&gt;0,$Q$5-$Q$4,$Q$5-Расчет!X113)&gt;0,IF(AC99&gt;0,$Q$5-$Q$4,$Q$5-Расчет!X113),0)</f>
        <v>0</v>
      </c>
      <c r="AF99" s="3">
        <f t="shared" si="15"/>
        <v>0</v>
      </c>
      <c r="AG99" s="3">
        <f>IF(IF(AE99&gt;0,$Q$6-$Q$5,$Q$6-Расчет!X113)&gt;0,IF(AE99&gt;0,$Q$6-$Q$5,$Q$6-Расчет!X113),0)</f>
        <v>0</v>
      </c>
      <c r="AH99" s="3">
        <f t="shared" si="16"/>
        <v>0</v>
      </c>
    </row>
    <row r="100" spans="1:34" x14ac:dyDescent="0.25">
      <c r="A100" s="3">
        <f>IF(Расчет!H114='ФОРМУЛЫ!'!$B$4,Расчет!G114*Расчет!$N$28,IF(Расчет!H114='ФОРМУЛЫ!'!$B$5,Расчет!G114,IF(Расчет!H114='ФОРМУЛЫ!'!$B$6,Расчет!G114*Расчет!$O$28,0)))</f>
        <v>0</v>
      </c>
      <c r="B100" s="3">
        <f>A100*Расчет!E114</f>
        <v>0</v>
      </c>
      <c r="C100" s="3">
        <f>IF(Расчет!J114='ФОРМУЛЫ!'!$B$3,Расчет!G114*Расчет!I114/100,IF(Расчет!J114='ФОРМУЛЫ!'!$B$4,Расчет!I114*Расчет!$N$28,IF(Расчет!J114='ФОРМУЛЫ!'!$B$5,Расчет!I114,IF(Расчет!J114='ФОРМУЛЫ!'!$B$6,Расчет!I114*Расчет!$O$28,0))))</f>
        <v>0</v>
      </c>
      <c r="D100" s="3">
        <f>C100*Расчет!E114</f>
        <v>0</v>
      </c>
      <c r="E100" s="3">
        <f t="shared" si="9"/>
        <v>0</v>
      </c>
      <c r="F100" s="3">
        <f>E100*Расчет!E114</f>
        <v>0</v>
      </c>
      <c r="G100" s="3">
        <f>IF(Расчет!M114="",'ФОРМУЛЫ!'!E100*(100+Расчет!$M$28)/100,'ФОРМУЛЫ!'!E100*(100+Расчет!M114)/100)</f>
        <v>0</v>
      </c>
      <c r="H100" s="7">
        <f>IF(Расчет!M114="",ROUND(Расчет!K114*(1+Расчет!$M$28/100),0),ROUND(Расчет!K114*(1+Расчет!M114/100),0))</f>
        <v>0</v>
      </c>
      <c r="I100" s="7">
        <f>IF(Расчет!M114="",(Расчет!$M$28+100)/100,(Расчет!M114+100)/100)</f>
        <v>1.2</v>
      </c>
      <c r="J100" s="5">
        <f>IF(Расчет!P114="",IF($O$16=0,'ФОРМУЛЫ!'!H100,ROUND(Расчет!K114*'ФОРМУЛЫ!'!I100+L100,0)),Расчет!P114)</f>
        <v>0</v>
      </c>
      <c r="K100" s="5">
        <f>J100*Расчет!E114</f>
        <v>0</v>
      </c>
      <c r="L100" s="3">
        <f>IF($O$16=0,0,$M$16*(Расчет!K114/$O$16))</f>
        <v>0</v>
      </c>
      <c r="O100" s="3">
        <f>IF(Расчет!P114=0,Расчет!L114,0)</f>
        <v>0</v>
      </c>
      <c r="P100" s="12">
        <f t="shared" si="10"/>
        <v>0</v>
      </c>
      <c r="Q100" s="3">
        <f>IF(Расчет!H114='ФОРМУЛЫ!'!$B$5,'ФОРМУЛЫ!'!A100,0)</f>
        <v>0</v>
      </c>
      <c r="R100" s="3">
        <f>IF(Расчет!H114='ФОРМУЛЫ!'!$B$4,'ФОРМУЛЫ!'!A100,0)</f>
        <v>0</v>
      </c>
      <c r="S100" s="3">
        <f>IF(Расчет!H114='ФОРМУЛЫ!'!$B$6,'ФОРМУЛЫ!'!A100,0)</f>
        <v>0</v>
      </c>
      <c r="T100" s="5">
        <f>ROUND((IF(Расчет!R114='ФОРМУЛЫ!'!$E$3,(A100-A100/1.18),IF(Расчет!R114='ФОРМУЛЫ!'!$E$4,0,IF(Расчет!R114='ФОРМУЛЫ!'!$E$5,(A100-A100/1.1),X))))*Расчет!E114,2)</f>
        <v>0</v>
      </c>
      <c r="U100" s="3">
        <f>ROUND((IF(Расчет!R114='ФОРМУЛЫ!'!$E$3,(J100-J100/1.18),IF(Расчет!R114='ФОРМУЛЫ!'!$E$4,0,IF(Расчет!R114='ФОРМУЛЫ!'!$E$5,(J100-J100/1.1),X))))*Расчет!E114,2)</f>
        <v>0</v>
      </c>
      <c r="V100" s="3">
        <f>ROUND((J100-J100/1.18)*Расчет!E114,2)</f>
        <v>0</v>
      </c>
      <c r="W100" s="3">
        <f>ROUND(A100*Расчет!E114*0.21/365,2)</f>
        <v>0</v>
      </c>
      <c r="X100" s="3">
        <f t="shared" si="11"/>
        <v>0</v>
      </c>
      <c r="Y100" s="3">
        <f>IF(($Q$2-Расчет!X114)&gt;0,($Q$2-Расчет!X114),0)</f>
        <v>0</v>
      </c>
      <c r="Z100" s="3">
        <f t="shared" si="12"/>
        <v>0</v>
      </c>
      <c r="AA100" s="3">
        <f>IF(IF(Y100&gt;0,$Q$3-$Q$2,$Q$3-Расчет!X114)&gt;0,IF(Y100&gt;0,$Q$3-$Q$2,$Q$3-Расчет!X114),0)</f>
        <v>0</v>
      </c>
      <c r="AB100" s="3">
        <f t="shared" si="13"/>
        <v>0</v>
      </c>
      <c r="AC100" s="3">
        <f>IF(IF(AA100&gt;0,$Q$4-$Q$3,$Q$4-Расчет!X114)&gt;0,IF(AA100&gt;0,$Q$4-$Q$3,$Q$4-Расчет!X114),0)</f>
        <v>0</v>
      </c>
      <c r="AD100" s="3">
        <f t="shared" si="14"/>
        <v>0</v>
      </c>
      <c r="AE100" s="3">
        <f>IF(IF(AC100&gt;0,$Q$5-$Q$4,$Q$5-Расчет!X114)&gt;0,IF(AC100&gt;0,$Q$5-$Q$4,$Q$5-Расчет!X114),0)</f>
        <v>0</v>
      </c>
      <c r="AF100" s="3">
        <f t="shared" si="15"/>
        <v>0</v>
      </c>
      <c r="AG100" s="3">
        <f>IF(IF(AE100&gt;0,$Q$6-$Q$5,$Q$6-Расчет!X114)&gt;0,IF(AE100&gt;0,$Q$6-$Q$5,$Q$6-Расчет!X114),0)</f>
        <v>0</v>
      </c>
      <c r="AH100" s="3">
        <f t="shared" si="16"/>
        <v>0</v>
      </c>
    </row>
    <row r="101" spans="1:34" x14ac:dyDescent="0.25">
      <c r="A101" s="3">
        <f>IF(Расчет!H115='ФОРМУЛЫ!'!$B$4,Расчет!G115*Расчет!$N$28,IF(Расчет!H115='ФОРМУЛЫ!'!$B$5,Расчет!G115,IF(Расчет!H115='ФОРМУЛЫ!'!$B$6,Расчет!G115*Расчет!$O$28,0)))</f>
        <v>0</v>
      </c>
      <c r="B101" s="3">
        <f>A101*Расчет!E115</f>
        <v>0</v>
      </c>
      <c r="C101" s="3">
        <f>IF(Расчет!J115='ФОРМУЛЫ!'!$B$3,Расчет!G115*Расчет!I115/100,IF(Расчет!J115='ФОРМУЛЫ!'!$B$4,Расчет!I115*Расчет!$N$28,IF(Расчет!J115='ФОРМУЛЫ!'!$B$5,Расчет!I115,IF(Расчет!J115='ФОРМУЛЫ!'!$B$6,Расчет!I115*Расчет!$O$28,0))))</f>
        <v>0</v>
      </c>
      <c r="D101" s="3">
        <f>C101*Расчет!E115</f>
        <v>0</v>
      </c>
      <c r="E101" s="3">
        <f t="shared" si="9"/>
        <v>0</v>
      </c>
      <c r="F101" s="3">
        <f>E101*Расчет!E115</f>
        <v>0</v>
      </c>
      <c r="G101" s="3">
        <f>IF(Расчет!M115="",'ФОРМУЛЫ!'!E101*(100+Расчет!$M$28)/100,'ФОРМУЛЫ!'!E101*(100+Расчет!M115)/100)</f>
        <v>0</v>
      </c>
      <c r="H101" s="7">
        <f>IF(Расчет!M115="",ROUND(Расчет!K115*(1+Расчет!$M$28/100),0),ROUND(Расчет!K115*(1+Расчет!M115/100),0))</f>
        <v>0</v>
      </c>
      <c r="I101" s="7">
        <f>IF(Расчет!M115="",(Расчет!$M$28+100)/100,(Расчет!M115+100)/100)</f>
        <v>1.2</v>
      </c>
      <c r="J101" s="5">
        <f>IF(Расчет!P115="",IF($O$16=0,'ФОРМУЛЫ!'!H101,ROUND(Расчет!K115*'ФОРМУЛЫ!'!I101+L101,0)),Расчет!P115)</f>
        <v>0</v>
      </c>
      <c r="K101" s="5">
        <f>J101*Расчет!E115</f>
        <v>0</v>
      </c>
      <c r="L101" s="3">
        <f>IF($O$16=0,0,$M$16*(Расчет!K115/$O$16))</f>
        <v>0</v>
      </c>
      <c r="O101" s="3">
        <f>IF(Расчет!P115=0,Расчет!L115,0)</f>
        <v>0</v>
      </c>
      <c r="P101" s="12">
        <f t="shared" si="10"/>
        <v>0</v>
      </c>
      <c r="Q101" s="3">
        <f>IF(Расчет!H115='ФОРМУЛЫ!'!$B$5,'ФОРМУЛЫ!'!A101,0)</f>
        <v>0</v>
      </c>
      <c r="R101" s="3">
        <f>IF(Расчет!H115='ФОРМУЛЫ!'!$B$4,'ФОРМУЛЫ!'!A101,0)</f>
        <v>0</v>
      </c>
      <c r="S101" s="3">
        <f>IF(Расчет!H115='ФОРМУЛЫ!'!$B$6,'ФОРМУЛЫ!'!A101,0)</f>
        <v>0</v>
      </c>
      <c r="T101" s="5">
        <f>ROUND((IF(Расчет!R115='ФОРМУЛЫ!'!$E$3,(A101-A101/1.18),IF(Расчет!R115='ФОРМУЛЫ!'!$E$4,0,IF(Расчет!R115='ФОРМУЛЫ!'!$E$5,(A101-A101/1.1),X))))*Расчет!E115,2)</f>
        <v>0</v>
      </c>
      <c r="U101" s="3">
        <f>ROUND((IF(Расчет!R115='ФОРМУЛЫ!'!$E$3,(J101-J101/1.18),IF(Расчет!R115='ФОРМУЛЫ!'!$E$4,0,IF(Расчет!R115='ФОРМУЛЫ!'!$E$5,(J101-J101/1.1),X))))*Расчет!E115,2)</f>
        <v>0</v>
      </c>
      <c r="V101" s="3">
        <f>ROUND((J101-J101/1.18)*Расчет!E115,2)</f>
        <v>0</v>
      </c>
      <c r="W101" s="3">
        <f>ROUND(A101*Расчет!E115*0.21/365,2)</f>
        <v>0</v>
      </c>
      <c r="X101" s="3">
        <f t="shared" si="11"/>
        <v>0</v>
      </c>
      <c r="Y101" s="3">
        <f>IF(($Q$2-Расчет!X115)&gt;0,($Q$2-Расчет!X115),0)</f>
        <v>0</v>
      </c>
      <c r="Z101" s="3">
        <f t="shared" si="12"/>
        <v>0</v>
      </c>
      <c r="AA101" s="3">
        <f>IF(IF(Y101&gt;0,$Q$3-$Q$2,$Q$3-Расчет!X115)&gt;0,IF(Y101&gt;0,$Q$3-$Q$2,$Q$3-Расчет!X115),0)</f>
        <v>0</v>
      </c>
      <c r="AB101" s="3">
        <f t="shared" si="13"/>
        <v>0</v>
      </c>
      <c r="AC101" s="3">
        <f>IF(IF(AA101&gt;0,$Q$4-$Q$3,$Q$4-Расчет!X115)&gt;0,IF(AA101&gt;0,$Q$4-$Q$3,$Q$4-Расчет!X115),0)</f>
        <v>0</v>
      </c>
      <c r="AD101" s="3">
        <f t="shared" si="14"/>
        <v>0</v>
      </c>
      <c r="AE101" s="3">
        <f>IF(IF(AC101&gt;0,$Q$5-$Q$4,$Q$5-Расчет!X115)&gt;0,IF(AC101&gt;0,$Q$5-$Q$4,$Q$5-Расчет!X115),0)</f>
        <v>0</v>
      </c>
      <c r="AF101" s="3">
        <f t="shared" si="15"/>
        <v>0</v>
      </c>
      <c r="AG101" s="3">
        <f>IF(IF(AE101&gt;0,$Q$6-$Q$5,$Q$6-Расчет!X115)&gt;0,IF(AE101&gt;0,$Q$6-$Q$5,$Q$6-Расчет!X115),0)</f>
        <v>0</v>
      </c>
      <c r="AH101" s="3">
        <f t="shared" si="16"/>
        <v>0</v>
      </c>
    </row>
    <row r="102" spans="1:34" x14ac:dyDescent="0.25">
      <c r="A102" s="3">
        <f>IF(Расчет!H116='ФОРМУЛЫ!'!$B$4,Расчет!G116*Расчет!$N$28,IF(Расчет!H116='ФОРМУЛЫ!'!$B$5,Расчет!G116,IF(Расчет!H116='ФОРМУЛЫ!'!$B$6,Расчет!G116*Расчет!$O$28,0)))</f>
        <v>0</v>
      </c>
      <c r="B102" s="3">
        <f>A102*Расчет!E116</f>
        <v>0</v>
      </c>
      <c r="C102" s="3">
        <f>IF(Расчет!J116='ФОРМУЛЫ!'!$B$3,Расчет!G116*Расчет!I116/100,IF(Расчет!J116='ФОРМУЛЫ!'!$B$4,Расчет!I116*Расчет!$N$28,IF(Расчет!J116='ФОРМУЛЫ!'!$B$5,Расчет!I116,IF(Расчет!J116='ФОРМУЛЫ!'!$B$6,Расчет!I116*Расчет!$O$28,0))))</f>
        <v>0</v>
      </c>
      <c r="D102" s="3">
        <f>C102*Расчет!E116</f>
        <v>0</v>
      </c>
      <c r="E102" s="3">
        <f t="shared" si="9"/>
        <v>0</v>
      </c>
      <c r="F102" s="3">
        <f>E102*Расчет!E116</f>
        <v>0</v>
      </c>
      <c r="G102" s="3">
        <f>IF(Расчет!M116="",'ФОРМУЛЫ!'!E102*(100+Расчет!$M$28)/100,'ФОРМУЛЫ!'!E102*(100+Расчет!M116)/100)</f>
        <v>0</v>
      </c>
      <c r="H102" s="7">
        <f>IF(Расчет!M116="",ROUND(Расчет!K116*(1+Расчет!$M$28/100),0),ROUND(Расчет!K116*(1+Расчет!M116/100),0))</f>
        <v>0</v>
      </c>
      <c r="I102" s="7">
        <f>IF(Расчет!M116="",(Расчет!$M$28+100)/100,(Расчет!M116+100)/100)</f>
        <v>1.2</v>
      </c>
      <c r="J102" s="5">
        <f>IF(Расчет!P116="",IF($O$16=0,'ФОРМУЛЫ!'!H102,ROUND(Расчет!K116*'ФОРМУЛЫ!'!I102+L102,0)),Расчет!P116)</f>
        <v>0</v>
      </c>
      <c r="K102" s="5">
        <f>J102*Расчет!E116</f>
        <v>0</v>
      </c>
      <c r="L102" s="3">
        <f>IF($O$16=0,0,$M$16*(Расчет!K116/$O$16))</f>
        <v>0</v>
      </c>
      <c r="O102" s="3">
        <f>IF(Расчет!P116=0,Расчет!L116,0)</f>
        <v>0</v>
      </c>
      <c r="P102" s="12">
        <f t="shared" si="10"/>
        <v>0</v>
      </c>
      <c r="Q102" s="3">
        <f>IF(Расчет!H116='ФОРМУЛЫ!'!$B$5,'ФОРМУЛЫ!'!A102,0)</f>
        <v>0</v>
      </c>
      <c r="R102" s="3">
        <f>IF(Расчет!H116='ФОРМУЛЫ!'!$B$4,'ФОРМУЛЫ!'!A102,0)</f>
        <v>0</v>
      </c>
      <c r="S102" s="3">
        <f>IF(Расчет!H116='ФОРМУЛЫ!'!$B$6,'ФОРМУЛЫ!'!A102,0)</f>
        <v>0</v>
      </c>
      <c r="T102" s="5">
        <f>ROUND((IF(Расчет!R116='ФОРМУЛЫ!'!$E$3,(A102-A102/1.18),IF(Расчет!R116='ФОРМУЛЫ!'!$E$4,0,IF(Расчет!R116='ФОРМУЛЫ!'!$E$5,(A102-A102/1.1),X))))*Расчет!E116,2)</f>
        <v>0</v>
      </c>
      <c r="U102" s="3">
        <f>ROUND((IF(Расчет!R116='ФОРМУЛЫ!'!$E$3,(J102-J102/1.18),IF(Расчет!R116='ФОРМУЛЫ!'!$E$4,0,IF(Расчет!R116='ФОРМУЛЫ!'!$E$5,(J102-J102/1.1),X))))*Расчет!E116,2)</f>
        <v>0</v>
      </c>
      <c r="V102" s="3">
        <f>ROUND((J102-J102/1.18)*Расчет!E116,2)</f>
        <v>0</v>
      </c>
      <c r="W102" s="3">
        <f>ROUND(A102*Расчет!E116*0.21/365,2)</f>
        <v>0</v>
      </c>
      <c r="X102" s="3">
        <f t="shared" si="11"/>
        <v>0</v>
      </c>
      <c r="Y102" s="3">
        <f>IF(($Q$2-Расчет!X116)&gt;0,($Q$2-Расчет!X116),0)</f>
        <v>0</v>
      </c>
      <c r="Z102" s="3">
        <f t="shared" si="12"/>
        <v>0</v>
      </c>
      <c r="AA102" s="3">
        <f>IF(IF(Y102&gt;0,$Q$3-$Q$2,$Q$3-Расчет!X116)&gt;0,IF(Y102&gt;0,$Q$3-$Q$2,$Q$3-Расчет!X116),0)</f>
        <v>0</v>
      </c>
      <c r="AB102" s="3">
        <f t="shared" si="13"/>
        <v>0</v>
      </c>
      <c r="AC102" s="3">
        <f>IF(IF(AA102&gt;0,$Q$4-$Q$3,$Q$4-Расчет!X116)&gt;0,IF(AA102&gt;0,$Q$4-$Q$3,$Q$4-Расчет!X116),0)</f>
        <v>0</v>
      </c>
      <c r="AD102" s="3">
        <f t="shared" si="14"/>
        <v>0</v>
      </c>
      <c r="AE102" s="3">
        <f>IF(IF(AC102&gt;0,$Q$5-$Q$4,$Q$5-Расчет!X116)&gt;0,IF(AC102&gt;0,$Q$5-$Q$4,$Q$5-Расчет!X116),0)</f>
        <v>0</v>
      </c>
      <c r="AF102" s="3">
        <f t="shared" si="15"/>
        <v>0</v>
      </c>
      <c r="AG102" s="3">
        <f>IF(IF(AE102&gt;0,$Q$6-$Q$5,$Q$6-Расчет!X116)&gt;0,IF(AE102&gt;0,$Q$6-$Q$5,$Q$6-Расчет!X116),0)</f>
        <v>0</v>
      </c>
      <c r="AH102" s="3">
        <f t="shared" si="16"/>
        <v>0</v>
      </c>
    </row>
    <row r="103" spans="1:34" x14ac:dyDescent="0.25">
      <c r="A103" s="3">
        <f>IF(Расчет!H117='ФОРМУЛЫ!'!$B$4,Расчет!G117*Расчет!$N$28,IF(Расчет!H117='ФОРМУЛЫ!'!$B$5,Расчет!G117,IF(Расчет!H117='ФОРМУЛЫ!'!$B$6,Расчет!G117*Расчет!$O$28,0)))</f>
        <v>0</v>
      </c>
      <c r="B103" s="3">
        <f>A103*Расчет!E117</f>
        <v>0</v>
      </c>
      <c r="C103" s="3">
        <f>IF(Расчет!J117='ФОРМУЛЫ!'!$B$3,Расчет!G117*Расчет!I117/100,IF(Расчет!J117='ФОРМУЛЫ!'!$B$4,Расчет!I117*Расчет!$N$28,IF(Расчет!J117='ФОРМУЛЫ!'!$B$5,Расчет!I117,IF(Расчет!J117='ФОРМУЛЫ!'!$B$6,Расчет!I117*Расчет!$O$28,0))))</f>
        <v>0</v>
      </c>
      <c r="D103" s="3">
        <f>C103*Расчет!E117</f>
        <v>0</v>
      </c>
      <c r="E103" s="3">
        <f t="shared" si="9"/>
        <v>0</v>
      </c>
      <c r="F103" s="3">
        <f>E103*Расчет!E117</f>
        <v>0</v>
      </c>
      <c r="G103" s="3">
        <f>IF(Расчет!M117="",'ФОРМУЛЫ!'!E103*(100+Расчет!$M$28)/100,'ФОРМУЛЫ!'!E103*(100+Расчет!M117)/100)</f>
        <v>0</v>
      </c>
      <c r="H103" s="7">
        <f>IF(Расчет!M117="",ROUND(Расчет!K117*(1+Расчет!$M$28/100),0),ROUND(Расчет!K117*(1+Расчет!M117/100),0))</f>
        <v>0</v>
      </c>
      <c r="I103" s="7">
        <f>IF(Расчет!M117="",(Расчет!$M$28+100)/100,(Расчет!M117+100)/100)</f>
        <v>1.2</v>
      </c>
      <c r="J103" s="5">
        <f>IF(Расчет!P117="",IF($O$16=0,'ФОРМУЛЫ!'!H103,ROUND(Расчет!K117*'ФОРМУЛЫ!'!I103+L103,0)),Расчет!P117)</f>
        <v>0</v>
      </c>
      <c r="K103" s="5">
        <f>J103*Расчет!E117</f>
        <v>0</v>
      </c>
      <c r="L103" s="3">
        <f>IF($O$16=0,0,$M$16*(Расчет!K117/$O$16))</f>
        <v>0</v>
      </c>
      <c r="O103" s="3">
        <f>IF(Расчет!P117=0,Расчет!L117,0)</f>
        <v>0</v>
      </c>
      <c r="P103" s="12">
        <f t="shared" si="10"/>
        <v>0</v>
      </c>
      <c r="Q103" s="3">
        <f>IF(Расчет!H117='ФОРМУЛЫ!'!$B$5,'ФОРМУЛЫ!'!A103,0)</f>
        <v>0</v>
      </c>
      <c r="R103" s="3">
        <f>IF(Расчет!H117='ФОРМУЛЫ!'!$B$4,'ФОРМУЛЫ!'!A103,0)</f>
        <v>0</v>
      </c>
      <c r="S103" s="3">
        <f>IF(Расчет!H117='ФОРМУЛЫ!'!$B$6,'ФОРМУЛЫ!'!A103,0)</f>
        <v>0</v>
      </c>
      <c r="T103" s="5">
        <f>ROUND((IF(Расчет!R117='ФОРМУЛЫ!'!$E$3,(A103-A103/1.18),IF(Расчет!R117='ФОРМУЛЫ!'!$E$4,0,IF(Расчет!R117='ФОРМУЛЫ!'!$E$5,(A103-A103/1.1),X))))*Расчет!E117,2)</f>
        <v>0</v>
      </c>
      <c r="U103" s="3">
        <f>ROUND((IF(Расчет!R117='ФОРМУЛЫ!'!$E$3,(J103-J103/1.18),IF(Расчет!R117='ФОРМУЛЫ!'!$E$4,0,IF(Расчет!R117='ФОРМУЛЫ!'!$E$5,(J103-J103/1.1),X))))*Расчет!E117,2)</f>
        <v>0</v>
      </c>
      <c r="V103" s="3">
        <f>ROUND((J103-J103/1.18)*Расчет!E117,2)</f>
        <v>0</v>
      </c>
      <c r="W103" s="3">
        <f>ROUND(A103*Расчет!E117*0.21/365,2)</f>
        <v>0</v>
      </c>
      <c r="X103" s="3">
        <f t="shared" si="11"/>
        <v>0</v>
      </c>
      <c r="Y103" s="3">
        <f>IF(($Q$2-Расчет!X117)&gt;0,($Q$2-Расчет!X117),0)</f>
        <v>0</v>
      </c>
      <c r="Z103" s="3">
        <f t="shared" si="12"/>
        <v>0</v>
      </c>
      <c r="AA103" s="3">
        <f>IF(IF(Y103&gt;0,$Q$3-$Q$2,$Q$3-Расчет!X117)&gt;0,IF(Y103&gt;0,$Q$3-$Q$2,$Q$3-Расчет!X117),0)</f>
        <v>0</v>
      </c>
      <c r="AB103" s="3">
        <f t="shared" si="13"/>
        <v>0</v>
      </c>
      <c r="AC103" s="3">
        <f>IF(IF(AA103&gt;0,$Q$4-$Q$3,$Q$4-Расчет!X117)&gt;0,IF(AA103&gt;0,$Q$4-$Q$3,$Q$4-Расчет!X117),0)</f>
        <v>0</v>
      </c>
      <c r="AD103" s="3">
        <f t="shared" si="14"/>
        <v>0</v>
      </c>
      <c r="AE103" s="3">
        <f>IF(IF(AC103&gt;0,$Q$5-$Q$4,$Q$5-Расчет!X117)&gt;0,IF(AC103&gt;0,$Q$5-$Q$4,$Q$5-Расчет!X117),0)</f>
        <v>0</v>
      </c>
      <c r="AF103" s="3">
        <f t="shared" si="15"/>
        <v>0</v>
      </c>
      <c r="AG103" s="3">
        <f>IF(IF(AE103&gt;0,$Q$6-$Q$5,$Q$6-Расчет!X117)&gt;0,IF(AE103&gt;0,$Q$6-$Q$5,$Q$6-Расчет!X117),0)</f>
        <v>0</v>
      </c>
      <c r="AH103" s="3">
        <f t="shared" si="16"/>
        <v>0</v>
      </c>
    </row>
    <row r="104" spans="1:34" x14ac:dyDescent="0.25">
      <c r="A104" s="3">
        <f>IF(Расчет!H118='ФОРМУЛЫ!'!$B$4,Расчет!G118*Расчет!$N$28,IF(Расчет!H118='ФОРМУЛЫ!'!$B$5,Расчет!G118,IF(Расчет!H118='ФОРМУЛЫ!'!$B$6,Расчет!G118*Расчет!$O$28,0)))</f>
        <v>0</v>
      </c>
      <c r="B104" s="3">
        <f>A104*Расчет!E118</f>
        <v>0</v>
      </c>
      <c r="C104" s="3">
        <f>IF(Расчет!J118='ФОРМУЛЫ!'!$B$3,Расчет!G118*Расчет!I118/100,IF(Расчет!J118='ФОРМУЛЫ!'!$B$4,Расчет!I118*Расчет!$N$28,IF(Расчет!J118='ФОРМУЛЫ!'!$B$5,Расчет!I118,IF(Расчет!J118='ФОРМУЛЫ!'!$B$6,Расчет!I118*Расчет!$O$28,0))))</f>
        <v>0</v>
      </c>
      <c r="D104" s="3">
        <f>C104*Расчет!E118</f>
        <v>0</v>
      </c>
      <c r="E104" s="3">
        <f t="shared" si="9"/>
        <v>0</v>
      </c>
      <c r="F104" s="3">
        <f>E104*Расчет!E118</f>
        <v>0</v>
      </c>
      <c r="G104" s="3">
        <f>IF(Расчет!M118="",'ФОРМУЛЫ!'!E104*(100+Расчет!$M$28)/100,'ФОРМУЛЫ!'!E104*(100+Расчет!M118)/100)</f>
        <v>0</v>
      </c>
      <c r="H104" s="7">
        <f>IF(Расчет!M118="",ROUND(Расчет!K118*(1+Расчет!$M$28/100),0),ROUND(Расчет!K118*(1+Расчет!M118/100),0))</f>
        <v>0</v>
      </c>
      <c r="I104" s="7">
        <f>IF(Расчет!M118="",(Расчет!$M$28+100)/100,(Расчет!M118+100)/100)</f>
        <v>1.2</v>
      </c>
      <c r="J104" s="5">
        <f>IF(Расчет!P118="",IF($O$16=0,'ФОРМУЛЫ!'!H104,ROUND(Расчет!K118*'ФОРМУЛЫ!'!I104+L104,0)),Расчет!P118)</f>
        <v>0</v>
      </c>
      <c r="K104" s="5">
        <f>J104*Расчет!E118</f>
        <v>0</v>
      </c>
      <c r="L104" s="3">
        <f>IF($O$16=0,0,$M$16*(Расчет!K118/$O$16))</f>
        <v>0</v>
      </c>
      <c r="O104" s="3">
        <f>IF(Расчет!P118=0,Расчет!L118,0)</f>
        <v>0</v>
      </c>
      <c r="P104" s="12">
        <f t="shared" si="10"/>
        <v>0</v>
      </c>
      <c r="Q104" s="3">
        <f>IF(Расчет!H118='ФОРМУЛЫ!'!$B$5,'ФОРМУЛЫ!'!A104,0)</f>
        <v>0</v>
      </c>
      <c r="R104" s="3">
        <f>IF(Расчет!H118='ФОРМУЛЫ!'!$B$4,'ФОРМУЛЫ!'!A104,0)</f>
        <v>0</v>
      </c>
      <c r="S104" s="3">
        <f>IF(Расчет!H118='ФОРМУЛЫ!'!$B$6,'ФОРМУЛЫ!'!A104,0)</f>
        <v>0</v>
      </c>
      <c r="T104" s="5">
        <f>ROUND((IF(Расчет!R118='ФОРМУЛЫ!'!$E$3,(A104-A104/1.18),IF(Расчет!R118='ФОРМУЛЫ!'!$E$4,0,IF(Расчет!R118='ФОРМУЛЫ!'!$E$5,(A104-A104/1.1),X))))*Расчет!E118,2)</f>
        <v>0</v>
      </c>
      <c r="U104" s="3">
        <f>ROUND((IF(Расчет!R118='ФОРМУЛЫ!'!$E$3,(J104-J104/1.18),IF(Расчет!R118='ФОРМУЛЫ!'!$E$4,0,IF(Расчет!R118='ФОРМУЛЫ!'!$E$5,(J104-J104/1.1),X))))*Расчет!E118,2)</f>
        <v>0</v>
      </c>
      <c r="V104" s="3">
        <f>ROUND((J104-J104/1.18)*Расчет!E118,2)</f>
        <v>0</v>
      </c>
      <c r="W104" s="3">
        <f>ROUND(A104*Расчет!E118*0.21/365,2)</f>
        <v>0</v>
      </c>
      <c r="X104" s="3">
        <f t="shared" si="11"/>
        <v>0</v>
      </c>
      <c r="Y104" s="3">
        <f>IF(($Q$2-Расчет!X118)&gt;0,($Q$2-Расчет!X118),0)</f>
        <v>0</v>
      </c>
      <c r="Z104" s="3">
        <f t="shared" si="12"/>
        <v>0</v>
      </c>
      <c r="AA104" s="3">
        <f>IF(IF(Y104&gt;0,$Q$3-$Q$2,$Q$3-Расчет!X118)&gt;0,IF(Y104&gt;0,$Q$3-$Q$2,$Q$3-Расчет!X118),0)</f>
        <v>0</v>
      </c>
      <c r="AB104" s="3">
        <f t="shared" si="13"/>
        <v>0</v>
      </c>
      <c r="AC104" s="3">
        <f>IF(IF(AA104&gt;0,$Q$4-$Q$3,$Q$4-Расчет!X118)&gt;0,IF(AA104&gt;0,$Q$4-$Q$3,$Q$4-Расчет!X118),0)</f>
        <v>0</v>
      </c>
      <c r="AD104" s="3">
        <f t="shared" si="14"/>
        <v>0</v>
      </c>
      <c r="AE104" s="3">
        <f>IF(IF(AC104&gt;0,$Q$5-$Q$4,$Q$5-Расчет!X118)&gt;0,IF(AC104&gt;0,$Q$5-$Q$4,$Q$5-Расчет!X118),0)</f>
        <v>0</v>
      </c>
      <c r="AF104" s="3">
        <f t="shared" si="15"/>
        <v>0</v>
      </c>
      <c r="AG104" s="3">
        <f>IF(IF(AE104&gt;0,$Q$6-$Q$5,$Q$6-Расчет!X118)&gt;0,IF(AE104&gt;0,$Q$6-$Q$5,$Q$6-Расчет!X118),0)</f>
        <v>0</v>
      </c>
      <c r="AH104" s="3">
        <f t="shared" si="16"/>
        <v>0</v>
      </c>
    </row>
    <row r="105" spans="1:34" x14ac:dyDescent="0.25">
      <c r="A105" s="3">
        <f>IF(Расчет!H119='ФОРМУЛЫ!'!$B$4,Расчет!G119*Расчет!$N$28,IF(Расчет!H119='ФОРМУЛЫ!'!$B$5,Расчет!G119,IF(Расчет!H119='ФОРМУЛЫ!'!$B$6,Расчет!G119*Расчет!$O$28,0)))</f>
        <v>0</v>
      </c>
      <c r="B105" s="3">
        <f>A105*Расчет!E119</f>
        <v>0</v>
      </c>
      <c r="C105" s="3">
        <f>IF(Расчет!J119='ФОРМУЛЫ!'!$B$3,Расчет!G119*Расчет!I119/100,IF(Расчет!J119='ФОРМУЛЫ!'!$B$4,Расчет!I119*Расчет!$N$28,IF(Расчет!J119='ФОРМУЛЫ!'!$B$5,Расчет!I119,IF(Расчет!J119='ФОРМУЛЫ!'!$B$6,Расчет!I119*Расчет!$O$28,0))))</f>
        <v>0</v>
      </c>
      <c r="D105" s="3">
        <f>C105*Расчет!E119</f>
        <v>0</v>
      </c>
      <c r="E105" s="3">
        <f t="shared" si="9"/>
        <v>0</v>
      </c>
      <c r="F105" s="3">
        <f>E105*Расчет!E119</f>
        <v>0</v>
      </c>
      <c r="G105" s="3">
        <f>IF(Расчет!M119="",'ФОРМУЛЫ!'!E105*(100+Расчет!$M$28)/100,'ФОРМУЛЫ!'!E105*(100+Расчет!M119)/100)</f>
        <v>0</v>
      </c>
      <c r="H105" s="7">
        <f>IF(Расчет!M119="",ROUND(Расчет!K119*(1+Расчет!$M$28/100),0),ROUND(Расчет!K119*(1+Расчет!M119/100),0))</f>
        <v>0</v>
      </c>
      <c r="I105" s="7">
        <f>IF(Расчет!M119="",(Расчет!$M$28+100)/100,(Расчет!M119+100)/100)</f>
        <v>1.2</v>
      </c>
      <c r="J105" s="5">
        <f>IF(Расчет!P119="",IF($O$16=0,'ФОРМУЛЫ!'!H105,ROUND(Расчет!K119*'ФОРМУЛЫ!'!I105+L105,0)),Расчет!P119)</f>
        <v>0</v>
      </c>
      <c r="K105" s="5">
        <f>J105*Расчет!E119</f>
        <v>0</v>
      </c>
      <c r="L105" s="3">
        <f>IF($O$16=0,0,$M$16*(Расчет!K119/$O$16))</f>
        <v>0</v>
      </c>
      <c r="O105" s="3">
        <f>IF(Расчет!P119=0,Расчет!L119,0)</f>
        <v>0</v>
      </c>
      <c r="P105" s="12">
        <f t="shared" si="10"/>
        <v>0</v>
      </c>
      <c r="Q105" s="3">
        <f>IF(Расчет!H119='ФОРМУЛЫ!'!$B$5,'ФОРМУЛЫ!'!A105,0)</f>
        <v>0</v>
      </c>
      <c r="R105" s="3">
        <f>IF(Расчет!H119='ФОРМУЛЫ!'!$B$4,'ФОРМУЛЫ!'!A105,0)</f>
        <v>0</v>
      </c>
      <c r="S105" s="3">
        <f>IF(Расчет!H119='ФОРМУЛЫ!'!$B$6,'ФОРМУЛЫ!'!A105,0)</f>
        <v>0</v>
      </c>
      <c r="T105" s="5">
        <f>ROUND((IF(Расчет!R119='ФОРМУЛЫ!'!$E$3,(A105-A105/1.18),IF(Расчет!R119='ФОРМУЛЫ!'!$E$4,0,IF(Расчет!R119='ФОРМУЛЫ!'!$E$5,(A105-A105/1.1),X))))*Расчет!E119,2)</f>
        <v>0</v>
      </c>
      <c r="U105" s="3">
        <f>ROUND((IF(Расчет!R119='ФОРМУЛЫ!'!$E$3,(J105-J105/1.18),IF(Расчет!R119='ФОРМУЛЫ!'!$E$4,0,IF(Расчет!R119='ФОРМУЛЫ!'!$E$5,(J105-J105/1.1),X))))*Расчет!E119,2)</f>
        <v>0</v>
      </c>
      <c r="V105" s="3">
        <f>ROUND((J105-J105/1.18)*Расчет!E119,2)</f>
        <v>0</v>
      </c>
      <c r="W105" s="3">
        <f>ROUND(A105*Расчет!E119*0.21/365,2)</f>
        <v>0</v>
      </c>
      <c r="X105" s="3">
        <f t="shared" si="11"/>
        <v>0</v>
      </c>
      <c r="Y105" s="3">
        <f>IF(($Q$2-Расчет!X119)&gt;0,($Q$2-Расчет!X119),0)</f>
        <v>0</v>
      </c>
      <c r="Z105" s="3">
        <f t="shared" si="12"/>
        <v>0</v>
      </c>
      <c r="AA105" s="3">
        <f>IF(IF(Y105&gt;0,$Q$3-$Q$2,$Q$3-Расчет!X119)&gt;0,IF(Y105&gt;0,$Q$3-$Q$2,$Q$3-Расчет!X119),0)</f>
        <v>0</v>
      </c>
      <c r="AB105" s="3">
        <f t="shared" si="13"/>
        <v>0</v>
      </c>
      <c r="AC105" s="3">
        <f>IF(IF(AA105&gt;0,$Q$4-$Q$3,$Q$4-Расчет!X119)&gt;0,IF(AA105&gt;0,$Q$4-$Q$3,$Q$4-Расчет!X119),0)</f>
        <v>0</v>
      </c>
      <c r="AD105" s="3">
        <f t="shared" si="14"/>
        <v>0</v>
      </c>
      <c r="AE105" s="3">
        <f>IF(IF(AC105&gt;0,$Q$5-$Q$4,$Q$5-Расчет!X119)&gt;0,IF(AC105&gt;0,$Q$5-$Q$4,$Q$5-Расчет!X119),0)</f>
        <v>0</v>
      </c>
      <c r="AF105" s="3">
        <f t="shared" si="15"/>
        <v>0</v>
      </c>
      <c r="AG105" s="3">
        <f>IF(IF(AE105&gt;0,$Q$6-$Q$5,$Q$6-Расчет!X119)&gt;0,IF(AE105&gt;0,$Q$6-$Q$5,$Q$6-Расчет!X119),0)</f>
        <v>0</v>
      </c>
      <c r="AH105" s="3">
        <f t="shared" si="16"/>
        <v>0</v>
      </c>
    </row>
    <row r="106" spans="1:34" x14ac:dyDescent="0.25">
      <c r="A106" s="3">
        <f>IF(Расчет!H120='ФОРМУЛЫ!'!$B$4,Расчет!G120*Расчет!$N$28,IF(Расчет!H120='ФОРМУЛЫ!'!$B$5,Расчет!G120,IF(Расчет!H120='ФОРМУЛЫ!'!$B$6,Расчет!G120*Расчет!$O$28,0)))</f>
        <v>0</v>
      </c>
      <c r="B106" s="3">
        <f>A106*Расчет!E120</f>
        <v>0</v>
      </c>
      <c r="C106" s="3">
        <f>IF(Расчет!J120='ФОРМУЛЫ!'!$B$3,Расчет!G120*Расчет!I120/100,IF(Расчет!J120='ФОРМУЛЫ!'!$B$4,Расчет!I120*Расчет!$N$28,IF(Расчет!J120='ФОРМУЛЫ!'!$B$5,Расчет!I120,IF(Расчет!J120='ФОРМУЛЫ!'!$B$6,Расчет!I120*Расчет!$O$28,0))))</f>
        <v>0</v>
      </c>
      <c r="D106" s="3">
        <f>C106*Расчет!E120</f>
        <v>0</v>
      </c>
      <c r="E106" s="3">
        <f t="shared" si="9"/>
        <v>0</v>
      </c>
      <c r="F106" s="3">
        <f>E106*Расчет!E120</f>
        <v>0</v>
      </c>
      <c r="G106" s="3">
        <f>IF(Расчет!M120="",'ФОРМУЛЫ!'!E106*(100+Расчет!$M$28)/100,'ФОРМУЛЫ!'!E106*(100+Расчет!M120)/100)</f>
        <v>0</v>
      </c>
      <c r="H106" s="7">
        <f>IF(Расчет!M120="",ROUND(Расчет!K120*(1+Расчет!$M$28/100),0),ROUND(Расчет!K120*(1+Расчет!M120/100),0))</f>
        <v>0</v>
      </c>
      <c r="I106" s="7">
        <f>IF(Расчет!M120="",(Расчет!$M$28+100)/100,(Расчет!M120+100)/100)</f>
        <v>1.2</v>
      </c>
      <c r="J106" s="5">
        <f>IF(Расчет!P120="",IF($O$16=0,'ФОРМУЛЫ!'!H106,ROUND(Расчет!K120*'ФОРМУЛЫ!'!I106+L106,0)),Расчет!P120)</f>
        <v>0</v>
      </c>
      <c r="K106" s="5">
        <f>J106*Расчет!E120</f>
        <v>0</v>
      </c>
      <c r="L106" s="3">
        <f>IF($O$16=0,0,$M$16*(Расчет!K120/$O$16))</f>
        <v>0</v>
      </c>
      <c r="O106" s="3">
        <f>IF(Расчет!P120=0,Расчет!L120,0)</f>
        <v>0</v>
      </c>
      <c r="P106" s="12">
        <f t="shared" si="10"/>
        <v>0</v>
      </c>
      <c r="Q106" s="3">
        <f>IF(Расчет!H120='ФОРМУЛЫ!'!$B$5,'ФОРМУЛЫ!'!A106,0)</f>
        <v>0</v>
      </c>
      <c r="R106" s="3">
        <f>IF(Расчет!H120='ФОРМУЛЫ!'!$B$4,'ФОРМУЛЫ!'!A106,0)</f>
        <v>0</v>
      </c>
      <c r="S106" s="3">
        <f>IF(Расчет!H120='ФОРМУЛЫ!'!$B$6,'ФОРМУЛЫ!'!A106,0)</f>
        <v>0</v>
      </c>
      <c r="T106" s="5">
        <f>ROUND((IF(Расчет!R120='ФОРМУЛЫ!'!$E$3,(A106-A106/1.18),IF(Расчет!R120='ФОРМУЛЫ!'!$E$4,0,IF(Расчет!R120='ФОРМУЛЫ!'!$E$5,(A106-A106/1.1),X))))*Расчет!E120,2)</f>
        <v>0</v>
      </c>
      <c r="U106" s="3">
        <f>ROUND((IF(Расчет!R120='ФОРМУЛЫ!'!$E$3,(J106-J106/1.18),IF(Расчет!R120='ФОРМУЛЫ!'!$E$4,0,IF(Расчет!R120='ФОРМУЛЫ!'!$E$5,(J106-J106/1.1),X))))*Расчет!E120,2)</f>
        <v>0</v>
      </c>
      <c r="V106" s="3">
        <f>ROUND((J106-J106/1.18)*Расчет!E120,2)</f>
        <v>0</v>
      </c>
      <c r="W106" s="3">
        <f>ROUND(A106*Расчет!E120*0.21/365,2)</f>
        <v>0</v>
      </c>
      <c r="X106" s="3">
        <f t="shared" si="11"/>
        <v>0</v>
      </c>
      <c r="Y106" s="3">
        <f>IF(($Q$2-Расчет!X120)&gt;0,($Q$2-Расчет!X120),0)</f>
        <v>0</v>
      </c>
      <c r="Z106" s="3">
        <f t="shared" si="12"/>
        <v>0</v>
      </c>
      <c r="AA106" s="3">
        <f>IF(IF(Y106&gt;0,$Q$3-$Q$2,$Q$3-Расчет!X120)&gt;0,IF(Y106&gt;0,$Q$3-$Q$2,$Q$3-Расчет!X120),0)</f>
        <v>0</v>
      </c>
      <c r="AB106" s="3">
        <f t="shared" si="13"/>
        <v>0</v>
      </c>
      <c r="AC106" s="3">
        <f>IF(IF(AA106&gt;0,$Q$4-$Q$3,$Q$4-Расчет!X120)&gt;0,IF(AA106&gt;0,$Q$4-$Q$3,$Q$4-Расчет!X120),0)</f>
        <v>0</v>
      </c>
      <c r="AD106" s="3">
        <f t="shared" si="14"/>
        <v>0</v>
      </c>
      <c r="AE106" s="3">
        <f>IF(IF(AC106&gt;0,$Q$5-$Q$4,$Q$5-Расчет!X120)&gt;0,IF(AC106&gt;0,$Q$5-$Q$4,$Q$5-Расчет!X120),0)</f>
        <v>0</v>
      </c>
      <c r="AF106" s="3">
        <f t="shared" si="15"/>
        <v>0</v>
      </c>
      <c r="AG106" s="3">
        <f>IF(IF(AE106&gt;0,$Q$6-$Q$5,$Q$6-Расчет!X120)&gt;0,IF(AE106&gt;0,$Q$6-$Q$5,$Q$6-Расчет!X120),0)</f>
        <v>0</v>
      </c>
      <c r="AH106" s="3">
        <f t="shared" si="16"/>
        <v>0</v>
      </c>
    </row>
    <row r="107" spans="1:34" x14ac:dyDescent="0.25">
      <c r="A107" s="3">
        <f>IF(Расчет!H121='ФОРМУЛЫ!'!$B$4,Расчет!G121*Расчет!$N$28,IF(Расчет!H121='ФОРМУЛЫ!'!$B$5,Расчет!G121,IF(Расчет!H121='ФОРМУЛЫ!'!$B$6,Расчет!G121*Расчет!$O$28,0)))</f>
        <v>0</v>
      </c>
      <c r="B107" s="3">
        <f>A107*Расчет!E121</f>
        <v>0</v>
      </c>
      <c r="C107" s="3">
        <f>IF(Расчет!J121='ФОРМУЛЫ!'!$B$3,Расчет!G121*Расчет!I121/100,IF(Расчет!J121='ФОРМУЛЫ!'!$B$4,Расчет!I121*Расчет!$N$28,IF(Расчет!J121='ФОРМУЛЫ!'!$B$5,Расчет!I121,IF(Расчет!J121='ФОРМУЛЫ!'!$B$6,Расчет!I121*Расчет!$O$28,0))))</f>
        <v>0</v>
      </c>
      <c r="D107" s="3">
        <f>C107*Расчет!E121</f>
        <v>0</v>
      </c>
      <c r="E107" s="3">
        <f t="shared" si="9"/>
        <v>0</v>
      </c>
      <c r="F107" s="3">
        <f>E107*Расчет!E121</f>
        <v>0</v>
      </c>
      <c r="G107" s="3">
        <f>IF(Расчет!M121="",'ФОРМУЛЫ!'!E107*(100+Расчет!$M$28)/100,'ФОРМУЛЫ!'!E107*(100+Расчет!M121)/100)</f>
        <v>0</v>
      </c>
      <c r="H107" s="7">
        <f>IF(Расчет!M121="",ROUND(Расчет!K121*(1+Расчет!$M$28/100),0),ROUND(Расчет!K121*(1+Расчет!M121/100),0))</f>
        <v>0</v>
      </c>
      <c r="I107" s="7">
        <f>IF(Расчет!M121="",(Расчет!$M$28+100)/100,(Расчет!M121+100)/100)</f>
        <v>1.2</v>
      </c>
      <c r="J107" s="5">
        <f>IF(Расчет!P121="",IF($O$16=0,'ФОРМУЛЫ!'!H107,ROUND(Расчет!K121*'ФОРМУЛЫ!'!I107+L107,0)),Расчет!P121)</f>
        <v>0</v>
      </c>
      <c r="K107" s="5">
        <f>J107*Расчет!E121</f>
        <v>0</v>
      </c>
      <c r="L107" s="3">
        <f>IF($O$16=0,0,$M$16*(Расчет!K121/$O$16))</f>
        <v>0</v>
      </c>
      <c r="O107" s="3">
        <f>IF(Расчет!P121=0,Расчет!L121,0)</f>
        <v>0</v>
      </c>
      <c r="P107" s="12">
        <f t="shared" si="10"/>
        <v>0</v>
      </c>
      <c r="Q107" s="3">
        <f>IF(Расчет!H121='ФОРМУЛЫ!'!$B$5,'ФОРМУЛЫ!'!A107,0)</f>
        <v>0</v>
      </c>
      <c r="R107" s="3">
        <f>IF(Расчет!H121='ФОРМУЛЫ!'!$B$4,'ФОРМУЛЫ!'!A107,0)</f>
        <v>0</v>
      </c>
      <c r="S107" s="3">
        <f>IF(Расчет!H121='ФОРМУЛЫ!'!$B$6,'ФОРМУЛЫ!'!A107,0)</f>
        <v>0</v>
      </c>
      <c r="T107" s="5">
        <f>ROUND((IF(Расчет!R121='ФОРМУЛЫ!'!$E$3,(A107-A107/1.18),IF(Расчет!R121='ФОРМУЛЫ!'!$E$4,0,IF(Расчет!R121='ФОРМУЛЫ!'!$E$5,(A107-A107/1.1),X))))*Расчет!E121,2)</f>
        <v>0</v>
      </c>
      <c r="U107" s="3">
        <f>ROUND((IF(Расчет!R121='ФОРМУЛЫ!'!$E$3,(J107-J107/1.18),IF(Расчет!R121='ФОРМУЛЫ!'!$E$4,0,IF(Расчет!R121='ФОРМУЛЫ!'!$E$5,(J107-J107/1.1),X))))*Расчет!E121,2)</f>
        <v>0</v>
      </c>
      <c r="V107" s="3">
        <f>ROUND((J107-J107/1.18)*Расчет!E121,2)</f>
        <v>0</v>
      </c>
      <c r="W107" s="3">
        <f>ROUND(A107*Расчет!E121*0.21/365,2)</f>
        <v>0</v>
      </c>
      <c r="X107" s="3">
        <f t="shared" si="11"/>
        <v>0</v>
      </c>
      <c r="Y107" s="3">
        <f>IF(($Q$2-Расчет!X121)&gt;0,($Q$2-Расчет!X121),0)</f>
        <v>0</v>
      </c>
      <c r="Z107" s="3">
        <f t="shared" si="12"/>
        <v>0</v>
      </c>
      <c r="AA107" s="3">
        <f>IF(IF(Y107&gt;0,$Q$3-$Q$2,$Q$3-Расчет!X121)&gt;0,IF(Y107&gt;0,$Q$3-$Q$2,$Q$3-Расчет!X121),0)</f>
        <v>0</v>
      </c>
      <c r="AB107" s="3">
        <f t="shared" si="13"/>
        <v>0</v>
      </c>
      <c r="AC107" s="3">
        <f>IF(IF(AA107&gt;0,$Q$4-$Q$3,$Q$4-Расчет!X121)&gt;0,IF(AA107&gt;0,$Q$4-$Q$3,$Q$4-Расчет!X121),0)</f>
        <v>0</v>
      </c>
      <c r="AD107" s="3">
        <f t="shared" si="14"/>
        <v>0</v>
      </c>
      <c r="AE107" s="3">
        <f>IF(IF(AC107&gt;0,$Q$5-$Q$4,$Q$5-Расчет!X121)&gt;0,IF(AC107&gt;0,$Q$5-$Q$4,$Q$5-Расчет!X121),0)</f>
        <v>0</v>
      </c>
      <c r="AF107" s="3">
        <f t="shared" si="15"/>
        <v>0</v>
      </c>
      <c r="AG107" s="3">
        <f>IF(IF(AE107&gt;0,$Q$6-$Q$5,$Q$6-Расчет!X121)&gt;0,IF(AE107&gt;0,$Q$6-$Q$5,$Q$6-Расчет!X121),0)</f>
        <v>0</v>
      </c>
      <c r="AH107" s="3">
        <f t="shared" si="16"/>
        <v>0</v>
      </c>
    </row>
    <row r="108" spans="1:34" x14ac:dyDescent="0.25">
      <c r="A108" s="3">
        <f>IF(Расчет!H122='ФОРМУЛЫ!'!$B$4,Расчет!G122*Расчет!$N$28,IF(Расчет!H122='ФОРМУЛЫ!'!$B$5,Расчет!G122,IF(Расчет!H122='ФОРМУЛЫ!'!$B$6,Расчет!G122*Расчет!$O$28,0)))</f>
        <v>0</v>
      </c>
      <c r="B108" s="3">
        <f>A108*Расчет!E122</f>
        <v>0</v>
      </c>
      <c r="C108" s="3">
        <f>IF(Расчет!J122='ФОРМУЛЫ!'!$B$3,Расчет!G122*Расчет!I122/100,IF(Расчет!J122='ФОРМУЛЫ!'!$B$4,Расчет!I122*Расчет!$N$28,IF(Расчет!J122='ФОРМУЛЫ!'!$B$5,Расчет!I122,IF(Расчет!J122='ФОРМУЛЫ!'!$B$6,Расчет!I122*Расчет!$O$28,0))))</f>
        <v>0</v>
      </c>
      <c r="D108" s="3">
        <f>C108*Расчет!E122</f>
        <v>0</v>
      </c>
      <c r="E108" s="3">
        <f t="shared" si="9"/>
        <v>0</v>
      </c>
      <c r="F108" s="3">
        <f>E108*Расчет!E122</f>
        <v>0</v>
      </c>
      <c r="G108" s="3">
        <f>IF(Расчет!M122="",'ФОРМУЛЫ!'!E108*(100+Расчет!$M$28)/100,'ФОРМУЛЫ!'!E108*(100+Расчет!M122)/100)</f>
        <v>0</v>
      </c>
      <c r="H108" s="7">
        <f>IF(Расчет!M122="",ROUND(Расчет!K122*(1+Расчет!$M$28/100),0),ROUND(Расчет!K122*(1+Расчет!M122/100),0))</f>
        <v>0</v>
      </c>
      <c r="I108" s="7">
        <f>IF(Расчет!M122="",(Расчет!$M$28+100)/100,(Расчет!M122+100)/100)</f>
        <v>1.2</v>
      </c>
      <c r="J108" s="5">
        <f>IF(Расчет!P122="",IF($O$16=0,'ФОРМУЛЫ!'!H108,ROUND(Расчет!K122*'ФОРМУЛЫ!'!I108+L108,0)),Расчет!P122)</f>
        <v>0</v>
      </c>
      <c r="K108" s="5">
        <f>J108*Расчет!E122</f>
        <v>0</v>
      </c>
      <c r="L108" s="3">
        <f>IF($O$16=0,0,$M$16*(Расчет!K122/$O$16))</f>
        <v>0</v>
      </c>
      <c r="O108" s="3">
        <f>IF(Расчет!P122=0,Расчет!L122,0)</f>
        <v>0</v>
      </c>
      <c r="P108" s="12">
        <f t="shared" si="10"/>
        <v>0</v>
      </c>
      <c r="Q108" s="3">
        <f>IF(Расчет!H122='ФОРМУЛЫ!'!$B$5,'ФОРМУЛЫ!'!A108,0)</f>
        <v>0</v>
      </c>
      <c r="R108" s="3">
        <f>IF(Расчет!H122='ФОРМУЛЫ!'!$B$4,'ФОРМУЛЫ!'!A108,0)</f>
        <v>0</v>
      </c>
      <c r="S108" s="3">
        <f>IF(Расчет!H122='ФОРМУЛЫ!'!$B$6,'ФОРМУЛЫ!'!A108,0)</f>
        <v>0</v>
      </c>
      <c r="T108" s="5">
        <f>ROUND((IF(Расчет!R122='ФОРМУЛЫ!'!$E$3,(A108-A108/1.18),IF(Расчет!R122='ФОРМУЛЫ!'!$E$4,0,IF(Расчет!R122='ФОРМУЛЫ!'!$E$5,(A108-A108/1.1),X))))*Расчет!E122,2)</f>
        <v>0</v>
      </c>
      <c r="U108" s="3">
        <f>ROUND((IF(Расчет!R122='ФОРМУЛЫ!'!$E$3,(J108-J108/1.18),IF(Расчет!R122='ФОРМУЛЫ!'!$E$4,0,IF(Расчет!R122='ФОРМУЛЫ!'!$E$5,(J108-J108/1.1),X))))*Расчет!E122,2)</f>
        <v>0</v>
      </c>
      <c r="V108" s="3">
        <f>ROUND((J108-J108/1.18)*Расчет!E122,2)</f>
        <v>0</v>
      </c>
      <c r="W108" s="3">
        <f>ROUND(A108*Расчет!E122*0.21/365,2)</f>
        <v>0</v>
      </c>
      <c r="X108" s="3">
        <f t="shared" si="11"/>
        <v>0</v>
      </c>
      <c r="Y108" s="3">
        <f>IF(($Q$2-Расчет!X122)&gt;0,($Q$2-Расчет!X122),0)</f>
        <v>0</v>
      </c>
      <c r="Z108" s="3">
        <f t="shared" si="12"/>
        <v>0</v>
      </c>
      <c r="AA108" s="3">
        <f>IF(IF(Y108&gt;0,$Q$3-$Q$2,$Q$3-Расчет!X122)&gt;0,IF(Y108&gt;0,$Q$3-$Q$2,$Q$3-Расчет!X122),0)</f>
        <v>0</v>
      </c>
      <c r="AB108" s="3">
        <f t="shared" si="13"/>
        <v>0</v>
      </c>
      <c r="AC108" s="3">
        <f>IF(IF(AA108&gt;0,$Q$4-$Q$3,$Q$4-Расчет!X122)&gt;0,IF(AA108&gt;0,$Q$4-$Q$3,$Q$4-Расчет!X122),0)</f>
        <v>0</v>
      </c>
      <c r="AD108" s="3">
        <f t="shared" si="14"/>
        <v>0</v>
      </c>
      <c r="AE108" s="3">
        <f>IF(IF(AC108&gt;0,$Q$5-$Q$4,$Q$5-Расчет!X122)&gt;0,IF(AC108&gt;0,$Q$5-$Q$4,$Q$5-Расчет!X122),0)</f>
        <v>0</v>
      </c>
      <c r="AF108" s="3">
        <f t="shared" si="15"/>
        <v>0</v>
      </c>
      <c r="AG108" s="3">
        <f>IF(IF(AE108&gt;0,$Q$6-$Q$5,$Q$6-Расчет!X122)&gt;0,IF(AE108&gt;0,$Q$6-$Q$5,$Q$6-Расчет!X122),0)</f>
        <v>0</v>
      </c>
      <c r="AH108" s="3">
        <f t="shared" si="16"/>
        <v>0</v>
      </c>
    </row>
    <row r="109" spans="1:34" x14ac:dyDescent="0.25">
      <c r="A109" s="3">
        <f>IF(Расчет!H123='ФОРМУЛЫ!'!$B$4,Расчет!G123*Расчет!$N$28,IF(Расчет!H123='ФОРМУЛЫ!'!$B$5,Расчет!G123,IF(Расчет!H123='ФОРМУЛЫ!'!$B$6,Расчет!G123*Расчет!$O$28,0)))</f>
        <v>0</v>
      </c>
      <c r="B109" s="3">
        <f>A109*Расчет!E123</f>
        <v>0</v>
      </c>
      <c r="C109" s="3">
        <f>IF(Расчет!J123='ФОРМУЛЫ!'!$B$3,Расчет!G123*Расчет!I123/100,IF(Расчет!J123='ФОРМУЛЫ!'!$B$4,Расчет!I123*Расчет!$N$28,IF(Расчет!J123='ФОРМУЛЫ!'!$B$5,Расчет!I123,IF(Расчет!J123='ФОРМУЛЫ!'!$B$6,Расчет!I123*Расчет!$O$28,0))))</f>
        <v>0</v>
      </c>
      <c r="D109" s="3">
        <f>C109*Расчет!E123</f>
        <v>0</v>
      </c>
      <c r="E109" s="3">
        <f t="shared" si="9"/>
        <v>0</v>
      </c>
      <c r="F109" s="3">
        <f>E109*Расчет!E123</f>
        <v>0</v>
      </c>
      <c r="G109" s="3">
        <f>IF(Расчет!M123="",'ФОРМУЛЫ!'!E109*(100+Расчет!$M$28)/100,'ФОРМУЛЫ!'!E109*(100+Расчет!M123)/100)</f>
        <v>0</v>
      </c>
      <c r="H109" s="7">
        <f>IF(Расчет!M123="",ROUND(Расчет!K123*(1+Расчет!$M$28/100),0),ROUND(Расчет!K123*(1+Расчет!M123/100),0))</f>
        <v>0</v>
      </c>
      <c r="I109" s="7">
        <f>IF(Расчет!M123="",(Расчет!$M$28+100)/100,(Расчет!M123+100)/100)</f>
        <v>1.2</v>
      </c>
      <c r="J109" s="5">
        <f>IF(Расчет!P123="",IF($O$16=0,'ФОРМУЛЫ!'!H109,ROUND(Расчет!K123*'ФОРМУЛЫ!'!I109+L109,0)),Расчет!P123)</f>
        <v>0</v>
      </c>
      <c r="K109" s="5">
        <f>J109*Расчет!E123</f>
        <v>0</v>
      </c>
      <c r="L109" s="3">
        <f>IF($O$16=0,0,$M$16*(Расчет!K123/$O$16))</f>
        <v>0</v>
      </c>
      <c r="O109" s="3">
        <f>IF(Расчет!P123=0,Расчет!L123,0)</f>
        <v>0</v>
      </c>
      <c r="P109" s="12">
        <f t="shared" si="10"/>
        <v>0</v>
      </c>
      <c r="Q109" s="3">
        <f>IF(Расчет!H123='ФОРМУЛЫ!'!$B$5,'ФОРМУЛЫ!'!A109,0)</f>
        <v>0</v>
      </c>
      <c r="R109" s="3">
        <f>IF(Расчет!H123='ФОРМУЛЫ!'!$B$4,'ФОРМУЛЫ!'!A109,0)</f>
        <v>0</v>
      </c>
      <c r="S109" s="3">
        <f>IF(Расчет!H123='ФОРМУЛЫ!'!$B$6,'ФОРМУЛЫ!'!A109,0)</f>
        <v>0</v>
      </c>
      <c r="T109" s="5">
        <f>ROUND((IF(Расчет!R123='ФОРМУЛЫ!'!$E$3,(A109-A109/1.18),IF(Расчет!R123='ФОРМУЛЫ!'!$E$4,0,IF(Расчет!R123='ФОРМУЛЫ!'!$E$5,(A109-A109/1.1),X))))*Расчет!E123,2)</f>
        <v>0</v>
      </c>
      <c r="U109" s="3">
        <f>ROUND((IF(Расчет!R123='ФОРМУЛЫ!'!$E$3,(J109-J109/1.18),IF(Расчет!R123='ФОРМУЛЫ!'!$E$4,0,IF(Расчет!R123='ФОРМУЛЫ!'!$E$5,(J109-J109/1.1),X))))*Расчет!E123,2)</f>
        <v>0</v>
      </c>
      <c r="V109" s="3">
        <f>ROUND((J109-J109/1.18)*Расчет!E123,2)</f>
        <v>0</v>
      </c>
      <c r="W109" s="3">
        <f>ROUND(A109*Расчет!E123*0.21/365,2)</f>
        <v>0</v>
      </c>
      <c r="X109" s="3">
        <f t="shared" si="11"/>
        <v>0</v>
      </c>
      <c r="Y109" s="3">
        <f>IF(($Q$2-Расчет!X123)&gt;0,($Q$2-Расчет!X123),0)</f>
        <v>0</v>
      </c>
      <c r="Z109" s="3">
        <f t="shared" si="12"/>
        <v>0</v>
      </c>
      <c r="AA109" s="3">
        <f>IF(IF(Y109&gt;0,$Q$3-$Q$2,$Q$3-Расчет!X123)&gt;0,IF(Y109&gt;0,$Q$3-$Q$2,$Q$3-Расчет!X123),0)</f>
        <v>0</v>
      </c>
      <c r="AB109" s="3">
        <f t="shared" si="13"/>
        <v>0</v>
      </c>
      <c r="AC109" s="3">
        <f>IF(IF(AA109&gt;0,$Q$4-$Q$3,$Q$4-Расчет!X123)&gt;0,IF(AA109&gt;0,$Q$4-$Q$3,$Q$4-Расчет!X123),0)</f>
        <v>0</v>
      </c>
      <c r="AD109" s="3">
        <f t="shared" si="14"/>
        <v>0</v>
      </c>
      <c r="AE109" s="3">
        <f>IF(IF(AC109&gt;0,$Q$5-$Q$4,$Q$5-Расчет!X123)&gt;0,IF(AC109&gt;0,$Q$5-$Q$4,$Q$5-Расчет!X123),0)</f>
        <v>0</v>
      </c>
      <c r="AF109" s="3">
        <f t="shared" si="15"/>
        <v>0</v>
      </c>
      <c r="AG109" s="3">
        <f>IF(IF(AE109&gt;0,$Q$6-$Q$5,$Q$6-Расчет!X123)&gt;0,IF(AE109&gt;0,$Q$6-$Q$5,$Q$6-Расчет!X123),0)</f>
        <v>0</v>
      </c>
      <c r="AH109" s="3">
        <f t="shared" si="16"/>
        <v>0</v>
      </c>
    </row>
    <row r="110" spans="1:34" x14ac:dyDescent="0.25">
      <c r="A110" s="3">
        <f>IF(Расчет!H124='ФОРМУЛЫ!'!$B$4,Расчет!G124*Расчет!$N$28,IF(Расчет!H124='ФОРМУЛЫ!'!$B$5,Расчет!G124,IF(Расчет!H124='ФОРМУЛЫ!'!$B$6,Расчет!G124*Расчет!$O$28,0)))</f>
        <v>0</v>
      </c>
      <c r="B110" s="3">
        <f>A110*Расчет!E124</f>
        <v>0</v>
      </c>
      <c r="C110" s="3">
        <f>IF(Расчет!J124='ФОРМУЛЫ!'!$B$3,Расчет!G124*Расчет!I124/100,IF(Расчет!J124='ФОРМУЛЫ!'!$B$4,Расчет!I124*Расчет!$N$28,IF(Расчет!J124='ФОРМУЛЫ!'!$B$5,Расчет!I124,IF(Расчет!J124='ФОРМУЛЫ!'!$B$6,Расчет!I124*Расчет!$O$28,0))))</f>
        <v>0</v>
      </c>
      <c r="D110" s="3">
        <f>C110*Расчет!E124</f>
        <v>0</v>
      </c>
      <c r="E110" s="3">
        <f t="shared" si="9"/>
        <v>0</v>
      </c>
      <c r="F110" s="3">
        <f>E110*Расчет!E124</f>
        <v>0</v>
      </c>
      <c r="G110" s="3">
        <f>IF(Расчет!M124="",'ФОРМУЛЫ!'!E110*(100+Расчет!$M$28)/100,'ФОРМУЛЫ!'!E110*(100+Расчет!M124)/100)</f>
        <v>0</v>
      </c>
      <c r="H110" s="7">
        <f>IF(Расчет!M124="",ROUND(Расчет!K124*(1+Расчет!$M$28/100),0),ROUND(Расчет!K124*(1+Расчет!M124/100),0))</f>
        <v>0</v>
      </c>
      <c r="I110" s="7">
        <f>IF(Расчет!M124="",(Расчет!$M$28+100)/100,(Расчет!M124+100)/100)</f>
        <v>1.2</v>
      </c>
      <c r="J110" s="5">
        <f>IF(Расчет!P124="",IF($O$16=0,'ФОРМУЛЫ!'!H110,ROUND(Расчет!K124*'ФОРМУЛЫ!'!I110+L110,0)),Расчет!P124)</f>
        <v>0</v>
      </c>
      <c r="K110" s="5">
        <f>J110*Расчет!E124</f>
        <v>0</v>
      </c>
      <c r="L110" s="3">
        <f>IF($O$16=0,0,$M$16*(Расчет!K124/$O$16))</f>
        <v>0</v>
      </c>
      <c r="O110" s="3">
        <f>IF(Расчет!P124=0,Расчет!L124,0)</f>
        <v>0</v>
      </c>
      <c r="P110" s="12">
        <f t="shared" si="10"/>
        <v>0</v>
      </c>
      <c r="Q110" s="3">
        <f>IF(Расчет!H124='ФОРМУЛЫ!'!$B$5,'ФОРМУЛЫ!'!A110,0)</f>
        <v>0</v>
      </c>
      <c r="R110" s="3">
        <f>IF(Расчет!H124='ФОРМУЛЫ!'!$B$4,'ФОРМУЛЫ!'!A110,0)</f>
        <v>0</v>
      </c>
      <c r="S110" s="3">
        <f>IF(Расчет!H124='ФОРМУЛЫ!'!$B$6,'ФОРМУЛЫ!'!A110,0)</f>
        <v>0</v>
      </c>
      <c r="T110" s="5">
        <f>ROUND((IF(Расчет!R124='ФОРМУЛЫ!'!$E$3,(A110-A110/1.18),IF(Расчет!R124='ФОРМУЛЫ!'!$E$4,0,IF(Расчет!R124='ФОРМУЛЫ!'!$E$5,(A110-A110/1.1),X))))*Расчет!E124,2)</f>
        <v>0</v>
      </c>
      <c r="U110" s="3">
        <f>ROUND((IF(Расчет!R124='ФОРМУЛЫ!'!$E$3,(J110-J110/1.18),IF(Расчет!R124='ФОРМУЛЫ!'!$E$4,0,IF(Расчет!R124='ФОРМУЛЫ!'!$E$5,(J110-J110/1.1),X))))*Расчет!E124,2)</f>
        <v>0</v>
      </c>
      <c r="V110" s="3">
        <f>ROUND((J110-J110/1.18)*Расчет!E124,2)</f>
        <v>0</v>
      </c>
      <c r="W110" s="3">
        <f>ROUND(A110*Расчет!E124*0.21/365,2)</f>
        <v>0</v>
      </c>
      <c r="X110" s="3">
        <f t="shared" si="11"/>
        <v>0</v>
      </c>
      <c r="Y110" s="3">
        <f>IF(($Q$2-Расчет!X124)&gt;0,($Q$2-Расчет!X124),0)</f>
        <v>0</v>
      </c>
      <c r="Z110" s="3">
        <f t="shared" si="12"/>
        <v>0</v>
      </c>
      <c r="AA110" s="3">
        <f>IF(IF(Y110&gt;0,$Q$3-$Q$2,$Q$3-Расчет!X124)&gt;0,IF(Y110&gt;0,$Q$3-$Q$2,$Q$3-Расчет!X124),0)</f>
        <v>0</v>
      </c>
      <c r="AB110" s="3">
        <f t="shared" si="13"/>
        <v>0</v>
      </c>
      <c r="AC110" s="3">
        <f>IF(IF(AA110&gt;0,$Q$4-$Q$3,$Q$4-Расчет!X124)&gt;0,IF(AA110&gt;0,$Q$4-$Q$3,$Q$4-Расчет!X124),0)</f>
        <v>0</v>
      </c>
      <c r="AD110" s="3">
        <f t="shared" si="14"/>
        <v>0</v>
      </c>
      <c r="AE110" s="3">
        <f>IF(IF(AC110&gt;0,$Q$5-$Q$4,$Q$5-Расчет!X124)&gt;0,IF(AC110&gt;0,$Q$5-$Q$4,$Q$5-Расчет!X124),0)</f>
        <v>0</v>
      </c>
      <c r="AF110" s="3">
        <f t="shared" si="15"/>
        <v>0</v>
      </c>
      <c r="AG110" s="3">
        <f>IF(IF(AE110&gt;0,$Q$6-$Q$5,$Q$6-Расчет!X124)&gt;0,IF(AE110&gt;0,$Q$6-$Q$5,$Q$6-Расчет!X124),0)</f>
        <v>0</v>
      </c>
      <c r="AH110" s="3">
        <f t="shared" si="16"/>
        <v>0</v>
      </c>
    </row>
    <row r="111" spans="1:34" x14ac:dyDescent="0.25">
      <c r="A111" s="3">
        <f>IF(Расчет!H125='ФОРМУЛЫ!'!$B$4,Расчет!G125*Расчет!$N$28,IF(Расчет!H125='ФОРМУЛЫ!'!$B$5,Расчет!G125,IF(Расчет!H125='ФОРМУЛЫ!'!$B$6,Расчет!G125*Расчет!$O$28,0)))</f>
        <v>0</v>
      </c>
      <c r="B111" s="3">
        <f>A111*Расчет!E125</f>
        <v>0</v>
      </c>
      <c r="C111" s="3">
        <f>IF(Расчет!J125='ФОРМУЛЫ!'!$B$3,Расчет!G125*Расчет!I125/100,IF(Расчет!J125='ФОРМУЛЫ!'!$B$4,Расчет!I125*Расчет!$N$28,IF(Расчет!J125='ФОРМУЛЫ!'!$B$5,Расчет!I125,IF(Расчет!J125='ФОРМУЛЫ!'!$B$6,Расчет!I125*Расчет!$O$28,0))))</f>
        <v>0</v>
      </c>
      <c r="D111" s="3">
        <f>C111*Расчет!E125</f>
        <v>0</v>
      </c>
      <c r="E111" s="3">
        <f t="shared" si="9"/>
        <v>0</v>
      </c>
      <c r="F111" s="3">
        <f>E111*Расчет!E125</f>
        <v>0</v>
      </c>
      <c r="G111" s="3">
        <f>IF(Расчет!M125="",'ФОРМУЛЫ!'!E111*(100+Расчет!$M$28)/100,'ФОРМУЛЫ!'!E111*(100+Расчет!M125)/100)</f>
        <v>0</v>
      </c>
      <c r="H111" s="7">
        <f>IF(Расчет!M125="",ROUND(Расчет!K125*(1+Расчет!$M$28/100),0),ROUND(Расчет!K125*(1+Расчет!M125/100),0))</f>
        <v>0</v>
      </c>
      <c r="I111" s="7">
        <f>IF(Расчет!M125="",(Расчет!$M$28+100)/100,(Расчет!M125+100)/100)</f>
        <v>1.2</v>
      </c>
      <c r="J111" s="5">
        <f>IF(Расчет!P125="",IF($O$16=0,'ФОРМУЛЫ!'!H111,ROUND(Расчет!K125*'ФОРМУЛЫ!'!I111+L111,0)),Расчет!P125)</f>
        <v>0</v>
      </c>
      <c r="K111" s="5">
        <f>J111*Расчет!E125</f>
        <v>0</v>
      </c>
      <c r="L111" s="3">
        <f>IF($O$16=0,0,$M$16*(Расчет!K125/$O$16))</f>
        <v>0</v>
      </c>
      <c r="O111" s="3">
        <f>IF(Расчет!P125=0,Расчет!L125,0)</f>
        <v>0</v>
      </c>
      <c r="P111" s="12">
        <f t="shared" si="10"/>
        <v>0</v>
      </c>
      <c r="Q111" s="3">
        <f>IF(Расчет!H125='ФОРМУЛЫ!'!$B$5,'ФОРМУЛЫ!'!A111,0)</f>
        <v>0</v>
      </c>
      <c r="R111" s="3">
        <f>IF(Расчет!H125='ФОРМУЛЫ!'!$B$4,'ФОРМУЛЫ!'!A111,0)</f>
        <v>0</v>
      </c>
      <c r="S111" s="3">
        <f>IF(Расчет!H125='ФОРМУЛЫ!'!$B$6,'ФОРМУЛЫ!'!A111,0)</f>
        <v>0</v>
      </c>
      <c r="T111" s="5">
        <f>ROUND((IF(Расчет!R125='ФОРМУЛЫ!'!$E$3,(A111-A111/1.18),IF(Расчет!R125='ФОРМУЛЫ!'!$E$4,0,IF(Расчет!R125='ФОРМУЛЫ!'!$E$5,(A111-A111/1.1),X))))*Расчет!E125,2)</f>
        <v>0</v>
      </c>
      <c r="U111" s="3">
        <f>ROUND((IF(Расчет!R125='ФОРМУЛЫ!'!$E$3,(J111-J111/1.18),IF(Расчет!R125='ФОРМУЛЫ!'!$E$4,0,IF(Расчет!R125='ФОРМУЛЫ!'!$E$5,(J111-J111/1.1),X))))*Расчет!E125,2)</f>
        <v>0</v>
      </c>
      <c r="V111" s="3">
        <f>ROUND((J111-J111/1.18)*Расчет!E125,2)</f>
        <v>0</v>
      </c>
      <c r="W111" s="3">
        <f>ROUND(A111*Расчет!E125*0.21/365,2)</f>
        <v>0</v>
      </c>
      <c r="X111" s="3">
        <f t="shared" si="11"/>
        <v>0</v>
      </c>
      <c r="Y111" s="3">
        <f>IF(($Q$2-Расчет!X125)&gt;0,($Q$2-Расчет!X125),0)</f>
        <v>0</v>
      </c>
      <c r="Z111" s="3">
        <f t="shared" si="12"/>
        <v>0</v>
      </c>
      <c r="AA111" s="3">
        <f>IF(IF(Y111&gt;0,$Q$3-$Q$2,$Q$3-Расчет!X125)&gt;0,IF(Y111&gt;0,$Q$3-$Q$2,$Q$3-Расчет!X125),0)</f>
        <v>0</v>
      </c>
      <c r="AB111" s="3">
        <f t="shared" si="13"/>
        <v>0</v>
      </c>
      <c r="AC111" s="3">
        <f>IF(IF(AA111&gt;0,$Q$4-$Q$3,$Q$4-Расчет!X125)&gt;0,IF(AA111&gt;0,$Q$4-$Q$3,$Q$4-Расчет!X125),0)</f>
        <v>0</v>
      </c>
      <c r="AD111" s="3">
        <f t="shared" si="14"/>
        <v>0</v>
      </c>
      <c r="AE111" s="3">
        <f>IF(IF(AC111&gt;0,$Q$5-$Q$4,$Q$5-Расчет!X125)&gt;0,IF(AC111&gt;0,$Q$5-$Q$4,$Q$5-Расчет!X125),0)</f>
        <v>0</v>
      </c>
      <c r="AF111" s="3">
        <f t="shared" si="15"/>
        <v>0</v>
      </c>
      <c r="AG111" s="3">
        <f>IF(IF(AE111&gt;0,$Q$6-$Q$5,$Q$6-Расчет!X125)&gt;0,IF(AE111&gt;0,$Q$6-$Q$5,$Q$6-Расчет!X125),0)</f>
        <v>0</v>
      </c>
      <c r="AH111" s="3">
        <f t="shared" si="16"/>
        <v>0</v>
      </c>
    </row>
    <row r="112" spans="1:34" x14ac:dyDescent="0.25">
      <c r="A112" s="3">
        <f>IF(Расчет!H126='ФОРМУЛЫ!'!$B$4,Расчет!G126*Расчет!$N$28,IF(Расчет!H126='ФОРМУЛЫ!'!$B$5,Расчет!G126,IF(Расчет!H126='ФОРМУЛЫ!'!$B$6,Расчет!G126*Расчет!$O$28,0)))</f>
        <v>0</v>
      </c>
      <c r="B112" s="3">
        <f>A112*Расчет!E126</f>
        <v>0</v>
      </c>
      <c r="C112" s="3">
        <f>IF(Расчет!J126='ФОРМУЛЫ!'!$B$3,Расчет!G126*Расчет!I126/100,IF(Расчет!J126='ФОРМУЛЫ!'!$B$4,Расчет!I126*Расчет!$N$28,IF(Расчет!J126='ФОРМУЛЫ!'!$B$5,Расчет!I126,IF(Расчет!J126='ФОРМУЛЫ!'!$B$6,Расчет!I126*Расчет!$O$28,0))))</f>
        <v>0</v>
      </c>
      <c r="D112" s="3">
        <f>C112*Расчет!E126</f>
        <v>0</v>
      </c>
      <c r="E112" s="3">
        <f t="shared" si="9"/>
        <v>0</v>
      </c>
      <c r="F112" s="3">
        <f>E112*Расчет!E126</f>
        <v>0</v>
      </c>
      <c r="G112" s="3">
        <f>IF(Расчет!M126="",'ФОРМУЛЫ!'!E112*(100+Расчет!$M$28)/100,'ФОРМУЛЫ!'!E112*(100+Расчет!M126)/100)</f>
        <v>0</v>
      </c>
      <c r="H112" s="7">
        <f>IF(Расчет!M126="",ROUND(Расчет!K126*(1+Расчет!$M$28/100),0),ROUND(Расчет!K126*(1+Расчет!M126/100),0))</f>
        <v>0</v>
      </c>
      <c r="I112" s="7">
        <f>IF(Расчет!M126="",(Расчет!$M$28+100)/100,(Расчет!M126+100)/100)</f>
        <v>1.2</v>
      </c>
      <c r="J112" s="5">
        <f>IF(Расчет!P126="",IF($O$16=0,'ФОРМУЛЫ!'!H112,ROUND(Расчет!K126*'ФОРМУЛЫ!'!I112+L112,0)),Расчет!P126)</f>
        <v>0</v>
      </c>
      <c r="K112" s="5">
        <f>J112*Расчет!E126</f>
        <v>0</v>
      </c>
      <c r="L112" s="3">
        <f>IF($O$16=0,0,$M$16*(Расчет!K126/$O$16))</f>
        <v>0</v>
      </c>
      <c r="O112" s="3">
        <f>IF(Расчет!P126=0,Расчет!L126,0)</f>
        <v>0</v>
      </c>
      <c r="P112" s="12">
        <f t="shared" si="10"/>
        <v>0</v>
      </c>
      <c r="Q112" s="3">
        <f>IF(Расчет!H126='ФОРМУЛЫ!'!$B$5,'ФОРМУЛЫ!'!A112,0)</f>
        <v>0</v>
      </c>
      <c r="R112" s="3">
        <f>IF(Расчет!H126='ФОРМУЛЫ!'!$B$4,'ФОРМУЛЫ!'!A112,0)</f>
        <v>0</v>
      </c>
      <c r="S112" s="3">
        <f>IF(Расчет!H126='ФОРМУЛЫ!'!$B$6,'ФОРМУЛЫ!'!A112,0)</f>
        <v>0</v>
      </c>
      <c r="T112" s="5">
        <f>ROUND((IF(Расчет!R126='ФОРМУЛЫ!'!$E$3,(A112-A112/1.18),IF(Расчет!R126='ФОРМУЛЫ!'!$E$4,0,IF(Расчет!R126='ФОРМУЛЫ!'!$E$5,(A112-A112/1.1),X))))*Расчет!E126,2)</f>
        <v>0</v>
      </c>
      <c r="U112" s="3">
        <f>ROUND((IF(Расчет!R126='ФОРМУЛЫ!'!$E$3,(J112-J112/1.18),IF(Расчет!R126='ФОРМУЛЫ!'!$E$4,0,IF(Расчет!R126='ФОРМУЛЫ!'!$E$5,(J112-J112/1.1),X))))*Расчет!E126,2)</f>
        <v>0</v>
      </c>
      <c r="V112" s="3">
        <f>ROUND((J112-J112/1.18)*Расчет!E126,2)</f>
        <v>0</v>
      </c>
      <c r="W112" s="3">
        <f>ROUND(A112*Расчет!E126*0.21/365,2)</f>
        <v>0</v>
      </c>
      <c r="X112" s="3">
        <f t="shared" si="11"/>
        <v>0</v>
      </c>
      <c r="Y112" s="3">
        <f>IF(($Q$2-Расчет!X126)&gt;0,($Q$2-Расчет!X126),0)</f>
        <v>0</v>
      </c>
      <c r="Z112" s="3">
        <f t="shared" si="12"/>
        <v>0</v>
      </c>
      <c r="AA112" s="3">
        <f>IF(IF(Y112&gt;0,$Q$3-$Q$2,$Q$3-Расчет!X126)&gt;0,IF(Y112&gt;0,$Q$3-$Q$2,$Q$3-Расчет!X126),0)</f>
        <v>0</v>
      </c>
      <c r="AB112" s="3">
        <f t="shared" si="13"/>
        <v>0</v>
      </c>
      <c r="AC112" s="3">
        <f>IF(IF(AA112&gt;0,$Q$4-$Q$3,$Q$4-Расчет!X126)&gt;0,IF(AA112&gt;0,$Q$4-$Q$3,$Q$4-Расчет!X126),0)</f>
        <v>0</v>
      </c>
      <c r="AD112" s="3">
        <f t="shared" si="14"/>
        <v>0</v>
      </c>
      <c r="AE112" s="3">
        <f>IF(IF(AC112&gt;0,$Q$5-$Q$4,$Q$5-Расчет!X126)&gt;0,IF(AC112&gt;0,$Q$5-$Q$4,$Q$5-Расчет!X126),0)</f>
        <v>0</v>
      </c>
      <c r="AF112" s="3">
        <f t="shared" si="15"/>
        <v>0</v>
      </c>
      <c r="AG112" s="3">
        <f>IF(IF(AE112&gt;0,$Q$6-$Q$5,$Q$6-Расчет!X126)&gt;0,IF(AE112&gt;0,$Q$6-$Q$5,$Q$6-Расчет!X126),0)</f>
        <v>0</v>
      </c>
      <c r="AH112" s="3">
        <f t="shared" si="16"/>
        <v>0</v>
      </c>
    </row>
    <row r="113" spans="1:34" x14ac:dyDescent="0.25">
      <c r="A113" s="3">
        <f>IF(Расчет!H127='ФОРМУЛЫ!'!$B$4,Расчет!G127*Расчет!$N$28,IF(Расчет!H127='ФОРМУЛЫ!'!$B$5,Расчет!G127,IF(Расчет!H127='ФОРМУЛЫ!'!$B$6,Расчет!G127*Расчет!$O$28,0)))</f>
        <v>0</v>
      </c>
      <c r="B113" s="3">
        <f>A113*Расчет!E127</f>
        <v>0</v>
      </c>
      <c r="C113" s="3">
        <f>IF(Расчет!J127='ФОРМУЛЫ!'!$B$3,Расчет!G127*Расчет!I127/100,IF(Расчет!J127='ФОРМУЛЫ!'!$B$4,Расчет!I127*Расчет!$N$28,IF(Расчет!J127='ФОРМУЛЫ!'!$B$5,Расчет!I127,IF(Расчет!J127='ФОРМУЛЫ!'!$B$6,Расчет!I127*Расчет!$O$28,0))))</f>
        <v>0</v>
      </c>
      <c r="D113" s="3">
        <f>C113*Расчет!E127</f>
        <v>0</v>
      </c>
      <c r="E113" s="3">
        <f t="shared" si="9"/>
        <v>0</v>
      </c>
      <c r="F113" s="3">
        <f>E113*Расчет!E127</f>
        <v>0</v>
      </c>
      <c r="G113" s="3">
        <f>IF(Расчет!M127="",'ФОРМУЛЫ!'!E113*(100+Расчет!$M$28)/100,'ФОРМУЛЫ!'!E113*(100+Расчет!M127)/100)</f>
        <v>0</v>
      </c>
      <c r="H113" s="7">
        <f>IF(Расчет!M127="",ROUND(Расчет!K127*(1+Расчет!$M$28/100),0),ROUND(Расчет!K127*(1+Расчет!M127/100),0))</f>
        <v>0</v>
      </c>
      <c r="I113" s="7">
        <f>IF(Расчет!M127="",(Расчет!$M$28+100)/100,(Расчет!M127+100)/100)</f>
        <v>1.2</v>
      </c>
      <c r="J113" s="5">
        <f>IF(Расчет!P127="",IF($O$16=0,'ФОРМУЛЫ!'!H113,ROUND(Расчет!K127*'ФОРМУЛЫ!'!I113+L113,0)),Расчет!P127)</f>
        <v>0</v>
      </c>
      <c r="K113" s="5">
        <f>J113*Расчет!E127</f>
        <v>0</v>
      </c>
      <c r="L113" s="3">
        <f>IF($O$16=0,0,$M$16*(Расчет!K127/$O$16))</f>
        <v>0</v>
      </c>
      <c r="O113" s="3">
        <f>IF(Расчет!P127=0,Расчет!L127,0)</f>
        <v>0</v>
      </c>
      <c r="P113" s="12">
        <f t="shared" si="10"/>
        <v>0</v>
      </c>
      <c r="Q113" s="3">
        <f>IF(Расчет!H127='ФОРМУЛЫ!'!$B$5,'ФОРМУЛЫ!'!A113,0)</f>
        <v>0</v>
      </c>
      <c r="R113" s="3">
        <f>IF(Расчет!H127='ФОРМУЛЫ!'!$B$4,'ФОРМУЛЫ!'!A113,0)</f>
        <v>0</v>
      </c>
      <c r="S113" s="3">
        <f>IF(Расчет!H127='ФОРМУЛЫ!'!$B$6,'ФОРМУЛЫ!'!A113,0)</f>
        <v>0</v>
      </c>
      <c r="T113" s="5">
        <f>ROUND((IF(Расчет!R127='ФОРМУЛЫ!'!$E$3,(A113-A113/1.18),IF(Расчет!R127='ФОРМУЛЫ!'!$E$4,0,IF(Расчет!R127='ФОРМУЛЫ!'!$E$5,(A113-A113/1.1),X))))*Расчет!E127,2)</f>
        <v>0</v>
      </c>
      <c r="U113" s="3">
        <f>ROUND((IF(Расчет!R127='ФОРМУЛЫ!'!$E$3,(J113-J113/1.18),IF(Расчет!R127='ФОРМУЛЫ!'!$E$4,0,IF(Расчет!R127='ФОРМУЛЫ!'!$E$5,(J113-J113/1.1),X))))*Расчет!E127,2)</f>
        <v>0</v>
      </c>
      <c r="V113" s="3">
        <f>ROUND((J113-J113/1.18)*Расчет!E127,2)</f>
        <v>0</v>
      </c>
      <c r="W113" s="3">
        <f>ROUND(A113*Расчет!E127*0.21/365,2)</f>
        <v>0</v>
      </c>
      <c r="X113" s="3">
        <f t="shared" si="11"/>
        <v>0</v>
      </c>
      <c r="Y113" s="3">
        <f>IF(($Q$2-Расчет!X127)&gt;0,($Q$2-Расчет!X127),0)</f>
        <v>0</v>
      </c>
      <c r="Z113" s="3">
        <f t="shared" si="12"/>
        <v>0</v>
      </c>
      <c r="AA113" s="3">
        <f>IF(IF(Y113&gt;0,$Q$3-$Q$2,$Q$3-Расчет!X127)&gt;0,IF(Y113&gt;0,$Q$3-$Q$2,$Q$3-Расчет!X127),0)</f>
        <v>0</v>
      </c>
      <c r="AB113" s="3">
        <f t="shared" si="13"/>
        <v>0</v>
      </c>
      <c r="AC113" s="3">
        <f>IF(IF(AA113&gt;0,$Q$4-$Q$3,$Q$4-Расчет!X127)&gt;0,IF(AA113&gt;0,$Q$4-$Q$3,$Q$4-Расчет!X127),0)</f>
        <v>0</v>
      </c>
      <c r="AD113" s="3">
        <f t="shared" si="14"/>
        <v>0</v>
      </c>
      <c r="AE113" s="3">
        <f>IF(IF(AC113&gt;0,$Q$5-$Q$4,$Q$5-Расчет!X127)&gt;0,IF(AC113&gt;0,$Q$5-$Q$4,$Q$5-Расчет!X127),0)</f>
        <v>0</v>
      </c>
      <c r="AF113" s="3">
        <f t="shared" si="15"/>
        <v>0</v>
      </c>
      <c r="AG113" s="3">
        <f>IF(IF(AE113&gt;0,$Q$6-$Q$5,$Q$6-Расчет!X127)&gt;0,IF(AE113&gt;0,$Q$6-$Q$5,$Q$6-Расчет!X127),0)</f>
        <v>0</v>
      </c>
      <c r="AH113" s="3">
        <f t="shared" si="16"/>
        <v>0</v>
      </c>
    </row>
    <row r="114" spans="1:34" x14ac:dyDescent="0.25">
      <c r="A114" s="3">
        <f>IF(Расчет!H128='ФОРМУЛЫ!'!$B$4,Расчет!G128*Расчет!$N$28,IF(Расчет!H128='ФОРМУЛЫ!'!$B$5,Расчет!G128,IF(Расчет!H128='ФОРМУЛЫ!'!$B$6,Расчет!G128*Расчет!$O$28,0)))</f>
        <v>0</v>
      </c>
      <c r="B114" s="3">
        <f>A114*Расчет!E128</f>
        <v>0</v>
      </c>
      <c r="C114" s="3">
        <f>IF(Расчет!J128='ФОРМУЛЫ!'!$B$3,Расчет!G128*Расчет!I128/100,IF(Расчет!J128='ФОРМУЛЫ!'!$B$4,Расчет!I128*Расчет!$N$28,IF(Расчет!J128='ФОРМУЛЫ!'!$B$5,Расчет!I128,IF(Расчет!J128='ФОРМУЛЫ!'!$B$6,Расчет!I128*Расчет!$O$28,0))))</f>
        <v>0</v>
      </c>
      <c r="D114" s="3">
        <f>C114*Расчет!E128</f>
        <v>0</v>
      </c>
      <c r="E114" s="3">
        <f t="shared" si="9"/>
        <v>0</v>
      </c>
      <c r="F114" s="3">
        <f>E114*Расчет!E128</f>
        <v>0</v>
      </c>
      <c r="G114" s="3">
        <f>IF(Расчет!M128="",'ФОРМУЛЫ!'!E114*(100+Расчет!$M$28)/100,'ФОРМУЛЫ!'!E114*(100+Расчет!M128)/100)</f>
        <v>0</v>
      </c>
      <c r="H114" s="7">
        <f>IF(Расчет!M128="",ROUND(Расчет!K128*(1+Расчет!$M$28/100),0),ROUND(Расчет!K128*(1+Расчет!M128/100),0))</f>
        <v>0</v>
      </c>
      <c r="I114" s="7">
        <f>IF(Расчет!M128="",(Расчет!$M$28+100)/100,(Расчет!M128+100)/100)</f>
        <v>1.2</v>
      </c>
      <c r="J114" s="5">
        <f>IF(Расчет!P128="",IF($O$16=0,'ФОРМУЛЫ!'!H114,ROUND(Расчет!K128*'ФОРМУЛЫ!'!I114+L114,0)),Расчет!P128)</f>
        <v>0</v>
      </c>
      <c r="K114" s="5">
        <f>J114*Расчет!E128</f>
        <v>0</v>
      </c>
      <c r="L114" s="3">
        <f>IF($O$16=0,0,$M$16*(Расчет!K128/$O$16))</f>
        <v>0</v>
      </c>
      <c r="O114" s="3">
        <f>IF(Расчет!P128=0,Расчет!L128,0)</f>
        <v>0</v>
      </c>
      <c r="P114" s="12">
        <f t="shared" si="10"/>
        <v>0</v>
      </c>
      <c r="Q114" s="3">
        <f>IF(Расчет!H128='ФОРМУЛЫ!'!$B$5,'ФОРМУЛЫ!'!A114,0)</f>
        <v>0</v>
      </c>
      <c r="R114" s="3">
        <f>IF(Расчет!H128='ФОРМУЛЫ!'!$B$4,'ФОРМУЛЫ!'!A114,0)</f>
        <v>0</v>
      </c>
      <c r="S114" s="3">
        <f>IF(Расчет!H128='ФОРМУЛЫ!'!$B$6,'ФОРМУЛЫ!'!A114,0)</f>
        <v>0</v>
      </c>
      <c r="T114" s="5">
        <f>ROUND((IF(Расчет!R128='ФОРМУЛЫ!'!$E$3,(A114-A114/1.18),IF(Расчет!R128='ФОРМУЛЫ!'!$E$4,0,IF(Расчет!R128='ФОРМУЛЫ!'!$E$5,(A114-A114/1.1),X))))*Расчет!E128,2)</f>
        <v>0</v>
      </c>
      <c r="U114" s="3">
        <f>ROUND((IF(Расчет!R128='ФОРМУЛЫ!'!$E$3,(J114-J114/1.18),IF(Расчет!R128='ФОРМУЛЫ!'!$E$4,0,IF(Расчет!R128='ФОРМУЛЫ!'!$E$5,(J114-J114/1.1),X))))*Расчет!E128,2)</f>
        <v>0</v>
      </c>
      <c r="V114" s="3">
        <f>ROUND((J114-J114/1.18)*Расчет!E128,2)</f>
        <v>0</v>
      </c>
      <c r="W114" s="3">
        <f>ROUND(A114*Расчет!E128*0.21/365,2)</f>
        <v>0</v>
      </c>
      <c r="X114" s="3">
        <f t="shared" si="11"/>
        <v>0</v>
      </c>
      <c r="Y114" s="3">
        <f>IF(($Q$2-Расчет!X128)&gt;0,($Q$2-Расчет!X128),0)</f>
        <v>0</v>
      </c>
      <c r="Z114" s="3">
        <f t="shared" si="12"/>
        <v>0</v>
      </c>
      <c r="AA114" s="3">
        <f>IF(IF(Y114&gt;0,$Q$3-$Q$2,$Q$3-Расчет!X128)&gt;0,IF(Y114&gt;0,$Q$3-$Q$2,$Q$3-Расчет!X128),0)</f>
        <v>0</v>
      </c>
      <c r="AB114" s="3">
        <f t="shared" si="13"/>
        <v>0</v>
      </c>
      <c r="AC114" s="3">
        <f>IF(IF(AA114&gt;0,$Q$4-$Q$3,$Q$4-Расчет!X128)&gt;0,IF(AA114&gt;0,$Q$4-$Q$3,$Q$4-Расчет!X128),0)</f>
        <v>0</v>
      </c>
      <c r="AD114" s="3">
        <f t="shared" si="14"/>
        <v>0</v>
      </c>
      <c r="AE114" s="3">
        <f>IF(IF(AC114&gt;0,$Q$5-$Q$4,$Q$5-Расчет!X128)&gt;0,IF(AC114&gt;0,$Q$5-$Q$4,$Q$5-Расчет!X128),0)</f>
        <v>0</v>
      </c>
      <c r="AF114" s="3">
        <f t="shared" si="15"/>
        <v>0</v>
      </c>
      <c r="AG114" s="3">
        <f>IF(IF(AE114&gt;0,$Q$6-$Q$5,$Q$6-Расчет!X128)&gt;0,IF(AE114&gt;0,$Q$6-$Q$5,$Q$6-Расчет!X128),0)</f>
        <v>0</v>
      </c>
      <c r="AH114" s="3">
        <f t="shared" si="16"/>
        <v>0</v>
      </c>
    </row>
    <row r="115" spans="1:34" x14ac:dyDescent="0.25">
      <c r="A115" s="3">
        <f>IF(Расчет!H129='ФОРМУЛЫ!'!$B$4,Расчет!G129*Расчет!$N$28,IF(Расчет!H129='ФОРМУЛЫ!'!$B$5,Расчет!G129,IF(Расчет!H129='ФОРМУЛЫ!'!$B$6,Расчет!G129*Расчет!$O$28,0)))</f>
        <v>0</v>
      </c>
      <c r="B115" s="3">
        <f>A115*Расчет!E129</f>
        <v>0</v>
      </c>
      <c r="C115" s="3">
        <f>IF(Расчет!J129='ФОРМУЛЫ!'!$B$3,Расчет!G129*Расчет!I129/100,IF(Расчет!J129='ФОРМУЛЫ!'!$B$4,Расчет!I129*Расчет!$N$28,IF(Расчет!J129='ФОРМУЛЫ!'!$B$5,Расчет!I129,IF(Расчет!J129='ФОРМУЛЫ!'!$B$6,Расчет!I129*Расчет!$O$28,0))))</f>
        <v>0</v>
      </c>
      <c r="D115" s="3">
        <f>C115*Расчет!E129</f>
        <v>0</v>
      </c>
      <c r="E115" s="3">
        <f t="shared" si="9"/>
        <v>0</v>
      </c>
      <c r="F115" s="3">
        <f>E115*Расчет!E129</f>
        <v>0</v>
      </c>
      <c r="G115" s="3">
        <f>IF(Расчет!M129="",'ФОРМУЛЫ!'!E115*(100+Расчет!$M$28)/100,'ФОРМУЛЫ!'!E115*(100+Расчет!M129)/100)</f>
        <v>0</v>
      </c>
      <c r="H115" s="7">
        <f>IF(Расчет!M129="",ROUND(Расчет!K129*(1+Расчет!$M$28/100),0),ROUND(Расчет!K129*(1+Расчет!M129/100),0))</f>
        <v>0</v>
      </c>
      <c r="I115" s="7">
        <f>IF(Расчет!M129="",(Расчет!$M$28+100)/100,(Расчет!M129+100)/100)</f>
        <v>1.2</v>
      </c>
      <c r="J115" s="5">
        <f>IF(Расчет!P129="",IF($O$16=0,'ФОРМУЛЫ!'!H115,ROUND(Расчет!K129*'ФОРМУЛЫ!'!I115+L115,0)),Расчет!P129)</f>
        <v>0</v>
      </c>
      <c r="K115" s="5">
        <f>J115*Расчет!E129</f>
        <v>0</v>
      </c>
      <c r="L115" s="3">
        <f>IF($O$16=0,0,$M$16*(Расчет!K129/$O$16))</f>
        <v>0</v>
      </c>
      <c r="O115" s="3">
        <f>IF(Расчет!P129=0,Расчет!L129,0)</f>
        <v>0</v>
      </c>
      <c r="P115" s="12">
        <f t="shared" si="10"/>
        <v>0</v>
      </c>
      <c r="Q115" s="3">
        <f>IF(Расчет!H129='ФОРМУЛЫ!'!$B$5,'ФОРМУЛЫ!'!A115,0)</f>
        <v>0</v>
      </c>
      <c r="R115" s="3">
        <f>IF(Расчет!H129='ФОРМУЛЫ!'!$B$4,'ФОРМУЛЫ!'!A115,0)</f>
        <v>0</v>
      </c>
      <c r="S115" s="3">
        <f>IF(Расчет!H129='ФОРМУЛЫ!'!$B$6,'ФОРМУЛЫ!'!A115,0)</f>
        <v>0</v>
      </c>
      <c r="T115" s="5">
        <f>ROUND((IF(Расчет!R129='ФОРМУЛЫ!'!$E$3,(A115-A115/1.18),IF(Расчет!R129='ФОРМУЛЫ!'!$E$4,0,IF(Расчет!R129='ФОРМУЛЫ!'!$E$5,(A115-A115/1.1),X))))*Расчет!E129,2)</f>
        <v>0</v>
      </c>
      <c r="U115" s="3">
        <f>ROUND((IF(Расчет!R129='ФОРМУЛЫ!'!$E$3,(J115-J115/1.18),IF(Расчет!R129='ФОРМУЛЫ!'!$E$4,0,IF(Расчет!R129='ФОРМУЛЫ!'!$E$5,(J115-J115/1.1),X))))*Расчет!E129,2)</f>
        <v>0</v>
      </c>
      <c r="V115" s="3">
        <f>ROUND((J115-J115/1.18)*Расчет!E129,2)</f>
        <v>0</v>
      </c>
      <c r="W115" s="3">
        <f>ROUND(A115*Расчет!E129*0.21/365,2)</f>
        <v>0</v>
      </c>
      <c r="X115" s="3">
        <f t="shared" si="11"/>
        <v>0</v>
      </c>
      <c r="Y115" s="3">
        <f>IF(($Q$2-Расчет!X129)&gt;0,($Q$2-Расчет!X129),0)</f>
        <v>0</v>
      </c>
      <c r="Z115" s="3">
        <f t="shared" si="12"/>
        <v>0</v>
      </c>
      <c r="AA115" s="3">
        <f>IF(IF(Y115&gt;0,$Q$3-$Q$2,$Q$3-Расчет!X129)&gt;0,IF(Y115&gt;0,$Q$3-$Q$2,$Q$3-Расчет!X129),0)</f>
        <v>0</v>
      </c>
      <c r="AB115" s="3">
        <f t="shared" si="13"/>
        <v>0</v>
      </c>
      <c r="AC115" s="3">
        <f>IF(IF(AA115&gt;0,$Q$4-$Q$3,$Q$4-Расчет!X129)&gt;0,IF(AA115&gt;0,$Q$4-$Q$3,$Q$4-Расчет!X129),0)</f>
        <v>0</v>
      </c>
      <c r="AD115" s="3">
        <f t="shared" si="14"/>
        <v>0</v>
      </c>
      <c r="AE115" s="3">
        <f>IF(IF(AC115&gt;0,$Q$5-$Q$4,$Q$5-Расчет!X129)&gt;0,IF(AC115&gt;0,$Q$5-$Q$4,$Q$5-Расчет!X129),0)</f>
        <v>0</v>
      </c>
      <c r="AF115" s="3">
        <f t="shared" si="15"/>
        <v>0</v>
      </c>
      <c r="AG115" s="3">
        <f>IF(IF(AE115&gt;0,$Q$6-$Q$5,$Q$6-Расчет!X129)&gt;0,IF(AE115&gt;0,$Q$6-$Q$5,$Q$6-Расчет!X129),0)</f>
        <v>0</v>
      </c>
      <c r="AH115" s="3">
        <f t="shared" si="16"/>
        <v>0</v>
      </c>
    </row>
    <row r="116" spans="1:34" x14ac:dyDescent="0.25">
      <c r="A116" s="3">
        <f>IF(Расчет!H130='ФОРМУЛЫ!'!$B$4,Расчет!G130*Расчет!$N$28,IF(Расчет!H130='ФОРМУЛЫ!'!$B$5,Расчет!G130,IF(Расчет!H130='ФОРМУЛЫ!'!$B$6,Расчет!G130*Расчет!$O$28,0)))</f>
        <v>0</v>
      </c>
      <c r="B116" s="3">
        <f>A116*Расчет!E130</f>
        <v>0</v>
      </c>
      <c r="C116" s="3">
        <f>IF(Расчет!J130='ФОРМУЛЫ!'!$B$3,Расчет!G130*Расчет!I130/100,IF(Расчет!J130='ФОРМУЛЫ!'!$B$4,Расчет!I130*Расчет!$N$28,IF(Расчет!J130='ФОРМУЛЫ!'!$B$5,Расчет!I130,IF(Расчет!J130='ФОРМУЛЫ!'!$B$6,Расчет!I130*Расчет!$O$28,0))))</f>
        <v>0</v>
      </c>
      <c r="D116" s="3">
        <f>C116*Расчет!E130</f>
        <v>0</v>
      </c>
      <c r="E116" s="3">
        <f t="shared" si="9"/>
        <v>0</v>
      </c>
      <c r="F116" s="3">
        <f>E116*Расчет!E130</f>
        <v>0</v>
      </c>
      <c r="G116" s="3">
        <f>IF(Расчет!M130="",'ФОРМУЛЫ!'!E116*(100+Расчет!$M$28)/100,'ФОРМУЛЫ!'!E116*(100+Расчет!M130)/100)</f>
        <v>0</v>
      </c>
      <c r="H116" s="7">
        <f>IF(Расчет!M130="",ROUND(Расчет!K130*(1+Расчет!$M$28/100),0),ROUND(Расчет!K130*(1+Расчет!M130/100),0))</f>
        <v>0</v>
      </c>
      <c r="I116" s="7">
        <f>IF(Расчет!M130="",(Расчет!$M$28+100)/100,(Расчет!M130+100)/100)</f>
        <v>1.2</v>
      </c>
      <c r="J116" s="5">
        <f>IF(Расчет!P130="",IF($O$16=0,'ФОРМУЛЫ!'!H116,ROUND(Расчет!K130*'ФОРМУЛЫ!'!I116+L116,0)),Расчет!P130)</f>
        <v>0</v>
      </c>
      <c r="K116" s="5">
        <f>J116*Расчет!E130</f>
        <v>0</v>
      </c>
      <c r="L116" s="3">
        <f>IF($O$16=0,0,$M$16*(Расчет!K130/$O$16))</f>
        <v>0</v>
      </c>
      <c r="O116" s="3">
        <f>IF(Расчет!P130=0,Расчет!L130,0)</f>
        <v>0</v>
      </c>
      <c r="P116" s="12">
        <f t="shared" si="10"/>
        <v>0</v>
      </c>
      <c r="Q116" s="3">
        <f>IF(Расчет!H130='ФОРМУЛЫ!'!$B$5,'ФОРМУЛЫ!'!A116,0)</f>
        <v>0</v>
      </c>
      <c r="R116" s="3">
        <f>IF(Расчет!H130='ФОРМУЛЫ!'!$B$4,'ФОРМУЛЫ!'!A116,0)</f>
        <v>0</v>
      </c>
      <c r="S116" s="3">
        <f>IF(Расчет!H130='ФОРМУЛЫ!'!$B$6,'ФОРМУЛЫ!'!A116,0)</f>
        <v>0</v>
      </c>
      <c r="T116" s="5">
        <f>ROUND((IF(Расчет!R130='ФОРМУЛЫ!'!$E$3,(A116-A116/1.18),IF(Расчет!R130='ФОРМУЛЫ!'!$E$4,0,IF(Расчет!R130='ФОРМУЛЫ!'!$E$5,(A116-A116/1.1),X))))*Расчет!E130,2)</f>
        <v>0</v>
      </c>
      <c r="U116" s="3">
        <f>ROUND((IF(Расчет!R130='ФОРМУЛЫ!'!$E$3,(J116-J116/1.18),IF(Расчет!R130='ФОРМУЛЫ!'!$E$4,0,IF(Расчет!R130='ФОРМУЛЫ!'!$E$5,(J116-J116/1.1),X))))*Расчет!E130,2)</f>
        <v>0</v>
      </c>
      <c r="V116" s="3">
        <f>ROUND((J116-J116/1.18)*Расчет!E130,2)</f>
        <v>0</v>
      </c>
      <c r="W116" s="3">
        <f>ROUND(A116*Расчет!E130*0.21/365,2)</f>
        <v>0</v>
      </c>
      <c r="X116" s="3">
        <f t="shared" si="11"/>
        <v>0</v>
      </c>
      <c r="Y116" s="3">
        <f>IF(($Q$2-Расчет!X130)&gt;0,($Q$2-Расчет!X130),0)</f>
        <v>0</v>
      </c>
      <c r="Z116" s="3">
        <f t="shared" si="12"/>
        <v>0</v>
      </c>
      <c r="AA116" s="3">
        <f>IF(IF(Y116&gt;0,$Q$3-$Q$2,$Q$3-Расчет!X130)&gt;0,IF(Y116&gt;0,$Q$3-$Q$2,$Q$3-Расчет!X130),0)</f>
        <v>0</v>
      </c>
      <c r="AB116" s="3">
        <f t="shared" si="13"/>
        <v>0</v>
      </c>
      <c r="AC116" s="3">
        <f>IF(IF(AA116&gt;0,$Q$4-$Q$3,$Q$4-Расчет!X130)&gt;0,IF(AA116&gt;0,$Q$4-$Q$3,$Q$4-Расчет!X130),0)</f>
        <v>0</v>
      </c>
      <c r="AD116" s="3">
        <f t="shared" si="14"/>
        <v>0</v>
      </c>
      <c r="AE116" s="3">
        <f>IF(IF(AC116&gt;0,$Q$5-$Q$4,$Q$5-Расчет!X130)&gt;0,IF(AC116&gt;0,$Q$5-$Q$4,$Q$5-Расчет!X130),0)</f>
        <v>0</v>
      </c>
      <c r="AF116" s="3">
        <f t="shared" si="15"/>
        <v>0</v>
      </c>
      <c r="AG116" s="3">
        <f>IF(IF(AE116&gt;0,$Q$6-$Q$5,$Q$6-Расчет!X130)&gt;0,IF(AE116&gt;0,$Q$6-$Q$5,$Q$6-Расчет!X130),0)</f>
        <v>0</v>
      </c>
      <c r="AH116" s="3">
        <f t="shared" si="16"/>
        <v>0</v>
      </c>
    </row>
    <row r="117" spans="1:34" x14ac:dyDescent="0.25">
      <c r="A117" s="3">
        <f>IF(Расчет!H131='ФОРМУЛЫ!'!$B$4,Расчет!G131*Расчет!$N$28,IF(Расчет!H131='ФОРМУЛЫ!'!$B$5,Расчет!G131,IF(Расчет!H131='ФОРМУЛЫ!'!$B$6,Расчет!G131*Расчет!$O$28,0)))</f>
        <v>0</v>
      </c>
      <c r="B117" s="3">
        <f>A117*Расчет!E131</f>
        <v>0</v>
      </c>
      <c r="C117" s="3">
        <f>IF(Расчет!J131='ФОРМУЛЫ!'!$B$3,Расчет!G131*Расчет!I131/100,IF(Расчет!J131='ФОРМУЛЫ!'!$B$4,Расчет!I131*Расчет!$N$28,IF(Расчет!J131='ФОРМУЛЫ!'!$B$5,Расчет!I131,IF(Расчет!J131='ФОРМУЛЫ!'!$B$6,Расчет!I131*Расчет!$O$28,0))))</f>
        <v>0</v>
      </c>
      <c r="D117" s="3">
        <f>C117*Расчет!E131</f>
        <v>0</v>
      </c>
      <c r="E117" s="3">
        <f t="shared" si="9"/>
        <v>0</v>
      </c>
      <c r="F117" s="3">
        <f>E117*Расчет!E131</f>
        <v>0</v>
      </c>
      <c r="G117" s="3">
        <f>IF(Расчет!M131="",'ФОРМУЛЫ!'!E117*(100+Расчет!$M$28)/100,'ФОРМУЛЫ!'!E117*(100+Расчет!M131)/100)</f>
        <v>0</v>
      </c>
      <c r="H117" s="7">
        <f>IF(Расчет!M131="",ROUND(Расчет!K131*(1+Расчет!$M$28/100),0),ROUND(Расчет!K131*(1+Расчет!M131/100),0))</f>
        <v>0</v>
      </c>
      <c r="I117" s="7">
        <f>IF(Расчет!M131="",(Расчет!$M$28+100)/100,(Расчет!M131+100)/100)</f>
        <v>1.2</v>
      </c>
      <c r="J117" s="5">
        <f>IF(Расчет!P131="",IF($O$16=0,'ФОРМУЛЫ!'!H117,ROUND(Расчет!K131*'ФОРМУЛЫ!'!I117+L117,0)),Расчет!P131)</f>
        <v>0</v>
      </c>
      <c r="K117" s="5">
        <f>J117*Расчет!E131</f>
        <v>0</v>
      </c>
      <c r="L117" s="3">
        <f>IF($O$16=0,0,$M$16*(Расчет!K131/$O$16))</f>
        <v>0</v>
      </c>
      <c r="O117" s="3">
        <f>IF(Расчет!P131=0,Расчет!L131,0)</f>
        <v>0</v>
      </c>
      <c r="P117" s="12">
        <f t="shared" si="10"/>
        <v>0</v>
      </c>
      <c r="Q117" s="3">
        <f>IF(Расчет!H131='ФОРМУЛЫ!'!$B$5,'ФОРМУЛЫ!'!A117,0)</f>
        <v>0</v>
      </c>
      <c r="R117" s="3">
        <f>IF(Расчет!H131='ФОРМУЛЫ!'!$B$4,'ФОРМУЛЫ!'!A117,0)</f>
        <v>0</v>
      </c>
      <c r="S117" s="3">
        <f>IF(Расчет!H131='ФОРМУЛЫ!'!$B$6,'ФОРМУЛЫ!'!A117,0)</f>
        <v>0</v>
      </c>
      <c r="T117" s="5">
        <f>ROUND((IF(Расчет!R131='ФОРМУЛЫ!'!$E$3,(A117-A117/1.18),IF(Расчет!R131='ФОРМУЛЫ!'!$E$4,0,IF(Расчет!R131='ФОРМУЛЫ!'!$E$5,(A117-A117/1.1),X))))*Расчет!E131,2)</f>
        <v>0</v>
      </c>
      <c r="U117" s="3">
        <f>ROUND((IF(Расчет!R131='ФОРМУЛЫ!'!$E$3,(J117-J117/1.18),IF(Расчет!R131='ФОРМУЛЫ!'!$E$4,0,IF(Расчет!R131='ФОРМУЛЫ!'!$E$5,(J117-J117/1.1),X))))*Расчет!E131,2)</f>
        <v>0</v>
      </c>
      <c r="V117" s="3">
        <f>ROUND((J117-J117/1.18)*Расчет!E131,2)</f>
        <v>0</v>
      </c>
      <c r="W117" s="3">
        <f>ROUND(A117*Расчет!E131*0.21/365,2)</f>
        <v>0</v>
      </c>
      <c r="X117" s="3">
        <f t="shared" si="11"/>
        <v>0</v>
      </c>
      <c r="Y117" s="3">
        <f>IF(($Q$2-Расчет!X131)&gt;0,($Q$2-Расчет!X131),0)</f>
        <v>0</v>
      </c>
      <c r="Z117" s="3">
        <f t="shared" si="12"/>
        <v>0</v>
      </c>
      <c r="AA117" s="3">
        <f>IF(IF(Y117&gt;0,$Q$3-$Q$2,$Q$3-Расчет!X131)&gt;0,IF(Y117&gt;0,$Q$3-$Q$2,$Q$3-Расчет!X131),0)</f>
        <v>0</v>
      </c>
      <c r="AB117" s="3">
        <f t="shared" si="13"/>
        <v>0</v>
      </c>
      <c r="AC117" s="3">
        <f>IF(IF(AA117&gt;0,$Q$4-$Q$3,$Q$4-Расчет!X131)&gt;0,IF(AA117&gt;0,$Q$4-$Q$3,$Q$4-Расчет!X131),0)</f>
        <v>0</v>
      </c>
      <c r="AD117" s="3">
        <f t="shared" si="14"/>
        <v>0</v>
      </c>
      <c r="AE117" s="3">
        <f>IF(IF(AC117&gt;0,$Q$5-$Q$4,$Q$5-Расчет!X131)&gt;0,IF(AC117&gt;0,$Q$5-$Q$4,$Q$5-Расчет!X131),0)</f>
        <v>0</v>
      </c>
      <c r="AF117" s="3">
        <f t="shared" si="15"/>
        <v>0</v>
      </c>
      <c r="AG117" s="3">
        <f>IF(IF(AE117&gt;0,$Q$6-$Q$5,$Q$6-Расчет!X131)&gt;0,IF(AE117&gt;0,$Q$6-$Q$5,$Q$6-Расчет!X131),0)</f>
        <v>0</v>
      </c>
      <c r="AH117" s="3">
        <f t="shared" si="16"/>
        <v>0</v>
      </c>
    </row>
    <row r="118" spans="1:34" x14ac:dyDescent="0.25">
      <c r="A118" s="3">
        <f>IF(Расчет!H132='ФОРМУЛЫ!'!$B$4,Расчет!G132*Расчет!$N$28,IF(Расчет!H132='ФОРМУЛЫ!'!$B$5,Расчет!G132,IF(Расчет!H132='ФОРМУЛЫ!'!$B$6,Расчет!G132*Расчет!$O$28,0)))</f>
        <v>0</v>
      </c>
      <c r="B118" s="3">
        <f>A118*Расчет!E132</f>
        <v>0</v>
      </c>
      <c r="C118" s="3">
        <f>IF(Расчет!J132='ФОРМУЛЫ!'!$B$3,Расчет!G132*Расчет!I132/100,IF(Расчет!J132='ФОРМУЛЫ!'!$B$4,Расчет!I132*Расчет!$N$28,IF(Расчет!J132='ФОРМУЛЫ!'!$B$5,Расчет!I132,IF(Расчет!J132='ФОРМУЛЫ!'!$B$6,Расчет!I132*Расчет!$O$28,0))))</f>
        <v>0</v>
      </c>
      <c r="D118" s="3">
        <f>C118*Расчет!E132</f>
        <v>0</v>
      </c>
      <c r="E118" s="3">
        <f t="shared" si="9"/>
        <v>0</v>
      </c>
      <c r="F118" s="3">
        <f>E118*Расчет!E132</f>
        <v>0</v>
      </c>
      <c r="G118" s="3">
        <f>IF(Расчет!M132="",'ФОРМУЛЫ!'!E118*(100+Расчет!$M$28)/100,'ФОРМУЛЫ!'!E118*(100+Расчет!M132)/100)</f>
        <v>0</v>
      </c>
      <c r="H118" s="7">
        <f>IF(Расчет!M132="",ROUND(Расчет!K132*(1+Расчет!$M$28/100),0),ROUND(Расчет!K132*(1+Расчет!M132/100),0))</f>
        <v>0</v>
      </c>
      <c r="I118" s="7">
        <f>IF(Расчет!M132="",(Расчет!$M$28+100)/100,(Расчет!M132+100)/100)</f>
        <v>1.2</v>
      </c>
      <c r="J118" s="5">
        <f>IF(Расчет!P132="",IF($O$16=0,'ФОРМУЛЫ!'!H118,ROUND(Расчет!K132*'ФОРМУЛЫ!'!I118+L118,0)),Расчет!P132)</f>
        <v>0</v>
      </c>
      <c r="K118" s="5">
        <f>J118*Расчет!E132</f>
        <v>0</v>
      </c>
      <c r="L118" s="3">
        <f>IF($O$16=0,0,$M$16*(Расчет!K132/$O$16))</f>
        <v>0</v>
      </c>
      <c r="O118" s="3">
        <f>IF(Расчет!P132=0,Расчет!L132,0)</f>
        <v>0</v>
      </c>
      <c r="P118" s="12">
        <f t="shared" si="10"/>
        <v>0</v>
      </c>
      <c r="Q118" s="3">
        <f>IF(Расчет!H132='ФОРМУЛЫ!'!$B$5,'ФОРМУЛЫ!'!A118,0)</f>
        <v>0</v>
      </c>
      <c r="R118" s="3">
        <f>IF(Расчет!H132='ФОРМУЛЫ!'!$B$4,'ФОРМУЛЫ!'!A118,0)</f>
        <v>0</v>
      </c>
      <c r="S118" s="3">
        <f>IF(Расчет!H132='ФОРМУЛЫ!'!$B$6,'ФОРМУЛЫ!'!A118,0)</f>
        <v>0</v>
      </c>
      <c r="T118" s="5">
        <f>ROUND((IF(Расчет!R132='ФОРМУЛЫ!'!$E$3,(A118-A118/1.18),IF(Расчет!R132='ФОРМУЛЫ!'!$E$4,0,IF(Расчет!R132='ФОРМУЛЫ!'!$E$5,(A118-A118/1.1),X))))*Расчет!E132,2)</f>
        <v>0</v>
      </c>
      <c r="U118" s="3">
        <f>ROUND((IF(Расчет!R132='ФОРМУЛЫ!'!$E$3,(J118-J118/1.18),IF(Расчет!R132='ФОРМУЛЫ!'!$E$4,0,IF(Расчет!R132='ФОРМУЛЫ!'!$E$5,(J118-J118/1.1),X))))*Расчет!E132,2)</f>
        <v>0</v>
      </c>
      <c r="V118" s="3">
        <f>ROUND((J118-J118/1.18)*Расчет!E132,2)</f>
        <v>0</v>
      </c>
      <c r="W118" s="3">
        <f>ROUND(A118*Расчет!E132*0.21/365,2)</f>
        <v>0</v>
      </c>
      <c r="X118" s="3">
        <f t="shared" si="11"/>
        <v>0</v>
      </c>
      <c r="Y118" s="3">
        <f>IF(($Q$2-Расчет!X132)&gt;0,($Q$2-Расчет!X132),0)</f>
        <v>0</v>
      </c>
      <c r="Z118" s="3">
        <f t="shared" si="12"/>
        <v>0</v>
      </c>
      <c r="AA118" s="3">
        <f>IF(IF(Y118&gt;0,$Q$3-$Q$2,$Q$3-Расчет!X132)&gt;0,IF(Y118&gt;0,$Q$3-$Q$2,$Q$3-Расчет!X132),0)</f>
        <v>0</v>
      </c>
      <c r="AB118" s="3">
        <f t="shared" si="13"/>
        <v>0</v>
      </c>
      <c r="AC118" s="3">
        <f>IF(IF(AA118&gt;0,$Q$4-$Q$3,$Q$4-Расчет!X132)&gt;0,IF(AA118&gt;0,$Q$4-$Q$3,$Q$4-Расчет!X132),0)</f>
        <v>0</v>
      </c>
      <c r="AD118" s="3">
        <f t="shared" si="14"/>
        <v>0</v>
      </c>
      <c r="AE118" s="3">
        <f>IF(IF(AC118&gt;0,$Q$5-$Q$4,$Q$5-Расчет!X132)&gt;0,IF(AC118&gt;0,$Q$5-$Q$4,$Q$5-Расчет!X132),0)</f>
        <v>0</v>
      </c>
      <c r="AF118" s="3">
        <f t="shared" si="15"/>
        <v>0</v>
      </c>
      <c r="AG118" s="3">
        <f>IF(IF(AE118&gt;0,$Q$6-$Q$5,$Q$6-Расчет!X132)&gt;0,IF(AE118&gt;0,$Q$6-$Q$5,$Q$6-Расчет!X132),0)</f>
        <v>0</v>
      </c>
      <c r="AH118" s="3">
        <f t="shared" si="16"/>
        <v>0</v>
      </c>
    </row>
    <row r="119" spans="1:34" x14ac:dyDescent="0.25">
      <c r="A119" s="3">
        <f>IF(Расчет!H133='ФОРМУЛЫ!'!$B$4,Расчет!G133*Расчет!$N$28,IF(Расчет!H133='ФОРМУЛЫ!'!$B$5,Расчет!G133,IF(Расчет!H133='ФОРМУЛЫ!'!$B$6,Расчет!G133*Расчет!$O$28,0)))</f>
        <v>0</v>
      </c>
      <c r="B119" s="3">
        <f>A119*Расчет!E133</f>
        <v>0</v>
      </c>
      <c r="C119" s="3">
        <f>IF(Расчет!J133='ФОРМУЛЫ!'!$B$3,Расчет!G133*Расчет!I133/100,IF(Расчет!J133='ФОРМУЛЫ!'!$B$4,Расчет!I133*Расчет!$N$28,IF(Расчет!J133='ФОРМУЛЫ!'!$B$5,Расчет!I133,IF(Расчет!J133='ФОРМУЛЫ!'!$B$6,Расчет!I133*Расчет!$O$28,0))))</f>
        <v>0</v>
      </c>
      <c r="D119" s="3">
        <f>C119*Расчет!E133</f>
        <v>0</v>
      </c>
      <c r="E119" s="3">
        <f t="shared" si="9"/>
        <v>0</v>
      </c>
      <c r="F119" s="3">
        <f>E119*Расчет!E133</f>
        <v>0</v>
      </c>
      <c r="G119" s="3">
        <f>IF(Расчет!M133="",'ФОРМУЛЫ!'!E119*(100+Расчет!$M$28)/100,'ФОРМУЛЫ!'!E119*(100+Расчет!M133)/100)</f>
        <v>0</v>
      </c>
      <c r="H119" s="7">
        <f>IF(Расчет!M133="",ROUND(Расчет!K133*(1+Расчет!$M$28/100),0),ROUND(Расчет!K133*(1+Расчет!M133/100),0))</f>
        <v>0</v>
      </c>
      <c r="I119" s="7">
        <f>IF(Расчет!M133="",(Расчет!$M$28+100)/100,(Расчет!M133+100)/100)</f>
        <v>1.2</v>
      </c>
      <c r="J119" s="5">
        <f>IF(Расчет!P133="",IF($O$16=0,'ФОРМУЛЫ!'!H119,ROUND(Расчет!K133*'ФОРМУЛЫ!'!I119+L119,0)),Расчет!P133)</f>
        <v>0</v>
      </c>
      <c r="K119" s="5">
        <f>J119*Расчет!E133</f>
        <v>0</v>
      </c>
      <c r="L119" s="3">
        <f>IF($O$16=0,0,$M$16*(Расчет!K133/$O$16))</f>
        <v>0</v>
      </c>
      <c r="O119" s="3">
        <f>IF(Расчет!P133=0,Расчет!L133,0)</f>
        <v>0</v>
      </c>
      <c r="P119" s="12">
        <f t="shared" si="10"/>
        <v>0</v>
      </c>
      <c r="Q119" s="3">
        <f>IF(Расчет!H133='ФОРМУЛЫ!'!$B$5,'ФОРМУЛЫ!'!A119,0)</f>
        <v>0</v>
      </c>
      <c r="R119" s="3">
        <f>IF(Расчет!H133='ФОРМУЛЫ!'!$B$4,'ФОРМУЛЫ!'!A119,0)</f>
        <v>0</v>
      </c>
      <c r="S119" s="3">
        <f>IF(Расчет!H133='ФОРМУЛЫ!'!$B$6,'ФОРМУЛЫ!'!A119,0)</f>
        <v>0</v>
      </c>
      <c r="T119" s="5">
        <f>ROUND((IF(Расчет!R133='ФОРМУЛЫ!'!$E$3,(A119-A119/1.18),IF(Расчет!R133='ФОРМУЛЫ!'!$E$4,0,IF(Расчет!R133='ФОРМУЛЫ!'!$E$5,(A119-A119/1.1),X))))*Расчет!E133,2)</f>
        <v>0</v>
      </c>
      <c r="U119" s="3">
        <f>ROUND((IF(Расчет!R133='ФОРМУЛЫ!'!$E$3,(J119-J119/1.18),IF(Расчет!R133='ФОРМУЛЫ!'!$E$4,0,IF(Расчет!R133='ФОРМУЛЫ!'!$E$5,(J119-J119/1.1),X))))*Расчет!E133,2)</f>
        <v>0</v>
      </c>
      <c r="V119" s="3">
        <f>ROUND((J119-J119/1.18)*Расчет!E133,2)</f>
        <v>0</v>
      </c>
      <c r="W119" s="3">
        <f>ROUND(A119*Расчет!E133*0.21/365,2)</f>
        <v>0</v>
      </c>
      <c r="X119" s="3">
        <f t="shared" si="11"/>
        <v>0</v>
      </c>
      <c r="Y119" s="3">
        <f>IF(($Q$2-Расчет!X133)&gt;0,($Q$2-Расчет!X133),0)</f>
        <v>0</v>
      </c>
      <c r="Z119" s="3">
        <f t="shared" si="12"/>
        <v>0</v>
      </c>
      <c r="AA119" s="3">
        <f>IF(IF(Y119&gt;0,$Q$3-$Q$2,$Q$3-Расчет!X133)&gt;0,IF(Y119&gt;0,$Q$3-$Q$2,$Q$3-Расчет!X133),0)</f>
        <v>0</v>
      </c>
      <c r="AB119" s="3">
        <f t="shared" si="13"/>
        <v>0</v>
      </c>
      <c r="AC119" s="3">
        <f>IF(IF(AA119&gt;0,$Q$4-$Q$3,$Q$4-Расчет!X133)&gt;0,IF(AA119&gt;0,$Q$4-$Q$3,$Q$4-Расчет!X133),0)</f>
        <v>0</v>
      </c>
      <c r="AD119" s="3">
        <f t="shared" si="14"/>
        <v>0</v>
      </c>
      <c r="AE119" s="3">
        <f>IF(IF(AC119&gt;0,$Q$5-$Q$4,$Q$5-Расчет!X133)&gt;0,IF(AC119&gt;0,$Q$5-$Q$4,$Q$5-Расчет!X133),0)</f>
        <v>0</v>
      </c>
      <c r="AF119" s="3">
        <f t="shared" si="15"/>
        <v>0</v>
      </c>
      <c r="AG119" s="3">
        <f>IF(IF(AE119&gt;0,$Q$6-$Q$5,$Q$6-Расчет!X133)&gt;0,IF(AE119&gt;0,$Q$6-$Q$5,$Q$6-Расчет!X133),0)</f>
        <v>0</v>
      </c>
      <c r="AH119" s="3">
        <f t="shared" si="16"/>
        <v>0</v>
      </c>
    </row>
    <row r="120" spans="1:34" x14ac:dyDescent="0.25">
      <c r="A120" s="3">
        <f>IF(Расчет!H134='ФОРМУЛЫ!'!$B$4,Расчет!G134*Расчет!$N$28,IF(Расчет!H134='ФОРМУЛЫ!'!$B$5,Расчет!G134,IF(Расчет!H134='ФОРМУЛЫ!'!$B$6,Расчет!G134*Расчет!$O$28,0)))</f>
        <v>0</v>
      </c>
      <c r="B120" s="3">
        <f>A120*Расчет!E134</f>
        <v>0</v>
      </c>
      <c r="C120" s="3">
        <f>IF(Расчет!J134='ФОРМУЛЫ!'!$B$3,Расчет!G134*Расчет!I134/100,IF(Расчет!J134='ФОРМУЛЫ!'!$B$4,Расчет!I134*Расчет!$N$28,IF(Расчет!J134='ФОРМУЛЫ!'!$B$5,Расчет!I134,IF(Расчет!J134='ФОРМУЛЫ!'!$B$6,Расчет!I134*Расчет!$O$28,0))))</f>
        <v>0</v>
      </c>
      <c r="D120" s="3">
        <f>C120*Расчет!E134</f>
        <v>0</v>
      </c>
      <c r="E120" s="3">
        <f t="shared" si="9"/>
        <v>0</v>
      </c>
      <c r="F120" s="3">
        <f>E120*Расчет!E134</f>
        <v>0</v>
      </c>
      <c r="G120" s="3">
        <f>IF(Расчет!M134="",'ФОРМУЛЫ!'!E120*(100+Расчет!$M$28)/100,'ФОРМУЛЫ!'!E120*(100+Расчет!M134)/100)</f>
        <v>0</v>
      </c>
      <c r="H120" s="7">
        <f>IF(Расчет!M134="",ROUND(Расчет!K134*(1+Расчет!$M$28/100),0),ROUND(Расчет!K134*(1+Расчет!M134/100),0))</f>
        <v>0</v>
      </c>
      <c r="I120" s="7">
        <f>IF(Расчет!M134="",(Расчет!$M$28+100)/100,(Расчет!M134+100)/100)</f>
        <v>1.2</v>
      </c>
      <c r="J120" s="5">
        <f>IF(Расчет!P134="",IF($O$16=0,'ФОРМУЛЫ!'!H120,ROUND(Расчет!K134*'ФОРМУЛЫ!'!I120+L120,0)),Расчет!P134)</f>
        <v>0</v>
      </c>
      <c r="K120" s="5">
        <f>J120*Расчет!E134</f>
        <v>0</v>
      </c>
      <c r="L120" s="3">
        <f>IF($O$16=0,0,$M$16*(Расчет!K134/$O$16))</f>
        <v>0</v>
      </c>
      <c r="O120" s="3">
        <f>IF(Расчет!P134=0,Расчет!L134,0)</f>
        <v>0</v>
      </c>
      <c r="P120" s="12">
        <f t="shared" si="10"/>
        <v>0</v>
      </c>
      <c r="Q120" s="3">
        <f>IF(Расчет!H134='ФОРМУЛЫ!'!$B$5,'ФОРМУЛЫ!'!A120,0)</f>
        <v>0</v>
      </c>
      <c r="R120" s="3">
        <f>IF(Расчет!H134='ФОРМУЛЫ!'!$B$4,'ФОРМУЛЫ!'!A120,0)</f>
        <v>0</v>
      </c>
      <c r="S120" s="3">
        <f>IF(Расчет!H134='ФОРМУЛЫ!'!$B$6,'ФОРМУЛЫ!'!A120,0)</f>
        <v>0</v>
      </c>
      <c r="T120" s="5">
        <f>ROUND((IF(Расчет!R134='ФОРМУЛЫ!'!$E$3,(A120-A120/1.18),IF(Расчет!R134='ФОРМУЛЫ!'!$E$4,0,IF(Расчет!R134='ФОРМУЛЫ!'!$E$5,(A120-A120/1.1),X))))*Расчет!E134,2)</f>
        <v>0</v>
      </c>
      <c r="U120" s="3">
        <f>ROUND((IF(Расчет!R134='ФОРМУЛЫ!'!$E$3,(J120-J120/1.18),IF(Расчет!R134='ФОРМУЛЫ!'!$E$4,0,IF(Расчет!R134='ФОРМУЛЫ!'!$E$5,(J120-J120/1.1),X))))*Расчет!E134,2)</f>
        <v>0</v>
      </c>
      <c r="V120" s="3">
        <f>ROUND((J120-J120/1.18)*Расчет!E134,2)</f>
        <v>0</v>
      </c>
      <c r="W120" s="3">
        <f>ROUND(A120*Расчет!E134*0.21/365,2)</f>
        <v>0</v>
      </c>
      <c r="X120" s="3">
        <f t="shared" si="11"/>
        <v>0</v>
      </c>
      <c r="Y120" s="3">
        <f>IF(($Q$2-Расчет!X134)&gt;0,($Q$2-Расчет!X134),0)</f>
        <v>0</v>
      </c>
      <c r="Z120" s="3">
        <f t="shared" si="12"/>
        <v>0</v>
      </c>
      <c r="AA120" s="3">
        <f>IF(IF(Y120&gt;0,$Q$3-$Q$2,$Q$3-Расчет!X134)&gt;0,IF(Y120&gt;0,$Q$3-$Q$2,$Q$3-Расчет!X134),0)</f>
        <v>0</v>
      </c>
      <c r="AB120" s="3">
        <f t="shared" si="13"/>
        <v>0</v>
      </c>
      <c r="AC120" s="3">
        <f>IF(IF(AA120&gt;0,$Q$4-$Q$3,$Q$4-Расчет!X134)&gt;0,IF(AA120&gt;0,$Q$4-$Q$3,$Q$4-Расчет!X134),0)</f>
        <v>0</v>
      </c>
      <c r="AD120" s="3">
        <f t="shared" si="14"/>
        <v>0</v>
      </c>
      <c r="AE120" s="3">
        <f>IF(IF(AC120&gt;0,$Q$5-$Q$4,$Q$5-Расчет!X134)&gt;0,IF(AC120&gt;0,$Q$5-$Q$4,$Q$5-Расчет!X134),0)</f>
        <v>0</v>
      </c>
      <c r="AF120" s="3">
        <f t="shared" si="15"/>
        <v>0</v>
      </c>
      <c r="AG120" s="3">
        <f>IF(IF(AE120&gt;0,$Q$6-$Q$5,$Q$6-Расчет!X134)&gt;0,IF(AE120&gt;0,$Q$6-$Q$5,$Q$6-Расчет!X134),0)</f>
        <v>0</v>
      </c>
      <c r="AH120" s="3">
        <f t="shared" si="16"/>
        <v>0</v>
      </c>
    </row>
    <row r="121" spans="1:34" x14ac:dyDescent="0.25">
      <c r="A121" s="3">
        <f>IF(Расчет!H135='ФОРМУЛЫ!'!$B$4,Расчет!G135*Расчет!$N$28,IF(Расчет!H135='ФОРМУЛЫ!'!$B$5,Расчет!G135,IF(Расчет!H135='ФОРМУЛЫ!'!$B$6,Расчет!G135*Расчет!$O$28,0)))</f>
        <v>0</v>
      </c>
      <c r="B121" s="3">
        <f>A121*Расчет!E135</f>
        <v>0</v>
      </c>
      <c r="C121" s="3">
        <f>IF(Расчет!J135='ФОРМУЛЫ!'!$B$3,Расчет!G135*Расчет!I135/100,IF(Расчет!J135='ФОРМУЛЫ!'!$B$4,Расчет!I135*Расчет!$N$28,IF(Расчет!J135='ФОРМУЛЫ!'!$B$5,Расчет!I135,IF(Расчет!J135='ФОРМУЛЫ!'!$B$6,Расчет!I135*Расчет!$O$28,0))))</f>
        <v>0</v>
      </c>
      <c r="D121" s="3">
        <f>C121*Расчет!E135</f>
        <v>0</v>
      </c>
      <c r="E121" s="3">
        <f t="shared" si="9"/>
        <v>0</v>
      </c>
      <c r="F121" s="3">
        <f>E121*Расчет!E135</f>
        <v>0</v>
      </c>
      <c r="G121" s="3">
        <f>IF(Расчет!M135="",'ФОРМУЛЫ!'!E121*(100+Расчет!$M$28)/100,'ФОРМУЛЫ!'!E121*(100+Расчет!M135)/100)</f>
        <v>0</v>
      </c>
      <c r="H121" s="7">
        <f>IF(Расчет!M135="",ROUND(Расчет!K135*(1+Расчет!$M$28/100),0),ROUND(Расчет!K135*(1+Расчет!M135/100),0))</f>
        <v>0</v>
      </c>
      <c r="I121" s="7">
        <f>IF(Расчет!M135="",(Расчет!$M$28+100)/100,(Расчет!M135+100)/100)</f>
        <v>1.2</v>
      </c>
      <c r="J121" s="5">
        <f>IF(Расчет!P135="",IF($O$16=0,'ФОРМУЛЫ!'!H121,ROUND(Расчет!K135*'ФОРМУЛЫ!'!I121+L121,0)),Расчет!P135)</f>
        <v>0</v>
      </c>
      <c r="K121" s="5">
        <f>J121*Расчет!E135</f>
        <v>0</v>
      </c>
      <c r="L121" s="3">
        <f>IF($O$16=0,0,$M$16*(Расчет!K135/$O$16))</f>
        <v>0</v>
      </c>
      <c r="O121" s="3">
        <f>IF(Расчет!P135=0,Расчет!L135,0)</f>
        <v>0</v>
      </c>
      <c r="P121" s="12">
        <f t="shared" si="10"/>
        <v>0</v>
      </c>
      <c r="Q121" s="3">
        <f>IF(Расчет!H135='ФОРМУЛЫ!'!$B$5,'ФОРМУЛЫ!'!A121,0)</f>
        <v>0</v>
      </c>
      <c r="R121" s="3">
        <f>IF(Расчет!H135='ФОРМУЛЫ!'!$B$4,'ФОРМУЛЫ!'!A121,0)</f>
        <v>0</v>
      </c>
      <c r="S121" s="3">
        <f>IF(Расчет!H135='ФОРМУЛЫ!'!$B$6,'ФОРМУЛЫ!'!A121,0)</f>
        <v>0</v>
      </c>
      <c r="T121" s="5">
        <f>ROUND((IF(Расчет!R135='ФОРМУЛЫ!'!$E$3,(A121-A121/1.18),IF(Расчет!R135='ФОРМУЛЫ!'!$E$4,0,IF(Расчет!R135='ФОРМУЛЫ!'!$E$5,(A121-A121/1.1),X))))*Расчет!E135,2)</f>
        <v>0</v>
      </c>
      <c r="U121" s="3">
        <f>ROUND((IF(Расчет!R135='ФОРМУЛЫ!'!$E$3,(J121-J121/1.18),IF(Расчет!R135='ФОРМУЛЫ!'!$E$4,0,IF(Расчет!R135='ФОРМУЛЫ!'!$E$5,(J121-J121/1.1),X))))*Расчет!E135,2)</f>
        <v>0</v>
      </c>
      <c r="V121" s="3">
        <f>ROUND((J121-J121/1.18)*Расчет!E135,2)</f>
        <v>0</v>
      </c>
      <c r="W121" s="3">
        <f>ROUND(A121*Расчет!E135*0.21/365,2)</f>
        <v>0</v>
      </c>
      <c r="X121" s="3">
        <f t="shared" si="11"/>
        <v>0</v>
      </c>
      <c r="Y121" s="3">
        <f>IF(($Q$2-Расчет!X135)&gt;0,($Q$2-Расчет!X135),0)</f>
        <v>0</v>
      </c>
      <c r="Z121" s="3">
        <f t="shared" si="12"/>
        <v>0</v>
      </c>
      <c r="AA121" s="3">
        <f>IF(IF(Y121&gt;0,$Q$3-$Q$2,$Q$3-Расчет!X135)&gt;0,IF(Y121&gt;0,$Q$3-$Q$2,$Q$3-Расчет!X135),0)</f>
        <v>0</v>
      </c>
      <c r="AB121" s="3">
        <f t="shared" si="13"/>
        <v>0</v>
      </c>
      <c r="AC121" s="3">
        <f>IF(IF(AA121&gt;0,$Q$4-$Q$3,$Q$4-Расчет!X135)&gt;0,IF(AA121&gt;0,$Q$4-$Q$3,$Q$4-Расчет!X135),0)</f>
        <v>0</v>
      </c>
      <c r="AD121" s="3">
        <f t="shared" si="14"/>
        <v>0</v>
      </c>
      <c r="AE121" s="3">
        <f>IF(IF(AC121&gt;0,$Q$5-$Q$4,$Q$5-Расчет!X135)&gt;0,IF(AC121&gt;0,$Q$5-$Q$4,$Q$5-Расчет!X135),0)</f>
        <v>0</v>
      </c>
      <c r="AF121" s="3">
        <f t="shared" si="15"/>
        <v>0</v>
      </c>
      <c r="AG121" s="3">
        <f>IF(IF(AE121&gt;0,$Q$6-$Q$5,$Q$6-Расчет!X135)&gt;0,IF(AE121&gt;0,$Q$6-$Q$5,$Q$6-Расчет!X135),0)</f>
        <v>0</v>
      </c>
      <c r="AH121" s="3">
        <f t="shared" si="16"/>
        <v>0</v>
      </c>
    </row>
    <row r="122" spans="1:34" x14ac:dyDescent="0.25">
      <c r="A122" s="3">
        <f>IF(Расчет!H136='ФОРМУЛЫ!'!$B$4,Расчет!G136*Расчет!$N$28,IF(Расчет!H136='ФОРМУЛЫ!'!$B$5,Расчет!G136,IF(Расчет!H136='ФОРМУЛЫ!'!$B$6,Расчет!G136*Расчет!$O$28,0)))</f>
        <v>0</v>
      </c>
      <c r="B122" s="3">
        <f>A122*Расчет!E136</f>
        <v>0</v>
      </c>
      <c r="C122" s="3">
        <f>IF(Расчет!J136='ФОРМУЛЫ!'!$B$3,Расчет!G136*Расчет!I136/100,IF(Расчет!J136='ФОРМУЛЫ!'!$B$4,Расчет!I136*Расчет!$N$28,IF(Расчет!J136='ФОРМУЛЫ!'!$B$5,Расчет!I136,IF(Расчет!J136='ФОРМУЛЫ!'!$B$6,Расчет!I136*Расчет!$O$28,0))))</f>
        <v>0</v>
      </c>
      <c r="D122" s="3">
        <f>C122*Расчет!E136</f>
        <v>0</v>
      </c>
      <c r="E122" s="3">
        <f t="shared" si="9"/>
        <v>0</v>
      </c>
      <c r="F122" s="3">
        <f>E122*Расчет!E136</f>
        <v>0</v>
      </c>
      <c r="G122" s="3">
        <f>IF(Расчет!M136="",'ФОРМУЛЫ!'!E122*(100+Расчет!$M$28)/100,'ФОРМУЛЫ!'!E122*(100+Расчет!M136)/100)</f>
        <v>0</v>
      </c>
      <c r="H122" s="7">
        <f>IF(Расчет!M136="",ROUND(Расчет!K136*(1+Расчет!$M$28/100),0),ROUND(Расчет!K136*(1+Расчет!M136/100),0))</f>
        <v>0</v>
      </c>
      <c r="I122" s="7">
        <f>IF(Расчет!M136="",(Расчет!$M$28+100)/100,(Расчет!M136+100)/100)</f>
        <v>1.2</v>
      </c>
      <c r="J122" s="5">
        <f>IF(Расчет!P136="",IF($O$16=0,'ФОРМУЛЫ!'!H122,ROUND(Расчет!K136*'ФОРМУЛЫ!'!I122+L122,0)),Расчет!P136)</f>
        <v>0</v>
      </c>
      <c r="K122" s="5">
        <f>J122*Расчет!E136</f>
        <v>0</v>
      </c>
      <c r="L122" s="3">
        <f>IF($O$16=0,0,$M$16*(Расчет!K136/$O$16))</f>
        <v>0</v>
      </c>
      <c r="O122" s="3">
        <f>IF(Расчет!P136=0,Расчет!L136,0)</f>
        <v>0</v>
      </c>
      <c r="P122" s="12">
        <f t="shared" si="10"/>
        <v>0</v>
      </c>
      <c r="Q122" s="3">
        <f>IF(Расчет!H136='ФОРМУЛЫ!'!$B$5,'ФОРМУЛЫ!'!A122,0)</f>
        <v>0</v>
      </c>
      <c r="R122" s="3">
        <f>IF(Расчет!H136='ФОРМУЛЫ!'!$B$4,'ФОРМУЛЫ!'!A122,0)</f>
        <v>0</v>
      </c>
      <c r="S122" s="3">
        <f>IF(Расчет!H136='ФОРМУЛЫ!'!$B$6,'ФОРМУЛЫ!'!A122,0)</f>
        <v>0</v>
      </c>
      <c r="T122" s="5">
        <f>ROUND((IF(Расчет!R136='ФОРМУЛЫ!'!$E$3,(A122-A122/1.18),IF(Расчет!R136='ФОРМУЛЫ!'!$E$4,0,IF(Расчет!R136='ФОРМУЛЫ!'!$E$5,(A122-A122/1.1),X))))*Расчет!E136,2)</f>
        <v>0</v>
      </c>
      <c r="U122" s="3">
        <f>ROUND((IF(Расчет!R136='ФОРМУЛЫ!'!$E$3,(J122-J122/1.18),IF(Расчет!R136='ФОРМУЛЫ!'!$E$4,0,IF(Расчет!R136='ФОРМУЛЫ!'!$E$5,(J122-J122/1.1),X))))*Расчет!E136,2)</f>
        <v>0</v>
      </c>
      <c r="V122" s="3">
        <f>ROUND((J122-J122/1.18)*Расчет!E136,2)</f>
        <v>0</v>
      </c>
      <c r="W122" s="3">
        <f>ROUND(A122*Расчет!E136*0.21/365,2)</f>
        <v>0</v>
      </c>
      <c r="X122" s="3">
        <f t="shared" si="11"/>
        <v>0</v>
      </c>
      <c r="Y122" s="3">
        <f>IF(($Q$2-Расчет!X136)&gt;0,($Q$2-Расчет!X136),0)</f>
        <v>0</v>
      </c>
      <c r="Z122" s="3">
        <f t="shared" si="12"/>
        <v>0</v>
      </c>
      <c r="AA122" s="3">
        <f>IF(IF(Y122&gt;0,$Q$3-$Q$2,$Q$3-Расчет!X136)&gt;0,IF(Y122&gt;0,$Q$3-$Q$2,$Q$3-Расчет!X136),0)</f>
        <v>0</v>
      </c>
      <c r="AB122" s="3">
        <f t="shared" si="13"/>
        <v>0</v>
      </c>
      <c r="AC122" s="3">
        <f>IF(IF(AA122&gt;0,$Q$4-$Q$3,$Q$4-Расчет!X136)&gt;0,IF(AA122&gt;0,$Q$4-$Q$3,$Q$4-Расчет!X136),0)</f>
        <v>0</v>
      </c>
      <c r="AD122" s="3">
        <f t="shared" si="14"/>
        <v>0</v>
      </c>
      <c r="AE122" s="3">
        <f>IF(IF(AC122&gt;0,$Q$5-$Q$4,$Q$5-Расчет!X136)&gt;0,IF(AC122&gt;0,$Q$5-$Q$4,$Q$5-Расчет!X136),0)</f>
        <v>0</v>
      </c>
      <c r="AF122" s="3">
        <f t="shared" si="15"/>
        <v>0</v>
      </c>
      <c r="AG122" s="3">
        <f>IF(IF(AE122&gt;0,$Q$6-$Q$5,$Q$6-Расчет!X136)&gt;0,IF(AE122&gt;0,$Q$6-$Q$5,$Q$6-Расчет!X136),0)</f>
        <v>0</v>
      </c>
      <c r="AH122" s="3">
        <f t="shared" si="16"/>
        <v>0</v>
      </c>
    </row>
    <row r="123" spans="1:34" x14ac:dyDescent="0.25">
      <c r="A123" s="3">
        <f>IF(Расчет!H137='ФОРМУЛЫ!'!$B$4,Расчет!G137*Расчет!$N$28,IF(Расчет!H137='ФОРМУЛЫ!'!$B$5,Расчет!G137,IF(Расчет!H137='ФОРМУЛЫ!'!$B$6,Расчет!G137*Расчет!$O$28,0)))</f>
        <v>0</v>
      </c>
      <c r="B123" s="3">
        <f>A123*Расчет!E137</f>
        <v>0</v>
      </c>
      <c r="C123" s="3">
        <f>IF(Расчет!J137='ФОРМУЛЫ!'!$B$3,Расчет!G137*Расчет!I137/100,IF(Расчет!J137='ФОРМУЛЫ!'!$B$4,Расчет!I137*Расчет!$N$28,IF(Расчет!J137='ФОРМУЛЫ!'!$B$5,Расчет!I137,IF(Расчет!J137='ФОРМУЛЫ!'!$B$6,Расчет!I137*Расчет!$O$28,0))))</f>
        <v>0</v>
      </c>
      <c r="D123" s="3">
        <f>C123*Расчет!E137</f>
        <v>0</v>
      </c>
      <c r="E123" s="3">
        <f t="shared" si="9"/>
        <v>0</v>
      </c>
      <c r="F123" s="3">
        <f>E123*Расчет!E137</f>
        <v>0</v>
      </c>
      <c r="G123" s="3">
        <f>IF(Расчет!M137="",'ФОРМУЛЫ!'!E123*(100+Расчет!$M$28)/100,'ФОРМУЛЫ!'!E123*(100+Расчет!M137)/100)</f>
        <v>0</v>
      </c>
      <c r="H123" s="7">
        <f>IF(Расчет!M137="",ROUND(Расчет!K137*(1+Расчет!$M$28/100),0),ROUND(Расчет!K137*(1+Расчет!M137/100),0))</f>
        <v>0</v>
      </c>
      <c r="I123" s="7">
        <f>IF(Расчет!M137="",(Расчет!$M$28+100)/100,(Расчет!M137+100)/100)</f>
        <v>1.2</v>
      </c>
      <c r="J123" s="5">
        <f>IF(Расчет!P137="",IF($O$16=0,'ФОРМУЛЫ!'!H123,ROUND(Расчет!K137*'ФОРМУЛЫ!'!I123+L123,0)),Расчет!P137)</f>
        <v>0</v>
      </c>
      <c r="K123" s="5">
        <f>J123*Расчет!E137</f>
        <v>0</v>
      </c>
      <c r="L123" s="3">
        <f>IF($O$16=0,0,$M$16*(Расчет!K137/$O$16))</f>
        <v>0</v>
      </c>
      <c r="O123" s="3">
        <f>IF(Расчет!P137=0,Расчет!L137,0)</f>
        <v>0</v>
      </c>
      <c r="P123" s="12">
        <f t="shared" si="10"/>
        <v>0</v>
      </c>
      <c r="Q123" s="3">
        <f>IF(Расчет!H137='ФОРМУЛЫ!'!$B$5,'ФОРМУЛЫ!'!A123,0)</f>
        <v>0</v>
      </c>
      <c r="R123" s="3">
        <f>IF(Расчет!H137='ФОРМУЛЫ!'!$B$4,'ФОРМУЛЫ!'!A123,0)</f>
        <v>0</v>
      </c>
      <c r="S123" s="3">
        <f>IF(Расчет!H137='ФОРМУЛЫ!'!$B$6,'ФОРМУЛЫ!'!A123,0)</f>
        <v>0</v>
      </c>
      <c r="T123" s="5">
        <f>ROUND((IF(Расчет!R137='ФОРМУЛЫ!'!$E$3,(A123-A123/1.18),IF(Расчет!R137='ФОРМУЛЫ!'!$E$4,0,IF(Расчет!R137='ФОРМУЛЫ!'!$E$5,(A123-A123/1.1),X))))*Расчет!E137,2)</f>
        <v>0</v>
      </c>
      <c r="U123" s="3">
        <f>ROUND((IF(Расчет!R137='ФОРМУЛЫ!'!$E$3,(J123-J123/1.18),IF(Расчет!R137='ФОРМУЛЫ!'!$E$4,0,IF(Расчет!R137='ФОРМУЛЫ!'!$E$5,(J123-J123/1.1),X))))*Расчет!E137,2)</f>
        <v>0</v>
      </c>
      <c r="V123" s="3">
        <f>ROUND((J123-J123/1.18)*Расчет!E137,2)</f>
        <v>0</v>
      </c>
      <c r="W123" s="3">
        <f>ROUND(A123*Расчет!E137*0.21/365,2)</f>
        <v>0</v>
      </c>
      <c r="X123" s="3">
        <f t="shared" si="11"/>
        <v>0</v>
      </c>
      <c r="Y123" s="3">
        <f>IF(($Q$2-Расчет!X137)&gt;0,($Q$2-Расчет!X137),0)</f>
        <v>0</v>
      </c>
      <c r="Z123" s="3">
        <f t="shared" si="12"/>
        <v>0</v>
      </c>
      <c r="AA123" s="3">
        <f>IF(IF(Y123&gt;0,$Q$3-$Q$2,$Q$3-Расчет!X137)&gt;0,IF(Y123&gt;0,$Q$3-$Q$2,$Q$3-Расчет!X137),0)</f>
        <v>0</v>
      </c>
      <c r="AB123" s="3">
        <f t="shared" si="13"/>
        <v>0</v>
      </c>
      <c r="AC123" s="3">
        <f>IF(IF(AA123&gt;0,$Q$4-$Q$3,$Q$4-Расчет!X137)&gt;0,IF(AA123&gt;0,$Q$4-$Q$3,$Q$4-Расчет!X137),0)</f>
        <v>0</v>
      </c>
      <c r="AD123" s="3">
        <f t="shared" si="14"/>
        <v>0</v>
      </c>
      <c r="AE123" s="3">
        <f>IF(IF(AC123&gt;0,$Q$5-$Q$4,$Q$5-Расчет!X137)&gt;0,IF(AC123&gt;0,$Q$5-$Q$4,$Q$5-Расчет!X137),0)</f>
        <v>0</v>
      </c>
      <c r="AF123" s="3">
        <f t="shared" si="15"/>
        <v>0</v>
      </c>
      <c r="AG123" s="3">
        <f>IF(IF(AE123&gt;0,$Q$6-$Q$5,$Q$6-Расчет!X137)&gt;0,IF(AE123&gt;0,$Q$6-$Q$5,$Q$6-Расчет!X137),0)</f>
        <v>0</v>
      </c>
      <c r="AH123" s="3">
        <f t="shared" si="16"/>
        <v>0</v>
      </c>
    </row>
    <row r="124" spans="1:34" x14ac:dyDescent="0.25">
      <c r="A124" s="3">
        <f>IF(Расчет!H138='ФОРМУЛЫ!'!$B$4,Расчет!G138*Расчет!$N$28,IF(Расчет!H138='ФОРМУЛЫ!'!$B$5,Расчет!G138,IF(Расчет!H138='ФОРМУЛЫ!'!$B$6,Расчет!G138*Расчет!$O$28,0)))</f>
        <v>0</v>
      </c>
      <c r="B124" s="3">
        <f>A124*Расчет!E138</f>
        <v>0</v>
      </c>
      <c r="C124" s="3">
        <f>IF(Расчет!J138='ФОРМУЛЫ!'!$B$3,Расчет!G138*Расчет!I138/100,IF(Расчет!J138='ФОРМУЛЫ!'!$B$4,Расчет!I138*Расчет!$N$28,IF(Расчет!J138='ФОРМУЛЫ!'!$B$5,Расчет!I138,IF(Расчет!J138='ФОРМУЛЫ!'!$B$6,Расчет!I138*Расчет!$O$28,0))))</f>
        <v>0</v>
      </c>
      <c r="D124" s="3">
        <f>C124*Расчет!E138</f>
        <v>0</v>
      </c>
      <c r="E124" s="3">
        <f t="shared" si="9"/>
        <v>0</v>
      </c>
      <c r="F124" s="3">
        <f>E124*Расчет!E138</f>
        <v>0</v>
      </c>
      <c r="G124" s="3">
        <f>IF(Расчет!M138="",'ФОРМУЛЫ!'!E124*(100+Расчет!$M$28)/100,'ФОРМУЛЫ!'!E124*(100+Расчет!M138)/100)</f>
        <v>0</v>
      </c>
      <c r="H124" s="7">
        <f>IF(Расчет!M138="",ROUND(Расчет!K138*(1+Расчет!$M$28/100),0),ROUND(Расчет!K138*(1+Расчет!M138/100),0))</f>
        <v>0</v>
      </c>
      <c r="I124" s="7">
        <f>IF(Расчет!M138="",(Расчет!$M$28+100)/100,(Расчет!M138+100)/100)</f>
        <v>1.2</v>
      </c>
      <c r="J124" s="5">
        <f>IF(Расчет!P138="",IF($O$16=0,'ФОРМУЛЫ!'!H124,ROUND(Расчет!K138*'ФОРМУЛЫ!'!I124+L124,0)),Расчет!P138)</f>
        <v>0</v>
      </c>
      <c r="K124" s="5">
        <f>J124*Расчет!E138</f>
        <v>0</v>
      </c>
      <c r="L124" s="3">
        <f>IF($O$16=0,0,$M$16*(Расчет!K138/$O$16))</f>
        <v>0</v>
      </c>
      <c r="O124" s="3">
        <f>IF(Расчет!P138=0,Расчет!L138,0)</f>
        <v>0</v>
      </c>
      <c r="P124" s="12">
        <f t="shared" si="10"/>
        <v>0</v>
      </c>
      <c r="Q124" s="3">
        <f>IF(Расчет!H138='ФОРМУЛЫ!'!$B$5,'ФОРМУЛЫ!'!A124,0)</f>
        <v>0</v>
      </c>
      <c r="R124" s="3">
        <f>IF(Расчет!H138='ФОРМУЛЫ!'!$B$4,'ФОРМУЛЫ!'!A124,0)</f>
        <v>0</v>
      </c>
      <c r="S124" s="3">
        <f>IF(Расчет!H138='ФОРМУЛЫ!'!$B$6,'ФОРМУЛЫ!'!A124,0)</f>
        <v>0</v>
      </c>
      <c r="T124" s="5">
        <f>ROUND((IF(Расчет!R138='ФОРМУЛЫ!'!$E$3,(A124-A124/1.18),IF(Расчет!R138='ФОРМУЛЫ!'!$E$4,0,IF(Расчет!R138='ФОРМУЛЫ!'!$E$5,(A124-A124/1.1),X))))*Расчет!E138,2)</f>
        <v>0</v>
      </c>
      <c r="U124" s="3">
        <f>ROUND((IF(Расчет!R138='ФОРМУЛЫ!'!$E$3,(J124-J124/1.18),IF(Расчет!R138='ФОРМУЛЫ!'!$E$4,0,IF(Расчет!R138='ФОРМУЛЫ!'!$E$5,(J124-J124/1.1),X))))*Расчет!E138,2)</f>
        <v>0</v>
      </c>
      <c r="V124" s="3">
        <f>ROUND((J124-J124/1.18)*Расчет!E138,2)</f>
        <v>0</v>
      </c>
      <c r="W124" s="3">
        <f>ROUND(A124*Расчет!E138*0.21/365,2)</f>
        <v>0</v>
      </c>
      <c r="X124" s="3">
        <f t="shared" si="11"/>
        <v>0</v>
      </c>
      <c r="Y124" s="3">
        <f>IF(($Q$2-Расчет!X138)&gt;0,($Q$2-Расчет!X138),0)</f>
        <v>0</v>
      </c>
      <c r="Z124" s="3">
        <f t="shared" si="12"/>
        <v>0</v>
      </c>
      <c r="AA124" s="3">
        <f>IF(IF(Y124&gt;0,$Q$3-$Q$2,$Q$3-Расчет!X138)&gt;0,IF(Y124&gt;0,$Q$3-$Q$2,$Q$3-Расчет!X138),0)</f>
        <v>0</v>
      </c>
      <c r="AB124" s="3">
        <f t="shared" si="13"/>
        <v>0</v>
      </c>
      <c r="AC124" s="3">
        <f>IF(IF(AA124&gt;0,$Q$4-$Q$3,$Q$4-Расчет!X138)&gt;0,IF(AA124&gt;0,$Q$4-$Q$3,$Q$4-Расчет!X138),0)</f>
        <v>0</v>
      </c>
      <c r="AD124" s="3">
        <f t="shared" si="14"/>
        <v>0</v>
      </c>
      <c r="AE124" s="3">
        <f>IF(IF(AC124&gt;0,$Q$5-$Q$4,$Q$5-Расчет!X138)&gt;0,IF(AC124&gt;0,$Q$5-$Q$4,$Q$5-Расчет!X138),0)</f>
        <v>0</v>
      </c>
      <c r="AF124" s="3">
        <f t="shared" si="15"/>
        <v>0</v>
      </c>
      <c r="AG124" s="3">
        <f>IF(IF(AE124&gt;0,$Q$6-$Q$5,$Q$6-Расчет!X138)&gt;0,IF(AE124&gt;0,$Q$6-$Q$5,$Q$6-Расчет!X138),0)</f>
        <v>0</v>
      </c>
      <c r="AH124" s="3">
        <f t="shared" si="16"/>
        <v>0</v>
      </c>
    </row>
    <row r="125" spans="1:34" x14ac:dyDescent="0.25">
      <c r="A125" s="3">
        <f>IF(Расчет!H139='ФОРМУЛЫ!'!$B$4,Расчет!G139*Расчет!$N$28,IF(Расчет!H139='ФОРМУЛЫ!'!$B$5,Расчет!G139,IF(Расчет!H139='ФОРМУЛЫ!'!$B$6,Расчет!G139*Расчет!$O$28,0)))</f>
        <v>0</v>
      </c>
      <c r="B125" s="3">
        <f>A125*Расчет!E139</f>
        <v>0</v>
      </c>
      <c r="C125" s="3">
        <f>IF(Расчет!J139='ФОРМУЛЫ!'!$B$3,Расчет!G139*Расчет!I139/100,IF(Расчет!J139='ФОРМУЛЫ!'!$B$4,Расчет!I139*Расчет!$N$28,IF(Расчет!J139='ФОРМУЛЫ!'!$B$5,Расчет!I139,IF(Расчет!J139='ФОРМУЛЫ!'!$B$6,Расчет!I139*Расчет!$O$28,0))))</f>
        <v>0</v>
      </c>
      <c r="D125" s="3">
        <f>C125*Расчет!E139</f>
        <v>0</v>
      </c>
      <c r="E125" s="3">
        <f t="shared" si="9"/>
        <v>0</v>
      </c>
      <c r="F125" s="3">
        <f>E125*Расчет!E139</f>
        <v>0</v>
      </c>
      <c r="G125" s="3">
        <f>IF(Расчет!M139="",'ФОРМУЛЫ!'!E125*(100+Расчет!$M$28)/100,'ФОРМУЛЫ!'!E125*(100+Расчет!M139)/100)</f>
        <v>0</v>
      </c>
      <c r="H125" s="7">
        <f>IF(Расчет!M139="",ROUND(Расчет!K139*(1+Расчет!$M$28/100),0),ROUND(Расчет!K139*(1+Расчет!M139/100),0))</f>
        <v>0</v>
      </c>
      <c r="I125" s="7">
        <f>IF(Расчет!M139="",(Расчет!$M$28+100)/100,(Расчет!M139+100)/100)</f>
        <v>1.2</v>
      </c>
      <c r="J125" s="5">
        <f>IF(Расчет!P139="",IF($O$16=0,'ФОРМУЛЫ!'!H125,ROUND(Расчет!K139*'ФОРМУЛЫ!'!I125+L125,0)),Расчет!P139)</f>
        <v>0</v>
      </c>
      <c r="K125" s="5">
        <f>J125*Расчет!E139</f>
        <v>0</v>
      </c>
      <c r="L125" s="3">
        <f>IF($O$16=0,0,$M$16*(Расчет!K139/$O$16))</f>
        <v>0</v>
      </c>
      <c r="O125" s="3">
        <f>IF(Расчет!P139=0,Расчет!L139,0)</f>
        <v>0</v>
      </c>
      <c r="P125" s="12">
        <f t="shared" si="10"/>
        <v>0</v>
      </c>
      <c r="Q125" s="3">
        <f>IF(Расчет!H139='ФОРМУЛЫ!'!$B$5,'ФОРМУЛЫ!'!A125,0)</f>
        <v>0</v>
      </c>
      <c r="R125" s="3">
        <f>IF(Расчет!H139='ФОРМУЛЫ!'!$B$4,'ФОРМУЛЫ!'!A125,0)</f>
        <v>0</v>
      </c>
      <c r="S125" s="3">
        <f>IF(Расчет!H139='ФОРМУЛЫ!'!$B$6,'ФОРМУЛЫ!'!A125,0)</f>
        <v>0</v>
      </c>
      <c r="T125" s="5">
        <f>ROUND((IF(Расчет!R139='ФОРМУЛЫ!'!$E$3,(A125-A125/1.18),IF(Расчет!R139='ФОРМУЛЫ!'!$E$4,0,IF(Расчет!R139='ФОРМУЛЫ!'!$E$5,(A125-A125/1.1),X))))*Расчет!E139,2)</f>
        <v>0</v>
      </c>
      <c r="U125" s="3">
        <f>ROUND((IF(Расчет!R139='ФОРМУЛЫ!'!$E$3,(J125-J125/1.18),IF(Расчет!R139='ФОРМУЛЫ!'!$E$4,0,IF(Расчет!R139='ФОРМУЛЫ!'!$E$5,(J125-J125/1.1),X))))*Расчет!E139,2)</f>
        <v>0</v>
      </c>
      <c r="V125" s="3">
        <f>ROUND((J125-J125/1.18)*Расчет!E139,2)</f>
        <v>0</v>
      </c>
      <c r="W125" s="3">
        <f>ROUND(A125*Расчет!E139*0.21/365,2)</f>
        <v>0</v>
      </c>
      <c r="X125" s="3">
        <f t="shared" si="11"/>
        <v>0</v>
      </c>
      <c r="Y125" s="3">
        <f>IF(($Q$2-Расчет!X139)&gt;0,($Q$2-Расчет!X139),0)</f>
        <v>0</v>
      </c>
      <c r="Z125" s="3">
        <f t="shared" si="12"/>
        <v>0</v>
      </c>
      <c r="AA125" s="3">
        <f>IF(IF(Y125&gt;0,$Q$3-$Q$2,$Q$3-Расчет!X139)&gt;0,IF(Y125&gt;0,$Q$3-$Q$2,$Q$3-Расчет!X139),0)</f>
        <v>0</v>
      </c>
      <c r="AB125" s="3">
        <f t="shared" si="13"/>
        <v>0</v>
      </c>
      <c r="AC125" s="3">
        <f>IF(IF(AA125&gt;0,$Q$4-$Q$3,$Q$4-Расчет!X139)&gt;0,IF(AA125&gt;0,$Q$4-$Q$3,$Q$4-Расчет!X139),0)</f>
        <v>0</v>
      </c>
      <c r="AD125" s="3">
        <f t="shared" si="14"/>
        <v>0</v>
      </c>
      <c r="AE125" s="3">
        <f>IF(IF(AC125&gt;0,$Q$5-$Q$4,$Q$5-Расчет!X139)&gt;0,IF(AC125&gt;0,$Q$5-$Q$4,$Q$5-Расчет!X139),0)</f>
        <v>0</v>
      </c>
      <c r="AF125" s="3">
        <f t="shared" si="15"/>
        <v>0</v>
      </c>
      <c r="AG125" s="3">
        <f>IF(IF(AE125&gt;0,$Q$6-$Q$5,$Q$6-Расчет!X139)&gt;0,IF(AE125&gt;0,$Q$6-$Q$5,$Q$6-Расчет!X139),0)</f>
        <v>0</v>
      </c>
      <c r="AH125" s="3">
        <f t="shared" si="16"/>
        <v>0</v>
      </c>
    </row>
    <row r="126" spans="1:34" x14ac:dyDescent="0.25">
      <c r="A126" s="3">
        <f>IF(Расчет!H140='ФОРМУЛЫ!'!$B$4,Расчет!G140*Расчет!$N$28,IF(Расчет!H140='ФОРМУЛЫ!'!$B$5,Расчет!G140,IF(Расчет!H140='ФОРМУЛЫ!'!$B$6,Расчет!G140*Расчет!$O$28,0)))</f>
        <v>0</v>
      </c>
      <c r="B126" s="3">
        <f>A126*Расчет!E140</f>
        <v>0</v>
      </c>
      <c r="C126" s="3">
        <f>IF(Расчет!J140='ФОРМУЛЫ!'!$B$3,Расчет!G140*Расчет!I140/100,IF(Расчет!J140='ФОРМУЛЫ!'!$B$4,Расчет!I140*Расчет!$N$28,IF(Расчет!J140='ФОРМУЛЫ!'!$B$5,Расчет!I140,IF(Расчет!J140='ФОРМУЛЫ!'!$B$6,Расчет!I140*Расчет!$O$28,0))))</f>
        <v>0</v>
      </c>
      <c r="D126" s="3">
        <f>C126*Расчет!E140</f>
        <v>0</v>
      </c>
      <c r="E126" s="3">
        <f t="shared" si="9"/>
        <v>0</v>
      </c>
      <c r="F126" s="3">
        <f>E126*Расчет!E140</f>
        <v>0</v>
      </c>
      <c r="G126" s="3">
        <f>IF(Расчет!M140="",'ФОРМУЛЫ!'!E126*(100+Расчет!$M$28)/100,'ФОРМУЛЫ!'!E126*(100+Расчет!M140)/100)</f>
        <v>0</v>
      </c>
      <c r="H126" s="7">
        <f>IF(Расчет!M140="",ROUND(Расчет!K140*(1+Расчет!$M$28/100),0),ROUND(Расчет!K140*(1+Расчет!M140/100),0))</f>
        <v>0</v>
      </c>
      <c r="I126" s="7">
        <f>IF(Расчет!M140="",(Расчет!$M$28+100)/100,(Расчет!M140+100)/100)</f>
        <v>1.2</v>
      </c>
      <c r="J126" s="5">
        <f>IF(Расчет!P140="",IF($O$16=0,'ФОРМУЛЫ!'!H126,ROUND(Расчет!K140*'ФОРМУЛЫ!'!I126+L126,0)),Расчет!P140)</f>
        <v>0</v>
      </c>
      <c r="K126" s="5">
        <f>J126*Расчет!E140</f>
        <v>0</v>
      </c>
      <c r="L126" s="3">
        <f>IF($O$16=0,0,$M$16*(Расчет!K140/$O$16))</f>
        <v>0</v>
      </c>
      <c r="O126" s="3">
        <f>IF(Расчет!P140=0,Расчет!L140,0)</f>
        <v>0</v>
      </c>
      <c r="P126" s="12">
        <f t="shared" si="10"/>
        <v>0</v>
      </c>
      <c r="Q126" s="3">
        <f>IF(Расчет!H140='ФОРМУЛЫ!'!$B$5,'ФОРМУЛЫ!'!A126,0)</f>
        <v>0</v>
      </c>
      <c r="R126" s="3">
        <f>IF(Расчет!H140='ФОРМУЛЫ!'!$B$4,'ФОРМУЛЫ!'!A126,0)</f>
        <v>0</v>
      </c>
      <c r="S126" s="3">
        <f>IF(Расчет!H140='ФОРМУЛЫ!'!$B$6,'ФОРМУЛЫ!'!A126,0)</f>
        <v>0</v>
      </c>
      <c r="T126" s="5">
        <f>ROUND((IF(Расчет!R140='ФОРМУЛЫ!'!$E$3,(A126-A126/1.18),IF(Расчет!R140='ФОРМУЛЫ!'!$E$4,0,IF(Расчет!R140='ФОРМУЛЫ!'!$E$5,(A126-A126/1.1),X))))*Расчет!E140,2)</f>
        <v>0</v>
      </c>
      <c r="U126" s="3">
        <f>ROUND((IF(Расчет!R140='ФОРМУЛЫ!'!$E$3,(J126-J126/1.18),IF(Расчет!R140='ФОРМУЛЫ!'!$E$4,0,IF(Расчет!R140='ФОРМУЛЫ!'!$E$5,(J126-J126/1.1),X))))*Расчет!E140,2)</f>
        <v>0</v>
      </c>
      <c r="V126" s="3">
        <f>ROUND((J126-J126/1.18)*Расчет!E140,2)</f>
        <v>0</v>
      </c>
      <c r="W126" s="3">
        <f>ROUND(A126*Расчет!E140*0.21/365,2)</f>
        <v>0</v>
      </c>
      <c r="X126" s="3">
        <f t="shared" si="11"/>
        <v>0</v>
      </c>
      <c r="Y126" s="3">
        <f>IF(($Q$2-Расчет!X140)&gt;0,($Q$2-Расчет!X140),0)</f>
        <v>0</v>
      </c>
      <c r="Z126" s="3">
        <f t="shared" si="12"/>
        <v>0</v>
      </c>
      <c r="AA126" s="3">
        <f>IF(IF(Y126&gt;0,$Q$3-$Q$2,$Q$3-Расчет!X140)&gt;0,IF(Y126&gt;0,$Q$3-$Q$2,$Q$3-Расчет!X140),0)</f>
        <v>0</v>
      </c>
      <c r="AB126" s="3">
        <f t="shared" si="13"/>
        <v>0</v>
      </c>
      <c r="AC126" s="3">
        <f>IF(IF(AA126&gt;0,$Q$4-$Q$3,$Q$4-Расчет!X140)&gt;0,IF(AA126&gt;0,$Q$4-$Q$3,$Q$4-Расчет!X140),0)</f>
        <v>0</v>
      </c>
      <c r="AD126" s="3">
        <f t="shared" si="14"/>
        <v>0</v>
      </c>
      <c r="AE126" s="3">
        <f>IF(IF(AC126&gt;0,$Q$5-$Q$4,$Q$5-Расчет!X140)&gt;0,IF(AC126&gt;0,$Q$5-$Q$4,$Q$5-Расчет!X140),0)</f>
        <v>0</v>
      </c>
      <c r="AF126" s="3">
        <f t="shared" si="15"/>
        <v>0</v>
      </c>
      <c r="AG126" s="3">
        <f>IF(IF(AE126&gt;0,$Q$6-$Q$5,$Q$6-Расчет!X140)&gt;0,IF(AE126&gt;0,$Q$6-$Q$5,$Q$6-Расчет!X140),0)</f>
        <v>0</v>
      </c>
      <c r="AH126" s="3">
        <f t="shared" si="16"/>
        <v>0</v>
      </c>
    </row>
    <row r="127" spans="1:34" x14ac:dyDescent="0.25">
      <c r="A127" s="3">
        <f>IF(Расчет!H141='ФОРМУЛЫ!'!$B$4,Расчет!G141*Расчет!$N$28,IF(Расчет!H141='ФОРМУЛЫ!'!$B$5,Расчет!G141,IF(Расчет!H141='ФОРМУЛЫ!'!$B$6,Расчет!G141*Расчет!$O$28,0)))</f>
        <v>0</v>
      </c>
      <c r="B127" s="3">
        <f>A127*Расчет!E141</f>
        <v>0</v>
      </c>
      <c r="C127" s="3">
        <f>IF(Расчет!J141='ФОРМУЛЫ!'!$B$3,Расчет!G141*Расчет!I141/100,IF(Расчет!J141='ФОРМУЛЫ!'!$B$4,Расчет!I141*Расчет!$N$28,IF(Расчет!J141='ФОРМУЛЫ!'!$B$5,Расчет!I141,IF(Расчет!J141='ФОРМУЛЫ!'!$B$6,Расчет!I141*Расчет!$O$28,0))))</f>
        <v>0</v>
      </c>
      <c r="D127" s="3">
        <f>C127*Расчет!E141</f>
        <v>0</v>
      </c>
      <c r="E127" s="3">
        <f t="shared" si="9"/>
        <v>0</v>
      </c>
      <c r="F127" s="3">
        <f>E127*Расчет!E141</f>
        <v>0</v>
      </c>
      <c r="G127" s="3">
        <f>IF(Расчет!M141="",'ФОРМУЛЫ!'!E127*(100+Расчет!$M$28)/100,'ФОРМУЛЫ!'!E127*(100+Расчет!M141)/100)</f>
        <v>0</v>
      </c>
      <c r="H127" s="7">
        <f>IF(Расчет!M141="",ROUND(Расчет!K141*(1+Расчет!$M$28/100),0),ROUND(Расчет!K141*(1+Расчет!M141/100),0))</f>
        <v>0</v>
      </c>
      <c r="I127" s="7">
        <f>IF(Расчет!M141="",(Расчет!$M$28+100)/100,(Расчет!M141+100)/100)</f>
        <v>1.2</v>
      </c>
      <c r="J127" s="5">
        <f>IF(Расчет!P141="",IF($O$16=0,'ФОРМУЛЫ!'!H127,ROUND(Расчет!K141*'ФОРМУЛЫ!'!I127+L127,0)),Расчет!P141)</f>
        <v>0</v>
      </c>
      <c r="K127" s="5">
        <f>J127*Расчет!E141</f>
        <v>0</v>
      </c>
      <c r="L127" s="3">
        <f>IF($O$16=0,0,$M$16*(Расчет!K141/$O$16))</f>
        <v>0</v>
      </c>
      <c r="O127" s="3">
        <f>IF(Расчет!P141=0,Расчет!L141,0)</f>
        <v>0</v>
      </c>
      <c r="P127" s="12">
        <f t="shared" si="10"/>
        <v>0</v>
      </c>
      <c r="Q127" s="3">
        <f>IF(Расчет!H141='ФОРМУЛЫ!'!$B$5,'ФОРМУЛЫ!'!A127,0)</f>
        <v>0</v>
      </c>
      <c r="R127" s="3">
        <f>IF(Расчет!H141='ФОРМУЛЫ!'!$B$4,'ФОРМУЛЫ!'!A127,0)</f>
        <v>0</v>
      </c>
      <c r="S127" s="3">
        <f>IF(Расчет!H141='ФОРМУЛЫ!'!$B$6,'ФОРМУЛЫ!'!A127,0)</f>
        <v>0</v>
      </c>
      <c r="T127" s="5">
        <f>ROUND((IF(Расчет!R141='ФОРМУЛЫ!'!$E$3,(A127-A127/1.18),IF(Расчет!R141='ФОРМУЛЫ!'!$E$4,0,IF(Расчет!R141='ФОРМУЛЫ!'!$E$5,(A127-A127/1.1),X))))*Расчет!E141,2)</f>
        <v>0</v>
      </c>
      <c r="U127" s="3">
        <f>ROUND((IF(Расчет!R141='ФОРМУЛЫ!'!$E$3,(J127-J127/1.18),IF(Расчет!R141='ФОРМУЛЫ!'!$E$4,0,IF(Расчет!R141='ФОРМУЛЫ!'!$E$5,(J127-J127/1.1),X))))*Расчет!E141,2)</f>
        <v>0</v>
      </c>
      <c r="V127" s="3">
        <f>ROUND((J127-J127/1.18)*Расчет!E141,2)</f>
        <v>0</v>
      </c>
      <c r="W127" s="3">
        <f>ROUND(A127*Расчет!E141*0.21/365,2)</f>
        <v>0</v>
      </c>
      <c r="X127" s="3">
        <f t="shared" si="11"/>
        <v>0</v>
      </c>
      <c r="Y127" s="3">
        <f>IF(($Q$2-Расчет!X141)&gt;0,($Q$2-Расчет!X141),0)</f>
        <v>0</v>
      </c>
      <c r="Z127" s="3">
        <f t="shared" si="12"/>
        <v>0</v>
      </c>
      <c r="AA127" s="3">
        <f>IF(IF(Y127&gt;0,$Q$3-$Q$2,$Q$3-Расчет!X141)&gt;0,IF(Y127&gt;0,$Q$3-$Q$2,$Q$3-Расчет!X141),0)</f>
        <v>0</v>
      </c>
      <c r="AB127" s="3">
        <f t="shared" si="13"/>
        <v>0</v>
      </c>
      <c r="AC127" s="3">
        <f>IF(IF(AA127&gt;0,$Q$4-$Q$3,$Q$4-Расчет!X141)&gt;0,IF(AA127&gt;0,$Q$4-$Q$3,$Q$4-Расчет!X141),0)</f>
        <v>0</v>
      </c>
      <c r="AD127" s="3">
        <f t="shared" si="14"/>
        <v>0</v>
      </c>
      <c r="AE127" s="3">
        <f>IF(IF(AC127&gt;0,$Q$5-$Q$4,$Q$5-Расчет!X141)&gt;0,IF(AC127&gt;0,$Q$5-$Q$4,$Q$5-Расчет!X141),0)</f>
        <v>0</v>
      </c>
      <c r="AF127" s="3">
        <f t="shared" si="15"/>
        <v>0</v>
      </c>
      <c r="AG127" s="3">
        <f>IF(IF(AE127&gt;0,$Q$6-$Q$5,$Q$6-Расчет!X141)&gt;0,IF(AE127&gt;0,$Q$6-$Q$5,$Q$6-Расчет!X141),0)</f>
        <v>0</v>
      </c>
      <c r="AH127" s="3">
        <f t="shared" si="16"/>
        <v>0</v>
      </c>
    </row>
    <row r="128" spans="1:34" x14ac:dyDescent="0.25">
      <c r="A128" s="3">
        <f>IF(Расчет!H142='ФОРМУЛЫ!'!$B$4,Расчет!G142*Расчет!$N$28,IF(Расчет!H142='ФОРМУЛЫ!'!$B$5,Расчет!G142,IF(Расчет!H142='ФОРМУЛЫ!'!$B$6,Расчет!G142*Расчет!$O$28,0)))</f>
        <v>0</v>
      </c>
      <c r="B128" s="3">
        <f>A128*Расчет!E142</f>
        <v>0</v>
      </c>
      <c r="C128" s="3">
        <f>IF(Расчет!J142='ФОРМУЛЫ!'!$B$3,Расчет!G142*Расчет!I142/100,IF(Расчет!J142='ФОРМУЛЫ!'!$B$4,Расчет!I142*Расчет!$N$28,IF(Расчет!J142='ФОРМУЛЫ!'!$B$5,Расчет!I142,IF(Расчет!J142='ФОРМУЛЫ!'!$B$6,Расчет!I142*Расчет!$O$28,0))))</f>
        <v>0</v>
      </c>
      <c r="D128" s="3">
        <f>C128*Расчет!E142</f>
        <v>0</v>
      </c>
      <c r="E128" s="3">
        <f t="shared" si="9"/>
        <v>0</v>
      </c>
      <c r="F128" s="3">
        <f>E128*Расчет!E142</f>
        <v>0</v>
      </c>
      <c r="G128" s="3">
        <f>IF(Расчет!M142="",'ФОРМУЛЫ!'!E128*(100+Расчет!$M$28)/100,'ФОРМУЛЫ!'!E128*(100+Расчет!M142)/100)</f>
        <v>0</v>
      </c>
      <c r="H128" s="7">
        <f>IF(Расчет!M142="",ROUND(Расчет!K142*(1+Расчет!$M$28/100),0),ROUND(Расчет!K142*(1+Расчет!M142/100),0))</f>
        <v>0</v>
      </c>
      <c r="I128" s="7">
        <f>IF(Расчет!M142="",(Расчет!$M$28+100)/100,(Расчет!M142+100)/100)</f>
        <v>1.2</v>
      </c>
      <c r="J128" s="5">
        <f>IF(Расчет!P142="",IF($O$16=0,'ФОРМУЛЫ!'!H128,ROUND(Расчет!K142*'ФОРМУЛЫ!'!I128+L128,0)),Расчет!P142)</f>
        <v>0</v>
      </c>
      <c r="K128" s="5">
        <f>J128*Расчет!E142</f>
        <v>0</v>
      </c>
      <c r="L128" s="3">
        <f>IF($O$16=0,0,$M$16*(Расчет!K142/$O$16))</f>
        <v>0</v>
      </c>
      <c r="O128" s="3">
        <f>IF(Расчет!P142=0,Расчет!L142,0)</f>
        <v>0</v>
      </c>
      <c r="P128" s="12">
        <f t="shared" si="10"/>
        <v>0</v>
      </c>
      <c r="Q128" s="3">
        <f>IF(Расчет!H142='ФОРМУЛЫ!'!$B$5,'ФОРМУЛЫ!'!A128,0)</f>
        <v>0</v>
      </c>
      <c r="R128" s="3">
        <f>IF(Расчет!H142='ФОРМУЛЫ!'!$B$4,'ФОРМУЛЫ!'!A128,0)</f>
        <v>0</v>
      </c>
      <c r="S128" s="3">
        <f>IF(Расчет!H142='ФОРМУЛЫ!'!$B$6,'ФОРМУЛЫ!'!A128,0)</f>
        <v>0</v>
      </c>
      <c r="T128" s="5">
        <f>ROUND((IF(Расчет!R142='ФОРМУЛЫ!'!$E$3,(A128-A128/1.18),IF(Расчет!R142='ФОРМУЛЫ!'!$E$4,0,IF(Расчет!R142='ФОРМУЛЫ!'!$E$5,(A128-A128/1.1),X))))*Расчет!E142,2)</f>
        <v>0</v>
      </c>
      <c r="U128" s="3">
        <f>ROUND((IF(Расчет!R142='ФОРМУЛЫ!'!$E$3,(J128-J128/1.18),IF(Расчет!R142='ФОРМУЛЫ!'!$E$4,0,IF(Расчет!R142='ФОРМУЛЫ!'!$E$5,(J128-J128/1.1),X))))*Расчет!E142,2)</f>
        <v>0</v>
      </c>
      <c r="V128" s="3">
        <f>ROUND((J128-J128/1.18)*Расчет!E142,2)</f>
        <v>0</v>
      </c>
      <c r="W128" s="3">
        <f>ROUND(A128*Расчет!E142*0.21/365,2)</f>
        <v>0</v>
      </c>
      <c r="X128" s="3">
        <f t="shared" si="11"/>
        <v>0</v>
      </c>
      <c r="Y128" s="3">
        <f>IF(($Q$2-Расчет!X142)&gt;0,($Q$2-Расчет!X142),0)</f>
        <v>0</v>
      </c>
      <c r="Z128" s="3">
        <f t="shared" si="12"/>
        <v>0</v>
      </c>
      <c r="AA128" s="3">
        <f>IF(IF(Y128&gt;0,$Q$3-$Q$2,$Q$3-Расчет!X142)&gt;0,IF(Y128&gt;0,$Q$3-$Q$2,$Q$3-Расчет!X142),0)</f>
        <v>0</v>
      </c>
      <c r="AB128" s="3">
        <f t="shared" si="13"/>
        <v>0</v>
      </c>
      <c r="AC128" s="3">
        <f>IF(IF(AA128&gt;0,$Q$4-$Q$3,$Q$4-Расчет!X142)&gt;0,IF(AA128&gt;0,$Q$4-$Q$3,$Q$4-Расчет!X142),0)</f>
        <v>0</v>
      </c>
      <c r="AD128" s="3">
        <f t="shared" si="14"/>
        <v>0</v>
      </c>
      <c r="AE128" s="3">
        <f>IF(IF(AC128&gt;0,$Q$5-$Q$4,$Q$5-Расчет!X142)&gt;0,IF(AC128&gt;0,$Q$5-$Q$4,$Q$5-Расчет!X142),0)</f>
        <v>0</v>
      </c>
      <c r="AF128" s="3">
        <f t="shared" si="15"/>
        <v>0</v>
      </c>
      <c r="AG128" s="3">
        <f>IF(IF(AE128&gt;0,$Q$6-$Q$5,$Q$6-Расчет!X142)&gt;0,IF(AE128&gt;0,$Q$6-$Q$5,$Q$6-Расчет!X142),0)</f>
        <v>0</v>
      </c>
      <c r="AH128" s="3">
        <f t="shared" si="16"/>
        <v>0</v>
      </c>
    </row>
    <row r="129" spans="1:34" x14ac:dyDescent="0.25">
      <c r="A129" s="3">
        <f>IF(Расчет!H143='ФОРМУЛЫ!'!$B$4,Расчет!G143*Расчет!$N$28,IF(Расчет!H143='ФОРМУЛЫ!'!$B$5,Расчет!G143,IF(Расчет!H143='ФОРМУЛЫ!'!$B$6,Расчет!G143*Расчет!$O$28,0)))</f>
        <v>0</v>
      </c>
      <c r="B129" s="3">
        <f>A129*Расчет!E143</f>
        <v>0</v>
      </c>
      <c r="C129" s="3">
        <f>IF(Расчет!J143='ФОРМУЛЫ!'!$B$3,Расчет!G143*Расчет!I143/100,IF(Расчет!J143='ФОРМУЛЫ!'!$B$4,Расчет!I143*Расчет!$N$28,IF(Расчет!J143='ФОРМУЛЫ!'!$B$5,Расчет!I143,IF(Расчет!J143='ФОРМУЛЫ!'!$B$6,Расчет!I143*Расчет!$O$28,0))))</f>
        <v>0</v>
      </c>
      <c r="D129" s="3">
        <f>C129*Расчет!E143</f>
        <v>0</v>
      </c>
      <c r="E129" s="3">
        <f t="shared" si="9"/>
        <v>0</v>
      </c>
      <c r="F129" s="3">
        <f>E129*Расчет!E143</f>
        <v>0</v>
      </c>
      <c r="G129" s="3">
        <f>IF(Расчет!M143="",'ФОРМУЛЫ!'!E129*(100+Расчет!$M$28)/100,'ФОРМУЛЫ!'!E129*(100+Расчет!M143)/100)</f>
        <v>0</v>
      </c>
      <c r="H129" s="7">
        <f>IF(Расчет!M143="",ROUND(Расчет!K143*(1+Расчет!$M$28/100),0),ROUND(Расчет!K143*(1+Расчет!M143/100),0))</f>
        <v>0</v>
      </c>
      <c r="I129" s="7">
        <f>IF(Расчет!M143="",(Расчет!$M$28+100)/100,(Расчет!M143+100)/100)</f>
        <v>1.2</v>
      </c>
      <c r="J129" s="5">
        <f>IF(Расчет!P143="",IF($O$16=0,'ФОРМУЛЫ!'!H129,ROUND(Расчет!K143*'ФОРМУЛЫ!'!I129+L129,0)),Расчет!P143)</f>
        <v>0</v>
      </c>
      <c r="K129" s="5">
        <f>J129*Расчет!E143</f>
        <v>0</v>
      </c>
      <c r="L129" s="3">
        <f>IF($O$16=0,0,$M$16*(Расчет!K143/$O$16))</f>
        <v>0</v>
      </c>
      <c r="O129" s="3">
        <f>IF(Расчет!P143=0,Расчет!L143,0)</f>
        <v>0</v>
      </c>
      <c r="P129" s="12">
        <f t="shared" si="10"/>
        <v>0</v>
      </c>
      <c r="Q129" s="3">
        <f>IF(Расчет!H143='ФОРМУЛЫ!'!$B$5,'ФОРМУЛЫ!'!A129,0)</f>
        <v>0</v>
      </c>
      <c r="R129" s="3">
        <f>IF(Расчет!H143='ФОРМУЛЫ!'!$B$4,'ФОРМУЛЫ!'!A129,0)</f>
        <v>0</v>
      </c>
      <c r="S129" s="3">
        <f>IF(Расчет!H143='ФОРМУЛЫ!'!$B$6,'ФОРМУЛЫ!'!A129,0)</f>
        <v>0</v>
      </c>
      <c r="T129" s="5">
        <f>ROUND((IF(Расчет!R143='ФОРМУЛЫ!'!$E$3,(A129-A129/1.18),IF(Расчет!R143='ФОРМУЛЫ!'!$E$4,0,IF(Расчет!R143='ФОРМУЛЫ!'!$E$5,(A129-A129/1.1),X))))*Расчет!E143,2)</f>
        <v>0</v>
      </c>
      <c r="U129" s="3">
        <f>ROUND((IF(Расчет!R143='ФОРМУЛЫ!'!$E$3,(J129-J129/1.18),IF(Расчет!R143='ФОРМУЛЫ!'!$E$4,0,IF(Расчет!R143='ФОРМУЛЫ!'!$E$5,(J129-J129/1.1),X))))*Расчет!E143,2)</f>
        <v>0</v>
      </c>
      <c r="V129" s="3">
        <f>ROUND((J129-J129/1.18)*Расчет!E143,2)</f>
        <v>0</v>
      </c>
      <c r="W129" s="3">
        <f>ROUND(A129*Расчет!E143*0.21/365,2)</f>
        <v>0</v>
      </c>
      <c r="X129" s="3">
        <f t="shared" si="11"/>
        <v>0</v>
      </c>
      <c r="Y129" s="3">
        <f>IF(($Q$2-Расчет!X143)&gt;0,($Q$2-Расчет!X143),0)</f>
        <v>0</v>
      </c>
      <c r="Z129" s="3">
        <f t="shared" si="12"/>
        <v>0</v>
      </c>
      <c r="AA129" s="3">
        <f>IF(IF(Y129&gt;0,$Q$3-$Q$2,$Q$3-Расчет!X143)&gt;0,IF(Y129&gt;0,$Q$3-$Q$2,$Q$3-Расчет!X143),0)</f>
        <v>0</v>
      </c>
      <c r="AB129" s="3">
        <f t="shared" si="13"/>
        <v>0</v>
      </c>
      <c r="AC129" s="3">
        <f>IF(IF(AA129&gt;0,$Q$4-$Q$3,$Q$4-Расчет!X143)&gt;0,IF(AA129&gt;0,$Q$4-$Q$3,$Q$4-Расчет!X143),0)</f>
        <v>0</v>
      </c>
      <c r="AD129" s="3">
        <f t="shared" si="14"/>
        <v>0</v>
      </c>
      <c r="AE129" s="3">
        <f>IF(IF(AC129&gt;0,$Q$5-$Q$4,$Q$5-Расчет!X143)&gt;0,IF(AC129&gt;0,$Q$5-$Q$4,$Q$5-Расчет!X143),0)</f>
        <v>0</v>
      </c>
      <c r="AF129" s="3">
        <f t="shared" si="15"/>
        <v>0</v>
      </c>
      <c r="AG129" s="3">
        <f>IF(IF(AE129&gt;0,$Q$6-$Q$5,$Q$6-Расчет!X143)&gt;0,IF(AE129&gt;0,$Q$6-$Q$5,$Q$6-Расчет!X143),0)</f>
        <v>0</v>
      </c>
      <c r="AH129" s="3">
        <f t="shared" si="16"/>
        <v>0</v>
      </c>
    </row>
    <row r="130" spans="1:34" x14ac:dyDescent="0.25">
      <c r="A130" s="3">
        <f>IF(Расчет!H144='ФОРМУЛЫ!'!$B$4,Расчет!G144*Расчет!$N$28,IF(Расчет!H144='ФОРМУЛЫ!'!$B$5,Расчет!G144,IF(Расчет!H144='ФОРМУЛЫ!'!$B$6,Расчет!G144*Расчет!$O$28,0)))</f>
        <v>0</v>
      </c>
      <c r="B130" s="3">
        <f>A130*Расчет!E144</f>
        <v>0</v>
      </c>
      <c r="C130" s="3">
        <f>IF(Расчет!J144='ФОРМУЛЫ!'!$B$3,Расчет!G144*Расчет!I144/100,IF(Расчет!J144='ФОРМУЛЫ!'!$B$4,Расчет!I144*Расчет!$N$28,IF(Расчет!J144='ФОРМУЛЫ!'!$B$5,Расчет!I144,IF(Расчет!J144='ФОРМУЛЫ!'!$B$6,Расчет!I144*Расчет!$O$28,0))))</f>
        <v>0</v>
      </c>
      <c r="D130" s="3">
        <f>C130*Расчет!E144</f>
        <v>0</v>
      </c>
      <c r="E130" s="3">
        <f t="shared" si="9"/>
        <v>0</v>
      </c>
      <c r="F130" s="3">
        <f>E130*Расчет!E144</f>
        <v>0</v>
      </c>
      <c r="G130" s="3">
        <f>IF(Расчет!M144="",'ФОРМУЛЫ!'!E130*(100+Расчет!$M$28)/100,'ФОРМУЛЫ!'!E130*(100+Расчет!M144)/100)</f>
        <v>0</v>
      </c>
      <c r="H130" s="7">
        <f>IF(Расчет!M144="",ROUND(Расчет!K144*(1+Расчет!$M$28/100),0),ROUND(Расчет!K144*(1+Расчет!M144/100),0))</f>
        <v>0</v>
      </c>
      <c r="I130" s="7">
        <f>IF(Расчет!M144="",(Расчет!$M$28+100)/100,(Расчет!M144+100)/100)</f>
        <v>1.2</v>
      </c>
      <c r="J130" s="5">
        <f>IF(Расчет!P144="",IF($O$16=0,'ФОРМУЛЫ!'!H130,ROUND(Расчет!K144*'ФОРМУЛЫ!'!I130+L130,0)),Расчет!P144)</f>
        <v>0</v>
      </c>
      <c r="K130" s="5">
        <f>J130*Расчет!E144</f>
        <v>0</v>
      </c>
      <c r="L130" s="3">
        <f>IF($O$16=0,0,$M$16*(Расчет!K144/$O$16))</f>
        <v>0</v>
      </c>
      <c r="O130" s="3">
        <f>IF(Расчет!P144=0,Расчет!L144,0)</f>
        <v>0</v>
      </c>
      <c r="P130" s="12">
        <f t="shared" si="10"/>
        <v>0</v>
      </c>
      <c r="Q130" s="3">
        <f>IF(Расчет!H144='ФОРМУЛЫ!'!$B$5,'ФОРМУЛЫ!'!A130,0)</f>
        <v>0</v>
      </c>
      <c r="R130" s="3">
        <f>IF(Расчет!H144='ФОРМУЛЫ!'!$B$4,'ФОРМУЛЫ!'!A130,0)</f>
        <v>0</v>
      </c>
      <c r="S130" s="3">
        <f>IF(Расчет!H144='ФОРМУЛЫ!'!$B$6,'ФОРМУЛЫ!'!A130,0)</f>
        <v>0</v>
      </c>
      <c r="T130" s="5">
        <f>ROUND((IF(Расчет!R144='ФОРМУЛЫ!'!$E$3,(A130-A130/1.18),IF(Расчет!R144='ФОРМУЛЫ!'!$E$4,0,IF(Расчет!R144='ФОРМУЛЫ!'!$E$5,(A130-A130/1.1),X))))*Расчет!E144,2)</f>
        <v>0</v>
      </c>
      <c r="U130" s="3">
        <f>ROUND((IF(Расчет!R144='ФОРМУЛЫ!'!$E$3,(J130-J130/1.18),IF(Расчет!R144='ФОРМУЛЫ!'!$E$4,0,IF(Расчет!R144='ФОРМУЛЫ!'!$E$5,(J130-J130/1.1),X))))*Расчет!E144,2)</f>
        <v>0</v>
      </c>
      <c r="V130" s="3">
        <f>ROUND((J130-J130/1.18)*Расчет!E144,2)</f>
        <v>0</v>
      </c>
      <c r="W130" s="3">
        <f>ROUND(A130*Расчет!E144*0.21/365,2)</f>
        <v>0</v>
      </c>
      <c r="X130" s="3">
        <f t="shared" si="11"/>
        <v>0</v>
      </c>
      <c r="Y130" s="3">
        <f>IF(($Q$2-Расчет!X144)&gt;0,($Q$2-Расчет!X144),0)</f>
        <v>0</v>
      </c>
      <c r="Z130" s="3">
        <f t="shared" si="12"/>
        <v>0</v>
      </c>
      <c r="AA130" s="3">
        <f>IF(IF(Y130&gt;0,$Q$3-$Q$2,$Q$3-Расчет!X144)&gt;0,IF(Y130&gt;0,$Q$3-$Q$2,$Q$3-Расчет!X144),0)</f>
        <v>0</v>
      </c>
      <c r="AB130" s="3">
        <f t="shared" si="13"/>
        <v>0</v>
      </c>
      <c r="AC130" s="3">
        <f>IF(IF(AA130&gt;0,$Q$4-$Q$3,$Q$4-Расчет!X144)&gt;0,IF(AA130&gt;0,$Q$4-$Q$3,$Q$4-Расчет!X144),0)</f>
        <v>0</v>
      </c>
      <c r="AD130" s="3">
        <f t="shared" si="14"/>
        <v>0</v>
      </c>
      <c r="AE130" s="3">
        <f>IF(IF(AC130&gt;0,$Q$5-$Q$4,$Q$5-Расчет!X144)&gt;0,IF(AC130&gt;0,$Q$5-$Q$4,$Q$5-Расчет!X144),0)</f>
        <v>0</v>
      </c>
      <c r="AF130" s="3">
        <f t="shared" si="15"/>
        <v>0</v>
      </c>
      <c r="AG130" s="3">
        <f>IF(IF(AE130&gt;0,$Q$6-$Q$5,$Q$6-Расчет!X144)&gt;0,IF(AE130&gt;0,$Q$6-$Q$5,$Q$6-Расчет!X144),0)</f>
        <v>0</v>
      </c>
      <c r="AH130" s="3">
        <f t="shared" si="16"/>
        <v>0</v>
      </c>
    </row>
    <row r="131" spans="1:34" x14ac:dyDescent="0.25">
      <c r="A131" s="3">
        <f>IF(Расчет!H145='ФОРМУЛЫ!'!$B$4,Расчет!G145*Расчет!$N$28,IF(Расчет!H145='ФОРМУЛЫ!'!$B$5,Расчет!G145,IF(Расчет!H145='ФОРМУЛЫ!'!$B$6,Расчет!G145*Расчет!$O$28,0)))</f>
        <v>0</v>
      </c>
      <c r="B131" s="3">
        <f>A131*Расчет!E145</f>
        <v>0</v>
      </c>
      <c r="C131" s="3">
        <f>IF(Расчет!J145='ФОРМУЛЫ!'!$B$3,Расчет!G145*Расчет!I145/100,IF(Расчет!J145='ФОРМУЛЫ!'!$B$4,Расчет!I145*Расчет!$N$28,IF(Расчет!J145='ФОРМУЛЫ!'!$B$5,Расчет!I145,IF(Расчет!J145='ФОРМУЛЫ!'!$B$6,Расчет!I145*Расчет!$O$28,0))))</f>
        <v>0</v>
      </c>
      <c r="D131" s="3">
        <f>C131*Расчет!E145</f>
        <v>0</v>
      </c>
      <c r="E131" s="3">
        <f t="shared" si="9"/>
        <v>0</v>
      </c>
      <c r="F131" s="3">
        <f>E131*Расчет!E145</f>
        <v>0</v>
      </c>
      <c r="G131" s="3">
        <f>IF(Расчет!M145="",'ФОРМУЛЫ!'!E131*(100+Расчет!$M$28)/100,'ФОРМУЛЫ!'!E131*(100+Расчет!M145)/100)</f>
        <v>0</v>
      </c>
      <c r="H131" s="7">
        <f>IF(Расчет!M145="",ROUND(Расчет!K145*(1+Расчет!$M$28/100),0),ROUND(Расчет!K145*(1+Расчет!M145/100),0))</f>
        <v>0</v>
      </c>
      <c r="I131" s="7">
        <f>IF(Расчет!M145="",(Расчет!$M$28+100)/100,(Расчет!M145+100)/100)</f>
        <v>1.2</v>
      </c>
      <c r="J131" s="5">
        <f>IF(Расчет!P145="",IF($O$16=0,'ФОРМУЛЫ!'!H131,ROUND(Расчет!K145*'ФОРМУЛЫ!'!I131+L131,0)),Расчет!P145)</f>
        <v>0</v>
      </c>
      <c r="K131" s="5">
        <f>J131*Расчет!E145</f>
        <v>0</v>
      </c>
      <c r="L131" s="3">
        <f>IF($O$16=0,0,$M$16*(Расчет!K145/$O$16))</f>
        <v>0</v>
      </c>
      <c r="O131" s="3">
        <f>IF(Расчет!P145=0,Расчет!L145,0)</f>
        <v>0</v>
      </c>
      <c r="P131" s="12">
        <f t="shared" si="10"/>
        <v>0</v>
      </c>
      <c r="Q131" s="3">
        <f>IF(Расчет!H145='ФОРМУЛЫ!'!$B$5,'ФОРМУЛЫ!'!A131,0)</f>
        <v>0</v>
      </c>
      <c r="R131" s="3">
        <f>IF(Расчет!H145='ФОРМУЛЫ!'!$B$4,'ФОРМУЛЫ!'!A131,0)</f>
        <v>0</v>
      </c>
      <c r="S131" s="3">
        <f>IF(Расчет!H145='ФОРМУЛЫ!'!$B$6,'ФОРМУЛЫ!'!A131,0)</f>
        <v>0</v>
      </c>
      <c r="T131" s="5">
        <f>ROUND((IF(Расчет!R145='ФОРМУЛЫ!'!$E$3,(A131-A131/1.18),IF(Расчет!R145='ФОРМУЛЫ!'!$E$4,0,IF(Расчет!R145='ФОРМУЛЫ!'!$E$5,(A131-A131/1.1),X))))*Расчет!E145,2)</f>
        <v>0</v>
      </c>
      <c r="U131" s="3">
        <f>ROUND((IF(Расчет!R145='ФОРМУЛЫ!'!$E$3,(J131-J131/1.18),IF(Расчет!R145='ФОРМУЛЫ!'!$E$4,0,IF(Расчет!R145='ФОРМУЛЫ!'!$E$5,(J131-J131/1.1),X))))*Расчет!E145,2)</f>
        <v>0</v>
      </c>
      <c r="V131" s="3">
        <f>ROUND((J131-J131/1.18)*Расчет!E145,2)</f>
        <v>0</v>
      </c>
      <c r="W131" s="3">
        <f>ROUND(A131*Расчет!E145*0.21/365,2)</f>
        <v>0</v>
      </c>
      <c r="X131" s="3">
        <f t="shared" si="11"/>
        <v>0</v>
      </c>
      <c r="Y131" s="3">
        <f>IF(($Q$2-Расчет!X145)&gt;0,($Q$2-Расчет!X145),0)</f>
        <v>0</v>
      </c>
      <c r="Z131" s="3">
        <f t="shared" si="12"/>
        <v>0</v>
      </c>
      <c r="AA131" s="3">
        <f>IF(IF(Y131&gt;0,$Q$3-$Q$2,$Q$3-Расчет!X145)&gt;0,IF(Y131&gt;0,$Q$3-$Q$2,$Q$3-Расчет!X145),0)</f>
        <v>0</v>
      </c>
      <c r="AB131" s="3">
        <f t="shared" si="13"/>
        <v>0</v>
      </c>
      <c r="AC131" s="3">
        <f>IF(IF(AA131&gt;0,$Q$4-$Q$3,$Q$4-Расчет!X145)&gt;0,IF(AA131&gt;0,$Q$4-$Q$3,$Q$4-Расчет!X145),0)</f>
        <v>0</v>
      </c>
      <c r="AD131" s="3">
        <f t="shared" si="14"/>
        <v>0</v>
      </c>
      <c r="AE131" s="3">
        <f>IF(IF(AC131&gt;0,$Q$5-$Q$4,$Q$5-Расчет!X145)&gt;0,IF(AC131&gt;0,$Q$5-$Q$4,$Q$5-Расчет!X145),0)</f>
        <v>0</v>
      </c>
      <c r="AF131" s="3">
        <f t="shared" si="15"/>
        <v>0</v>
      </c>
      <c r="AG131" s="3">
        <f>IF(IF(AE131&gt;0,$Q$6-$Q$5,$Q$6-Расчет!X145)&gt;0,IF(AE131&gt;0,$Q$6-$Q$5,$Q$6-Расчет!X145),0)</f>
        <v>0</v>
      </c>
      <c r="AH131" s="3">
        <f t="shared" si="16"/>
        <v>0</v>
      </c>
    </row>
    <row r="132" spans="1:34" x14ac:dyDescent="0.25">
      <c r="A132" s="3">
        <f>IF(Расчет!H146='ФОРМУЛЫ!'!$B$4,Расчет!G146*Расчет!$N$28,IF(Расчет!H146='ФОРМУЛЫ!'!$B$5,Расчет!G146,IF(Расчет!H146='ФОРМУЛЫ!'!$B$6,Расчет!G146*Расчет!$O$28,0)))</f>
        <v>0</v>
      </c>
      <c r="B132" s="3">
        <f>A132*Расчет!E146</f>
        <v>0</v>
      </c>
      <c r="C132" s="3">
        <f>IF(Расчет!J146='ФОРМУЛЫ!'!$B$3,Расчет!G146*Расчет!I146/100,IF(Расчет!J146='ФОРМУЛЫ!'!$B$4,Расчет!I146*Расчет!$N$28,IF(Расчет!J146='ФОРМУЛЫ!'!$B$5,Расчет!I146,IF(Расчет!J146='ФОРМУЛЫ!'!$B$6,Расчет!I146*Расчет!$O$28,0))))</f>
        <v>0</v>
      </c>
      <c r="D132" s="3">
        <f>C132*Расчет!E146</f>
        <v>0</v>
      </c>
      <c r="E132" s="3">
        <f t="shared" si="9"/>
        <v>0</v>
      </c>
      <c r="F132" s="3">
        <f>E132*Расчет!E146</f>
        <v>0</v>
      </c>
      <c r="G132" s="3">
        <f>IF(Расчет!M146="",'ФОРМУЛЫ!'!E132*(100+Расчет!$M$28)/100,'ФОРМУЛЫ!'!E132*(100+Расчет!M146)/100)</f>
        <v>0</v>
      </c>
      <c r="H132" s="7">
        <f>IF(Расчет!M146="",ROUND(Расчет!K146*(1+Расчет!$M$28/100),0),ROUND(Расчет!K146*(1+Расчет!M146/100),0))</f>
        <v>0</v>
      </c>
      <c r="I132" s="7">
        <f>IF(Расчет!M146="",(Расчет!$M$28+100)/100,(Расчет!M146+100)/100)</f>
        <v>1.2</v>
      </c>
      <c r="J132" s="5">
        <f>IF(Расчет!P146="",IF($O$16=0,'ФОРМУЛЫ!'!H132,ROUND(Расчет!K146*'ФОРМУЛЫ!'!I132+L132,0)),Расчет!P146)</f>
        <v>0</v>
      </c>
      <c r="K132" s="5">
        <f>J132*Расчет!E146</f>
        <v>0</v>
      </c>
      <c r="L132" s="3">
        <f>IF($O$16=0,0,$M$16*(Расчет!K146/$O$16))</f>
        <v>0</v>
      </c>
      <c r="O132" s="3">
        <f>IF(Расчет!P146=0,Расчет!L146,0)</f>
        <v>0</v>
      </c>
      <c r="P132" s="12">
        <f t="shared" si="10"/>
        <v>0</v>
      </c>
      <c r="Q132" s="3">
        <f>IF(Расчет!H146='ФОРМУЛЫ!'!$B$5,'ФОРМУЛЫ!'!A132,0)</f>
        <v>0</v>
      </c>
      <c r="R132" s="3">
        <f>IF(Расчет!H146='ФОРМУЛЫ!'!$B$4,'ФОРМУЛЫ!'!A132,0)</f>
        <v>0</v>
      </c>
      <c r="S132" s="3">
        <f>IF(Расчет!H146='ФОРМУЛЫ!'!$B$6,'ФОРМУЛЫ!'!A132,0)</f>
        <v>0</v>
      </c>
      <c r="T132" s="5">
        <f>ROUND((IF(Расчет!R146='ФОРМУЛЫ!'!$E$3,(A132-A132/1.18),IF(Расчет!R146='ФОРМУЛЫ!'!$E$4,0,IF(Расчет!R146='ФОРМУЛЫ!'!$E$5,(A132-A132/1.1),X))))*Расчет!E146,2)</f>
        <v>0</v>
      </c>
      <c r="U132" s="3">
        <f>ROUND((IF(Расчет!R146='ФОРМУЛЫ!'!$E$3,(J132-J132/1.18),IF(Расчет!R146='ФОРМУЛЫ!'!$E$4,0,IF(Расчет!R146='ФОРМУЛЫ!'!$E$5,(J132-J132/1.1),X))))*Расчет!E146,2)</f>
        <v>0</v>
      </c>
      <c r="V132" s="3">
        <f>ROUND((J132-J132/1.18)*Расчет!E146,2)</f>
        <v>0</v>
      </c>
      <c r="W132" s="3">
        <f>ROUND(A132*Расчет!E146*0.21/365,2)</f>
        <v>0</v>
      </c>
      <c r="X132" s="3">
        <f t="shared" si="11"/>
        <v>0</v>
      </c>
      <c r="Y132" s="3">
        <f>IF(($Q$2-Расчет!X146)&gt;0,($Q$2-Расчет!X146),0)</f>
        <v>0</v>
      </c>
      <c r="Z132" s="3">
        <f t="shared" si="12"/>
        <v>0</v>
      </c>
      <c r="AA132" s="3">
        <f>IF(IF(Y132&gt;0,$Q$3-$Q$2,$Q$3-Расчет!X146)&gt;0,IF(Y132&gt;0,$Q$3-$Q$2,$Q$3-Расчет!X146),0)</f>
        <v>0</v>
      </c>
      <c r="AB132" s="3">
        <f t="shared" si="13"/>
        <v>0</v>
      </c>
      <c r="AC132" s="3">
        <f>IF(IF(AA132&gt;0,$Q$4-$Q$3,$Q$4-Расчет!X146)&gt;0,IF(AA132&gt;0,$Q$4-$Q$3,$Q$4-Расчет!X146),0)</f>
        <v>0</v>
      </c>
      <c r="AD132" s="3">
        <f t="shared" si="14"/>
        <v>0</v>
      </c>
      <c r="AE132" s="3">
        <f>IF(IF(AC132&gt;0,$Q$5-$Q$4,$Q$5-Расчет!X146)&gt;0,IF(AC132&gt;0,$Q$5-$Q$4,$Q$5-Расчет!X146),0)</f>
        <v>0</v>
      </c>
      <c r="AF132" s="3">
        <f t="shared" si="15"/>
        <v>0</v>
      </c>
      <c r="AG132" s="3">
        <f>IF(IF(AE132&gt;0,$Q$6-$Q$5,$Q$6-Расчет!X146)&gt;0,IF(AE132&gt;0,$Q$6-$Q$5,$Q$6-Расчет!X146),0)</f>
        <v>0</v>
      </c>
      <c r="AH132" s="3">
        <f t="shared" si="16"/>
        <v>0</v>
      </c>
    </row>
    <row r="133" spans="1:34" x14ac:dyDescent="0.25">
      <c r="A133" s="3">
        <f>IF(Расчет!H147='ФОРМУЛЫ!'!$B$4,Расчет!G147*Расчет!$N$28,IF(Расчет!H147='ФОРМУЛЫ!'!$B$5,Расчет!G147,IF(Расчет!H147='ФОРМУЛЫ!'!$B$6,Расчет!G147*Расчет!$O$28,0)))</f>
        <v>0</v>
      </c>
      <c r="B133" s="3">
        <f>A133*Расчет!E147</f>
        <v>0</v>
      </c>
      <c r="C133" s="3">
        <f>IF(Расчет!J147='ФОРМУЛЫ!'!$B$3,Расчет!G147*Расчет!I147/100,IF(Расчет!J147='ФОРМУЛЫ!'!$B$4,Расчет!I147*Расчет!$N$28,IF(Расчет!J147='ФОРМУЛЫ!'!$B$5,Расчет!I147,IF(Расчет!J147='ФОРМУЛЫ!'!$B$6,Расчет!I147*Расчет!$O$28,0))))</f>
        <v>0</v>
      </c>
      <c r="D133" s="3">
        <f>C133*Расчет!E147</f>
        <v>0</v>
      </c>
      <c r="E133" s="3">
        <f t="shared" si="9"/>
        <v>0</v>
      </c>
      <c r="F133" s="3">
        <f>E133*Расчет!E147</f>
        <v>0</v>
      </c>
      <c r="G133" s="3">
        <f>IF(Расчет!M147="",'ФОРМУЛЫ!'!E133*(100+Расчет!$M$28)/100,'ФОРМУЛЫ!'!E133*(100+Расчет!M147)/100)</f>
        <v>0</v>
      </c>
      <c r="H133" s="7">
        <f>IF(Расчет!M147="",ROUND(Расчет!K147*(1+Расчет!$M$28/100),0),ROUND(Расчет!K147*(1+Расчет!M147/100),0))</f>
        <v>0</v>
      </c>
      <c r="I133" s="7">
        <f>IF(Расчет!M147="",(Расчет!$M$28+100)/100,(Расчет!M147+100)/100)</f>
        <v>1.2</v>
      </c>
      <c r="J133" s="5">
        <f>IF(Расчет!P147="",IF($O$16=0,'ФОРМУЛЫ!'!H133,ROUND(Расчет!K147*'ФОРМУЛЫ!'!I133+L133,0)),Расчет!P147)</f>
        <v>0</v>
      </c>
      <c r="K133" s="5">
        <f>J133*Расчет!E147</f>
        <v>0</v>
      </c>
      <c r="L133" s="3">
        <f>IF($O$16=0,0,$M$16*(Расчет!K147/$O$16))</f>
        <v>0</v>
      </c>
      <c r="O133" s="3">
        <f>IF(Расчет!P147=0,Расчет!L147,0)</f>
        <v>0</v>
      </c>
      <c r="P133" s="12">
        <f t="shared" si="10"/>
        <v>0</v>
      </c>
      <c r="Q133" s="3">
        <f>IF(Расчет!H147='ФОРМУЛЫ!'!$B$5,'ФОРМУЛЫ!'!A133,0)</f>
        <v>0</v>
      </c>
      <c r="R133" s="3">
        <f>IF(Расчет!H147='ФОРМУЛЫ!'!$B$4,'ФОРМУЛЫ!'!A133,0)</f>
        <v>0</v>
      </c>
      <c r="S133" s="3">
        <f>IF(Расчет!H147='ФОРМУЛЫ!'!$B$6,'ФОРМУЛЫ!'!A133,0)</f>
        <v>0</v>
      </c>
      <c r="T133" s="5">
        <f>ROUND((IF(Расчет!R147='ФОРМУЛЫ!'!$E$3,(A133-A133/1.18),IF(Расчет!R147='ФОРМУЛЫ!'!$E$4,0,IF(Расчет!R147='ФОРМУЛЫ!'!$E$5,(A133-A133/1.1),X))))*Расчет!E147,2)</f>
        <v>0</v>
      </c>
      <c r="U133" s="3">
        <f>ROUND((IF(Расчет!R147='ФОРМУЛЫ!'!$E$3,(J133-J133/1.18),IF(Расчет!R147='ФОРМУЛЫ!'!$E$4,0,IF(Расчет!R147='ФОРМУЛЫ!'!$E$5,(J133-J133/1.1),X))))*Расчет!E147,2)</f>
        <v>0</v>
      </c>
      <c r="V133" s="3">
        <f>ROUND((J133-J133/1.18)*Расчет!E147,2)</f>
        <v>0</v>
      </c>
      <c r="W133" s="3">
        <f>ROUND(A133*Расчет!E147*0.21/365,2)</f>
        <v>0</v>
      </c>
      <c r="X133" s="3">
        <f t="shared" si="11"/>
        <v>0</v>
      </c>
      <c r="Y133" s="3">
        <f>IF(($Q$2-Расчет!X147)&gt;0,($Q$2-Расчет!X147),0)</f>
        <v>0</v>
      </c>
      <c r="Z133" s="3">
        <f t="shared" si="12"/>
        <v>0</v>
      </c>
      <c r="AA133" s="3">
        <f>IF(IF(Y133&gt;0,$Q$3-$Q$2,$Q$3-Расчет!X147)&gt;0,IF(Y133&gt;0,$Q$3-$Q$2,$Q$3-Расчет!X147),0)</f>
        <v>0</v>
      </c>
      <c r="AB133" s="3">
        <f t="shared" si="13"/>
        <v>0</v>
      </c>
      <c r="AC133" s="3">
        <f>IF(IF(AA133&gt;0,$Q$4-$Q$3,$Q$4-Расчет!X147)&gt;0,IF(AA133&gt;0,$Q$4-$Q$3,$Q$4-Расчет!X147),0)</f>
        <v>0</v>
      </c>
      <c r="AD133" s="3">
        <f t="shared" si="14"/>
        <v>0</v>
      </c>
      <c r="AE133" s="3">
        <f>IF(IF(AC133&gt;0,$Q$5-$Q$4,$Q$5-Расчет!X147)&gt;0,IF(AC133&gt;0,$Q$5-$Q$4,$Q$5-Расчет!X147),0)</f>
        <v>0</v>
      </c>
      <c r="AF133" s="3">
        <f t="shared" si="15"/>
        <v>0</v>
      </c>
      <c r="AG133" s="3">
        <f>IF(IF(AE133&gt;0,$Q$6-$Q$5,$Q$6-Расчет!X147)&gt;0,IF(AE133&gt;0,$Q$6-$Q$5,$Q$6-Расчет!X147),0)</f>
        <v>0</v>
      </c>
      <c r="AH133" s="3">
        <f t="shared" si="16"/>
        <v>0</v>
      </c>
    </row>
    <row r="134" spans="1:34" x14ac:dyDescent="0.25">
      <c r="A134" s="3">
        <f>IF(Расчет!H148='ФОРМУЛЫ!'!$B$4,Расчет!G148*Расчет!$N$28,IF(Расчет!H148='ФОРМУЛЫ!'!$B$5,Расчет!G148,IF(Расчет!H148='ФОРМУЛЫ!'!$B$6,Расчет!G148*Расчет!$O$28,0)))</f>
        <v>0</v>
      </c>
      <c r="B134" s="3">
        <f>A134*Расчет!E148</f>
        <v>0</v>
      </c>
      <c r="C134" s="3">
        <f>IF(Расчет!J148='ФОРМУЛЫ!'!$B$3,Расчет!G148*Расчет!I148/100,IF(Расчет!J148='ФОРМУЛЫ!'!$B$4,Расчет!I148*Расчет!$N$28,IF(Расчет!J148='ФОРМУЛЫ!'!$B$5,Расчет!I148,IF(Расчет!J148='ФОРМУЛЫ!'!$B$6,Расчет!I148*Расчет!$O$28,0))))</f>
        <v>0</v>
      </c>
      <c r="D134" s="3">
        <f>C134*Расчет!E148</f>
        <v>0</v>
      </c>
      <c r="E134" s="3">
        <f t="shared" si="9"/>
        <v>0</v>
      </c>
      <c r="F134" s="3">
        <f>E134*Расчет!E148</f>
        <v>0</v>
      </c>
      <c r="G134" s="3">
        <f>IF(Расчет!M148="",'ФОРМУЛЫ!'!E134*(100+Расчет!$M$28)/100,'ФОРМУЛЫ!'!E134*(100+Расчет!M148)/100)</f>
        <v>0</v>
      </c>
      <c r="H134" s="7">
        <f>IF(Расчет!M148="",ROUND(Расчет!K148*(1+Расчет!$M$28/100),0),ROUND(Расчет!K148*(1+Расчет!M148/100),0))</f>
        <v>0</v>
      </c>
      <c r="I134" s="7">
        <f>IF(Расчет!M148="",(Расчет!$M$28+100)/100,(Расчет!M148+100)/100)</f>
        <v>1.2</v>
      </c>
      <c r="J134" s="5">
        <f>IF(Расчет!P148="",IF($O$16=0,'ФОРМУЛЫ!'!H134,ROUND(Расчет!K148*'ФОРМУЛЫ!'!I134+L134,0)),Расчет!P148)</f>
        <v>0</v>
      </c>
      <c r="K134" s="5">
        <f>J134*Расчет!E148</f>
        <v>0</v>
      </c>
      <c r="L134" s="3">
        <f>IF($O$16=0,0,$M$16*(Расчет!K148/$O$16))</f>
        <v>0</v>
      </c>
      <c r="O134" s="3">
        <f>IF(Расчет!P148=0,Расчет!L148,0)</f>
        <v>0</v>
      </c>
      <c r="P134" s="12">
        <f t="shared" si="10"/>
        <v>0</v>
      </c>
      <c r="Q134" s="3">
        <f>IF(Расчет!H148='ФОРМУЛЫ!'!$B$5,'ФОРМУЛЫ!'!A134,0)</f>
        <v>0</v>
      </c>
      <c r="R134" s="3">
        <f>IF(Расчет!H148='ФОРМУЛЫ!'!$B$4,'ФОРМУЛЫ!'!A134,0)</f>
        <v>0</v>
      </c>
      <c r="S134" s="3">
        <f>IF(Расчет!H148='ФОРМУЛЫ!'!$B$6,'ФОРМУЛЫ!'!A134,0)</f>
        <v>0</v>
      </c>
      <c r="T134" s="5">
        <f>ROUND((IF(Расчет!R148='ФОРМУЛЫ!'!$E$3,(A134-A134/1.18),IF(Расчет!R148='ФОРМУЛЫ!'!$E$4,0,IF(Расчет!R148='ФОРМУЛЫ!'!$E$5,(A134-A134/1.1),X))))*Расчет!E148,2)</f>
        <v>0</v>
      </c>
      <c r="U134" s="3">
        <f>ROUND((IF(Расчет!R148='ФОРМУЛЫ!'!$E$3,(J134-J134/1.18),IF(Расчет!R148='ФОРМУЛЫ!'!$E$4,0,IF(Расчет!R148='ФОРМУЛЫ!'!$E$5,(J134-J134/1.1),X))))*Расчет!E148,2)</f>
        <v>0</v>
      </c>
      <c r="V134" s="3">
        <f>ROUND((J134-J134/1.18)*Расчет!E148,2)</f>
        <v>0</v>
      </c>
      <c r="W134" s="3">
        <f>ROUND(A134*Расчет!E148*0.21/365,2)</f>
        <v>0</v>
      </c>
      <c r="X134" s="3">
        <f t="shared" si="11"/>
        <v>0</v>
      </c>
      <c r="Y134" s="3">
        <f>IF(($Q$2-Расчет!X148)&gt;0,($Q$2-Расчет!X148),0)</f>
        <v>0</v>
      </c>
      <c r="Z134" s="3">
        <f t="shared" si="12"/>
        <v>0</v>
      </c>
      <c r="AA134" s="3">
        <f>IF(IF(Y134&gt;0,$Q$3-$Q$2,$Q$3-Расчет!X148)&gt;0,IF(Y134&gt;0,$Q$3-$Q$2,$Q$3-Расчет!X148),0)</f>
        <v>0</v>
      </c>
      <c r="AB134" s="3">
        <f t="shared" si="13"/>
        <v>0</v>
      </c>
      <c r="AC134" s="3">
        <f>IF(IF(AA134&gt;0,$Q$4-$Q$3,$Q$4-Расчет!X148)&gt;0,IF(AA134&gt;0,$Q$4-$Q$3,$Q$4-Расчет!X148),0)</f>
        <v>0</v>
      </c>
      <c r="AD134" s="3">
        <f t="shared" si="14"/>
        <v>0</v>
      </c>
      <c r="AE134" s="3">
        <f>IF(IF(AC134&gt;0,$Q$5-$Q$4,$Q$5-Расчет!X148)&gt;0,IF(AC134&gt;0,$Q$5-$Q$4,$Q$5-Расчет!X148),0)</f>
        <v>0</v>
      </c>
      <c r="AF134" s="3">
        <f t="shared" si="15"/>
        <v>0</v>
      </c>
      <c r="AG134" s="3">
        <f>IF(IF(AE134&gt;0,$Q$6-$Q$5,$Q$6-Расчет!X148)&gt;0,IF(AE134&gt;0,$Q$6-$Q$5,$Q$6-Расчет!X148),0)</f>
        <v>0</v>
      </c>
      <c r="AH134" s="3">
        <f t="shared" si="16"/>
        <v>0</v>
      </c>
    </row>
    <row r="135" spans="1:34" x14ac:dyDescent="0.25">
      <c r="A135" s="3">
        <f>IF(Расчет!H149='ФОРМУЛЫ!'!$B$4,Расчет!G149*Расчет!$N$28,IF(Расчет!H149='ФОРМУЛЫ!'!$B$5,Расчет!G149,IF(Расчет!H149='ФОРМУЛЫ!'!$B$6,Расчет!G149*Расчет!$O$28,0)))</f>
        <v>0</v>
      </c>
      <c r="B135" s="3">
        <f>A135*Расчет!E149</f>
        <v>0</v>
      </c>
      <c r="C135" s="3">
        <f>IF(Расчет!J149='ФОРМУЛЫ!'!$B$3,Расчет!G149*Расчет!I149/100,IF(Расчет!J149='ФОРМУЛЫ!'!$B$4,Расчет!I149*Расчет!$N$28,IF(Расчет!J149='ФОРМУЛЫ!'!$B$5,Расчет!I149,IF(Расчет!J149='ФОРМУЛЫ!'!$B$6,Расчет!I149*Расчет!$O$28,0))))</f>
        <v>0</v>
      </c>
      <c r="D135" s="3">
        <f>C135*Расчет!E149</f>
        <v>0</v>
      </c>
      <c r="E135" s="3">
        <f t="shared" si="9"/>
        <v>0</v>
      </c>
      <c r="F135" s="3">
        <f>E135*Расчет!E149</f>
        <v>0</v>
      </c>
      <c r="G135" s="3">
        <f>IF(Расчет!M149="",'ФОРМУЛЫ!'!E135*(100+Расчет!$M$28)/100,'ФОРМУЛЫ!'!E135*(100+Расчет!M149)/100)</f>
        <v>0</v>
      </c>
      <c r="H135" s="7">
        <f>IF(Расчет!M149="",ROUND(Расчет!K149*(1+Расчет!$M$28/100),0),ROUND(Расчет!K149*(1+Расчет!M149/100),0))</f>
        <v>0</v>
      </c>
      <c r="I135" s="7">
        <f>IF(Расчет!M149="",(Расчет!$M$28+100)/100,(Расчет!M149+100)/100)</f>
        <v>1.2</v>
      </c>
      <c r="J135" s="5">
        <f>IF(Расчет!P149="",IF($O$16=0,'ФОРМУЛЫ!'!H135,ROUND(Расчет!K149*'ФОРМУЛЫ!'!I135+L135,0)),Расчет!P149)</f>
        <v>0</v>
      </c>
      <c r="K135" s="5">
        <f>J135*Расчет!E149</f>
        <v>0</v>
      </c>
      <c r="L135" s="3">
        <f>IF($O$16=0,0,$M$16*(Расчет!K149/$O$16))</f>
        <v>0</v>
      </c>
      <c r="O135" s="3">
        <f>IF(Расчет!P149=0,Расчет!L149,0)</f>
        <v>0</v>
      </c>
      <c r="P135" s="12">
        <f t="shared" si="10"/>
        <v>0</v>
      </c>
      <c r="Q135" s="3">
        <f>IF(Расчет!H149='ФОРМУЛЫ!'!$B$5,'ФОРМУЛЫ!'!A135,0)</f>
        <v>0</v>
      </c>
      <c r="R135" s="3">
        <f>IF(Расчет!H149='ФОРМУЛЫ!'!$B$4,'ФОРМУЛЫ!'!A135,0)</f>
        <v>0</v>
      </c>
      <c r="S135" s="3">
        <f>IF(Расчет!H149='ФОРМУЛЫ!'!$B$6,'ФОРМУЛЫ!'!A135,0)</f>
        <v>0</v>
      </c>
      <c r="T135" s="5">
        <f>ROUND((IF(Расчет!R149='ФОРМУЛЫ!'!$E$3,(A135-A135/1.18),IF(Расчет!R149='ФОРМУЛЫ!'!$E$4,0,IF(Расчет!R149='ФОРМУЛЫ!'!$E$5,(A135-A135/1.1),X))))*Расчет!E149,2)</f>
        <v>0</v>
      </c>
      <c r="U135" s="3">
        <f>ROUND((IF(Расчет!R149='ФОРМУЛЫ!'!$E$3,(J135-J135/1.18),IF(Расчет!R149='ФОРМУЛЫ!'!$E$4,0,IF(Расчет!R149='ФОРМУЛЫ!'!$E$5,(J135-J135/1.1),X))))*Расчет!E149,2)</f>
        <v>0</v>
      </c>
      <c r="V135" s="3">
        <f>ROUND((J135-J135/1.18)*Расчет!E149,2)</f>
        <v>0</v>
      </c>
      <c r="W135" s="3">
        <f>ROUND(A135*Расчет!E149*0.21/365,2)</f>
        <v>0</v>
      </c>
      <c r="X135" s="3">
        <f t="shared" si="11"/>
        <v>0</v>
      </c>
      <c r="Y135" s="3">
        <f>IF(($Q$2-Расчет!X149)&gt;0,($Q$2-Расчет!X149),0)</f>
        <v>0</v>
      </c>
      <c r="Z135" s="3">
        <f t="shared" si="12"/>
        <v>0</v>
      </c>
      <c r="AA135" s="3">
        <f>IF(IF(Y135&gt;0,$Q$3-$Q$2,$Q$3-Расчет!X149)&gt;0,IF(Y135&gt;0,$Q$3-$Q$2,$Q$3-Расчет!X149),0)</f>
        <v>0</v>
      </c>
      <c r="AB135" s="3">
        <f t="shared" si="13"/>
        <v>0</v>
      </c>
      <c r="AC135" s="3">
        <f>IF(IF(AA135&gt;0,$Q$4-$Q$3,$Q$4-Расчет!X149)&gt;0,IF(AA135&gt;0,$Q$4-$Q$3,$Q$4-Расчет!X149),0)</f>
        <v>0</v>
      </c>
      <c r="AD135" s="3">
        <f t="shared" si="14"/>
        <v>0</v>
      </c>
      <c r="AE135" s="3">
        <f>IF(IF(AC135&gt;0,$Q$5-$Q$4,$Q$5-Расчет!X149)&gt;0,IF(AC135&gt;0,$Q$5-$Q$4,$Q$5-Расчет!X149),0)</f>
        <v>0</v>
      </c>
      <c r="AF135" s="3">
        <f t="shared" si="15"/>
        <v>0</v>
      </c>
      <c r="AG135" s="3">
        <f>IF(IF(AE135&gt;0,$Q$6-$Q$5,$Q$6-Расчет!X149)&gt;0,IF(AE135&gt;0,$Q$6-$Q$5,$Q$6-Расчет!X149),0)</f>
        <v>0</v>
      </c>
      <c r="AH135" s="3">
        <f t="shared" si="16"/>
        <v>0</v>
      </c>
    </row>
    <row r="136" spans="1:34" x14ac:dyDescent="0.25">
      <c r="A136" s="3">
        <f>IF(Расчет!H150='ФОРМУЛЫ!'!$B$4,Расчет!G150*Расчет!$N$28,IF(Расчет!H150='ФОРМУЛЫ!'!$B$5,Расчет!G150,IF(Расчет!H150='ФОРМУЛЫ!'!$B$6,Расчет!G150*Расчет!$O$28,0)))</f>
        <v>0</v>
      </c>
      <c r="B136" s="3">
        <f>A136*Расчет!E150</f>
        <v>0</v>
      </c>
      <c r="C136" s="3">
        <f>IF(Расчет!J150='ФОРМУЛЫ!'!$B$3,Расчет!G150*Расчет!I150/100,IF(Расчет!J150='ФОРМУЛЫ!'!$B$4,Расчет!I150*Расчет!$N$28,IF(Расчет!J150='ФОРМУЛЫ!'!$B$5,Расчет!I150,IF(Расчет!J150='ФОРМУЛЫ!'!$B$6,Расчет!I150*Расчет!$O$28,0))))</f>
        <v>0</v>
      </c>
      <c r="D136" s="3">
        <f>C136*Расчет!E150</f>
        <v>0</v>
      </c>
      <c r="E136" s="3">
        <f t="shared" si="9"/>
        <v>0</v>
      </c>
      <c r="F136" s="3">
        <f>E136*Расчет!E150</f>
        <v>0</v>
      </c>
      <c r="G136" s="3">
        <f>IF(Расчет!M150="",'ФОРМУЛЫ!'!E136*(100+Расчет!$M$28)/100,'ФОРМУЛЫ!'!E136*(100+Расчет!M150)/100)</f>
        <v>0</v>
      </c>
      <c r="H136" s="7">
        <f>IF(Расчет!M150="",ROUND(Расчет!K150*(1+Расчет!$M$28/100),0),ROUND(Расчет!K150*(1+Расчет!M150/100),0))</f>
        <v>0</v>
      </c>
      <c r="I136" s="7">
        <f>IF(Расчет!M150="",(Расчет!$M$28+100)/100,(Расчет!M150+100)/100)</f>
        <v>1.2</v>
      </c>
      <c r="J136" s="5">
        <f>IF(Расчет!P150="",IF($O$16=0,'ФОРМУЛЫ!'!H136,ROUND(Расчет!K150*'ФОРМУЛЫ!'!I136+L136,0)),Расчет!P150)</f>
        <v>0</v>
      </c>
      <c r="K136" s="5">
        <f>J136*Расчет!E150</f>
        <v>0</v>
      </c>
      <c r="L136" s="3">
        <f>IF($O$16=0,0,$M$16*(Расчет!K150/$O$16))</f>
        <v>0</v>
      </c>
      <c r="O136" s="3">
        <f>IF(Расчет!P150=0,Расчет!L150,0)</f>
        <v>0</v>
      </c>
      <c r="P136" s="12">
        <f t="shared" si="10"/>
        <v>0</v>
      </c>
      <c r="Q136" s="3">
        <f>IF(Расчет!H150='ФОРМУЛЫ!'!$B$5,'ФОРМУЛЫ!'!A136,0)</f>
        <v>0</v>
      </c>
      <c r="R136" s="3">
        <f>IF(Расчет!H150='ФОРМУЛЫ!'!$B$4,'ФОРМУЛЫ!'!A136,0)</f>
        <v>0</v>
      </c>
      <c r="S136" s="3">
        <f>IF(Расчет!H150='ФОРМУЛЫ!'!$B$6,'ФОРМУЛЫ!'!A136,0)</f>
        <v>0</v>
      </c>
      <c r="T136" s="5">
        <f>ROUND((IF(Расчет!R150='ФОРМУЛЫ!'!$E$3,(A136-A136/1.18),IF(Расчет!R150='ФОРМУЛЫ!'!$E$4,0,IF(Расчет!R150='ФОРМУЛЫ!'!$E$5,(A136-A136/1.1),X))))*Расчет!E150,2)</f>
        <v>0</v>
      </c>
      <c r="U136" s="3">
        <f>ROUND((IF(Расчет!R150='ФОРМУЛЫ!'!$E$3,(J136-J136/1.18),IF(Расчет!R150='ФОРМУЛЫ!'!$E$4,0,IF(Расчет!R150='ФОРМУЛЫ!'!$E$5,(J136-J136/1.1),X))))*Расчет!E150,2)</f>
        <v>0</v>
      </c>
      <c r="V136" s="3">
        <f>ROUND((J136-J136/1.18)*Расчет!E150,2)</f>
        <v>0</v>
      </c>
      <c r="W136" s="3">
        <f>ROUND(A136*Расчет!E150*0.21/365,2)</f>
        <v>0</v>
      </c>
      <c r="X136" s="3">
        <f t="shared" si="11"/>
        <v>0</v>
      </c>
      <c r="Y136" s="3">
        <f>IF(($Q$2-Расчет!X150)&gt;0,($Q$2-Расчет!X150),0)</f>
        <v>0</v>
      </c>
      <c r="Z136" s="3">
        <f t="shared" si="12"/>
        <v>0</v>
      </c>
      <c r="AA136" s="3">
        <f>IF(IF(Y136&gt;0,$Q$3-$Q$2,$Q$3-Расчет!X150)&gt;0,IF(Y136&gt;0,$Q$3-$Q$2,$Q$3-Расчет!X150),0)</f>
        <v>0</v>
      </c>
      <c r="AB136" s="3">
        <f t="shared" si="13"/>
        <v>0</v>
      </c>
      <c r="AC136" s="3">
        <f>IF(IF(AA136&gt;0,$Q$4-$Q$3,$Q$4-Расчет!X150)&gt;0,IF(AA136&gt;0,$Q$4-$Q$3,$Q$4-Расчет!X150),0)</f>
        <v>0</v>
      </c>
      <c r="AD136" s="3">
        <f t="shared" si="14"/>
        <v>0</v>
      </c>
      <c r="AE136" s="3">
        <f>IF(IF(AC136&gt;0,$Q$5-$Q$4,$Q$5-Расчет!X150)&gt;0,IF(AC136&gt;0,$Q$5-$Q$4,$Q$5-Расчет!X150),0)</f>
        <v>0</v>
      </c>
      <c r="AF136" s="3">
        <f t="shared" si="15"/>
        <v>0</v>
      </c>
      <c r="AG136" s="3">
        <f>IF(IF(AE136&gt;0,$Q$6-$Q$5,$Q$6-Расчет!X150)&gt;0,IF(AE136&gt;0,$Q$6-$Q$5,$Q$6-Расчет!X150),0)</f>
        <v>0</v>
      </c>
      <c r="AH136" s="3">
        <f t="shared" si="16"/>
        <v>0</v>
      </c>
    </row>
    <row r="137" spans="1:34" x14ac:dyDescent="0.25">
      <c r="A137" s="3">
        <f>IF(Расчет!H151='ФОРМУЛЫ!'!$B$4,Расчет!G151*Расчет!$N$28,IF(Расчет!H151='ФОРМУЛЫ!'!$B$5,Расчет!G151,IF(Расчет!H151='ФОРМУЛЫ!'!$B$6,Расчет!G151*Расчет!$O$28,0)))</f>
        <v>0</v>
      </c>
      <c r="B137" s="3">
        <f>A137*Расчет!E151</f>
        <v>0</v>
      </c>
      <c r="C137" s="3">
        <f>IF(Расчет!J151='ФОРМУЛЫ!'!$B$3,Расчет!G151*Расчет!I151/100,IF(Расчет!J151='ФОРМУЛЫ!'!$B$4,Расчет!I151*Расчет!$N$28,IF(Расчет!J151='ФОРМУЛЫ!'!$B$5,Расчет!I151,IF(Расчет!J151='ФОРМУЛЫ!'!$B$6,Расчет!I151*Расчет!$O$28,0))))</f>
        <v>0</v>
      </c>
      <c r="D137" s="3">
        <f>C137*Расчет!E151</f>
        <v>0</v>
      </c>
      <c r="E137" s="3">
        <f t="shared" si="9"/>
        <v>0</v>
      </c>
      <c r="F137" s="3">
        <f>E137*Расчет!E151</f>
        <v>0</v>
      </c>
      <c r="G137" s="3">
        <f>IF(Расчет!M151="",'ФОРМУЛЫ!'!E137*(100+Расчет!$M$28)/100,'ФОРМУЛЫ!'!E137*(100+Расчет!M151)/100)</f>
        <v>0</v>
      </c>
      <c r="H137" s="7">
        <f>IF(Расчет!M151="",ROUND(Расчет!K151*(1+Расчет!$M$28/100),0),ROUND(Расчет!K151*(1+Расчет!M151/100),0))</f>
        <v>0</v>
      </c>
      <c r="I137" s="7">
        <f>IF(Расчет!M151="",(Расчет!$M$28+100)/100,(Расчет!M151+100)/100)</f>
        <v>1.2</v>
      </c>
      <c r="J137" s="5">
        <f>IF(Расчет!P151="",IF($O$16=0,'ФОРМУЛЫ!'!H137,ROUND(Расчет!K151*'ФОРМУЛЫ!'!I137+L137,0)),Расчет!P151)</f>
        <v>0</v>
      </c>
      <c r="K137" s="5">
        <f>J137*Расчет!E151</f>
        <v>0</v>
      </c>
      <c r="L137" s="3">
        <f>IF($O$16=0,0,$M$16*(Расчет!K151/$O$16))</f>
        <v>0</v>
      </c>
      <c r="O137" s="3">
        <f>IF(Расчет!P151=0,Расчет!L151,0)</f>
        <v>0</v>
      </c>
      <c r="P137" s="12">
        <f t="shared" si="10"/>
        <v>0</v>
      </c>
      <c r="Q137" s="3">
        <f>IF(Расчет!H151='ФОРМУЛЫ!'!$B$5,'ФОРМУЛЫ!'!A137,0)</f>
        <v>0</v>
      </c>
      <c r="R137" s="3">
        <f>IF(Расчет!H151='ФОРМУЛЫ!'!$B$4,'ФОРМУЛЫ!'!A137,0)</f>
        <v>0</v>
      </c>
      <c r="S137" s="3">
        <f>IF(Расчет!H151='ФОРМУЛЫ!'!$B$6,'ФОРМУЛЫ!'!A137,0)</f>
        <v>0</v>
      </c>
      <c r="T137" s="5">
        <f>ROUND((IF(Расчет!R151='ФОРМУЛЫ!'!$E$3,(A137-A137/1.18),IF(Расчет!R151='ФОРМУЛЫ!'!$E$4,0,IF(Расчет!R151='ФОРМУЛЫ!'!$E$5,(A137-A137/1.1),X))))*Расчет!E151,2)</f>
        <v>0</v>
      </c>
      <c r="U137" s="3">
        <f>ROUND((IF(Расчет!R151='ФОРМУЛЫ!'!$E$3,(J137-J137/1.18),IF(Расчет!R151='ФОРМУЛЫ!'!$E$4,0,IF(Расчет!R151='ФОРМУЛЫ!'!$E$5,(J137-J137/1.1),X))))*Расчет!E151,2)</f>
        <v>0</v>
      </c>
      <c r="V137" s="3">
        <f>ROUND((J137-J137/1.18)*Расчет!E151,2)</f>
        <v>0</v>
      </c>
      <c r="W137" s="3">
        <f>ROUND(A137*Расчет!E151*0.21/365,2)</f>
        <v>0</v>
      </c>
      <c r="X137" s="3">
        <f t="shared" si="11"/>
        <v>0</v>
      </c>
      <c r="Y137" s="3">
        <f>IF(($Q$2-Расчет!X151)&gt;0,($Q$2-Расчет!X151),0)</f>
        <v>0</v>
      </c>
      <c r="Z137" s="3">
        <f t="shared" si="12"/>
        <v>0</v>
      </c>
      <c r="AA137" s="3">
        <f>IF(IF(Y137&gt;0,$Q$3-$Q$2,$Q$3-Расчет!X151)&gt;0,IF(Y137&gt;0,$Q$3-$Q$2,$Q$3-Расчет!X151),0)</f>
        <v>0</v>
      </c>
      <c r="AB137" s="3">
        <f t="shared" si="13"/>
        <v>0</v>
      </c>
      <c r="AC137" s="3">
        <f>IF(IF(AA137&gt;0,$Q$4-$Q$3,$Q$4-Расчет!X151)&gt;0,IF(AA137&gt;0,$Q$4-$Q$3,$Q$4-Расчет!X151),0)</f>
        <v>0</v>
      </c>
      <c r="AD137" s="3">
        <f t="shared" si="14"/>
        <v>0</v>
      </c>
      <c r="AE137" s="3">
        <f>IF(IF(AC137&gt;0,$Q$5-$Q$4,$Q$5-Расчет!X151)&gt;0,IF(AC137&gt;0,$Q$5-$Q$4,$Q$5-Расчет!X151),0)</f>
        <v>0</v>
      </c>
      <c r="AF137" s="3">
        <f t="shared" si="15"/>
        <v>0</v>
      </c>
      <c r="AG137" s="3">
        <f>IF(IF(AE137&gt;0,$Q$6-$Q$5,$Q$6-Расчет!X151)&gt;0,IF(AE137&gt;0,$Q$6-$Q$5,$Q$6-Расчет!X151),0)</f>
        <v>0</v>
      </c>
      <c r="AH137" s="3">
        <f t="shared" si="16"/>
        <v>0</v>
      </c>
    </row>
    <row r="138" spans="1:34" x14ac:dyDescent="0.25">
      <c r="A138" s="3">
        <f>IF(Расчет!H152='ФОРМУЛЫ!'!$B$4,Расчет!G152*Расчет!$N$28,IF(Расчет!H152='ФОРМУЛЫ!'!$B$5,Расчет!G152,IF(Расчет!H152='ФОРМУЛЫ!'!$B$6,Расчет!G152*Расчет!$O$28,0)))</f>
        <v>0</v>
      </c>
      <c r="B138" s="3">
        <f>A138*Расчет!E152</f>
        <v>0</v>
      </c>
      <c r="C138" s="3">
        <f>IF(Расчет!J152='ФОРМУЛЫ!'!$B$3,Расчет!G152*Расчет!I152/100,IF(Расчет!J152='ФОРМУЛЫ!'!$B$4,Расчет!I152*Расчет!$N$28,IF(Расчет!J152='ФОРМУЛЫ!'!$B$5,Расчет!I152,IF(Расчет!J152='ФОРМУЛЫ!'!$B$6,Расчет!I152*Расчет!$O$28,0))))</f>
        <v>0</v>
      </c>
      <c r="D138" s="3">
        <f>C138*Расчет!E152</f>
        <v>0</v>
      </c>
      <c r="E138" s="3">
        <f t="shared" si="9"/>
        <v>0</v>
      </c>
      <c r="F138" s="3">
        <f>E138*Расчет!E152</f>
        <v>0</v>
      </c>
      <c r="G138" s="3">
        <f>IF(Расчет!M152="",'ФОРМУЛЫ!'!E138*(100+Расчет!$M$28)/100,'ФОРМУЛЫ!'!E138*(100+Расчет!M152)/100)</f>
        <v>0</v>
      </c>
      <c r="H138" s="7">
        <f>IF(Расчет!M152="",ROUND(Расчет!K152*(1+Расчет!$M$28/100),0),ROUND(Расчет!K152*(1+Расчет!M152/100),0))</f>
        <v>0</v>
      </c>
      <c r="I138" s="7">
        <f>IF(Расчет!M152="",(Расчет!$M$28+100)/100,(Расчет!M152+100)/100)</f>
        <v>1.2</v>
      </c>
      <c r="J138" s="5">
        <f>IF(Расчет!P152="",IF($O$16=0,'ФОРМУЛЫ!'!H138,ROUND(Расчет!K152*'ФОРМУЛЫ!'!I138+L138,0)),Расчет!P152)</f>
        <v>0</v>
      </c>
      <c r="K138" s="5">
        <f>J138*Расчет!E152</f>
        <v>0</v>
      </c>
      <c r="L138" s="3">
        <f>IF($O$16=0,0,$M$16*(Расчет!K152/$O$16))</f>
        <v>0</v>
      </c>
      <c r="O138" s="3">
        <f>IF(Расчет!P152=0,Расчет!L152,0)</f>
        <v>0</v>
      </c>
      <c r="P138" s="12">
        <f t="shared" si="10"/>
        <v>0</v>
      </c>
      <c r="Q138" s="3">
        <f>IF(Расчет!H152='ФОРМУЛЫ!'!$B$5,'ФОРМУЛЫ!'!A138,0)</f>
        <v>0</v>
      </c>
      <c r="R138" s="3">
        <f>IF(Расчет!H152='ФОРМУЛЫ!'!$B$4,'ФОРМУЛЫ!'!A138,0)</f>
        <v>0</v>
      </c>
      <c r="S138" s="3">
        <f>IF(Расчет!H152='ФОРМУЛЫ!'!$B$6,'ФОРМУЛЫ!'!A138,0)</f>
        <v>0</v>
      </c>
      <c r="T138" s="5">
        <f>ROUND((IF(Расчет!R152='ФОРМУЛЫ!'!$E$3,(A138-A138/1.18),IF(Расчет!R152='ФОРМУЛЫ!'!$E$4,0,IF(Расчет!R152='ФОРМУЛЫ!'!$E$5,(A138-A138/1.1),X))))*Расчет!E152,2)</f>
        <v>0</v>
      </c>
      <c r="U138" s="3">
        <f>ROUND((IF(Расчет!R152='ФОРМУЛЫ!'!$E$3,(J138-J138/1.18),IF(Расчет!R152='ФОРМУЛЫ!'!$E$4,0,IF(Расчет!R152='ФОРМУЛЫ!'!$E$5,(J138-J138/1.1),X))))*Расчет!E152,2)</f>
        <v>0</v>
      </c>
      <c r="V138" s="3">
        <f>ROUND((J138-J138/1.18)*Расчет!E152,2)</f>
        <v>0</v>
      </c>
      <c r="W138" s="3">
        <f>ROUND(A138*Расчет!E152*0.21/365,2)</f>
        <v>0</v>
      </c>
      <c r="X138" s="3">
        <f t="shared" si="11"/>
        <v>0</v>
      </c>
      <c r="Y138" s="3">
        <f>IF(($Q$2-Расчет!X152)&gt;0,($Q$2-Расчет!X152),0)</f>
        <v>0</v>
      </c>
      <c r="Z138" s="3">
        <f t="shared" si="12"/>
        <v>0</v>
      </c>
      <c r="AA138" s="3">
        <f>IF(IF(Y138&gt;0,$Q$3-$Q$2,$Q$3-Расчет!X152)&gt;0,IF(Y138&gt;0,$Q$3-$Q$2,$Q$3-Расчет!X152),0)</f>
        <v>0</v>
      </c>
      <c r="AB138" s="3">
        <f t="shared" si="13"/>
        <v>0</v>
      </c>
      <c r="AC138" s="3">
        <f>IF(IF(AA138&gt;0,$Q$4-$Q$3,$Q$4-Расчет!X152)&gt;0,IF(AA138&gt;0,$Q$4-$Q$3,$Q$4-Расчет!X152),0)</f>
        <v>0</v>
      </c>
      <c r="AD138" s="3">
        <f t="shared" si="14"/>
        <v>0</v>
      </c>
      <c r="AE138" s="3">
        <f>IF(IF(AC138&gt;0,$Q$5-$Q$4,$Q$5-Расчет!X152)&gt;0,IF(AC138&gt;0,$Q$5-$Q$4,$Q$5-Расчет!X152),0)</f>
        <v>0</v>
      </c>
      <c r="AF138" s="3">
        <f t="shared" si="15"/>
        <v>0</v>
      </c>
      <c r="AG138" s="3">
        <f>IF(IF(AE138&gt;0,$Q$6-$Q$5,$Q$6-Расчет!X152)&gt;0,IF(AE138&gt;0,$Q$6-$Q$5,$Q$6-Расчет!X152),0)</f>
        <v>0</v>
      </c>
      <c r="AH138" s="3">
        <f t="shared" si="16"/>
        <v>0</v>
      </c>
    </row>
    <row r="139" spans="1:34" x14ac:dyDescent="0.25">
      <c r="A139" s="3">
        <f>IF(Расчет!H153='ФОРМУЛЫ!'!$B$4,Расчет!G153*Расчет!$N$28,IF(Расчет!H153='ФОРМУЛЫ!'!$B$5,Расчет!G153,IF(Расчет!H153='ФОРМУЛЫ!'!$B$6,Расчет!G153*Расчет!$O$28,0)))</f>
        <v>0</v>
      </c>
      <c r="B139" s="3">
        <f>A139*Расчет!E153</f>
        <v>0</v>
      </c>
      <c r="C139" s="3">
        <f>IF(Расчет!J153='ФОРМУЛЫ!'!$B$3,Расчет!G153*Расчет!I153/100,IF(Расчет!J153='ФОРМУЛЫ!'!$B$4,Расчет!I153*Расчет!$N$28,IF(Расчет!J153='ФОРМУЛЫ!'!$B$5,Расчет!I153,IF(Расчет!J153='ФОРМУЛЫ!'!$B$6,Расчет!I153*Расчет!$O$28,0))))</f>
        <v>0</v>
      </c>
      <c r="D139" s="3">
        <f>C139*Расчет!E153</f>
        <v>0</v>
      </c>
      <c r="E139" s="3">
        <f t="shared" si="9"/>
        <v>0</v>
      </c>
      <c r="F139" s="3">
        <f>E139*Расчет!E153</f>
        <v>0</v>
      </c>
      <c r="G139" s="3">
        <f>IF(Расчет!M153="",'ФОРМУЛЫ!'!E139*(100+Расчет!$M$28)/100,'ФОРМУЛЫ!'!E139*(100+Расчет!M153)/100)</f>
        <v>0</v>
      </c>
      <c r="H139" s="7">
        <f>IF(Расчет!M153="",ROUND(Расчет!K153*(1+Расчет!$M$28/100),0),ROUND(Расчет!K153*(1+Расчет!M153/100),0))</f>
        <v>0</v>
      </c>
      <c r="I139" s="7">
        <f>IF(Расчет!M153="",(Расчет!$M$28+100)/100,(Расчет!M153+100)/100)</f>
        <v>1.2</v>
      </c>
      <c r="J139" s="5">
        <f>IF(Расчет!P153="",IF($O$16=0,'ФОРМУЛЫ!'!H139,ROUND(Расчет!K153*'ФОРМУЛЫ!'!I139+L139,0)),Расчет!P153)</f>
        <v>0</v>
      </c>
      <c r="K139" s="5">
        <f>J139*Расчет!E153</f>
        <v>0</v>
      </c>
      <c r="L139" s="3">
        <f>IF($O$16=0,0,$M$16*(Расчет!K153/$O$16))</f>
        <v>0</v>
      </c>
      <c r="O139" s="3">
        <f>IF(Расчет!P153=0,Расчет!L153,0)</f>
        <v>0</v>
      </c>
      <c r="P139" s="12">
        <f t="shared" si="10"/>
        <v>0</v>
      </c>
      <c r="Q139" s="3">
        <f>IF(Расчет!H153='ФОРМУЛЫ!'!$B$5,'ФОРМУЛЫ!'!A139,0)</f>
        <v>0</v>
      </c>
      <c r="R139" s="3">
        <f>IF(Расчет!H153='ФОРМУЛЫ!'!$B$4,'ФОРМУЛЫ!'!A139,0)</f>
        <v>0</v>
      </c>
      <c r="S139" s="3">
        <f>IF(Расчет!H153='ФОРМУЛЫ!'!$B$6,'ФОРМУЛЫ!'!A139,0)</f>
        <v>0</v>
      </c>
      <c r="T139" s="5">
        <f>ROUND((IF(Расчет!R153='ФОРМУЛЫ!'!$E$3,(A139-A139/1.18),IF(Расчет!R153='ФОРМУЛЫ!'!$E$4,0,IF(Расчет!R153='ФОРМУЛЫ!'!$E$5,(A139-A139/1.1),X))))*Расчет!E153,2)</f>
        <v>0</v>
      </c>
      <c r="U139" s="3">
        <f>ROUND((IF(Расчет!R153='ФОРМУЛЫ!'!$E$3,(J139-J139/1.18),IF(Расчет!R153='ФОРМУЛЫ!'!$E$4,0,IF(Расчет!R153='ФОРМУЛЫ!'!$E$5,(J139-J139/1.1),X))))*Расчет!E153,2)</f>
        <v>0</v>
      </c>
      <c r="V139" s="3">
        <f>ROUND((J139-J139/1.18)*Расчет!E153,2)</f>
        <v>0</v>
      </c>
      <c r="W139" s="3">
        <f>ROUND(A139*Расчет!E153*0.21/365,2)</f>
        <v>0</v>
      </c>
      <c r="X139" s="3">
        <f t="shared" si="11"/>
        <v>0</v>
      </c>
      <c r="Y139" s="3">
        <f>IF(($Q$2-Расчет!X153)&gt;0,($Q$2-Расчет!X153),0)</f>
        <v>0</v>
      </c>
      <c r="Z139" s="3">
        <f t="shared" si="12"/>
        <v>0</v>
      </c>
      <c r="AA139" s="3">
        <f>IF(IF(Y139&gt;0,$Q$3-$Q$2,$Q$3-Расчет!X153)&gt;0,IF(Y139&gt;0,$Q$3-$Q$2,$Q$3-Расчет!X153),0)</f>
        <v>0</v>
      </c>
      <c r="AB139" s="3">
        <f t="shared" si="13"/>
        <v>0</v>
      </c>
      <c r="AC139" s="3">
        <f>IF(IF(AA139&gt;0,$Q$4-$Q$3,$Q$4-Расчет!X153)&gt;0,IF(AA139&gt;0,$Q$4-$Q$3,$Q$4-Расчет!X153),0)</f>
        <v>0</v>
      </c>
      <c r="AD139" s="3">
        <f t="shared" si="14"/>
        <v>0</v>
      </c>
      <c r="AE139" s="3">
        <f>IF(IF(AC139&gt;0,$Q$5-$Q$4,$Q$5-Расчет!X153)&gt;0,IF(AC139&gt;0,$Q$5-$Q$4,$Q$5-Расчет!X153),0)</f>
        <v>0</v>
      </c>
      <c r="AF139" s="3">
        <f t="shared" si="15"/>
        <v>0</v>
      </c>
      <c r="AG139" s="3">
        <f>IF(IF(AE139&gt;0,$Q$6-$Q$5,$Q$6-Расчет!X153)&gt;0,IF(AE139&gt;0,$Q$6-$Q$5,$Q$6-Расчет!X153),0)</f>
        <v>0</v>
      </c>
      <c r="AH139" s="3">
        <f t="shared" si="16"/>
        <v>0</v>
      </c>
    </row>
    <row r="140" spans="1:34" x14ac:dyDescent="0.25">
      <c r="A140" s="3">
        <f>IF(Расчет!H154='ФОРМУЛЫ!'!$B$4,Расчет!G154*Расчет!$N$28,IF(Расчет!H154='ФОРМУЛЫ!'!$B$5,Расчет!G154,IF(Расчет!H154='ФОРМУЛЫ!'!$B$6,Расчет!G154*Расчет!$O$28,0)))</f>
        <v>0</v>
      </c>
      <c r="B140" s="3">
        <f>A140*Расчет!E154</f>
        <v>0</v>
      </c>
      <c r="C140" s="3">
        <f>IF(Расчет!J154='ФОРМУЛЫ!'!$B$3,Расчет!G154*Расчет!I154/100,IF(Расчет!J154='ФОРМУЛЫ!'!$B$4,Расчет!I154*Расчет!$N$28,IF(Расчет!J154='ФОРМУЛЫ!'!$B$5,Расчет!I154,IF(Расчет!J154='ФОРМУЛЫ!'!$B$6,Расчет!I154*Расчет!$O$28,0))))</f>
        <v>0</v>
      </c>
      <c r="D140" s="3">
        <f>C140*Расчет!E154</f>
        <v>0</v>
      </c>
      <c r="E140" s="3">
        <f t="shared" si="9"/>
        <v>0</v>
      </c>
      <c r="F140" s="3">
        <f>E140*Расчет!E154</f>
        <v>0</v>
      </c>
      <c r="G140" s="3">
        <f>IF(Расчет!M154="",'ФОРМУЛЫ!'!E140*(100+Расчет!$M$28)/100,'ФОРМУЛЫ!'!E140*(100+Расчет!M154)/100)</f>
        <v>0</v>
      </c>
      <c r="H140" s="7">
        <f>IF(Расчет!M154="",ROUND(Расчет!K154*(1+Расчет!$M$28/100),0),ROUND(Расчет!K154*(1+Расчет!M154/100),0))</f>
        <v>0</v>
      </c>
      <c r="I140" s="7">
        <f>IF(Расчет!M154="",(Расчет!$M$28+100)/100,(Расчет!M154+100)/100)</f>
        <v>1.2</v>
      </c>
      <c r="J140" s="5">
        <f>IF(Расчет!P154="",IF($O$16=0,'ФОРМУЛЫ!'!H140,ROUND(Расчет!K154*'ФОРМУЛЫ!'!I140+L140,0)),Расчет!P154)</f>
        <v>0</v>
      </c>
      <c r="K140" s="5">
        <f>J140*Расчет!E154</f>
        <v>0</v>
      </c>
      <c r="L140" s="3">
        <f>IF($O$16=0,0,$M$16*(Расчет!K154/$O$16))</f>
        <v>0</v>
      </c>
      <c r="O140" s="3">
        <f>IF(Расчет!P154=0,Расчет!L154,0)</f>
        <v>0</v>
      </c>
      <c r="P140" s="12">
        <f t="shared" si="10"/>
        <v>0</v>
      </c>
      <c r="Q140" s="3">
        <f>IF(Расчет!H154='ФОРМУЛЫ!'!$B$5,'ФОРМУЛЫ!'!A140,0)</f>
        <v>0</v>
      </c>
      <c r="R140" s="3">
        <f>IF(Расчет!H154='ФОРМУЛЫ!'!$B$4,'ФОРМУЛЫ!'!A140,0)</f>
        <v>0</v>
      </c>
      <c r="S140" s="3">
        <f>IF(Расчет!H154='ФОРМУЛЫ!'!$B$6,'ФОРМУЛЫ!'!A140,0)</f>
        <v>0</v>
      </c>
      <c r="T140" s="5">
        <f>ROUND((IF(Расчет!R154='ФОРМУЛЫ!'!$E$3,(A140-A140/1.18),IF(Расчет!R154='ФОРМУЛЫ!'!$E$4,0,IF(Расчет!R154='ФОРМУЛЫ!'!$E$5,(A140-A140/1.1),X))))*Расчет!E154,2)</f>
        <v>0</v>
      </c>
      <c r="U140" s="3">
        <f>ROUND((IF(Расчет!R154='ФОРМУЛЫ!'!$E$3,(J140-J140/1.18),IF(Расчет!R154='ФОРМУЛЫ!'!$E$4,0,IF(Расчет!R154='ФОРМУЛЫ!'!$E$5,(J140-J140/1.1),X))))*Расчет!E154,2)</f>
        <v>0</v>
      </c>
      <c r="V140" s="3">
        <f>ROUND((J140-J140/1.18)*Расчет!E154,2)</f>
        <v>0</v>
      </c>
      <c r="W140" s="3">
        <f>ROUND(A140*Расчет!E154*0.21/365,2)</f>
        <v>0</v>
      </c>
      <c r="X140" s="3">
        <f t="shared" si="11"/>
        <v>0</v>
      </c>
      <c r="Y140" s="3">
        <f>IF(($Q$2-Расчет!X154)&gt;0,($Q$2-Расчет!X154),0)</f>
        <v>0</v>
      </c>
      <c r="Z140" s="3">
        <f t="shared" si="12"/>
        <v>0</v>
      </c>
      <c r="AA140" s="3">
        <f>IF(IF(Y140&gt;0,$Q$3-$Q$2,$Q$3-Расчет!X154)&gt;0,IF(Y140&gt;0,$Q$3-$Q$2,$Q$3-Расчет!X154),0)</f>
        <v>0</v>
      </c>
      <c r="AB140" s="3">
        <f t="shared" si="13"/>
        <v>0</v>
      </c>
      <c r="AC140" s="3">
        <f>IF(IF(AA140&gt;0,$Q$4-$Q$3,$Q$4-Расчет!X154)&gt;0,IF(AA140&gt;0,$Q$4-$Q$3,$Q$4-Расчет!X154),0)</f>
        <v>0</v>
      </c>
      <c r="AD140" s="3">
        <f t="shared" si="14"/>
        <v>0</v>
      </c>
      <c r="AE140" s="3">
        <f>IF(IF(AC140&gt;0,$Q$5-$Q$4,$Q$5-Расчет!X154)&gt;0,IF(AC140&gt;0,$Q$5-$Q$4,$Q$5-Расчет!X154),0)</f>
        <v>0</v>
      </c>
      <c r="AF140" s="3">
        <f t="shared" si="15"/>
        <v>0</v>
      </c>
      <c r="AG140" s="3">
        <f>IF(IF(AE140&gt;0,$Q$6-$Q$5,$Q$6-Расчет!X154)&gt;0,IF(AE140&gt;0,$Q$6-$Q$5,$Q$6-Расчет!X154),0)</f>
        <v>0</v>
      </c>
      <c r="AH140" s="3">
        <f t="shared" si="16"/>
        <v>0</v>
      </c>
    </row>
    <row r="141" spans="1:34" x14ac:dyDescent="0.25">
      <c r="A141" s="3">
        <f>IF(Расчет!H155='ФОРМУЛЫ!'!$B$4,Расчет!G155*Расчет!$N$28,IF(Расчет!H155='ФОРМУЛЫ!'!$B$5,Расчет!G155,IF(Расчет!H155='ФОРМУЛЫ!'!$B$6,Расчет!G155*Расчет!$O$28,0)))</f>
        <v>0</v>
      </c>
      <c r="B141" s="3">
        <f>A141*Расчет!E155</f>
        <v>0</v>
      </c>
      <c r="C141" s="3">
        <f>IF(Расчет!J155='ФОРМУЛЫ!'!$B$3,Расчет!G155*Расчет!I155/100,IF(Расчет!J155='ФОРМУЛЫ!'!$B$4,Расчет!I155*Расчет!$N$28,IF(Расчет!J155='ФОРМУЛЫ!'!$B$5,Расчет!I155,IF(Расчет!J155='ФОРМУЛЫ!'!$B$6,Расчет!I155*Расчет!$O$28,0))))</f>
        <v>0</v>
      </c>
      <c r="D141" s="3">
        <f>C141*Расчет!E155</f>
        <v>0</v>
      </c>
      <c r="E141" s="3">
        <f t="shared" si="9"/>
        <v>0</v>
      </c>
      <c r="F141" s="3">
        <f>E141*Расчет!E155</f>
        <v>0</v>
      </c>
      <c r="G141" s="3">
        <f>IF(Расчет!M155="",'ФОРМУЛЫ!'!E141*(100+Расчет!$M$28)/100,'ФОРМУЛЫ!'!E141*(100+Расчет!M155)/100)</f>
        <v>0</v>
      </c>
      <c r="H141" s="7">
        <f>IF(Расчет!M155="",ROUND(Расчет!K155*(1+Расчет!$M$28/100),0),ROUND(Расчет!K155*(1+Расчет!M155/100),0))</f>
        <v>0</v>
      </c>
      <c r="I141" s="7">
        <f>IF(Расчет!M155="",(Расчет!$M$28+100)/100,(Расчет!M155+100)/100)</f>
        <v>1.2</v>
      </c>
      <c r="J141" s="5">
        <f>IF(Расчет!P155="",IF($O$16=0,'ФОРМУЛЫ!'!H141,ROUND(Расчет!K155*'ФОРМУЛЫ!'!I141+L141,0)),Расчет!P155)</f>
        <v>0</v>
      </c>
      <c r="K141" s="5">
        <f>J141*Расчет!E155</f>
        <v>0</v>
      </c>
      <c r="L141" s="3">
        <f>IF($O$16=0,0,$M$16*(Расчет!K155/$O$16))</f>
        <v>0</v>
      </c>
      <c r="O141" s="3">
        <f>IF(Расчет!P155=0,Расчет!L155,0)</f>
        <v>0</v>
      </c>
      <c r="P141" s="12">
        <f t="shared" si="10"/>
        <v>0</v>
      </c>
      <c r="Q141" s="3">
        <f>IF(Расчет!H155='ФОРМУЛЫ!'!$B$5,'ФОРМУЛЫ!'!A141,0)</f>
        <v>0</v>
      </c>
      <c r="R141" s="3">
        <f>IF(Расчет!H155='ФОРМУЛЫ!'!$B$4,'ФОРМУЛЫ!'!A141,0)</f>
        <v>0</v>
      </c>
      <c r="S141" s="3">
        <f>IF(Расчет!H155='ФОРМУЛЫ!'!$B$6,'ФОРМУЛЫ!'!A141,0)</f>
        <v>0</v>
      </c>
      <c r="T141" s="5">
        <f>ROUND((IF(Расчет!R155='ФОРМУЛЫ!'!$E$3,(A141-A141/1.18),IF(Расчет!R155='ФОРМУЛЫ!'!$E$4,0,IF(Расчет!R155='ФОРМУЛЫ!'!$E$5,(A141-A141/1.1),X))))*Расчет!E155,2)</f>
        <v>0</v>
      </c>
      <c r="U141" s="3">
        <f>ROUND((IF(Расчет!R155='ФОРМУЛЫ!'!$E$3,(J141-J141/1.18),IF(Расчет!R155='ФОРМУЛЫ!'!$E$4,0,IF(Расчет!R155='ФОРМУЛЫ!'!$E$5,(J141-J141/1.1),X))))*Расчет!E155,2)</f>
        <v>0</v>
      </c>
      <c r="V141" s="3">
        <f>ROUND((J141-J141/1.18)*Расчет!E155,2)</f>
        <v>0</v>
      </c>
      <c r="W141" s="3">
        <f>ROUND(A141*Расчет!E155*0.21/365,2)</f>
        <v>0</v>
      </c>
      <c r="X141" s="3">
        <f t="shared" si="11"/>
        <v>0</v>
      </c>
      <c r="Y141" s="3">
        <f>IF(($Q$2-Расчет!X155)&gt;0,($Q$2-Расчет!X155),0)</f>
        <v>0</v>
      </c>
      <c r="Z141" s="3">
        <f t="shared" si="12"/>
        <v>0</v>
      </c>
      <c r="AA141" s="3">
        <f>IF(IF(Y141&gt;0,$Q$3-$Q$2,$Q$3-Расчет!X155)&gt;0,IF(Y141&gt;0,$Q$3-$Q$2,$Q$3-Расчет!X155),0)</f>
        <v>0</v>
      </c>
      <c r="AB141" s="3">
        <f t="shared" si="13"/>
        <v>0</v>
      </c>
      <c r="AC141" s="3">
        <f>IF(IF(AA141&gt;0,$Q$4-$Q$3,$Q$4-Расчет!X155)&gt;0,IF(AA141&gt;0,$Q$4-$Q$3,$Q$4-Расчет!X155),0)</f>
        <v>0</v>
      </c>
      <c r="AD141" s="3">
        <f t="shared" si="14"/>
        <v>0</v>
      </c>
      <c r="AE141" s="3">
        <f>IF(IF(AC141&gt;0,$Q$5-$Q$4,$Q$5-Расчет!X155)&gt;0,IF(AC141&gt;0,$Q$5-$Q$4,$Q$5-Расчет!X155),0)</f>
        <v>0</v>
      </c>
      <c r="AF141" s="3">
        <f t="shared" si="15"/>
        <v>0</v>
      </c>
      <c r="AG141" s="3">
        <f>IF(IF(AE141&gt;0,$Q$6-$Q$5,$Q$6-Расчет!X155)&gt;0,IF(AE141&gt;0,$Q$6-$Q$5,$Q$6-Расчет!X155),0)</f>
        <v>0</v>
      </c>
      <c r="AH141" s="3">
        <f t="shared" si="16"/>
        <v>0</v>
      </c>
    </row>
    <row r="142" spans="1:34" x14ac:dyDescent="0.25">
      <c r="A142" s="3">
        <f>IF(Расчет!H156='ФОРМУЛЫ!'!$B$4,Расчет!G156*Расчет!$N$28,IF(Расчет!H156='ФОРМУЛЫ!'!$B$5,Расчет!G156,IF(Расчет!H156='ФОРМУЛЫ!'!$B$6,Расчет!G156*Расчет!$O$28,0)))</f>
        <v>0</v>
      </c>
      <c r="B142" s="3">
        <f>A142*Расчет!E156</f>
        <v>0</v>
      </c>
      <c r="C142" s="3">
        <f>IF(Расчет!J156='ФОРМУЛЫ!'!$B$3,Расчет!G156*Расчет!I156/100,IF(Расчет!J156='ФОРМУЛЫ!'!$B$4,Расчет!I156*Расчет!$N$28,IF(Расчет!J156='ФОРМУЛЫ!'!$B$5,Расчет!I156,IF(Расчет!J156='ФОРМУЛЫ!'!$B$6,Расчет!I156*Расчет!$O$28,0))))</f>
        <v>0</v>
      </c>
      <c r="D142" s="3">
        <f>C142*Расчет!E156</f>
        <v>0</v>
      </c>
      <c r="E142" s="3">
        <f t="shared" si="9"/>
        <v>0</v>
      </c>
      <c r="F142" s="3">
        <f>E142*Расчет!E156</f>
        <v>0</v>
      </c>
      <c r="G142" s="3">
        <f>IF(Расчет!M156="",'ФОРМУЛЫ!'!E142*(100+Расчет!$M$28)/100,'ФОРМУЛЫ!'!E142*(100+Расчет!M156)/100)</f>
        <v>0</v>
      </c>
      <c r="H142" s="7">
        <f>IF(Расчет!M156="",ROUND(Расчет!K156*(1+Расчет!$M$28/100),0),ROUND(Расчет!K156*(1+Расчет!M156/100),0))</f>
        <v>0</v>
      </c>
      <c r="I142" s="7">
        <f>IF(Расчет!M156="",(Расчет!$M$28+100)/100,(Расчет!M156+100)/100)</f>
        <v>1.2</v>
      </c>
      <c r="J142" s="5">
        <f>IF(Расчет!P156="",IF($O$16=0,'ФОРМУЛЫ!'!H142,ROUND(Расчет!K156*'ФОРМУЛЫ!'!I142+L142,0)),Расчет!P156)</f>
        <v>0</v>
      </c>
      <c r="K142" s="5">
        <f>J142*Расчет!E156</f>
        <v>0</v>
      </c>
      <c r="L142" s="3">
        <f>IF($O$16=0,0,$M$16*(Расчет!K156/$O$16))</f>
        <v>0</v>
      </c>
      <c r="O142" s="3">
        <f>IF(Расчет!P156=0,Расчет!L156,0)</f>
        <v>0</v>
      </c>
      <c r="P142" s="12">
        <f t="shared" si="10"/>
        <v>0</v>
      </c>
      <c r="Q142" s="3">
        <f>IF(Расчет!H156='ФОРМУЛЫ!'!$B$5,'ФОРМУЛЫ!'!A142,0)</f>
        <v>0</v>
      </c>
      <c r="R142" s="3">
        <f>IF(Расчет!H156='ФОРМУЛЫ!'!$B$4,'ФОРМУЛЫ!'!A142,0)</f>
        <v>0</v>
      </c>
      <c r="S142" s="3">
        <f>IF(Расчет!H156='ФОРМУЛЫ!'!$B$6,'ФОРМУЛЫ!'!A142,0)</f>
        <v>0</v>
      </c>
      <c r="T142" s="5">
        <f>ROUND((IF(Расчет!R156='ФОРМУЛЫ!'!$E$3,(A142-A142/1.18),IF(Расчет!R156='ФОРМУЛЫ!'!$E$4,0,IF(Расчет!R156='ФОРМУЛЫ!'!$E$5,(A142-A142/1.1),X))))*Расчет!E156,2)</f>
        <v>0</v>
      </c>
      <c r="U142" s="3">
        <f>ROUND((IF(Расчет!R156='ФОРМУЛЫ!'!$E$3,(J142-J142/1.18),IF(Расчет!R156='ФОРМУЛЫ!'!$E$4,0,IF(Расчет!R156='ФОРМУЛЫ!'!$E$5,(J142-J142/1.1),X))))*Расчет!E156,2)</f>
        <v>0</v>
      </c>
      <c r="V142" s="3">
        <f>ROUND((J142-J142/1.18)*Расчет!E156,2)</f>
        <v>0</v>
      </c>
      <c r="W142" s="3">
        <f>ROUND(A142*Расчет!E156*0.21/365,2)</f>
        <v>0</v>
      </c>
      <c r="X142" s="3">
        <f t="shared" si="11"/>
        <v>0</v>
      </c>
      <c r="Y142" s="3">
        <f>IF(($Q$2-Расчет!X156)&gt;0,($Q$2-Расчет!X156),0)</f>
        <v>0</v>
      </c>
      <c r="Z142" s="3">
        <f t="shared" si="12"/>
        <v>0</v>
      </c>
      <c r="AA142" s="3">
        <f>IF(IF(Y142&gt;0,$Q$3-$Q$2,$Q$3-Расчет!X156)&gt;0,IF(Y142&gt;0,$Q$3-$Q$2,$Q$3-Расчет!X156),0)</f>
        <v>0</v>
      </c>
      <c r="AB142" s="3">
        <f t="shared" si="13"/>
        <v>0</v>
      </c>
      <c r="AC142" s="3">
        <f>IF(IF(AA142&gt;0,$Q$4-$Q$3,$Q$4-Расчет!X156)&gt;0,IF(AA142&gt;0,$Q$4-$Q$3,$Q$4-Расчет!X156),0)</f>
        <v>0</v>
      </c>
      <c r="AD142" s="3">
        <f t="shared" si="14"/>
        <v>0</v>
      </c>
      <c r="AE142" s="3">
        <f>IF(IF(AC142&gt;0,$Q$5-$Q$4,$Q$5-Расчет!X156)&gt;0,IF(AC142&gt;0,$Q$5-$Q$4,$Q$5-Расчет!X156),0)</f>
        <v>0</v>
      </c>
      <c r="AF142" s="3">
        <f t="shared" si="15"/>
        <v>0</v>
      </c>
      <c r="AG142" s="3">
        <f>IF(IF(AE142&gt;0,$Q$6-$Q$5,$Q$6-Расчет!X156)&gt;0,IF(AE142&gt;0,$Q$6-$Q$5,$Q$6-Расчет!X156),0)</f>
        <v>0</v>
      </c>
      <c r="AH142" s="3">
        <f t="shared" si="16"/>
        <v>0</v>
      </c>
    </row>
    <row r="143" spans="1:34" x14ac:dyDescent="0.25">
      <c r="A143" s="3">
        <f>IF(Расчет!H157='ФОРМУЛЫ!'!$B$4,Расчет!G157*Расчет!$N$28,IF(Расчет!H157='ФОРМУЛЫ!'!$B$5,Расчет!G157,IF(Расчет!H157='ФОРМУЛЫ!'!$B$6,Расчет!G157*Расчет!$O$28,0)))</f>
        <v>0</v>
      </c>
      <c r="B143" s="3">
        <f>A143*Расчет!E157</f>
        <v>0</v>
      </c>
      <c r="C143" s="3">
        <f>IF(Расчет!J157='ФОРМУЛЫ!'!$B$3,Расчет!G157*Расчет!I157/100,IF(Расчет!J157='ФОРМУЛЫ!'!$B$4,Расчет!I157*Расчет!$N$28,IF(Расчет!J157='ФОРМУЛЫ!'!$B$5,Расчет!I157,IF(Расчет!J157='ФОРМУЛЫ!'!$B$6,Расчет!I157*Расчет!$O$28,0))))</f>
        <v>0</v>
      </c>
      <c r="D143" s="3">
        <f>C143*Расчет!E157</f>
        <v>0</v>
      </c>
      <c r="E143" s="3">
        <f t="shared" si="9"/>
        <v>0</v>
      </c>
      <c r="F143" s="3">
        <f>E143*Расчет!E157</f>
        <v>0</v>
      </c>
      <c r="G143" s="3">
        <f>IF(Расчет!M157="",'ФОРМУЛЫ!'!E143*(100+Расчет!$M$28)/100,'ФОРМУЛЫ!'!E143*(100+Расчет!M157)/100)</f>
        <v>0</v>
      </c>
      <c r="H143" s="7">
        <f>IF(Расчет!M157="",ROUND(Расчет!K157*(1+Расчет!$M$28/100),0),ROUND(Расчет!K157*(1+Расчет!M157/100),0))</f>
        <v>0</v>
      </c>
      <c r="I143" s="7">
        <f>IF(Расчет!M157="",(Расчет!$M$28+100)/100,(Расчет!M157+100)/100)</f>
        <v>1.2</v>
      </c>
      <c r="J143" s="5">
        <f>IF(Расчет!P157="",IF($O$16=0,'ФОРМУЛЫ!'!H143,ROUND(Расчет!K157*'ФОРМУЛЫ!'!I143+L143,0)),Расчет!P157)</f>
        <v>0</v>
      </c>
      <c r="K143" s="5">
        <f>J143*Расчет!E157</f>
        <v>0</v>
      </c>
      <c r="L143" s="3">
        <f>IF($O$16=0,0,$M$16*(Расчет!K157/$O$16))</f>
        <v>0</v>
      </c>
      <c r="O143" s="3">
        <f>IF(Расчет!P157=0,Расчет!L157,0)</f>
        <v>0</v>
      </c>
      <c r="P143" s="12">
        <f t="shared" si="10"/>
        <v>0</v>
      </c>
      <c r="Q143" s="3">
        <f>IF(Расчет!H157='ФОРМУЛЫ!'!$B$5,'ФОРМУЛЫ!'!A143,0)</f>
        <v>0</v>
      </c>
      <c r="R143" s="3">
        <f>IF(Расчет!H157='ФОРМУЛЫ!'!$B$4,'ФОРМУЛЫ!'!A143,0)</f>
        <v>0</v>
      </c>
      <c r="S143" s="3">
        <f>IF(Расчет!H157='ФОРМУЛЫ!'!$B$6,'ФОРМУЛЫ!'!A143,0)</f>
        <v>0</v>
      </c>
      <c r="T143" s="5">
        <f>ROUND((IF(Расчет!R157='ФОРМУЛЫ!'!$E$3,(A143-A143/1.18),IF(Расчет!R157='ФОРМУЛЫ!'!$E$4,0,IF(Расчет!R157='ФОРМУЛЫ!'!$E$5,(A143-A143/1.1),X))))*Расчет!E157,2)</f>
        <v>0</v>
      </c>
      <c r="U143" s="3">
        <f>ROUND((IF(Расчет!R157='ФОРМУЛЫ!'!$E$3,(J143-J143/1.18),IF(Расчет!R157='ФОРМУЛЫ!'!$E$4,0,IF(Расчет!R157='ФОРМУЛЫ!'!$E$5,(J143-J143/1.1),X))))*Расчет!E157,2)</f>
        <v>0</v>
      </c>
      <c r="V143" s="3">
        <f>ROUND((J143-J143/1.18)*Расчет!E157,2)</f>
        <v>0</v>
      </c>
      <c r="W143" s="3">
        <f>ROUND(A143*Расчет!E157*0.21/365,2)</f>
        <v>0</v>
      </c>
      <c r="X143" s="3">
        <f t="shared" si="11"/>
        <v>0</v>
      </c>
      <c r="Y143" s="3">
        <f>IF(($Q$2-Расчет!X157)&gt;0,($Q$2-Расчет!X157),0)</f>
        <v>0</v>
      </c>
      <c r="Z143" s="3">
        <f t="shared" si="12"/>
        <v>0</v>
      </c>
      <c r="AA143" s="3">
        <f>IF(IF(Y143&gt;0,$Q$3-$Q$2,$Q$3-Расчет!X157)&gt;0,IF(Y143&gt;0,$Q$3-$Q$2,$Q$3-Расчет!X157),0)</f>
        <v>0</v>
      </c>
      <c r="AB143" s="3">
        <f t="shared" si="13"/>
        <v>0</v>
      </c>
      <c r="AC143" s="3">
        <f>IF(IF(AA143&gt;0,$Q$4-$Q$3,$Q$4-Расчет!X157)&gt;0,IF(AA143&gt;0,$Q$4-$Q$3,$Q$4-Расчет!X157),0)</f>
        <v>0</v>
      </c>
      <c r="AD143" s="3">
        <f t="shared" si="14"/>
        <v>0</v>
      </c>
      <c r="AE143" s="3">
        <f>IF(IF(AC143&gt;0,$Q$5-$Q$4,$Q$5-Расчет!X157)&gt;0,IF(AC143&gt;0,$Q$5-$Q$4,$Q$5-Расчет!X157),0)</f>
        <v>0</v>
      </c>
      <c r="AF143" s="3">
        <f t="shared" si="15"/>
        <v>0</v>
      </c>
      <c r="AG143" s="3">
        <f>IF(IF(AE143&gt;0,$Q$6-$Q$5,$Q$6-Расчет!X157)&gt;0,IF(AE143&gt;0,$Q$6-$Q$5,$Q$6-Расчет!X157),0)</f>
        <v>0</v>
      </c>
      <c r="AH143" s="3">
        <f t="shared" si="16"/>
        <v>0</v>
      </c>
    </row>
    <row r="144" spans="1:34" x14ac:dyDescent="0.25">
      <c r="A144" s="3">
        <f>IF(Расчет!H158='ФОРМУЛЫ!'!$B$4,Расчет!G158*Расчет!$N$28,IF(Расчет!H158='ФОРМУЛЫ!'!$B$5,Расчет!G158,IF(Расчет!H158='ФОРМУЛЫ!'!$B$6,Расчет!G158*Расчет!$O$28,0)))</f>
        <v>0</v>
      </c>
      <c r="B144" s="3">
        <f>A144*Расчет!E158</f>
        <v>0</v>
      </c>
      <c r="C144" s="3">
        <f>IF(Расчет!J158='ФОРМУЛЫ!'!$B$3,Расчет!G158*Расчет!I158/100,IF(Расчет!J158='ФОРМУЛЫ!'!$B$4,Расчет!I158*Расчет!$N$28,IF(Расчет!J158='ФОРМУЛЫ!'!$B$5,Расчет!I158,IF(Расчет!J158='ФОРМУЛЫ!'!$B$6,Расчет!I158*Расчет!$O$28,0))))</f>
        <v>0</v>
      </c>
      <c r="D144" s="3">
        <f>C144*Расчет!E158</f>
        <v>0</v>
      </c>
      <c r="E144" s="3">
        <f t="shared" si="9"/>
        <v>0</v>
      </c>
      <c r="F144" s="3">
        <f>E144*Расчет!E158</f>
        <v>0</v>
      </c>
      <c r="G144" s="3">
        <f>IF(Расчет!M158="",'ФОРМУЛЫ!'!E144*(100+Расчет!$M$28)/100,'ФОРМУЛЫ!'!E144*(100+Расчет!M158)/100)</f>
        <v>0</v>
      </c>
      <c r="H144" s="7">
        <f>IF(Расчет!M158="",ROUND(Расчет!K158*(1+Расчет!$M$28/100),0),ROUND(Расчет!K158*(1+Расчет!M158/100),0))</f>
        <v>0</v>
      </c>
      <c r="I144" s="7">
        <f>IF(Расчет!M158="",(Расчет!$M$28+100)/100,(Расчет!M158+100)/100)</f>
        <v>1.2</v>
      </c>
      <c r="J144" s="5">
        <f>IF(Расчет!P158="",IF($O$16=0,'ФОРМУЛЫ!'!H144,ROUND(Расчет!K158*'ФОРМУЛЫ!'!I144+L144,0)),Расчет!P158)</f>
        <v>0</v>
      </c>
      <c r="K144" s="5">
        <f>J144*Расчет!E158</f>
        <v>0</v>
      </c>
      <c r="L144" s="3">
        <f>IF($O$16=0,0,$M$16*(Расчет!K158/$O$16))</f>
        <v>0</v>
      </c>
      <c r="O144" s="3">
        <f>IF(Расчет!P158=0,Расчет!L158,0)</f>
        <v>0</v>
      </c>
      <c r="P144" s="12">
        <f t="shared" si="10"/>
        <v>0</v>
      </c>
      <c r="Q144" s="3">
        <f>IF(Расчет!H158='ФОРМУЛЫ!'!$B$5,'ФОРМУЛЫ!'!A144,0)</f>
        <v>0</v>
      </c>
      <c r="R144" s="3">
        <f>IF(Расчет!H158='ФОРМУЛЫ!'!$B$4,'ФОРМУЛЫ!'!A144,0)</f>
        <v>0</v>
      </c>
      <c r="S144" s="3">
        <f>IF(Расчет!H158='ФОРМУЛЫ!'!$B$6,'ФОРМУЛЫ!'!A144,0)</f>
        <v>0</v>
      </c>
      <c r="T144" s="5">
        <f>ROUND((IF(Расчет!R158='ФОРМУЛЫ!'!$E$3,(A144-A144/1.18),IF(Расчет!R158='ФОРМУЛЫ!'!$E$4,0,IF(Расчет!R158='ФОРМУЛЫ!'!$E$5,(A144-A144/1.1),X))))*Расчет!E158,2)</f>
        <v>0</v>
      </c>
      <c r="U144" s="3">
        <f>ROUND((IF(Расчет!R158='ФОРМУЛЫ!'!$E$3,(J144-J144/1.18),IF(Расчет!R158='ФОРМУЛЫ!'!$E$4,0,IF(Расчет!R158='ФОРМУЛЫ!'!$E$5,(J144-J144/1.1),X))))*Расчет!E158,2)</f>
        <v>0</v>
      </c>
      <c r="V144" s="3">
        <f>ROUND((J144-J144/1.18)*Расчет!E158,2)</f>
        <v>0</v>
      </c>
      <c r="W144" s="3">
        <f>ROUND(A144*Расчет!E158*0.21/365,2)</f>
        <v>0</v>
      </c>
      <c r="X144" s="3">
        <f t="shared" si="11"/>
        <v>0</v>
      </c>
      <c r="Y144" s="3">
        <f>IF(($Q$2-Расчет!X158)&gt;0,($Q$2-Расчет!X158),0)</f>
        <v>0</v>
      </c>
      <c r="Z144" s="3">
        <f t="shared" si="12"/>
        <v>0</v>
      </c>
      <c r="AA144" s="3">
        <f>IF(IF(Y144&gt;0,$Q$3-$Q$2,$Q$3-Расчет!X158)&gt;0,IF(Y144&gt;0,$Q$3-$Q$2,$Q$3-Расчет!X158),0)</f>
        <v>0</v>
      </c>
      <c r="AB144" s="3">
        <f t="shared" si="13"/>
        <v>0</v>
      </c>
      <c r="AC144" s="3">
        <f>IF(IF(AA144&gt;0,$Q$4-$Q$3,$Q$4-Расчет!X158)&gt;0,IF(AA144&gt;0,$Q$4-$Q$3,$Q$4-Расчет!X158),0)</f>
        <v>0</v>
      </c>
      <c r="AD144" s="3">
        <f t="shared" si="14"/>
        <v>0</v>
      </c>
      <c r="AE144" s="3">
        <f>IF(IF(AC144&gt;0,$Q$5-$Q$4,$Q$5-Расчет!X158)&gt;0,IF(AC144&gt;0,$Q$5-$Q$4,$Q$5-Расчет!X158),0)</f>
        <v>0</v>
      </c>
      <c r="AF144" s="3">
        <f t="shared" si="15"/>
        <v>0</v>
      </c>
      <c r="AG144" s="3">
        <f>IF(IF(AE144&gt;0,$Q$6-$Q$5,$Q$6-Расчет!X158)&gt;0,IF(AE144&gt;0,$Q$6-$Q$5,$Q$6-Расчет!X158),0)</f>
        <v>0</v>
      </c>
      <c r="AH144" s="3">
        <f t="shared" si="16"/>
        <v>0</v>
      </c>
    </row>
    <row r="145" spans="1:34" x14ac:dyDescent="0.25">
      <c r="A145" s="3">
        <f>IF(Расчет!H159='ФОРМУЛЫ!'!$B$4,Расчет!G159*Расчет!$N$28,IF(Расчет!H159='ФОРМУЛЫ!'!$B$5,Расчет!G159,IF(Расчет!H159='ФОРМУЛЫ!'!$B$6,Расчет!G159*Расчет!$O$28,0)))</f>
        <v>0</v>
      </c>
      <c r="B145" s="3">
        <f>A145*Расчет!E159</f>
        <v>0</v>
      </c>
      <c r="C145" s="3">
        <f>IF(Расчет!J159='ФОРМУЛЫ!'!$B$3,Расчет!G159*Расчет!I159/100,IF(Расчет!J159='ФОРМУЛЫ!'!$B$4,Расчет!I159*Расчет!$N$28,IF(Расчет!J159='ФОРМУЛЫ!'!$B$5,Расчет!I159,IF(Расчет!J159='ФОРМУЛЫ!'!$B$6,Расчет!I159*Расчет!$O$28,0))))</f>
        <v>0</v>
      </c>
      <c r="D145" s="3">
        <f>C145*Расчет!E159</f>
        <v>0</v>
      </c>
      <c r="E145" s="3">
        <f t="shared" ref="E145:E208" si="17">A145-C145</f>
        <v>0</v>
      </c>
      <c r="F145" s="3">
        <f>E145*Расчет!E159</f>
        <v>0</v>
      </c>
      <c r="G145" s="3">
        <f>IF(Расчет!M159="",'ФОРМУЛЫ!'!E145*(100+Расчет!$M$28)/100,'ФОРМУЛЫ!'!E145*(100+Расчет!M159)/100)</f>
        <v>0</v>
      </c>
      <c r="H145" s="7">
        <f>IF(Расчет!M159="",ROUND(Расчет!K159*(1+Расчет!$M$28/100),0),ROUND(Расчет!K159*(1+Расчет!M159/100),0))</f>
        <v>0</v>
      </c>
      <c r="I145" s="7">
        <f>IF(Расчет!M159="",(Расчет!$M$28+100)/100,(Расчет!M159+100)/100)</f>
        <v>1.2</v>
      </c>
      <c r="J145" s="5">
        <f>IF(Расчет!P159="",IF($O$16=0,'ФОРМУЛЫ!'!H145,ROUND(Расчет!K159*'ФОРМУЛЫ!'!I145+L145,0)),Расчет!P159)</f>
        <v>0</v>
      </c>
      <c r="K145" s="5">
        <f>J145*Расчет!E159</f>
        <v>0</v>
      </c>
      <c r="L145" s="3">
        <f>IF($O$16=0,0,$M$16*(Расчет!K159/$O$16))</f>
        <v>0</v>
      </c>
      <c r="O145" s="3">
        <f>IF(Расчет!P159=0,Расчет!L159,0)</f>
        <v>0</v>
      </c>
      <c r="P145" s="12">
        <f t="shared" si="10"/>
        <v>0</v>
      </c>
      <c r="Q145" s="3">
        <f>IF(Расчет!H159='ФОРМУЛЫ!'!$B$5,'ФОРМУЛЫ!'!A145,0)</f>
        <v>0</v>
      </c>
      <c r="R145" s="3">
        <f>IF(Расчет!H159='ФОРМУЛЫ!'!$B$4,'ФОРМУЛЫ!'!A145,0)</f>
        <v>0</v>
      </c>
      <c r="S145" s="3">
        <f>IF(Расчет!H159='ФОРМУЛЫ!'!$B$6,'ФОРМУЛЫ!'!A145,0)</f>
        <v>0</v>
      </c>
      <c r="T145" s="5">
        <f>ROUND((IF(Расчет!R159='ФОРМУЛЫ!'!$E$3,(A145-A145/1.18),IF(Расчет!R159='ФОРМУЛЫ!'!$E$4,0,IF(Расчет!R159='ФОРМУЛЫ!'!$E$5,(A145-A145/1.1),X))))*Расчет!E159,2)</f>
        <v>0</v>
      </c>
      <c r="U145" s="3">
        <f>ROUND((IF(Расчет!R159='ФОРМУЛЫ!'!$E$3,(J145-J145/1.18),IF(Расчет!R159='ФОРМУЛЫ!'!$E$4,0,IF(Расчет!R159='ФОРМУЛЫ!'!$E$5,(J145-J145/1.1),X))))*Расчет!E159,2)</f>
        <v>0</v>
      </c>
      <c r="V145" s="3">
        <f>ROUND((J145-J145/1.18)*Расчет!E159,2)</f>
        <v>0</v>
      </c>
      <c r="W145" s="3">
        <f>ROUND(A145*Расчет!E159*0.21/365,2)</f>
        <v>0</v>
      </c>
      <c r="X145" s="3">
        <f t="shared" si="11"/>
        <v>0</v>
      </c>
      <c r="Y145" s="3">
        <f>IF(($Q$2-Расчет!X159)&gt;0,($Q$2-Расчет!X159),0)</f>
        <v>0</v>
      </c>
      <c r="Z145" s="3">
        <f t="shared" si="12"/>
        <v>0</v>
      </c>
      <c r="AA145" s="3">
        <f>IF(IF(Y145&gt;0,$Q$3-$Q$2,$Q$3-Расчет!X159)&gt;0,IF(Y145&gt;0,$Q$3-$Q$2,$Q$3-Расчет!X159),0)</f>
        <v>0</v>
      </c>
      <c r="AB145" s="3">
        <f t="shared" si="13"/>
        <v>0</v>
      </c>
      <c r="AC145" s="3">
        <f>IF(IF(AA145&gt;0,$Q$4-$Q$3,$Q$4-Расчет!X159)&gt;0,IF(AA145&gt;0,$Q$4-$Q$3,$Q$4-Расчет!X159),0)</f>
        <v>0</v>
      </c>
      <c r="AD145" s="3">
        <f t="shared" si="14"/>
        <v>0</v>
      </c>
      <c r="AE145" s="3">
        <f>IF(IF(AC145&gt;0,$Q$5-$Q$4,$Q$5-Расчет!X159)&gt;0,IF(AC145&gt;0,$Q$5-$Q$4,$Q$5-Расчет!X159),0)</f>
        <v>0</v>
      </c>
      <c r="AF145" s="3">
        <f t="shared" si="15"/>
        <v>0</v>
      </c>
      <c r="AG145" s="3">
        <f>IF(IF(AE145&gt;0,$Q$6-$Q$5,$Q$6-Расчет!X159)&gt;0,IF(AE145&gt;0,$Q$6-$Q$5,$Q$6-Расчет!X159),0)</f>
        <v>0</v>
      </c>
      <c r="AH145" s="3">
        <f t="shared" si="16"/>
        <v>0</v>
      </c>
    </row>
    <row r="146" spans="1:34" x14ac:dyDescent="0.25">
      <c r="A146" s="3">
        <f>IF(Расчет!H160='ФОРМУЛЫ!'!$B$4,Расчет!G160*Расчет!$N$28,IF(Расчет!H160='ФОРМУЛЫ!'!$B$5,Расчет!G160,IF(Расчет!H160='ФОРМУЛЫ!'!$B$6,Расчет!G160*Расчет!$O$28,0)))</f>
        <v>0</v>
      </c>
      <c r="B146" s="3">
        <f>A146*Расчет!E160</f>
        <v>0</v>
      </c>
      <c r="C146" s="3">
        <f>IF(Расчет!J160='ФОРМУЛЫ!'!$B$3,Расчет!G160*Расчет!I160/100,IF(Расчет!J160='ФОРМУЛЫ!'!$B$4,Расчет!I160*Расчет!$N$28,IF(Расчет!J160='ФОРМУЛЫ!'!$B$5,Расчет!I160,IF(Расчет!J160='ФОРМУЛЫ!'!$B$6,Расчет!I160*Расчет!$O$28,0))))</f>
        <v>0</v>
      </c>
      <c r="D146" s="3">
        <f>C146*Расчет!E160</f>
        <v>0</v>
      </c>
      <c r="E146" s="3">
        <f t="shared" si="17"/>
        <v>0</v>
      </c>
      <c r="F146" s="3">
        <f>E146*Расчет!E160</f>
        <v>0</v>
      </c>
      <c r="G146" s="3">
        <f>IF(Расчет!M160="",'ФОРМУЛЫ!'!E146*(100+Расчет!$M$28)/100,'ФОРМУЛЫ!'!E146*(100+Расчет!M160)/100)</f>
        <v>0</v>
      </c>
      <c r="H146" s="7">
        <f>IF(Расчет!M160="",ROUND(Расчет!K160*(1+Расчет!$M$28/100),0),ROUND(Расчет!K160*(1+Расчет!M160/100),0))</f>
        <v>0</v>
      </c>
      <c r="I146" s="7">
        <f>IF(Расчет!M160="",(Расчет!$M$28+100)/100,(Расчет!M160+100)/100)</f>
        <v>1.2</v>
      </c>
      <c r="J146" s="5">
        <f>IF(Расчет!P160="",IF($O$16=0,'ФОРМУЛЫ!'!H146,ROUND(Расчет!K160*'ФОРМУЛЫ!'!I146+L146,0)),Расчет!P160)</f>
        <v>0</v>
      </c>
      <c r="K146" s="5">
        <f>J146*Расчет!E160</f>
        <v>0</v>
      </c>
      <c r="L146" s="3">
        <f>IF($O$16=0,0,$M$16*(Расчет!K160/$O$16))</f>
        <v>0</v>
      </c>
      <c r="O146" s="3">
        <f>IF(Расчет!P160=0,Расчет!L160,0)</f>
        <v>0</v>
      </c>
      <c r="P146" s="12">
        <f t="shared" ref="P146:P209" si="18">IF(E146=0,0,(J146-E146)/J146)</f>
        <v>0</v>
      </c>
      <c r="Q146" s="3">
        <f>IF(Расчет!H160='ФОРМУЛЫ!'!$B$5,'ФОРМУЛЫ!'!A146,0)</f>
        <v>0</v>
      </c>
      <c r="R146" s="3">
        <f>IF(Расчет!H160='ФОРМУЛЫ!'!$B$4,'ФОРМУЛЫ!'!A146,0)</f>
        <v>0</v>
      </c>
      <c r="S146" s="3">
        <f>IF(Расчет!H160='ФОРМУЛЫ!'!$B$6,'ФОРМУЛЫ!'!A146,0)</f>
        <v>0</v>
      </c>
      <c r="T146" s="5">
        <f>ROUND((IF(Расчет!R160='ФОРМУЛЫ!'!$E$3,(A146-A146/1.18),IF(Расчет!R160='ФОРМУЛЫ!'!$E$4,0,IF(Расчет!R160='ФОРМУЛЫ!'!$E$5,(A146-A146/1.1),X))))*Расчет!E160,2)</f>
        <v>0</v>
      </c>
      <c r="U146" s="3">
        <f>ROUND((IF(Расчет!R160='ФОРМУЛЫ!'!$E$3,(J146-J146/1.18),IF(Расчет!R160='ФОРМУЛЫ!'!$E$4,0,IF(Расчет!R160='ФОРМУЛЫ!'!$E$5,(J146-J146/1.1),X))))*Расчет!E160,2)</f>
        <v>0</v>
      </c>
      <c r="V146" s="3">
        <f>ROUND((J146-J146/1.18)*Расчет!E160,2)</f>
        <v>0</v>
      </c>
      <c r="W146" s="3">
        <f>ROUND(A146*Расчет!E160*0.21/365,2)</f>
        <v>0</v>
      </c>
      <c r="X146" s="3">
        <f t="shared" ref="X146:X209" si="19">Z146+AB146+AD146+AF146+AH146</f>
        <v>0</v>
      </c>
      <c r="Y146" s="3">
        <f>IF(($Q$2-Расчет!X160)&gt;0,($Q$2-Расчет!X160),0)</f>
        <v>0</v>
      </c>
      <c r="Z146" s="3">
        <f t="shared" ref="Z146:Z209" si="20">$W146*Y146</f>
        <v>0</v>
      </c>
      <c r="AA146" s="3">
        <f>IF(IF(Y146&gt;0,$Q$3-$Q$2,$Q$3-Расчет!X160)&gt;0,IF(Y146&gt;0,$Q$3-$Q$2,$Q$3-Расчет!X160),0)</f>
        <v>0</v>
      </c>
      <c r="AB146" s="3">
        <f t="shared" ref="AB146:AB209" si="21">$W146*AA146</f>
        <v>0</v>
      </c>
      <c r="AC146" s="3">
        <f>IF(IF(AA146&gt;0,$Q$4-$Q$3,$Q$4-Расчет!X160)&gt;0,IF(AA146&gt;0,$Q$4-$Q$3,$Q$4-Расчет!X160),0)</f>
        <v>0</v>
      </c>
      <c r="AD146" s="3">
        <f t="shared" ref="AD146:AD209" si="22">$W146*AC146</f>
        <v>0</v>
      </c>
      <c r="AE146" s="3">
        <f>IF(IF(AC146&gt;0,$Q$5-$Q$4,$Q$5-Расчет!X160)&gt;0,IF(AC146&gt;0,$Q$5-$Q$4,$Q$5-Расчет!X160),0)</f>
        <v>0</v>
      </c>
      <c r="AF146" s="3">
        <f t="shared" ref="AF146:AF209" si="23">$W146*AE146</f>
        <v>0</v>
      </c>
      <c r="AG146" s="3">
        <f>IF(IF(AE146&gt;0,$Q$6-$Q$5,$Q$6-Расчет!X160)&gt;0,IF(AE146&gt;0,$Q$6-$Q$5,$Q$6-Расчет!X160),0)</f>
        <v>0</v>
      </c>
      <c r="AH146" s="3">
        <f t="shared" ref="AH146:AH209" si="24">$W146*AG146</f>
        <v>0</v>
      </c>
    </row>
    <row r="147" spans="1:34" x14ac:dyDescent="0.25">
      <c r="A147" s="3">
        <f>IF(Расчет!H161='ФОРМУЛЫ!'!$B$4,Расчет!G161*Расчет!$N$28,IF(Расчет!H161='ФОРМУЛЫ!'!$B$5,Расчет!G161,IF(Расчет!H161='ФОРМУЛЫ!'!$B$6,Расчет!G161*Расчет!$O$28,0)))</f>
        <v>0</v>
      </c>
      <c r="B147" s="3">
        <f>A147*Расчет!E161</f>
        <v>0</v>
      </c>
      <c r="C147" s="3">
        <f>IF(Расчет!J161='ФОРМУЛЫ!'!$B$3,Расчет!G161*Расчет!I161/100,IF(Расчет!J161='ФОРМУЛЫ!'!$B$4,Расчет!I161*Расчет!$N$28,IF(Расчет!J161='ФОРМУЛЫ!'!$B$5,Расчет!I161,IF(Расчет!J161='ФОРМУЛЫ!'!$B$6,Расчет!I161*Расчет!$O$28,0))))</f>
        <v>0</v>
      </c>
      <c r="D147" s="3">
        <f>C147*Расчет!E161</f>
        <v>0</v>
      </c>
      <c r="E147" s="3">
        <f t="shared" si="17"/>
        <v>0</v>
      </c>
      <c r="F147" s="3">
        <f>E147*Расчет!E161</f>
        <v>0</v>
      </c>
      <c r="G147" s="3">
        <f>IF(Расчет!M161="",'ФОРМУЛЫ!'!E147*(100+Расчет!$M$28)/100,'ФОРМУЛЫ!'!E147*(100+Расчет!M161)/100)</f>
        <v>0</v>
      </c>
      <c r="H147" s="7">
        <f>IF(Расчет!M161="",ROUND(Расчет!K161*(1+Расчет!$M$28/100),0),ROUND(Расчет!K161*(1+Расчет!M161/100),0))</f>
        <v>0</v>
      </c>
      <c r="I147" s="7">
        <f>IF(Расчет!M161="",(Расчет!$M$28+100)/100,(Расчет!M161+100)/100)</f>
        <v>1.2</v>
      </c>
      <c r="J147" s="5">
        <f>IF(Расчет!P161="",IF($O$16=0,'ФОРМУЛЫ!'!H147,ROUND(Расчет!K161*'ФОРМУЛЫ!'!I147+L147,0)),Расчет!P161)</f>
        <v>0</v>
      </c>
      <c r="K147" s="5">
        <f>J147*Расчет!E161</f>
        <v>0</v>
      </c>
      <c r="L147" s="3">
        <f>IF($O$16=0,0,$M$16*(Расчет!K161/$O$16))</f>
        <v>0</v>
      </c>
      <c r="O147" s="3">
        <f>IF(Расчет!P161=0,Расчет!L161,0)</f>
        <v>0</v>
      </c>
      <c r="P147" s="12">
        <f t="shared" si="18"/>
        <v>0</v>
      </c>
      <c r="Q147" s="3">
        <f>IF(Расчет!H161='ФОРМУЛЫ!'!$B$5,'ФОРМУЛЫ!'!A147,0)</f>
        <v>0</v>
      </c>
      <c r="R147" s="3">
        <f>IF(Расчет!H161='ФОРМУЛЫ!'!$B$4,'ФОРМУЛЫ!'!A147,0)</f>
        <v>0</v>
      </c>
      <c r="S147" s="3">
        <f>IF(Расчет!H161='ФОРМУЛЫ!'!$B$6,'ФОРМУЛЫ!'!A147,0)</f>
        <v>0</v>
      </c>
      <c r="T147" s="5">
        <f>ROUND((IF(Расчет!R161='ФОРМУЛЫ!'!$E$3,(A147-A147/1.18),IF(Расчет!R161='ФОРМУЛЫ!'!$E$4,0,IF(Расчет!R161='ФОРМУЛЫ!'!$E$5,(A147-A147/1.1),X))))*Расчет!E161,2)</f>
        <v>0</v>
      </c>
      <c r="U147" s="3">
        <f>ROUND((IF(Расчет!R161='ФОРМУЛЫ!'!$E$3,(J147-J147/1.18),IF(Расчет!R161='ФОРМУЛЫ!'!$E$4,0,IF(Расчет!R161='ФОРМУЛЫ!'!$E$5,(J147-J147/1.1),X))))*Расчет!E161,2)</f>
        <v>0</v>
      </c>
      <c r="V147" s="3">
        <f>ROUND((J147-J147/1.18)*Расчет!E161,2)</f>
        <v>0</v>
      </c>
      <c r="W147" s="3">
        <f>ROUND(A147*Расчет!E161*0.21/365,2)</f>
        <v>0</v>
      </c>
      <c r="X147" s="3">
        <f t="shared" si="19"/>
        <v>0</v>
      </c>
      <c r="Y147" s="3">
        <f>IF(($Q$2-Расчет!X161)&gt;0,($Q$2-Расчет!X161),0)</f>
        <v>0</v>
      </c>
      <c r="Z147" s="3">
        <f t="shared" si="20"/>
        <v>0</v>
      </c>
      <c r="AA147" s="3">
        <f>IF(IF(Y147&gt;0,$Q$3-$Q$2,$Q$3-Расчет!X161)&gt;0,IF(Y147&gt;0,$Q$3-$Q$2,$Q$3-Расчет!X161),0)</f>
        <v>0</v>
      </c>
      <c r="AB147" s="3">
        <f t="shared" si="21"/>
        <v>0</v>
      </c>
      <c r="AC147" s="3">
        <f>IF(IF(AA147&gt;0,$Q$4-$Q$3,$Q$4-Расчет!X161)&gt;0,IF(AA147&gt;0,$Q$4-$Q$3,$Q$4-Расчет!X161),0)</f>
        <v>0</v>
      </c>
      <c r="AD147" s="3">
        <f t="shared" si="22"/>
        <v>0</v>
      </c>
      <c r="AE147" s="3">
        <f>IF(IF(AC147&gt;0,$Q$5-$Q$4,$Q$5-Расчет!X161)&gt;0,IF(AC147&gt;0,$Q$5-$Q$4,$Q$5-Расчет!X161),0)</f>
        <v>0</v>
      </c>
      <c r="AF147" s="3">
        <f t="shared" si="23"/>
        <v>0</v>
      </c>
      <c r="AG147" s="3">
        <f>IF(IF(AE147&gt;0,$Q$6-$Q$5,$Q$6-Расчет!X161)&gt;0,IF(AE147&gt;0,$Q$6-$Q$5,$Q$6-Расчет!X161),0)</f>
        <v>0</v>
      </c>
      <c r="AH147" s="3">
        <f t="shared" si="24"/>
        <v>0</v>
      </c>
    </row>
    <row r="148" spans="1:34" x14ac:dyDescent="0.25">
      <c r="A148" s="3">
        <f>IF(Расчет!H162='ФОРМУЛЫ!'!$B$4,Расчет!G162*Расчет!$N$28,IF(Расчет!H162='ФОРМУЛЫ!'!$B$5,Расчет!G162,IF(Расчет!H162='ФОРМУЛЫ!'!$B$6,Расчет!G162*Расчет!$O$28,0)))</f>
        <v>0</v>
      </c>
      <c r="B148" s="3">
        <f>A148*Расчет!E162</f>
        <v>0</v>
      </c>
      <c r="C148" s="3">
        <f>IF(Расчет!J162='ФОРМУЛЫ!'!$B$3,Расчет!G162*Расчет!I162/100,IF(Расчет!J162='ФОРМУЛЫ!'!$B$4,Расчет!I162*Расчет!$N$28,IF(Расчет!J162='ФОРМУЛЫ!'!$B$5,Расчет!I162,IF(Расчет!J162='ФОРМУЛЫ!'!$B$6,Расчет!I162*Расчет!$O$28,0))))</f>
        <v>0</v>
      </c>
      <c r="D148" s="3">
        <f>C148*Расчет!E162</f>
        <v>0</v>
      </c>
      <c r="E148" s="3">
        <f t="shared" si="17"/>
        <v>0</v>
      </c>
      <c r="F148" s="3">
        <f>E148*Расчет!E162</f>
        <v>0</v>
      </c>
      <c r="G148" s="3">
        <f>IF(Расчет!M162="",'ФОРМУЛЫ!'!E148*(100+Расчет!$M$28)/100,'ФОРМУЛЫ!'!E148*(100+Расчет!M162)/100)</f>
        <v>0</v>
      </c>
      <c r="H148" s="7">
        <f>IF(Расчет!M162="",ROUND(Расчет!K162*(1+Расчет!$M$28/100),0),ROUND(Расчет!K162*(1+Расчет!M162/100),0))</f>
        <v>0</v>
      </c>
      <c r="I148" s="7">
        <f>IF(Расчет!M162="",(Расчет!$M$28+100)/100,(Расчет!M162+100)/100)</f>
        <v>1.2</v>
      </c>
      <c r="J148" s="5">
        <f>IF(Расчет!P162="",IF($O$16=0,'ФОРМУЛЫ!'!H148,ROUND(Расчет!K162*'ФОРМУЛЫ!'!I148+L148,0)),Расчет!P162)</f>
        <v>0</v>
      </c>
      <c r="K148" s="5">
        <f>J148*Расчет!E162</f>
        <v>0</v>
      </c>
      <c r="L148" s="3">
        <f>IF($O$16=0,0,$M$16*(Расчет!K162/$O$16))</f>
        <v>0</v>
      </c>
      <c r="O148" s="3">
        <f>IF(Расчет!P162=0,Расчет!L162,0)</f>
        <v>0</v>
      </c>
      <c r="P148" s="12">
        <f t="shared" si="18"/>
        <v>0</v>
      </c>
      <c r="Q148" s="3">
        <f>IF(Расчет!H162='ФОРМУЛЫ!'!$B$5,'ФОРМУЛЫ!'!A148,0)</f>
        <v>0</v>
      </c>
      <c r="R148" s="3">
        <f>IF(Расчет!H162='ФОРМУЛЫ!'!$B$4,'ФОРМУЛЫ!'!A148,0)</f>
        <v>0</v>
      </c>
      <c r="S148" s="3">
        <f>IF(Расчет!H162='ФОРМУЛЫ!'!$B$6,'ФОРМУЛЫ!'!A148,0)</f>
        <v>0</v>
      </c>
      <c r="T148" s="5">
        <f>ROUND((IF(Расчет!R162='ФОРМУЛЫ!'!$E$3,(A148-A148/1.18),IF(Расчет!R162='ФОРМУЛЫ!'!$E$4,0,IF(Расчет!R162='ФОРМУЛЫ!'!$E$5,(A148-A148/1.1),X))))*Расчет!E162,2)</f>
        <v>0</v>
      </c>
      <c r="U148" s="3">
        <f>ROUND((IF(Расчет!R162='ФОРМУЛЫ!'!$E$3,(J148-J148/1.18),IF(Расчет!R162='ФОРМУЛЫ!'!$E$4,0,IF(Расчет!R162='ФОРМУЛЫ!'!$E$5,(J148-J148/1.1),X))))*Расчет!E162,2)</f>
        <v>0</v>
      </c>
      <c r="V148" s="3">
        <f>ROUND((J148-J148/1.18)*Расчет!E162,2)</f>
        <v>0</v>
      </c>
      <c r="W148" s="3">
        <f>ROUND(A148*Расчет!E162*0.21/365,2)</f>
        <v>0</v>
      </c>
      <c r="X148" s="3">
        <f t="shared" si="19"/>
        <v>0</v>
      </c>
      <c r="Y148" s="3">
        <f>IF(($Q$2-Расчет!X162)&gt;0,($Q$2-Расчет!X162),0)</f>
        <v>0</v>
      </c>
      <c r="Z148" s="3">
        <f t="shared" si="20"/>
        <v>0</v>
      </c>
      <c r="AA148" s="3">
        <f>IF(IF(Y148&gt;0,$Q$3-$Q$2,$Q$3-Расчет!X162)&gt;0,IF(Y148&gt;0,$Q$3-$Q$2,$Q$3-Расчет!X162),0)</f>
        <v>0</v>
      </c>
      <c r="AB148" s="3">
        <f t="shared" si="21"/>
        <v>0</v>
      </c>
      <c r="AC148" s="3">
        <f>IF(IF(AA148&gt;0,$Q$4-$Q$3,$Q$4-Расчет!X162)&gt;0,IF(AA148&gt;0,$Q$4-$Q$3,$Q$4-Расчет!X162),0)</f>
        <v>0</v>
      </c>
      <c r="AD148" s="3">
        <f t="shared" si="22"/>
        <v>0</v>
      </c>
      <c r="AE148" s="3">
        <f>IF(IF(AC148&gt;0,$Q$5-$Q$4,$Q$5-Расчет!X162)&gt;0,IF(AC148&gt;0,$Q$5-$Q$4,$Q$5-Расчет!X162),0)</f>
        <v>0</v>
      </c>
      <c r="AF148" s="3">
        <f t="shared" si="23"/>
        <v>0</v>
      </c>
      <c r="AG148" s="3">
        <f>IF(IF(AE148&gt;0,$Q$6-$Q$5,$Q$6-Расчет!X162)&gt;0,IF(AE148&gt;0,$Q$6-$Q$5,$Q$6-Расчет!X162),0)</f>
        <v>0</v>
      </c>
      <c r="AH148" s="3">
        <f t="shared" si="24"/>
        <v>0</v>
      </c>
    </row>
    <row r="149" spans="1:34" x14ac:dyDescent="0.25">
      <c r="A149" s="3">
        <f>IF(Расчет!H163='ФОРМУЛЫ!'!$B$4,Расчет!G163*Расчет!$N$28,IF(Расчет!H163='ФОРМУЛЫ!'!$B$5,Расчет!G163,IF(Расчет!H163='ФОРМУЛЫ!'!$B$6,Расчет!G163*Расчет!$O$28,0)))</f>
        <v>0</v>
      </c>
      <c r="B149" s="3">
        <f>A149*Расчет!E163</f>
        <v>0</v>
      </c>
      <c r="C149" s="3">
        <f>IF(Расчет!J163='ФОРМУЛЫ!'!$B$3,Расчет!G163*Расчет!I163/100,IF(Расчет!J163='ФОРМУЛЫ!'!$B$4,Расчет!I163*Расчет!$N$28,IF(Расчет!J163='ФОРМУЛЫ!'!$B$5,Расчет!I163,IF(Расчет!J163='ФОРМУЛЫ!'!$B$6,Расчет!I163*Расчет!$O$28,0))))</f>
        <v>0</v>
      </c>
      <c r="D149" s="3">
        <f>C149*Расчет!E163</f>
        <v>0</v>
      </c>
      <c r="E149" s="3">
        <f t="shared" si="17"/>
        <v>0</v>
      </c>
      <c r="F149" s="3">
        <f>E149*Расчет!E163</f>
        <v>0</v>
      </c>
      <c r="G149" s="3">
        <f>IF(Расчет!M163="",'ФОРМУЛЫ!'!E149*(100+Расчет!$M$28)/100,'ФОРМУЛЫ!'!E149*(100+Расчет!M163)/100)</f>
        <v>0</v>
      </c>
      <c r="H149" s="7">
        <f>IF(Расчет!M163="",ROUND(Расчет!K163*(1+Расчет!$M$28/100),0),ROUND(Расчет!K163*(1+Расчет!M163/100),0))</f>
        <v>0</v>
      </c>
      <c r="I149" s="7">
        <f>IF(Расчет!M163="",(Расчет!$M$28+100)/100,(Расчет!M163+100)/100)</f>
        <v>1.2</v>
      </c>
      <c r="J149" s="5">
        <f>IF(Расчет!P163="",IF($O$16=0,'ФОРМУЛЫ!'!H149,ROUND(Расчет!K163*'ФОРМУЛЫ!'!I149+L149,0)),Расчет!P163)</f>
        <v>0</v>
      </c>
      <c r="K149" s="5">
        <f>J149*Расчет!E163</f>
        <v>0</v>
      </c>
      <c r="L149" s="3">
        <f>IF($O$16=0,0,$M$16*(Расчет!K163/$O$16))</f>
        <v>0</v>
      </c>
      <c r="O149" s="3">
        <f>IF(Расчет!P163=0,Расчет!L163,0)</f>
        <v>0</v>
      </c>
      <c r="P149" s="12">
        <f t="shared" si="18"/>
        <v>0</v>
      </c>
      <c r="Q149" s="3">
        <f>IF(Расчет!H163='ФОРМУЛЫ!'!$B$5,'ФОРМУЛЫ!'!A149,0)</f>
        <v>0</v>
      </c>
      <c r="R149" s="3">
        <f>IF(Расчет!H163='ФОРМУЛЫ!'!$B$4,'ФОРМУЛЫ!'!A149,0)</f>
        <v>0</v>
      </c>
      <c r="S149" s="3">
        <f>IF(Расчет!H163='ФОРМУЛЫ!'!$B$6,'ФОРМУЛЫ!'!A149,0)</f>
        <v>0</v>
      </c>
      <c r="T149" s="5">
        <f>ROUND((IF(Расчет!R163='ФОРМУЛЫ!'!$E$3,(A149-A149/1.18),IF(Расчет!R163='ФОРМУЛЫ!'!$E$4,0,IF(Расчет!R163='ФОРМУЛЫ!'!$E$5,(A149-A149/1.1),X))))*Расчет!E163,2)</f>
        <v>0</v>
      </c>
      <c r="U149" s="3">
        <f>ROUND((IF(Расчет!R163='ФОРМУЛЫ!'!$E$3,(J149-J149/1.18),IF(Расчет!R163='ФОРМУЛЫ!'!$E$4,0,IF(Расчет!R163='ФОРМУЛЫ!'!$E$5,(J149-J149/1.1),X))))*Расчет!E163,2)</f>
        <v>0</v>
      </c>
      <c r="V149" s="3">
        <f>ROUND((J149-J149/1.18)*Расчет!E163,2)</f>
        <v>0</v>
      </c>
      <c r="W149" s="3">
        <f>ROUND(A149*Расчет!E163*0.21/365,2)</f>
        <v>0</v>
      </c>
      <c r="X149" s="3">
        <f t="shared" si="19"/>
        <v>0</v>
      </c>
      <c r="Y149" s="3">
        <f>IF(($Q$2-Расчет!X163)&gt;0,($Q$2-Расчет!X163),0)</f>
        <v>0</v>
      </c>
      <c r="Z149" s="3">
        <f t="shared" si="20"/>
        <v>0</v>
      </c>
      <c r="AA149" s="3">
        <f>IF(IF(Y149&gt;0,$Q$3-$Q$2,$Q$3-Расчет!X163)&gt;0,IF(Y149&gt;0,$Q$3-$Q$2,$Q$3-Расчет!X163),0)</f>
        <v>0</v>
      </c>
      <c r="AB149" s="3">
        <f t="shared" si="21"/>
        <v>0</v>
      </c>
      <c r="AC149" s="3">
        <f>IF(IF(AA149&gt;0,$Q$4-$Q$3,$Q$4-Расчет!X163)&gt;0,IF(AA149&gt;0,$Q$4-$Q$3,$Q$4-Расчет!X163),0)</f>
        <v>0</v>
      </c>
      <c r="AD149" s="3">
        <f t="shared" si="22"/>
        <v>0</v>
      </c>
      <c r="AE149" s="3">
        <f>IF(IF(AC149&gt;0,$Q$5-$Q$4,$Q$5-Расчет!X163)&gt;0,IF(AC149&gt;0,$Q$5-$Q$4,$Q$5-Расчет!X163),0)</f>
        <v>0</v>
      </c>
      <c r="AF149" s="3">
        <f t="shared" si="23"/>
        <v>0</v>
      </c>
      <c r="AG149" s="3">
        <f>IF(IF(AE149&gt;0,$Q$6-$Q$5,$Q$6-Расчет!X163)&gt;0,IF(AE149&gt;0,$Q$6-$Q$5,$Q$6-Расчет!X163),0)</f>
        <v>0</v>
      </c>
      <c r="AH149" s="3">
        <f t="shared" si="24"/>
        <v>0</v>
      </c>
    </row>
    <row r="150" spans="1:34" x14ac:dyDescent="0.25">
      <c r="A150" s="3">
        <f>IF(Расчет!H164='ФОРМУЛЫ!'!$B$4,Расчет!G164*Расчет!$N$28,IF(Расчет!H164='ФОРМУЛЫ!'!$B$5,Расчет!G164,IF(Расчет!H164='ФОРМУЛЫ!'!$B$6,Расчет!G164*Расчет!$O$28,0)))</f>
        <v>0</v>
      </c>
      <c r="B150" s="3">
        <f>A150*Расчет!E164</f>
        <v>0</v>
      </c>
      <c r="C150" s="3">
        <f>IF(Расчет!J164='ФОРМУЛЫ!'!$B$3,Расчет!G164*Расчет!I164/100,IF(Расчет!J164='ФОРМУЛЫ!'!$B$4,Расчет!I164*Расчет!$N$28,IF(Расчет!J164='ФОРМУЛЫ!'!$B$5,Расчет!I164,IF(Расчет!J164='ФОРМУЛЫ!'!$B$6,Расчет!I164*Расчет!$O$28,0))))</f>
        <v>0</v>
      </c>
      <c r="D150" s="3">
        <f>C150*Расчет!E164</f>
        <v>0</v>
      </c>
      <c r="E150" s="3">
        <f t="shared" si="17"/>
        <v>0</v>
      </c>
      <c r="F150" s="3">
        <f>E150*Расчет!E164</f>
        <v>0</v>
      </c>
      <c r="G150" s="3">
        <f>IF(Расчет!M164="",'ФОРМУЛЫ!'!E150*(100+Расчет!$M$28)/100,'ФОРМУЛЫ!'!E150*(100+Расчет!M164)/100)</f>
        <v>0</v>
      </c>
      <c r="H150" s="7">
        <f>IF(Расчет!M164="",ROUND(Расчет!K164*(1+Расчет!$M$28/100),0),ROUND(Расчет!K164*(1+Расчет!M164/100),0))</f>
        <v>0</v>
      </c>
      <c r="I150" s="7">
        <f>IF(Расчет!M164="",(Расчет!$M$28+100)/100,(Расчет!M164+100)/100)</f>
        <v>1.2</v>
      </c>
      <c r="J150" s="5">
        <f>IF(Расчет!P164="",IF($O$16=0,'ФОРМУЛЫ!'!H150,ROUND(Расчет!K164*'ФОРМУЛЫ!'!I150+L150,0)),Расчет!P164)</f>
        <v>0</v>
      </c>
      <c r="K150" s="5">
        <f>J150*Расчет!E164</f>
        <v>0</v>
      </c>
      <c r="L150" s="3">
        <f>IF($O$16=0,0,$M$16*(Расчет!K164/$O$16))</f>
        <v>0</v>
      </c>
      <c r="O150" s="3">
        <f>IF(Расчет!P164=0,Расчет!L164,0)</f>
        <v>0</v>
      </c>
      <c r="P150" s="12">
        <f t="shared" si="18"/>
        <v>0</v>
      </c>
      <c r="Q150" s="3">
        <f>IF(Расчет!H164='ФОРМУЛЫ!'!$B$5,'ФОРМУЛЫ!'!A150,0)</f>
        <v>0</v>
      </c>
      <c r="R150" s="3">
        <f>IF(Расчет!H164='ФОРМУЛЫ!'!$B$4,'ФОРМУЛЫ!'!A150,0)</f>
        <v>0</v>
      </c>
      <c r="S150" s="3">
        <f>IF(Расчет!H164='ФОРМУЛЫ!'!$B$6,'ФОРМУЛЫ!'!A150,0)</f>
        <v>0</v>
      </c>
      <c r="T150" s="5">
        <f>ROUND((IF(Расчет!R164='ФОРМУЛЫ!'!$E$3,(A150-A150/1.18),IF(Расчет!R164='ФОРМУЛЫ!'!$E$4,0,IF(Расчет!R164='ФОРМУЛЫ!'!$E$5,(A150-A150/1.1),X))))*Расчет!E164,2)</f>
        <v>0</v>
      </c>
      <c r="U150" s="3">
        <f>ROUND((IF(Расчет!R164='ФОРМУЛЫ!'!$E$3,(J150-J150/1.18),IF(Расчет!R164='ФОРМУЛЫ!'!$E$4,0,IF(Расчет!R164='ФОРМУЛЫ!'!$E$5,(J150-J150/1.1),X))))*Расчет!E164,2)</f>
        <v>0</v>
      </c>
      <c r="V150" s="3">
        <f>ROUND((J150-J150/1.18)*Расчет!E164,2)</f>
        <v>0</v>
      </c>
      <c r="W150" s="3">
        <f>ROUND(A150*Расчет!E164*0.21/365,2)</f>
        <v>0</v>
      </c>
      <c r="X150" s="3">
        <f t="shared" si="19"/>
        <v>0</v>
      </c>
      <c r="Y150" s="3">
        <f>IF(($Q$2-Расчет!X164)&gt;0,($Q$2-Расчет!X164),0)</f>
        <v>0</v>
      </c>
      <c r="Z150" s="3">
        <f t="shared" si="20"/>
        <v>0</v>
      </c>
      <c r="AA150" s="3">
        <f>IF(IF(Y150&gt;0,$Q$3-$Q$2,$Q$3-Расчет!X164)&gt;0,IF(Y150&gt;0,$Q$3-$Q$2,$Q$3-Расчет!X164),0)</f>
        <v>0</v>
      </c>
      <c r="AB150" s="3">
        <f t="shared" si="21"/>
        <v>0</v>
      </c>
      <c r="AC150" s="3">
        <f>IF(IF(AA150&gt;0,$Q$4-$Q$3,$Q$4-Расчет!X164)&gt;0,IF(AA150&gt;0,$Q$4-$Q$3,$Q$4-Расчет!X164),0)</f>
        <v>0</v>
      </c>
      <c r="AD150" s="3">
        <f t="shared" si="22"/>
        <v>0</v>
      </c>
      <c r="AE150" s="3">
        <f>IF(IF(AC150&gt;0,$Q$5-$Q$4,$Q$5-Расчет!X164)&gt;0,IF(AC150&gt;0,$Q$5-$Q$4,$Q$5-Расчет!X164),0)</f>
        <v>0</v>
      </c>
      <c r="AF150" s="3">
        <f t="shared" si="23"/>
        <v>0</v>
      </c>
      <c r="AG150" s="3">
        <f>IF(IF(AE150&gt;0,$Q$6-$Q$5,$Q$6-Расчет!X164)&gt;0,IF(AE150&gt;0,$Q$6-$Q$5,$Q$6-Расчет!X164),0)</f>
        <v>0</v>
      </c>
      <c r="AH150" s="3">
        <f t="shared" si="24"/>
        <v>0</v>
      </c>
    </row>
    <row r="151" spans="1:34" x14ac:dyDescent="0.25">
      <c r="A151" s="3">
        <f>IF(Расчет!H165='ФОРМУЛЫ!'!$B$4,Расчет!G165*Расчет!$N$28,IF(Расчет!H165='ФОРМУЛЫ!'!$B$5,Расчет!G165,IF(Расчет!H165='ФОРМУЛЫ!'!$B$6,Расчет!G165*Расчет!$O$28,0)))</f>
        <v>0</v>
      </c>
      <c r="B151" s="3">
        <f>A151*Расчет!E165</f>
        <v>0</v>
      </c>
      <c r="C151" s="3">
        <f>IF(Расчет!J165='ФОРМУЛЫ!'!$B$3,Расчет!G165*Расчет!I165/100,IF(Расчет!J165='ФОРМУЛЫ!'!$B$4,Расчет!I165*Расчет!$N$28,IF(Расчет!J165='ФОРМУЛЫ!'!$B$5,Расчет!I165,IF(Расчет!J165='ФОРМУЛЫ!'!$B$6,Расчет!I165*Расчет!$O$28,0))))</f>
        <v>0</v>
      </c>
      <c r="D151" s="3">
        <f>C151*Расчет!E165</f>
        <v>0</v>
      </c>
      <c r="E151" s="3">
        <f t="shared" si="17"/>
        <v>0</v>
      </c>
      <c r="F151" s="3">
        <f>E151*Расчет!E165</f>
        <v>0</v>
      </c>
      <c r="G151" s="3">
        <f>IF(Расчет!M165="",'ФОРМУЛЫ!'!E151*(100+Расчет!$M$28)/100,'ФОРМУЛЫ!'!E151*(100+Расчет!M165)/100)</f>
        <v>0</v>
      </c>
      <c r="H151" s="7">
        <f>IF(Расчет!M165="",ROUND(Расчет!K165*(1+Расчет!$M$28/100),0),ROUND(Расчет!K165*(1+Расчет!M165/100),0))</f>
        <v>0</v>
      </c>
      <c r="I151" s="7">
        <f>IF(Расчет!M165="",(Расчет!$M$28+100)/100,(Расчет!M165+100)/100)</f>
        <v>1.2</v>
      </c>
      <c r="J151" s="5">
        <f>IF(Расчет!P165="",IF($O$16=0,'ФОРМУЛЫ!'!H151,ROUND(Расчет!K165*'ФОРМУЛЫ!'!I151+L151,0)),Расчет!P165)</f>
        <v>0</v>
      </c>
      <c r="K151" s="5">
        <f>J151*Расчет!E165</f>
        <v>0</v>
      </c>
      <c r="L151" s="3">
        <f>IF($O$16=0,0,$M$16*(Расчет!K165/$O$16))</f>
        <v>0</v>
      </c>
      <c r="O151" s="3">
        <f>IF(Расчет!P165=0,Расчет!L165,0)</f>
        <v>0</v>
      </c>
      <c r="P151" s="12">
        <f t="shared" si="18"/>
        <v>0</v>
      </c>
      <c r="Q151" s="3">
        <f>IF(Расчет!H165='ФОРМУЛЫ!'!$B$5,'ФОРМУЛЫ!'!A151,0)</f>
        <v>0</v>
      </c>
      <c r="R151" s="3">
        <f>IF(Расчет!H165='ФОРМУЛЫ!'!$B$4,'ФОРМУЛЫ!'!A151,0)</f>
        <v>0</v>
      </c>
      <c r="S151" s="3">
        <f>IF(Расчет!H165='ФОРМУЛЫ!'!$B$6,'ФОРМУЛЫ!'!A151,0)</f>
        <v>0</v>
      </c>
      <c r="T151" s="5">
        <f>ROUND((IF(Расчет!R165='ФОРМУЛЫ!'!$E$3,(A151-A151/1.18),IF(Расчет!R165='ФОРМУЛЫ!'!$E$4,0,IF(Расчет!R165='ФОРМУЛЫ!'!$E$5,(A151-A151/1.1),X))))*Расчет!E165,2)</f>
        <v>0</v>
      </c>
      <c r="U151" s="3">
        <f>ROUND((IF(Расчет!R165='ФОРМУЛЫ!'!$E$3,(J151-J151/1.18),IF(Расчет!R165='ФОРМУЛЫ!'!$E$4,0,IF(Расчет!R165='ФОРМУЛЫ!'!$E$5,(J151-J151/1.1),X))))*Расчет!E165,2)</f>
        <v>0</v>
      </c>
      <c r="V151" s="3">
        <f>ROUND((J151-J151/1.18)*Расчет!E165,2)</f>
        <v>0</v>
      </c>
      <c r="W151" s="3">
        <f>ROUND(A151*Расчет!E165*0.21/365,2)</f>
        <v>0</v>
      </c>
      <c r="X151" s="3">
        <f t="shared" si="19"/>
        <v>0</v>
      </c>
      <c r="Y151" s="3">
        <f>IF(($Q$2-Расчет!X165)&gt;0,($Q$2-Расчет!X165),0)</f>
        <v>0</v>
      </c>
      <c r="Z151" s="3">
        <f t="shared" si="20"/>
        <v>0</v>
      </c>
      <c r="AA151" s="3">
        <f>IF(IF(Y151&gt;0,$Q$3-$Q$2,$Q$3-Расчет!X165)&gt;0,IF(Y151&gt;0,$Q$3-$Q$2,$Q$3-Расчет!X165),0)</f>
        <v>0</v>
      </c>
      <c r="AB151" s="3">
        <f t="shared" si="21"/>
        <v>0</v>
      </c>
      <c r="AC151" s="3">
        <f>IF(IF(AA151&gt;0,$Q$4-$Q$3,$Q$4-Расчет!X165)&gt;0,IF(AA151&gt;0,$Q$4-$Q$3,$Q$4-Расчет!X165),0)</f>
        <v>0</v>
      </c>
      <c r="AD151" s="3">
        <f t="shared" si="22"/>
        <v>0</v>
      </c>
      <c r="AE151" s="3">
        <f>IF(IF(AC151&gt;0,$Q$5-$Q$4,$Q$5-Расчет!X165)&gt;0,IF(AC151&gt;0,$Q$5-$Q$4,$Q$5-Расчет!X165),0)</f>
        <v>0</v>
      </c>
      <c r="AF151" s="3">
        <f t="shared" si="23"/>
        <v>0</v>
      </c>
      <c r="AG151" s="3">
        <f>IF(IF(AE151&gt;0,$Q$6-$Q$5,$Q$6-Расчет!X165)&gt;0,IF(AE151&gt;0,$Q$6-$Q$5,$Q$6-Расчет!X165),0)</f>
        <v>0</v>
      </c>
      <c r="AH151" s="3">
        <f t="shared" si="24"/>
        <v>0</v>
      </c>
    </row>
    <row r="152" spans="1:34" x14ac:dyDescent="0.25">
      <c r="A152" s="3">
        <f>IF(Расчет!H166='ФОРМУЛЫ!'!$B$4,Расчет!G166*Расчет!$N$28,IF(Расчет!H166='ФОРМУЛЫ!'!$B$5,Расчет!G166,IF(Расчет!H166='ФОРМУЛЫ!'!$B$6,Расчет!G166*Расчет!$O$28,0)))</f>
        <v>0</v>
      </c>
      <c r="B152" s="3">
        <f>A152*Расчет!E166</f>
        <v>0</v>
      </c>
      <c r="C152" s="3">
        <f>IF(Расчет!J166='ФОРМУЛЫ!'!$B$3,Расчет!G166*Расчет!I166/100,IF(Расчет!J166='ФОРМУЛЫ!'!$B$4,Расчет!I166*Расчет!$N$28,IF(Расчет!J166='ФОРМУЛЫ!'!$B$5,Расчет!I166,IF(Расчет!J166='ФОРМУЛЫ!'!$B$6,Расчет!I166*Расчет!$O$28,0))))</f>
        <v>0</v>
      </c>
      <c r="D152" s="3">
        <f>C152*Расчет!E166</f>
        <v>0</v>
      </c>
      <c r="E152" s="3">
        <f t="shared" si="17"/>
        <v>0</v>
      </c>
      <c r="F152" s="3">
        <f>E152*Расчет!E166</f>
        <v>0</v>
      </c>
      <c r="G152" s="3">
        <f>IF(Расчет!M166="",'ФОРМУЛЫ!'!E152*(100+Расчет!$M$28)/100,'ФОРМУЛЫ!'!E152*(100+Расчет!M166)/100)</f>
        <v>0</v>
      </c>
      <c r="H152" s="7">
        <f>IF(Расчет!M166="",ROUND(Расчет!K166*(1+Расчет!$M$28/100),0),ROUND(Расчет!K166*(1+Расчет!M166/100),0))</f>
        <v>0</v>
      </c>
      <c r="I152" s="7">
        <f>IF(Расчет!M166="",(Расчет!$M$28+100)/100,(Расчет!M166+100)/100)</f>
        <v>1.2</v>
      </c>
      <c r="J152" s="5">
        <f>IF(Расчет!P166="",IF($O$16=0,'ФОРМУЛЫ!'!H152,ROUND(Расчет!K166*'ФОРМУЛЫ!'!I152+L152,0)),Расчет!P166)</f>
        <v>0</v>
      </c>
      <c r="K152" s="5">
        <f>J152*Расчет!E166</f>
        <v>0</v>
      </c>
      <c r="L152" s="3">
        <f>IF($O$16=0,0,$M$16*(Расчет!K166/$O$16))</f>
        <v>0</v>
      </c>
      <c r="O152" s="3">
        <f>IF(Расчет!P166=0,Расчет!L166,0)</f>
        <v>0</v>
      </c>
      <c r="P152" s="12">
        <f t="shared" si="18"/>
        <v>0</v>
      </c>
      <c r="Q152" s="3">
        <f>IF(Расчет!H166='ФОРМУЛЫ!'!$B$5,'ФОРМУЛЫ!'!A152,0)</f>
        <v>0</v>
      </c>
      <c r="R152" s="3">
        <f>IF(Расчет!H166='ФОРМУЛЫ!'!$B$4,'ФОРМУЛЫ!'!A152,0)</f>
        <v>0</v>
      </c>
      <c r="S152" s="3">
        <f>IF(Расчет!H166='ФОРМУЛЫ!'!$B$6,'ФОРМУЛЫ!'!A152,0)</f>
        <v>0</v>
      </c>
      <c r="T152" s="5">
        <f>ROUND((IF(Расчет!R166='ФОРМУЛЫ!'!$E$3,(A152-A152/1.18),IF(Расчет!R166='ФОРМУЛЫ!'!$E$4,0,IF(Расчет!R166='ФОРМУЛЫ!'!$E$5,(A152-A152/1.1),X))))*Расчет!E166,2)</f>
        <v>0</v>
      </c>
      <c r="U152" s="3">
        <f>ROUND((IF(Расчет!R166='ФОРМУЛЫ!'!$E$3,(J152-J152/1.18),IF(Расчет!R166='ФОРМУЛЫ!'!$E$4,0,IF(Расчет!R166='ФОРМУЛЫ!'!$E$5,(J152-J152/1.1),X))))*Расчет!E166,2)</f>
        <v>0</v>
      </c>
      <c r="V152" s="3">
        <f>ROUND((J152-J152/1.18)*Расчет!E166,2)</f>
        <v>0</v>
      </c>
      <c r="W152" s="3">
        <f>ROUND(A152*Расчет!E166*0.21/365,2)</f>
        <v>0</v>
      </c>
      <c r="X152" s="3">
        <f t="shared" si="19"/>
        <v>0</v>
      </c>
      <c r="Y152" s="3">
        <f>IF(($Q$2-Расчет!X166)&gt;0,($Q$2-Расчет!X166),0)</f>
        <v>0</v>
      </c>
      <c r="Z152" s="3">
        <f t="shared" si="20"/>
        <v>0</v>
      </c>
      <c r="AA152" s="3">
        <f>IF(IF(Y152&gt;0,$Q$3-$Q$2,$Q$3-Расчет!X166)&gt;0,IF(Y152&gt;0,$Q$3-$Q$2,$Q$3-Расчет!X166),0)</f>
        <v>0</v>
      </c>
      <c r="AB152" s="3">
        <f t="shared" si="21"/>
        <v>0</v>
      </c>
      <c r="AC152" s="3">
        <f>IF(IF(AA152&gt;0,$Q$4-$Q$3,$Q$4-Расчет!X166)&gt;0,IF(AA152&gt;0,$Q$4-$Q$3,$Q$4-Расчет!X166),0)</f>
        <v>0</v>
      </c>
      <c r="AD152" s="3">
        <f t="shared" si="22"/>
        <v>0</v>
      </c>
      <c r="AE152" s="3">
        <f>IF(IF(AC152&gt;0,$Q$5-$Q$4,$Q$5-Расчет!X166)&gt;0,IF(AC152&gt;0,$Q$5-$Q$4,$Q$5-Расчет!X166),0)</f>
        <v>0</v>
      </c>
      <c r="AF152" s="3">
        <f t="shared" si="23"/>
        <v>0</v>
      </c>
      <c r="AG152" s="3">
        <f>IF(IF(AE152&gt;0,$Q$6-$Q$5,$Q$6-Расчет!X166)&gt;0,IF(AE152&gt;0,$Q$6-$Q$5,$Q$6-Расчет!X166),0)</f>
        <v>0</v>
      </c>
      <c r="AH152" s="3">
        <f t="shared" si="24"/>
        <v>0</v>
      </c>
    </row>
    <row r="153" spans="1:34" x14ac:dyDescent="0.25">
      <c r="A153" s="3">
        <f>IF(Расчет!H167='ФОРМУЛЫ!'!$B$4,Расчет!G167*Расчет!$N$28,IF(Расчет!H167='ФОРМУЛЫ!'!$B$5,Расчет!G167,IF(Расчет!H167='ФОРМУЛЫ!'!$B$6,Расчет!G167*Расчет!$O$28,0)))</f>
        <v>0</v>
      </c>
      <c r="B153" s="3">
        <f>A153*Расчет!E167</f>
        <v>0</v>
      </c>
      <c r="C153" s="3">
        <f>IF(Расчет!J167='ФОРМУЛЫ!'!$B$3,Расчет!G167*Расчет!I167/100,IF(Расчет!J167='ФОРМУЛЫ!'!$B$4,Расчет!I167*Расчет!$N$28,IF(Расчет!J167='ФОРМУЛЫ!'!$B$5,Расчет!I167,IF(Расчет!J167='ФОРМУЛЫ!'!$B$6,Расчет!I167*Расчет!$O$28,0))))</f>
        <v>0</v>
      </c>
      <c r="D153" s="3">
        <f>C153*Расчет!E167</f>
        <v>0</v>
      </c>
      <c r="E153" s="3">
        <f t="shared" si="17"/>
        <v>0</v>
      </c>
      <c r="F153" s="3">
        <f>E153*Расчет!E167</f>
        <v>0</v>
      </c>
      <c r="G153" s="3">
        <f>IF(Расчет!M167="",'ФОРМУЛЫ!'!E153*(100+Расчет!$M$28)/100,'ФОРМУЛЫ!'!E153*(100+Расчет!M167)/100)</f>
        <v>0</v>
      </c>
      <c r="H153" s="7">
        <f>IF(Расчет!M167="",ROUND(Расчет!K167*(1+Расчет!$M$28/100),0),ROUND(Расчет!K167*(1+Расчет!M167/100),0))</f>
        <v>0</v>
      </c>
      <c r="I153" s="7">
        <f>IF(Расчет!M167="",(Расчет!$M$28+100)/100,(Расчет!M167+100)/100)</f>
        <v>1.2</v>
      </c>
      <c r="J153" s="5">
        <f>IF(Расчет!P167="",IF($O$16=0,'ФОРМУЛЫ!'!H153,ROUND(Расчет!K167*'ФОРМУЛЫ!'!I153+L153,0)),Расчет!P167)</f>
        <v>0</v>
      </c>
      <c r="K153" s="5">
        <f>J153*Расчет!E167</f>
        <v>0</v>
      </c>
      <c r="L153" s="3">
        <f>IF($O$16=0,0,$M$16*(Расчет!K167/$O$16))</f>
        <v>0</v>
      </c>
      <c r="O153" s="3">
        <f>IF(Расчет!P167=0,Расчет!L167,0)</f>
        <v>0</v>
      </c>
      <c r="P153" s="12">
        <f t="shared" si="18"/>
        <v>0</v>
      </c>
      <c r="Q153" s="3">
        <f>IF(Расчет!H167='ФОРМУЛЫ!'!$B$5,'ФОРМУЛЫ!'!A153,0)</f>
        <v>0</v>
      </c>
      <c r="R153" s="3">
        <f>IF(Расчет!H167='ФОРМУЛЫ!'!$B$4,'ФОРМУЛЫ!'!A153,0)</f>
        <v>0</v>
      </c>
      <c r="S153" s="3">
        <f>IF(Расчет!H167='ФОРМУЛЫ!'!$B$6,'ФОРМУЛЫ!'!A153,0)</f>
        <v>0</v>
      </c>
      <c r="T153" s="5">
        <f>ROUND((IF(Расчет!R167='ФОРМУЛЫ!'!$E$3,(A153-A153/1.18),IF(Расчет!R167='ФОРМУЛЫ!'!$E$4,0,IF(Расчет!R167='ФОРМУЛЫ!'!$E$5,(A153-A153/1.1),X))))*Расчет!E167,2)</f>
        <v>0</v>
      </c>
      <c r="U153" s="3">
        <f>ROUND((IF(Расчет!R167='ФОРМУЛЫ!'!$E$3,(J153-J153/1.18),IF(Расчет!R167='ФОРМУЛЫ!'!$E$4,0,IF(Расчет!R167='ФОРМУЛЫ!'!$E$5,(J153-J153/1.1),X))))*Расчет!E167,2)</f>
        <v>0</v>
      </c>
      <c r="V153" s="3">
        <f>ROUND((J153-J153/1.18)*Расчет!E167,2)</f>
        <v>0</v>
      </c>
      <c r="W153" s="3">
        <f>ROUND(A153*Расчет!E167*0.21/365,2)</f>
        <v>0</v>
      </c>
      <c r="X153" s="3">
        <f t="shared" si="19"/>
        <v>0</v>
      </c>
      <c r="Y153" s="3">
        <f>IF(($Q$2-Расчет!X167)&gt;0,($Q$2-Расчет!X167),0)</f>
        <v>0</v>
      </c>
      <c r="Z153" s="3">
        <f t="shared" si="20"/>
        <v>0</v>
      </c>
      <c r="AA153" s="3">
        <f>IF(IF(Y153&gt;0,$Q$3-$Q$2,$Q$3-Расчет!X167)&gt;0,IF(Y153&gt;0,$Q$3-$Q$2,$Q$3-Расчет!X167),0)</f>
        <v>0</v>
      </c>
      <c r="AB153" s="3">
        <f t="shared" si="21"/>
        <v>0</v>
      </c>
      <c r="AC153" s="3">
        <f>IF(IF(AA153&gt;0,$Q$4-$Q$3,$Q$4-Расчет!X167)&gt;0,IF(AA153&gt;0,$Q$4-$Q$3,$Q$4-Расчет!X167),0)</f>
        <v>0</v>
      </c>
      <c r="AD153" s="3">
        <f t="shared" si="22"/>
        <v>0</v>
      </c>
      <c r="AE153" s="3">
        <f>IF(IF(AC153&gt;0,$Q$5-$Q$4,$Q$5-Расчет!X167)&gt;0,IF(AC153&gt;0,$Q$5-$Q$4,$Q$5-Расчет!X167),0)</f>
        <v>0</v>
      </c>
      <c r="AF153" s="3">
        <f t="shared" si="23"/>
        <v>0</v>
      </c>
      <c r="AG153" s="3">
        <f>IF(IF(AE153&gt;0,$Q$6-$Q$5,$Q$6-Расчет!X167)&gt;0,IF(AE153&gt;0,$Q$6-$Q$5,$Q$6-Расчет!X167),0)</f>
        <v>0</v>
      </c>
      <c r="AH153" s="3">
        <f t="shared" si="24"/>
        <v>0</v>
      </c>
    </row>
    <row r="154" spans="1:34" x14ac:dyDescent="0.25">
      <c r="A154" s="3">
        <f>IF(Расчет!H168='ФОРМУЛЫ!'!$B$4,Расчет!G168*Расчет!$N$28,IF(Расчет!H168='ФОРМУЛЫ!'!$B$5,Расчет!G168,IF(Расчет!H168='ФОРМУЛЫ!'!$B$6,Расчет!G168*Расчет!$O$28,0)))</f>
        <v>0</v>
      </c>
      <c r="B154" s="3">
        <f>A154*Расчет!E168</f>
        <v>0</v>
      </c>
      <c r="C154" s="3">
        <f>IF(Расчет!J168='ФОРМУЛЫ!'!$B$3,Расчет!G168*Расчет!I168/100,IF(Расчет!J168='ФОРМУЛЫ!'!$B$4,Расчет!I168*Расчет!$N$28,IF(Расчет!J168='ФОРМУЛЫ!'!$B$5,Расчет!I168,IF(Расчет!J168='ФОРМУЛЫ!'!$B$6,Расчет!I168*Расчет!$O$28,0))))</f>
        <v>0</v>
      </c>
      <c r="D154" s="3">
        <f>C154*Расчет!E168</f>
        <v>0</v>
      </c>
      <c r="E154" s="3">
        <f t="shared" si="17"/>
        <v>0</v>
      </c>
      <c r="F154" s="3">
        <f>E154*Расчет!E168</f>
        <v>0</v>
      </c>
      <c r="G154" s="3">
        <f>IF(Расчет!M168="",'ФОРМУЛЫ!'!E154*(100+Расчет!$M$28)/100,'ФОРМУЛЫ!'!E154*(100+Расчет!M168)/100)</f>
        <v>0</v>
      </c>
      <c r="H154" s="7">
        <f>IF(Расчет!M168="",ROUND(Расчет!K168*(1+Расчет!$M$28/100),0),ROUND(Расчет!K168*(1+Расчет!M168/100),0))</f>
        <v>0</v>
      </c>
      <c r="I154" s="7">
        <f>IF(Расчет!M168="",(Расчет!$M$28+100)/100,(Расчет!M168+100)/100)</f>
        <v>1.2</v>
      </c>
      <c r="J154" s="5">
        <f>IF(Расчет!P168="",IF($O$16=0,'ФОРМУЛЫ!'!H154,ROUND(Расчет!K168*'ФОРМУЛЫ!'!I154+L154,0)),Расчет!P168)</f>
        <v>0</v>
      </c>
      <c r="K154" s="5">
        <f>J154*Расчет!E168</f>
        <v>0</v>
      </c>
      <c r="L154" s="3">
        <f>IF($O$16=0,0,$M$16*(Расчет!K168/$O$16))</f>
        <v>0</v>
      </c>
      <c r="O154" s="3">
        <f>IF(Расчет!P168=0,Расчет!L168,0)</f>
        <v>0</v>
      </c>
      <c r="P154" s="12">
        <f t="shared" si="18"/>
        <v>0</v>
      </c>
      <c r="Q154" s="3">
        <f>IF(Расчет!H168='ФОРМУЛЫ!'!$B$5,'ФОРМУЛЫ!'!A154,0)</f>
        <v>0</v>
      </c>
      <c r="R154" s="3">
        <f>IF(Расчет!H168='ФОРМУЛЫ!'!$B$4,'ФОРМУЛЫ!'!A154,0)</f>
        <v>0</v>
      </c>
      <c r="S154" s="3">
        <f>IF(Расчет!H168='ФОРМУЛЫ!'!$B$6,'ФОРМУЛЫ!'!A154,0)</f>
        <v>0</v>
      </c>
      <c r="T154" s="5">
        <f>ROUND((IF(Расчет!R168='ФОРМУЛЫ!'!$E$3,(A154-A154/1.18),IF(Расчет!R168='ФОРМУЛЫ!'!$E$4,0,IF(Расчет!R168='ФОРМУЛЫ!'!$E$5,(A154-A154/1.1),X))))*Расчет!E168,2)</f>
        <v>0</v>
      </c>
      <c r="U154" s="3">
        <f>ROUND((IF(Расчет!R168='ФОРМУЛЫ!'!$E$3,(J154-J154/1.18),IF(Расчет!R168='ФОРМУЛЫ!'!$E$4,0,IF(Расчет!R168='ФОРМУЛЫ!'!$E$5,(J154-J154/1.1),X))))*Расчет!E168,2)</f>
        <v>0</v>
      </c>
      <c r="V154" s="3">
        <f>ROUND((J154-J154/1.18)*Расчет!E168,2)</f>
        <v>0</v>
      </c>
      <c r="W154" s="3">
        <f>ROUND(A154*Расчет!E168*0.21/365,2)</f>
        <v>0</v>
      </c>
      <c r="X154" s="3">
        <f t="shared" si="19"/>
        <v>0</v>
      </c>
      <c r="Y154" s="3">
        <f>IF(($Q$2-Расчет!X168)&gt;0,($Q$2-Расчет!X168),0)</f>
        <v>0</v>
      </c>
      <c r="Z154" s="3">
        <f t="shared" si="20"/>
        <v>0</v>
      </c>
      <c r="AA154" s="3">
        <f>IF(IF(Y154&gt;0,$Q$3-$Q$2,$Q$3-Расчет!X168)&gt;0,IF(Y154&gt;0,$Q$3-$Q$2,$Q$3-Расчет!X168),0)</f>
        <v>0</v>
      </c>
      <c r="AB154" s="3">
        <f t="shared" si="21"/>
        <v>0</v>
      </c>
      <c r="AC154" s="3">
        <f>IF(IF(AA154&gt;0,$Q$4-$Q$3,$Q$4-Расчет!X168)&gt;0,IF(AA154&gt;0,$Q$4-$Q$3,$Q$4-Расчет!X168),0)</f>
        <v>0</v>
      </c>
      <c r="AD154" s="3">
        <f t="shared" si="22"/>
        <v>0</v>
      </c>
      <c r="AE154" s="3">
        <f>IF(IF(AC154&gt;0,$Q$5-$Q$4,$Q$5-Расчет!X168)&gt;0,IF(AC154&gt;0,$Q$5-$Q$4,$Q$5-Расчет!X168),0)</f>
        <v>0</v>
      </c>
      <c r="AF154" s="3">
        <f t="shared" si="23"/>
        <v>0</v>
      </c>
      <c r="AG154" s="3">
        <f>IF(IF(AE154&gt;0,$Q$6-$Q$5,$Q$6-Расчет!X168)&gt;0,IF(AE154&gt;0,$Q$6-$Q$5,$Q$6-Расчет!X168),0)</f>
        <v>0</v>
      </c>
      <c r="AH154" s="3">
        <f t="shared" si="24"/>
        <v>0</v>
      </c>
    </row>
    <row r="155" spans="1:34" x14ac:dyDescent="0.25">
      <c r="A155" s="3">
        <f>IF(Расчет!H169='ФОРМУЛЫ!'!$B$4,Расчет!G169*Расчет!$N$28,IF(Расчет!H169='ФОРМУЛЫ!'!$B$5,Расчет!G169,IF(Расчет!H169='ФОРМУЛЫ!'!$B$6,Расчет!G169*Расчет!$O$28,0)))</f>
        <v>0</v>
      </c>
      <c r="B155" s="3">
        <f>A155*Расчет!E169</f>
        <v>0</v>
      </c>
      <c r="C155" s="3">
        <f>IF(Расчет!J169='ФОРМУЛЫ!'!$B$3,Расчет!G169*Расчет!I169/100,IF(Расчет!J169='ФОРМУЛЫ!'!$B$4,Расчет!I169*Расчет!$N$28,IF(Расчет!J169='ФОРМУЛЫ!'!$B$5,Расчет!I169,IF(Расчет!J169='ФОРМУЛЫ!'!$B$6,Расчет!I169*Расчет!$O$28,0))))</f>
        <v>0</v>
      </c>
      <c r="D155" s="3">
        <f>C155*Расчет!E169</f>
        <v>0</v>
      </c>
      <c r="E155" s="3">
        <f t="shared" si="17"/>
        <v>0</v>
      </c>
      <c r="F155" s="3">
        <f>E155*Расчет!E169</f>
        <v>0</v>
      </c>
      <c r="G155" s="3">
        <f>IF(Расчет!M169="",'ФОРМУЛЫ!'!E155*(100+Расчет!$M$28)/100,'ФОРМУЛЫ!'!E155*(100+Расчет!M169)/100)</f>
        <v>0</v>
      </c>
      <c r="H155" s="7">
        <f>IF(Расчет!M169="",ROUND(Расчет!K169*(1+Расчет!$M$28/100),0),ROUND(Расчет!K169*(1+Расчет!M169/100),0))</f>
        <v>0</v>
      </c>
      <c r="I155" s="7">
        <f>IF(Расчет!M169="",(Расчет!$M$28+100)/100,(Расчет!M169+100)/100)</f>
        <v>1.2</v>
      </c>
      <c r="J155" s="5">
        <f>IF(Расчет!P169="",IF($O$16=0,'ФОРМУЛЫ!'!H155,ROUND(Расчет!K169*'ФОРМУЛЫ!'!I155+L155,0)),Расчет!P169)</f>
        <v>0</v>
      </c>
      <c r="K155" s="5">
        <f>J155*Расчет!E169</f>
        <v>0</v>
      </c>
      <c r="L155" s="3">
        <f>IF($O$16=0,0,$M$16*(Расчет!K169/$O$16))</f>
        <v>0</v>
      </c>
      <c r="O155" s="3">
        <f>IF(Расчет!P169=0,Расчет!L169,0)</f>
        <v>0</v>
      </c>
      <c r="P155" s="12">
        <f t="shared" si="18"/>
        <v>0</v>
      </c>
      <c r="Q155" s="3">
        <f>IF(Расчет!H169='ФОРМУЛЫ!'!$B$5,'ФОРМУЛЫ!'!A155,0)</f>
        <v>0</v>
      </c>
      <c r="R155" s="3">
        <f>IF(Расчет!H169='ФОРМУЛЫ!'!$B$4,'ФОРМУЛЫ!'!A155,0)</f>
        <v>0</v>
      </c>
      <c r="S155" s="3">
        <f>IF(Расчет!H169='ФОРМУЛЫ!'!$B$6,'ФОРМУЛЫ!'!A155,0)</f>
        <v>0</v>
      </c>
      <c r="T155" s="5">
        <f>ROUND((IF(Расчет!R169='ФОРМУЛЫ!'!$E$3,(A155-A155/1.18),IF(Расчет!R169='ФОРМУЛЫ!'!$E$4,0,IF(Расчет!R169='ФОРМУЛЫ!'!$E$5,(A155-A155/1.1),X))))*Расчет!E169,2)</f>
        <v>0</v>
      </c>
      <c r="U155" s="3">
        <f>ROUND((IF(Расчет!R169='ФОРМУЛЫ!'!$E$3,(J155-J155/1.18),IF(Расчет!R169='ФОРМУЛЫ!'!$E$4,0,IF(Расчет!R169='ФОРМУЛЫ!'!$E$5,(J155-J155/1.1),X))))*Расчет!E169,2)</f>
        <v>0</v>
      </c>
      <c r="V155" s="3">
        <f>ROUND((J155-J155/1.18)*Расчет!E169,2)</f>
        <v>0</v>
      </c>
      <c r="W155" s="3">
        <f>ROUND(A155*Расчет!E169*0.21/365,2)</f>
        <v>0</v>
      </c>
      <c r="X155" s="3">
        <f t="shared" si="19"/>
        <v>0</v>
      </c>
      <c r="Y155" s="3">
        <f>IF(($Q$2-Расчет!X169)&gt;0,($Q$2-Расчет!X169),0)</f>
        <v>0</v>
      </c>
      <c r="Z155" s="3">
        <f t="shared" si="20"/>
        <v>0</v>
      </c>
      <c r="AA155" s="3">
        <f>IF(IF(Y155&gt;0,$Q$3-$Q$2,$Q$3-Расчет!X169)&gt;0,IF(Y155&gt;0,$Q$3-$Q$2,$Q$3-Расчет!X169),0)</f>
        <v>0</v>
      </c>
      <c r="AB155" s="3">
        <f t="shared" si="21"/>
        <v>0</v>
      </c>
      <c r="AC155" s="3">
        <f>IF(IF(AA155&gt;0,$Q$4-$Q$3,$Q$4-Расчет!X169)&gt;0,IF(AA155&gt;0,$Q$4-$Q$3,$Q$4-Расчет!X169),0)</f>
        <v>0</v>
      </c>
      <c r="AD155" s="3">
        <f t="shared" si="22"/>
        <v>0</v>
      </c>
      <c r="AE155" s="3">
        <f>IF(IF(AC155&gt;0,$Q$5-$Q$4,$Q$5-Расчет!X169)&gt;0,IF(AC155&gt;0,$Q$5-$Q$4,$Q$5-Расчет!X169),0)</f>
        <v>0</v>
      </c>
      <c r="AF155" s="3">
        <f t="shared" si="23"/>
        <v>0</v>
      </c>
      <c r="AG155" s="3">
        <f>IF(IF(AE155&gt;0,$Q$6-$Q$5,$Q$6-Расчет!X169)&gt;0,IF(AE155&gt;0,$Q$6-$Q$5,$Q$6-Расчет!X169),0)</f>
        <v>0</v>
      </c>
      <c r="AH155" s="3">
        <f t="shared" si="24"/>
        <v>0</v>
      </c>
    </row>
    <row r="156" spans="1:34" x14ac:dyDescent="0.25">
      <c r="A156" s="3">
        <f>IF(Расчет!H170='ФОРМУЛЫ!'!$B$4,Расчет!G170*Расчет!$N$28,IF(Расчет!H170='ФОРМУЛЫ!'!$B$5,Расчет!G170,IF(Расчет!H170='ФОРМУЛЫ!'!$B$6,Расчет!G170*Расчет!$O$28,0)))</f>
        <v>0</v>
      </c>
      <c r="B156" s="3">
        <f>A156*Расчет!E170</f>
        <v>0</v>
      </c>
      <c r="C156" s="3">
        <f>IF(Расчет!J170='ФОРМУЛЫ!'!$B$3,Расчет!G170*Расчет!I170/100,IF(Расчет!J170='ФОРМУЛЫ!'!$B$4,Расчет!I170*Расчет!$N$28,IF(Расчет!J170='ФОРМУЛЫ!'!$B$5,Расчет!I170,IF(Расчет!J170='ФОРМУЛЫ!'!$B$6,Расчет!I170*Расчет!$O$28,0))))</f>
        <v>0</v>
      </c>
      <c r="D156" s="3">
        <f>C156*Расчет!E170</f>
        <v>0</v>
      </c>
      <c r="E156" s="3">
        <f t="shared" si="17"/>
        <v>0</v>
      </c>
      <c r="F156" s="3">
        <f>E156*Расчет!E170</f>
        <v>0</v>
      </c>
      <c r="G156" s="3">
        <f>IF(Расчет!M170="",'ФОРМУЛЫ!'!E156*(100+Расчет!$M$28)/100,'ФОРМУЛЫ!'!E156*(100+Расчет!M170)/100)</f>
        <v>0</v>
      </c>
      <c r="H156" s="7">
        <f>IF(Расчет!M170="",ROUND(Расчет!K170*(1+Расчет!$M$28/100),0),ROUND(Расчет!K170*(1+Расчет!M170/100),0))</f>
        <v>0</v>
      </c>
      <c r="I156" s="7">
        <f>IF(Расчет!M170="",(Расчет!$M$28+100)/100,(Расчет!M170+100)/100)</f>
        <v>1.2</v>
      </c>
      <c r="J156" s="5">
        <f>IF(Расчет!P170="",IF($O$16=0,'ФОРМУЛЫ!'!H156,ROUND(Расчет!K170*'ФОРМУЛЫ!'!I156+L156,0)),Расчет!P170)</f>
        <v>0</v>
      </c>
      <c r="K156" s="5">
        <f>J156*Расчет!E170</f>
        <v>0</v>
      </c>
      <c r="L156" s="3">
        <f>IF($O$16=0,0,$M$16*(Расчет!K170/$O$16))</f>
        <v>0</v>
      </c>
      <c r="O156" s="3">
        <f>IF(Расчет!P170=0,Расчет!L170,0)</f>
        <v>0</v>
      </c>
      <c r="P156" s="12">
        <f t="shared" si="18"/>
        <v>0</v>
      </c>
      <c r="Q156" s="3">
        <f>IF(Расчет!H170='ФОРМУЛЫ!'!$B$5,'ФОРМУЛЫ!'!A156,0)</f>
        <v>0</v>
      </c>
      <c r="R156" s="3">
        <f>IF(Расчет!H170='ФОРМУЛЫ!'!$B$4,'ФОРМУЛЫ!'!A156,0)</f>
        <v>0</v>
      </c>
      <c r="S156" s="3">
        <f>IF(Расчет!H170='ФОРМУЛЫ!'!$B$6,'ФОРМУЛЫ!'!A156,0)</f>
        <v>0</v>
      </c>
      <c r="T156" s="5">
        <f>ROUND((IF(Расчет!R170='ФОРМУЛЫ!'!$E$3,(A156-A156/1.18),IF(Расчет!R170='ФОРМУЛЫ!'!$E$4,0,IF(Расчет!R170='ФОРМУЛЫ!'!$E$5,(A156-A156/1.1),X))))*Расчет!E170,2)</f>
        <v>0</v>
      </c>
      <c r="U156" s="3">
        <f>ROUND((IF(Расчет!R170='ФОРМУЛЫ!'!$E$3,(J156-J156/1.18),IF(Расчет!R170='ФОРМУЛЫ!'!$E$4,0,IF(Расчет!R170='ФОРМУЛЫ!'!$E$5,(J156-J156/1.1),X))))*Расчет!E170,2)</f>
        <v>0</v>
      </c>
      <c r="V156" s="3">
        <f>ROUND((J156-J156/1.18)*Расчет!E170,2)</f>
        <v>0</v>
      </c>
      <c r="W156" s="3">
        <f>ROUND(A156*Расчет!E170*0.21/365,2)</f>
        <v>0</v>
      </c>
      <c r="X156" s="3">
        <f t="shared" si="19"/>
        <v>0</v>
      </c>
      <c r="Y156" s="3">
        <f>IF(($Q$2-Расчет!X170)&gt;0,($Q$2-Расчет!X170),0)</f>
        <v>0</v>
      </c>
      <c r="Z156" s="3">
        <f t="shared" si="20"/>
        <v>0</v>
      </c>
      <c r="AA156" s="3">
        <f>IF(IF(Y156&gt;0,$Q$3-$Q$2,$Q$3-Расчет!X170)&gt;0,IF(Y156&gt;0,$Q$3-$Q$2,$Q$3-Расчет!X170),0)</f>
        <v>0</v>
      </c>
      <c r="AB156" s="3">
        <f t="shared" si="21"/>
        <v>0</v>
      </c>
      <c r="AC156" s="3">
        <f>IF(IF(AA156&gt;0,$Q$4-$Q$3,$Q$4-Расчет!X170)&gt;0,IF(AA156&gt;0,$Q$4-$Q$3,$Q$4-Расчет!X170),0)</f>
        <v>0</v>
      </c>
      <c r="AD156" s="3">
        <f t="shared" si="22"/>
        <v>0</v>
      </c>
      <c r="AE156" s="3">
        <f>IF(IF(AC156&gt;0,$Q$5-$Q$4,$Q$5-Расчет!X170)&gt;0,IF(AC156&gt;0,$Q$5-$Q$4,$Q$5-Расчет!X170),0)</f>
        <v>0</v>
      </c>
      <c r="AF156" s="3">
        <f t="shared" si="23"/>
        <v>0</v>
      </c>
      <c r="AG156" s="3">
        <f>IF(IF(AE156&gt;0,$Q$6-$Q$5,$Q$6-Расчет!X170)&gt;0,IF(AE156&gt;0,$Q$6-$Q$5,$Q$6-Расчет!X170),0)</f>
        <v>0</v>
      </c>
      <c r="AH156" s="3">
        <f t="shared" si="24"/>
        <v>0</v>
      </c>
    </row>
    <row r="157" spans="1:34" x14ac:dyDescent="0.25">
      <c r="A157" s="3">
        <f>IF(Расчет!H171='ФОРМУЛЫ!'!$B$4,Расчет!G171*Расчет!$N$28,IF(Расчет!H171='ФОРМУЛЫ!'!$B$5,Расчет!G171,IF(Расчет!H171='ФОРМУЛЫ!'!$B$6,Расчет!G171*Расчет!$O$28,0)))</f>
        <v>0</v>
      </c>
      <c r="B157" s="3">
        <f>A157*Расчет!E171</f>
        <v>0</v>
      </c>
      <c r="C157" s="3">
        <f>IF(Расчет!J171='ФОРМУЛЫ!'!$B$3,Расчет!G171*Расчет!I171/100,IF(Расчет!J171='ФОРМУЛЫ!'!$B$4,Расчет!I171*Расчет!$N$28,IF(Расчет!J171='ФОРМУЛЫ!'!$B$5,Расчет!I171,IF(Расчет!J171='ФОРМУЛЫ!'!$B$6,Расчет!I171*Расчет!$O$28,0))))</f>
        <v>0</v>
      </c>
      <c r="D157" s="3">
        <f>C157*Расчет!E171</f>
        <v>0</v>
      </c>
      <c r="E157" s="3">
        <f t="shared" si="17"/>
        <v>0</v>
      </c>
      <c r="F157" s="3">
        <f>E157*Расчет!E171</f>
        <v>0</v>
      </c>
      <c r="G157" s="3">
        <f>IF(Расчет!M171="",'ФОРМУЛЫ!'!E157*(100+Расчет!$M$28)/100,'ФОРМУЛЫ!'!E157*(100+Расчет!M171)/100)</f>
        <v>0</v>
      </c>
      <c r="H157" s="7">
        <f>IF(Расчет!M171="",ROUND(Расчет!K171*(1+Расчет!$M$28/100),0),ROUND(Расчет!K171*(1+Расчет!M171/100),0))</f>
        <v>0</v>
      </c>
      <c r="I157" s="7">
        <f>IF(Расчет!M171="",(Расчет!$M$28+100)/100,(Расчет!M171+100)/100)</f>
        <v>1.2</v>
      </c>
      <c r="J157" s="5">
        <f>IF(Расчет!P171="",IF($O$16=0,'ФОРМУЛЫ!'!H157,ROUND(Расчет!K171*'ФОРМУЛЫ!'!I157+L157,0)),Расчет!P171)</f>
        <v>0</v>
      </c>
      <c r="K157" s="5">
        <f>J157*Расчет!E171</f>
        <v>0</v>
      </c>
      <c r="L157" s="3">
        <f>IF($O$16=0,0,$M$16*(Расчет!K171/$O$16))</f>
        <v>0</v>
      </c>
      <c r="O157" s="3">
        <f>IF(Расчет!P171=0,Расчет!L171,0)</f>
        <v>0</v>
      </c>
      <c r="P157" s="12">
        <f t="shared" si="18"/>
        <v>0</v>
      </c>
      <c r="Q157" s="3">
        <f>IF(Расчет!H171='ФОРМУЛЫ!'!$B$5,'ФОРМУЛЫ!'!A157,0)</f>
        <v>0</v>
      </c>
      <c r="R157" s="3">
        <f>IF(Расчет!H171='ФОРМУЛЫ!'!$B$4,'ФОРМУЛЫ!'!A157,0)</f>
        <v>0</v>
      </c>
      <c r="S157" s="3">
        <f>IF(Расчет!H171='ФОРМУЛЫ!'!$B$6,'ФОРМУЛЫ!'!A157,0)</f>
        <v>0</v>
      </c>
      <c r="T157" s="5">
        <f>ROUND((IF(Расчет!R171='ФОРМУЛЫ!'!$E$3,(A157-A157/1.18),IF(Расчет!R171='ФОРМУЛЫ!'!$E$4,0,IF(Расчет!R171='ФОРМУЛЫ!'!$E$5,(A157-A157/1.1),X))))*Расчет!E171,2)</f>
        <v>0</v>
      </c>
      <c r="U157" s="3">
        <f>ROUND((IF(Расчет!R171='ФОРМУЛЫ!'!$E$3,(J157-J157/1.18),IF(Расчет!R171='ФОРМУЛЫ!'!$E$4,0,IF(Расчет!R171='ФОРМУЛЫ!'!$E$5,(J157-J157/1.1),X))))*Расчет!E171,2)</f>
        <v>0</v>
      </c>
      <c r="V157" s="3">
        <f>ROUND((J157-J157/1.18)*Расчет!E171,2)</f>
        <v>0</v>
      </c>
      <c r="W157" s="3">
        <f>ROUND(A157*Расчет!E171*0.21/365,2)</f>
        <v>0</v>
      </c>
      <c r="X157" s="3">
        <f t="shared" si="19"/>
        <v>0</v>
      </c>
      <c r="Y157" s="3">
        <f>IF(($Q$2-Расчет!X171)&gt;0,($Q$2-Расчет!X171),0)</f>
        <v>0</v>
      </c>
      <c r="Z157" s="3">
        <f t="shared" si="20"/>
        <v>0</v>
      </c>
      <c r="AA157" s="3">
        <f>IF(IF(Y157&gt;0,$Q$3-$Q$2,$Q$3-Расчет!X171)&gt;0,IF(Y157&gt;0,$Q$3-$Q$2,$Q$3-Расчет!X171),0)</f>
        <v>0</v>
      </c>
      <c r="AB157" s="3">
        <f t="shared" si="21"/>
        <v>0</v>
      </c>
      <c r="AC157" s="3">
        <f>IF(IF(AA157&gt;0,$Q$4-$Q$3,$Q$4-Расчет!X171)&gt;0,IF(AA157&gt;0,$Q$4-$Q$3,$Q$4-Расчет!X171),0)</f>
        <v>0</v>
      </c>
      <c r="AD157" s="3">
        <f t="shared" si="22"/>
        <v>0</v>
      </c>
      <c r="AE157" s="3">
        <f>IF(IF(AC157&gt;0,$Q$5-$Q$4,$Q$5-Расчет!X171)&gt;0,IF(AC157&gt;0,$Q$5-$Q$4,$Q$5-Расчет!X171),0)</f>
        <v>0</v>
      </c>
      <c r="AF157" s="3">
        <f t="shared" si="23"/>
        <v>0</v>
      </c>
      <c r="AG157" s="3">
        <f>IF(IF(AE157&gt;0,$Q$6-$Q$5,$Q$6-Расчет!X171)&gt;0,IF(AE157&gt;0,$Q$6-$Q$5,$Q$6-Расчет!X171),0)</f>
        <v>0</v>
      </c>
      <c r="AH157" s="3">
        <f t="shared" si="24"/>
        <v>0</v>
      </c>
    </row>
    <row r="158" spans="1:34" x14ac:dyDescent="0.25">
      <c r="A158" s="3">
        <f>IF(Расчет!H172='ФОРМУЛЫ!'!$B$4,Расчет!G172*Расчет!$N$28,IF(Расчет!H172='ФОРМУЛЫ!'!$B$5,Расчет!G172,IF(Расчет!H172='ФОРМУЛЫ!'!$B$6,Расчет!G172*Расчет!$O$28,0)))</f>
        <v>0</v>
      </c>
      <c r="B158" s="3">
        <f>A158*Расчет!E172</f>
        <v>0</v>
      </c>
      <c r="C158" s="3">
        <f>IF(Расчет!J172='ФОРМУЛЫ!'!$B$3,Расчет!G172*Расчет!I172/100,IF(Расчет!J172='ФОРМУЛЫ!'!$B$4,Расчет!I172*Расчет!$N$28,IF(Расчет!J172='ФОРМУЛЫ!'!$B$5,Расчет!I172,IF(Расчет!J172='ФОРМУЛЫ!'!$B$6,Расчет!I172*Расчет!$O$28,0))))</f>
        <v>0</v>
      </c>
      <c r="D158" s="3">
        <f>C158*Расчет!E172</f>
        <v>0</v>
      </c>
      <c r="E158" s="3">
        <f t="shared" si="17"/>
        <v>0</v>
      </c>
      <c r="F158" s="3">
        <f>E158*Расчет!E172</f>
        <v>0</v>
      </c>
      <c r="G158" s="3">
        <f>IF(Расчет!M172="",'ФОРМУЛЫ!'!E158*(100+Расчет!$M$28)/100,'ФОРМУЛЫ!'!E158*(100+Расчет!M172)/100)</f>
        <v>0</v>
      </c>
      <c r="H158" s="7">
        <f>IF(Расчет!M172="",ROUND(Расчет!K172*(1+Расчет!$M$28/100),0),ROUND(Расчет!K172*(1+Расчет!M172/100),0))</f>
        <v>0</v>
      </c>
      <c r="I158" s="7">
        <f>IF(Расчет!M172="",(Расчет!$M$28+100)/100,(Расчет!M172+100)/100)</f>
        <v>1.2</v>
      </c>
      <c r="J158" s="5">
        <f>IF(Расчет!P172="",IF($O$16=0,'ФОРМУЛЫ!'!H158,ROUND(Расчет!K172*'ФОРМУЛЫ!'!I158+L158,0)),Расчет!P172)</f>
        <v>0</v>
      </c>
      <c r="K158" s="5">
        <f>J158*Расчет!E172</f>
        <v>0</v>
      </c>
      <c r="L158" s="3">
        <f>IF($O$16=0,0,$M$16*(Расчет!K172/$O$16))</f>
        <v>0</v>
      </c>
      <c r="O158" s="3">
        <f>IF(Расчет!P172=0,Расчет!L172,0)</f>
        <v>0</v>
      </c>
      <c r="P158" s="12">
        <f t="shared" si="18"/>
        <v>0</v>
      </c>
      <c r="Q158" s="3">
        <f>IF(Расчет!H172='ФОРМУЛЫ!'!$B$5,'ФОРМУЛЫ!'!A158,0)</f>
        <v>0</v>
      </c>
      <c r="R158" s="3">
        <f>IF(Расчет!H172='ФОРМУЛЫ!'!$B$4,'ФОРМУЛЫ!'!A158,0)</f>
        <v>0</v>
      </c>
      <c r="S158" s="3">
        <f>IF(Расчет!H172='ФОРМУЛЫ!'!$B$6,'ФОРМУЛЫ!'!A158,0)</f>
        <v>0</v>
      </c>
      <c r="T158" s="5">
        <f>ROUND((IF(Расчет!R172='ФОРМУЛЫ!'!$E$3,(A158-A158/1.18),IF(Расчет!R172='ФОРМУЛЫ!'!$E$4,0,IF(Расчет!R172='ФОРМУЛЫ!'!$E$5,(A158-A158/1.1),X))))*Расчет!E172,2)</f>
        <v>0</v>
      </c>
      <c r="U158" s="3">
        <f>ROUND((IF(Расчет!R172='ФОРМУЛЫ!'!$E$3,(J158-J158/1.18),IF(Расчет!R172='ФОРМУЛЫ!'!$E$4,0,IF(Расчет!R172='ФОРМУЛЫ!'!$E$5,(J158-J158/1.1),X))))*Расчет!E172,2)</f>
        <v>0</v>
      </c>
      <c r="V158" s="3">
        <f>ROUND((J158-J158/1.18)*Расчет!E172,2)</f>
        <v>0</v>
      </c>
      <c r="W158" s="3">
        <f>ROUND(A158*Расчет!E172*0.21/365,2)</f>
        <v>0</v>
      </c>
      <c r="X158" s="3">
        <f t="shared" si="19"/>
        <v>0</v>
      </c>
      <c r="Y158" s="3">
        <f>IF(($Q$2-Расчет!X172)&gt;0,($Q$2-Расчет!X172),0)</f>
        <v>0</v>
      </c>
      <c r="Z158" s="3">
        <f t="shared" si="20"/>
        <v>0</v>
      </c>
      <c r="AA158" s="3">
        <f>IF(IF(Y158&gt;0,$Q$3-$Q$2,$Q$3-Расчет!X172)&gt;0,IF(Y158&gt;0,$Q$3-$Q$2,$Q$3-Расчет!X172),0)</f>
        <v>0</v>
      </c>
      <c r="AB158" s="3">
        <f t="shared" si="21"/>
        <v>0</v>
      </c>
      <c r="AC158" s="3">
        <f>IF(IF(AA158&gt;0,$Q$4-$Q$3,$Q$4-Расчет!X172)&gt;0,IF(AA158&gt;0,$Q$4-$Q$3,$Q$4-Расчет!X172),0)</f>
        <v>0</v>
      </c>
      <c r="AD158" s="3">
        <f t="shared" si="22"/>
        <v>0</v>
      </c>
      <c r="AE158" s="3">
        <f>IF(IF(AC158&gt;0,$Q$5-$Q$4,$Q$5-Расчет!X172)&gt;0,IF(AC158&gt;0,$Q$5-$Q$4,$Q$5-Расчет!X172),0)</f>
        <v>0</v>
      </c>
      <c r="AF158" s="3">
        <f t="shared" si="23"/>
        <v>0</v>
      </c>
      <c r="AG158" s="3">
        <f>IF(IF(AE158&gt;0,$Q$6-$Q$5,$Q$6-Расчет!X172)&gt;0,IF(AE158&gt;0,$Q$6-$Q$5,$Q$6-Расчет!X172),0)</f>
        <v>0</v>
      </c>
      <c r="AH158" s="3">
        <f t="shared" si="24"/>
        <v>0</v>
      </c>
    </row>
    <row r="159" spans="1:34" x14ac:dyDescent="0.25">
      <c r="A159" s="3">
        <f>IF(Расчет!H173='ФОРМУЛЫ!'!$B$4,Расчет!G173*Расчет!$N$28,IF(Расчет!H173='ФОРМУЛЫ!'!$B$5,Расчет!G173,IF(Расчет!H173='ФОРМУЛЫ!'!$B$6,Расчет!G173*Расчет!$O$28,0)))</f>
        <v>0</v>
      </c>
      <c r="B159" s="3">
        <f>A159*Расчет!E173</f>
        <v>0</v>
      </c>
      <c r="C159" s="3">
        <f>IF(Расчет!J173='ФОРМУЛЫ!'!$B$3,Расчет!G173*Расчет!I173/100,IF(Расчет!J173='ФОРМУЛЫ!'!$B$4,Расчет!I173*Расчет!$N$28,IF(Расчет!J173='ФОРМУЛЫ!'!$B$5,Расчет!I173,IF(Расчет!J173='ФОРМУЛЫ!'!$B$6,Расчет!I173*Расчет!$O$28,0))))</f>
        <v>0</v>
      </c>
      <c r="D159" s="3">
        <f>C159*Расчет!E173</f>
        <v>0</v>
      </c>
      <c r="E159" s="3">
        <f t="shared" si="17"/>
        <v>0</v>
      </c>
      <c r="F159" s="3">
        <f>E159*Расчет!E173</f>
        <v>0</v>
      </c>
      <c r="G159" s="3">
        <f>IF(Расчет!M173="",'ФОРМУЛЫ!'!E159*(100+Расчет!$M$28)/100,'ФОРМУЛЫ!'!E159*(100+Расчет!M173)/100)</f>
        <v>0</v>
      </c>
      <c r="H159" s="7">
        <f>IF(Расчет!M173="",ROUND(Расчет!K173*(1+Расчет!$M$28/100),0),ROUND(Расчет!K173*(1+Расчет!M173/100),0))</f>
        <v>0</v>
      </c>
      <c r="I159" s="7">
        <f>IF(Расчет!M173="",(Расчет!$M$28+100)/100,(Расчет!M173+100)/100)</f>
        <v>1.2</v>
      </c>
      <c r="J159" s="5">
        <f>IF(Расчет!P173="",IF($O$16=0,'ФОРМУЛЫ!'!H159,ROUND(Расчет!K173*'ФОРМУЛЫ!'!I159+L159,0)),Расчет!P173)</f>
        <v>0</v>
      </c>
      <c r="K159" s="5">
        <f>J159*Расчет!E173</f>
        <v>0</v>
      </c>
      <c r="L159" s="3">
        <f>IF($O$16=0,0,$M$16*(Расчет!K173/$O$16))</f>
        <v>0</v>
      </c>
      <c r="O159" s="3">
        <f>IF(Расчет!P173=0,Расчет!L173,0)</f>
        <v>0</v>
      </c>
      <c r="P159" s="12">
        <f t="shared" si="18"/>
        <v>0</v>
      </c>
      <c r="Q159" s="3">
        <f>IF(Расчет!H173='ФОРМУЛЫ!'!$B$5,'ФОРМУЛЫ!'!A159,0)</f>
        <v>0</v>
      </c>
      <c r="R159" s="3">
        <f>IF(Расчет!H173='ФОРМУЛЫ!'!$B$4,'ФОРМУЛЫ!'!A159,0)</f>
        <v>0</v>
      </c>
      <c r="S159" s="3">
        <f>IF(Расчет!H173='ФОРМУЛЫ!'!$B$6,'ФОРМУЛЫ!'!A159,0)</f>
        <v>0</v>
      </c>
      <c r="T159" s="5">
        <f>ROUND((IF(Расчет!R173='ФОРМУЛЫ!'!$E$3,(A159-A159/1.18),IF(Расчет!R173='ФОРМУЛЫ!'!$E$4,0,IF(Расчет!R173='ФОРМУЛЫ!'!$E$5,(A159-A159/1.1),X))))*Расчет!E173,2)</f>
        <v>0</v>
      </c>
      <c r="U159" s="3">
        <f>ROUND((IF(Расчет!R173='ФОРМУЛЫ!'!$E$3,(J159-J159/1.18),IF(Расчет!R173='ФОРМУЛЫ!'!$E$4,0,IF(Расчет!R173='ФОРМУЛЫ!'!$E$5,(J159-J159/1.1),X))))*Расчет!E173,2)</f>
        <v>0</v>
      </c>
      <c r="V159" s="3">
        <f>ROUND((J159-J159/1.18)*Расчет!E173,2)</f>
        <v>0</v>
      </c>
      <c r="W159" s="3">
        <f>ROUND(A159*Расчет!E173*0.21/365,2)</f>
        <v>0</v>
      </c>
      <c r="X159" s="3">
        <f t="shared" si="19"/>
        <v>0</v>
      </c>
      <c r="Y159" s="3">
        <f>IF(($Q$2-Расчет!X173)&gt;0,($Q$2-Расчет!X173),0)</f>
        <v>0</v>
      </c>
      <c r="Z159" s="3">
        <f t="shared" si="20"/>
        <v>0</v>
      </c>
      <c r="AA159" s="3">
        <f>IF(IF(Y159&gt;0,$Q$3-$Q$2,$Q$3-Расчет!X173)&gt;0,IF(Y159&gt;0,$Q$3-$Q$2,$Q$3-Расчет!X173),0)</f>
        <v>0</v>
      </c>
      <c r="AB159" s="3">
        <f t="shared" si="21"/>
        <v>0</v>
      </c>
      <c r="AC159" s="3">
        <f>IF(IF(AA159&gt;0,$Q$4-$Q$3,$Q$4-Расчет!X173)&gt;0,IF(AA159&gt;0,$Q$4-$Q$3,$Q$4-Расчет!X173),0)</f>
        <v>0</v>
      </c>
      <c r="AD159" s="3">
        <f t="shared" si="22"/>
        <v>0</v>
      </c>
      <c r="AE159" s="3">
        <f>IF(IF(AC159&gt;0,$Q$5-$Q$4,$Q$5-Расчет!X173)&gt;0,IF(AC159&gt;0,$Q$5-$Q$4,$Q$5-Расчет!X173),0)</f>
        <v>0</v>
      </c>
      <c r="AF159" s="3">
        <f t="shared" si="23"/>
        <v>0</v>
      </c>
      <c r="AG159" s="3">
        <f>IF(IF(AE159&gt;0,$Q$6-$Q$5,$Q$6-Расчет!X173)&gt;0,IF(AE159&gt;0,$Q$6-$Q$5,$Q$6-Расчет!X173),0)</f>
        <v>0</v>
      </c>
      <c r="AH159" s="3">
        <f t="shared" si="24"/>
        <v>0</v>
      </c>
    </row>
    <row r="160" spans="1:34" x14ac:dyDescent="0.25">
      <c r="A160" s="3">
        <f>IF(Расчет!H174='ФОРМУЛЫ!'!$B$4,Расчет!G174*Расчет!$N$28,IF(Расчет!H174='ФОРМУЛЫ!'!$B$5,Расчет!G174,IF(Расчет!H174='ФОРМУЛЫ!'!$B$6,Расчет!G174*Расчет!$O$28,0)))</f>
        <v>0</v>
      </c>
      <c r="B160" s="3">
        <f>A160*Расчет!E174</f>
        <v>0</v>
      </c>
      <c r="C160" s="3">
        <f>IF(Расчет!J174='ФОРМУЛЫ!'!$B$3,Расчет!G174*Расчет!I174/100,IF(Расчет!J174='ФОРМУЛЫ!'!$B$4,Расчет!I174*Расчет!$N$28,IF(Расчет!J174='ФОРМУЛЫ!'!$B$5,Расчет!I174,IF(Расчет!J174='ФОРМУЛЫ!'!$B$6,Расчет!I174*Расчет!$O$28,0))))</f>
        <v>0</v>
      </c>
      <c r="D160" s="3">
        <f>C160*Расчет!E174</f>
        <v>0</v>
      </c>
      <c r="E160" s="3">
        <f t="shared" si="17"/>
        <v>0</v>
      </c>
      <c r="F160" s="3">
        <f>E160*Расчет!E174</f>
        <v>0</v>
      </c>
      <c r="G160" s="3">
        <f>IF(Расчет!M174="",'ФОРМУЛЫ!'!E160*(100+Расчет!$M$28)/100,'ФОРМУЛЫ!'!E160*(100+Расчет!M174)/100)</f>
        <v>0</v>
      </c>
      <c r="H160" s="7">
        <f>IF(Расчет!M174="",ROUND(Расчет!K174*(1+Расчет!$M$28/100),0),ROUND(Расчет!K174*(1+Расчет!M174/100),0))</f>
        <v>0</v>
      </c>
      <c r="I160" s="7">
        <f>IF(Расчет!M174="",(Расчет!$M$28+100)/100,(Расчет!M174+100)/100)</f>
        <v>1.2</v>
      </c>
      <c r="J160" s="5">
        <f>IF(Расчет!P174="",IF($O$16=0,'ФОРМУЛЫ!'!H160,ROUND(Расчет!K174*'ФОРМУЛЫ!'!I160+L160,0)),Расчет!P174)</f>
        <v>0</v>
      </c>
      <c r="K160" s="5">
        <f>J160*Расчет!E174</f>
        <v>0</v>
      </c>
      <c r="L160" s="3">
        <f>IF($O$16=0,0,$M$16*(Расчет!K174/$O$16))</f>
        <v>0</v>
      </c>
      <c r="O160" s="3">
        <f>IF(Расчет!P174=0,Расчет!L174,0)</f>
        <v>0</v>
      </c>
      <c r="P160" s="12">
        <f t="shared" si="18"/>
        <v>0</v>
      </c>
      <c r="Q160" s="3">
        <f>IF(Расчет!H174='ФОРМУЛЫ!'!$B$5,'ФОРМУЛЫ!'!A160,0)</f>
        <v>0</v>
      </c>
      <c r="R160" s="3">
        <f>IF(Расчет!H174='ФОРМУЛЫ!'!$B$4,'ФОРМУЛЫ!'!A160,0)</f>
        <v>0</v>
      </c>
      <c r="S160" s="3">
        <f>IF(Расчет!H174='ФОРМУЛЫ!'!$B$6,'ФОРМУЛЫ!'!A160,0)</f>
        <v>0</v>
      </c>
      <c r="T160" s="5">
        <f>ROUND((IF(Расчет!R174='ФОРМУЛЫ!'!$E$3,(A160-A160/1.18),IF(Расчет!R174='ФОРМУЛЫ!'!$E$4,0,IF(Расчет!R174='ФОРМУЛЫ!'!$E$5,(A160-A160/1.1),X))))*Расчет!E174,2)</f>
        <v>0</v>
      </c>
      <c r="U160" s="3">
        <f>ROUND((IF(Расчет!R174='ФОРМУЛЫ!'!$E$3,(J160-J160/1.18),IF(Расчет!R174='ФОРМУЛЫ!'!$E$4,0,IF(Расчет!R174='ФОРМУЛЫ!'!$E$5,(J160-J160/1.1),X))))*Расчет!E174,2)</f>
        <v>0</v>
      </c>
      <c r="V160" s="3">
        <f>ROUND((J160-J160/1.18)*Расчет!E174,2)</f>
        <v>0</v>
      </c>
      <c r="W160" s="3">
        <f>ROUND(A160*Расчет!E174*0.21/365,2)</f>
        <v>0</v>
      </c>
      <c r="X160" s="3">
        <f t="shared" si="19"/>
        <v>0</v>
      </c>
      <c r="Y160" s="3">
        <f>IF(($Q$2-Расчет!X174)&gt;0,($Q$2-Расчет!X174),0)</f>
        <v>0</v>
      </c>
      <c r="Z160" s="3">
        <f t="shared" si="20"/>
        <v>0</v>
      </c>
      <c r="AA160" s="3">
        <f>IF(IF(Y160&gt;0,$Q$3-$Q$2,$Q$3-Расчет!X174)&gt;0,IF(Y160&gt;0,$Q$3-$Q$2,$Q$3-Расчет!X174),0)</f>
        <v>0</v>
      </c>
      <c r="AB160" s="3">
        <f t="shared" si="21"/>
        <v>0</v>
      </c>
      <c r="AC160" s="3">
        <f>IF(IF(AA160&gt;0,$Q$4-$Q$3,$Q$4-Расчет!X174)&gt;0,IF(AA160&gt;0,$Q$4-$Q$3,$Q$4-Расчет!X174),0)</f>
        <v>0</v>
      </c>
      <c r="AD160" s="3">
        <f t="shared" si="22"/>
        <v>0</v>
      </c>
      <c r="AE160" s="3">
        <f>IF(IF(AC160&gt;0,$Q$5-$Q$4,$Q$5-Расчет!X174)&gt;0,IF(AC160&gt;0,$Q$5-$Q$4,$Q$5-Расчет!X174),0)</f>
        <v>0</v>
      </c>
      <c r="AF160" s="3">
        <f t="shared" si="23"/>
        <v>0</v>
      </c>
      <c r="AG160" s="3">
        <f>IF(IF(AE160&gt;0,$Q$6-$Q$5,$Q$6-Расчет!X174)&gt;0,IF(AE160&gt;0,$Q$6-$Q$5,$Q$6-Расчет!X174),0)</f>
        <v>0</v>
      </c>
      <c r="AH160" s="3">
        <f t="shared" si="24"/>
        <v>0</v>
      </c>
    </row>
    <row r="161" spans="1:34" x14ac:dyDescent="0.25">
      <c r="A161" s="3">
        <f>IF(Расчет!H175='ФОРМУЛЫ!'!$B$4,Расчет!G175*Расчет!$N$28,IF(Расчет!H175='ФОРМУЛЫ!'!$B$5,Расчет!G175,IF(Расчет!H175='ФОРМУЛЫ!'!$B$6,Расчет!G175*Расчет!$O$28,0)))</f>
        <v>0</v>
      </c>
      <c r="B161" s="3">
        <f>A161*Расчет!E175</f>
        <v>0</v>
      </c>
      <c r="C161" s="3">
        <f>IF(Расчет!J175='ФОРМУЛЫ!'!$B$3,Расчет!G175*Расчет!I175/100,IF(Расчет!J175='ФОРМУЛЫ!'!$B$4,Расчет!I175*Расчет!$N$28,IF(Расчет!J175='ФОРМУЛЫ!'!$B$5,Расчет!I175,IF(Расчет!J175='ФОРМУЛЫ!'!$B$6,Расчет!I175*Расчет!$O$28,0))))</f>
        <v>0</v>
      </c>
      <c r="D161" s="3">
        <f>C161*Расчет!E175</f>
        <v>0</v>
      </c>
      <c r="E161" s="3">
        <f t="shared" si="17"/>
        <v>0</v>
      </c>
      <c r="F161" s="3">
        <f>E161*Расчет!E175</f>
        <v>0</v>
      </c>
      <c r="G161" s="3">
        <f>IF(Расчет!M175="",'ФОРМУЛЫ!'!E161*(100+Расчет!$M$28)/100,'ФОРМУЛЫ!'!E161*(100+Расчет!M175)/100)</f>
        <v>0</v>
      </c>
      <c r="H161" s="7">
        <f>IF(Расчет!M175="",ROUND(Расчет!K175*(1+Расчет!$M$28/100),0),ROUND(Расчет!K175*(1+Расчет!M175/100),0))</f>
        <v>0</v>
      </c>
      <c r="I161" s="7">
        <f>IF(Расчет!M175="",(Расчет!$M$28+100)/100,(Расчет!M175+100)/100)</f>
        <v>1.2</v>
      </c>
      <c r="J161" s="5">
        <f>IF(Расчет!P175="",IF($O$16=0,'ФОРМУЛЫ!'!H161,ROUND(Расчет!K175*'ФОРМУЛЫ!'!I161+L161,0)),Расчет!P175)</f>
        <v>0</v>
      </c>
      <c r="K161" s="5">
        <f>J161*Расчет!E175</f>
        <v>0</v>
      </c>
      <c r="L161" s="3">
        <f>IF($O$16=0,0,$M$16*(Расчет!K175/$O$16))</f>
        <v>0</v>
      </c>
      <c r="O161" s="3">
        <f>IF(Расчет!P175=0,Расчет!L175,0)</f>
        <v>0</v>
      </c>
      <c r="P161" s="12">
        <f t="shared" si="18"/>
        <v>0</v>
      </c>
      <c r="Q161" s="3">
        <f>IF(Расчет!H175='ФОРМУЛЫ!'!$B$5,'ФОРМУЛЫ!'!A161,0)</f>
        <v>0</v>
      </c>
      <c r="R161" s="3">
        <f>IF(Расчет!H175='ФОРМУЛЫ!'!$B$4,'ФОРМУЛЫ!'!A161,0)</f>
        <v>0</v>
      </c>
      <c r="S161" s="3">
        <f>IF(Расчет!H175='ФОРМУЛЫ!'!$B$6,'ФОРМУЛЫ!'!A161,0)</f>
        <v>0</v>
      </c>
      <c r="T161" s="5">
        <f>ROUND((IF(Расчет!R175='ФОРМУЛЫ!'!$E$3,(A161-A161/1.18),IF(Расчет!R175='ФОРМУЛЫ!'!$E$4,0,IF(Расчет!R175='ФОРМУЛЫ!'!$E$5,(A161-A161/1.1),X))))*Расчет!E175,2)</f>
        <v>0</v>
      </c>
      <c r="U161" s="3">
        <f>ROUND((IF(Расчет!R175='ФОРМУЛЫ!'!$E$3,(J161-J161/1.18),IF(Расчет!R175='ФОРМУЛЫ!'!$E$4,0,IF(Расчет!R175='ФОРМУЛЫ!'!$E$5,(J161-J161/1.1),X))))*Расчет!E175,2)</f>
        <v>0</v>
      </c>
      <c r="V161" s="3">
        <f>ROUND((J161-J161/1.18)*Расчет!E175,2)</f>
        <v>0</v>
      </c>
      <c r="W161" s="3">
        <f>ROUND(A161*Расчет!E175*0.21/365,2)</f>
        <v>0</v>
      </c>
      <c r="X161" s="3">
        <f t="shared" si="19"/>
        <v>0</v>
      </c>
      <c r="Y161" s="3">
        <f>IF(($Q$2-Расчет!X175)&gt;0,($Q$2-Расчет!X175),0)</f>
        <v>0</v>
      </c>
      <c r="Z161" s="3">
        <f t="shared" si="20"/>
        <v>0</v>
      </c>
      <c r="AA161" s="3">
        <f>IF(IF(Y161&gt;0,$Q$3-$Q$2,$Q$3-Расчет!X175)&gt;0,IF(Y161&gt;0,$Q$3-$Q$2,$Q$3-Расчет!X175),0)</f>
        <v>0</v>
      </c>
      <c r="AB161" s="3">
        <f t="shared" si="21"/>
        <v>0</v>
      </c>
      <c r="AC161" s="3">
        <f>IF(IF(AA161&gt;0,$Q$4-$Q$3,$Q$4-Расчет!X175)&gt;0,IF(AA161&gt;0,$Q$4-$Q$3,$Q$4-Расчет!X175),0)</f>
        <v>0</v>
      </c>
      <c r="AD161" s="3">
        <f t="shared" si="22"/>
        <v>0</v>
      </c>
      <c r="AE161" s="3">
        <f>IF(IF(AC161&gt;0,$Q$5-$Q$4,$Q$5-Расчет!X175)&gt;0,IF(AC161&gt;0,$Q$5-$Q$4,$Q$5-Расчет!X175),0)</f>
        <v>0</v>
      </c>
      <c r="AF161" s="3">
        <f t="shared" si="23"/>
        <v>0</v>
      </c>
      <c r="AG161" s="3">
        <f>IF(IF(AE161&gt;0,$Q$6-$Q$5,$Q$6-Расчет!X175)&gt;0,IF(AE161&gt;0,$Q$6-$Q$5,$Q$6-Расчет!X175),0)</f>
        <v>0</v>
      </c>
      <c r="AH161" s="3">
        <f t="shared" si="24"/>
        <v>0</v>
      </c>
    </row>
    <row r="162" spans="1:34" x14ac:dyDescent="0.25">
      <c r="A162" s="3">
        <f>IF(Расчет!H176='ФОРМУЛЫ!'!$B$4,Расчет!G176*Расчет!$N$28,IF(Расчет!H176='ФОРМУЛЫ!'!$B$5,Расчет!G176,IF(Расчет!H176='ФОРМУЛЫ!'!$B$6,Расчет!G176*Расчет!$O$28,0)))</f>
        <v>0</v>
      </c>
      <c r="B162" s="3">
        <f>A162*Расчет!E176</f>
        <v>0</v>
      </c>
      <c r="C162" s="3">
        <f>IF(Расчет!J176='ФОРМУЛЫ!'!$B$3,Расчет!G176*Расчет!I176/100,IF(Расчет!J176='ФОРМУЛЫ!'!$B$4,Расчет!I176*Расчет!$N$28,IF(Расчет!J176='ФОРМУЛЫ!'!$B$5,Расчет!I176,IF(Расчет!J176='ФОРМУЛЫ!'!$B$6,Расчет!I176*Расчет!$O$28,0))))</f>
        <v>0</v>
      </c>
      <c r="D162" s="3">
        <f>C162*Расчет!E176</f>
        <v>0</v>
      </c>
      <c r="E162" s="3">
        <f t="shared" si="17"/>
        <v>0</v>
      </c>
      <c r="F162" s="3">
        <f>E162*Расчет!E176</f>
        <v>0</v>
      </c>
      <c r="G162" s="3">
        <f>IF(Расчет!M176="",'ФОРМУЛЫ!'!E162*(100+Расчет!$M$28)/100,'ФОРМУЛЫ!'!E162*(100+Расчет!M176)/100)</f>
        <v>0</v>
      </c>
      <c r="H162" s="7">
        <f>IF(Расчет!M176="",ROUND(Расчет!K176*(1+Расчет!$M$28/100),0),ROUND(Расчет!K176*(1+Расчет!M176/100),0))</f>
        <v>0</v>
      </c>
      <c r="I162" s="7">
        <f>IF(Расчет!M176="",(Расчет!$M$28+100)/100,(Расчет!M176+100)/100)</f>
        <v>1.2</v>
      </c>
      <c r="J162" s="5">
        <f>IF(Расчет!P176="",IF($O$16=0,'ФОРМУЛЫ!'!H162,ROUND(Расчет!K176*'ФОРМУЛЫ!'!I162+L162,0)),Расчет!P176)</f>
        <v>0</v>
      </c>
      <c r="K162" s="5">
        <f>J162*Расчет!E176</f>
        <v>0</v>
      </c>
      <c r="L162" s="3">
        <f>IF($O$16=0,0,$M$16*(Расчет!K176/$O$16))</f>
        <v>0</v>
      </c>
      <c r="O162" s="3">
        <f>IF(Расчет!P176=0,Расчет!L176,0)</f>
        <v>0</v>
      </c>
      <c r="P162" s="12">
        <f t="shared" si="18"/>
        <v>0</v>
      </c>
      <c r="Q162" s="3">
        <f>IF(Расчет!H176='ФОРМУЛЫ!'!$B$5,'ФОРМУЛЫ!'!A162,0)</f>
        <v>0</v>
      </c>
      <c r="R162" s="3">
        <f>IF(Расчет!H176='ФОРМУЛЫ!'!$B$4,'ФОРМУЛЫ!'!A162,0)</f>
        <v>0</v>
      </c>
      <c r="S162" s="3">
        <f>IF(Расчет!H176='ФОРМУЛЫ!'!$B$6,'ФОРМУЛЫ!'!A162,0)</f>
        <v>0</v>
      </c>
      <c r="T162" s="5">
        <f>ROUND((IF(Расчет!R176='ФОРМУЛЫ!'!$E$3,(A162-A162/1.18),IF(Расчет!R176='ФОРМУЛЫ!'!$E$4,0,IF(Расчет!R176='ФОРМУЛЫ!'!$E$5,(A162-A162/1.1),X))))*Расчет!E176,2)</f>
        <v>0</v>
      </c>
      <c r="U162" s="3">
        <f>ROUND((IF(Расчет!R176='ФОРМУЛЫ!'!$E$3,(J162-J162/1.18),IF(Расчет!R176='ФОРМУЛЫ!'!$E$4,0,IF(Расчет!R176='ФОРМУЛЫ!'!$E$5,(J162-J162/1.1),X))))*Расчет!E176,2)</f>
        <v>0</v>
      </c>
      <c r="V162" s="3">
        <f>ROUND((J162-J162/1.18)*Расчет!E176,2)</f>
        <v>0</v>
      </c>
      <c r="W162" s="3">
        <f>ROUND(A162*Расчет!E176*0.21/365,2)</f>
        <v>0</v>
      </c>
      <c r="X162" s="3">
        <f t="shared" si="19"/>
        <v>0</v>
      </c>
      <c r="Y162" s="3">
        <f>IF(($Q$2-Расчет!X176)&gt;0,($Q$2-Расчет!X176),0)</f>
        <v>0</v>
      </c>
      <c r="Z162" s="3">
        <f t="shared" si="20"/>
        <v>0</v>
      </c>
      <c r="AA162" s="3">
        <f>IF(IF(Y162&gt;0,$Q$3-$Q$2,$Q$3-Расчет!X176)&gt;0,IF(Y162&gt;0,$Q$3-$Q$2,$Q$3-Расчет!X176),0)</f>
        <v>0</v>
      </c>
      <c r="AB162" s="3">
        <f t="shared" si="21"/>
        <v>0</v>
      </c>
      <c r="AC162" s="3">
        <f>IF(IF(AA162&gt;0,$Q$4-$Q$3,$Q$4-Расчет!X176)&gt;0,IF(AA162&gt;0,$Q$4-$Q$3,$Q$4-Расчет!X176),0)</f>
        <v>0</v>
      </c>
      <c r="AD162" s="3">
        <f t="shared" si="22"/>
        <v>0</v>
      </c>
      <c r="AE162" s="3">
        <f>IF(IF(AC162&gt;0,$Q$5-$Q$4,$Q$5-Расчет!X176)&gt;0,IF(AC162&gt;0,$Q$5-$Q$4,$Q$5-Расчет!X176),0)</f>
        <v>0</v>
      </c>
      <c r="AF162" s="3">
        <f t="shared" si="23"/>
        <v>0</v>
      </c>
      <c r="AG162" s="3">
        <f>IF(IF(AE162&gt;0,$Q$6-$Q$5,$Q$6-Расчет!X176)&gt;0,IF(AE162&gt;0,$Q$6-$Q$5,$Q$6-Расчет!X176),0)</f>
        <v>0</v>
      </c>
      <c r="AH162" s="3">
        <f t="shared" si="24"/>
        <v>0</v>
      </c>
    </row>
    <row r="163" spans="1:34" x14ac:dyDescent="0.25">
      <c r="A163" s="3">
        <f>IF(Расчет!H177='ФОРМУЛЫ!'!$B$4,Расчет!G177*Расчет!$N$28,IF(Расчет!H177='ФОРМУЛЫ!'!$B$5,Расчет!G177,IF(Расчет!H177='ФОРМУЛЫ!'!$B$6,Расчет!G177*Расчет!$O$28,0)))</f>
        <v>0</v>
      </c>
      <c r="B163" s="3">
        <f>A163*Расчет!E177</f>
        <v>0</v>
      </c>
      <c r="C163" s="3">
        <f>IF(Расчет!J177='ФОРМУЛЫ!'!$B$3,Расчет!G177*Расчет!I177/100,IF(Расчет!J177='ФОРМУЛЫ!'!$B$4,Расчет!I177*Расчет!$N$28,IF(Расчет!J177='ФОРМУЛЫ!'!$B$5,Расчет!I177,IF(Расчет!J177='ФОРМУЛЫ!'!$B$6,Расчет!I177*Расчет!$O$28,0))))</f>
        <v>0</v>
      </c>
      <c r="D163" s="3">
        <f>C163*Расчет!E177</f>
        <v>0</v>
      </c>
      <c r="E163" s="3">
        <f t="shared" si="17"/>
        <v>0</v>
      </c>
      <c r="F163" s="3">
        <f>E163*Расчет!E177</f>
        <v>0</v>
      </c>
      <c r="G163" s="3">
        <f>IF(Расчет!M177="",'ФОРМУЛЫ!'!E163*(100+Расчет!$M$28)/100,'ФОРМУЛЫ!'!E163*(100+Расчет!M177)/100)</f>
        <v>0</v>
      </c>
      <c r="H163" s="7">
        <f>IF(Расчет!M177="",ROUND(Расчет!K177*(1+Расчет!$M$28/100),0),ROUND(Расчет!K177*(1+Расчет!M177/100),0))</f>
        <v>0</v>
      </c>
      <c r="I163" s="7">
        <f>IF(Расчет!M177="",(Расчет!$M$28+100)/100,(Расчет!M177+100)/100)</f>
        <v>1.2</v>
      </c>
      <c r="J163" s="5">
        <f>IF(Расчет!P177="",IF($O$16=0,'ФОРМУЛЫ!'!H163,ROUND(Расчет!K177*'ФОРМУЛЫ!'!I163+L163,0)),Расчет!P177)</f>
        <v>0</v>
      </c>
      <c r="K163" s="5">
        <f>J163*Расчет!E177</f>
        <v>0</v>
      </c>
      <c r="L163" s="3">
        <f>IF($O$16=0,0,$M$16*(Расчет!K177/$O$16))</f>
        <v>0</v>
      </c>
      <c r="O163" s="3">
        <f>IF(Расчет!P177=0,Расчет!L177,0)</f>
        <v>0</v>
      </c>
      <c r="P163" s="12">
        <f t="shared" si="18"/>
        <v>0</v>
      </c>
      <c r="Q163" s="3">
        <f>IF(Расчет!H177='ФОРМУЛЫ!'!$B$5,'ФОРМУЛЫ!'!A163,0)</f>
        <v>0</v>
      </c>
      <c r="R163" s="3">
        <f>IF(Расчет!H177='ФОРМУЛЫ!'!$B$4,'ФОРМУЛЫ!'!A163,0)</f>
        <v>0</v>
      </c>
      <c r="S163" s="3">
        <f>IF(Расчет!H177='ФОРМУЛЫ!'!$B$6,'ФОРМУЛЫ!'!A163,0)</f>
        <v>0</v>
      </c>
      <c r="T163" s="5">
        <f>ROUND((IF(Расчет!R177='ФОРМУЛЫ!'!$E$3,(A163-A163/1.18),IF(Расчет!R177='ФОРМУЛЫ!'!$E$4,0,IF(Расчет!R177='ФОРМУЛЫ!'!$E$5,(A163-A163/1.1),X))))*Расчет!E177,2)</f>
        <v>0</v>
      </c>
      <c r="U163" s="3">
        <f>ROUND((IF(Расчет!R177='ФОРМУЛЫ!'!$E$3,(J163-J163/1.18),IF(Расчет!R177='ФОРМУЛЫ!'!$E$4,0,IF(Расчет!R177='ФОРМУЛЫ!'!$E$5,(J163-J163/1.1),X))))*Расчет!E177,2)</f>
        <v>0</v>
      </c>
      <c r="V163" s="3">
        <f>ROUND((J163-J163/1.18)*Расчет!E177,2)</f>
        <v>0</v>
      </c>
      <c r="W163" s="3">
        <f>ROUND(A163*Расчет!E177*0.21/365,2)</f>
        <v>0</v>
      </c>
      <c r="X163" s="3">
        <f t="shared" si="19"/>
        <v>0</v>
      </c>
      <c r="Y163" s="3">
        <f>IF(($Q$2-Расчет!X177)&gt;0,($Q$2-Расчет!X177),0)</f>
        <v>0</v>
      </c>
      <c r="Z163" s="3">
        <f t="shared" si="20"/>
        <v>0</v>
      </c>
      <c r="AA163" s="3">
        <f>IF(IF(Y163&gt;0,$Q$3-$Q$2,$Q$3-Расчет!X177)&gt;0,IF(Y163&gt;0,$Q$3-$Q$2,$Q$3-Расчет!X177),0)</f>
        <v>0</v>
      </c>
      <c r="AB163" s="3">
        <f t="shared" si="21"/>
        <v>0</v>
      </c>
      <c r="AC163" s="3">
        <f>IF(IF(AA163&gt;0,$Q$4-$Q$3,$Q$4-Расчет!X177)&gt;0,IF(AA163&gt;0,$Q$4-$Q$3,$Q$4-Расчет!X177),0)</f>
        <v>0</v>
      </c>
      <c r="AD163" s="3">
        <f t="shared" si="22"/>
        <v>0</v>
      </c>
      <c r="AE163" s="3">
        <f>IF(IF(AC163&gt;0,$Q$5-$Q$4,$Q$5-Расчет!X177)&gt;0,IF(AC163&gt;0,$Q$5-$Q$4,$Q$5-Расчет!X177),0)</f>
        <v>0</v>
      </c>
      <c r="AF163" s="3">
        <f t="shared" si="23"/>
        <v>0</v>
      </c>
      <c r="AG163" s="3">
        <f>IF(IF(AE163&gt;0,$Q$6-$Q$5,$Q$6-Расчет!X177)&gt;0,IF(AE163&gt;0,$Q$6-$Q$5,$Q$6-Расчет!X177),0)</f>
        <v>0</v>
      </c>
      <c r="AH163" s="3">
        <f t="shared" si="24"/>
        <v>0</v>
      </c>
    </row>
    <row r="164" spans="1:34" x14ac:dyDescent="0.25">
      <c r="A164" s="3">
        <f>IF(Расчет!H178='ФОРМУЛЫ!'!$B$4,Расчет!G178*Расчет!$N$28,IF(Расчет!H178='ФОРМУЛЫ!'!$B$5,Расчет!G178,IF(Расчет!H178='ФОРМУЛЫ!'!$B$6,Расчет!G178*Расчет!$O$28,0)))</f>
        <v>0</v>
      </c>
      <c r="B164" s="3">
        <f>A164*Расчет!E178</f>
        <v>0</v>
      </c>
      <c r="C164" s="3">
        <f>IF(Расчет!J178='ФОРМУЛЫ!'!$B$3,Расчет!G178*Расчет!I178/100,IF(Расчет!J178='ФОРМУЛЫ!'!$B$4,Расчет!I178*Расчет!$N$28,IF(Расчет!J178='ФОРМУЛЫ!'!$B$5,Расчет!I178,IF(Расчет!J178='ФОРМУЛЫ!'!$B$6,Расчет!I178*Расчет!$O$28,0))))</f>
        <v>0</v>
      </c>
      <c r="D164" s="3">
        <f>C164*Расчет!E178</f>
        <v>0</v>
      </c>
      <c r="E164" s="3">
        <f t="shared" si="17"/>
        <v>0</v>
      </c>
      <c r="F164" s="3">
        <f>E164*Расчет!E178</f>
        <v>0</v>
      </c>
      <c r="G164" s="3">
        <f>IF(Расчет!M178="",'ФОРМУЛЫ!'!E164*(100+Расчет!$M$28)/100,'ФОРМУЛЫ!'!E164*(100+Расчет!M178)/100)</f>
        <v>0</v>
      </c>
      <c r="H164" s="7">
        <f>IF(Расчет!M178="",ROUND(Расчет!K178*(1+Расчет!$M$28/100),0),ROUND(Расчет!K178*(1+Расчет!M178/100),0))</f>
        <v>0</v>
      </c>
      <c r="I164" s="7">
        <f>IF(Расчет!M178="",(Расчет!$M$28+100)/100,(Расчет!M178+100)/100)</f>
        <v>1.2</v>
      </c>
      <c r="J164" s="5">
        <f>IF(Расчет!P178="",IF($O$16=0,'ФОРМУЛЫ!'!H164,ROUND(Расчет!K178*'ФОРМУЛЫ!'!I164+L164,0)),Расчет!P178)</f>
        <v>0</v>
      </c>
      <c r="K164" s="5">
        <f>J164*Расчет!E178</f>
        <v>0</v>
      </c>
      <c r="L164" s="3">
        <f>IF($O$16=0,0,$M$16*(Расчет!K178/$O$16))</f>
        <v>0</v>
      </c>
      <c r="O164" s="3">
        <f>IF(Расчет!P178=0,Расчет!L178,0)</f>
        <v>0</v>
      </c>
      <c r="P164" s="12">
        <f t="shared" si="18"/>
        <v>0</v>
      </c>
      <c r="Q164" s="3">
        <f>IF(Расчет!H178='ФОРМУЛЫ!'!$B$5,'ФОРМУЛЫ!'!A164,0)</f>
        <v>0</v>
      </c>
      <c r="R164" s="3">
        <f>IF(Расчет!H178='ФОРМУЛЫ!'!$B$4,'ФОРМУЛЫ!'!A164,0)</f>
        <v>0</v>
      </c>
      <c r="S164" s="3">
        <f>IF(Расчет!H178='ФОРМУЛЫ!'!$B$6,'ФОРМУЛЫ!'!A164,0)</f>
        <v>0</v>
      </c>
      <c r="T164" s="5">
        <f>ROUND((IF(Расчет!R178='ФОРМУЛЫ!'!$E$3,(A164-A164/1.18),IF(Расчет!R178='ФОРМУЛЫ!'!$E$4,0,IF(Расчет!R178='ФОРМУЛЫ!'!$E$5,(A164-A164/1.1),X))))*Расчет!E178,2)</f>
        <v>0</v>
      </c>
      <c r="U164" s="3">
        <f>ROUND((IF(Расчет!R178='ФОРМУЛЫ!'!$E$3,(J164-J164/1.18),IF(Расчет!R178='ФОРМУЛЫ!'!$E$4,0,IF(Расчет!R178='ФОРМУЛЫ!'!$E$5,(J164-J164/1.1),X))))*Расчет!E178,2)</f>
        <v>0</v>
      </c>
      <c r="V164" s="3">
        <f>ROUND((J164-J164/1.18)*Расчет!E178,2)</f>
        <v>0</v>
      </c>
      <c r="W164" s="3">
        <f>ROUND(A164*Расчет!E178*0.21/365,2)</f>
        <v>0</v>
      </c>
      <c r="X164" s="3">
        <f t="shared" si="19"/>
        <v>0</v>
      </c>
      <c r="Y164" s="3">
        <f>IF(($Q$2-Расчет!X178)&gt;0,($Q$2-Расчет!X178),0)</f>
        <v>0</v>
      </c>
      <c r="Z164" s="3">
        <f t="shared" si="20"/>
        <v>0</v>
      </c>
      <c r="AA164" s="3">
        <f>IF(IF(Y164&gt;0,$Q$3-$Q$2,$Q$3-Расчет!X178)&gt;0,IF(Y164&gt;0,$Q$3-$Q$2,$Q$3-Расчет!X178),0)</f>
        <v>0</v>
      </c>
      <c r="AB164" s="3">
        <f t="shared" si="21"/>
        <v>0</v>
      </c>
      <c r="AC164" s="3">
        <f>IF(IF(AA164&gt;0,$Q$4-$Q$3,$Q$4-Расчет!X178)&gt;0,IF(AA164&gt;0,$Q$4-$Q$3,$Q$4-Расчет!X178),0)</f>
        <v>0</v>
      </c>
      <c r="AD164" s="3">
        <f t="shared" si="22"/>
        <v>0</v>
      </c>
      <c r="AE164" s="3">
        <f>IF(IF(AC164&gt;0,$Q$5-$Q$4,$Q$5-Расчет!X178)&gt;0,IF(AC164&gt;0,$Q$5-$Q$4,$Q$5-Расчет!X178),0)</f>
        <v>0</v>
      </c>
      <c r="AF164" s="3">
        <f t="shared" si="23"/>
        <v>0</v>
      </c>
      <c r="AG164" s="3">
        <f>IF(IF(AE164&gt;0,$Q$6-$Q$5,$Q$6-Расчет!X178)&gt;0,IF(AE164&gt;0,$Q$6-$Q$5,$Q$6-Расчет!X178),0)</f>
        <v>0</v>
      </c>
      <c r="AH164" s="3">
        <f t="shared" si="24"/>
        <v>0</v>
      </c>
    </row>
    <row r="165" spans="1:34" x14ac:dyDescent="0.25">
      <c r="A165" s="3">
        <f>IF(Расчет!H179='ФОРМУЛЫ!'!$B$4,Расчет!G179*Расчет!$N$28,IF(Расчет!H179='ФОРМУЛЫ!'!$B$5,Расчет!G179,IF(Расчет!H179='ФОРМУЛЫ!'!$B$6,Расчет!G179*Расчет!$O$28,0)))</f>
        <v>0</v>
      </c>
      <c r="B165" s="3">
        <f>A165*Расчет!E179</f>
        <v>0</v>
      </c>
      <c r="C165" s="3">
        <f>IF(Расчет!J179='ФОРМУЛЫ!'!$B$3,Расчет!G179*Расчет!I179/100,IF(Расчет!J179='ФОРМУЛЫ!'!$B$4,Расчет!I179*Расчет!$N$28,IF(Расчет!J179='ФОРМУЛЫ!'!$B$5,Расчет!I179,IF(Расчет!J179='ФОРМУЛЫ!'!$B$6,Расчет!I179*Расчет!$O$28,0))))</f>
        <v>0</v>
      </c>
      <c r="D165" s="3">
        <f>C165*Расчет!E179</f>
        <v>0</v>
      </c>
      <c r="E165" s="3">
        <f t="shared" si="17"/>
        <v>0</v>
      </c>
      <c r="F165" s="3">
        <f>E165*Расчет!E179</f>
        <v>0</v>
      </c>
      <c r="G165" s="3">
        <f>IF(Расчет!M179="",'ФОРМУЛЫ!'!E165*(100+Расчет!$M$28)/100,'ФОРМУЛЫ!'!E165*(100+Расчет!M179)/100)</f>
        <v>0</v>
      </c>
      <c r="H165" s="7">
        <f>IF(Расчет!M179="",ROUND(Расчет!K179*(1+Расчет!$M$28/100),0),ROUND(Расчет!K179*(1+Расчет!M179/100),0))</f>
        <v>0</v>
      </c>
      <c r="I165" s="7">
        <f>IF(Расчет!M179="",(Расчет!$M$28+100)/100,(Расчет!M179+100)/100)</f>
        <v>1.2</v>
      </c>
      <c r="J165" s="5">
        <f>IF(Расчет!P179="",IF($O$16=0,'ФОРМУЛЫ!'!H165,ROUND(Расчет!K179*'ФОРМУЛЫ!'!I165+L165,0)),Расчет!P179)</f>
        <v>0</v>
      </c>
      <c r="K165" s="5">
        <f>J165*Расчет!E179</f>
        <v>0</v>
      </c>
      <c r="L165" s="3">
        <f>IF($O$16=0,0,$M$16*(Расчет!K179/$O$16))</f>
        <v>0</v>
      </c>
      <c r="O165" s="3">
        <f>IF(Расчет!P179=0,Расчет!L179,0)</f>
        <v>0</v>
      </c>
      <c r="P165" s="12">
        <f t="shared" si="18"/>
        <v>0</v>
      </c>
      <c r="Q165" s="3">
        <f>IF(Расчет!H179='ФОРМУЛЫ!'!$B$5,'ФОРМУЛЫ!'!A165,0)</f>
        <v>0</v>
      </c>
      <c r="R165" s="3">
        <f>IF(Расчет!H179='ФОРМУЛЫ!'!$B$4,'ФОРМУЛЫ!'!A165,0)</f>
        <v>0</v>
      </c>
      <c r="S165" s="3">
        <f>IF(Расчет!H179='ФОРМУЛЫ!'!$B$6,'ФОРМУЛЫ!'!A165,0)</f>
        <v>0</v>
      </c>
      <c r="T165" s="5">
        <f>ROUND((IF(Расчет!R179='ФОРМУЛЫ!'!$E$3,(A165-A165/1.18),IF(Расчет!R179='ФОРМУЛЫ!'!$E$4,0,IF(Расчет!R179='ФОРМУЛЫ!'!$E$5,(A165-A165/1.1),X))))*Расчет!E179,2)</f>
        <v>0</v>
      </c>
      <c r="U165" s="3">
        <f>ROUND((IF(Расчет!R179='ФОРМУЛЫ!'!$E$3,(J165-J165/1.18),IF(Расчет!R179='ФОРМУЛЫ!'!$E$4,0,IF(Расчет!R179='ФОРМУЛЫ!'!$E$5,(J165-J165/1.1),X))))*Расчет!E179,2)</f>
        <v>0</v>
      </c>
      <c r="V165" s="3">
        <f>ROUND((J165-J165/1.18)*Расчет!E179,2)</f>
        <v>0</v>
      </c>
      <c r="W165" s="3">
        <f>ROUND(A165*Расчет!E179*0.21/365,2)</f>
        <v>0</v>
      </c>
      <c r="X165" s="3">
        <f t="shared" si="19"/>
        <v>0</v>
      </c>
      <c r="Y165" s="3">
        <f>IF(($Q$2-Расчет!X179)&gt;0,($Q$2-Расчет!X179),0)</f>
        <v>0</v>
      </c>
      <c r="Z165" s="3">
        <f t="shared" si="20"/>
        <v>0</v>
      </c>
      <c r="AA165" s="3">
        <f>IF(IF(Y165&gt;0,$Q$3-$Q$2,$Q$3-Расчет!X179)&gt;0,IF(Y165&gt;0,$Q$3-$Q$2,$Q$3-Расчет!X179),0)</f>
        <v>0</v>
      </c>
      <c r="AB165" s="3">
        <f t="shared" si="21"/>
        <v>0</v>
      </c>
      <c r="AC165" s="3">
        <f>IF(IF(AA165&gt;0,$Q$4-$Q$3,$Q$4-Расчет!X179)&gt;0,IF(AA165&gt;0,$Q$4-$Q$3,$Q$4-Расчет!X179),0)</f>
        <v>0</v>
      </c>
      <c r="AD165" s="3">
        <f t="shared" si="22"/>
        <v>0</v>
      </c>
      <c r="AE165" s="3">
        <f>IF(IF(AC165&gt;0,$Q$5-$Q$4,$Q$5-Расчет!X179)&gt;0,IF(AC165&gt;0,$Q$5-$Q$4,$Q$5-Расчет!X179),0)</f>
        <v>0</v>
      </c>
      <c r="AF165" s="3">
        <f t="shared" si="23"/>
        <v>0</v>
      </c>
      <c r="AG165" s="3">
        <f>IF(IF(AE165&gt;0,$Q$6-$Q$5,$Q$6-Расчет!X179)&gt;0,IF(AE165&gt;0,$Q$6-$Q$5,$Q$6-Расчет!X179),0)</f>
        <v>0</v>
      </c>
      <c r="AH165" s="3">
        <f t="shared" si="24"/>
        <v>0</v>
      </c>
    </row>
    <row r="166" spans="1:34" x14ac:dyDescent="0.25">
      <c r="A166" s="3">
        <f>IF(Расчет!H180='ФОРМУЛЫ!'!$B$4,Расчет!G180*Расчет!$N$28,IF(Расчет!H180='ФОРМУЛЫ!'!$B$5,Расчет!G180,IF(Расчет!H180='ФОРМУЛЫ!'!$B$6,Расчет!G180*Расчет!$O$28,0)))</f>
        <v>0</v>
      </c>
      <c r="B166" s="3">
        <f>A166*Расчет!E180</f>
        <v>0</v>
      </c>
      <c r="C166" s="3">
        <f>IF(Расчет!J180='ФОРМУЛЫ!'!$B$3,Расчет!G180*Расчет!I180/100,IF(Расчет!J180='ФОРМУЛЫ!'!$B$4,Расчет!I180*Расчет!$N$28,IF(Расчет!J180='ФОРМУЛЫ!'!$B$5,Расчет!I180,IF(Расчет!J180='ФОРМУЛЫ!'!$B$6,Расчет!I180*Расчет!$O$28,0))))</f>
        <v>0</v>
      </c>
      <c r="D166" s="3">
        <f>C166*Расчет!E180</f>
        <v>0</v>
      </c>
      <c r="E166" s="3">
        <f t="shared" si="17"/>
        <v>0</v>
      </c>
      <c r="F166" s="3">
        <f>E166*Расчет!E180</f>
        <v>0</v>
      </c>
      <c r="G166" s="3">
        <f>IF(Расчет!M180="",'ФОРМУЛЫ!'!E166*(100+Расчет!$M$28)/100,'ФОРМУЛЫ!'!E166*(100+Расчет!M180)/100)</f>
        <v>0</v>
      </c>
      <c r="H166" s="7">
        <f>IF(Расчет!M180="",ROUND(Расчет!K180*(1+Расчет!$M$28/100),0),ROUND(Расчет!K180*(1+Расчет!M180/100),0))</f>
        <v>0</v>
      </c>
      <c r="I166" s="7">
        <f>IF(Расчет!M180="",(Расчет!$M$28+100)/100,(Расчет!M180+100)/100)</f>
        <v>1.2</v>
      </c>
      <c r="J166" s="5">
        <f>IF(Расчет!P180="",IF($O$16=0,'ФОРМУЛЫ!'!H166,ROUND(Расчет!K180*'ФОРМУЛЫ!'!I166+L166,0)),Расчет!P180)</f>
        <v>0</v>
      </c>
      <c r="K166" s="5">
        <f>J166*Расчет!E180</f>
        <v>0</v>
      </c>
      <c r="L166" s="3">
        <f>IF($O$16=0,0,$M$16*(Расчет!K180/$O$16))</f>
        <v>0</v>
      </c>
      <c r="O166" s="3">
        <f>IF(Расчет!P180=0,Расчет!L180,0)</f>
        <v>0</v>
      </c>
      <c r="P166" s="12">
        <f t="shared" si="18"/>
        <v>0</v>
      </c>
      <c r="Q166" s="3">
        <f>IF(Расчет!H180='ФОРМУЛЫ!'!$B$5,'ФОРМУЛЫ!'!A166,0)</f>
        <v>0</v>
      </c>
      <c r="R166" s="3">
        <f>IF(Расчет!H180='ФОРМУЛЫ!'!$B$4,'ФОРМУЛЫ!'!A166,0)</f>
        <v>0</v>
      </c>
      <c r="S166" s="3">
        <f>IF(Расчет!H180='ФОРМУЛЫ!'!$B$6,'ФОРМУЛЫ!'!A166,0)</f>
        <v>0</v>
      </c>
      <c r="T166" s="5">
        <f>ROUND((IF(Расчет!R180='ФОРМУЛЫ!'!$E$3,(A166-A166/1.18),IF(Расчет!R180='ФОРМУЛЫ!'!$E$4,0,IF(Расчет!R180='ФОРМУЛЫ!'!$E$5,(A166-A166/1.1),X))))*Расчет!E180,2)</f>
        <v>0</v>
      </c>
      <c r="U166" s="3">
        <f>ROUND((IF(Расчет!R180='ФОРМУЛЫ!'!$E$3,(J166-J166/1.18),IF(Расчет!R180='ФОРМУЛЫ!'!$E$4,0,IF(Расчет!R180='ФОРМУЛЫ!'!$E$5,(J166-J166/1.1),X))))*Расчет!E180,2)</f>
        <v>0</v>
      </c>
      <c r="V166" s="3">
        <f>ROUND((J166-J166/1.18)*Расчет!E180,2)</f>
        <v>0</v>
      </c>
      <c r="W166" s="3">
        <f>ROUND(A166*Расчет!E180*0.21/365,2)</f>
        <v>0</v>
      </c>
      <c r="X166" s="3">
        <f t="shared" si="19"/>
        <v>0</v>
      </c>
      <c r="Y166" s="3">
        <f>IF(($Q$2-Расчет!X180)&gt;0,($Q$2-Расчет!X180),0)</f>
        <v>0</v>
      </c>
      <c r="Z166" s="3">
        <f t="shared" si="20"/>
        <v>0</v>
      </c>
      <c r="AA166" s="3">
        <f>IF(IF(Y166&gt;0,$Q$3-$Q$2,$Q$3-Расчет!X180)&gt;0,IF(Y166&gt;0,$Q$3-$Q$2,$Q$3-Расчет!X180),0)</f>
        <v>0</v>
      </c>
      <c r="AB166" s="3">
        <f t="shared" si="21"/>
        <v>0</v>
      </c>
      <c r="AC166" s="3">
        <f>IF(IF(AA166&gt;0,$Q$4-$Q$3,$Q$4-Расчет!X180)&gt;0,IF(AA166&gt;0,$Q$4-$Q$3,$Q$4-Расчет!X180),0)</f>
        <v>0</v>
      </c>
      <c r="AD166" s="3">
        <f t="shared" si="22"/>
        <v>0</v>
      </c>
      <c r="AE166" s="3">
        <f>IF(IF(AC166&gt;0,$Q$5-$Q$4,$Q$5-Расчет!X180)&gt;0,IF(AC166&gt;0,$Q$5-$Q$4,$Q$5-Расчет!X180),0)</f>
        <v>0</v>
      </c>
      <c r="AF166" s="3">
        <f t="shared" si="23"/>
        <v>0</v>
      </c>
      <c r="AG166" s="3">
        <f>IF(IF(AE166&gt;0,$Q$6-$Q$5,$Q$6-Расчет!X180)&gt;0,IF(AE166&gt;0,$Q$6-$Q$5,$Q$6-Расчет!X180),0)</f>
        <v>0</v>
      </c>
      <c r="AH166" s="3">
        <f t="shared" si="24"/>
        <v>0</v>
      </c>
    </row>
    <row r="167" spans="1:34" x14ac:dyDescent="0.25">
      <c r="A167" s="3">
        <f>IF(Расчет!H181='ФОРМУЛЫ!'!$B$4,Расчет!G181*Расчет!$N$28,IF(Расчет!H181='ФОРМУЛЫ!'!$B$5,Расчет!G181,IF(Расчет!H181='ФОРМУЛЫ!'!$B$6,Расчет!G181*Расчет!$O$28,0)))</f>
        <v>0</v>
      </c>
      <c r="B167" s="3">
        <f>A167*Расчет!E181</f>
        <v>0</v>
      </c>
      <c r="C167" s="3">
        <f>IF(Расчет!J181='ФОРМУЛЫ!'!$B$3,Расчет!G181*Расчет!I181/100,IF(Расчет!J181='ФОРМУЛЫ!'!$B$4,Расчет!I181*Расчет!$N$28,IF(Расчет!J181='ФОРМУЛЫ!'!$B$5,Расчет!I181,IF(Расчет!J181='ФОРМУЛЫ!'!$B$6,Расчет!I181*Расчет!$O$28,0))))</f>
        <v>0</v>
      </c>
      <c r="D167" s="3">
        <f>C167*Расчет!E181</f>
        <v>0</v>
      </c>
      <c r="E167" s="3">
        <f t="shared" si="17"/>
        <v>0</v>
      </c>
      <c r="F167" s="3">
        <f>E167*Расчет!E181</f>
        <v>0</v>
      </c>
      <c r="G167" s="3">
        <f>IF(Расчет!M181="",'ФОРМУЛЫ!'!E167*(100+Расчет!$M$28)/100,'ФОРМУЛЫ!'!E167*(100+Расчет!M181)/100)</f>
        <v>0</v>
      </c>
      <c r="H167" s="7">
        <f>IF(Расчет!M181="",ROUND(Расчет!K181*(1+Расчет!$M$28/100),0),ROUND(Расчет!K181*(1+Расчет!M181/100),0))</f>
        <v>0</v>
      </c>
      <c r="I167" s="7">
        <f>IF(Расчет!M181="",(Расчет!$M$28+100)/100,(Расчет!M181+100)/100)</f>
        <v>1.2</v>
      </c>
      <c r="J167" s="5">
        <f>IF(Расчет!P181="",IF($O$16=0,'ФОРМУЛЫ!'!H167,ROUND(Расчет!K181*'ФОРМУЛЫ!'!I167+L167,0)),Расчет!P181)</f>
        <v>0</v>
      </c>
      <c r="K167" s="5">
        <f>J167*Расчет!E181</f>
        <v>0</v>
      </c>
      <c r="L167" s="3">
        <f>IF($O$16=0,0,$M$16*(Расчет!K181/$O$16))</f>
        <v>0</v>
      </c>
      <c r="O167" s="3">
        <f>IF(Расчет!P181=0,Расчет!L181,0)</f>
        <v>0</v>
      </c>
      <c r="P167" s="12">
        <f t="shared" si="18"/>
        <v>0</v>
      </c>
      <c r="Q167" s="3">
        <f>IF(Расчет!H181='ФОРМУЛЫ!'!$B$5,'ФОРМУЛЫ!'!A167,0)</f>
        <v>0</v>
      </c>
      <c r="R167" s="3">
        <f>IF(Расчет!H181='ФОРМУЛЫ!'!$B$4,'ФОРМУЛЫ!'!A167,0)</f>
        <v>0</v>
      </c>
      <c r="S167" s="3">
        <f>IF(Расчет!H181='ФОРМУЛЫ!'!$B$6,'ФОРМУЛЫ!'!A167,0)</f>
        <v>0</v>
      </c>
      <c r="T167" s="5">
        <f>ROUND((IF(Расчет!R181='ФОРМУЛЫ!'!$E$3,(A167-A167/1.18),IF(Расчет!R181='ФОРМУЛЫ!'!$E$4,0,IF(Расчет!R181='ФОРМУЛЫ!'!$E$5,(A167-A167/1.1),X))))*Расчет!E181,2)</f>
        <v>0</v>
      </c>
      <c r="U167" s="3">
        <f>ROUND((IF(Расчет!R181='ФОРМУЛЫ!'!$E$3,(J167-J167/1.18),IF(Расчет!R181='ФОРМУЛЫ!'!$E$4,0,IF(Расчет!R181='ФОРМУЛЫ!'!$E$5,(J167-J167/1.1),X))))*Расчет!E181,2)</f>
        <v>0</v>
      </c>
      <c r="V167" s="3">
        <f>ROUND((J167-J167/1.18)*Расчет!E181,2)</f>
        <v>0</v>
      </c>
      <c r="W167" s="3">
        <f>ROUND(A167*Расчет!E181*0.21/365,2)</f>
        <v>0</v>
      </c>
      <c r="X167" s="3">
        <f t="shared" si="19"/>
        <v>0</v>
      </c>
      <c r="Y167" s="3">
        <f>IF(($Q$2-Расчет!X181)&gt;0,($Q$2-Расчет!X181),0)</f>
        <v>0</v>
      </c>
      <c r="Z167" s="3">
        <f t="shared" si="20"/>
        <v>0</v>
      </c>
      <c r="AA167" s="3">
        <f>IF(IF(Y167&gt;0,$Q$3-$Q$2,$Q$3-Расчет!X181)&gt;0,IF(Y167&gt;0,$Q$3-$Q$2,$Q$3-Расчет!X181),0)</f>
        <v>0</v>
      </c>
      <c r="AB167" s="3">
        <f t="shared" si="21"/>
        <v>0</v>
      </c>
      <c r="AC167" s="3">
        <f>IF(IF(AA167&gt;0,$Q$4-$Q$3,$Q$4-Расчет!X181)&gt;0,IF(AA167&gt;0,$Q$4-$Q$3,$Q$4-Расчет!X181),0)</f>
        <v>0</v>
      </c>
      <c r="AD167" s="3">
        <f t="shared" si="22"/>
        <v>0</v>
      </c>
      <c r="AE167" s="3">
        <f>IF(IF(AC167&gt;0,$Q$5-$Q$4,$Q$5-Расчет!X181)&gt;0,IF(AC167&gt;0,$Q$5-$Q$4,$Q$5-Расчет!X181),0)</f>
        <v>0</v>
      </c>
      <c r="AF167" s="3">
        <f t="shared" si="23"/>
        <v>0</v>
      </c>
      <c r="AG167" s="3">
        <f>IF(IF(AE167&gt;0,$Q$6-$Q$5,$Q$6-Расчет!X181)&gt;0,IF(AE167&gt;0,$Q$6-$Q$5,$Q$6-Расчет!X181),0)</f>
        <v>0</v>
      </c>
      <c r="AH167" s="3">
        <f t="shared" si="24"/>
        <v>0</v>
      </c>
    </row>
    <row r="168" spans="1:34" x14ac:dyDescent="0.25">
      <c r="A168" s="3">
        <f>IF(Расчет!H182='ФОРМУЛЫ!'!$B$4,Расчет!G182*Расчет!$N$28,IF(Расчет!H182='ФОРМУЛЫ!'!$B$5,Расчет!G182,IF(Расчет!H182='ФОРМУЛЫ!'!$B$6,Расчет!G182*Расчет!$O$28,0)))</f>
        <v>0</v>
      </c>
      <c r="B168" s="3">
        <f>A168*Расчет!E182</f>
        <v>0</v>
      </c>
      <c r="C168" s="3">
        <f>IF(Расчет!J182='ФОРМУЛЫ!'!$B$3,Расчет!G182*Расчет!I182/100,IF(Расчет!J182='ФОРМУЛЫ!'!$B$4,Расчет!I182*Расчет!$N$28,IF(Расчет!J182='ФОРМУЛЫ!'!$B$5,Расчет!I182,IF(Расчет!J182='ФОРМУЛЫ!'!$B$6,Расчет!I182*Расчет!$O$28,0))))</f>
        <v>0</v>
      </c>
      <c r="D168" s="3">
        <f>C168*Расчет!E182</f>
        <v>0</v>
      </c>
      <c r="E168" s="3">
        <f t="shared" si="17"/>
        <v>0</v>
      </c>
      <c r="F168" s="3">
        <f>E168*Расчет!E182</f>
        <v>0</v>
      </c>
      <c r="G168" s="3">
        <f>IF(Расчет!M182="",'ФОРМУЛЫ!'!E168*(100+Расчет!$M$28)/100,'ФОРМУЛЫ!'!E168*(100+Расчет!M182)/100)</f>
        <v>0</v>
      </c>
      <c r="H168" s="7">
        <f>IF(Расчет!M182="",ROUND(Расчет!K182*(1+Расчет!$M$28/100),0),ROUND(Расчет!K182*(1+Расчет!M182/100),0))</f>
        <v>0</v>
      </c>
      <c r="I168" s="7">
        <f>IF(Расчет!M182="",(Расчет!$M$28+100)/100,(Расчет!M182+100)/100)</f>
        <v>1.2</v>
      </c>
      <c r="J168" s="5">
        <f>IF(Расчет!P182="",IF($O$16=0,'ФОРМУЛЫ!'!H168,ROUND(Расчет!K182*'ФОРМУЛЫ!'!I168+L168,0)),Расчет!P182)</f>
        <v>0</v>
      </c>
      <c r="K168" s="5">
        <f>J168*Расчет!E182</f>
        <v>0</v>
      </c>
      <c r="L168" s="3">
        <f>IF($O$16=0,0,$M$16*(Расчет!K182/$O$16))</f>
        <v>0</v>
      </c>
      <c r="O168" s="3">
        <f>IF(Расчет!P182=0,Расчет!L182,0)</f>
        <v>0</v>
      </c>
      <c r="P168" s="12">
        <f t="shared" si="18"/>
        <v>0</v>
      </c>
      <c r="Q168" s="3">
        <f>IF(Расчет!H182='ФОРМУЛЫ!'!$B$5,'ФОРМУЛЫ!'!A168,0)</f>
        <v>0</v>
      </c>
      <c r="R168" s="3">
        <f>IF(Расчет!H182='ФОРМУЛЫ!'!$B$4,'ФОРМУЛЫ!'!A168,0)</f>
        <v>0</v>
      </c>
      <c r="S168" s="3">
        <f>IF(Расчет!H182='ФОРМУЛЫ!'!$B$6,'ФОРМУЛЫ!'!A168,0)</f>
        <v>0</v>
      </c>
      <c r="T168" s="5">
        <f>ROUND((IF(Расчет!R182='ФОРМУЛЫ!'!$E$3,(A168-A168/1.18),IF(Расчет!R182='ФОРМУЛЫ!'!$E$4,0,IF(Расчет!R182='ФОРМУЛЫ!'!$E$5,(A168-A168/1.1),X))))*Расчет!E182,2)</f>
        <v>0</v>
      </c>
      <c r="U168" s="3">
        <f>ROUND((IF(Расчет!R182='ФОРМУЛЫ!'!$E$3,(J168-J168/1.18),IF(Расчет!R182='ФОРМУЛЫ!'!$E$4,0,IF(Расчет!R182='ФОРМУЛЫ!'!$E$5,(J168-J168/1.1),X))))*Расчет!E182,2)</f>
        <v>0</v>
      </c>
      <c r="V168" s="3">
        <f>ROUND((J168-J168/1.18)*Расчет!E182,2)</f>
        <v>0</v>
      </c>
      <c r="W168" s="3">
        <f>ROUND(A168*Расчет!E182*0.21/365,2)</f>
        <v>0</v>
      </c>
      <c r="X168" s="3">
        <f t="shared" si="19"/>
        <v>0</v>
      </c>
      <c r="Y168" s="3">
        <f>IF(($Q$2-Расчет!X182)&gt;0,($Q$2-Расчет!X182),0)</f>
        <v>0</v>
      </c>
      <c r="Z168" s="3">
        <f t="shared" si="20"/>
        <v>0</v>
      </c>
      <c r="AA168" s="3">
        <f>IF(IF(Y168&gt;0,$Q$3-$Q$2,$Q$3-Расчет!X182)&gt;0,IF(Y168&gt;0,$Q$3-$Q$2,$Q$3-Расчет!X182),0)</f>
        <v>0</v>
      </c>
      <c r="AB168" s="3">
        <f t="shared" si="21"/>
        <v>0</v>
      </c>
      <c r="AC168" s="3">
        <f>IF(IF(AA168&gt;0,$Q$4-$Q$3,$Q$4-Расчет!X182)&gt;0,IF(AA168&gt;0,$Q$4-$Q$3,$Q$4-Расчет!X182),0)</f>
        <v>0</v>
      </c>
      <c r="AD168" s="3">
        <f t="shared" si="22"/>
        <v>0</v>
      </c>
      <c r="AE168" s="3">
        <f>IF(IF(AC168&gt;0,$Q$5-$Q$4,$Q$5-Расчет!X182)&gt;0,IF(AC168&gt;0,$Q$5-$Q$4,$Q$5-Расчет!X182),0)</f>
        <v>0</v>
      </c>
      <c r="AF168" s="3">
        <f t="shared" si="23"/>
        <v>0</v>
      </c>
      <c r="AG168" s="3">
        <f>IF(IF(AE168&gt;0,$Q$6-$Q$5,$Q$6-Расчет!X182)&gt;0,IF(AE168&gt;0,$Q$6-$Q$5,$Q$6-Расчет!X182),0)</f>
        <v>0</v>
      </c>
      <c r="AH168" s="3">
        <f t="shared" si="24"/>
        <v>0</v>
      </c>
    </row>
    <row r="169" spans="1:34" x14ac:dyDescent="0.25">
      <c r="A169" s="3">
        <f>IF(Расчет!H183='ФОРМУЛЫ!'!$B$4,Расчет!G183*Расчет!$N$28,IF(Расчет!H183='ФОРМУЛЫ!'!$B$5,Расчет!G183,IF(Расчет!H183='ФОРМУЛЫ!'!$B$6,Расчет!G183*Расчет!$O$28,0)))</f>
        <v>0</v>
      </c>
      <c r="B169" s="3">
        <f>A169*Расчет!E183</f>
        <v>0</v>
      </c>
      <c r="C169" s="3">
        <f>IF(Расчет!J183='ФОРМУЛЫ!'!$B$3,Расчет!G183*Расчет!I183/100,IF(Расчет!J183='ФОРМУЛЫ!'!$B$4,Расчет!I183*Расчет!$N$28,IF(Расчет!J183='ФОРМУЛЫ!'!$B$5,Расчет!I183,IF(Расчет!J183='ФОРМУЛЫ!'!$B$6,Расчет!I183*Расчет!$O$28,0))))</f>
        <v>0</v>
      </c>
      <c r="D169" s="3">
        <f>C169*Расчет!E183</f>
        <v>0</v>
      </c>
      <c r="E169" s="3">
        <f t="shared" si="17"/>
        <v>0</v>
      </c>
      <c r="F169" s="3">
        <f>E169*Расчет!E183</f>
        <v>0</v>
      </c>
      <c r="G169" s="3">
        <f>IF(Расчет!M183="",'ФОРМУЛЫ!'!E169*(100+Расчет!$M$28)/100,'ФОРМУЛЫ!'!E169*(100+Расчет!M183)/100)</f>
        <v>0</v>
      </c>
      <c r="H169" s="7">
        <f>IF(Расчет!M183="",ROUND(Расчет!K183*(1+Расчет!$M$28/100),0),ROUND(Расчет!K183*(1+Расчет!M183/100),0))</f>
        <v>0</v>
      </c>
      <c r="I169" s="7">
        <f>IF(Расчет!M183="",(Расчет!$M$28+100)/100,(Расчет!M183+100)/100)</f>
        <v>1.2</v>
      </c>
      <c r="J169" s="5">
        <f>IF(Расчет!P183="",IF($O$16=0,'ФОРМУЛЫ!'!H169,ROUND(Расчет!K183*'ФОРМУЛЫ!'!I169+L169,0)),Расчет!P183)</f>
        <v>0</v>
      </c>
      <c r="K169" s="5">
        <f>J169*Расчет!E183</f>
        <v>0</v>
      </c>
      <c r="L169" s="3">
        <f>IF($O$16=0,0,$M$16*(Расчет!K183/$O$16))</f>
        <v>0</v>
      </c>
      <c r="O169" s="3">
        <f>IF(Расчет!P183=0,Расчет!L183,0)</f>
        <v>0</v>
      </c>
      <c r="P169" s="12">
        <f t="shared" si="18"/>
        <v>0</v>
      </c>
      <c r="Q169" s="3">
        <f>IF(Расчет!H183='ФОРМУЛЫ!'!$B$5,'ФОРМУЛЫ!'!A169,0)</f>
        <v>0</v>
      </c>
      <c r="R169" s="3">
        <f>IF(Расчет!H183='ФОРМУЛЫ!'!$B$4,'ФОРМУЛЫ!'!A169,0)</f>
        <v>0</v>
      </c>
      <c r="S169" s="3">
        <f>IF(Расчет!H183='ФОРМУЛЫ!'!$B$6,'ФОРМУЛЫ!'!A169,0)</f>
        <v>0</v>
      </c>
      <c r="T169" s="5">
        <f>ROUND((IF(Расчет!R183='ФОРМУЛЫ!'!$E$3,(A169-A169/1.18),IF(Расчет!R183='ФОРМУЛЫ!'!$E$4,0,IF(Расчет!R183='ФОРМУЛЫ!'!$E$5,(A169-A169/1.1),X))))*Расчет!E183,2)</f>
        <v>0</v>
      </c>
      <c r="U169" s="3">
        <f>ROUND((IF(Расчет!R183='ФОРМУЛЫ!'!$E$3,(J169-J169/1.18),IF(Расчет!R183='ФОРМУЛЫ!'!$E$4,0,IF(Расчет!R183='ФОРМУЛЫ!'!$E$5,(J169-J169/1.1),X))))*Расчет!E183,2)</f>
        <v>0</v>
      </c>
      <c r="V169" s="3">
        <f>ROUND((J169-J169/1.18)*Расчет!E183,2)</f>
        <v>0</v>
      </c>
      <c r="W169" s="3">
        <f>ROUND(A169*Расчет!E183*0.21/365,2)</f>
        <v>0</v>
      </c>
      <c r="X169" s="3">
        <f t="shared" si="19"/>
        <v>0</v>
      </c>
      <c r="Y169" s="3">
        <f>IF(($Q$2-Расчет!X183)&gt;0,($Q$2-Расчет!X183),0)</f>
        <v>0</v>
      </c>
      <c r="Z169" s="3">
        <f t="shared" si="20"/>
        <v>0</v>
      </c>
      <c r="AA169" s="3">
        <f>IF(IF(Y169&gt;0,$Q$3-$Q$2,$Q$3-Расчет!X183)&gt;0,IF(Y169&gt;0,$Q$3-$Q$2,$Q$3-Расчет!X183),0)</f>
        <v>0</v>
      </c>
      <c r="AB169" s="3">
        <f t="shared" si="21"/>
        <v>0</v>
      </c>
      <c r="AC169" s="3">
        <f>IF(IF(AA169&gt;0,$Q$4-$Q$3,$Q$4-Расчет!X183)&gt;0,IF(AA169&gt;0,$Q$4-$Q$3,$Q$4-Расчет!X183),0)</f>
        <v>0</v>
      </c>
      <c r="AD169" s="3">
        <f t="shared" si="22"/>
        <v>0</v>
      </c>
      <c r="AE169" s="3">
        <f>IF(IF(AC169&gt;0,$Q$5-$Q$4,$Q$5-Расчет!X183)&gt;0,IF(AC169&gt;0,$Q$5-$Q$4,$Q$5-Расчет!X183),0)</f>
        <v>0</v>
      </c>
      <c r="AF169" s="3">
        <f t="shared" si="23"/>
        <v>0</v>
      </c>
      <c r="AG169" s="3">
        <f>IF(IF(AE169&gt;0,$Q$6-$Q$5,$Q$6-Расчет!X183)&gt;0,IF(AE169&gt;0,$Q$6-$Q$5,$Q$6-Расчет!X183),0)</f>
        <v>0</v>
      </c>
      <c r="AH169" s="3">
        <f t="shared" si="24"/>
        <v>0</v>
      </c>
    </row>
    <row r="170" spans="1:34" x14ac:dyDescent="0.25">
      <c r="A170" s="3">
        <f>IF(Расчет!H184='ФОРМУЛЫ!'!$B$4,Расчет!G184*Расчет!$N$28,IF(Расчет!H184='ФОРМУЛЫ!'!$B$5,Расчет!G184,IF(Расчет!H184='ФОРМУЛЫ!'!$B$6,Расчет!G184*Расчет!$O$28,0)))</f>
        <v>0</v>
      </c>
      <c r="B170" s="3">
        <f>A170*Расчет!E184</f>
        <v>0</v>
      </c>
      <c r="C170" s="3">
        <f>IF(Расчет!J184='ФОРМУЛЫ!'!$B$3,Расчет!G184*Расчет!I184/100,IF(Расчет!J184='ФОРМУЛЫ!'!$B$4,Расчет!I184*Расчет!$N$28,IF(Расчет!J184='ФОРМУЛЫ!'!$B$5,Расчет!I184,IF(Расчет!J184='ФОРМУЛЫ!'!$B$6,Расчет!I184*Расчет!$O$28,0))))</f>
        <v>0</v>
      </c>
      <c r="D170" s="3">
        <f>C170*Расчет!E184</f>
        <v>0</v>
      </c>
      <c r="E170" s="3">
        <f t="shared" si="17"/>
        <v>0</v>
      </c>
      <c r="F170" s="3">
        <f>E170*Расчет!E184</f>
        <v>0</v>
      </c>
      <c r="G170" s="3">
        <f>IF(Расчет!M184="",'ФОРМУЛЫ!'!E170*(100+Расчет!$M$28)/100,'ФОРМУЛЫ!'!E170*(100+Расчет!M184)/100)</f>
        <v>0</v>
      </c>
      <c r="H170" s="7">
        <f>IF(Расчет!M184="",ROUND(Расчет!K184*(1+Расчет!$M$28/100),0),ROUND(Расчет!K184*(1+Расчет!M184/100),0))</f>
        <v>0</v>
      </c>
      <c r="I170" s="7">
        <f>IF(Расчет!M184="",(Расчет!$M$28+100)/100,(Расчет!M184+100)/100)</f>
        <v>1.2</v>
      </c>
      <c r="J170" s="5">
        <f>IF(Расчет!P184="",IF($O$16=0,'ФОРМУЛЫ!'!H170,ROUND(Расчет!K184*'ФОРМУЛЫ!'!I170+L170,0)),Расчет!P184)</f>
        <v>0</v>
      </c>
      <c r="K170" s="5">
        <f>J170*Расчет!E184</f>
        <v>0</v>
      </c>
      <c r="L170" s="3">
        <f>IF($O$16=0,0,$M$16*(Расчет!K184/$O$16))</f>
        <v>0</v>
      </c>
      <c r="O170" s="3">
        <f>IF(Расчет!P184=0,Расчет!L184,0)</f>
        <v>0</v>
      </c>
      <c r="P170" s="12">
        <f t="shared" si="18"/>
        <v>0</v>
      </c>
      <c r="Q170" s="3">
        <f>IF(Расчет!H184='ФОРМУЛЫ!'!$B$5,'ФОРМУЛЫ!'!A170,0)</f>
        <v>0</v>
      </c>
      <c r="R170" s="3">
        <f>IF(Расчет!H184='ФОРМУЛЫ!'!$B$4,'ФОРМУЛЫ!'!A170,0)</f>
        <v>0</v>
      </c>
      <c r="S170" s="3">
        <f>IF(Расчет!H184='ФОРМУЛЫ!'!$B$6,'ФОРМУЛЫ!'!A170,0)</f>
        <v>0</v>
      </c>
      <c r="T170" s="5">
        <f>ROUND((IF(Расчет!R184='ФОРМУЛЫ!'!$E$3,(A170-A170/1.18),IF(Расчет!R184='ФОРМУЛЫ!'!$E$4,0,IF(Расчет!R184='ФОРМУЛЫ!'!$E$5,(A170-A170/1.1),X))))*Расчет!E184,2)</f>
        <v>0</v>
      </c>
      <c r="U170" s="3">
        <f>ROUND((IF(Расчет!R184='ФОРМУЛЫ!'!$E$3,(J170-J170/1.18),IF(Расчет!R184='ФОРМУЛЫ!'!$E$4,0,IF(Расчет!R184='ФОРМУЛЫ!'!$E$5,(J170-J170/1.1),X))))*Расчет!E184,2)</f>
        <v>0</v>
      </c>
      <c r="V170" s="3">
        <f>ROUND((J170-J170/1.18)*Расчет!E184,2)</f>
        <v>0</v>
      </c>
      <c r="W170" s="3">
        <f>ROUND(A170*Расчет!E184*0.21/365,2)</f>
        <v>0</v>
      </c>
      <c r="X170" s="3">
        <f t="shared" si="19"/>
        <v>0</v>
      </c>
      <c r="Y170" s="3">
        <f>IF(($Q$2-Расчет!X184)&gt;0,($Q$2-Расчет!X184),0)</f>
        <v>0</v>
      </c>
      <c r="Z170" s="3">
        <f t="shared" si="20"/>
        <v>0</v>
      </c>
      <c r="AA170" s="3">
        <f>IF(IF(Y170&gt;0,$Q$3-$Q$2,$Q$3-Расчет!X184)&gt;0,IF(Y170&gt;0,$Q$3-$Q$2,$Q$3-Расчет!X184),0)</f>
        <v>0</v>
      </c>
      <c r="AB170" s="3">
        <f t="shared" si="21"/>
        <v>0</v>
      </c>
      <c r="AC170" s="3">
        <f>IF(IF(AA170&gt;0,$Q$4-$Q$3,$Q$4-Расчет!X184)&gt;0,IF(AA170&gt;0,$Q$4-$Q$3,$Q$4-Расчет!X184),0)</f>
        <v>0</v>
      </c>
      <c r="AD170" s="3">
        <f t="shared" si="22"/>
        <v>0</v>
      </c>
      <c r="AE170" s="3">
        <f>IF(IF(AC170&gt;0,$Q$5-$Q$4,$Q$5-Расчет!X184)&gt;0,IF(AC170&gt;0,$Q$5-$Q$4,$Q$5-Расчет!X184),0)</f>
        <v>0</v>
      </c>
      <c r="AF170" s="3">
        <f t="shared" si="23"/>
        <v>0</v>
      </c>
      <c r="AG170" s="3">
        <f>IF(IF(AE170&gt;0,$Q$6-$Q$5,$Q$6-Расчет!X184)&gt;0,IF(AE170&gt;0,$Q$6-$Q$5,$Q$6-Расчет!X184),0)</f>
        <v>0</v>
      </c>
      <c r="AH170" s="3">
        <f t="shared" si="24"/>
        <v>0</v>
      </c>
    </row>
    <row r="171" spans="1:34" x14ac:dyDescent="0.25">
      <c r="A171" s="3">
        <f>IF(Расчет!H185='ФОРМУЛЫ!'!$B$4,Расчет!G185*Расчет!$N$28,IF(Расчет!H185='ФОРМУЛЫ!'!$B$5,Расчет!G185,IF(Расчет!H185='ФОРМУЛЫ!'!$B$6,Расчет!G185*Расчет!$O$28,0)))</f>
        <v>0</v>
      </c>
      <c r="B171" s="3">
        <f>A171*Расчет!E185</f>
        <v>0</v>
      </c>
      <c r="C171" s="3">
        <f>IF(Расчет!J185='ФОРМУЛЫ!'!$B$3,Расчет!G185*Расчет!I185/100,IF(Расчет!J185='ФОРМУЛЫ!'!$B$4,Расчет!I185*Расчет!$N$28,IF(Расчет!J185='ФОРМУЛЫ!'!$B$5,Расчет!I185,IF(Расчет!J185='ФОРМУЛЫ!'!$B$6,Расчет!I185*Расчет!$O$28,0))))</f>
        <v>0</v>
      </c>
      <c r="D171" s="3">
        <f>C171*Расчет!E185</f>
        <v>0</v>
      </c>
      <c r="E171" s="3">
        <f t="shared" si="17"/>
        <v>0</v>
      </c>
      <c r="F171" s="3">
        <f>E171*Расчет!E185</f>
        <v>0</v>
      </c>
      <c r="G171" s="3">
        <f>IF(Расчет!M185="",'ФОРМУЛЫ!'!E171*(100+Расчет!$M$28)/100,'ФОРМУЛЫ!'!E171*(100+Расчет!M185)/100)</f>
        <v>0</v>
      </c>
      <c r="H171" s="7">
        <f>IF(Расчет!M185="",ROUND(Расчет!K185*(1+Расчет!$M$28/100),0),ROUND(Расчет!K185*(1+Расчет!M185/100),0))</f>
        <v>0</v>
      </c>
      <c r="I171" s="7">
        <f>IF(Расчет!M185="",(Расчет!$M$28+100)/100,(Расчет!M185+100)/100)</f>
        <v>1.2</v>
      </c>
      <c r="J171" s="5">
        <f>IF(Расчет!P185="",IF($O$16=0,'ФОРМУЛЫ!'!H171,ROUND(Расчет!K185*'ФОРМУЛЫ!'!I171+L171,0)),Расчет!P185)</f>
        <v>0</v>
      </c>
      <c r="K171" s="5">
        <f>J171*Расчет!E185</f>
        <v>0</v>
      </c>
      <c r="L171" s="3">
        <f>IF($O$16=0,0,$M$16*(Расчет!K185/$O$16))</f>
        <v>0</v>
      </c>
      <c r="O171" s="3">
        <f>IF(Расчет!P185=0,Расчет!L185,0)</f>
        <v>0</v>
      </c>
      <c r="P171" s="12">
        <f t="shared" si="18"/>
        <v>0</v>
      </c>
      <c r="Q171" s="3">
        <f>IF(Расчет!H185='ФОРМУЛЫ!'!$B$5,'ФОРМУЛЫ!'!A171,0)</f>
        <v>0</v>
      </c>
      <c r="R171" s="3">
        <f>IF(Расчет!H185='ФОРМУЛЫ!'!$B$4,'ФОРМУЛЫ!'!A171,0)</f>
        <v>0</v>
      </c>
      <c r="S171" s="3">
        <f>IF(Расчет!H185='ФОРМУЛЫ!'!$B$6,'ФОРМУЛЫ!'!A171,0)</f>
        <v>0</v>
      </c>
      <c r="T171" s="5">
        <f>ROUND((IF(Расчет!R185='ФОРМУЛЫ!'!$E$3,(A171-A171/1.18),IF(Расчет!R185='ФОРМУЛЫ!'!$E$4,0,IF(Расчет!R185='ФОРМУЛЫ!'!$E$5,(A171-A171/1.1),X))))*Расчет!E185,2)</f>
        <v>0</v>
      </c>
      <c r="U171" s="3">
        <f>ROUND((IF(Расчет!R185='ФОРМУЛЫ!'!$E$3,(J171-J171/1.18),IF(Расчет!R185='ФОРМУЛЫ!'!$E$4,0,IF(Расчет!R185='ФОРМУЛЫ!'!$E$5,(J171-J171/1.1),X))))*Расчет!E185,2)</f>
        <v>0</v>
      </c>
      <c r="V171" s="3">
        <f>ROUND((J171-J171/1.18)*Расчет!E185,2)</f>
        <v>0</v>
      </c>
      <c r="W171" s="3">
        <f>ROUND(A171*Расчет!E185*0.21/365,2)</f>
        <v>0</v>
      </c>
      <c r="X171" s="3">
        <f t="shared" si="19"/>
        <v>0</v>
      </c>
      <c r="Y171" s="3">
        <f>IF(($Q$2-Расчет!X185)&gt;0,($Q$2-Расчет!X185),0)</f>
        <v>0</v>
      </c>
      <c r="Z171" s="3">
        <f t="shared" si="20"/>
        <v>0</v>
      </c>
      <c r="AA171" s="3">
        <f>IF(IF(Y171&gt;0,$Q$3-$Q$2,$Q$3-Расчет!X185)&gt;0,IF(Y171&gt;0,$Q$3-$Q$2,$Q$3-Расчет!X185),0)</f>
        <v>0</v>
      </c>
      <c r="AB171" s="3">
        <f t="shared" si="21"/>
        <v>0</v>
      </c>
      <c r="AC171" s="3">
        <f>IF(IF(AA171&gt;0,$Q$4-$Q$3,$Q$4-Расчет!X185)&gt;0,IF(AA171&gt;0,$Q$4-$Q$3,$Q$4-Расчет!X185),0)</f>
        <v>0</v>
      </c>
      <c r="AD171" s="3">
        <f t="shared" si="22"/>
        <v>0</v>
      </c>
      <c r="AE171" s="3">
        <f>IF(IF(AC171&gt;0,$Q$5-$Q$4,$Q$5-Расчет!X185)&gt;0,IF(AC171&gt;0,$Q$5-$Q$4,$Q$5-Расчет!X185),0)</f>
        <v>0</v>
      </c>
      <c r="AF171" s="3">
        <f t="shared" si="23"/>
        <v>0</v>
      </c>
      <c r="AG171" s="3">
        <f>IF(IF(AE171&gt;0,$Q$6-$Q$5,$Q$6-Расчет!X185)&gt;0,IF(AE171&gt;0,$Q$6-$Q$5,$Q$6-Расчет!X185),0)</f>
        <v>0</v>
      </c>
      <c r="AH171" s="3">
        <f t="shared" si="24"/>
        <v>0</v>
      </c>
    </row>
    <row r="172" spans="1:34" x14ac:dyDescent="0.25">
      <c r="A172" s="3">
        <f>IF(Расчет!H186='ФОРМУЛЫ!'!$B$4,Расчет!G186*Расчет!$N$28,IF(Расчет!H186='ФОРМУЛЫ!'!$B$5,Расчет!G186,IF(Расчет!H186='ФОРМУЛЫ!'!$B$6,Расчет!G186*Расчет!$O$28,0)))</f>
        <v>0</v>
      </c>
      <c r="B172" s="3">
        <f>A172*Расчет!E186</f>
        <v>0</v>
      </c>
      <c r="C172" s="3">
        <f>IF(Расчет!J186='ФОРМУЛЫ!'!$B$3,Расчет!G186*Расчет!I186/100,IF(Расчет!J186='ФОРМУЛЫ!'!$B$4,Расчет!I186*Расчет!$N$28,IF(Расчет!J186='ФОРМУЛЫ!'!$B$5,Расчет!I186,IF(Расчет!J186='ФОРМУЛЫ!'!$B$6,Расчет!I186*Расчет!$O$28,0))))</f>
        <v>0</v>
      </c>
      <c r="D172" s="3">
        <f>C172*Расчет!E186</f>
        <v>0</v>
      </c>
      <c r="E172" s="3">
        <f t="shared" si="17"/>
        <v>0</v>
      </c>
      <c r="F172" s="3">
        <f>E172*Расчет!E186</f>
        <v>0</v>
      </c>
      <c r="G172" s="3">
        <f>IF(Расчет!M186="",'ФОРМУЛЫ!'!E172*(100+Расчет!$M$28)/100,'ФОРМУЛЫ!'!E172*(100+Расчет!M186)/100)</f>
        <v>0</v>
      </c>
      <c r="H172" s="7">
        <f>IF(Расчет!M186="",ROUND(Расчет!K186*(1+Расчет!$M$28/100),0),ROUND(Расчет!K186*(1+Расчет!M186/100),0))</f>
        <v>0</v>
      </c>
      <c r="I172" s="7">
        <f>IF(Расчет!M186="",(Расчет!$M$28+100)/100,(Расчет!M186+100)/100)</f>
        <v>1.2</v>
      </c>
      <c r="J172" s="5">
        <f>IF(Расчет!P186="",IF($O$16=0,'ФОРМУЛЫ!'!H172,ROUND(Расчет!K186*'ФОРМУЛЫ!'!I172+L172,0)),Расчет!P186)</f>
        <v>0</v>
      </c>
      <c r="K172" s="5">
        <f>J172*Расчет!E186</f>
        <v>0</v>
      </c>
      <c r="L172" s="3">
        <f>IF($O$16=0,0,$M$16*(Расчет!K186/$O$16))</f>
        <v>0</v>
      </c>
      <c r="O172" s="3">
        <f>IF(Расчет!P186=0,Расчет!L186,0)</f>
        <v>0</v>
      </c>
      <c r="P172" s="12">
        <f t="shared" si="18"/>
        <v>0</v>
      </c>
      <c r="Q172" s="3">
        <f>IF(Расчет!H186='ФОРМУЛЫ!'!$B$5,'ФОРМУЛЫ!'!A172,0)</f>
        <v>0</v>
      </c>
      <c r="R172" s="3">
        <f>IF(Расчет!H186='ФОРМУЛЫ!'!$B$4,'ФОРМУЛЫ!'!A172,0)</f>
        <v>0</v>
      </c>
      <c r="S172" s="3">
        <f>IF(Расчет!H186='ФОРМУЛЫ!'!$B$6,'ФОРМУЛЫ!'!A172,0)</f>
        <v>0</v>
      </c>
      <c r="T172" s="5">
        <f>ROUND((IF(Расчет!R186='ФОРМУЛЫ!'!$E$3,(A172-A172/1.18),IF(Расчет!R186='ФОРМУЛЫ!'!$E$4,0,IF(Расчет!R186='ФОРМУЛЫ!'!$E$5,(A172-A172/1.1),X))))*Расчет!E186,2)</f>
        <v>0</v>
      </c>
      <c r="U172" s="3">
        <f>ROUND((IF(Расчет!R186='ФОРМУЛЫ!'!$E$3,(J172-J172/1.18),IF(Расчет!R186='ФОРМУЛЫ!'!$E$4,0,IF(Расчет!R186='ФОРМУЛЫ!'!$E$5,(J172-J172/1.1),X))))*Расчет!E186,2)</f>
        <v>0</v>
      </c>
      <c r="V172" s="3">
        <f>ROUND((J172-J172/1.18)*Расчет!E186,2)</f>
        <v>0</v>
      </c>
      <c r="W172" s="3">
        <f>ROUND(A172*Расчет!E186*0.21/365,2)</f>
        <v>0</v>
      </c>
      <c r="X172" s="3">
        <f t="shared" si="19"/>
        <v>0</v>
      </c>
      <c r="Y172" s="3">
        <f>IF(($Q$2-Расчет!X186)&gt;0,($Q$2-Расчет!X186),0)</f>
        <v>0</v>
      </c>
      <c r="Z172" s="3">
        <f t="shared" si="20"/>
        <v>0</v>
      </c>
      <c r="AA172" s="3">
        <f>IF(IF(Y172&gt;0,$Q$3-$Q$2,$Q$3-Расчет!X186)&gt;0,IF(Y172&gt;0,$Q$3-$Q$2,$Q$3-Расчет!X186),0)</f>
        <v>0</v>
      </c>
      <c r="AB172" s="3">
        <f t="shared" si="21"/>
        <v>0</v>
      </c>
      <c r="AC172" s="3">
        <f>IF(IF(AA172&gt;0,$Q$4-$Q$3,$Q$4-Расчет!X186)&gt;0,IF(AA172&gt;0,$Q$4-$Q$3,$Q$4-Расчет!X186),0)</f>
        <v>0</v>
      </c>
      <c r="AD172" s="3">
        <f t="shared" si="22"/>
        <v>0</v>
      </c>
      <c r="AE172" s="3">
        <f>IF(IF(AC172&gt;0,$Q$5-$Q$4,$Q$5-Расчет!X186)&gt;0,IF(AC172&gt;0,$Q$5-$Q$4,$Q$5-Расчет!X186),0)</f>
        <v>0</v>
      </c>
      <c r="AF172" s="3">
        <f t="shared" si="23"/>
        <v>0</v>
      </c>
      <c r="AG172" s="3">
        <f>IF(IF(AE172&gt;0,$Q$6-$Q$5,$Q$6-Расчет!X186)&gt;0,IF(AE172&gt;0,$Q$6-$Q$5,$Q$6-Расчет!X186),0)</f>
        <v>0</v>
      </c>
      <c r="AH172" s="3">
        <f t="shared" si="24"/>
        <v>0</v>
      </c>
    </row>
    <row r="173" spans="1:34" x14ac:dyDescent="0.25">
      <c r="A173" s="3">
        <f>IF(Расчет!H187='ФОРМУЛЫ!'!$B$4,Расчет!G187*Расчет!$N$28,IF(Расчет!H187='ФОРМУЛЫ!'!$B$5,Расчет!G187,IF(Расчет!H187='ФОРМУЛЫ!'!$B$6,Расчет!G187*Расчет!$O$28,0)))</f>
        <v>0</v>
      </c>
      <c r="B173" s="3">
        <f>A173*Расчет!E187</f>
        <v>0</v>
      </c>
      <c r="C173" s="3">
        <f>IF(Расчет!J187='ФОРМУЛЫ!'!$B$3,Расчет!G187*Расчет!I187/100,IF(Расчет!J187='ФОРМУЛЫ!'!$B$4,Расчет!I187*Расчет!$N$28,IF(Расчет!J187='ФОРМУЛЫ!'!$B$5,Расчет!I187,IF(Расчет!J187='ФОРМУЛЫ!'!$B$6,Расчет!I187*Расчет!$O$28,0))))</f>
        <v>0</v>
      </c>
      <c r="D173" s="3">
        <f>C173*Расчет!E187</f>
        <v>0</v>
      </c>
      <c r="E173" s="3">
        <f t="shared" si="17"/>
        <v>0</v>
      </c>
      <c r="F173" s="3">
        <f>E173*Расчет!E187</f>
        <v>0</v>
      </c>
      <c r="G173" s="3">
        <f>IF(Расчет!M187="",'ФОРМУЛЫ!'!E173*(100+Расчет!$M$28)/100,'ФОРМУЛЫ!'!E173*(100+Расчет!M187)/100)</f>
        <v>0</v>
      </c>
      <c r="H173" s="7">
        <f>IF(Расчет!M187="",ROUND(Расчет!K187*(1+Расчет!$M$28/100),0),ROUND(Расчет!K187*(1+Расчет!M187/100),0))</f>
        <v>0</v>
      </c>
      <c r="I173" s="7">
        <f>IF(Расчет!M187="",(Расчет!$M$28+100)/100,(Расчет!M187+100)/100)</f>
        <v>1.2</v>
      </c>
      <c r="J173" s="5">
        <f>IF(Расчет!P187="",IF($O$16=0,'ФОРМУЛЫ!'!H173,ROUND(Расчет!K187*'ФОРМУЛЫ!'!I173+L173,0)),Расчет!P187)</f>
        <v>0</v>
      </c>
      <c r="K173" s="5">
        <f>J173*Расчет!E187</f>
        <v>0</v>
      </c>
      <c r="L173" s="3">
        <f>IF($O$16=0,0,$M$16*(Расчет!K187/$O$16))</f>
        <v>0</v>
      </c>
      <c r="O173" s="3">
        <f>IF(Расчет!P187=0,Расчет!L187,0)</f>
        <v>0</v>
      </c>
      <c r="P173" s="12">
        <f t="shared" si="18"/>
        <v>0</v>
      </c>
      <c r="Q173" s="3">
        <f>IF(Расчет!H187='ФОРМУЛЫ!'!$B$5,'ФОРМУЛЫ!'!A173,0)</f>
        <v>0</v>
      </c>
      <c r="R173" s="3">
        <f>IF(Расчет!H187='ФОРМУЛЫ!'!$B$4,'ФОРМУЛЫ!'!A173,0)</f>
        <v>0</v>
      </c>
      <c r="S173" s="3">
        <f>IF(Расчет!H187='ФОРМУЛЫ!'!$B$6,'ФОРМУЛЫ!'!A173,0)</f>
        <v>0</v>
      </c>
      <c r="T173" s="5">
        <f>ROUND((IF(Расчет!R187='ФОРМУЛЫ!'!$E$3,(A173-A173/1.18),IF(Расчет!R187='ФОРМУЛЫ!'!$E$4,0,IF(Расчет!R187='ФОРМУЛЫ!'!$E$5,(A173-A173/1.1),X))))*Расчет!E187,2)</f>
        <v>0</v>
      </c>
      <c r="U173" s="3">
        <f>ROUND((IF(Расчет!R187='ФОРМУЛЫ!'!$E$3,(J173-J173/1.18),IF(Расчет!R187='ФОРМУЛЫ!'!$E$4,0,IF(Расчет!R187='ФОРМУЛЫ!'!$E$5,(J173-J173/1.1),X))))*Расчет!E187,2)</f>
        <v>0</v>
      </c>
      <c r="V173" s="3">
        <f>ROUND((J173-J173/1.18)*Расчет!E187,2)</f>
        <v>0</v>
      </c>
      <c r="W173" s="3">
        <f>ROUND(A173*Расчет!E187*0.21/365,2)</f>
        <v>0</v>
      </c>
      <c r="X173" s="3">
        <f t="shared" si="19"/>
        <v>0</v>
      </c>
      <c r="Y173" s="3">
        <f>IF(($Q$2-Расчет!X187)&gt;0,($Q$2-Расчет!X187),0)</f>
        <v>0</v>
      </c>
      <c r="Z173" s="3">
        <f t="shared" si="20"/>
        <v>0</v>
      </c>
      <c r="AA173" s="3">
        <f>IF(IF(Y173&gt;0,$Q$3-$Q$2,$Q$3-Расчет!X187)&gt;0,IF(Y173&gt;0,$Q$3-$Q$2,$Q$3-Расчет!X187),0)</f>
        <v>0</v>
      </c>
      <c r="AB173" s="3">
        <f t="shared" si="21"/>
        <v>0</v>
      </c>
      <c r="AC173" s="3">
        <f>IF(IF(AA173&gt;0,$Q$4-$Q$3,$Q$4-Расчет!X187)&gt;0,IF(AA173&gt;0,$Q$4-$Q$3,$Q$4-Расчет!X187),0)</f>
        <v>0</v>
      </c>
      <c r="AD173" s="3">
        <f t="shared" si="22"/>
        <v>0</v>
      </c>
      <c r="AE173" s="3">
        <f>IF(IF(AC173&gt;0,$Q$5-$Q$4,$Q$5-Расчет!X187)&gt;0,IF(AC173&gt;0,$Q$5-$Q$4,$Q$5-Расчет!X187),0)</f>
        <v>0</v>
      </c>
      <c r="AF173" s="3">
        <f t="shared" si="23"/>
        <v>0</v>
      </c>
      <c r="AG173" s="3">
        <f>IF(IF(AE173&gt;0,$Q$6-$Q$5,$Q$6-Расчет!X187)&gt;0,IF(AE173&gt;0,$Q$6-$Q$5,$Q$6-Расчет!X187),0)</f>
        <v>0</v>
      </c>
      <c r="AH173" s="3">
        <f t="shared" si="24"/>
        <v>0</v>
      </c>
    </row>
    <row r="174" spans="1:34" x14ac:dyDescent="0.25">
      <c r="A174" s="3">
        <f>IF(Расчет!H188='ФОРМУЛЫ!'!$B$4,Расчет!G188*Расчет!$N$28,IF(Расчет!H188='ФОРМУЛЫ!'!$B$5,Расчет!G188,IF(Расчет!H188='ФОРМУЛЫ!'!$B$6,Расчет!G188*Расчет!$O$28,0)))</f>
        <v>0</v>
      </c>
      <c r="B174" s="3">
        <f>A174*Расчет!E188</f>
        <v>0</v>
      </c>
      <c r="C174" s="3">
        <f>IF(Расчет!J188='ФОРМУЛЫ!'!$B$3,Расчет!G188*Расчет!I188/100,IF(Расчет!J188='ФОРМУЛЫ!'!$B$4,Расчет!I188*Расчет!$N$28,IF(Расчет!J188='ФОРМУЛЫ!'!$B$5,Расчет!I188,IF(Расчет!J188='ФОРМУЛЫ!'!$B$6,Расчет!I188*Расчет!$O$28,0))))</f>
        <v>0</v>
      </c>
      <c r="D174" s="3">
        <f>C174*Расчет!E188</f>
        <v>0</v>
      </c>
      <c r="E174" s="3">
        <f t="shared" si="17"/>
        <v>0</v>
      </c>
      <c r="F174" s="3">
        <f>E174*Расчет!E188</f>
        <v>0</v>
      </c>
      <c r="G174" s="3">
        <f>IF(Расчет!M188="",'ФОРМУЛЫ!'!E174*(100+Расчет!$M$28)/100,'ФОРМУЛЫ!'!E174*(100+Расчет!M188)/100)</f>
        <v>0</v>
      </c>
      <c r="H174" s="7">
        <f>IF(Расчет!M188="",ROUND(Расчет!K188*(1+Расчет!$M$28/100),0),ROUND(Расчет!K188*(1+Расчет!M188/100),0))</f>
        <v>0</v>
      </c>
      <c r="I174" s="7">
        <f>IF(Расчет!M188="",(Расчет!$M$28+100)/100,(Расчет!M188+100)/100)</f>
        <v>1.2</v>
      </c>
      <c r="J174" s="5">
        <f>IF(Расчет!P188="",IF($O$16=0,'ФОРМУЛЫ!'!H174,ROUND(Расчет!K188*'ФОРМУЛЫ!'!I174+L174,0)),Расчет!P188)</f>
        <v>0</v>
      </c>
      <c r="K174" s="5">
        <f>J174*Расчет!E188</f>
        <v>0</v>
      </c>
      <c r="L174" s="3">
        <f>IF($O$16=0,0,$M$16*(Расчет!K188/$O$16))</f>
        <v>0</v>
      </c>
      <c r="O174" s="3">
        <f>IF(Расчет!P188=0,Расчет!L188,0)</f>
        <v>0</v>
      </c>
      <c r="P174" s="12">
        <f t="shared" si="18"/>
        <v>0</v>
      </c>
      <c r="Q174" s="3">
        <f>IF(Расчет!H188='ФОРМУЛЫ!'!$B$5,'ФОРМУЛЫ!'!A174,0)</f>
        <v>0</v>
      </c>
      <c r="R174" s="3">
        <f>IF(Расчет!H188='ФОРМУЛЫ!'!$B$4,'ФОРМУЛЫ!'!A174,0)</f>
        <v>0</v>
      </c>
      <c r="S174" s="3">
        <f>IF(Расчет!H188='ФОРМУЛЫ!'!$B$6,'ФОРМУЛЫ!'!A174,0)</f>
        <v>0</v>
      </c>
      <c r="T174" s="5">
        <f>ROUND((IF(Расчет!R188='ФОРМУЛЫ!'!$E$3,(A174-A174/1.18),IF(Расчет!R188='ФОРМУЛЫ!'!$E$4,0,IF(Расчет!R188='ФОРМУЛЫ!'!$E$5,(A174-A174/1.1),X))))*Расчет!E188,2)</f>
        <v>0</v>
      </c>
      <c r="U174" s="3">
        <f>ROUND((IF(Расчет!R188='ФОРМУЛЫ!'!$E$3,(J174-J174/1.18),IF(Расчет!R188='ФОРМУЛЫ!'!$E$4,0,IF(Расчет!R188='ФОРМУЛЫ!'!$E$5,(J174-J174/1.1),X))))*Расчет!E188,2)</f>
        <v>0</v>
      </c>
      <c r="V174" s="3">
        <f>ROUND((J174-J174/1.18)*Расчет!E188,2)</f>
        <v>0</v>
      </c>
      <c r="W174" s="3">
        <f>ROUND(A174*Расчет!E188*0.21/365,2)</f>
        <v>0</v>
      </c>
      <c r="X174" s="3">
        <f t="shared" si="19"/>
        <v>0</v>
      </c>
      <c r="Y174" s="3">
        <f>IF(($Q$2-Расчет!X188)&gt;0,($Q$2-Расчет!X188),0)</f>
        <v>0</v>
      </c>
      <c r="Z174" s="3">
        <f t="shared" si="20"/>
        <v>0</v>
      </c>
      <c r="AA174" s="3">
        <f>IF(IF(Y174&gt;0,$Q$3-$Q$2,$Q$3-Расчет!X188)&gt;0,IF(Y174&gt;0,$Q$3-$Q$2,$Q$3-Расчет!X188),0)</f>
        <v>0</v>
      </c>
      <c r="AB174" s="3">
        <f t="shared" si="21"/>
        <v>0</v>
      </c>
      <c r="AC174" s="3">
        <f>IF(IF(AA174&gt;0,$Q$4-$Q$3,$Q$4-Расчет!X188)&gt;0,IF(AA174&gt;0,$Q$4-$Q$3,$Q$4-Расчет!X188),0)</f>
        <v>0</v>
      </c>
      <c r="AD174" s="3">
        <f t="shared" si="22"/>
        <v>0</v>
      </c>
      <c r="AE174" s="3">
        <f>IF(IF(AC174&gt;0,$Q$5-$Q$4,$Q$5-Расчет!X188)&gt;0,IF(AC174&gt;0,$Q$5-$Q$4,$Q$5-Расчет!X188),0)</f>
        <v>0</v>
      </c>
      <c r="AF174" s="3">
        <f t="shared" si="23"/>
        <v>0</v>
      </c>
      <c r="AG174" s="3">
        <f>IF(IF(AE174&gt;0,$Q$6-$Q$5,$Q$6-Расчет!X188)&gt;0,IF(AE174&gt;0,$Q$6-$Q$5,$Q$6-Расчет!X188),0)</f>
        <v>0</v>
      </c>
      <c r="AH174" s="3">
        <f t="shared" si="24"/>
        <v>0</v>
      </c>
    </row>
    <row r="175" spans="1:34" x14ac:dyDescent="0.25">
      <c r="A175" s="3">
        <f>IF(Расчет!H189='ФОРМУЛЫ!'!$B$4,Расчет!G189*Расчет!$N$28,IF(Расчет!H189='ФОРМУЛЫ!'!$B$5,Расчет!G189,IF(Расчет!H189='ФОРМУЛЫ!'!$B$6,Расчет!G189*Расчет!$O$28,0)))</f>
        <v>0</v>
      </c>
      <c r="B175" s="3">
        <f>A175*Расчет!E189</f>
        <v>0</v>
      </c>
      <c r="C175" s="3">
        <f>IF(Расчет!J189='ФОРМУЛЫ!'!$B$3,Расчет!G189*Расчет!I189/100,IF(Расчет!J189='ФОРМУЛЫ!'!$B$4,Расчет!I189*Расчет!$N$28,IF(Расчет!J189='ФОРМУЛЫ!'!$B$5,Расчет!I189,IF(Расчет!J189='ФОРМУЛЫ!'!$B$6,Расчет!I189*Расчет!$O$28,0))))</f>
        <v>0</v>
      </c>
      <c r="D175" s="3">
        <f>C175*Расчет!E189</f>
        <v>0</v>
      </c>
      <c r="E175" s="3">
        <f t="shared" si="17"/>
        <v>0</v>
      </c>
      <c r="F175" s="3">
        <f>E175*Расчет!E189</f>
        <v>0</v>
      </c>
      <c r="G175" s="3">
        <f>IF(Расчет!M189="",'ФОРМУЛЫ!'!E175*(100+Расчет!$M$28)/100,'ФОРМУЛЫ!'!E175*(100+Расчет!M189)/100)</f>
        <v>0</v>
      </c>
      <c r="H175" s="7">
        <f>IF(Расчет!M189="",ROUND(Расчет!K189*(1+Расчет!$M$28/100),0),ROUND(Расчет!K189*(1+Расчет!M189/100),0))</f>
        <v>0</v>
      </c>
      <c r="I175" s="7">
        <f>IF(Расчет!M189="",(Расчет!$M$28+100)/100,(Расчет!M189+100)/100)</f>
        <v>1.2</v>
      </c>
      <c r="J175" s="5">
        <f>IF(Расчет!P189="",IF($O$16=0,'ФОРМУЛЫ!'!H175,ROUND(Расчет!K189*'ФОРМУЛЫ!'!I175+L175,0)),Расчет!P189)</f>
        <v>0</v>
      </c>
      <c r="K175" s="5">
        <f>J175*Расчет!E189</f>
        <v>0</v>
      </c>
      <c r="L175" s="3">
        <f>IF($O$16=0,0,$M$16*(Расчет!K189/$O$16))</f>
        <v>0</v>
      </c>
      <c r="O175" s="3">
        <f>IF(Расчет!P189=0,Расчет!L189,0)</f>
        <v>0</v>
      </c>
      <c r="P175" s="12">
        <f t="shared" si="18"/>
        <v>0</v>
      </c>
      <c r="Q175" s="3">
        <f>IF(Расчет!H189='ФОРМУЛЫ!'!$B$5,'ФОРМУЛЫ!'!A175,0)</f>
        <v>0</v>
      </c>
      <c r="R175" s="3">
        <f>IF(Расчет!H189='ФОРМУЛЫ!'!$B$4,'ФОРМУЛЫ!'!A175,0)</f>
        <v>0</v>
      </c>
      <c r="S175" s="3">
        <f>IF(Расчет!H189='ФОРМУЛЫ!'!$B$6,'ФОРМУЛЫ!'!A175,0)</f>
        <v>0</v>
      </c>
      <c r="T175" s="5">
        <f>ROUND((IF(Расчет!R189='ФОРМУЛЫ!'!$E$3,(A175-A175/1.18),IF(Расчет!R189='ФОРМУЛЫ!'!$E$4,0,IF(Расчет!R189='ФОРМУЛЫ!'!$E$5,(A175-A175/1.1),X))))*Расчет!E189,2)</f>
        <v>0</v>
      </c>
      <c r="U175" s="3">
        <f>ROUND((IF(Расчет!R189='ФОРМУЛЫ!'!$E$3,(J175-J175/1.18),IF(Расчет!R189='ФОРМУЛЫ!'!$E$4,0,IF(Расчет!R189='ФОРМУЛЫ!'!$E$5,(J175-J175/1.1),X))))*Расчет!E189,2)</f>
        <v>0</v>
      </c>
      <c r="V175" s="3">
        <f>ROUND((J175-J175/1.18)*Расчет!E189,2)</f>
        <v>0</v>
      </c>
      <c r="W175" s="3">
        <f>ROUND(A175*Расчет!E189*0.21/365,2)</f>
        <v>0</v>
      </c>
      <c r="X175" s="3">
        <f t="shared" si="19"/>
        <v>0</v>
      </c>
      <c r="Y175" s="3">
        <f>IF(($Q$2-Расчет!X189)&gt;0,($Q$2-Расчет!X189),0)</f>
        <v>0</v>
      </c>
      <c r="Z175" s="3">
        <f t="shared" si="20"/>
        <v>0</v>
      </c>
      <c r="AA175" s="3">
        <f>IF(IF(Y175&gt;0,$Q$3-$Q$2,$Q$3-Расчет!X189)&gt;0,IF(Y175&gt;0,$Q$3-$Q$2,$Q$3-Расчет!X189),0)</f>
        <v>0</v>
      </c>
      <c r="AB175" s="3">
        <f t="shared" si="21"/>
        <v>0</v>
      </c>
      <c r="AC175" s="3">
        <f>IF(IF(AA175&gt;0,$Q$4-$Q$3,$Q$4-Расчет!X189)&gt;0,IF(AA175&gt;0,$Q$4-$Q$3,$Q$4-Расчет!X189),0)</f>
        <v>0</v>
      </c>
      <c r="AD175" s="3">
        <f t="shared" si="22"/>
        <v>0</v>
      </c>
      <c r="AE175" s="3">
        <f>IF(IF(AC175&gt;0,$Q$5-$Q$4,$Q$5-Расчет!X189)&gt;0,IF(AC175&gt;0,$Q$5-$Q$4,$Q$5-Расчет!X189),0)</f>
        <v>0</v>
      </c>
      <c r="AF175" s="3">
        <f t="shared" si="23"/>
        <v>0</v>
      </c>
      <c r="AG175" s="3">
        <f>IF(IF(AE175&gt;0,$Q$6-$Q$5,$Q$6-Расчет!X189)&gt;0,IF(AE175&gt;0,$Q$6-$Q$5,$Q$6-Расчет!X189),0)</f>
        <v>0</v>
      </c>
      <c r="AH175" s="3">
        <f t="shared" si="24"/>
        <v>0</v>
      </c>
    </row>
    <row r="176" spans="1:34" x14ac:dyDescent="0.25">
      <c r="A176" s="3">
        <f>IF(Расчет!H190='ФОРМУЛЫ!'!$B$4,Расчет!G190*Расчет!$N$28,IF(Расчет!H190='ФОРМУЛЫ!'!$B$5,Расчет!G190,IF(Расчет!H190='ФОРМУЛЫ!'!$B$6,Расчет!G190*Расчет!$O$28,0)))</f>
        <v>0</v>
      </c>
      <c r="B176" s="3">
        <f>A176*Расчет!E190</f>
        <v>0</v>
      </c>
      <c r="C176" s="3">
        <f>IF(Расчет!J190='ФОРМУЛЫ!'!$B$3,Расчет!G190*Расчет!I190/100,IF(Расчет!J190='ФОРМУЛЫ!'!$B$4,Расчет!I190*Расчет!$N$28,IF(Расчет!J190='ФОРМУЛЫ!'!$B$5,Расчет!I190,IF(Расчет!J190='ФОРМУЛЫ!'!$B$6,Расчет!I190*Расчет!$O$28,0))))</f>
        <v>0</v>
      </c>
      <c r="D176" s="3">
        <f>C176*Расчет!E190</f>
        <v>0</v>
      </c>
      <c r="E176" s="3">
        <f t="shared" si="17"/>
        <v>0</v>
      </c>
      <c r="F176" s="3">
        <f>E176*Расчет!E190</f>
        <v>0</v>
      </c>
      <c r="G176" s="3">
        <f>IF(Расчет!M190="",'ФОРМУЛЫ!'!E176*(100+Расчет!$M$28)/100,'ФОРМУЛЫ!'!E176*(100+Расчет!M190)/100)</f>
        <v>0</v>
      </c>
      <c r="H176" s="7">
        <f>IF(Расчет!M190="",ROUND(Расчет!K190*(1+Расчет!$M$28/100),0),ROUND(Расчет!K190*(1+Расчет!M190/100),0))</f>
        <v>0</v>
      </c>
      <c r="I176" s="7">
        <f>IF(Расчет!M190="",(Расчет!$M$28+100)/100,(Расчет!M190+100)/100)</f>
        <v>1.2</v>
      </c>
      <c r="J176" s="5">
        <f>IF(Расчет!P190="",IF($O$16=0,'ФОРМУЛЫ!'!H176,ROUND(Расчет!K190*'ФОРМУЛЫ!'!I176+L176,0)),Расчет!P190)</f>
        <v>0</v>
      </c>
      <c r="K176" s="5">
        <f>J176*Расчет!E190</f>
        <v>0</v>
      </c>
      <c r="L176" s="3">
        <f>IF($O$16=0,0,$M$16*(Расчет!K190/$O$16))</f>
        <v>0</v>
      </c>
      <c r="O176" s="3">
        <f>IF(Расчет!P190=0,Расчет!L190,0)</f>
        <v>0</v>
      </c>
      <c r="P176" s="12">
        <f t="shared" si="18"/>
        <v>0</v>
      </c>
      <c r="Q176" s="3">
        <f>IF(Расчет!H190='ФОРМУЛЫ!'!$B$5,'ФОРМУЛЫ!'!A176,0)</f>
        <v>0</v>
      </c>
      <c r="R176" s="3">
        <f>IF(Расчет!H190='ФОРМУЛЫ!'!$B$4,'ФОРМУЛЫ!'!A176,0)</f>
        <v>0</v>
      </c>
      <c r="S176" s="3">
        <f>IF(Расчет!H190='ФОРМУЛЫ!'!$B$6,'ФОРМУЛЫ!'!A176,0)</f>
        <v>0</v>
      </c>
      <c r="T176" s="5">
        <f>ROUND((IF(Расчет!R190='ФОРМУЛЫ!'!$E$3,(A176-A176/1.18),IF(Расчет!R190='ФОРМУЛЫ!'!$E$4,0,IF(Расчет!R190='ФОРМУЛЫ!'!$E$5,(A176-A176/1.1),X))))*Расчет!E190,2)</f>
        <v>0</v>
      </c>
      <c r="U176" s="3">
        <f>ROUND((IF(Расчет!R190='ФОРМУЛЫ!'!$E$3,(J176-J176/1.18),IF(Расчет!R190='ФОРМУЛЫ!'!$E$4,0,IF(Расчет!R190='ФОРМУЛЫ!'!$E$5,(J176-J176/1.1),X))))*Расчет!E190,2)</f>
        <v>0</v>
      </c>
      <c r="V176" s="3">
        <f>ROUND((J176-J176/1.18)*Расчет!E190,2)</f>
        <v>0</v>
      </c>
      <c r="W176" s="3">
        <f>ROUND(A176*Расчет!E190*0.21/365,2)</f>
        <v>0</v>
      </c>
      <c r="X176" s="3">
        <f t="shared" si="19"/>
        <v>0</v>
      </c>
      <c r="Y176" s="3">
        <f>IF(($Q$2-Расчет!X190)&gt;0,($Q$2-Расчет!X190),0)</f>
        <v>0</v>
      </c>
      <c r="Z176" s="3">
        <f t="shared" si="20"/>
        <v>0</v>
      </c>
      <c r="AA176" s="3">
        <f>IF(IF(Y176&gt;0,$Q$3-$Q$2,$Q$3-Расчет!X190)&gt;0,IF(Y176&gt;0,$Q$3-$Q$2,$Q$3-Расчет!X190),0)</f>
        <v>0</v>
      </c>
      <c r="AB176" s="3">
        <f t="shared" si="21"/>
        <v>0</v>
      </c>
      <c r="AC176" s="3">
        <f>IF(IF(AA176&gt;0,$Q$4-$Q$3,$Q$4-Расчет!X190)&gt;0,IF(AA176&gt;0,$Q$4-$Q$3,$Q$4-Расчет!X190),0)</f>
        <v>0</v>
      </c>
      <c r="AD176" s="3">
        <f t="shared" si="22"/>
        <v>0</v>
      </c>
      <c r="AE176" s="3">
        <f>IF(IF(AC176&gt;0,$Q$5-$Q$4,$Q$5-Расчет!X190)&gt;0,IF(AC176&gt;0,$Q$5-$Q$4,$Q$5-Расчет!X190),0)</f>
        <v>0</v>
      </c>
      <c r="AF176" s="3">
        <f t="shared" si="23"/>
        <v>0</v>
      </c>
      <c r="AG176" s="3">
        <f>IF(IF(AE176&gt;0,$Q$6-$Q$5,$Q$6-Расчет!X190)&gt;0,IF(AE176&gt;0,$Q$6-$Q$5,$Q$6-Расчет!X190),0)</f>
        <v>0</v>
      </c>
      <c r="AH176" s="3">
        <f t="shared" si="24"/>
        <v>0</v>
      </c>
    </row>
    <row r="177" spans="1:34" x14ac:dyDescent="0.25">
      <c r="A177" s="3">
        <f>IF(Расчет!H191='ФОРМУЛЫ!'!$B$4,Расчет!G191*Расчет!$N$28,IF(Расчет!H191='ФОРМУЛЫ!'!$B$5,Расчет!G191,IF(Расчет!H191='ФОРМУЛЫ!'!$B$6,Расчет!G191*Расчет!$O$28,0)))</f>
        <v>0</v>
      </c>
      <c r="B177" s="3">
        <f>A177*Расчет!E191</f>
        <v>0</v>
      </c>
      <c r="C177" s="3">
        <f>IF(Расчет!J191='ФОРМУЛЫ!'!$B$3,Расчет!G191*Расчет!I191/100,IF(Расчет!J191='ФОРМУЛЫ!'!$B$4,Расчет!I191*Расчет!$N$28,IF(Расчет!J191='ФОРМУЛЫ!'!$B$5,Расчет!I191,IF(Расчет!J191='ФОРМУЛЫ!'!$B$6,Расчет!I191*Расчет!$O$28,0))))</f>
        <v>0</v>
      </c>
      <c r="D177" s="3">
        <f>C177*Расчет!E191</f>
        <v>0</v>
      </c>
      <c r="E177" s="3">
        <f t="shared" si="17"/>
        <v>0</v>
      </c>
      <c r="F177" s="3">
        <f>E177*Расчет!E191</f>
        <v>0</v>
      </c>
      <c r="G177" s="3">
        <f>IF(Расчет!M191="",'ФОРМУЛЫ!'!E177*(100+Расчет!$M$28)/100,'ФОРМУЛЫ!'!E177*(100+Расчет!M191)/100)</f>
        <v>0</v>
      </c>
      <c r="H177" s="7">
        <f>IF(Расчет!M191="",ROUND(Расчет!K191*(1+Расчет!$M$28/100),0),ROUND(Расчет!K191*(1+Расчет!M191/100),0))</f>
        <v>0</v>
      </c>
      <c r="I177" s="7">
        <f>IF(Расчет!M191="",(Расчет!$M$28+100)/100,(Расчет!M191+100)/100)</f>
        <v>1.2</v>
      </c>
      <c r="J177" s="5">
        <f>IF(Расчет!P191="",IF($O$16=0,'ФОРМУЛЫ!'!H177,ROUND(Расчет!K191*'ФОРМУЛЫ!'!I177+L177,0)),Расчет!P191)</f>
        <v>0</v>
      </c>
      <c r="K177" s="5">
        <f>J177*Расчет!E191</f>
        <v>0</v>
      </c>
      <c r="L177" s="3">
        <f>IF($O$16=0,0,$M$16*(Расчет!K191/$O$16))</f>
        <v>0</v>
      </c>
      <c r="O177" s="3">
        <f>IF(Расчет!P191=0,Расчет!L191,0)</f>
        <v>0</v>
      </c>
      <c r="P177" s="12">
        <f t="shared" si="18"/>
        <v>0</v>
      </c>
      <c r="Q177" s="3">
        <f>IF(Расчет!H191='ФОРМУЛЫ!'!$B$5,'ФОРМУЛЫ!'!A177,0)</f>
        <v>0</v>
      </c>
      <c r="R177" s="3">
        <f>IF(Расчет!H191='ФОРМУЛЫ!'!$B$4,'ФОРМУЛЫ!'!A177,0)</f>
        <v>0</v>
      </c>
      <c r="S177" s="3">
        <f>IF(Расчет!H191='ФОРМУЛЫ!'!$B$6,'ФОРМУЛЫ!'!A177,0)</f>
        <v>0</v>
      </c>
      <c r="T177" s="5">
        <f>ROUND((IF(Расчет!R191='ФОРМУЛЫ!'!$E$3,(A177-A177/1.18),IF(Расчет!R191='ФОРМУЛЫ!'!$E$4,0,IF(Расчет!R191='ФОРМУЛЫ!'!$E$5,(A177-A177/1.1),X))))*Расчет!E191,2)</f>
        <v>0</v>
      </c>
      <c r="U177" s="3">
        <f>ROUND((IF(Расчет!R191='ФОРМУЛЫ!'!$E$3,(J177-J177/1.18),IF(Расчет!R191='ФОРМУЛЫ!'!$E$4,0,IF(Расчет!R191='ФОРМУЛЫ!'!$E$5,(J177-J177/1.1),X))))*Расчет!E191,2)</f>
        <v>0</v>
      </c>
      <c r="V177" s="3">
        <f>ROUND((J177-J177/1.18)*Расчет!E191,2)</f>
        <v>0</v>
      </c>
      <c r="W177" s="3">
        <f>ROUND(A177*Расчет!E191*0.21/365,2)</f>
        <v>0</v>
      </c>
      <c r="X177" s="3">
        <f t="shared" si="19"/>
        <v>0</v>
      </c>
      <c r="Y177" s="3">
        <f>IF(($Q$2-Расчет!X191)&gt;0,($Q$2-Расчет!X191),0)</f>
        <v>0</v>
      </c>
      <c r="Z177" s="3">
        <f t="shared" si="20"/>
        <v>0</v>
      </c>
      <c r="AA177" s="3">
        <f>IF(IF(Y177&gt;0,$Q$3-$Q$2,$Q$3-Расчет!X191)&gt;0,IF(Y177&gt;0,$Q$3-$Q$2,$Q$3-Расчет!X191),0)</f>
        <v>0</v>
      </c>
      <c r="AB177" s="3">
        <f t="shared" si="21"/>
        <v>0</v>
      </c>
      <c r="AC177" s="3">
        <f>IF(IF(AA177&gt;0,$Q$4-$Q$3,$Q$4-Расчет!X191)&gt;0,IF(AA177&gt;0,$Q$4-$Q$3,$Q$4-Расчет!X191),0)</f>
        <v>0</v>
      </c>
      <c r="AD177" s="3">
        <f t="shared" si="22"/>
        <v>0</v>
      </c>
      <c r="AE177" s="3">
        <f>IF(IF(AC177&gt;0,$Q$5-$Q$4,$Q$5-Расчет!X191)&gt;0,IF(AC177&gt;0,$Q$5-$Q$4,$Q$5-Расчет!X191),0)</f>
        <v>0</v>
      </c>
      <c r="AF177" s="3">
        <f t="shared" si="23"/>
        <v>0</v>
      </c>
      <c r="AG177" s="3">
        <f>IF(IF(AE177&gt;0,$Q$6-$Q$5,$Q$6-Расчет!X191)&gt;0,IF(AE177&gt;0,$Q$6-$Q$5,$Q$6-Расчет!X191),0)</f>
        <v>0</v>
      </c>
      <c r="AH177" s="3">
        <f t="shared" si="24"/>
        <v>0</v>
      </c>
    </row>
    <row r="178" spans="1:34" x14ac:dyDescent="0.25">
      <c r="A178" s="3">
        <f>IF(Расчет!H192='ФОРМУЛЫ!'!$B$4,Расчет!G192*Расчет!$N$28,IF(Расчет!H192='ФОРМУЛЫ!'!$B$5,Расчет!G192,IF(Расчет!H192='ФОРМУЛЫ!'!$B$6,Расчет!G192*Расчет!$O$28,0)))</f>
        <v>0</v>
      </c>
      <c r="B178" s="3">
        <f>A178*Расчет!E192</f>
        <v>0</v>
      </c>
      <c r="C178" s="3">
        <f>IF(Расчет!J192='ФОРМУЛЫ!'!$B$3,Расчет!G192*Расчет!I192/100,IF(Расчет!J192='ФОРМУЛЫ!'!$B$4,Расчет!I192*Расчет!$N$28,IF(Расчет!J192='ФОРМУЛЫ!'!$B$5,Расчет!I192,IF(Расчет!J192='ФОРМУЛЫ!'!$B$6,Расчет!I192*Расчет!$O$28,0))))</f>
        <v>0</v>
      </c>
      <c r="D178" s="3">
        <f>C178*Расчет!E192</f>
        <v>0</v>
      </c>
      <c r="E178" s="3">
        <f t="shared" si="17"/>
        <v>0</v>
      </c>
      <c r="F178" s="3">
        <f>E178*Расчет!E192</f>
        <v>0</v>
      </c>
      <c r="G178" s="3">
        <f>IF(Расчет!M192="",'ФОРМУЛЫ!'!E178*(100+Расчет!$M$28)/100,'ФОРМУЛЫ!'!E178*(100+Расчет!M192)/100)</f>
        <v>0</v>
      </c>
      <c r="H178" s="7">
        <f>IF(Расчет!M192="",ROUND(Расчет!K192*(1+Расчет!$M$28/100),0),ROUND(Расчет!K192*(1+Расчет!M192/100),0))</f>
        <v>0</v>
      </c>
      <c r="I178" s="7">
        <f>IF(Расчет!M192="",(Расчет!$M$28+100)/100,(Расчет!M192+100)/100)</f>
        <v>1.2</v>
      </c>
      <c r="J178" s="5">
        <f>IF(Расчет!P192="",IF($O$16=0,'ФОРМУЛЫ!'!H178,ROUND(Расчет!K192*'ФОРМУЛЫ!'!I178+L178,0)),Расчет!P192)</f>
        <v>0</v>
      </c>
      <c r="K178" s="5">
        <f>J178*Расчет!E192</f>
        <v>0</v>
      </c>
      <c r="L178" s="3">
        <f>IF($O$16=0,0,$M$16*(Расчет!K192/$O$16))</f>
        <v>0</v>
      </c>
      <c r="O178" s="3">
        <f>IF(Расчет!P192=0,Расчет!L192,0)</f>
        <v>0</v>
      </c>
      <c r="P178" s="12">
        <f t="shared" si="18"/>
        <v>0</v>
      </c>
      <c r="Q178" s="3">
        <f>IF(Расчет!H192='ФОРМУЛЫ!'!$B$5,'ФОРМУЛЫ!'!A178,0)</f>
        <v>0</v>
      </c>
      <c r="R178" s="3">
        <f>IF(Расчет!H192='ФОРМУЛЫ!'!$B$4,'ФОРМУЛЫ!'!A178,0)</f>
        <v>0</v>
      </c>
      <c r="S178" s="3">
        <f>IF(Расчет!H192='ФОРМУЛЫ!'!$B$6,'ФОРМУЛЫ!'!A178,0)</f>
        <v>0</v>
      </c>
      <c r="T178" s="5">
        <f>ROUND((IF(Расчет!R192='ФОРМУЛЫ!'!$E$3,(A178-A178/1.18),IF(Расчет!R192='ФОРМУЛЫ!'!$E$4,0,IF(Расчет!R192='ФОРМУЛЫ!'!$E$5,(A178-A178/1.1),X))))*Расчет!E192,2)</f>
        <v>0</v>
      </c>
      <c r="U178" s="3">
        <f>ROUND((IF(Расчет!R192='ФОРМУЛЫ!'!$E$3,(J178-J178/1.18),IF(Расчет!R192='ФОРМУЛЫ!'!$E$4,0,IF(Расчет!R192='ФОРМУЛЫ!'!$E$5,(J178-J178/1.1),X))))*Расчет!E192,2)</f>
        <v>0</v>
      </c>
      <c r="V178" s="3">
        <f>ROUND((J178-J178/1.18)*Расчет!E192,2)</f>
        <v>0</v>
      </c>
      <c r="W178" s="3">
        <f>ROUND(A178*Расчет!E192*0.21/365,2)</f>
        <v>0</v>
      </c>
      <c r="X178" s="3">
        <f t="shared" si="19"/>
        <v>0</v>
      </c>
      <c r="Y178" s="3">
        <f>IF(($Q$2-Расчет!X192)&gt;0,($Q$2-Расчет!X192),0)</f>
        <v>0</v>
      </c>
      <c r="Z178" s="3">
        <f t="shared" si="20"/>
        <v>0</v>
      </c>
      <c r="AA178" s="3">
        <f>IF(IF(Y178&gt;0,$Q$3-$Q$2,$Q$3-Расчет!X192)&gt;0,IF(Y178&gt;0,$Q$3-$Q$2,$Q$3-Расчет!X192),0)</f>
        <v>0</v>
      </c>
      <c r="AB178" s="3">
        <f t="shared" si="21"/>
        <v>0</v>
      </c>
      <c r="AC178" s="3">
        <f>IF(IF(AA178&gt;0,$Q$4-$Q$3,$Q$4-Расчет!X192)&gt;0,IF(AA178&gt;0,$Q$4-$Q$3,$Q$4-Расчет!X192),0)</f>
        <v>0</v>
      </c>
      <c r="AD178" s="3">
        <f t="shared" si="22"/>
        <v>0</v>
      </c>
      <c r="AE178" s="3">
        <f>IF(IF(AC178&gt;0,$Q$5-$Q$4,$Q$5-Расчет!X192)&gt;0,IF(AC178&gt;0,$Q$5-$Q$4,$Q$5-Расчет!X192),0)</f>
        <v>0</v>
      </c>
      <c r="AF178" s="3">
        <f t="shared" si="23"/>
        <v>0</v>
      </c>
      <c r="AG178" s="3">
        <f>IF(IF(AE178&gt;0,$Q$6-$Q$5,$Q$6-Расчет!X192)&gt;0,IF(AE178&gt;0,$Q$6-$Q$5,$Q$6-Расчет!X192),0)</f>
        <v>0</v>
      </c>
      <c r="AH178" s="3">
        <f t="shared" si="24"/>
        <v>0</v>
      </c>
    </row>
    <row r="179" spans="1:34" x14ac:dyDescent="0.25">
      <c r="A179" s="3">
        <f>IF(Расчет!H193='ФОРМУЛЫ!'!$B$4,Расчет!G193*Расчет!$N$28,IF(Расчет!H193='ФОРМУЛЫ!'!$B$5,Расчет!G193,IF(Расчет!H193='ФОРМУЛЫ!'!$B$6,Расчет!G193*Расчет!$O$28,0)))</f>
        <v>0</v>
      </c>
      <c r="B179" s="3">
        <f>A179*Расчет!E193</f>
        <v>0</v>
      </c>
      <c r="C179" s="3">
        <f>IF(Расчет!J193='ФОРМУЛЫ!'!$B$3,Расчет!G193*Расчет!I193/100,IF(Расчет!J193='ФОРМУЛЫ!'!$B$4,Расчет!I193*Расчет!$N$28,IF(Расчет!J193='ФОРМУЛЫ!'!$B$5,Расчет!I193,IF(Расчет!J193='ФОРМУЛЫ!'!$B$6,Расчет!I193*Расчет!$O$28,0))))</f>
        <v>0</v>
      </c>
      <c r="D179" s="3">
        <f>C179*Расчет!E193</f>
        <v>0</v>
      </c>
      <c r="E179" s="3">
        <f t="shared" si="17"/>
        <v>0</v>
      </c>
      <c r="F179" s="3">
        <f>E179*Расчет!E193</f>
        <v>0</v>
      </c>
      <c r="G179" s="3">
        <f>IF(Расчет!M193="",'ФОРМУЛЫ!'!E179*(100+Расчет!$M$28)/100,'ФОРМУЛЫ!'!E179*(100+Расчет!M193)/100)</f>
        <v>0</v>
      </c>
      <c r="H179" s="7">
        <f>IF(Расчет!M193="",ROUND(Расчет!K193*(1+Расчет!$M$28/100),0),ROUND(Расчет!K193*(1+Расчет!M193/100),0))</f>
        <v>0</v>
      </c>
      <c r="I179" s="7">
        <f>IF(Расчет!M193="",(Расчет!$M$28+100)/100,(Расчет!M193+100)/100)</f>
        <v>1.2</v>
      </c>
      <c r="J179" s="5">
        <f>IF(Расчет!P193="",IF($O$16=0,'ФОРМУЛЫ!'!H179,ROUND(Расчет!K193*'ФОРМУЛЫ!'!I179+L179,0)),Расчет!P193)</f>
        <v>0</v>
      </c>
      <c r="K179" s="5">
        <f>J179*Расчет!E193</f>
        <v>0</v>
      </c>
      <c r="L179" s="3">
        <f>IF($O$16=0,0,$M$16*(Расчет!K193/$O$16))</f>
        <v>0</v>
      </c>
      <c r="O179" s="3">
        <f>IF(Расчет!P193=0,Расчет!L193,0)</f>
        <v>0</v>
      </c>
      <c r="P179" s="12">
        <f t="shared" si="18"/>
        <v>0</v>
      </c>
      <c r="Q179" s="3">
        <f>IF(Расчет!H193='ФОРМУЛЫ!'!$B$5,'ФОРМУЛЫ!'!A179,0)</f>
        <v>0</v>
      </c>
      <c r="R179" s="3">
        <f>IF(Расчет!H193='ФОРМУЛЫ!'!$B$4,'ФОРМУЛЫ!'!A179,0)</f>
        <v>0</v>
      </c>
      <c r="S179" s="3">
        <f>IF(Расчет!H193='ФОРМУЛЫ!'!$B$6,'ФОРМУЛЫ!'!A179,0)</f>
        <v>0</v>
      </c>
      <c r="T179" s="5">
        <f>ROUND((IF(Расчет!R193='ФОРМУЛЫ!'!$E$3,(A179-A179/1.18),IF(Расчет!R193='ФОРМУЛЫ!'!$E$4,0,IF(Расчет!R193='ФОРМУЛЫ!'!$E$5,(A179-A179/1.1),X))))*Расчет!E193,2)</f>
        <v>0</v>
      </c>
      <c r="U179" s="3">
        <f>ROUND((IF(Расчет!R193='ФОРМУЛЫ!'!$E$3,(J179-J179/1.18),IF(Расчет!R193='ФОРМУЛЫ!'!$E$4,0,IF(Расчет!R193='ФОРМУЛЫ!'!$E$5,(J179-J179/1.1),X))))*Расчет!E193,2)</f>
        <v>0</v>
      </c>
      <c r="V179" s="3">
        <f>ROUND((J179-J179/1.18)*Расчет!E193,2)</f>
        <v>0</v>
      </c>
      <c r="W179" s="3">
        <f>ROUND(A179*Расчет!E193*0.21/365,2)</f>
        <v>0</v>
      </c>
      <c r="X179" s="3">
        <f t="shared" si="19"/>
        <v>0</v>
      </c>
      <c r="Y179" s="3">
        <f>IF(($Q$2-Расчет!X193)&gt;0,($Q$2-Расчет!X193),0)</f>
        <v>0</v>
      </c>
      <c r="Z179" s="3">
        <f t="shared" si="20"/>
        <v>0</v>
      </c>
      <c r="AA179" s="3">
        <f>IF(IF(Y179&gt;0,$Q$3-$Q$2,$Q$3-Расчет!X193)&gt;0,IF(Y179&gt;0,$Q$3-$Q$2,$Q$3-Расчет!X193),0)</f>
        <v>0</v>
      </c>
      <c r="AB179" s="3">
        <f t="shared" si="21"/>
        <v>0</v>
      </c>
      <c r="AC179" s="3">
        <f>IF(IF(AA179&gt;0,$Q$4-$Q$3,$Q$4-Расчет!X193)&gt;0,IF(AA179&gt;0,$Q$4-$Q$3,$Q$4-Расчет!X193),0)</f>
        <v>0</v>
      </c>
      <c r="AD179" s="3">
        <f t="shared" si="22"/>
        <v>0</v>
      </c>
      <c r="AE179" s="3">
        <f>IF(IF(AC179&gt;0,$Q$5-$Q$4,$Q$5-Расчет!X193)&gt;0,IF(AC179&gt;0,$Q$5-$Q$4,$Q$5-Расчет!X193),0)</f>
        <v>0</v>
      </c>
      <c r="AF179" s="3">
        <f t="shared" si="23"/>
        <v>0</v>
      </c>
      <c r="AG179" s="3">
        <f>IF(IF(AE179&gt;0,$Q$6-$Q$5,$Q$6-Расчет!X193)&gt;0,IF(AE179&gt;0,$Q$6-$Q$5,$Q$6-Расчет!X193),0)</f>
        <v>0</v>
      </c>
      <c r="AH179" s="3">
        <f t="shared" si="24"/>
        <v>0</v>
      </c>
    </row>
    <row r="180" spans="1:34" x14ac:dyDescent="0.25">
      <c r="A180" s="3">
        <f>IF(Расчет!H194='ФОРМУЛЫ!'!$B$4,Расчет!G194*Расчет!$N$28,IF(Расчет!H194='ФОРМУЛЫ!'!$B$5,Расчет!G194,IF(Расчет!H194='ФОРМУЛЫ!'!$B$6,Расчет!G194*Расчет!$O$28,0)))</f>
        <v>0</v>
      </c>
      <c r="B180" s="3">
        <f>A180*Расчет!E194</f>
        <v>0</v>
      </c>
      <c r="C180" s="3">
        <f>IF(Расчет!J194='ФОРМУЛЫ!'!$B$3,Расчет!G194*Расчет!I194/100,IF(Расчет!J194='ФОРМУЛЫ!'!$B$4,Расчет!I194*Расчет!$N$28,IF(Расчет!J194='ФОРМУЛЫ!'!$B$5,Расчет!I194,IF(Расчет!J194='ФОРМУЛЫ!'!$B$6,Расчет!I194*Расчет!$O$28,0))))</f>
        <v>0</v>
      </c>
      <c r="D180" s="3">
        <f>C180*Расчет!E194</f>
        <v>0</v>
      </c>
      <c r="E180" s="3">
        <f t="shared" si="17"/>
        <v>0</v>
      </c>
      <c r="F180" s="3">
        <f>E180*Расчет!E194</f>
        <v>0</v>
      </c>
      <c r="G180" s="3">
        <f>IF(Расчет!M194="",'ФОРМУЛЫ!'!E180*(100+Расчет!$M$28)/100,'ФОРМУЛЫ!'!E180*(100+Расчет!M194)/100)</f>
        <v>0</v>
      </c>
      <c r="H180" s="7">
        <f>IF(Расчет!M194="",ROUND(Расчет!K194*(1+Расчет!$M$28/100),0),ROUND(Расчет!K194*(1+Расчет!M194/100),0))</f>
        <v>0</v>
      </c>
      <c r="I180" s="7">
        <f>IF(Расчет!M194="",(Расчет!$M$28+100)/100,(Расчет!M194+100)/100)</f>
        <v>1.2</v>
      </c>
      <c r="J180" s="5">
        <f>IF(Расчет!P194="",IF($O$16=0,'ФОРМУЛЫ!'!H180,ROUND(Расчет!K194*'ФОРМУЛЫ!'!I180+L180,0)),Расчет!P194)</f>
        <v>0</v>
      </c>
      <c r="K180" s="5">
        <f>J180*Расчет!E194</f>
        <v>0</v>
      </c>
      <c r="L180" s="3">
        <f>IF($O$16=0,0,$M$16*(Расчет!K194/$O$16))</f>
        <v>0</v>
      </c>
      <c r="O180" s="3">
        <f>IF(Расчет!P194=0,Расчет!L194,0)</f>
        <v>0</v>
      </c>
      <c r="P180" s="12">
        <f t="shared" si="18"/>
        <v>0</v>
      </c>
      <c r="Q180" s="3">
        <f>IF(Расчет!H194='ФОРМУЛЫ!'!$B$5,'ФОРМУЛЫ!'!A180,0)</f>
        <v>0</v>
      </c>
      <c r="R180" s="3">
        <f>IF(Расчет!H194='ФОРМУЛЫ!'!$B$4,'ФОРМУЛЫ!'!A180,0)</f>
        <v>0</v>
      </c>
      <c r="S180" s="3">
        <f>IF(Расчет!H194='ФОРМУЛЫ!'!$B$6,'ФОРМУЛЫ!'!A180,0)</f>
        <v>0</v>
      </c>
      <c r="T180" s="5">
        <f>ROUND((IF(Расчет!R194='ФОРМУЛЫ!'!$E$3,(A180-A180/1.18),IF(Расчет!R194='ФОРМУЛЫ!'!$E$4,0,IF(Расчет!R194='ФОРМУЛЫ!'!$E$5,(A180-A180/1.1),X))))*Расчет!E194,2)</f>
        <v>0</v>
      </c>
      <c r="U180" s="3">
        <f>ROUND((IF(Расчет!R194='ФОРМУЛЫ!'!$E$3,(J180-J180/1.18),IF(Расчет!R194='ФОРМУЛЫ!'!$E$4,0,IF(Расчет!R194='ФОРМУЛЫ!'!$E$5,(J180-J180/1.1),X))))*Расчет!E194,2)</f>
        <v>0</v>
      </c>
      <c r="V180" s="3">
        <f>ROUND((J180-J180/1.18)*Расчет!E194,2)</f>
        <v>0</v>
      </c>
      <c r="W180" s="3">
        <f>ROUND(A180*Расчет!E194*0.21/365,2)</f>
        <v>0</v>
      </c>
      <c r="X180" s="3">
        <f t="shared" si="19"/>
        <v>0</v>
      </c>
      <c r="Y180" s="3">
        <f>IF(($Q$2-Расчет!X194)&gt;0,($Q$2-Расчет!X194),0)</f>
        <v>0</v>
      </c>
      <c r="Z180" s="3">
        <f t="shared" si="20"/>
        <v>0</v>
      </c>
      <c r="AA180" s="3">
        <f>IF(IF(Y180&gt;0,$Q$3-$Q$2,$Q$3-Расчет!X194)&gt;0,IF(Y180&gt;0,$Q$3-$Q$2,$Q$3-Расчет!X194),0)</f>
        <v>0</v>
      </c>
      <c r="AB180" s="3">
        <f t="shared" si="21"/>
        <v>0</v>
      </c>
      <c r="AC180" s="3">
        <f>IF(IF(AA180&gt;0,$Q$4-$Q$3,$Q$4-Расчет!X194)&gt;0,IF(AA180&gt;0,$Q$4-$Q$3,$Q$4-Расчет!X194),0)</f>
        <v>0</v>
      </c>
      <c r="AD180" s="3">
        <f t="shared" si="22"/>
        <v>0</v>
      </c>
      <c r="AE180" s="3">
        <f>IF(IF(AC180&gt;0,$Q$5-$Q$4,$Q$5-Расчет!X194)&gt;0,IF(AC180&gt;0,$Q$5-$Q$4,$Q$5-Расчет!X194),0)</f>
        <v>0</v>
      </c>
      <c r="AF180" s="3">
        <f t="shared" si="23"/>
        <v>0</v>
      </c>
      <c r="AG180" s="3">
        <f>IF(IF(AE180&gt;0,$Q$6-$Q$5,$Q$6-Расчет!X194)&gt;0,IF(AE180&gt;0,$Q$6-$Q$5,$Q$6-Расчет!X194),0)</f>
        <v>0</v>
      </c>
      <c r="AH180" s="3">
        <f t="shared" si="24"/>
        <v>0</v>
      </c>
    </row>
    <row r="181" spans="1:34" x14ac:dyDescent="0.25">
      <c r="A181" s="3">
        <f>IF(Расчет!H195='ФОРМУЛЫ!'!$B$4,Расчет!G195*Расчет!$N$28,IF(Расчет!H195='ФОРМУЛЫ!'!$B$5,Расчет!G195,IF(Расчет!H195='ФОРМУЛЫ!'!$B$6,Расчет!G195*Расчет!$O$28,0)))</f>
        <v>0</v>
      </c>
      <c r="B181" s="3">
        <f>A181*Расчет!E195</f>
        <v>0</v>
      </c>
      <c r="C181" s="3">
        <f>IF(Расчет!J195='ФОРМУЛЫ!'!$B$3,Расчет!G195*Расчет!I195/100,IF(Расчет!J195='ФОРМУЛЫ!'!$B$4,Расчет!I195*Расчет!$N$28,IF(Расчет!J195='ФОРМУЛЫ!'!$B$5,Расчет!I195,IF(Расчет!J195='ФОРМУЛЫ!'!$B$6,Расчет!I195*Расчет!$O$28,0))))</f>
        <v>0</v>
      </c>
      <c r="D181" s="3">
        <f>C181*Расчет!E195</f>
        <v>0</v>
      </c>
      <c r="E181" s="3">
        <f t="shared" si="17"/>
        <v>0</v>
      </c>
      <c r="F181" s="3">
        <f>E181*Расчет!E195</f>
        <v>0</v>
      </c>
      <c r="G181" s="3">
        <f>IF(Расчет!M195="",'ФОРМУЛЫ!'!E181*(100+Расчет!$M$28)/100,'ФОРМУЛЫ!'!E181*(100+Расчет!M195)/100)</f>
        <v>0</v>
      </c>
      <c r="H181" s="7">
        <f>IF(Расчет!M195="",ROUND(Расчет!K195*(1+Расчет!$M$28/100),0),ROUND(Расчет!K195*(1+Расчет!M195/100),0))</f>
        <v>0</v>
      </c>
      <c r="I181" s="7">
        <f>IF(Расчет!M195="",(Расчет!$M$28+100)/100,(Расчет!M195+100)/100)</f>
        <v>1.2</v>
      </c>
      <c r="J181" s="5">
        <f>IF(Расчет!P195="",IF($O$16=0,'ФОРМУЛЫ!'!H181,ROUND(Расчет!K195*'ФОРМУЛЫ!'!I181+L181,0)),Расчет!P195)</f>
        <v>0</v>
      </c>
      <c r="K181" s="5">
        <f>J181*Расчет!E195</f>
        <v>0</v>
      </c>
      <c r="L181" s="3">
        <f>IF($O$16=0,0,$M$16*(Расчет!K195/$O$16))</f>
        <v>0</v>
      </c>
      <c r="O181" s="3">
        <f>IF(Расчет!P195=0,Расчет!L195,0)</f>
        <v>0</v>
      </c>
      <c r="P181" s="12">
        <f t="shared" si="18"/>
        <v>0</v>
      </c>
      <c r="Q181" s="3">
        <f>IF(Расчет!H195='ФОРМУЛЫ!'!$B$5,'ФОРМУЛЫ!'!A181,0)</f>
        <v>0</v>
      </c>
      <c r="R181" s="3">
        <f>IF(Расчет!H195='ФОРМУЛЫ!'!$B$4,'ФОРМУЛЫ!'!A181,0)</f>
        <v>0</v>
      </c>
      <c r="S181" s="3">
        <f>IF(Расчет!H195='ФОРМУЛЫ!'!$B$6,'ФОРМУЛЫ!'!A181,0)</f>
        <v>0</v>
      </c>
      <c r="T181" s="5">
        <f>ROUND((IF(Расчет!R195='ФОРМУЛЫ!'!$E$3,(A181-A181/1.18),IF(Расчет!R195='ФОРМУЛЫ!'!$E$4,0,IF(Расчет!R195='ФОРМУЛЫ!'!$E$5,(A181-A181/1.1),X))))*Расчет!E195,2)</f>
        <v>0</v>
      </c>
      <c r="U181" s="3">
        <f>ROUND((IF(Расчет!R195='ФОРМУЛЫ!'!$E$3,(J181-J181/1.18),IF(Расчет!R195='ФОРМУЛЫ!'!$E$4,0,IF(Расчет!R195='ФОРМУЛЫ!'!$E$5,(J181-J181/1.1),X))))*Расчет!E195,2)</f>
        <v>0</v>
      </c>
      <c r="V181" s="3">
        <f>ROUND((J181-J181/1.18)*Расчет!E195,2)</f>
        <v>0</v>
      </c>
      <c r="W181" s="3">
        <f>ROUND(A181*Расчет!E195*0.21/365,2)</f>
        <v>0</v>
      </c>
      <c r="X181" s="3">
        <f t="shared" si="19"/>
        <v>0</v>
      </c>
      <c r="Y181" s="3">
        <f>IF(($Q$2-Расчет!X195)&gt;0,($Q$2-Расчет!X195),0)</f>
        <v>0</v>
      </c>
      <c r="Z181" s="3">
        <f t="shared" si="20"/>
        <v>0</v>
      </c>
      <c r="AA181" s="3">
        <f>IF(IF(Y181&gt;0,$Q$3-$Q$2,$Q$3-Расчет!X195)&gt;0,IF(Y181&gt;0,$Q$3-$Q$2,$Q$3-Расчет!X195),0)</f>
        <v>0</v>
      </c>
      <c r="AB181" s="3">
        <f t="shared" si="21"/>
        <v>0</v>
      </c>
      <c r="AC181" s="3">
        <f>IF(IF(AA181&gt;0,$Q$4-$Q$3,$Q$4-Расчет!X195)&gt;0,IF(AA181&gt;0,$Q$4-$Q$3,$Q$4-Расчет!X195),0)</f>
        <v>0</v>
      </c>
      <c r="AD181" s="3">
        <f t="shared" si="22"/>
        <v>0</v>
      </c>
      <c r="AE181" s="3">
        <f>IF(IF(AC181&gt;0,$Q$5-$Q$4,$Q$5-Расчет!X195)&gt;0,IF(AC181&gt;0,$Q$5-$Q$4,$Q$5-Расчет!X195),0)</f>
        <v>0</v>
      </c>
      <c r="AF181" s="3">
        <f t="shared" si="23"/>
        <v>0</v>
      </c>
      <c r="AG181" s="3">
        <f>IF(IF(AE181&gt;0,$Q$6-$Q$5,$Q$6-Расчет!X195)&gt;0,IF(AE181&gt;0,$Q$6-$Q$5,$Q$6-Расчет!X195),0)</f>
        <v>0</v>
      </c>
      <c r="AH181" s="3">
        <f t="shared" si="24"/>
        <v>0</v>
      </c>
    </row>
    <row r="182" spans="1:34" x14ac:dyDescent="0.25">
      <c r="A182" s="3">
        <f>IF(Расчет!H196='ФОРМУЛЫ!'!$B$4,Расчет!G196*Расчет!$N$28,IF(Расчет!H196='ФОРМУЛЫ!'!$B$5,Расчет!G196,IF(Расчет!H196='ФОРМУЛЫ!'!$B$6,Расчет!G196*Расчет!$O$28,0)))</f>
        <v>0</v>
      </c>
      <c r="B182" s="3">
        <f>A182*Расчет!E196</f>
        <v>0</v>
      </c>
      <c r="C182" s="3">
        <f>IF(Расчет!J196='ФОРМУЛЫ!'!$B$3,Расчет!G196*Расчет!I196/100,IF(Расчет!J196='ФОРМУЛЫ!'!$B$4,Расчет!I196*Расчет!$N$28,IF(Расчет!J196='ФОРМУЛЫ!'!$B$5,Расчет!I196,IF(Расчет!J196='ФОРМУЛЫ!'!$B$6,Расчет!I196*Расчет!$O$28,0))))</f>
        <v>0</v>
      </c>
      <c r="D182" s="3">
        <f>C182*Расчет!E196</f>
        <v>0</v>
      </c>
      <c r="E182" s="3">
        <f t="shared" si="17"/>
        <v>0</v>
      </c>
      <c r="F182" s="3">
        <f>E182*Расчет!E196</f>
        <v>0</v>
      </c>
      <c r="G182" s="3">
        <f>IF(Расчет!M196="",'ФОРМУЛЫ!'!E182*(100+Расчет!$M$28)/100,'ФОРМУЛЫ!'!E182*(100+Расчет!M196)/100)</f>
        <v>0</v>
      </c>
      <c r="H182" s="7">
        <f>IF(Расчет!M196="",ROUND(Расчет!K196*(1+Расчет!$M$28/100),0),ROUND(Расчет!K196*(1+Расчет!M196/100),0))</f>
        <v>0</v>
      </c>
      <c r="I182" s="7">
        <f>IF(Расчет!M196="",(Расчет!$M$28+100)/100,(Расчет!M196+100)/100)</f>
        <v>1.2</v>
      </c>
      <c r="J182" s="5">
        <f>IF(Расчет!P196="",IF($O$16=0,'ФОРМУЛЫ!'!H182,ROUND(Расчет!K196*'ФОРМУЛЫ!'!I182+L182,0)),Расчет!P196)</f>
        <v>0</v>
      </c>
      <c r="K182" s="5">
        <f>J182*Расчет!E196</f>
        <v>0</v>
      </c>
      <c r="L182" s="3">
        <f>IF($O$16=0,0,$M$16*(Расчет!K196/$O$16))</f>
        <v>0</v>
      </c>
      <c r="O182" s="3">
        <f>IF(Расчет!P196=0,Расчет!L196,0)</f>
        <v>0</v>
      </c>
      <c r="P182" s="12">
        <f t="shared" si="18"/>
        <v>0</v>
      </c>
      <c r="Q182" s="3">
        <f>IF(Расчет!H196='ФОРМУЛЫ!'!$B$5,'ФОРМУЛЫ!'!A182,0)</f>
        <v>0</v>
      </c>
      <c r="R182" s="3">
        <f>IF(Расчет!H196='ФОРМУЛЫ!'!$B$4,'ФОРМУЛЫ!'!A182,0)</f>
        <v>0</v>
      </c>
      <c r="S182" s="3">
        <f>IF(Расчет!H196='ФОРМУЛЫ!'!$B$6,'ФОРМУЛЫ!'!A182,0)</f>
        <v>0</v>
      </c>
      <c r="T182" s="5">
        <f>ROUND((IF(Расчет!R196='ФОРМУЛЫ!'!$E$3,(A182-A182/1.18),IF(Расчет!R196='ФОРМУЛЫ!'!$E$4,0,IF(Расчет!R196='ФОРМУЛЫ!'!$E$5,(A182-A182/1.1),X))))*Расчет!E196,2)</f>
        <v>0</v>
      </c>
      <c r="U182" s="3">
        <f>ROUND((IF(Расчет!R196='ФОРМУЛЫ!'!$E$3,(J182-J182/1.18),IF(Расчет!R196='ФОРМУЛЫ!'!$E$4,0,IF(Расчет!R196='ФОРМУЛЫ!'!$E$5,(J182-J182/1.1),X))))*Расчет!E196,2)</f>
        <v>0</v>
      </c>
      <c r="V182" s="3">
        <f>ROUND((J182-J182/1.18)*Расчет!E196,2)</f>
        <v>0</v>
      </c>
      <c r="W182" s="3">
        <f>ROUND(A182*Расчет!E196*0.21/365,2)</f>
        <v>0</v>
      </c>
      <c r="X182" s="3">
        <f t="shared" si="19"/>
        <v>0</v>
      </c>
      <c r="Y182" s="3">
        <f>IF(($Q$2-Расчет!X196)&gt;0,($Q$2-Расчет!X196),0)</f>
        <v>0</v>
      </c>
      <c r="Z182" s="3">
        <f t="shared" si="20"/>
        <v>0</v>
      </c>
      <c r="AA182" s="3">
        <f>IF(IF(Y182&gt;0,$Q$3-$Q$2,$Q$3-Расчет!X196)&gt;0,IF(Y182&gt;0,$Q$3-$Q$2,$Q$3-Расчет!X196),0)</f>
        <v>0</v>
      </c>
      <c r="AB182" s="3">
        <f t="shared" si="21"/>
        <v>0</v>
      </c>
      <c r="AC182" s="3">
        <f>IF(IF(AA182&gt;0,$Q$4-$Q$3,$Q$4-Расчет!X196)&gt;0,IF(AA182&gt;0,$Q$4-$Q$3,$Q$4-Расчет!X196),0)</f>
        <v>0</v>
      </c>
      <c r="AD182" s="3">
        <f t="shared" si="22"/>
        <v>0</v>
      </c>
      <c r="AE182" s="3">
        <f>IF(IF(AC182&gt;0,$Q$5-$Q$4,$Q$5-Расчет!X196)&gt;0,IF(AC182&gt;0,$Q$5-$Q$4,$Q$5-Расчет!X196),0)</f>
        <v>0</v>
      </c>
      <c r="AF182" s="3">
        <f t="shared" si="23"/>
        <v>0</v>
      </c>
      <c r="AG182" s="3">
        <f>IF(IF(AE182&gt;0,$Q$6-$Q$5,$Q$6-Расчет!X196)&gt;0,IF(AE182&gt;0,$Q$6-$Q$5,$Q$6-Расчет!X196),0)</f>
        <v>0</v>
      </c>
      <c r="AH182" s="3">
        <f t="shared" si="24"/>
        <v>0</v>
      </c>
    </row>
    <row r="183" spans="1:34" x14ac:dyDescent="0.25">
      <c r="A183" s="3">
        <f>IF(Расчет!H197='ФОРМУЛЫ!'!$B$4,Расчет!G197*Расчет!$N$28,IF(Расчет!H197='ФОРМУЛЫ!'!$B$5,Расчет!G197,IF(Расчет!H197='ФОРМУЛЫ!'!$B$6,Расчет!G197*Расчет!$O$28,0)))</f>
        <v>0</v>
      </c>
      <c r="B183" s="3">
        <f>A183*Расчет!E197</f>
        <v>0</v>
      </c>
      <c r="C183" s="3">
        <f>IF(Расчет!J197='ФОРМУЛЫ!'!$B$3,Расчет!G197*Расчет!I197/100,IF(Расчет!J197='ФОРМУЛЫ!'!$B$4,Расчет!I197*Расчет!$N$28,IF(Расчет!J197='ФОРМУЛЫ!'!$B$5,Расчет!I197,IF(Расчет!J197='ФОРМУЛЫ!'!$B$6,Расчет!I197*Расчет!$O$28,0))))</f>
        <v>0</v>
      </c>
      <c r="D183" s="3">
        <f>C183*Расчет!E197</f>
        <v>0</v>
      </c>
      <c r="E183" s="3">
        <f t="shared" si="17"/>
        <v>0</v>
      </c>
      <c r="F183" s="3">
        <f>E183*Расчет!E197</f>
        <v>0</v>
      </c>
      <c r="G183" s="3">
        <f>IF(Расчет!M197="",'ФОРМУЛЫ!'!E183*(100+Расчет!$M$28)/100,'ФОРМУЛЫ!'!E183*(100+Расчет!M197)/100)</f>
        <v>0</v>
      </c>
      <c r="H183" s="7">
        <f>IF(Расчет!M197="",ROUND(Расчет!K197*(1+Расчет!$M$28/100),0),ROUND(Расчет!K197*(1+Расчет!M197/100),0))</f>
        <v>0</v>
      </c>
      <c r="I183" s="7">
        <f>IF(Расчет!M197="",(Расчет!$M$28+100)/100,(Расчет!M197+100)/100)</f>
        <v>1.2</v>
      </c>
      <c r="J183" s="5">
        <f>IF(Расчет!P197="",IF($O$16=0,'ФОРМУЛЫ!'!H183,ROUND(Расчет!K197*'ФОРМУЛЫ!'!I183+L183,0)),Расчет!P197)</f>
        <v>0</v>
      </c>
      <c r="K183" s="5">
        <f>J183*Расчет!E197</f>
        <v>0</v>
      </c>
      <c r="L183" s="3">
        <f>IF($O$16=0,0,$M$16*(Расчет!K197/$O$16))</f>
        <v>0</v>
      </c>
      <c r="O183" s="3">
        <f>IF(Расчет!P197=0,Расчет!L197,0)</f>
        <v>0</v>
      </c>
      <c r="P183" s="12">
        <f t="shared" si="18"/>
        <v>0</v>
      </c>
      <c r="Q183" s="3">
        <f>IF(Расчет!H197='ФОРМУЛЫ!'!$B$5,'ФОРМУЛЫ!'!A183,0)</f>
        <v>0</v>
      </c>
      <c r="R183" s="3">
        <f>IF(Расчет!H197='ФОРМУЛЫ!'!$B$4,'ФОРМУЛЫ!'!A183,0)</f>
        <v>0</v>
      </c>
      <c r="S183" s="3">
        <f>IF(Расчет!H197='ФОРМУЛЫ!'!$B$6,'ФОРМУЛЫ!'!A183,0)</f>
        <v>0</v>
      </c>
      <c r="T183" s="5">
        <f>ROUND((IF(Расчет!R197='ФОРМУЛЫ!'!$E$3,(A183-A183/1.18),IF(Расчет!R197='ФОРМУЛЫ!'!$E$4,0,IF(Расчет!R197='ФОРМУЛЫ!'!$E$5,(A183-A183/1.1),X))))*Расчет!E197,2)</f>
        <v>0</v>
      </c>
      <c r="U183" s="3">
        <f>ROUND((IF(Расчет!R197='ФОРМУЛЫ!'!$E$3,(J183-J183/1.18),IF(Расчет!R197='ФОРМУЛЫ!'!$E$4,0,IF(Расчет!R197='ФОРМУЛЫ!'!$E$5,(J183-J183/1.1),X))))*Расчет!E197,2)</f>
        <v>0</v>
      </c>
      <c r="V183" s="3">
        <f>ROUND((J183-J183/1.18)*Расчет!E197,2)</f>
        <v>0</v>
      </c>
      <c r="W183" s="3">
        <f>ROUND(A183*Расчет!E197*0.21/365,2)</f>
        <v>0</v>
      </c>
      <c r="X183" s="3">
        <f t="shared" si="19"/>
        <v>0</v>
      </c>
      <c r="Y183" s="3">
        <f>IF(($Q$2-Расчет!X197)&gt;0,($Q$2-Расчет!X197),0)</f>
        <v>0</v>
      </c>
      <c r="Z183" s="3">
        <f t="shared" si="20"/>
        <v>0</v>
      </c>
      <c r="AA183" s="3">
        <f>IF(IF(Y183&gt;0,$Q$3-$Q$2,$Q$3-Расчет!X197)&gt;0,IF(Y183&gt;0,$Q$3-$Q$2,$Q$3-Расчет!X197),0)</f>
        <v>0</v>
      </c>
      <c r="AB183" s="3">
        <f t="shared" si="21"/>
        <v>0</v>
      </c>
      <c r="AC183" s="3">
        <f>IF(IF(AA183&gt;0,$Q$4-$Q$3,$Q$4-Расчет!X197)&gt;0,IF(AA183&gt;0,$Q$4-$Q$3,$Q$4-Расчет!X197),0)</f>
        <v>0</v>
      </c>
      <c r="AD183" s="3">
        <f t="shared" si="22"/>
        <v>0</v>
      </c>
      <c r="AE183" s="3">
        <f>IF(IF(AC183&gt;0,$Q$5-$Q$4,$Q$5-Расчет!X197)&gt;0,IF(AC183&gt;0,$Q$5-$Q$4,$Q$5-Расчет!X197),0)</f>
        <v>0</v>
      </c>
      <c r="AF183" s="3">
        <f t="shared" si="23"/>
        <v>0</v>
      </c>
      <c r="AG183" s="3">
        <f>IF(IF(AE183&gt;0,$Q$6-$Q$5,$Q$6-Расчет!X197)&gt;0,IF(AE183&gt;0,$Q$6-$Q$5,$Q$6-Расчет!X197),0)</f>
        <v>0</v>
      </c>
      <c r="AH183" s="3">
        <f t="shared" si="24"/>
        <v>0</v>
      </c>
    </row>
    <row r="184" spans="1:34" x14ac:dyDescent="0.25">
      <c r="A184" s="3">
        <f>IF(Расчет!H198='ФОРМУЛЫ!'!$B$4,Расчет!G198*Расчет!$N$28,IF(Расчет!H198='ФОРМУЛЫ!'!$B$5,Расчет!G198,IF(Расчет!H198='ФОРМУЛЫ!'!$B$6,Расчет!G198*Расчет!$O$28,0)))</f>
        <v>0</v>
      </c>
      <c r="B184" s="3">
        <f>A184*Расчет!E198</f>
        <v>0</v>
      </c>
      <c r="C184" s="3">
        <f>IF(Расчет!J198='ФОРМУЛЫ!'!$B$3,Расчет!G198*Расчет!I198/100,IF(Расчет!J198='ФОРМУЛЫ!'!$B$4,Расчет!I198*Расчет!$N$28,IF(Расчет!J198='ФОРМУЛЫ!'!$B$5,Расчет!I198,IF(Расчет!J198='ФОРМУЛЫ!'!$B$6,Расчет!I198*Расчет!$O$28,0))))</f>
        <v>0</v>
      </c>
      <c r="D184" s="3">
        <f>C184*Расчет!E198</f>
        <v>0</v>
      </c>
      <c r="E184" s="3">
        <f t="shared" si="17"/>
        <v>0</v>
      </c>
      <c r="F184" s="3">
        <f>E184*Расчет!E198</f>
        <v>0</v>
      </c>
      <c r="G184" s="3">
        <f>IF(Расчет!M198="",'ФОРМУЛЫ!'!E184*(100+Расчет!$M$28)/100,'ФОРМУЛЫ!'!E184*(100+Расчет!M198)/100)</f>
        <v>0</v>
      </c>
      <c r="H184" s="7">
        <f>IF(Расчет!M198="",ROUND(Расчет!K198*(1+Расчет!$M$28/100),0),ROUND(Расчет!K198*(1+Расчет!M198/100),0))</f>
        <v>0</v>
      </c>
      <c r="I184" s="7">
        <f>IF(Расчет!M198="",(Расчет!$M$28+100)/100,(Расчет!M198+100)/100)</f>
        <v>1.2</v>
      </c>
      <c r="J184" s="5">
        <f>IF(Расчет!P198="",IF($O$16=0,'ФОРМУЛЫ!'!H184,ROUND(Расчет!K198*'ФОРМУЛЫ!'!I184+L184,0)),Расчет!P198)</f>
        <v>0</v>
      </c>
      <c r="K184" s="5">
        <f>J184*Расчет!E198</f>
        <v>0</v>
      </c>
      <c r="L184" s="3">
        <f>IF($O$16=0,0,$M$16*(Расчет!K198/$O$16))</f>
        <v>0</v>
      </c>
      <c r="O184" s="3">
        <f>IF(Расчет!P198=0,Расчет!L198,0)</f>
        <v>0</v>
      </c>
      <c r="P184" s="12">
        <f t="shared" si="18"/>
        <v>0</v>
      </c>
      <c r="Q184" s="3">
        <f>IF(Расчет!H198='ФОРМУЛЫ!'!$B$5,'ФОРМУЛЫ!'!A184,0)</f>
        <v>0</v>
      </c>
      <c r="R184" s="3">
        <f>IF(Расчет!H198='ФОРМУЛЫ!'!$B$4,'ФОРМУЛЫ!'!A184,0)</f>
        <v>0</v>
      </c>
      <c r="S184" s="3">
        <f>IF(Расчет!H198='ФОРМУЛЫ!'!$B$6,'ФОРМУЛЫ!'!A184,0)</f>
        <v>0</v>
      </c>
      <c r="T184" s="5">
        <f>ROUND((IF(Расчет!R198='ФОРМУЛЫ!'!$E$3,(A184-A184/1.18),IF(Расчет!R198='ФОРМУЛЫ!'!$E$4,0,IF(Расчет!R198='ФОРМУЛЫ!'!$E$5,(A184-A184/1.1),X))))*Расчет!E198,2)</f>
        <v>0</v>
      </c>
      <c r="U184" s="3">
        <f>ROUND((IF(Расчет!R198='ФОРМУЛЫ!'!$E$3,(J184-J184/1.18),IF(Расчет!R198='ФОРМУЛЫ!'!$E$4,0,IF(Расчет!R198='ФОРМУЛЫ!'!$E$5,(J184-J184/1.1),X))))*Расчет!E198,2)</f>
        <v>0</v>
      </c>
      <c r="V184" s="3">
        <f>ROUND((J184-J184/1.18)*Расчет!E198,2)</f>
        <v>0</v>
      </c>
      <c r="W184" s="3">
        <f>ROUND(A184*Расчет!E198*0.21/365,2)</f>
        <v>0</v>
      </c>
      <c r="X184" s="3">
        <f t="shared" si="19"/>
        <v>0</v>
      </c>
      <c r="Y184" s="3">
        <f>IF(($Q$2-Расчет!X198)&gt;0,($Q$2-Расчет!X198),0)</f>
        <v>0</v>
      </c>
      <c r="Z184" s="3">
        <f t="shared" si="20"/>
        <v>0</v>
      </c>
      <c r="AA184" s="3">
        <f>IF(IF(Y184&gt;0,$Q$3-$Q$2,$Q$3-Расчет!X198)&gt;0,IF(Y184&gt;0,$Q$3-$Q$2,$Q$3-Расчет!X198),0)</f>
        <v>0</v>
      </c>
      <c r="AB184" s="3">
        <f t="shared" si="21"/>
        <v>0</v>
      </c>
      <c r="AC184" s="3">
        <f>IF(IF(AA184&gt;0,$Q$4-$Q$3,$Q$4-Расчет!X198)&gt;0,IF(AA184&gt;0,$Q$4-$Q$3,$Q$4-Расчет!X198),0)</f>
        <v>0</v>
      </c>
      <c r="AD184" s="3">
        <f t="shared" si="22"/>
        <v>0</v>
      </c>
      <c r="AE184" s="3">
        <f>IF(IF(AC184&gt;0,$Q$5-$Q$4,$Q$5-Расчет!X198)&gt;0,IF(AC184&gt;0,$Q$5-$Q$4,$Q$5-Расчет!X198),0)</f>
        <v>0</v>
      </c>
      <c r="AF184" s="3">
        <f t="shared" si="23"/>
        <v>0</v>
      </c>
      <c r="AG184" s="3">
        <f>IF(IF(AE184&gt;0,$Q$6-$Q$5,$Q$6-Расчет!X198)&gt;0,IF(AE184&gt;0,$Q$6-$Q$5,$Q$6-Расчет!X198),0)</f>
        <v>0</v>
      </c>
      <c r="AH184" s="3">
        <f t="shared" si="24"/>
        <v>0</v>
      </c>
    </row>
    <row r="185" spans="1:34" x14ac:dyDescent="0.25">
      <c r="A185" s="3">
        <f>IF(Расчет!H199='ФОРМУЛЫ!'!$B$4,Расчет!G199*Расчет!$N$28,IF(Расчет!H199='ФОРМУЛЫ!'!$B$5,Расчет!G199,IF(Расчет!H199='ФОРМУЛЫ!'!$B$6,Расчет!G199*Расчет!$O$28,0)))</f>
        <v>0</v>
      </c>
      <c r="B185" s="3">
        <f>A185*Расчет!E199</f>
        <v>0</v>
      </c>
      <c r="C185" s="3">
        <f>IF(Расчет!J199='ФОРМУЛЫ!'!$B$3,Расчет!G199*Расчет!I199/100,IF(Расчет!J199='ФОРМУЛЫ!'!$B$4,Расчет!I199*Расчет!$N$28,IF(Расчет!J199='ФОРМУЛЫ!'!$B$5,Расчет!I199,IF(Расчет!J199='ФОРМУЛЫ!'!$B$6,Расчет!I199*Расчет!$O$28,0))))</f>
        <v>0</v>
      </c>
      <c r="D185" s="3">
        <f>C185*Расчет!E199</f>
        <v>0</v>
      </c>
      <c r="E185" s="3">
        <f t="shared" si="17"/>
        <v>0</v>
      </c>
      <c r="F185" s="3">
        <f>E185*Расчет!E199</f>
        <v>0</v>
      </c>
      <c r="G185" s="3">
        <f>IF(Расчет!M199="",'ФОРМУЛЫ!'!E185*(100+Расчет!$M$28)/100,'ФОРМУЛЫ!'!E185*(100+Расчет!M199)/100)</f>
        <v>0</v>
      </c>
      <c r="H185" s="7">
        <f>IF(Расчет!M199="",ROUND(Расчет!K199*(1+Расчет!$M$28/100),0),ROUND(Расчет!K199*(1+Расчет!M199/100),0))</f>
        <v>0</v>
      </c>
      <c r="I185" s="7">
        <f>IF(Расчет!M199="",(Расчет!$M$28+100)/100,(Расчет!M199+100)/100)</f>
        <v>1.2</v>
      </c>
      <c r="J185" s="5">
        <f>IF(Расчет!P199="",IF($O$16=0,'ФОРМУЛЫ!'!H185,ROUND(Расчет!K199*'ФОРМУЛЫ!'!I185+L185,0)),Расчет!P199)</f>
        <v>0</v>
      </c>
      <c r="K185" s="5">
        <f>J185*Расчет!E199</f>
        <v>0</v>
      </c>
      <c r="L185" s="3">
        <f>IF($O$16=0,0,$M$16*(Расчет!K199/$O$16))</f>
        <v>0</v>
      </c>
      <c r="O185" s="3">
        <f>IF(Расчет!P199=0,Расчет!L199,0)</f>
        <v>0</v>
      </c>
      <c r="P185" s="12">
        <f t="shared" si="18"/>
        <v>0</v>
      </c>
      <c r="Q185" s="3">
        <f>IF(Расчет!H199='ФОРМУЛЫ!'!$B$5,'ФОРМУЛЫ!'!A185,0)</f>
        <v>0</v>
      </c>
      <c r="R185" s="3">
        <f>IF(Расчет!H199='ФОРМУЛЫ!'!$B$4,'ФОРМУЛЫ!'!A185,0)</f>
        <v>0</v>
      </c>
      <c r="S185" s="3">
        <f>IF(Расчет!H199='ФОРМУЛЫ!'!$B$6,'ФОРМУЛЫ!'!A185,0)</f>
        <v>0</v>
      </c>
      <c r="T185" s="5">
        <f>ROUND((IF(Расчет!R199='ФОРМУЛЫ!'!$E$3,(A185-A185/1.18),IF(Расчет!R199='ФОРМУЛЫ!'!$E$4,0,IF(Расчет!R199='ФОРМУЛЫ!'!$E$5,(A185-A185/1.1),X))))*Расчет!E199,2)</f>
        <v>0</v>
      </c>
      <c r="U185" s="3">
        <f>ROUND((IF(Расчет!R199='ФОРМУЛЫ!'!$E$3,(J185-J185/1.18),IF(Расчет!R199='ФОРМУЛЫ!'!$E$4,0,IF(Расчет!R199='ФОРМУЛЫ!'!$E$5,(J185-J185/1.1),X))))*Расчет!E199,2)</f>
        <v>0</v>
      </c>
      <c r="V185" s="3">
        <f>ROUND((J185-J185/1.18)*Расчет!E199,2)</f>
        <v>0</v>
      </c>
      <c r="W185" s="3">
        <f>ROUND(A185*Расчет!E199*0.21/365,2)</f>
        <v>0</v>
      </c>
      <c r="X185" s="3">
        <f t="shared" si="19"/>
        <v>0</v>
      </c>
      <c r="Y185" s="3">
        <f>IF(($Q$2-Расчет!X199)&gt;0,($Q$2-Расчет!X199),0)</f>
        <v>0</v>
      </c>
      <c r="Z185" s="3">
        <f t="shared" si="20"/>
        <v>0</v>
      </c>
      <c r="AA185" s="3">
        <f>IF(IF(Y185&gt;0,$Q$3-$Q$2,$Q$3-Расчет!X199)&gt;0,IF(Y185&gt;0,$Q$3-$Q$2,$Q$3-Расчет!X199),0)</f>
        <v>0</v>
      </c>
      <c r="AB185" s="3">
        <f t="shared" si="21"/>
        <v>0</v>
      </c>
      <c r="AC185" s="3">
        <f>IF(IF(AA185&gt;0,$Q$4-$Q$3,$Q$4-Расчет!X199)&gt;0,IF(AA185&gt;0,$Q$4-$Q$3,$Q$4-Расчет!X199),0)</f>
        <v>0</v>
      </c>
      <c r="AD185" s="3">
        <f t="shared" si="22"/>
        <v>0</v>
      </c>
      <c r="AE185" s="3">
        <f>IF(IF(AC185&gt;0,$Q$5-$Q$4,$Q$5-Расчет!X199)&gt;0,IF(AC185&gt;0,$Q$5-$Q$4,$Q$5-Расчет!X199),0)</f>
        <v>0</v>
      </c>
      <c r="AF185" s="3">
        <f t="shared" si="23"/>
        <v>0</v>
      </c>
      <c r="AG185" s="3">
        <f>IF(IF(AE185&gt;0,$Q$6-$Q$5,$Q$6-Расчет!X199)&gt;0,IF(AE185&gt;0,$Q$6-$Q$5,$Q$6-Расчет!X199),0)</f>
        <v>0</v>
      </c>
      <c r="AH185" s="3">
        <f t="shared" si="24"/>
        <v>0</v>
      </c>
    </row>
    <row r="186" spans="1:34" x14ac:dyDescent="0.25">
      <c r="A186" s="3">
        <f>IF(Расчет!H200='ФОРМУЛЫ!'!$B$4,Расчет!G200*Расчет!$N$28,IF(Расчет!H200='ФОРМУЛЫ!'!$B$5,Расчет!G200,IF(Расчет!H200='ФОРМУЛЫ!'!$B$6,Расчет!G200*Расчет!$O$28,0)))</f>
        <v>0</v>
      </c>
      <c r="B186" s="3">
        <f>A186*Расчет!E200</f>
        <v>0</v>
      </c>
      <c r="C186" s="3">
        <f>IF(Расчет!J200='ФОРМУЛЫ!'!$B$3,Расчет!G200*Расчет!I200/100,IF(Расчет!J200='ФОРМУЛЫ!'!$B$4,Расчет!I200*Расчет!$N$28,IF(Расчет!J200='ФОРМУЛЫ!'!$B$5,Расчет!I200,IF(Расчет!J200='ФОРМУЛЫ!'!$B$6,Расчет!I200*Расчет!$O$28,0))))</f>
        <v>0</v>
      </c>
      <c r="D186" s="3">
        <f>C186*Расчет!E200</f>
        <v>0</v>
      </c>
      <c r="E186" s="3">
        <f t="shared" si="17"/>
        <v>0</v>
      </c>
      <c r="F186" s="3">
        <f>E186*Расчет!E200</f>
        <v>0</v>
      </c>
      <c r="G186" s="3">
        <f>IF(Расчет!M200="",'ФОРМУЛЫ!'!E186*(100+Расчет!$M$28)/100,'ФОРМУЛЫ!'!E186*(100+Расчет!M200)/100)</f>
        <v>0</v>
      </c>
      <c r="H186" s="7">
        <f>IF(Расчет!M200="",ROUND(Расчет!K200*(1+Расчет!$M$28/100),0),ROUND(Расчет!K200*(1+Расчет!M200/100),0))</f>
        <v>0</v>
      </c>
      <c r="I186" s="7">
        <f>IF(Расчет!M200="",(Расчет!$M$28+100)/100,(Расчет!M200+100)/100)</f>
        <v>1.2</v>
      </c>
      <c r="J186" s="5">
        <f>IF(Расчет!P200="",IF($O$16=0,'ФОРМУЛЫ!'!H186,ROUND(Расчет!K200*'ФОРМУЛЫ!'!I186+L186,0)),Расчет!P200)</f>
        <v>0</v>
      </c>
      <c r="K186" s="5">
        <f>J186*Расчет!E200</f>
        <v>0</v>
      </c>
      <c r="L186" s="3">
        <f>IF($O$16=0,0,$M$16*(Расчет!K200/$O$16))</f>
        <v>0</v>
      </c>
      <c r="O186" s="3">
        <f>IF(Расчет!P200=0,Расчет!L200,0)</f>
        <v>0</v>
      </c>
      <c r="P186" s="12">
        <f t="shared" si="18"/>
        <v>0</v>
      </c>
      <c r="Q186" s="3">
        <f>IF(Расчет!H200='ФОРМУЛЫ!'!$B$5,'ФОРМУЛЫ!'!A186,0)</f>
        <v>0</v>
      </c>
      <c r="R186" s="3">
        <f>IF(Расчет!H200='ФОРМУЛЫ!'!$B$4,'ФОРМУЛЫ!'!A186,0)</f>
        <v>0</v>
      </c>
      <c r="S186" s="3">
        <f>IF(Расчет!H200='ФОРМУЛЫ!'!$B$6,'ФОРМУЛЫ!'!A186,0)</f>
        <v>0</v>
      </c>
      <c r="T186" s="5">
        <f>ROUND((IF(Расчет!R200='ФОРМУЛЫ!'!$E$3,(A186-A186/1.18),IF(Расчет!R200='ФОРМУЛЫ!'!$E$4,0,IF(Расчет!R200='ФОРМУЛЫ!'!$E$5,(A186-A186/1.1),X))))*Расчет!E200,2)</f>
        <v>0</v>
      </c>
      <c r="U186" s="3">
        <f>ROUND((IF(Расчет!R200='ФОРМУЛЫ!'!$E$3,(J186-J186/1.18),IF(Расчет!R200='ФОРМУЛЫ!'!$E$4,0,IF(Расчет!R200='ФОРМУЛЫ!'!$E$5,(J186-J186/1.1),X))))*Расчет!E200,2)</f>
        <v>0</v>
      </c>
      <c r="V186" s="3">
        <f>ROUND((J186-J186/1.18)*Расчет!E200,2)</f>
        <v>0</v>
      </c>
      <c r="W186" s="3">
        <f>ROUND(A186*Расчет!E200*0.21/365,2)</f>
        <v>0</v>
      </c>
      <c r="X186" s="3">
        <f t="shared" si="19"/>
        <v>0</v>
      </c>
      <c r="Y186" s="3">
        <f>IF(($Q$2-Расчет!X200)&gt;0,($Q$2-Расчет!X200),0)</f>
        <v>0</v>
      </c>
      <c r="Z186" s="3">
        <f t="shared" si="20"/>
        <v>0</v>
      </c>
      <c r="AA186" s="3">
        <f>IF(IF(Y186&gt;0,$Q$3-$Q$2,$Q$3-Расчет!X200)&gt;0,IF(Y186&gt;0,$Q$3-$Q$2,$Q$3-Расчет!X200),0)</f>
        <v>0</v>
      </c>
      <c r="AB186" s="3">
        <f t="shared" si="21"/>
        <v>0</v>
      </c>
      <c r="AC186" s="3">
        <f>IF(IF(AA186&gt;0,$Q$4-$Q$3,$Q$4-Расчет!X200)&gt;0,IF(AA186&gt;0,$Q$4-$Q$3,$Q$4-Расчет!X200),0)</f>
        <v>0</v>
      </c>
      <c r="AD186" s="3">
        <f t="shared" si="22"/>
        <v>0</v>
      </c>
      <c r="AE186" s="3">
        <f>IF(IF(AC186&gt;0,$Q$5-$Q$4,$Q$5-Расчет!X200)&gt;0,IF(AC186&gt;0,$Q$5-$Q$4,$Q$5-Расчет!X200),0)</f>
        <v>0</v>
      </c>
      <c r="AF186" s="3">
        <f t="shared" si="23"/>
        <v>0</v>
      </c>
      <c r="AG186" s="3">
        <f>IF(IF(AE186&gt;0,$Q$6-$Q$5,$Q$6-Расчет!X200)&gt;0,IF(AE186&gt;0,$Q$6-$Q$5,$Q$6-Расчет!X200),0)</f>
        <v>0</v>
      </c>
      <c r="AH186" s="3">
        <f t="shared" si="24"/>
        <v>0</v>
      </c>
    </row>
    <row r="187" spans="1:34" x14ac:dyDescent="0.25">
      <c r="A187" s="3">
        <f>IF(Расчет!H201='ФОРМУЛЫ!'!$B$4,Расчет!G201*Расчет!$N$28,IF(Расчет!H201='ФОРМУЛЫ!'!$B$5,Расчет!G201,IF(Расчет!H201='ФОРМУЛЫ!'!$B$6,Расчет!G201*Расчет!$O$28,0)))</f>
        <v>0</v>
      </c>
      <c r="B187" s="3">
        <f>A187*Расчет!E201</f>
        <v>0</v>
      </c>
      <c r="C187" s="3">
        <f>IF(Расчет!J201='ФОРМУЛЫ!'!$B$3,Расчет!G201*Расчет!I201/100,IF(Расчет!J201='ФОРМУЛЫ!'!$B$4,Расчет!I201*Расчет!$N$28,IF(Расчет!J201='ФОРМУЛЫ!'!$B$5,Расчет!I201,IF(Расчет!J201='ФОРМУЛЫ!'!$B$6,Расчет!I201*Расчет!$O$28,0))))</f>
        <v>0</v>
      </c>
      <c r="D187" s="3">
        <f>C187*Расчет!E201</f>
        <v>0</v>
      </c>
      <c r="E187" s="3">
        <f t="shared" si="17"/>
        <v>0</v>
      </c>
      <c r="F187" s="3">
        <f>E187*Расчет!E201</f>
        <v>0</v>
      </c>
      <c r="G187" s="3">
        <f>IF(Расчет!M201="",'ФОРМУЛЫ!'!E187*(100+Расчет!$M$28)/100,'ФОРМУЛЫ!'!E187*(100+Расчет!M201)/100)</f>
        <v>0</v>
      </c>
      <c r="H187" s="7">
        <f>IF(Расчет!M201="",ROUND(Расчет!K201*(1+Расчет!$M$28/100),0),ROUND(Расчет!K201*(1+Расчет!M201/100),0))</f>
        <v>0</v>
      </c>
      <c r="I187" s="7">
        <f>IF(Расчет!M201="",(Расчет!$M$28+100)/100,(Расчет!M201+100)/100)</f>
        <v>1.2</v>
      </c>
      <c r="J187" s="5">
        <f>IF(Расчет!P201="",IF($O$16=0,'ФОРМУЛЫ!'!H187,ROUND(Расчет!K201*'ФОРМУЛЫ!'!I187+L187,0)),Расчет!P201)</f>
        <v>0</v>
      </c>
      <c r="K187" s="5">
        <f>J187*Расчет!E201</f>
        <v>0</v>
      </c>
      <c r="L187" s="3">
        <f>IF($O$16=0,0,$M$16*(Расчет!K201/$O$16))</f>
        <v>0</v>
      </c>
      <c r="O187" s="3">
        <f>IF(Расчет!P201=0,Расчет!L201,0)</f>
        <v>0</v>
      </c>
      <c r="P187" s="12">
        <f t="shared" si="18"/>
        <v>0</v>
      </c>
      <c r="Q187" s="3">
        <f>IF(Расчет!H201='ФОРМУЛЫ!'!$B$5,'ФОРМУЛЫ!'!A187,0)</f>
        <v>0</v>
      </c>
      <c r="R187" s="3">
        <f>IF(Расчет!H201='ФОРМУЛЫ!'!$B$4,'ФОРМУЛЫ!'!A187,0)</f>
        <v>0</v>
      </c>
      <c r="S187" s="3">
        <f>IF(Расчет!H201='ФОРМУЛЫ!'!$B$6,'ФОРМУЛЫ!'!A187,0)</f>
        <v>0</v>
      </c>
      <c r="T187" s="5">
        <f>ROUND((IF(Расчет!R201='ФОРМУЛЫ!'!$E$3,(A187-A187/1.18),IF(Расчет!R201='ФОРМУЛЫ!'!$E$4,0,IF(Расчет!R201='ФОРМУЛЫ!'!$E$5,(A187-A187/1.1),X))))*Расчет!E201,2)</f>
        <v>0</v>
      </c>
      <c r="U187" s="3">
        <f>ROUND((IF(Расчет!R201='ФОРМУЛЫ!'!$E$3,(J187-J187/1.18),IF(Расчет!R201='ФОРМУЛЫ!'!$E$4,0,IF(Расчет!R201='ФОРМУЛЫ!'!$E$5,(J187-J187/1.1),X))))*Расчет!E201,2)</f>
        <v>0</v>
      </c>
      <c r="V187" s="3">
        <f>ROUND((J187-J187/1.18)*Расчет!E201,2)</f>
        <v>0</v>
      </c>
      <c r="W187" s="3">
        <f>ROUND(A187*Расчет!E201*0.21/365,2)</f>
        <v>0</v>
      </c>
      <c r="X187" s="3">
        <f t="shared" si="19"/>
        <v>0</v>
      </c>
      <c r="Y187" s="3">
        <f>IF(($Q$2-Расчет!X201)&gt;0,($Q$2-Расчет!X201),0)</f>
        <v>0</v>
      </c>
      <c r="Z187" s="3">
        <f t="shared" si="20"/>
        <v>0</v>
      </c>
      <c r="AA187" s="3">
        <f>IF(IF(Y187&gt;0,$Q$3-$Q$2,$Q$3-Расчет!X201)&gt;0,IF(Y187&gt;0,$Q$3-$Q$2,$Q$3-Расчет!X201),0)</f>
        <v>0</v>
      </c>
      <c r="AB187" s="3">
        <f t="shared" si="21"/>
        <v>0</v>
      </c>
      <c r="AC187" s="3">
        <f>IF(IF(AA187&gt;0,$Q$4-$Q$3,$Q$4-Расчет!X201)&gt;0,IF(AA187&gt;0,$Q$4-$Q$3,$Q$4-Расчет!X201),0)</f>
        <v>0</v>
      </c>
      <c r="AD187" s="3">
        <f t="shared" si="22"/>
        <v>0</v>
      </c>
      <c r="AE187" s="3">
        <f>IF(IF(AC187&gt;0,$Q$5-$Q$4,$Q$5-Расчет!X201)&gt;0,IF(AC187&gt;0,$Q$5-$Q$4,$Q$5-Расчет!X201),0)</f>
        <v>0</v>
      </c>
      <c r="AF187" s="3">
        <f t="shared" si="23"/>
        <v>0</v>
      </c>
      <c r="AG187" s="3">
        <f>IF(IF(AE187&gt;0,$Q$6-$Q$5,$Q$6-Расчет!X201)&gt;0,IF(AE187&gt;0,$Q$6-$Q$5,$Q$6-Расчет!X201),0)</f>
        <v>0</v>
      </c>
      <c r="AH187" s="3">
        <f t="shared" si="24"/>
        <v>0</v>
      </c>
    </row>
    <row r="188" spans="1:34" x14ac:dyDescent="0.25">
      <c r="A188" s="3">
        <f>IF(Расчет!H202='ФОРМУЛЫ!'!$B$4,Расчет!G202*Расчет!$N$28,IF(Расчет!H202='ФОРМУЛЫ!'!$B$5,Расчет!G202,IF(Расчет!H202='ФОРМУЛЫ!'!$B$6,Расчет!G202*Расчет!$O$28,0)))</f>
        <v>0</v>
      </c>
      <c r="B188" s="3">
        <f>A188*Расчет!E202</f>
        <v>0</v>
      </c>
      <c r="C188" s="3">
        <f>IF(Расчет!J202='ФОРМУЛЫ!'!$B$3,Расчет!G202*Расчет!I202/100,IF(Расчет!J202='ФОРМУЛЫ!'!$B$4,Расчет!I202*Расчет!$N$28,IF(Расчет!J202='ФОРМУЛЫ!'!$B$5,Расчет!I202,IF(Расчет!J202='ФОРМУЛЫ!'!$B$6,Расчет!I202*Расчет!$O$28,0))))</f>
        <v>0</v>
      </c>
      <c r="D188" s="3">
        <f>C188*Расчет!E202</f>
        <v>0</v>
      </c>
      <c r="E188" s="3">
        <f t="shared" si="17"/>
        <v>0</v>
      </c>
      <c r="F188" s="3">
        <f>E188*Расчет!E202</f>
        <v>0</v>
      </c>
      <c r="G188" s="3">
        <f>IF(Расчет!M202="",'ФОРМУЛЫ!'!E188*(100+Расчет!$M$28)/100,'ФОРМУЛЫ!'!E188*(100+Расчет!M202)/100)</f>
        <v>0</v>
      </c>
      <c r="H188" s="7">
        <f>IF(Расчет!M202="",ROUND(Расчет!K202*(1+Расчет!$M$28/100),0),ROUND(Расчет!K202*(1+Расчет!M202/100),0))</f>
        <v>0</v>
      </c>
      <c r="I188" s="7">
        <f>IF(Расчет!M202="",(Расчет!$M$28+100)/100,(Расчет!M202+100)/100)</f>
        <v>1.2</v>
      </c>
      <c r="J188" s="5">
        <f>IF(Расчет!P202="",IF($O$16=0,'ФОРМУЛЫ!'!H188,ROUND(Расчет!K202*'ФОРМУЛЫ!'!I188+L188,0)),Расчет!P202)</f>
        <v>0</v>
      </c>
      <c r="K188" s="5">
        <f>J188*Расчет!E202</f>
        <v>0</v>
      </c>
      <c r="L188" s="3">
        <f>IF($O$16=0,0,$M$16*(Расчет!K202/$O$16))</f>
        <v>0</v>
      </c>
      <c r="O188" s="3">
        <f>IF(Расчет!P202=0,Расчет!L202,0)</f>
        <v>0</v>
      </c>
      <c r="P188" s="12">
        <f t="shared" si="18"/>
        <v>0</v>
      </c>
      <c r="Q188" s="3">
        <f>IF(Расчет!H202='ФОРМУЛЫ!'!$B$5,'ФОРМУЛЫ!'!A188,0)</f>
        <v>0</v>
      </c>
      <c r="R188" s="3">
        <f>IF(Расчет!H202='ФОРМУЛЫ!'!$B$4,'ФОРМУЛЫ!'!A188,0)</f>
        <v>0</v>
      </c>
      <c r="S188" s="3">
        <f>IF(Расчет!H202='ФОРМУЛЫ!'!$B$6,'ФОРМУЛЫ!'!A188,0)</f>
        <v>0</v>
      </c>
      <c r="T188" s="5">
        <f>ROUND((IF(Расчет!R202='ФОРМУЛЫ!'!$E$3,(A188-A188/1.18),IF(Расчет!R202='ФОРМУЛЫ!'!$E$4,0,IF(Расчет!R202='ФОРМУЛЫ!'!$E$5,(A188-A188/1.1),X))))*Расчет!E202,2)</f>
        <v>0</v>
      </c>
      <c r="U188" s="3">
        <f>ROUND((IF(Расчет!R202='ФОРМУЛЫ!'!$E$3,(J188-J188/1.18),IF(Расчет!R202='ФОРМУЛЫ!'!$E$4,0,IF(Расчет!R202='ФОРМУЛЫ!'!$E$5,(J188-J188/1.1),X))))*Расчет!E202,2)</f>
        <v>0</v>
      </c>
      <c r="V188" s="3">
        <f>ROUND((J188-J188/1.18)*Расчет!E202,2)</f>
        <v>0</v>
      </c>
      <c r="W188" s="3">
        <f>ROUND(A188*Расчет!E202*0.21/365,2)</f>
        <v>0</v>
      </c>
      <c r="X188" s="3">
        <f t="shared" si="19"/>
        <v>0</v>
      </c>
      <c r="Y188" s="3">
        <f>IF(($Q$2-Расчет!X202)&gt;0,($Q$2-Расчет!X202),0)</f>
        <v>0</v>
      </c>
      <c r="Z188" s="3">
        <f t="shared" si="20"/>
        <v>0</v>
      </c>
      <c r="AA188" s="3">
        <f>IF(IF(Y188&gt;0,$Q$3-$Q$2,$Q$3-Расчет!X202)&gt;0,IF(Y188&gt;0,$Q$3-$Q$2,$Q$3-Расчет!X202),0)</f>
        <v>0</v>
      </c>
      <c r="AB188" s="3">
        <f t="shared" si="21"/>
        <v>0</v>
      </c>
      <c r="AC188" s="3">
        <f>IF(IF(AA188&gt;0,$Q$4-$Q$3,$Q$4-Расчет!X202)&gt;0,IF(AA188&gt;0,$Q$4-$Q$3,$Q$4-Расчет!X202),0)</f>
        <v>0</v>
      </c>
      <c r="AD188" s="3">
        <f t="shared" si="22"/>
        <v>0</v>
      </c>
      <c r="AE188" s="3">
        <f>IF(IF(AC188&gt;0,$Q$5-$Q$4,$Q$5-Расчет!X202)&gt;0,IF(AC188&gt;0,$Q$5-$Q$4,$Q$5-Расчет!X202),0)</f>
        <v>0</v>
      </c>
      <c r="AF188" s="3">
        <f t="shared" si="23"/>
        <v>0</v>
      </c>
      <c r="AG188" s="3">
        <f>IF(IF(AE188&gt;0,$Q$6-$Q$5,$Q$6-Расчет!X202)&gt;0,IF(AE188&gt;0,$Q$6-$Q$5,$Q$6-Расчет!X202),0)</f>
        <v>0</v>
      </c>
      <c r="AH188" s="3">
        <f t="shared" si="24"/>
        <v>0</v>
      </c>
    </row>
    <row r="189" spans="1:34" x14ac:dyDescent="0.25">
      <c r="A189" s="3">
        <f>IF(Расчет!H203='ФОРМУЛЫ!'!$B$4,Расчет!G203*Расчет!$N$28,IF(Расчет!H203='ФОРМУЛЫ!'!$B$5,Расчет!G203,IF(Расчет!H203='ФОРМУЛЫ!'!$B$6,Расчет!G203*Расчет!$O$28,0)))</f>
        <v>0</v>
      </c>
      <c r="B189" s="3">
        <f>A189*Расчет!E203</f>
        <v>0</v>
      </c>
      <c r="C189" s="3">
        <f>IF(Расчет!J203='ФОРМУЛЫ!'!$B$3,Расчет!G203*Расчет!I203/100,IF(Расчет!J203='ФОРМУЛЫ!'!$B$4,Расчет!I203*Расчет!$N$28,IF(Расчет!J203='ФОРМУЛЫ!'!$B$5,Расчет!I203,IF(Расчет!J203='ФОРМУЛЫ!'!$B$6,Расчет!I203*Расчет!$O$28,0))))</f>
        <v>0</v>
      </c>
      <c r="D189" s="3">
        <f>C189*Расчет!E203</f>
        <v>0</v>
      </c>
      <c r="E189" s="3">
        <f t="shared" si="17"/>
        <v>0</v>
      </c>
      <c r="F189" s="3">
        <f>E189*Расчет!E203</f>
        <v>0</v>
      </c>
      <c r="G189" s="3">
        <f>IF(Расчет!M203="",'ФОРМУЛЫ!'!E189*(100+Расчет!$M$28)/100,'ФОРМУЛЫ!'!E189*(100+Расчет!M203)/100)</f>
        <v>0</v>
      </c>
      <c r="H189" s="7">
        <f>IF(Расчет!M203="",ROUND(Расчет!K203*(1+Расчет!$M$28/100),0),ROUND(Расчет!K203*(1+Расчет!M203/100),0))</f>
        <v>0</v>
      </c>
      <c r="I189" s="7">
        <f>IF(Расчет!M203="",(Расчет!$M$28+100)/100,(Расчет!M203+100)/100)</f>
        <v>1.2</v>
      </c>
      <c r="J189" s="5">
        <f>IF(Расчет!P203="",IF($O$16=0,'ФОРМУЛЫ!'!H189,ROUND(Расчет!K203*'ФОРМУЛЫ!'!I189+L189,0)),Расчет!P203)</f>
        <v>0</v>
      </c>
      <c r="K189" s="5">
        <f>J189*Расчет!E203</f>
        <v>0</v>
      </c>
      <c r="L189" s="3">
        <f>IF($O$16=0,0,$M$16*(Расчет!K203/$O$16))</f>
        <v>0</v>
      </c>
      <c r="O189" s="3">
        <f>IF(Расчет!P203=0,Расчет!L203,0)</f>
        <v>0</v>
      </c>
      <c r="P189" s="12">
        <f t="shared" si="18"/>
        <v>0</v>
      </c>
      <c r="Q189" s="3">
        <f>IF(Расчет!H203='ФОРМУЛЫ!'!$B$5,'ФОРМУЛЫ!'!A189,0)</f>
        <v>0</v>
      </c>
      <c r="R189" s="3">
        <f>IF(Расчет!H203='ФОРМУЛЫ!'!$B$4,'ФОРМУЛЫ!'!A189,0)</f>
        <v>0</v>
      </c>
      <c r="S189" s="3">
        <f>IF(Расчет!H203='ФОРМУЛЫ!'!$B$6,'ФОРМУЛЫ!'!A189,0)</f>
        <v>0</v>
      </c>
      <c r="T189" s="5">
        <f>ROUND((IF(Расчет!R203='ФОРМУЛЫ!'!$E$3,(A189-A189/1.18),IF(Расчет!R203='ФОРМУЛЫ!'!$E$4,0,IF(Расчет!R203='ФОРМУЛЫ!'!$E$5,(A189-A189/1.1),X))))*Расчет!E203,2)</f>
        <v>0</v>
      </c>
      <c r="U189" s="3">
        <f>ROUND((IF(Расчет!R203='ФОРМУЛЫ!'!$E$3,(J189-J189/1.18),IF(Расчет!R203='ФОРМУЛЫ!'!$E$4,0,IF(Расчет!R203='ФОРМУЛЫ!'!$E$5,(J189-J189/1.1),X))))*Расчет!E203,2)</f>
        <v>0</v>
      </c>
      <c r="V189" s="3">
        <f>ROUND((J189-J189/1.18)*Расчет!E203,2)</f>
        <v>0</v>
      </c>
      <c r="W189" s="3">
        <f>ROUND(A189*Расчет!E203*0.21/365,2)</f>
        <v>0</v>
      </c>
      <c r="X189" s="3">
        <f t="shared" si="19"/>
        <v>0</v>
      </c>
      <c r="Y189" s="3">
        <f>IF(($Q$2-Расчет!X203)&gt;0,($Q$2-Расчет!X203),0)</f>
        <v>0</v>
      </c>
      <c r="Z189" s="3">
        <f t="shared" si="20"/>
        <v>0</v>
      </c>
      <c r="AA189" s="3">
        <f>IF(IF(Y189&gt;0,$Q$3-$Q$2,$Q$3-Расчет!X203)&gt;0,IF(Y189&gt;0,$Q$3-$Q$2,$Q$3-Расчет!X203),0)</f>
        <v>0</v>
      </c>
      <c r="AB189" s="3">
        <f t="shared" si="21"/>
        <v>0</v>
      </c>
      <c r="AC189" s="3">
        <f>IF(IF(AA189&gt;0,$Q$4-$Q$3,$Q$4-Расчет!X203)&gt;0,IF(AA189&gt;0,$Q$4-$Q$3,$Q$4-Расчет!X203),0)</f>
        <v>0</v>
      </c>
      <c r="AD189" s="3">
        <f t="shared" si="22"/>
        <v>0</v>
      </c>
      <c r="AE189" s="3">
        <f>IF(IF(AC189&gt;0,$Q$5-$Q$4,$Q$5-Расчет!X203)&gt;0,IF(AC189&gt;0,$Q$5-$Q$4,$Q$5-Расчет!X203),0)</f>
        <v>0</v>
      </c>
      <c r="AF189" s="3">
        <f t="shared" si="23"/>
        <v>0</v>
      </c>
      <c r="AG189" s="3">
        <f>IF(IF(AE189&gt;0,$Q$6-$Q$5,$Q$6-Расчет!X203)&gt;0,IF(AE189&gt;0,$Q$6-$Q$5,$Q$6-Расчет!X203),0)</f>
        <v>0</v>
      </c>
      <c r="AH189" s="3">
        <f t="shared" si="24"/>
        <v>0</v>
      </c>
    </row>
    <row r="190" spans="1:34" x14ac:dyDescent="0.25">
      <c r="A190" s="3">
        <f>IF(Расчет!H204='ФОРМУЛЫ!'!$B$4,Расчет!G204*Расчет!$N$28,IF(Расчет!H204='ФОРМУЛЫ!'!$B$5,Расчет!G204,IF(Расчет!H204='ФОРМУЛЫ!'!$B$6,Расчет!G204*Расчет!$O$28,0)))</f>
        <v>0</v>
      </c>
      <c r="B190" s="3">
        <f>A190*Расчет!E204</f>
        <v>0</v>
      </c>
      <c r="C190" s="3">
        <f>IF(Расчет!J204='ФОРМУЛЫ!'!$B$3,Расчет!G204*Расчет!I204/100,IF(Расчет!J204='ФОРМУЛЫ!'!$B$4,Расчет!I204*Расчет!$N$28,IF(Расчет!J204='ФОРМУЛЫ!'!$B$5,Расчет!I204,IF(Расчет!J204='ФОРМУЛЫ!'!$B$6,Расчет!I204*Расчет!$O$28,0))))</f>
        <v>0</v>
      </c>
      <c r="D190" s="3">
        <f>C190*Расчет!E204</f>
        <v>0</v>
      </c>
      <c r="E190" s="3">
        <f t="shared" si="17"/>
        <v>0</v>
      </c>
      <c r="F190" s="3">
        <f>E190*Расчет!E204</f>
        <v>0</v>
      </c>
      <c r="G190" s="3">
        <f>IF(Расчет!M204="",'ФОРМУЛЫ!'!E190*(100+Расчет!$M$28)/100,'ФОРМУЛЫ!'!E190*(100+Расчет!M204)/100)</f>
        <v>0</v>
      </c>
      <c r="H190" s="7">
        <f>IF(Расчет!M204="",ROUND(Расчет!K204*(1+Расчет!$M$28/100),0),ROUND(Расчет!K204*(1+Расчет!M204/100),0))</f>
        <v>0</v>
      </c>
      <c r="I190" s="7">
        <f>IF(Расчет!M204="",(Расчет!$M$28+100)/100,(Расчет!M204+100)/100)</f>
        <v>1.2</v>
      </c>
      <c r="J190" s="5">
        <f>IF(Расчет!P204="",IF($O$16=0,'ФОРМУЛЫ!'!H190,ROUND(Расчет!K204*'ФОРМУЛЫ!'!I190+L190,0)),Расчет!P204)</f>
        <v>0</v>
      </c>
      <c r="K190" s="5">
        <f>J190*Расчет!E204</f>
        <v>0</v>
      </c>
      <c r="L190" s="3">
        <f>IF($O$16=0,0,$M$16*(Расчет!K204/$O$16))</f>
        <v>0</v>
      </c>
      <c r="O190" s="3">
        <f>IF(Расчет!P204=0,Расчет!L204,0)</f>
        <v>0</v>
      </c>
      <c r="P190" s="12">
        <f t="shared" si="18"/>
        <v>0</v>
      </c>
      <c r="Q190" s="3">
        <f>IF(Расчет!H204='ФОРМУЛЫ!'!$B$5,'ФОРМУЛЫ!'!A190,0)</f>
        <v>0</v>
      </c>
      <c r="R190" s="3">
        <f>IF(Расчет!H204='ФОРМУЛЫ!'!$B$4,'ФОРМУЛЫ!'!A190,0)</f>
        <v>0</v>
      </c>
      <c r="S190" s="3">
        <f>IF(Расчет!H204='ФОРМУЛЫ!'!$B$6,'ФОРМУЛЫ!'!A190,0)</f>
        <v>0</v>
      </c>
      <c r="T190" s="5">
        <f>ROUND((IF(Расчет!R204='ФОРМУЛЫ!'!$E$3,(A190-A190/1.18),IF(Расчет!R204='ФОРМУЛЫ!'!$E$4,0,IF(Расчет!R204='ФОРМУЛЫ!'!$E$5,(A190-A190/1.1),X))))*Расчет!E204,2)</f>
        <v>0</v>
      </c>
      <c r="U190" s="3">
        <f>ROUND((IF(Расчет!R204='ФОРМУЛЫ!'!$E$3,(J190-J190/1.18),IF(Расчет!R204='ФОРМУЛЫ!'!$E$4,0,IF(Расчет!R204='ФОРМУЛЫ!'!$E$5,(J190-J190/1.1),X))))*Расчет!E204,2)</f>
        <v>0</v>
      </c>
      <c r="V190" s="3">
        <f>ROUND((J190-J190/1.18)*Расчет!E204,2)</f>
        <v>0</v>
      </c>
      <c r="W190" s="3">
        <f>ROUND(A190*Расчет!E204*0.21/365,2)</f>
        <v>0</v>
      </c>
      <c r="X190" s="3">
        <f t="shared" si="19"/>
        <v>0</v>
      </c>
      <c r="Y190" s="3">
        <f>IF(($Q$2-Расчет!X204)&gt;0,($Q$2-Расчет!X204),0)</f>
        <v>0</v>
      </c>
      <c r="Z190" s="3">
        <f t="shared" si="20"/>
        <v>0</v>
      </c>
      <c r="AA190" s="3">
        <f>IF(IF(Y190&gt;0,$Q$3-$Q$2,$Q$3-Расчет!X204)&gt;0,IF(Y190&gt;0,$Q$3-$Q$2,$Q$3-Расчет!X204),0)</f>
        <v>0</v>
      </c>
      <c r="AB190" s="3">
        <f t="shared" si="21"/>
        <v>0</v>
      </c>
      <c r="AC190" s="3">
        <f>IF(IF(AA190&gt;0,$Q$4-$Q$3,$Q$4-Расчет!X204)&gt;0,IF(AA190&gt;0,$Q$4-$Q$3,$Q$4-Расчет!X204),0)</f>
        <v>0</v>
      </c>
      <c r="AD190" s="3">
        <f t="shared" si="22"/>
        <v>0</v>
      </c>
      <c r="AE190" s="3">
        <f>IF(IF(AC190&gt;0,$Q$5-$Q$4,$Q$5-Расчет!X204)&gt;0,IF(AC190&gt;0,$Q$5-$Q$4,$Q$5-Расчет!X204),0)</f>
        <v>0</v>
      </c>
      <c r="AF190" s="3">
        <f t="shared" si="23"/>
        <v>0</v>
      </c>
      <c r="AG190" s="3">
        <f>IF(IF(AE190&gt;0,$Q$6-$Q$5,$Q$6-Расчет!X204)&gt;0,IF(AE190&gt;0,$Q$6-$Q$5,$Q$6-Расчет!X204),0)</f>
        <v>0</v>
      </c>
      <c r="AH190" s="3">
        <f t="shared" si="24"/>
        <v>0</v>
      </c>
    </row>
    <row r="191" spans="1:34" x14ac:dyDescent="0.25">
      <c r="A191" s="3">
        <f>IF(Расчет!H205='ФОРМУЛЫ!'!$B$4,Расчет!G205*Расчет!$N$28,IF(Расчет!H205='ФОРМУЛЫ!'!$B$5,Расчет!G205,IF(Расчет!H205='ФОРМУЛЫ!'!$B$6,Расчет!G205*Расчет!$O$28,0)))</f>
        <v>0</v>
      </c>
      <c r="B191" s="3">
        <f>A191*Расчет!E205</f>
        <v>0</v>
      </c>
      <c r="C191" s="3">
        <f>IF(Расчет!J205='ФОРМУЛЫ!'!$B$3,Расчет!G205*Расчет!I205/100,IF(Расчет!J205='ФОРМУЛЫ!'!$B$4,Расчет!I205*Расчет!$N$28,IF(Расчет!J205='ФОРМУЛЫ!'!$B$5,Расчет!I205,IF(Расчет!J205='ФОРМУЛЫ!'!$B$6,Расчет!I205*Расчет!$O$28,0))))</f>
        <v>0</v>
      </c>
      <c r="D191" s="3">
        <f>C191*Расчет!E205</f>
        <v>0</v>
      </c>
      <c r="E191" s="3">
        <f t="shared" si="17"/>
        <v>0</v>
      </c>
      <c r="F191" s="3">
        <f>E191*Расчет!E205</f>
        <v>0</v>
      </c>
      <c r="G191" s="3">
        <f>IF(Расчет!M205="",'ФОРМУЛЫ!'!E191*(100+Расчет!$M$28)/100,'ФОРМУЛЫ!'!E191*(100+Расчет!M205)/100)</f>
        <v>0</v>
      </c>
      <c r="H191" s="7">
        <f>IF(Расчет!M205="",ROUND(Расчет!K205*(1+Расчет!$M$28/100),0),ROUND(Расчет!K205*(1+Расчет!M205/100),0))</f>
        <v>0</v>
      </c>
      <c r="I191" s="7">
        <f>IF(Расчет!M205="",(Расчет!$M$28+100)/100,(Расчет!M205+100)/100)</f>
        <v>1.2</v>
      </c>
      <c r="J191" s="5">
        <f>IF(Расчет!P205="",IF($O$16=0,'ФОРМУЛЫ!'!H191,ROUND(Расчет!K205*'ФОРМУЛЫ!'!I191+L191,0)),Расчет!P205)</f>
        <v>0</v>
      </c>
      <c r="K191" s="5">
        <f>J191*Расчет!E205</f>
        <v>0</v>
      </c>
      <c r="L191" s="3">
        <f>IF($O$16=0,0,$M$16*(Расчет!K205/$O$16))</f>
        <v>0</v>
      </c>
      <c r="O191" s="3">
        <f>IF(Расчет!P205=0,Расчет!L205,0)</f>
        <v>0</v>
      </c>
      <c r="P191" s="12">
        <f t="shared" si="18"/>
        <v>0</v>
      </c>
      <c r="Q191" s="3">
        <f>IF(Расчет!H205='ФОРМУЛЫ!'!$B$5,'ФОРМУЛЫ!'!A191,0)</f>
        <v>0</v>
      </c>
      <c r="R191" s="3">
        <f>IF(Расчет!H205='ФОРМУЛЫ!'!$B$4,'ФОРМУЛЫ!'!A191,0)</f>
        <v>0</v>
      </c>
      <c r="S191" s="3">
        <f>IF(Расчет!H205='ФОРМУЛЫ!'!$B$6,'ФОРМУЛЫ!'!A191,0)</f>
        <v>0</v>
      </c>
      <c r="T191" s="5">
        <f>ROUND((IF(Расчет!R205='ФОРМУЛЫ!'!$E$3,(A191-A191/1.18),IF(Расчет!R205='ФОРМУЛЫ!'!$E$4,0,IF(Расчет!R205='ФОРМУЛЫ!'!$E$5,(A191-A191/1.1),X))))*Расчет!E205,2)</f>
        <v>0</v>
      </c>
      <c r="U191" s="3">
        <f>ROUND((IF(Расчет!R205='ФОРМУЛЫ!'!$E$3,(J191-J191/1.18),IF(Расчет!R205='ФОРМУЛЫ!'!$E$4,0,IF(Расчет!R205='ФОРМУЛЫ!'!$E$5,(J191-J191/1.1),X))))*Расчет!E205,2)</f>
        <v>0</v>
      </c>
      <c r="V191" s="3">
        <f>ROUND((J191-J191/1.18)*Расчет!E205,2)</f>
        <v>0</v>
      </c>
      <c r="W191" s="3">
        <f>ROUND(A191*Расчет!E205*0.21/365,2)</f>
        <v>0</v>
      </c>
      <c r="X191" s="3">
        <f t="shared" si="19"/>
        <v>0</v>
      </c>
      <c r="Y191" s="3">
        <f>IF(($Q$2-Расчет!X205)&gt;0,($Q$2-Расчет!X205),0)</f>
        <v>0</v>
      </c>
      <c r="Z191" s="3">
        <f t="shared" si="20"/>
        <v>0</v>
      </c>
      <c r="AA191" s="3">
        <f>IF(IF(Y191&gt;0,$Q$3-$Q$2,$Q$3-Расчет!X205)&gt;0,IF(Y191&gt;0,$Q$3-$Q$2,$Q$3-Расчет!X205),0)</f>
        <v>0</v>
      </c>
      <c r="AB191" s="3">
        <f t="shared" si="21"/>
        <v>0</v>
      </c>
      <c r="AC191" s="3">
        <f>IF(IF(AA191&gt;0,$Q$4-$Q$3,$Q$4-Расчет!X205)&gt;0,IF(AA191&gt;0,$Q$4-$Q$3,$Q$4-Расчет!X205),0)</f>
        <v>0</v>
      </c>
      <c r="AD191" s="3">
        <f t="shared" si="22"/>
        <v>0</v>
      </c>
      <c r="AE191" s="3">
        <f>IF(IF(AC191&gt;0,$Q$5-$Q$4,$Q$5-Расчет!X205)&gt;0,IF(AC191&gt;0,$Q$5-$Q$4,$Q$5-Расчет!X205),0)</f>
        <v>0</v>
      </c>
      <c r="AF191" s="3">
        <f t="shared" si="23"/>
        <v>0</v>
      </c>
      <c r="AG191" s="3">
        <f>IF(IF(AE191&gt;0,$Q$6-$Q$5,$Q$6-Расчет!X205)&gt;0,IF(AE191&gt;0,$Q$6-$Q$5,$Q$6-Расчет!X205),0)</f>
        <v>0</v>
      </c>
      <c r="AH191" s="3">
        <f t="shared" si="24"/>
        <v>0</v>
      </c>
    </row>
    <row r="192" spans="1:34" x14ac:dyDescent="0.25">
      <c r="A192" s="3">
        <f>IF(Расчет!H206='ФОРМУЛЫ!'!$B$4,Расчет!G206*Расчет!$N$28,IF(Расчет!H206='ФОРМУЛЫ!'!$B$5,Расчет!G206,IF(Расчет!H206='ФОРМУЛЫ!'!$B$6,Расчет!G206*Расчет!$O$28,0)))</f>
        <v>0</v>
      </c>
      <c r="B192" s="3">
        <f>A192*Расчет!E206</f>
        <v>0</v>
      </c>
      <c r="C192" s="3">
        <f>IF(Расчет!J206='ФОРМУЛЫ!'!$B$3,Расчет!G206*Расчет!I206/100,IF(Расчет!J206='ФОРМУЛЫ!'!$B$4,Расчет!I206*Расчет!$N$28,IF(Расчет!J206='ФОРМУЛЫ!'!$B$5,Расчет!I206,IF(Расчет!J206='ФОРМУЛЫ!'!$B$6,Расчет!I206*Расчет!$O$28,0))))</f>
        <v>0</v>
      </c>
      <c r="D192" s="3">
        <f>C192*Расчет!E206</f>
        <v>0</v>
      </c>
      <c r="E192" s="3">
        <f t="shared" si="17"/>
        <v>0</v>
      </c>
      <c r="F192" s="3">
        <f>E192*Расчет!E206</f>
        <v>0</v>
      </c>
      <c r="G192" s="3">
        <f>IF(Расчет!M206="",'ФОРМУЛЫ!'!E192*(100+Расчет!$M$28)/100,'ФОРМУЛЫ!'!E192*(100+Расчет!M206)/100)</f>
        <v>0</v>
      </c>
      <c r="H192" s="7">
        <f>IF(Расчет!M206="",ROUND(Расчет!K206*(1+Расчет!$M$28/100),0),ROUND(Расчет!K206*(1+Расчет!M206/100),0))</f>
        <v>0</v>
      </c>
      <c r="I192" s="7">
        <f>IF(Расчет!M206="",(Расчет!$M$28+100)/100,(Расчет!M206+100)/100)</f>
        <v>1.2</v>
      </c>
      <c r="J192" s="5">
        <f>IF(Расчет!P206="",IF($O$16=0,'ФОРМУЛЫ!'!H192,ROUND(Расчет!K206*'ФОРМУЛЫ!'!I192+L192,0)),Расчет!P206)</f>
        <v>0</v>
      </c>
      <c r="K192" s="5">
        <f>J192*Расчет!E206</f>
        <v>0</v>
      </c>
      <c r="L192" s="3">
        <f>IF($O$16=0,0,$M$16*(Расчет!K206/$O$16))</f>
        <v>0</v>
      </c>
      <c r="O192" s="3">
        <f>IF(Расчет!P206=0,Расчет!L206,0)</f>
        <v>0</v>
      </c>
      <c r="P192" s="12">
        <f t="shared" si="18"/>
        <v>0</v>
      </c>
      <c r="Q192" s="3">
        <f>IF(Расчет!H206='ФОРМУЛЫ!'!$B$5,'ФОРМУЛЫ!'!A192,0)</f>
        <v>0</v>
      </c>
      <c r="R192" s="3">
        <f>IF(Расчет!H206='ФОРМУЛЫ!'!$B$4,'ФОРМУЛЫ!'!A192,0)</f>
        <v>0</v>
      </c>
      <c r="S192" s="3">
        <f>IF(Расчет!H206='ФОРМУЛЫ!'!$B$6,'ФОРМУЛЫ!'!A192,0)</f>
        <v>0</v>
      </c>
      <c r="T192" s="5">
        <f>ROUND((IF(Расчет!R206='ФОРМУЛЫ!'!$E$3,(A192-A192/1.18),IF(Расчет!R206='ФОРМУЛЫ!'!$E$4,0,IF(Расчет!R206='ФОРМУЛЫ!'!$E$5,(A192-A192/1.1),X))))*Расчет!E206,2)</f>
        <v>0</v>
      </c>
      <c r="U192" s="3">
        <f>ROUND((IF(Расчет!R206='ФОРМУЛЫ!'!$E$3,(J192-J192/1.18),IF(Расчет!R206='ФОРМУЛЫ!'!$E$4,0,IF(Расчет!R206='ФОРМУЛЫ!'!$E$5,(J192-J192/1.1),X))))*Расчет!E206,2)</f>
        <v>0</v>
      </c>
      <c r="V192" s="3">
        <f>ROUND((J192-J192/1.18)*Расчет!E206,2)</f>
        <v>0</v>
      </c>
      <c r="W192" s="3">
        <f>ROUND(A192*Расчет!E206*0.21/365,2)</f>
        <v>0</v>
      </c>
      <c r="X192" s="3">
        <f t="shared" si="19"/>
        <v>0</v>
      </c>
      <c r="Y192" s="3">
        <f>IF(($Q$2-Расчет!X206)&gt;0,($Q$2-Расчет!X206),0)</f>
        <v>0</v>
      </c>
      <c r="Z192" s="3">
        <f t="shared" si="20"/>
        <v>0</v>
      </c>
      <c r="AA192" s="3">
        <f>IF(IF(Y192&gt;0,$Q$3-$Q$2,$Q$3-Расчет!X206)&gt;0,IF(Y192&gt;0,$Q$3-$Q$2,$Q$3-Расчет!X206),0)</f>
        <v>0</v>
      </c>
      <c r="AB192" s="3">
        <f t="shared" si="21"/>
        <v>0</v>
      </c>
      <c r="AC192" s="3">
        <f>IF(IF(AA192&gt;0,$Q$4-$Q$3,$Q$4-Расчет!X206)&gt;0,IF(AA192&gt;0,$Q$4-$Q$3,$Q$4-Расчет!X206),0)</f>
        <v>0</v>
      </c>
      <c r="AD192" s="3">
        <f t="shared" si="22"/>
        <v>0</v>
      </c>
      <c r="AE192" s="3">
        <f>IF(IF(AC192&gt;0,$Q$5-$Q$4,$Q$5-Расчет!X206)&gt;0,IF(AC192&gt;0,$Q$5-$Q$4,$Q$5-Расчет!X206),0)</f>
        <v>0</v>
      </c>
      <c r="AF192" s="3">
        <f t="shared" si="23"/>
        <v>0</v>
      </c>
      <c r="AG192" s="3">
        <f>IF(IF(AE192&gt;0,$Q$6-$Q$5,$Q$6-Расчет!X206)&gt;0,IF(AE192&gt;0,$Q$6-$Q$5,$Q$6-Расчет!X206),0)</f>
        <v>0</v>
      </c>
      <c r="AH192" s="3">
        <f t="shared" si="24"/>
        <v>0</v>
      </c>
    </row>
    <row r="193" spans="1:34" x14ac:dyDescent="0.25">
      <c r="A193" s="3">
        <f>IF(Расчет!H207='ФОРМУЛЫ!'!$B$4,Расчет!G207*Расчет!$N$28,IF(Расчет!H207='ФОРМУЛЫ!'!$B$5,Расчет!G207,IF(Расчет!H207='ФОРМУЛЫ!'!$B$6,Расчет!G207*Расчет!$O$28,0)))</f>
        <v>0</v>
      </c>
      <c r="B193" s="3">
        <f>A193*Расчет!E207</f>
        <v>0</v>
      </c>
      <c r="C193" s="3">
        <f>IF(Расчет!J207='ФОРМУЛЫ!'!$B$3,Расчет!G207*Расчет!I207/100,IF(Расчет!J207='ФОРМУЛЫ!'!$B$4,Расчет!I207*Расчет!$N$28,IF(Расчет!J207='ФОРМУЛЫ!'!$B$5,Расчет!I207,IF(Расчет!J207='ФОРМУЛЫ!'!$B$6,Расчет!I207*Расчет!$O$28,0))))</f>
        <v>0</v>
      </c>
      <c r="D193" s="3">
        <f>C193*Расчет!E207</f>
        <v>0</v>
      </c>
      <c r="E193" s="3">
        <f t="shared" si="17"/>
        <v>0</v>
      </c>
      <c r="F193" s="3">
        <f>E193*Расчет!E207</f>
        <v>0</v>
      </c>
      <c r="G193" s="3">
        <f>IF(Расчет!M207="",'ФОРМУЛЫ!'!E193*(100+Расчет!$M$28)/100,'ФОРМУЛЫ!'!E193*(100+Расчет!M207)/100)</f>
        <v>0</v>
      </c>
      <c r="H193" s="7">
        <f>IF(Расчет!M207="",ROUND(Расчет!K207*(1+Расчет!$M$28/100),0),ROUND(Расчет!K207*(1+Расчет!M207/100),0))</f>
        <v>0</v>
      </c>
      <c r="I193" s="7">
        <f>IF(Расчет!M207="",(Расчет!$M$28+100)/100,(Расчет!M207+100)/100)</f>
        <v>1.2</v>
      </c>
      <c r="J193" s="5">
        <f>IF(Расчет!P207="",IF($O$16=0,'ФОРМУЛЫ!'!H193,ROUND(Расчет!K207*'ФОРМУЛЫ!'!I193+L193,0)),Расчет!P207)</f>
        <v>0</v>
      </c>
      <c r="K193" s="5">
        <f>J193*Расчет!E207</f>
        <v>0</v>
      </c>
      <c r="L193" s="3">
        <f>IF($O$16=0,0,$M$16*(Расчет!K207/$O$16))</f>
        <v>0</v>
      </c>
      <c r="O193" s="3">
        <f>IF(Расчет!P207=0,Расчет!L207,0)</f>
        <v>0</v>
      </c>
      <c r="P193" s="12">
        <f t="shared" si="18"/>
        <v>0</v>
      </c>
      <c r="Q193" s="3">
        <f>IF(Расчет!H207='ФОРМУЛЫ!'!$B$5,'ФОРМУЛЫ!'!A193,0)</f>
        <v>0</v>
      </c>
      <c r="R193" s="3">
        <f>IF(Расчет!H207='ФОРМУЛЫ!'!$B$4,'ФОРМУЛЫ!'!A193,0)</f>
        <v>0</v>
      </c>
      <c r="S193" s="3">
        <f>IF(Расчет!H207='ФОРМУЛЫ!'!$B$6,'ФОРМУЛЫ!'!A193,0)</f>
        <v>0</v>
      </c>
      <c r="T193" s="5">
        <f>ROUND((IF(Расчет!R207='ФОРМУЛЫ!'!$E$3,(A193-A193/1.18),IF(Расчет!R207='ФОРМУЛЫ!'!$E$4,0,IF(Расчет!R207='ФОРМУЛЫ!'!$E$5,(A193-A193/1.1),X))))*Расчет!E207,2)</f>
        <v>0</v>
      </c>
      <c r="U193" s="3">
        <f>ROUND((IF(Расчет!R207='ФОРМУЛЫ!'!$E$3,(J193-J193/1.18),IF(Расчет!R207='ФОРМУЛЫ!'!$E$4,0,IF(Расчет!R207='ФОРМУЛЫ!'!$E$5,(J193-J193/1.1),X))))*Расчет!E207,2)</f>
        <v>0</v>
      </c>
      <c r="V193" s="3">
        <f>ROUND((J193-J193/1.18)*Расчет!E207,2)</f>
        <v>0</v>
      </c>
      <c r="W193" s="3">
        <f>ROUND(A193*Расчет!E207*0.21/365,2)</f>
        <v>0</v>
      </c>
      <c r="X193" s="3">
        <f t="shared" si="19"/>
        <v>0</v>
      </c>
      <c r="Y193" s="3">
        <f>IF(($Q$2-Расчет!X207)&gt;0,($Q$2-Расчет!X207),0)</f>
        <v>0</v>
      </c>
      <c r="Z193" s="3">
        <f t="shared" si="20"/>
        <v>0</v>
      </c>
      <c r="AA193" s="3">
        <f>IF(IF(Y193&gt;0,$Q$3-$Q$2,$Q$3-Расчет!X207)&gt;0,IF(Y193&gt;0,$Q$3-$Q$2,$Q$3-Расчет!X207),0)</f>
        <v>0</v>
      </c>
      <c r="AB193" s="3">
        <f t="shared" si="21"/>
        <v>0</v>
      </c>
      <c r="AC193" s="3">
        <f>IF(IF(AA193&gt;0,$Q$4-$Q$3,$Q$4-Расчет!X207)&gt;0,IF(AA193&gt;0,$Q$4-$Q$3,$Q$4-Расчет!X207),0)</f>
        <v>0</v>
      </c>
      <c r="AD193" s="3">
        <f t="shared" si="22"/>
        <v>0</v>
      </c>
      <c r="AE193" s="3">
        <f>IF(IF(AC193&gt;0,$Q$5-$Q$4,$Q$5-Расчет!X207)&gt;0,IF(AC193&gt;0,$Q$5-$Q$4,$Q$5-Расчет!X207),0)</f>
        <v>0</v>
      </c>
      <c r="AF193" s="3">
        <f t="shared" si="23"/>
        <v>0</v>
      </c>
      <c r="AG193" s="3">
        <f>IF(IF(AE193&gt;0,$Q$6-$Q$5,$Q$6-Расчет!X207)&gt;0,IF(AE193&gt;0,$Q$6-$Q$5,$Q$6-Расчет!X207),0)</f>
        <v>0</v>
      </c>
      <c r="AH193" s="3">
        <f t="shared" si="24"/>
        <v>0</v>
      </c>
    </row>
    <row r="194" spans="1:34" x14ac:dyDescent="0.25">
      <c r="A194" s="3">
        <f>IF(Расчет!H208='ФОРМУЛЫ!'!$B$4,Расчет!G208*Расчет!$N$28,IF(Расчет!H208='ФОРМУЛЫ!'!$B$5,Расчет!G208,IF(Расчет!H208='ФОРМУЛЫ!'!$B$6,Расчет!G208*Расчет!$O$28,0)))</f>
        <v>0</v>
      </c>
      <c r="B194" s="3">
        <f>A194*Расчет!E208</f>
        <v>0</v>
      </c>
      <c r="C194" s="3">
        <f>IF(Расчет!J208='ФОРМУЛЫ!'!$B$3,Расчет!G208*Расчет!I208/100,IF(Расчет!J208='ФОРМУЛЫ!'!$B$4,Расчет!I208*Расчет!$N$28,IF(Расчет!J208='ФОРМУЛЫ!'!$B$5,Расчет!I208,IF(Расчет!J208='ФОРМУЛЫ!'!$B$6,Расчет!I208*Расчет!$O$28,0))))</f>
        <v>0</v>
      </c>
      <c r="D194" s="3">
        <f>C194*Расчет!E208</f>
        <v>0</v>
      </c>
      <c r="E194" s="3">
        <f t="shared" si="17"/>
        <v>0</v>
      </c>
      <c r="F194" s="3">
        <f>E194*Расчет!E208</f>
        <v>0</v>
      </c>
      <c r="G194" s="3">
        <f>IF(Расчет!M208="",'ФОРМУЛЫ!'!E194*(100+Расчет!$M$28)/100,'ФОРМУЛЫ!'!E194*(100+Расчет!M208)/100)</f>
        <v>0</v>
      </c>
      <c r="H194" s="7">
        <f>IF(Расчет!M208="",ROUND(Расчет!K208*(1+Расчет!$M$28/100),0),ROUND(Расчет!K208*(1+Расчет!M208/100),0))</f>
        <v>0</v>
      </c>
      <c r="I194" s="7">
        <f>IF(Расчет!M208="",(Расчет!$M$28+100)/100,(Расчет!M208+100)/100)</f>
        <v>1.2</v>
      </c>
      <c r="J194" s="5">
        <f>IF(Расчет!P208="",IF($O$16=0,'ФОРМУЛЫ!'!H194,ROUND(Расчет!K208*'ФОРМУЛЫ!'!I194+L194,0)),Расчет!P208)</f>
        <v>0</v>
      </c>
      <c r="K194" s="5">
        <f>J194*Расчет!E208</f>
        <v>0</v>
      </c>
      <c r="L194" s="3">
        <f>IF($O$16=0,0,$M$16*(Расчет!K208/$O$16))</f>
        <v>0</v>
      </c>
      <c r="O194" s="3">
        <f>IF(Расчет!P208=0,Расчет!L208,0)</f>
        <v>0</v>
      </c>
      <c r="P194" s="12">
        <f t="shared" si="18"/>
        <v>0</v>
      </c>
      <c r="Q194" s="3">
        <f>IF(Расчет!H208='ФОРМУЛЫ!'!$B$5,'ФОРМУЛЫ!'!A194,0)</f>
        <v>0</v>
      </c>
      <c r="R194" s="3">
        <f>IF(Расчет!H208='ФОРМУЛЫ!'!$B$4,'ФОРМУЛЫ!'!A194,0)</f>
        <v>0</v>
      </c>
      <c r="S194" s="3">
        <f>IF(Расчет!H208='ФОРМУЛЫ!'!$B$6,'ФОРМУЛЫ!'!A194,0)</f>
        <v>0</v>
      </c>
      <c r="T194" s="5">
        <f>ROUND((IF(Расчет!R208='ФОРМУЛЫ!'!$E$3,(A194-A194/1.18),IF(Расчет!R208='ФОРМУЛЫ!'!$E$4,0,IF(Расчет!R208='ФОРМУЛЫ!'!$E$5,(A194-A194/1.1),X))))*Расчет!E208,2)</f>
        <v>0</v>
      </c>
      <c r="U194" s="3">
        <f>ROUND((IF(Расчет!R208='ФОРМУЛЫ!'!$E$3,(J194-J194/1.18),IF(Расчет!R208='ФОРМУЛЫ!'!$E$4,0,IF(Расчет!R208='ФОРМУЛЫ!'!$E$5,(J194-J194/1.1),X))))*Расчет!E208,2)</f>
        <v>0</v>
      </c>
      <c r="V194" s="3">
        <f>ROUND((J194-J194/1.18)*Расчет!E208,2)</f>
        <v>0</v>
      </c>
      <c r="W194" s="3">
        <f>ROUND(A194*Расчет!E208*0.21/365,2)</f>
        <v>0</v>
      </c>
      <c r="X194" s="3">
        <f t="shared" si="19"/>
        <v>0</v>
      </c>
      <c r="Y194" s="3">
        <f>IF(($Q$2-Расчет!X208)&gt;0,($Q$2-Расчет!X208),0)</f>
        <v>0</v>
      </c>
      <c r="Z194" s="3">
        <f t="shared" si="20"/>
        <v>0</v>
      </c>
      <c r="AA194" s="3">
        <f>IF(IF(Y194&gt;0,$Q$3-$Q$2,$Q$3-Расчет!X208)&gt;0,IF(Y194&gt;0,$Q$3-$Q$2,$Q$3-Расчет!X208),0)</f>
        <v>0</v>
      </c>
      <c r="AB194" s="3">
        <f t="shared" si="21"/>
        <v>0</v>
      </c>
      <c r="AC194" s="3">
        <f>IF(IF(AA194&gt;0,$Q$4-$Q$3,$Q$4-Расчет!X208)&gt;0,IF(AA194&gt;0,$Q$4-$Q$3,$Q$4-Расчет!X208),0)</f>
        <v>0</v>
      </c>
      <c r="AD194" s="3">
        <f t="shared" si="22"/>
        <v>0</v>
      </c>
      <c r="AE194" s="3">
        <f>IF(IF(AC194&gt;0,$Q$5-$Q$4,$Q$5-Расчет!X208)&gt;0,IF(AC194&gt;0,$Q$5-$Q$4,$Q$5-Расчет!X208),0)</f>
        <v>0</v>
      </c>
      <c r="AF194" s="3">
        <f t="shared" si="23"/>
        <v>0</v>
      </c>
      <c r="AG194" s="3">
        <f>IF(IF(AE194&gt;0,$Q$6-$Q$5,$Q$6-Расчет!X208)&gt;0,IF(AE194&gt;0,$Q$6-$Q$5,$Q$6-Расчет!X208),0)</f>
        <v>0</v>
      </c>
      <c r="AH194" s="3">
        <f t="shared" si="24"/>
        <v>0</v>
      </c>
    </row>
    <row r="195" spans="1:34" x14ac:dyDescent="0.25">
      <c r="A195" s="3">
        <f>IF(Расчет!H209='ФОРМУЛЫ!'!$B$4,Расчет!G209*Расчет!$N$28,IF(Расчет!H209='ФОРМУЛЫ!'!$B$5,Расчет!G209,IF(Расчет!H209='ФОРМУЛЫ!'!$B$6,Расчет!G209*Расчет!$O$28,0)))</f>
        <v>0</v>
      </c>
      <c r="B195" s="3">
        <f>A195*Расчет!E209</f>
        <v>0</v>
      </c>
      <c r="C195" s="3">
        <f>IF(Расчет!J209='ФОРМУЛЫ!'!$B$3,Расчет!G209*Расчет!I209/100,IF(Расчет!J209='ФОРМУЛЫ!'!$B$4,Расчет!I209*Расчет!$N$28,IF(Расчет!J209='ФОРМУЛЫ!'!$B$5,Расчет!I209,IF(Расчет!J209='ФОРМУЛЫ!'!$B$6,Расчет!I209*Расчет!$O$28,0))))</f>
        <v>0</v>
      </c>
      <c r="D195" s="3">
        <f>C195*Расчет!E209</f>
        <v>0</v>
      </c>
      <c r="E195" s="3">
        <f t="shared" si="17"/>
        <v>0</v>
      </c>
      <c r="F195" s="3">
        <f>E195*Расчет!E209</f>
        <v>0</v>
      </c>
      <c r="G195" s="3">
        <f>IF(Расчет!M209="",'ФОРМУЛЫ!'!E195*(100+Расчет!$M$28)/100,'ФОРМУЛЫ!'!E195*(100+Расчет!M209)/100)</f>
        <v>0</v>
      </c>
      <c r="H195" s="7">
        <f>IF(Расчет!M209="",ROUND(Расчет!K209*(1+Расчет!$M$28/100),0),ROUND(Расчет!K209*(1+Расчет!M209/100),0))</f>
        <v>0</v>
      </c>
      <c r="I195" s="7">
        <f>IF(Расчет!M209="",(Расчет!$M$28+100)/100,(Расчет!M209+100)/100)</f>
        <v>1.2</v>
      </c>
      <c r="J195" s="5">
        <f>IF(Расчет!P209="",IF($O$16=0,'ФОРМУЛЫ!'!H195,ROUND(Расчет!K209*'ФОРМУЛЫ!'!I195+L195,0)),Расчет!P209)</f>
        <v>0</v>
      </c>
      <c r="K195" s="5">
        <f>J195*Расчет!E209</f>
        <v>0</v>
      </c>
      <c r="L195" s="3">
        <f>IF($O$16=0,0,$M$16*(Расчет!K209/$O$16))</f>
        <v>0</v>
      </c>
      <c r="O195" s="3">
        <f>IF(Расчет!P209=0,Расчет!L209,0)</f>
        <v>0</v>
      </c>
      <c r="P195" s="12">
        <f t="shared" si="18"/>
        <v>0</v>
      </c>
      <c r="Q195" s="3">
        <f>IF(Расчет!H209='ФОРМУЛЫ!'!$B$5,'ФОРМУЛЫ!'!A195,0)</f>
        <v>0</v>
      </c>
      <c r="R195" s="3">
        <f>IF(Расчет!H209='ФОРМУЛЫ!'!$B$4,'ФОРМУЛЫ!'!A195,0)</f>
        <v>0</v>
      </c>
      <c r="S195" s="3">
        <f>IF(Расчет!H209='ФОРМУЛЫ!'!$B$6,'ФОРМУЛЫ!'!A195,0)</f>
        <v>0</v>
      </c>
      <c r="T195" s="5">
        <f>ROUND((IF(Расчет!R209='ФОРМУЛЫ!'!$E$3,(A195-A195/1.18),IF(Расчет!R209='ФОРМУЛЫ!'!$E$4,0,IF(Расчет!R209='ФОРМУЛЫ!'!$E$5,(A195-A195/1.1),X))))*Расчет!E209,2)</f>
        <v>0</v>
      </c>
      <c r="U195" s="3">
        <f>ROUND((IF(Расчет!R209='ФОРМУЛЫ!'!$E$3,(J195-J195/1.18),IF(Расчет!R209='ФОРМУЛЫ!'!$E$4,0,IF(Расчет!R209='ФОРМУЛЫ!'!$E$5,(J195-J195/1.1),X))))*Расчет!E209,2)</f>
        <v>0</v>
      </c>
      <c r="V195" s="3">
        <f>ROUND((J195-J195/1.18)*Расчет!E209,2)</f>
        <v>0</v>
      </c>
      <c r="W195" s="3">
        <f>ROUND(A195*Расчет!E209*0.21/365,2)</f>
        <v>0</v>
      </c>
      <c r="X195" s="3">
        <f t="shared" si="19"/>
        <v>0</v>
      </c>
      <c r="Y195" s="3">
        <f>IF(($Q$2-Расчет!X209)&gt;0,($Q$2-Расчет!X209),0)</f>
        <v>0</v>
      </c>
      <c r="Z195" s="3">
        <f t="shared" si="20"/>
        <v>0</v>
      </c>
      <c r="AA195" s="3">
        <f>IF(IF(Y195&gt;0,$Q$3-$Q$2,$Q$3-Расчет!X209)&gt;0,IF(Y195&gt;0,$Q$3-$Q$2,$Q$3-Расчет!X209),0)</f>
        <v>0</v>
      </c>
      <c r="AB195" s="3">
        <f t="shared" si="21"/>
        <v>0</v>
      </c>
      <c r="AC195" s="3">
        <f>IF(IF(AA195&gt;0,$Q$4-$Q$3,$Q$4-Расчет!X209)&gt;0,IF(AA195&gt;0,$Q$4-$Q$3,$Q$4-Расчет!X209),0)</f>
        <v>0</v>
      </c>
      <c r="AD195" s="3">
        <f t="shared" si="22"/>
        <v>0</v>
      </c>
      <c r="AE195" s="3">
        <f>IF(IF(AC195&gt;0,$Q$5-$Q$4,$Q$5-Расчет!X209)&gt;0,IF(AC195&gt;0,$Q$5-$Q$4,$Q$5-Расчет!X209),0)</f>
        <v>0</v>
      </c>
      <c r="AF195" s="3">
        <f t="shared" si="23"/>
        <v>0</v>
      </c>
      <c r="AG195" s="3">
        <f>IF(IF(AE195&gt;0,$Q$6-$Q$5,$Q$6-Расчет!X209)&gt;0,IF(AE195&gt;0,$Q$6-$Q$5,$Q$6-Расчет!X209),0)</f>
        <v>0</v>
      </c>
      <c r="AH195" s="3">
        <f t="shared" si="24"/>
        <v>0</v>
      </c>
    </row>
    <row r="196" spans="1:34" x14ac:dyDescent="0.25">
      <c r="A196" s="3">
        <f>IF(Расчет!H210='ФОРМУЛЫ!'!$B$4,Расчет!G210*Расчет!$N$28,IF(Расчет!H210='ФОРМУЛЫ!'!$B$5,Расчет!G210,IF(Расчет!H210='ФОРМУЛЫ!'!$B$6,Расчет!G210*Расчет!$O$28,0)))</f>
        <v>0</v>
      </c>
      <c r="B196" s="3">
        <f>A196*Расчет!E210</f>
        <v>0</v>
      </c>
      <c r="C196" s="3">
        <f>IF(Расчет!J210='ФОРМУЛЫ!'!$B$3,Расчет!G210*Расчет!I210/100,IF(Расчет!J210='ФОРМУЛЫ!'!$B$4,Расчет!I210*Расчет!$N$28,IF(Расчет!J210='ФОРМУЛЫ!'!$B$5,Расчет!I210,IF(Расчет!J210='ФОРМУЛЫ!'!$B$6,Расчет!I210*Расчет!$O$28,0))))</f>
        <v>0</v>
      </c>
      <c r="D196" s="3">
        <f>C196*Расчет!E210</f>
        <v>0</v>
      </c>
      <c r="E196" s="3">
        <f t="shared" si="17"/>
        <v>0</v>
      </c>
      <c r="F196" s="3">
        <f>E196*Расчет!E210</f>
        <v>0</v>
      </c>
      <c r="G196" s="3">
        <f>IF(Расчет!M210="",'ФОРМУЛЫ!'!E196*(100+Расчет!$M$28)/100,'ФОРМУЛЫ!'!E196*(100+Расчет!M210)/100)</f>
        <v>0</v>
      </c>
      <c r="H196" s="7">
        <f>IF(Расчет!M210="",ROUND(Расчет!K210*(1+Расчет!$M$28/100),0),ROUND(Расчет!K210*(1+Расчет!M210/100),0))</f>
        <v>0</v>
      </c>
      <c r="I196" s="7">
        <f>IF(Расчет!M210="",(Расчет!$M$28+100)/100,(Расчет!M210+100)/100)</f>
        <v>1.2</v>
      </c>
      <c r="J196" s="5">
        <f>IF(Расчет!P210="",IF($O$16=0,'ФОРМУЛЫ!'!H196,ROUND(Расчет!K210*'ФОРМУЛЫ!'!I196+L196,0)),Расчет!P210)</f>
        <v>0</v>
      </c>
      <c r="K196" s="5">
        <f>J196*Расчет!E210</f>
        <v>0</v>
      </c>
      <c r="L196" s="3">
        <f>IF($O$16=0,0,$M$16*(Расчет!K210/$O$16))</f>
        <v>0</v>
      </c>
      <c r="O196" s="3">
        <f>IF(Расчет!P210=0,Расчет!L210,0)</f>
        <v>0</v>
      </c>
      <c r="P196" s="12">
        <f t="shared" si="18"/>
        <v>0</v>
      </c>
      <c r="Q196" s="3">
        <f>IF(Расчет!H210='ФОРМУЛЫ!'!$B$5,'ФОРМУЛЫ!'!A196,0)</f>
        <v>0</v>
      </c>
      <c r="R196" s="3">
        <f>IF(Расчет!H210='ФОРМУЛЫ!'!$B$4,'ФОРМУЛЫ!'!A196,0)</f>
        <v>0</v>
      </c>
      <c r="S196" s="3">
        <f>IF(Расчет!H210='ФОРМУЛЫ!'!$B$6,'ФОРМУЛЫ!'!A196,0)</f>
        <v>0</v>
      </c>
      <c r="T196" s="5">
        <f>ROUND((IF(Расчет!R210='ФОРМУЛЫ!'!$E$3,(A196-A196/1.18),IF(Расчет!R210='ФОРМУЛЫ!'!$E$4,0,IF(Расчет!R210='ФОРМУЛЫ!'!$E$5,(A196-A196/1.1),X))))*Расчет!E210,2)</f>
        <v>0</v>
      </c>
      <c r="U196" s="3">
        <f>ROUND((IF(Расчет!R210='ФОРМУЛЫ!'!$E$3,(J196-J196/1.18),IF(Расчет!R210='ФОРМУЛЫ!'!$E$4,0,IF(Расчет!R210='ФОРМУЛЫ!'!$E$5,(J196-J196/1.1),X))))*Расчет!E210,2)</f>
        <v>0</v>
      </c>
      <c r="V196" s="3">
        <f>ROUND((J196-J196/1.18)*Расчет!E210,2)</f>
        <v>0</v>
      </c>
      <c r="W196" s="3">
        <f>ROUND(A196*Расчет!E210*0.21/365,2)</f>
        <v>0</v>
      </c>
      <c r="X196" s="3">
        <f t="shared" si="19"/>
        <v>0</v>
      </c>
      <c r="Y196" s="3">
        <f>IF(($Q$2-Расчет!X210)&gt;0,($Q$2-Расчет!X210),0)</f>
        <v>0</v>
      </c>
      <c r="Z196" s="3">
        <f t="shared" si="20"/>
        <v>0</v>
      </c>
      <c r="AA196" s="3">
        <f>IF(IF(Y196&gt;0,$Q$3-$Q$2,$Q$3-Расчет!X210)&gt;0,IF(Y196&gt;0,$Q$3-$Q$2,$Q$3-Расчет!X210),0)</f>
        <v>0</v>
      </c>
      <c r="AB196" s="3">
        <f t="shared" si="21"/>
        <v>0</v>
      </c>
      <c r="AC196" s="3">
        <f>IF(IF(AA196&gt;0,$Q$4-$Q$3,$Q$4-Расчет!X210)&gt;0,IF(AA196&gt;0,$Q$4-$Q$3,$Q$4-Расчет!X210),0)</f>
        <v>0</v>
      </c>
      <c r="AD196" s="3">
        <f t="shared" si="22"/>
        <v>0</v>
      </c>
      <c r="AE196" s="3">
        <f>IF(IF(AC196&gt;0,$Q$5-$Q$4,$Q$5-Расчет!X210)&gt;0,IF(AC196&gt;0,$Q$5-$Q$4,$Q$5-Расчет!X210),0)</f>
        <v>0</v>
      </c>
      <c r="AF196" s="3">
        <f t="shared" si="23"/>
        <v>0</v>
      </c>
      <c r="AG196" s="3">
        <f>IF(IF(AE196&gt;0,$Q$6-$Q$5,$Q$6-Расчет!X210)&gt;0,IF(AE196&gt;0,$Q$6-$Q$5,$Q$6-Расчет!X210),0)</f>
        <v>0</v>
      </c>
      <c r="AH196" s="3">
        <f t="shared" si="24"/>
        <v>0</v>
      </c>
    </row>
    <row r="197" spans="1:34" x14ac:dyDescent="0.25">
      <c r="A197" s="3">
        <f>IF(Расчет!H211='ФОРМУЛЫ!'!$B$4,Расчет!G211*Расчет!$N$28,IF(Расчет!H211='ФОРМУЛЫ!'!$B$5,Расчет!G211,IF(Расчет!H211='ФОРМУЛЫ!'!$B$6,Расчет!G211*Расчет!$O$28,0)))</f>
        <v>0</v>
      </c>
      <c r="B197" s="3">
        <f>A197*Расчет!E211</f>
        <v>0</v>
      </c>
      <c r="C197" s="3">
        <f>IF(Расчет!J211='ФОРМУЛЫ!'!$B$3,Расчет!G211*Расчет!I211/100,IF(Расчет!J211='ФОРМУЛЫ!'!$B$4,Расчет!I211*Расчет!$N$28,IF(Расчет!J211='ФОРМУЛЫ!'!$B$5,Расчет!I211,IF(Расчет!J211='ФОРМУЛЫ!'!$B$6,Расчет!I211*Расчет!$O$28,0))))</f>
        <v>0</v>
      </c>
      <c r="D197" s="3">
        <f>C197*Расчет!E211</f>
        <v>0</v>
      </c>
      <c r="E197" s="3">
        <f t="shared" si="17"/>
        <v>0</v>
      </c>
      <c r="F197" s="3">
        <f>E197*Расчет!E211</f>
        <v>0</v>
      </c>
      <c r="G197" s="3">
        <f>IF(Расчет!M211="",'ФОРМУЛЫ!'!E197*(100+Расчет!$M$28)/100,'ФОРМУЛЫ!'!E197*(100+Расчет!M211)/100)</f>
        <v>0</v>
      </c>
      <c r="H197" s="7">
        <f>IF(Расчет!M211="",ROUND(Расчет!K211*(1+Расчет!$M$28/100),0),ROUND(Расчет!K211*(1+Расчет!M211/100),0))</f>
        <v>0</v>
      </c>
      <c r="I197" s="7">
        <f>IF(Расчет!M211="",(Расчет!$M$28+100)/100,(Расчет!M211+100)/100)</f>
        <v>1.2</v>
      </c>
      <c r="J197" s="5">
        <f>IF(Расчет!P211="",IF($O$16=0,'ФОРМУЛЫ!'!H197,ROUND(Расчет!K211*'ФОРМУЛЫ!'!I197+L197,0)),Расчет!P211)</f>
        <v>0</v>
      </c>
      <c r="K197" s="5">
        <f>J197*Расчет!E211</f>
        <v>0</v>
      </c>
      <c r="L197" s="3">
        <f>IF($O$16=0,0,$M$16*(Расчет!K211/$O$16))</f>
        <v>0</v>
      </c>
      <c r="O197" s="3">
        <f>IF(Расчет!P211=0,Расчет!L211,0)</f>
        <v>0</v>
      </c>
      <c r="P197" s="12">
        <f t="shared" si="18"/>
        <v>0</v>
      </c>
      <c r="Q197" s="3">
        <f>IF(Расчет!H211='ФОРМУЛЫ!'!$B$5,'ФОРМУЛЫ!'!A197,0)</f>
        <v>0</v>
      </c>
      <c r="R197" s="3">
        <f>IF(Расчет!H211='ФОРМУЛЫ!'!$B$4,'ФОРМУЛЫ!'!A197,0)</f>
        <v>0</v>
      </c>
      <c r="S197" s="3">
        <f>IF(Расчет!H211='ФОРМУЛЫ!'!$B$6,'ФОРМУЛЫ!'!A197,0)</f>
        <v>0</v>
      </c>
      <c r="T197" s="5">
        <f>ROUND((IF(Расчет!R211='ФОРМУЛЫ!'!$E$3,(A197-A197/1.18),IF(Расчет!R211='ФОРМУЛЫ!'!$E$4,0,IF(Расчет!R211='ФОРМУЛЫ!'!$E$5,(A197-A197/1.1),X))))*Расчет!E211,2)</f>
        <v>0</v>
      </c>
      <c r="U197" s="3">
        <f>ROUND((IF(Расчет!R211='ФОРМУЛЫ!'!$E$3,(J197-J197/1.18),IF(Расчет!R211='ФОРМУЛЫ!'!$E$4,0,IF(Расчет!R211='ФОРМУЛЫ!'!$E$5,(J197-J197/1.1),X))))*Расчет!E211,2)</f>
        <v>0</v>
      </c>
      <c r="V197" s="3">
        <f>ROUND((J197-J197/1.18)*Расчет!E211,2)</f>
        <v>0</v>
      </c>
      <c r="W197" s="3">
        <f>ROUND(A197*Расчет!E211*0.21/365,2)</f>
        <v>0</v>
      </c>
      <c r="X197" s="3">
        <f t="shared" si="19"/>
        <v>0</v>
      </c>
      <c r="Y197" s="3">
        <f>IF(($Q$2-Расчет!X211)&gt;0,($Q$2-Расчет!X211),0)</f>
        <v>0</v>
      </c>
      <c r="Z197" s="3">
        <f t="shared" si="20"/>
        <v>0</v>
      </c>
      <c r="AA197" s="3">
        <f>IF(IF(Y197&gt;0,$Q$3-$Q$2,$Q$3-Расчет!X211)&gt;0,IF(Y197&gt;0,$Q$3-$Q$2,$Q$3-Расчет!X211),0)</f>
        <v>0</v>
      </c>
      <c r="AB197" s="3">
        <f t="shared" si="21"/>
        <v>0</v>
      </c>
      <c r="AC197" s="3">
        <f>IF(IF(AA197&gt;0,$Q$4-$Q$3,$Q$4-Расчет!X211)&gt;0,IF(AA197&gt;0,$Q$4-$Q$3,$Q$4-Расчет!X211),0)</f>
        <v>0</v>
      </c>
      <c r="AD197" s="3">
        <f t="shared" si="22"/>
        <v>0</v>
      </c>
      <c r="AE197" s="3">
        <f>IF(IF(AC197&gt;0,$Q$5-$Q$4,$Q$5-Расчет!X211)&gt;0,IF(AC197&gt;0,$Q$5-$Q$4,$Q$5-Расчет!X211),0)</f>
        <v>0</v>
      </c>
      <c r="AF197" s="3">
        <f t="shared" si="23"/>
        <v>0</v>
      </c>
      <c r="AG197" s="3">
        <f>IF(IF(AE197&gt;0,$Q$6-$Q$5,$Q$6-Расчет!X211)&gt;0,IF(AE197&gt;0,$Q$6-$Q$5,$Q$6-Расчет!X211),0)</f>
        <v>0</v>
      </c>
      <c r="AH197" s="3">
        <f t="shared" si="24"/>
        <v>0</v>
      </c>
    </row>
    <row r="198" spans="1:34" x14ac:dyDescent="0.25">
      <c r="A198" s="3">
        <f>IF(Расчет!H212='ФОРМУЛЫ!'!$B$4,Расчет!G212*Расчет!$N$28,IF(Расчет!H212='ФОРМУЛЫ!'!$B$5,Расчет!G212,IF(Расчет!H212='ФОРМУЛЫ!'!$B$6,Расчет!G212*Расчет!$O$28,0)))</f>
        <v>0</v>
      </c>
      <c r="B198" s="3">
        <f>A198*Расчет!E212</f>
        <v>0</v>
      </c>
      <c r="C198" s="3">
        <f>IF(Расчет!J212='ФОРМУЛЫ!'!$B$3,Расчет!G212*Расчет!I212/100,IF(Расчет!J212='ФОРМУЛЫ!'!$B$4,Расчет!I212*Расчет!$N$28,IF(Расчет!J212='ФОРМУЛЫ!'!$B$5,Расчет!I212,IF(Расчет!J212='ФОРМУЛЫ!'!$B$6,Расчет!I212*Расчет!$O$28,0))))</f>
        <v>0</v>
      </c>
      <c r="D198" s="3">
        <f>C198*Расчет!E212</f>
        <v>0</v>
      </c>
      <c r="E198" s="3">
        <f t="shared" si="17"/>
        <v>0</v>
      </c>
      <c r="F198" s="3">
        <f>E198*Расчет!E212</f>
        <v>0</v>
      </c>
      <c r="G198" s="3">
        <f>IF(Расчет!M212="",'ФОРМУЛЫ!'!E198*(100+Расчет!$M$28)/100,'ФОРМУЛЫ!'!E198*(100+Расчет!M212)/100)</f>
        <v>0</v>
      </c>
      <c r="H198" s="7">
        <f>IF(Расчет!M212="",ROUND(Расчет!K212*(1+Расчет!$M$28/100),0),ROUND(Расчет!K212*(1+Расчет!M212/100),0))</f>
        <v>0</v>
      </c>
      <c r="I198" s="7">
        <f>IF(Расчет!M212="",(Расчет!$M$28+100)/100,(Расчет!M212+100)/100)</f>
        <v>1.2</v>
      </c>
      <c r="J198" s="5">
        <f>IF(Расчет!P212="",IF($O$16=0,'ФОРМУЛЫ!'!H198,ROUND(Расчет!K212*'ФОРМУЛЫ!'!I198+L198,0)),Расчет!P212)</f>
        <v>0</v>
      </c>
      <c r="K198" s="5">
        <f>J198*Расчет!E212</f>
        <v>0</v>
      </c>
      <c r="L198" s="3">
        <f>IF($O$16=0,0,$M$16*(Расчет!K212/$O$16))</f>
        <v>0</v>
      </c>
      <c r="O198" s="3">
        <f>IF(Расчет!P212=0,Расчет!L212,0)</f>
        <v>0</v>
      </c>
      <c r="P198" s="12">
        <f t="shared" si="18"/>
        <v>0</v>
      </c>
      <c r="Q198" s="3">
        <f>IF(Расчет!H212='ФОРМУЛЫ!'!$B$5,'ФОРМУЛЫ!'!A198,0)</f>
        <v>0</v>
      </c>
      <c r="R198" s="3">
        <f>IF(Расчет!H212='ФОРМУЛЫ!'!$B$4,'ФОРМУЛЫ!'!A198,0)</f>
        <v>0</v>
      </c>
      <c r="S198" s="3">
        <f>IF(Расчет!H212='ФОРМУЛЫ!'!$B$6,'ФОРМУЛЫ!'!A198,0)</f>
        <v>0</v>
      </c>
      <c r="T198" s="5">
        <f>ROUND((IF(Расчет!R212='ФОРМУЛЫ!'!$E$3,(A198-A198/1.18),IF(Расчет!R212='ФОРМУЛЫ!'!$E$4,0,IF(Расчет!R212='ФОРМУЛЫ!'!$E$5,(A198-A198/1.1),X))))*Расчет!E212,2)</f>
        <v>0</v>
      </c>
      <c r="U198" s="3">
        <f>ROUND((IF(Расчет!R212='ФОРМУЛЫ!'!$E$3,(J198-J198/1.18),IF(Расчет!R212='ФОРМУЛЫ!'!$E$4,0,IF(Расчет!R212='ФОРМУЛЫ!'!$E$5,(J198-J198/1.1),X))))*Расчет!E212,2)</f>
        <v>0</v>
      </c>
      <c r="V198" s="3">
        <f>ROUND((J198-J198/1.18)*Расчет!E212,2)</f>
        <v>0</v>
      </c>
      <c r="W198" s="3">
        <f>ROUND(A198*Расчет!E212*0.21/365,2)</f>
        <v>0</v>
      </c>
      <c r="X198" s="3">
        <f t="shared" si="19"/>
        <v>0</v>
      </c>
      <c r="Y198" s="3">
        <f>IF(($Q$2-Расчет!X212)&gt;0,($Q$2-Расчет!X212),0)</f>
        <v>0</v>
      </c>
      <c r="Z198" s="3">
        <f t="shared" si="20"/>
        <v>0</v>
      </c>
      <c r="AA198" s="3">
        <f>IF(IF(Y198&gt;0,$Q$3-$Q$2,$Q$3-Расчет!X212)&gt;0,IF(Y198&gt;0,$Q$3-$Q$2,$Q$3-Расчет!X212),0)</f>
        <v>0</v>
      </c>
      <c r="AB198" s="3">
        <f t="shared" si="21"/>
        <v>0</v>
      </c>
      <c r="AC198" s="3">
        <f>IF(IF(AA198&gt;0,$Q$4-$Q$3,$Q$4-Расчет!X212)&gt;0,IF(AA198&gt;0,$Q$4-$Q$3,$Q$4-Расчет!X212),0)</f>
        <v>0</v>
      </c>
      <c r="AD198" s="3">
        <f t="shared" si="22"/>
        <v>0</v>
      </c>
      <c r="AE198" s="3">
        <f>IF(IF(AC198&gt;0,$Q$5-$Q$4,$Q$5-Расчет!X212)&gt;0,IF(AC198&gt;0,$Q$5-$Q$4,$Q$5-Расчет!X212),0)</f>
        <v>0</v>
      </c>
      <c r="AF198" s="3">
        <f t="shared" si="23"/>
        <v>0</v>
      </c>
      <c r="AG198" s="3">
        <f>IF(IF(AE198&gt;0,$Q$6-$Q$5,$Q$6-Расчет!X212)&gt;0,IF(AE198&gt;0,$Q$6-$Q$5,$Q$6-Расчет!X212),0)</f>
        <v>0</v>
      </c>
      <c r="AH198" s="3">
        <f t="shared" si="24"/>
        <v>0</v>
      </c>
    </row>
    <row r="199" spans="1:34" x14ac:dyDescent="0.25">
      <c r="A199" s="3">
        <f>IF(Расчет!H213='ФОРМУЛЫ!'!$B$4,Расчет!G213*Расчет!$N$28,IF(Расчет!H213='ФОРМУЛЫ!'!$B$5,Расчет!G213,IF(Расчет!H213='ФОРМУЛЫ!'!$B$6,Расчет!G213*Расчет!$O$28,0)))</f>
        <v>0</v>
      </c>
      <c r="B199" s="3">
        <f>A199*Расчет!E213</f>
        <v>0</v>
      </c>
      <c r="C199" s="3">
        <f>IF(Расчет!J213='ФОРМУЛЫ!'!$B$3,Расчет!G213*Расчет!I213/100,IF(Расчет!J213='ФОРМУЛЫ!'!$B$4,Расчет!I213*Расчет!$N$28,IF(Расчет!J213='ФОРМУЛЫ!'!$B$5,Расчет!I213,IF(Расчет!J213='ФОРМУЛЫ!'!$B$6,Расчет!I213*Расчет!$O$28,0))))</f>
        <v>0</v>
      </c>
      <c r="D199" s="3">
        <f>C199*Расчет!E213</f>
        <v>0</v>
      </c>
      <c r="E199" s="3">
        <f t="shared" si="17"/>
        <v>0</v>
      </c>
      <c r="F199" s="3">
        <f>E199*Расчет!E213</f>
        <v>0</v>
      </c>
      <c r="G199" s="3">
        <f>IF(Расчет!M213="",'ФОРМУЛЫ!'!E199*(100+Расчет!$M$28)/100,'ФОРМУЛЫ!'!E199*(100+Расчет!M213)/100)</f>
        <v>0</v>
      </c>
      <c r="H199" s="7">
        <f>IF(Расчет!M213="",ROUND(Расчет!K213*(1+Расчет!$M$28/100),0),ROUND(Расчет!K213*(1+Расчет!M213/100),0))</f>
        <v>0</v>
      </c>
      <c r="I199" s="7">
        <f>IF(Расчет!M213="",(Расчет!$M$28+100)/100,(Расчет!M213+100)/100)</f>
        <v>1.2</v>
      </c>
      <c r="J199" s="5">
        <f>IF(Расчет!P213="",IF($O$16=0,'ФОРМУЛЫ!'!H199,ROUND(Расчет!K213*'ФОРМУЛЫ!'!I199+L199,0)),Расчет!P213)</f>
        <v>0</v>
      </c>
      <c r="K199" s="5">
        <f>J199*Расчет!E213</f>
        <v>0</v>
      </c>
      <c r="L199" s="3">
        <f>IF($O$16=0,0,$M$16*(Расчет!K213/$O$16))</f>
        <v>0</v>
      </c>
      <c r="O199" s="3">
        <f>IF(Расчет!P213=0,Расчет!L213,0)</f>
        <v>0</v>
      </c>
      <c r="P199" s="12">
        <f t="shared" si="18"/>
        <v>0</v>
      </c>
      <c r="Q199" s="3">
        <f>IF(Расчет!H213='ФОРМУЛЫ!'!$B$5,'ФОРМУЛЫ!'!A199,0)</f>
        <v>0</v>
      </c>
      <c r="R199" s="3">
        <f>IF(Расчет!H213='ФОРМУЛЫ!'!$B$4,'ФОРМУЛЫ!'!A199,0)</f>
        <v>0</v>
      </c>
      <c r="S199" s="3">
        <f>IF(Расчет!H213='ФОРМУЛЫ!'!$B$6,'ФОРМУЛЫ!'!A199,0)</f>
        <v>0</v>
      </c>
      <c r="T199" s="5">
        <f>ROUND((IF(Расчет!R213='ФОРМУЛЫ!'!$E$3,(A199-A199/1.18),IF(Расчет!R213='ФОРМУЛЫ!'!$E$4,0,IF(Расчет!R213='ФОРМУЛЫ!'!$E$5,(A199-A199/1.1),X))))*Расчет!E213,2)</f>
        <v>0</v>
      </c>
      <c r="U199" s="3">
        <f>ROUND((IF(Расчет!R213='ФОРМУЛЫ!'!$E$3,(J199-J199/1.18),IF(Расчет!R213='ФОРМУЛЫ!'!$E$4,0,IF(Расчет!R213='ФОРМУЛЫ!'!$E$5,(J199-J199/1.1),X))))*Расчет!E213,2)</f>
        <v>0</v>
      </c>
      <c r="V199" s="3">
        <f>ROUND((J199-J199/1.18)*Расчет!E213,2)</f>
        <v>0</v>
      </c>
      <c r="W199" s="3">
        <f>ROUND(A199*Расчет!E213*0.21/365,2)</f>
        <v>0</v>
      </c>
      <c r="X199" s="3">
        <f t="shared" si="19"/>
        <v>0</v>
      </c>
      <c r="Y199" s="3">
        <f>IF(($Q$2-Расчет!X213)&gt;0,($Q$2-Расчет!X213),0)</f>
        <v>0</v>
      </c>
      <c r="Z199" s="3">
        <f t="shared" si="20"/>
        <v>0</v>
      </c>
      <c r="AA199" s="3">
        <f>IF(IF(Y199&gt;0,$Q$3-$Q$2,$Q$3-Расчет!X213)&gt;0,IF(Y199&gt;0,$Q$3-$Q$2,$Q$3-Расчет!X213),0)</f>
        <v>0</v>
      </c>
      <c r="AB199" s="3">
        <f t="shared" si="21"/>
        <v>0</v>
      </c>
      <c r="AC199" s="3">
        <f>IF(IF(AA199&gt;0,$Q$4-$Q$3,$Q$4-Расчет!X213)&gt;0,IF(AA199&gt;0,$Q$4-$Q$3,$Q$4-Расчет!X213),0)</f>
        <v>0</v>
      </c>
      <c r="AD199" s="3">
        <f t="shared" si="22"/>
        <v>0</v>
      </c>
      <c r="AE199" s="3">
        <f>IF(IF(AC199&gt;0,$Q$5-$Q$4,$Q$5-Расчет!X213)&gt;0,IF(AC199&gt;0,$Q$5-$Q$4,$Q$5-Расчет!X213),0)</f>
        <v>0</v>
      </c>
      <c r="AF199" s="3">
        <f t="shared" si="23"/>
        <v>0</v>
      </c>
      <c r="AG199" s="3">
        <f>IF(IF(AE199&gt;0,$Q$6-$Q$5,$Q$6-Расчет!X213)&gt;0,IF(AE199&gt;0,$Q$6-$Q$5,$Q$6-Расчет!X213),0)</f>
        <v>0</v>
      </c>
      <c r="AH199" s="3">
        <f t="shared" si="24"/>
        <v>0</v>
      </c>
    </row>
    <row r="200" spans="1:34" x14ac:dyDescent="0.25">
      <c r="A200" s="3">
        <f>IF(Расчет!H214='ФОРМУЛЫ!'!$B$4,Расчет!G214*Расчет!$N$28,IF(Расчет!H214='ФОРМУЛЫ!'!$B$5,Расчет!G214,IF(Расчет!H214='ФОРМУЛЫ!'!$B$6,Расчет!G214*Расчет!$O$28,0)))</f>
        <v>0</v>
      </c>
      <c r="B200" s="3">
        <f>A200*Расчет!E214</f>
        <v>0</v>
      </c>
      <c r="C200" s="3">
        <f>IF(Расчет!J214='ФОРМУЛЫ!'!$B$3,Расчет!G214*Расчет!I214/100,IF(Расчет!J214='ФОРМУЛЫ!'!$B$4,Расчет!I214*Расчет!$N$28,IF(Расчет!J214='ФОРМУЛЫ!'!$B$5,Расчет!I214,IF(Расчет!J214='ФОРМУЛЫ!'!$B$6,Расчет!I214*Расчет!$O$28,0))))</f>
        <v>0</v>
      </c>
      <c r="D200" s="3">
        <f>C200*Расчет!E214</f>
        <v>0</v>
      </c>
      <c r="E200" s="3">
        <f t="shared" si="17"/>
        <v>0</v>
      </c>
      <c r="F200" s="3">
        <f>E200*Расчет!E214</f>
        <v>0</v>
      </c>
      <c r="G200" s="3">
        <f>IF(Расчет!M214="",'ФОРМУЛЫ!'!E200*(100+Расчет!$M$28)/100,'ФОРМУЛЫ!'!E200*(100+Расчет!M214)/100)</f>
        <v>0</v>
      </c>
      <c r="H200" s="7">
        <f>IF(Расчет!M214="",ROUND(Расчет!K214*(1+Расчет!$M$28/100),0),ROUND(Расчет!K214*(1+Расчет!M214/100),0))</f>
        <v>0</v>
      </c>
      <c r="I200" s="7">
        <f>IF(Расчет!M214="",(Расчет!$M$28+100)/100,(Расчет!M214+100)/100)</f>
        <v>1.2</v>
      </c>
      <c r="J200" s="5">
        <f>IF(Расчет!P214="",IF($O$16=0,'ФОРМУЛЫ!'!H200,ROUND(Расчет!K214*'ФОРМУЛЫ!'!I200+L200,0)),Расчет!P214)</f>
        <v>0</v>
      </c>
      <c r="K200" s="5">
        <f>J200*Расчет!E214</f>
        <v>0</v>
      </c>
      <c r="L200" s="3">
        <f>IF($O$16=0,0,$M$16*(Расчет!K214/$O$16))</f>
        <v>0</v>
      </c>
      <c r="O200" s="3">
        <f>IF(Расчет!P214=0,Расчет!L214,0)</f>
        <v>0</v>
      </c>
      <c r="P200" s="12">
        <f t="shared" si="18"/>
        <v>0</v>
      </c>
      <c r="Q200" s="3">
        <f>IF(Расчет!H214='ФОРМУЛЫ!'!$B$5,'ФОРМУЛЫ!'!A200,0)</f>
        <v>0</v>
      </c>
      <c r="R200" s="3">
        <f>IF(Расчет!H214='ФОРМУЛЫ!'!$B$4,'ФОРМУЛЫ!'!A200,0)</f>
        <v>0</v>
      </c>
      <c r="S200" s="3">
        <f>IF(Расчет!H214='ФОРМУЛЫ!'!$B$6,'ФОРМУЛЫ!'!A200,0)</f>
        <v>0</v>
      </c>
      <c r="T200" s="5">
        <f>ROUND((IF(Расчет!R214='ФОРМУЛЫ!'!$E$3,(A200-A200/1.18),IF(Расчет!R214='ФОРМУЛЫ!'!$E$4,0,IF(Расчет!R214='ФОРМУЛЫ!'!$E$5,(A200-A200/1.1),X))))*Расчет!E214,2)</f>
        <v>0</v>
      </c>
      <c r="U200" s="3">
        <f>ROUND((IF(Расчет!R214='ФОРМУЛЫ!'!$E$3,(J200-J200/1.18),IF(Расчет!R214='ФОРМУЛЫ!'!$E$4,0,IF(Расчет!R214='ФОРМУЛЫ!'!$E$5,(J200-J200/1.1),X))))*Расчет!E214,2)</f>
        <v>0</v>
      </c>
      <c r="V200" s="3">
        <f>ROUND((J200-J200/1.18)*Расчет!E214,2)</f>
        <v>0</v>
      </c>
      <c r="W200" s="3">
        <f>ROUND(A200*Расчет!E214*0.21/365,2)</f>
        <v>0</v>
      </c>
      <c r="X200" s="3">
        <f t="shared" si="19"/>
        <v>0</v>
      </c>
      <c r="Y200" s="3">
        <f>IF(($Q$2-Расчет!X214)&gt;0,($Q$2-Расчет!X214),0)</f>
        <v>0</v>
      </c>
      <c r="Z200" s="3">
        <f t="shared" si="20"/>
        <v>0</v>
      </c>
      <c r="AA200" s="3">
        <f>IF(IF(Y200&gt;0,$Q$3-$Q$2,$Q$3-Расчет!X214)&gt;0,IF(Y200&gt;0,$Q$3-$Q$2,$Q$3-Расчет!X214),0)</f>
        <v>0</v>
      </c>
      <c r="AB200" s="3">
        <f t="shared" si="21"/>
        <v>0</v>
      </c>
      <c r="AC200" s="3">
        <f>IF(IF(AA200&gt;0,$Q$4-$Q$3,$Q$4-Расчет!X214)&gt;0,IF(AA200&gt;0,$Q$4-$Q$3,$Q$4-Расчет!X214),0)</f>
        <v>0</v>
      </c>
      <c r="AD200" s="3">
        <f t="shared" si="22"/>
        <v>0</v>
      </c>
      <c r="AE200" s="3">
        <f>IF(IF(AC200&gt;0,$Q$5-$Q$4,$Q$5-Расчет!X214)&gt;0,IF(AC200&gt;0,$Q$5-$Q$4,$Q$5-Расчет!X214),0)</f>
        <v>0</v>
      </c>
      <c r="AF200" s="3">
        <f t="shared" si="23"/>
        <v>0</v>
      </c>
      <c r="AG200" s="3">
        <f>IF(IF(AE200&gt;0,$Q$6-$Q$5,$Q$6-Расчет!X214)&gt;0,IF(AE200&gt;0,$Q$6-$Q$5,$Q$6-Расчет!X214),0)</f>
        <v>0</v>
      </c>
      <c r="AH200" s="3">
        <f t="shared" si="24"/>
        <v>0</v>
      </c>
    </row>
    <row r="201" spans="1:34" x14ac:dyDescent="0.25">
      <c r="A201" s="3">
        <f>IF(Расчет!H215='ФОРМУЛЫ!'!$B$4,Расчет!G215*Расчет!$N$28,IF(Расчет!H215='ФОРМУЛЫ!'!$B$5,Расчет!G215,IF(Расчет!H215='ФОРМУЛЫ!'!$B$6,Расчет!G215*Расчет!$O$28,0)))</f>
        <v>0</v>
      </c>
      <c r="B201" s="3">
        <f>A201*Расчет!E215</f>
        <v>0</v>
      </c>
      <c r="C201" s="3">
        <f>IF(Расчет!J215='ФОРМУЛЫ!'!$B$3,Расчет!G215*Расчет!I215/100,IF(Расчет!J215='ФОРМУЛЫ!'!$B$4,Расчет!I215*Расчет!$N$28,IF(Расчет!J215='ФОРМУЛЫ!'!$B$5,Расчет!I215,IF(Расчет!J215='ФОРМУЛЫ!'!$B$6,Расчет!I215*Расчет!$O$28,0))))</f>
        <v>0</v>
      </c>
      <c r="D201" s="3">
        <f>C201*Расчет!E215</f>
        <v>0</v>
      </c>
      <c r="E201" s="3">
        <f t="shared" si="17"/>
        <v>0</v>
      </c>
      <c r="F201" s="3">
        <f>E201*Расчет!E215</f>
        <v>0</v>
      </c>
      <c r="G201" s="3">
        <f>IF(Расчет!M215="",'ФОРМУЛЫ!'!E201*(100+Расчет!$M$28)/100,'ФОРМУЛЫ!'!E201*(100+Расчет!M215)/100)</f>
        <v>0</v>
      </c>
      <c r="H201" s="7">
        <f>IF(Расчет!M215="",ROUND(Расчет!K215*(1+Расчет!$M$28/100),0),ROUND(Расчет!K215*(1+Расчет!M215/100),0))</f>
        <v>0</v>
      </c>
      <c r="I201" s="7">
        <f>IF(Расчет!M215="",(Расчет!$M$28+100)/100,(Расчет!M215+100)/100)</f>
        <v>1.2</v>
      </c>
      <c r="J201" s="5">
        <f>IF(Расчет!P215="",IF($O$16=0,'ФОРМУЛЫ!'!H201,ROUND(Расчет!K215*'ФОРМУЛЫ!'!I201+L201,0)),Расчет!P215)</f>
        <v>0</v>
      </c>
      <c r="K201" s="5">
        <f>J201*Расчет!E215</f>
        <v>0</v>
      </c>
      <c r="L201" s="3">
        <f>IF($O$16=0,0,$M$16*(Расчет!K215/$O$16))</f>
        <v>0</v>
      </c>
      <c r="O201" s="3">
        <f>IF(Расчет!P215=0,Расчет!L215,0)</f>
        <v>0</v>
      </c>
      <c r="P201" s="12">
        <f t="shared" si="18"/>
        <v>0</v>
      </c>
      <c r="Q201" s="3">
        <f>IF(Расчет!H215='ФОРМУЛЫ!'!$B$5,'ФОРМУЛЫ!'!A201,0)</f>
        <v>0</v>
      </c>
      <c r="R201" s="3">
        <f>IF(Расчет!H215='ФОРМУЛЫ!'!$B$4,'ФОРМУЛЫ!'!A201,0)</f>
        <v>0</v>
      </c>
      <c r="S201" s="3">
        <f>IF(Расчет!H215='ФОРМУЛЫ!'!$B$6,'ФОРМУЛЫ!'!A201,0)</f>
        <v>0</v>
      </c>
      <c r="T201" s="5">
        <f>ROUND((IF(Расчет!R215='ФОРМУЛЫ!'!$E$3,(A201-A201/1.18),IF(Расчет!R215='ФОРМУЛЫ!'!$E$4,0,IF(Расчет!R215='ФОРМУЛЫ!'!$E$5,(A201-A201/1.1),X))))*Расчет!E215,2)</f>
        <v>0</v>
      </c>
      <c r="U201" s="3">
        <f>ROUND((IF(Расчет!R215='ФОРМУЛЫ!'!$E$3,(J201-J201/1.18),IF(Расчет!R215='ФОРМУЛЫ!'!$E$4,0,IF(Расчет!R215='ФОРМУЛЫ!'!$E$5,(J201-J201/1.1),X))))*Расчет!E215,2)</f>
        <v>0</v>
      </c>
      <c r="V201" s="3">
        <f>ROUND((J201-J201/1.18)*Расчет!E215,2)</f>
        <v>0</v>
      </c>
      <c r="W201" s="3">
        <f>ROUND(A201*Расчет!E215*0.21/365,2)</f>
        <v>0</v>
      </c>
      <c r="X201" s="3">
        <f t="shared" si="19"/>
        <v>0</v>
      </c>
      <c r="Y201" s="3">
        <f>IF(($Q$2-Расчет!X215)&gt;0,($Q$2-Расчет!X215),0)</f>
        <v>0</v>
      </c>
      <c r="Z201" s="3">
        <f t="shared" si="20"/>
        <v>0</v>
      </c>
      <c r="AA201" s="3">
        <f>IF(IF(Y201&gt;0,$Q$3-$Q$2,$Q$3-Расчет!X215)&gt;0,IF(Y201&gt;0,$Q$3-$Q$2,$Q$3-Расчет!X215),0)</f>
        <v>0</v>
      </c>
      <c r="AB201" s="3">
        <f t="shared" si="21"/>
        <v>0</v>
      </c>
      <c r="AC201" s="3">
        <f>IF(IF(AA201&gt;0,$Q$4-$Q$3,$Q$4-Расчет!X215)&gt;0,IF(AA201&gt;0,$Q$4-$Q$3,$Q$4-Расчет!X215),0)</f>
        <v>0</v>
      </c>
      <c r="AD201" s="3">
        <f t="shared" si="22"/>
        <v>0</v>
      </c>
      <c r="AE201" s="3">
        <f>IF(IF(AC201&gt;0,$Q$5-$Q$4,$Q$5-Расчет!X215)&gt;0,IF(AC201&gt;0,$Q$5-$Q$4,$Q$5-Расчет!X215),0)</f>
        <v>0</v>
      </c>
      <c r="AF201" s="3">
        <f t="shared" si="23"/>
        <v>0</v>
      </c>
      <c r="AG201" s="3">
        <f>IF(IF(AE201&gt;0,$Q$6-$Q$5,$Q$6-Расчет!X215)&gt;0,IF(AE201&gt;0,$Q$6-$Q$5,$Q$6-Расчет!X215),0)</f>
        <v>0</v>
      </c>
      <c r="AH201" s="3">
        <f t="shared" si="24"/>
        <v>0</v>
      </c>
    </row>
    <row r="202" spans="1:34" x14ac:dyDescent="0.25">
      <c r="A202" s="3">
        <f>IF(Расчет!H216='ФОРМУЛЫ!'!$B$4,Расчет!G216*Расчет!$N$28,IF(Расчет!H216='ФОРМУЛЫ!'!$B$5,Расчет!G216,IF(Расчет!H216='ФОРМУЛЫ!'!$B$6,Расчет!G216*Расчет!$O$28,0)))</f>
        <v>0</v>
      </c>
      <c r="B202" s="3">
        <f>A202*Расчет!E216</f>
        <v>0</v>
      </c>
      <c r="C202" s="3">
        <f>IF(Расчет!J216='ФОРМУЛЫ!'!$B$3,Расчет!G216*Расчет!I216/100,IF(Расчет!J216='ФОРМУЛЫ!'!$B$4,Расчет!I216*Расчет!$N$28,IF(Расчет!J216='ФОРМУЛЫ!'!$B$5,Расчет!I216,IF(Расчет!J216='ФОРМУЛЫ!'!$B$6,Расчет!I216*Расчет!$O$28,0))))</f>
        <v>0</v>
      </c>
      <c r="D202" s="3">
        <f>C202*Расчет!E216</f>
        <v>0</v>
      </c>
      <c r="E202" s="3">
        <f t="shared" si="17"/>
        <v>0</v>
      </c>
      <c r="F202" s="3">
        <f>E202*Расчет!E216</f>
        <v>0</v>
      </c>
      <c r="G202" s="3">
        <f>IF(Расчет!M216="",'ФОРМУЛЫ!'!E202*(100+Расчет!$M$28)/100,'ФОРМУЛЫ!'!E202*(100+Расчет!M216)/100)</f>
        <v>0</v>
      </c>
      <c r="H202" s="7">
        <f>IF(Расчет!M216="",ROUND(Расчет!K216*(1+Расчет!$M$28/100),0),ROUND(Расчет!K216*(1+Расчет!M216/100),0))</f>
        <v>0</v>
      </c>
      <c r="I202" s="7">
        <f>IF(Расчет!M216="",(Расчет!$M$28+100)/100,(Расчет!M216+100)/100)</f>
        <v>1.2</v>
      </c>
      <c r="J202" s="5">
        <f>IF(Расчет!P216="",IF($O$16=0,'ФОРМУЛЫ!'!H202,ROUND(Расчет!K216*'ФОРМУЛЫ!'!I202+L202,0)),Расчет!P216)</f>
        <v>0</v>
      </c>
      <c r="K202" s="5">
        <f>J202*Расчет!E216</f>
        <v>0</v>
      </c>
      <c r="L202" s="3">
        <f>IF($O$16=0,0,$M$16*(Расчет!K216/$O$16))</f>
        <v>0</v>
      </c>
      <c r="O202" s="3">
        <f>IF(Расчет!P216=0,Расчет!L216,0)</f>
        <v>0</v>
      </c>
      <c r="P202" s="12">
        <f t="shared" si="18"/>
        <v>0</v>
      </c>
      <c r="Q202" s="3">
        <f>IF(Расчет!H216='ФОРМУЛЫ!'!$B$5,'ФОРМУЛЫ!'!A202,0)</f>
        <v>0</v>
      </c>
      <c r="R202" s="3">
        <f>IF(Расчет!H216='ФОРМУЛЫ!'!$B$4,'ФОРМУЛЫ!'!A202,0)</f>
        <v>0</v>
      </c>
      <c r="S202" s="3">
        <f>IF(Расчет!H216='ФОРМУЛЫ!'!$B$6,'ФОРМУЛЫ!'!A202,0)</f>
        <v>0</v>
      </c>
      <c r="T202" s="5">
        <f>ROUND((IF(Расчет!R216='ФОРМУЛЫ!'!$E$3,(A202-A202/1.18),IF(Расчет!R216='ФОРМУЛЫ!'!$E$4,0,IF(Расчет!R216='ФОРМУЛЫ!'!$E$5,(A202-A202/1.1),X))))*Расчет!E216,2)</f>
        <v>0</v>
      </c>
      <c r="U202" s="3">
        <f>ROUND((IF(Расчет!R216='ФОРМУЛЫ!'!$E$3,(J202-J202/1.18),IF(Расчет!R216='ФОРМУЛЫ!'!$E$4,0,IF(Расчет!R216='ФОРМУЛЫ!'!$E$5,(J202-J202/1.1),X))))*Расчет!E216,2)</f>
        <v>0</v>
      </c>
      <c r="V202" s="3">
        <f>ROUND((J202-J202/1.18)*Расчет!E216,2)</f>
        <v>0</v>
      </c>
      <c r="W202" s="3">
        <f>ROUND(A202*Расчет!E216*0.21/365,2)</f>
        <v>0</v>
      </c>
      <c r="X202" s="3">
        <f t="shared" si="19"/>
        <v>0</v>
      </c>
      <c r="Y202" s="3">
        <f>IF(($Q$2-Расчет!X216)&gt;0,($Q$2-Расчет!X216),0)</f>
        <v>0</v>
      </c>
      <c r="Z202" s="3">
        <f t="shared" si="20"/>
        <v>0</v>
      </c>
      <c r="AA202" s="3">
        <f>IF(IF(Y202&gt;0,$Q$3-$Q$2,$Q$3-Расчет!X216)&gt;0,IF(Y202&gt;0,$Q$3-$Q$2,$Q$3-Расчет!X216),0)</f>
        <v>0</v>
      </c>
      <c r="AB202" s="3">
        <f t="shared" si="21"/>
        <v>0</v>
      </c>
      <c r="AC202" s="3">
        <f>IF(IF(AA202&gt;0,$Q$4-$Q$3,$Q$4-Расчет!X216)&gt;0,IF(AA202&gt;0,$Q$4-$Q$3,$Q$4-Расчет!X216),0)</f>
        <v>0</v>
      </c>
      <c r="AD202" s="3">
        <f t="shared" si="22"/>
        <v>0</v>
      </c>
      <c r="AE202" s="3">
        <f>IF(IF(AC202&gt;0,$Q$5-$Q$4,$Q$5-Расчет!X216)&gt;0,IF(AC202&gt;0,$Q$5-$Q$4,$Q$5-Расчет!X216),0)</f>
        <v>0</v>
      </c>
      <c r="AF202" s="3">
        <f t="shared" si="23"/>
        <v>0</v>
      </c>
      <c r="AG202" s="3">
        <f>IF(IF(AE202&gt;0,$Q$6-$Q$5,$Q$6-Расчет!X216)&gt;0,IF(AE202&gt;0,$Q$6-$Q$5,$Q$6-Расчет!X216),0)</f>
        <v>0</v>
      </c>
      <c r="AH202" s="3">
        <f t="shared" si="24"/>
        <v>0</v>
      </c>
    </row>
    <row r="203" spans="1:34" x14ac:dyDescent="0.25">
      <c r="A203" s="3">
        <f>IF(Расчет!H217='ФОРМУЛЫ!'!$B$4,Расчет!G217*Расчет!$N$28,IF(Расчет!H217='ФОРМУЛЫ!'!$B$5,Расчет!G217,IF(Расчет!H217='ФОРМУЛЫ!'!$B$6,Расчет!G217*Расчет!$O$28,0)))</f>
        <v>0</v>
      </c>
      <c r="B203" s="3">
        <f>A203*Расчет!E217</f>
        <v>0</v>
      </c>
      <c r="C203" s="3">
        <f>IF(Расчет!J217='ФОРМУЛЫ!'!$B$3,Расчет!G217*Расчет!I217/100,IF(Расчет!J217='ФОРМУЛЫ!'!$B$4,Расчет!I217*Расчет!$N$28,IF(Расчет!J217='ФОРМУЛЫ!'!$B$5,Расчет!I217,IF(Расчет!J217='ФОРМУЛЫ!'!$B$6,Расчет!I217*Расчет!$O$28,0))))</f>
        <v>0</v>
      </c>
      <c r="D203" s="3">
        <f>C203*Расчет!E217</f>
        <v>0</v>
      </c>
      <c r="E203" s="3">
        <f t="shared" si="17"/>
        <v>0</v>
      </c>
      <c r="F203" s="3">
        <f>E203*Расчет!E217</f>
        <v>0</v>
      </c>
      <c r="G203" s="3">
        <f>IF(Расчет!M217="",'ФОРМУЛЫ!'!E203*(100+Расчет!$M$28)/100,'ФОРМУЛЫ!'!E203*(100+Расчет!M217)/100)</f>
        <v>0</v>
      </c>
      <c r="H203" s="7">
        <f>IF(Расчет!M217="",ROUND(Расчет!K217*(1+Расчет!$M$28/100),0),ROUND(Расчет!K217*(1+Расчет!M217/100),0))</f>
        <v>0</v>
      </c>
      <c r="I203" s="7">
        <f>IF(Расчет!M217="",(Расчет!$M$28+100)/100,(Расчет!M217+100)/100)</f>
        <v>1.2</v>
      </c>
      <c r="J203" s="5">
        <f>IF(Расчет!P217="",IF($O$16=0,'ФОРМУЛЫ!'!H203,ROUND(Расчет!K217*'ФОРМУЛЫ!'!I203+L203,0)),Расчет!P217)</f>
        <v>0</v>
      </c>
      <c r="K203" s="5">
        <f>J203*Расчет!E217</f>
        <v>0</v>
      </c>
      <c r="L203" s="3">
        <f>IF($O$16=0,0,$M$16*(Расчет!K217/$O$16))</f>
        <v>0</v>
      </c>
      <c r="O203" s="3">
        <f>IF(Расчет!P217=0,Расчет!L217,0)</f>
        <v>0</v>
      </c>
      <c r="P203" s="12">
        <f t="shared" si="18"/>
        <v>0</v>
      </c>
      <c r="Q203" s="3">
        <f>IF(Расчет!H217='ФОРМУЛЫ!'!$B$5,'ФОРМУЛЫ!'!A203,0)</f>
        <v>0</v>
      </c>
      <c r="R203" s="3">
        <f>IF(Расчет!H217='ФОРМУЛЫ!'!$B$4,'ФОРМУЛЫ!'!A203,0)</f>
        <v>0</v>
      </c>
      <c r="S203" s="3">
        <f>IF(Расчет!H217='ФОРМУЛЫ!'!$B$6,'ФОРМУЛЫ!'!A203,0)</f>
        <v>0</v>
      </c>
      <c r="T203" s="5">
        <f>ROUND((IF(Расчет!R217='ФОРМУЛЫ!'!$E$3,(A203-A203/1.18),IF(Расчет!R217='ФОРМУЛЫ!'!$E$4,0,IF(Расчет!R217='ФОРМУЛЫ!'!$E$5,(A203-A203/1.1),X))))*Расчет!E217,2)</f>
        <v>0</v>
      </c>
      <c r="U203" s="3">
        <f>ROUND((IF(Расчет!R217='ФОРМУЛЫ!'!$E$3,(J203-J203/1.18),IF(Расчет!R217='ФОРМУЛЫ!'!$E$4,0,IF(Расчет!R217='ФОРМУЛЫ!'!$E$5,(J203-J203/1.1),X))))*Расчет!E217,2)</f>
        <v>0</v>
      </c>
      <c r="V203" s="3">
        <f>ROUND((J203-J203/1.18)*Расчет!E217,2)</f>
        <v>0</v>
      </c>
      <c r="W203" s="3">
        <f>ROUND(A203*Расчет!E217*0.21/365,2)</f>
        <v>0</v>
      </c>
      <c r="X203" s="3">
        <f t="shared" si="19"/>
        <v>0</v>
      </c>
      <c r="Y203" s="3">
        <f>IF(($Q$2-Расчет!X217)&gt;0,($Q$2-Расчет!X217),0)</f>
        <v>0</v>
      </c>
      <c r="Z203" s="3">
        <f t="shared" si="20"/>
        <v>0</v>
      </c>
      <c r="AA203" s="3">
        <f>IF(IF(Y203&gt;0,$Q$3-$Q$2,$Q$3-Расчет!X217)&gt;0,IF(Y203&gt;0,$Q$3-$Q$2,$Q$3-Расчет!X217),0)</f>
        <v>0</v>
      </c>
      <c r="AB203" s="3">
        <f t="shared" si="21"/>
        <v>0</v>
      </c>
      <c r="AC203" s="3">
        <f>IF(IF(AA203&gt;0,$Q$4-$Q$3,$Q$4-Расчет!X217)&gt;0,IF(AA203&gt;0,$Q$4-$Q$3,$Q$4-Расчет!X217),0)</f>
        <v>0</v>
      </c>
      <c r="AD203" s="3">
        <f t="shared" si="22"/>
        <v>0</v>
      </c>
      <c r="AE203" s="3">
        <f>IF(IF(AC203&gt;0,$Q$5-$Q$4,$Q$5-Расчет!X217)&gt;0,IF(AC203&gt;0,$Q$5-$Q$4,$Q$5-Расчет!X217),0)</f>
        <v>0</v>
      </c>
      <c r="AF203" s="3">
        <f t="shared" si="23"/>
        <v>0</v>
      </c>
      <c r="AG203" s="3">
        <f>IF(IF(AE203&gt;0,$Q$6-$Q$5,$Q$6-Расчет!X217)&gt;0,IF(AE203&gt;0,$Q$6-$Q$5,$Q$6-Расчет!X217),0)</f>
        <v>0</v>
      </c>
      <c r="AH203" s="3">
        <f t="shared" si="24"/>
        <v>0</v>
      </c>
    </row>
    <row r="204" spans="1:34" x14ac:dyDescent="0.25">
      <c r="A204" s="3">
        <f>IF(Расчет!H218='ФОРМУЛЫ!'!$B$4,Расчет!G218*Расчет!$N$28,IF(Расчет!H218='ФОРМУЛЫ!'!$B$5,Расчет!G218,IF(Расчет!H218='ФОРМУЛЫ!'!$B$6,Расчет!G218*Расчет!$O$28,0)))</f>
        <v>0</v>
      </c>
      <c r="B204" s="3">
        <f>A204*Расчет!E218</f>
        <v>0</v>
      </c>
      <c r="C204" s="3">
        <f>IF(Расчет!J218='ФОРМУЛЫ!'!$B$3,Расчет!G218*Расчет!I218/100,IF(Расчет!J218='ФОРМУЛЫ!'!$B$4,Расчет!I218*Расчет!$N$28,IF(Расчет!J218='ФОРМУЛЫ!'!$B$5,Расчет!I218,IF(Расчет!J218='ФОРМУЛЫ!'!$B$6,Расчет!I218*Расчет!$O$28,0))))</f>
        <v>0</v>
      </c>
      <c r="D204" s="3">
        <f>C204*Расчет!E218</f>
        <v>0</v>
      </c>
      <c r="E204" s="3">
        <f t="shared" si="17"/>
        <v>0</v>
      </c>
      <c r="F204" s="3">
        <f>E204*Расчет!E218</f>
        <v>0</v>
      </c>
      <c r="G204" s="3">
        <f>IF(Расчет!M218="",'ФОРМУЛЫ!'!E204*(100+Расчет!$M$28)/100,'ФОРМУЛЫ!'!E204*(100+Расчет!M218)/100)</f>
        <v>0</v>
      </c>
      <c r="H204" s="7">
        <f>IF(Расчет!M218="",ROUND(Расчет!K218*(1+Расчет!$M$28/100),0),ROUND(Расчет!K218*(1+Расчет!M218/100),0))</f>
        <v>0</v>
      </c>
      <c r="I204" s="7">
        <f>IF(Расчет!M218="",(Расчет!$M$28+100)/100,(Расчет!M218+100)/100)</f>
        <v>1.2</v>
      </c>
      <c r="J204" s="5">
        <f>IF(Расчет!P218="",IF($O$16=0,'ФОРМУЛЫ!'!H204,ROUND(Расчет!K218*'ФОРМУЛЫ!'!I204+L204,0)),Расчет!P218)</f>
        <v>0</v>
      </c>
      <c r="K204" s="5">
        <f>J204*Расчет!E218</f>
        <v>0</v>
      </c>
      <c r="L204" s="3">
        <f>IF($O$16=0,0,$M$16*(Расчет!K218/$O$16))</f>
        <v>0</v>
      </c>
      <c r="O204" s="3">
        <f>IF(Расчет!P218=0,Расчет!L218,0)</f>
        <v>0</v>
      </c>
      <c r="P204" s="12">
        <f t="shared" si="18"/>
        <v>0</v>
      </c>
      <c r="Q204" s="3">
        <f>IF(Расчет!H218='ФОРМУЛЫ!'!$B$5,'ФОРМУЛЫ!'!A204,0)</f>
        <v>0</v>
      </c>
      <c r="R204" s="3">
        <f>IF(Расчет!H218='ФОРМУЛЫ!'!$B$4,'ФОРМУЛЫ!'!A204,0)</f>
        <v>0</v>
      </c>
      <c r="S204" s="3">
        <f>IF(Расчет!H218='ФОРМУЛЫ!'!$B$6,'ФОРМУЛЫ!'!A204,0)</f>
        <v>0</v>
      </c>
      <c r="T204" s="5">
        <f>ROUND((IF(Расчет!R218='ФОРМУЛЫ!'!$E$3,(A204-A204/1.18),IF(Расчет!R218='ФОРМУЛЫ!'!$E$4,0,IF(Расчет!R218='ФОРМУЛЫ!'!$E$5,(A204-A204/1.1),X))))*Расчет!E218,2)</f>
        <v>0</v>
      </c>
      <c r="U204" s="3">
        <f>ROUND((IF(Расчет!R218='ФОРМУЛЫ!'!$E$3,(J204-J204/1.18),IF(Расчет!R218='ФОРМУЛЫ!'!$E$4,0,IF(Расчет!R218='ФОРМУЛЫ!'!$E$5,(J204-J204/1.1),X))))*Расчет!E218,2)</f>
        <v>0</v>
      </c>
      <c r="V204" s="3">
        <f>ROUND((J204-J204/1.18)*Расчет!E218,2)</f>
        <v>0</v>
      </c>
      <c r="W204" s="3">
        <f>ROUND(A204*Расчет!E218*0.21/365,2)</f>
        <v>0</v>
      </c>
      <c r="X204" s="3">
        <f t="shared" si="19"/>
        <v>0</v>
      </c>
      <c r="Y204" s="3">
        <f>IF(($Q$2-Расчет!X218)&gt;0,($Q$2-Расчет!X218),0)</f>
        <v>0</v>
      </c>
      <c r="Z204" s="3">
        <f t="shared" si="20"/>
        <v>0</v>
      </c>
      <c r="AA204" s="3">
        <f>IF(IF(Y204&gt;0,$Q$3-$Q$2,$Q$3-Расчет!X218)&gt;0,IF(Y204&gt;0,$Q$3-$Q$2,$Q$3-Расчет!X218),0)</f>
        <v>0</v>
      </c>
      <c r="AB204" s="3">
        <f t="shared" si="21"/>
        <v>0</v>
      </c>
      <c r="AC204" s="3">
        <f>IF(IF(AA204&gt;0,$Q$4-$Q$3,$Q$4-Расчет!X218)&gt;0,IF(AA204&gt;0,$Q$4-$Q$3,$Q$4-Расчет!X218),0)</f>
        <v>0</v>
      </c>
      <c r="AD204" s="3">
        <f t="shared" si="22"/>
        <v>0</v>
      </c>
      <c r="AE204" s="3">
        <f>IF(IF(AC204&gt;0,$Q$5-$Q$4,$Q$5-Расчет!X218)&gt;0,IF(AC204&gt;0,$Q$5-$Q$4,$Q$5-Расчет!X218),0)</f>
        <v>0</v>
      </c>
      <c r="AF204" s="3">
        <f t="shared" si="23"/>
        <v>0</v>
      </c>
      <c r="AG204" s="3">
        <f>IF(IF(AE204&gt;0,$Q$6-$Q$5,$Q$6-Расчет!X218)&gt;0,IF(AE204&gt;0,$Q$6-$Q$5,$Q$6-Расчет!X218),0)</f>
        <v>0</v>
      </c>
      <c r="AH204" s="3">
        <f t="shared" si="24"/>
        <v>0</v>
      </c>
    </row>
    <row r="205" spans="1:34" x14ac:dyDescent="0.25">
      <c r="A205" s="3">
        <f>IF(Расчет!H219='ФОРМУЛЫ!'!$B$4,Расчет!G219*Расчет!$N$28,IF(Расчет!H219='ФОРМУЛЫ!'!$B$5,Расчет!G219,IF(Расчет!H219='ФОРМУЛЫ!'!$B$6,Расчет!G219*Расчет!$O$28,0)))</f>
        <v>0</v>
      </c>
      <c r="B205" s="3">
        <f>A205*Расчет!E219</f>
        <v>0</v>
      </c>
      <c r="C205" s="3">
        <f>IF(Расчет!J219='ФОРМУЛЫ!'!$B$3,Расчет!G219*Расчет!I219/100,IF(Расчет!J219='ФОРМУЛЫ!'!$B$4,Расчет!I219*Расчет!$N$28,IF(Расчет!J219='ФОРМУЛЫ!'!$B$5,Расчет!I219,IF(Расчет!J219='ФОРМУЛЫ!'!$B$6,Расчет!I219*Расчет!$O$28,0))))</f>
        <v>0</v>
      </c>
      <c r="D205" s="3">
        <f>C205*Расчет!E219</f>
        <v>0</v>
      </c>
      <c r="E205" s="3">
        <f t="shared" si="17"/>
        <v>0</v>
      </c>
      <c r="F205" s="3">
        <f>E205*Расчет!E219</f>
        <v>0</v>
      </c>
      <c r="G205" s="3">
        <f>IF(Расчет!M219="",'ФОРМУЛЫ!'!E205*(100+Расчет!$M$28)/100,'ФОРМУЛЫ!'!E205*(100+Расчет!M219)/100)</f>
        <v>0</v>
      </c>
      <c r="H205" s="7">
        <f>IF(Расчет!M219="",ROUND(Расчет!K219*(1+Расчет!$M$28/100),0),ROUND(Расчет!K219*(1+Расчет!M219/100),0))</f>
        <v>0</v>
      </c>
      <c r="I205" s="7">
        <f>IF(Расчет!M219="",(Расчет!$M$28+100)/100,(Расчет!M219+100)/100)</f>
        <v>1.2</v>
      </c>
      <c r="J205" s="5">
        <f>IF(Расчет!P219="",IF($O$16=0,'ФОРМУЛЫ!'!H205,ROUND(Расчет!K219*'ФОРМУЛЫ!'!I205+L205,0)),Расчет!P219)</f>
        <v>0</v>
      </c>
      <c r="K205" s="5">
        <f>J205*Расчет!E219</f>
        <v>0</v>
      </c>
      <c r="L205" s="3">
        <f>IF($O$16=0,0,$M$16*(Расчет!K219/$O$16))</f>
        <v>0</v>
      </c>
      <c r="O205" s="3">
        <f>IF(Расчет!P219=0,Расчет!L219,0)</f>
        <v>0</v>
      </c>
      <c r="P205" s="12">
        <f t="shared" si="18"/>
        <v>0</v>
      </c>
      <c r="Q205" s="3">
        <f>IF(Расчет!H219='ФОРМУЛЫ!'!$B$5,'ФОРМУЛЫ!'!A205,0)</f>
        <v>0</v>
      </c>
      <c r="R205" s="3">
        <f>IF(Расчет!H219='ФОРМУЛЫ!'!$B$4,'ФОРМУЛЫ!'!A205,0)</f>
        <v>0</v>
      </c>
      <c r="S205" s="3">
        <f>IF(Расчет!H219='ФОРМУЛЫ!'!$B$6,'ФОРМУЛЫ!'!A205,0)</f>
        <v>0</v>
      </c>
      <c r="T205" s="5">
        <f>ROUND((IF(Расчет!R219='ФОРМУЛЫ!'!$E$3,(A205-A205/1.18),IF(Расчет!R219='ФОРМУЛЫ!'!$E$4,0,IF(Расчет!R219='ФОРМУЛЫ!'!$E$5,(A205-A205/1.1),X))))*Расчет!E219,2)</f>
        <v>0</v>
      </c>
      <c r="U205" s="3">
        <f>ROUND((IF(Расчет!R219='ФОРМУЛЫ!'!$E$3,(J205-J205/1.18),IF(Расчет!R219='ФОРМУЛЫ!'!$E$4,0,IF(Расчет!R219='ФОРМУЛЫ!'!$E$5,(J205-J205/1.1),X))))*Расчет!E219,2)</f>
        <v>0</v>
      </c>
      <c r="V205" s="3">
        <f>ROUND((J205-J205/1.18)*Расчет!E219,2)</f>
        <v>0</v>
      </c>
      <c r="W205" s="3">
        <f>ROUND(A205*Расчет!E219*0.21/365,2)</f>
        <v>0</v>
      </c>
      <c r="X205" s="3">
        <f t="shared" si="19"/>
        <v>0</v>
      </c>
      <c r="Y205" s="3">
        <f>IF(($Q$2-Расчет!X219)&gt;0,($Q$2-Расчет!X219),0)</f>
        <v>0</v>
      </c>
      <c r="Z205" s="3">
        <f t="shared" si="20"/>
        <v>0</v>
      </c>
      <c r="AA205" s="3">
        <f>IF(IF(Y205&gt;0,$Q$3-$Q$2,$Q$3-Расчет!X219)&gt;0,IF(Y205&gt;0,$Q$3-$Q$2,$Q$3-Расчет!X219),0)</f>
        <v>0</v>
      </c>
      <c r="AB205" s="3">
        <f t="shared" si="21"/>
        <v>0</v>
      </c>
      <c r="AC205" s="3">
        <f>IF(IF(AA205&gt;0,$Q$4-$Q$3,$Q$4-Расчет!X219)&gt;0,IF(AA205&gt;0,$Q$4-$Q$3,$Q$4-Расчет!X219),0)</f>
        <v>0</v>
      </c>
      <c r="AD205" s="3">
        <f t="shared" si="22"/>
        <v>0</v>
      </c>
      <c r="AE205" s="3">
        <f>IF(IF(AC205&gt;0,$Q$5-$Q$4,$Q$5-Расчет!X219)&gt;0,IF(AC205&gt;0,$Q$5-$Q$4,$Q$5-Расчет!X219),0)</f>
        <v>0</v>
      </c>
      <c r="AF205" s="3">
        <f t="shared" si="23"/>
        <v>0</v>
      </c>
      <c r="AG205" s="3">
        <f>IF(IF(AE205&gt;0,$Q$6-$Q$5,$Q$6-Расчет!X219)&gt;0,IF(AE205&gt;0,$Q$6-$Q$5,$Q$6-Расчет!X219),0)</f>
        <v>0</v>
      </c>
      <c r="AH205" s="3">
        <f t="shared" si="24"/>
        <v>0</v>
      </c>
    </row>
    <row r="206" spans="1:34" x14ac:dyDescent="0.25">
      <c r="A206" s="3">
        <f>IF(Расчет!H220='ФОРМУЛЫ!'!$B$4,Расчет!G220*Расчет!$N$28,IF(Расчет!H220='ФОРМУЛЫ!'!$B$5,Расчет!G220,IF(Расчет!H220='ФОРМУЛЫ!'!$B$6,Расчет!G220*Расчет!$O$28,0)))</f>
        <v>0</v>
      </c>
      <c r="B206" s="3">
        <f>A206*Расчет!E220</f>
        <v>0</v>
      </c>
      <c r="C206" s="3">
        <f>IF(Расчет!J220='ФОРМУЛЫ!'!$B$3,Расчет!G220*Расчет!I220/100,IF(Расчет!J220='ФОРМУЛЫ!'!$B$4,Расчет!I220*Расчет!$N$28,IF(Расчет!J220='ФОРМУЛЫ!'!$B$5,Расчет!I220,IF(Расчет!J220='ФОРМУЛЫ!'!$B$6,Расчет!I220*Расчет!$O$28,0))))</f>
        <v>0</v>
      </c>
      <c r="D206" s="3">
        <f>C206*Расчет!E220</f>
        <v>0</v>
      </c>
      <c r="E206" s="3">
        <f t="shared" si="17"/>
        <v>0</v>
      </c>
      <c r="F206" s="3">
        <f>E206*Расчет!E220</f>
        <v>0</v>
      </c>
      <c r="G206" s="3">
        <f>IF(Расчет!M220="",'ФОРМУЛЫ!'!E206*(100+Расчет!$M$28)/100,'ФОРМУЛЫ!'!E206*(100+Расчет!M220)/100)</f>
        <v>0</v>
      </c>
      <c r="H206" s="7">
        <f>IF(Расчет!M220="",ROUND(Расчет!K220*(1+Расчет!$M$28/100),0),ROUND(Расчет!K220*(1+Расчет!M220/100),0))</f>
        <v>0</v>
      </c>
      <c r="I206" s="7">
        <f>IF(Расчет!M220="",(Расчет!$M$28+100)/100,(Расчет!M220+100)/100)</f>
        <v>1.2</v>
      </c>
      <c r="J206" s="5">
        <f>IF(Расчет!P220="",IF($O$16=0,'ФОРМУЛЫ!'!H206,ROUND(Расчет!K220*'ФОРМУЛЫ!'!I206+L206,0)),Расчет!P220)</f>
        <v>0</v>
      </c>
      <c r="K206" s="5">
        <f>J206*Расчет!E220</f>
        <v>0</v>
      </c>
      <c r="L206" s="3">
        <f>IF($O$16=0,0,$M$16*(Расчет!K220/$O$16))</f>
        <v>0</v>
      </c>
      <c r="O206" s="3">
        <f>IF(Расчет!P220=0,Расчет!L220,0)</f>
        <v>0</v>
      </c>
      <c r="P206" s="12">
        <f t="shared" si="18"/>
        <v>0</v>
      </c>
      <c r="Q206" s="3">
        <f>IF(Расчет!H220='ФОРМУЛЫ!'!$B$5,'ФОРМУЛЫ!'!A206,0)</f>
        <v>0</v>
      </c>
      <c r="R206" s="3">
        <f>IF(Расчет!H220='ФОРМУЛЫ!'!$B$4,'ФОРМУЛЫ!'!A206,0)</f>
        <v>0</v>
      </c>
      <c r="S206" s="3">
        <f>IF(Расчет!H220='ФОРМУЛЫ!'!$B$6,'ФОРМУЛЫ!'!A206,0)</f>
        <v>0</v>
      </c>
      <c r="T206" s="5">
        <f>ROUND((IF(Расчет!R220='ФОРМУЛЫ!'!$E$3,(A206-A206/1.18),IF(Расчет!R220='ФОРМУЛЫ!'!$E$4,0,IF(Расчет!R220='ФОРМУЛЫ!'!$E$5,(A206-A206/1.1),X))))*Расчет!E220,2)</f>
        <v>0</v>
      </c>
      <c r="U206" s="3">
        <f>ROUND((IF(Расчет!R220='ФОРМУЛЫ!'!$E$3,(J206-J206/1.18),IF(Расчет!R220='ФОРМУЛЫ!'!$E$4,0,IF(Расчет!R220='ФОРМУЛЫ!'!$E$5,(J206-J206/1.1),X))))*Расчет!E220,2)</f>
        <v>0</v>
      </c>
      <c r="V206" s="3">
        <f>ROUND((J206-J206/1.18)*Расчет!E220,2)</f>
        <v>0</v>
      </c>
      <c r="W206" s="3">
        <f>ROUND(A206*Расчет!E220*0.21/365,2)</f>
        <v>0</v>
      </c>
      <c r="X206" s="3">
        <f t="shared" si="19"/>
        <v>0</v>
      </c>
      <c r="Y206" s="3">
        <f>IF(($Q$2-Расчет!X220)&gt;0,($Q$2-Расчет!X220),0)</f>
        <v>0</v>
      </c>
      <c r="Z206" s="3">
        <f t="shared" si="20"/>
        <v>0</v>
      </c>
      <c r="AA206" s="3">
        <f>IF(IF(Y206&gt;0,$Q$3-$Q$2,$Q$3-Расчет!X220)&gt;0,IF(Y206&gt;0,$Q$3-$Q$2,$Q$3-Расчет!X220),0)</f>
        <v>0</v>
      </c>
      <c r="AB206" s="3">
        <f t="shared" si="21"/>
        <v>0</v>
      </c>
      <c r="AC206" s="3">
        <f>IF(IF(AA206&gt;0,$Q$4-$Q$3,$Q$4-Расчет!X220)&gt;0,IF(AA206&gt;0,$Q$4-$Q$3,$Q$4-Расчет!X220),0)</f>
        <v>0</v>
      </c>
      <c r="AD206" s="3">
        <f t="shared" si="22"/>
        <v>0</v>
      </c>
      <c r="AE206" s="3">
        <f>IF(IF(AC206&gt;0,$Q$5-$Q$4,$Q$5-Расчет!X220)&gt;0,IF(AC206&gt;0,$Q$5-$Q$4,$Q$5-Расчет!X220),0)</f>
        <v>0</v>
      </c>
      <c r="AF206" s="3">
        <f t="shared" si="23"/>
        <v>0</v>
      </c>
      <c r="AG206" s="3">
        <f>IF(IF(AE206&gt;0,$Q$6-$Q$5,$Q$6-Расчет!X220)&gt;0,IF(AE206&gt;0,$Q$6-$Q$5,$Q$6-Расчет!X220),0)</f>
        <v>0</v>
      </c>
      <c r="AH206" s="3">
        <f t="shared" si="24"/>
        <v>0</v>
      </c>
    </row>
    <row r="207" spans="1:34" x14ac:dyDescent="0.25">
      <c r="A207" s="3">
        <f>IF(Расчет!H221='ФОРМУЛЫ!'!$B$4,Расчет!G221*Расчет!$N$28,IF(Расчет!H221='ФОРМУЛЫ!'!$B$5,Расчет!G221,IF(Расчет!H221='ФОРМУЛЫ!'!$B$6,Расчет!G221*Расчет!$O$28,0)))</f>
        <v>0</v>
      </c>
      <c r="B207" s="3">
        <f>A207*Расчет!E221</f>
        <v>0</v>
      </c>
      <c r="C207" s="3">
        <f>IF(Расчет!J221='ФОРМУЛЫ!'!$B$3,Расчет!G221*Расчет!I221/100,IF(Расчет!J221='ФОРМУЛЫ!'!$B$4,Расчет!I221*Расчет!$N$28,IF(Расчет!J221='ФОРМУЛЫ!'!$B$5,Расчет!I221,IF(Расчет!J221='ФОРМУЛЫ!'!$B$6,Расчет!I221*Расчет!$O$28,0))))</f>
        <v>0</v>
      </c>
      <c r="D207" s="3">
        <f>C207*Расчет!E221</f>
        <v>0</v>
      </c>
      <c r="E207" s="3">
        <f t="shared" si="17"/>
        <v>0</v>
      </c>
      <c r="F207" s="3">
        <f>E207*Расчет!E221</f>
        <v>0</v>
      </c>
      <c r="G207" s="3">
        <f>IF(Расчет!M221="",'ФОРМУЛЫ!'!E207*(100+Расчет!$M$28)/100,'ФОРМУЛЫ!'!E207*(100+Расчет!M221)/100)</f>
        <v>0</v>
      </c>
      <c r="H207" s="7">
        <f>IF(Расчет!M221="",ROUND(Расчет!K221*(1+Расчет!$M$28/100),0),ROUND(Расчет!K221*(1+Расчет!M221/100),0))</f>
        <v>0</v>
      </c>
      <c r="I207" s="7">
        <f>IF(Расчет!M221="",(Расчет!$M$28+100)/100,(Расчет!M221+100)/100)</f>
        <v>1.2</v>
      </c>
      <c r="J207" s="5">
        <f>IF(Расчет!P221="",IF($O$16=0,'ФОРМУЛЫ!'!H207,ROUND(Расчет!K221*'ФОРМУЛЫ!'!I207+L207,0)),Расчет!P221)</f>
        <v>0</v>
      </c>
      <c r="K207" s="5">
        <f>J207*Расчет!E221</f>
        <v>0</v>
      </c>
      <c r="L207" s="3">
        <f>IF($O$16=0,0,$M$16*(Расчет!K221/$O$16))</f>
        <v>0</v>
      </c>
      <c r="O207" s="3">
        <f>IF(Расчет!P221=0,Расчет!L221,0)</f>
        <v>0</v>
      </c>
      <c r="P207" s="12">
        <f t="shared" si="18"/>
        <v>0</v>
      </c>
      <c r="Q207" s="3">
        <f>IF(Расчет!H221='ФОРМУЛЫ!'!$B$5,'ФОРМУЛЫ!'!A207,0)</f>
        <v>0</v>
      </c>
      <c r="R207" s="3">
        <f>IF(Расчет!H221='ФОРМУЛЫ!'!$B$4,'ФОРМУЛЫ!'!A207,0)</f>
        <v>0</v>
      </c>
      <c r="S207" s="3">
        <f>IF(Расчет!H221='ФОРМУЛЫ!'!$B$6,'ФОРМУЛЫ!'!A207,0)</f>
        <v>0</v>
      </c>
      <c r="T207" s="5">
        <f>ROUND((IF(Расчет!R221='ФОРМУЛЫ!'!$E$3,(A207-A207/1.18),IF(Расчет!R221='ФОРМУЛЫ!'!$E$4,0,IF(Расчет!R221='ФОРМУЛЫ!'!$E$5,(A207-A207/1.1),X))))*Расчет!E221,2)</f>
        <v>0</v>
      </c>
      <c r="U207" s="3">
        <f>ROUND((IF(Расчет!R221='ФОРМУЛЫ!'!$E$3,(J207-J207/1.18),IF(Расчет!R221='ФОРМУЛЫ!'!$E$4,0,IF(Расчет!R221='ФОРМУЛЫ!'!$E$5,(J207-J207/1.1),X))))*Расчет!E221,2)</f>
        <v>0</v>
      </c>
      <c r="V207" s="3">
        <f>ROUND((J207-J207/1.18)*Расчет!E221,2)</f>
        <v>0</v>
      </c>
      <c r="W207" s="3">
        <f>ROUND(A207*Расчет!E221*0.21/365,2)</f>
        <v>0</v>
      </c>
      <c r="X207" s="3">
        <f t="shared" si="19"/>
        <v>0</v>
      </c>
      <c r="Y207" s="3">
        <f>IF(($Q$2-Расчет!X221)&gt;0,($Q$2-Расчет!X221),0)</f>
        <v>0</v>
      </c>
      <c r="Z207" s="3">
        <f t="shared" si="20"/>
        <v>0</v>
      </c>
      <c r="AA207" s="3">
        <f>IF(IF(Y207&gt;0,$Q$3-$Q$2,$Q$3-Расчет!X221)&gt;0,IF(Y207&gt;0,$Q$3-$Q$2,$Q$3-Расчет!X221),0)</f>
        <v>0</v>
      </c>
      <c r="AB207" s="3">
        <f t="shared" si="21"/>
        <v>0</v>
      </c>
      <c r="AC207" s="3">
        <f>IF(IF(AA207&gt;0,$Q$4-$Q$3,$Q$4-Расчет!X221)&gt;0,IF(AA207&gt;0,$Q$4-$Q$3,$Q$4-Расчет!X221),0)</f>
        <v>0</v>
      </c>
      <c r="AD207" s="3">
        <f t="shared" si="22"/>
        <v>0</v>
      </c>
      <c r="AE207" s="3">
        <f>IF(IF(AC207&gt;0,$Q$5-$Q$4,$Q$5-Расчет!X221)&gt;0,IF(AC207&gt;0,$Q$5-$Q$4,$Q$5-Расчет!X221),0)</f>
        <v>0</v>
      </c>
      <c r="AF207" s="3">
        <f t="shared" si="23"/>
        <v>0</v>
      </c>
      <c r="AG207" s="3">
        <f>IF(IF(AE207&gt;0,$Q$6-$Q$5,$Q$6-Расчет!X221)&gt;0,IF(AE207&gt;0,$Q$6-$Q$5,$Q$6-Расчет!X221),0)</f>
        <v>0</v>
      </c>
      <c r="AH207" s="3">
        <f t="shared" si="24"/>
        <v>0</v>
      </c>
    </row>
    <row r="208" spans="1:34" x14ac:dyDescent="0.25">
      <c r="A208" s="3">
        <f>IF(Расчет!H222='ФОРМУЛЫ!'!$B$4,Расчет!G222*Расчет!$N$28,IF(Расчет!H222='ФОРМУЛЫ!'!$B$5,Расчет!G222,IF(Расчет!H222='ФОРМУЛЫ!'!$B$6,Расчет!G222*Расчет!$O$28,0)))</f>
        <v>0</v>
      </c>
      <c r="B208" s="3">
        <f>A208*Расчет!E222</f>
        <v>0</v>
      </c>
      <c r="C208" s="3">
        <f>IF(Расчет!J222='ФОРМУЛЫ!'!$B$3,Расчет!G222*Расчет!I222/100,IF(Расчет!J222='ФОРМУЛЫ!'!$B$4,Расчет!I222*Расчет!$N$28,IF(Расчет!J222='ФОРМУЛЫ!'!$B$5,Расчет!I222,IF(Расчет!J222='ФОРМУЛЫ!'!$B$6,Расчет!I222*Расчет!$O$28,0))))</f>
        <v>0</v>
      </c>
      <c r="D208" s="3">
        <f>C208*Расчет!E222</f>
        <v>0</v>
      </c>
      <c r="E208" s="3">
        <f t="shared" si="17"/>
        <v>0</v>
      </c>
      <c r="F208" s="3">
        <f>E208*Расчет!E222</f>
        <v>0</v>
      </c>
      <c r="G208" s="3">
        <f>IF(Расчет!M222="",'ФОРМУЛЫ!'!E208*(100+Расчет!$M$28)/100,'ФОРМУЛЫ!'!E208*(100+Расчет!M222)/100)</f>
        <v>0</v>
      </c>
      <c r="H208" s="7">
        <f>IF(Расчет!M222="",ROUND(Расчет!K222*(1+Расчет!$M$28/100),0),ROUND(Расчет!K222*(1+Расчет!M222/100),0))</f>
        <v>0</v>
      </c>
      <c r="I208" s="7">
        <f>IF(Расчет!M222="",(Расчет!$M$28+100)/100,(Расчет!M222+100)/100)</f>
        <v>1.2</v>
      </c>
      <c r="J208" s="5">
        <f>IF(Расчет!P222="",IF($O$16=0,'ФОРМУЛЫ!'!H208,ROUND(Расчет!K222*'ФОРМУЛЫ!'!I208+L208,0)),Расчет!P222)</f>
        <v>0</v>
      </c>
      <c r="K208" s="5">
        <f>J208*Расчет!E222</f>
        <v>0</v>
      </c>
      <c r="L208" s="3">
        <f>IF($O$16=0,0,$M$16*(Расчет!K222/$O$16))</f>
        <v>0</v>
      </c>
      <c r="O208" s="3">
        <f>IF(Расчет!P222=0,Расчет!L222,0)</f>
        <v>0</v>
      </c>
      <c r="P208" s="12">
        <f t="shared" si="18"/>
        <v>0</v>
      </c>
      <c r="Q208" s="3">
        <f>IF(Расчет!H222='ФОРМУЛЫ!'!$B$5,'ФОРМУЛЫ!'!A208,0)</f>
        <v>0</v>
      </c>
      <c r="R208" s="3">
        <f>IF(Расчет!H222='ФОРМУЛЫ!'!$B$4,'ФОРМУЛЫ!'!A208,0)</f>
        <v>0</v>
      </c>
      <c r="S208" s="3">
        <f>IF(Расчет!H222='ФОРМУЛЫ!'!$B$6,'ФОРМУЛЫ!'!A208,0)</f>
        <v>0</v>
      </c>
      <c r="T208" s="5">
        <f>ROUND((IF(Расчет!R222='ФОРМУЛЫ!'!$E$3,(A208-A208/1.18),IF(Расчет!R222='ФОРМУЛЫ!'!$E$4,0,IF(Расчет!R222='ФОРМУЛЫ!'!$E$5,(A208-A208/1.1),X))))*Расчет!E222,2)</f>
        <v>0</v>
      </c>
      <c r="U208" s="3">
        <f>ROUND((IF(Расчет!R222='ФОРМУЛЫ!'!$E$3,(J208-J208/1.18),IF(Расчет!R222='ФОРМУЛЫ!'!$E$4,0,IF(Расчет!R222='ФОРМУЛЫ!'!$E$5,(J208-J208/1.1),X))))*Расчет!E222,2)</f>
        <v>0</v>
      </c>
      <c r="V208" s="3">
        <f>ROUND((J208-J208/1.18)*Расчет!E222,2)</f>
        <v>0</v>
      </c>
      <c r="W208" s="3">
        <f>ROUND(A208*Расчет!E222*0.21/365,2)</f>
        <v>0</v>
      </c>
      <c r="X208" s="3">
        <f t="shared" si="19"/>
        <v>0</v>
      </c>
      <c r="Y208" s="3">
        <f>IF(($Q$2-Расчет!X222)&gt;0,($Q$2-Расчет!X222),0)</f>
        <v>0</v>
      </c>
      <c r="Z208" s="3">
        <f t="shared" si="20"/>
        <v>0</v>
      </c>
      <c r="AA208" s="3">
        <f>IF(IF(Y208&gt;0,$Q$3-$Q$2,$Q$3-Расчет!X222)&gt;0,IF(Y208&gt;0,$Q$3-$Q$2,$Q$3-Расчет!X222),0)</f>
        <v>0</v>
      </c>
      <c r="AB208" s="3">
        <f t="shared" si="21"/>
        <v>0</v>
      </c>
      <c r="AC208" s="3">
        <f>IF(IF(AA208&gt;0,$Q$4-$Q$3,$Q$4-Расчет!X222)&gt;0,IF(AA208&gt;0,$Q$4-$Q$3,$Q$4-Расчет!X222),0)</f>
        <v>0</v>
      </c>
      <c r="AD208" s="3">
        <f t="shared" si="22"/>
        <v>0</v>
      </c>
      <c r="AE208" s="3">
        <f>IF(IF(AC208&gt;0,$Q$5-$Q$4,$Q$5-Расчет!X222)&gt;0,IF(AC208&gt;0,$Q$5-$Q$4,$Q$5-Расчет!X222),0)</f>
        <v>0</v>
      </c>
      <c r="AF208" s="3">
        <f t="shared" si="23"/>
        <v>0</v>
      </c>
      <c r="AG208" s="3">
        <f>IF(IF(AE208&gt;0,$Q$6-$Q$5,$Q$6-Расчет!X222)&gt;0,IF(AE208&gt;0,$Q$6-$Q$5,$Q$6-Расчет!X222),0)</f>
        <v>0</v>
      </c>
      <c r="AH208" s="3">
        <f t="shared" si="24"/>
        <v>0</v>
      </c>
    </row>
    <row r="209" spans="1:34" x14ac:dyDescent="0.25">
      <c r="A209" s="3">
        <f>IF(Расчет!H223='ФОРМУЛЫ!'!$B$4,Расчет!G223*Расчет!$N$28,IF(Расчет!H223='ФОРМУЛЫ!'!$B$5,Расчет!G223,IF(Расчет!H223='ФОРМУЛЫ!'!$B$6,Расчет!G223*Расчет!$O$28,0)))</f>
        <v>0</v>
      </c>
      <c r="B209" s="3">
        <f>A209*Расчет!E223</f>
        <v>0</v>
      </c>
      <c r="C209" s="3">
        <f>IF(Расчет!J223='ФОРМУЛЫ!'!$B$3,Расчет!G223*Расчет!I223/100,IF(Расчет!J223='ФОРМУЛЫ!'!$B$4,Расчет!I223*Расчет!$N$28,IF(Расчет!J223='ФОРМУЛЫ!'!$B$5,Расчет!I223,IF(Расчет!J223='ФОРМУЛЫ!'!$B$6,Расчет!I223*Расчет!$O$28,0))))</f>
        <v>0</v>
      </c>
      <c r="D209" s="3">
        <f>C209*Расчет!E223</f>
        <v>0</v>
      </c>
      <c r="E209" s="3">
        <f t="shared" ref="E209:E272" si="25">A209-C209</f>
        <v>0</v>
      </c>
      <c r="F209" s="3">
        <f>E209*Расчет!E223</f>
        <v>0</v>
      </c>
      <c r="G209" s="3">
        <f>IF(Расчет!M223="",'ФОРМУЛЫ!'!E209*(100+Расчет!$M$28)/100,'ФОРМУЛЫ!'!E209*(100+Расчет!M223)/100)</f>
        <v>0</v>
      </c>
      <c r="H209" s="7">
        <f>IF(Расчет!M223="",ROUND(Расчет!K223*(1+Расчет!$M$28/100),0),ROUND(Расчет!K223*(1+Расчет!M223/100),0))</f>
        <v>0</v>
      </c>
      <c r="I209" s="7">
        <f>IF(Расчет!M223="",(Расчет!$M$28+100)/100,(Расчет!M223+100)/100)</f>
        <v>1.2</v>
      </c>
      <c r="J209" s="5">
        <f>IF(Расчет!P223="",IF($O$16=0,'ФОРМУЛЫ!'!H209,ROUND(Расчет!K223*'ФОРМУЛЫ!'!I209+L209,0)),Расчет!P223)</f>
        <v>0</v>
      </c>
      <c r="K209" s="5">
        <f>J209*Расчет!E223</f>
        <v>0</v>
      </c>
      <c r="L209" s="3">
        <f>IF($O$16=0,0,$M$16*(Расчет!K223/$O$16))</f>
        <v>0</v>
      </c>
      <c r="O209" s="3">
        <f>IF(Расчет!P223=0,Расчет!L223,0)</f>
        <v>0</v>
      </c>
      <c r="P209" s="12">
        <f t="shared" si="18"/>
        <v>0</v>
      </c>
      <c r="Q209" s="3">
        <f>IF(Расчет!H223='ФОРМУЛЫ!'!$B$5,'ФОРМУЛЫ!'!A209,0)</f>
        <v>0</v>
      </c>
      <c r="R209" s="3">
        <f>IF(Расчет!H223='ФОРМУЛЫ!'!$B$4,'ФОРМУЛЫ!'!A209,0)</f>
        <v>0</v>
      </c>
      <c r="S209" s="3">
        <f>IF(Расчет!H223='ФОРМУЛЫ!'!$B$6,'ФОРМУЛЫ!'!A209,0)</f>
        <v>0</v>
      </c>
      <c r="T209" s="5">
        <f>ROUND((IF(Расчет!R223='ФОРМУЛЫ!'!$E$3,(A209-A209/1.18),IF(Расчет!R223='ФОРМУЛЫ!'!$E$4,0,IF(Расчет!R223='ФОРМУЛЫ!'!$E$5,(A209-A209/1.1),X))))*Расчет!E223,2)</f>
        <v>0</v>
      </c>
      <c r="U209" s="3">
        <f>ROUND((IF(Расчет!R223='ФОРМУЛЫ!'!$E$3,(J209-J209/1.18),IF(Расчет!R223='ФОРМУЛЫ!'!$E$4,0,IF(Расчет!R223='ФОРМУЛЫ!'!$E$5,(J209-J209/1.1),X))))*Расчет!E223,2)</f>
        <v>0</v>
      </c>
      <c r="V209" s="3">
        <f>ROUND((J209-J209/1.18)*Расчет!E223,2)</f>
        <v>0</v>
      </c>
      <c r="W209" s="3">
        <f>ROUND(A209*Расчет!E223*0.21/365,2)</f>
        <v>0</v>
      </c>
      <c r="X209" s="3">
        <f t="shared" si="19"/>
        <v>0</v>
      </c>
      <c r="Y209" s="3">
        <f>IF(($Q$2-Расчет!X223)&gt;0,($Q$2-Расчет!X223),0)</f>
        <v>0</v>
      </c>
      <c r="Z209" s="3">
        <f t="shared" si="20"/>
        <v>0</v>
      </c>
      <c r="AA209" s="3">
        <f>IF(IF(Y209&gt;0,$Q$3-$Q$2,$Q$3-Расчет!X223)&gt;0,IF(Y209&gt;0,$Q$3-$Q$2,$Q$3-Расчет!X223),0)</f>
        <v>0</v>
      </c>
      <c r="AB209" s="3">
        <f t="shared" si="21"/>
        <v>0</v>
      </c>
      <c r="AC209" s="3">
        <f>IF(IF(AA209&gt;0,$Q$4-$Q$3,$Q$4-Расчет!X223)&gt;0,IF(AA209&gt;0,$Q$4-$Q$3,$Q$4-Расчет!X223),0)</f>
        <v>0</v>
      </c>
      <c r="AD209" s="3">
        <f t="shared" si="22"/>
        <v>0</v>
      </c>
      <c r="AE209" s="3">
        <f>IF(IF(AC209&gt;0,$Q$5-$Q$4,$Q$5-Расчет!X223)&gt;0,IF(AC209&gt;0,$Q$5-$Q$4,$Q$5-Расчет!X223),0)</f>
        <v>0</v>
      </c>
      <c r="AF209" s="3">
        <f t="shared" si="23"/>
        <v>0</v>
      </c>
      <c r="AG209" s="3">
        <f>IF(IF(AE209&gt;0,$Q$6-$Q$5,$Q$6-Расчет!X223)&gt;0,IF(AE209&gt;0,$Q$6-$Q$5,$Q$6-Расчет!X223),0)</f>
        <v>0</v>
      </c>
      <c r="AH209" s="3">
        <f t="shared" si="24"/>
        <v>0</v>
      </c>
    </row>
    <row r="210" spans="1:34" x14ac:dyDescent="0.25">
      <c r="A210" s="3">
        <f>IF(Расчет!H224='ФОРМУЛЫ!'!$B$4,Расчет!G224*Расчет!$N$28,IF(Расчет!H224='ФОРМУЛЫ!'!$B$5,Расчет!G224,IF(Расчет!H224='ФОРМУЛЫ!'!$B$6,Расчет!G224*Расчет!$O$28,0)))</f>
        <v>0</v>
      </c>
      <c r="B210" s="3">
        <f>A210*Расчет!E224</f>
        <v>0</v>
      </c>
      <c r="C210" s="3">
        <f>IF(Расчет!J224='ФОРМУЛЫ!'!$B$3,Расчет!G224*Расчет!I224/100,IF(Расчет!J224='ФОРМУЛЫ!'!$B$4,Расчет!I224*Расчет!$N$28,IF(Расчет!J224='ФОРМУЛЫ!'!$B$5,Расчет!I224,IF(Расчет!J224='ФОРМУЛЫ!'!$B$6,Расчет!I224*Расчет!$O$28,0))))</f>
        <v>0</v>
      </c>
      <c r="D210" s="3">
        <f>C210*Расчет!E224</f>
        <v>0</v>
      </c>
      <c r="E210" s="3">
        <f t="shared" si="25"/>
        <v>0</v>
      </c>
      <c r="F210" s="3">
        <f>E210*Расчет!E224</f>
        <v>0</v>
      </c>
      <c r="G210" s="3">
        <f>IF(Расчет!M224="",'ФОРМУЛЫ!'!E210*(100+Расчет!$M$28)/100,'ФОРМУЛЫ!'!E210*(100+Расчет!M224)/100)</f>
        <v>0</v>
      </c>
      <c r="H210" s="7">
        <f>IF(Расчет!M224="",ROUND(Расчет!K224*(1+Расчет!$M$28/100),0),ROUND(Расчет!K224*(1+Расчет!M224/100),0))</f>
        <v>0</v>
      </c>
      <c r="I210" s="7">
        <f>IF(Расчет!M224="",(Расчет!$M$28+100)/100,(Расчет!M224+100)/100)</f>
        <v>1.2</v>
      </c>
      <c r="J210" s="5">
        <f>IF(Расчет!P224="",IF($O$16=0,'ФОРМУЛЫ!'!H210,ROUND(Расчет!K224*'ФОРМУЛЫ!'!I210+L210,0)),Расчет!P224)</f>
        <v>0</v>
      </c>
      <c r="K210" s="5">
        <f>J210*Расчет!E224</f>
        <v>0</v>
      </c>
      <c r="L210" s="3">
        <f>IF($O$16=0,0,$M$16*(Расчет!K224/$O$16))</f>
        <v>0</v>
      </c>
      <c r="O210" s="3">
        <f>IF(Расчет!P224=0,Расчет!L224,0)</f>
        <v>0</v>
      </c>
      <c r="P210" s="12">
        <f t="shared" ref="P210:P273" si="26">IF(E210=0,0,(J210-E210)/J210)</f>
        <v>0</v>
      </c>
      <c r="Q210" s="3">
        <f>IF(Расчет!H224='ФОРМУЛЫ!'!$B$5,'ФОРМУЛЫ!'!A210,0)</f>
        <v>0</v>
      </c>
      <c r="R210" s="3">
        <f>IF(Расчет!H224='ФОРМУЛЫ!'!$B$4,'ФОРМУЛЫ!'!A210,0)</f>
        <v>0</v>
      </c>
      <c r="S210" s="3">
        <f>IF(Расчет!H224='ФОРМУЛЫ!'!$B$6,'ФОРМУЛЫ!'!A210,0)</f>
        <v>0</v>
      </c>
      <c r="T210" s="5">
        <f>ROUND((IF(Расчет!R224='ФОРМУЛЫ!'!$E$3,(A210-A210/1.18),IF(Расчет!R224='ФОРМУЛЫ!'!$E$4,0,IF(Расчет!R224='ФОРМУЛЫ!'!$E$5,(A210-A210/1.1),X))))*Расчет!E224,2)</f>
        <v>0</v>
      </c>
      <c r="U210" s="3">
        <f>ROUND((IF(Расчет!R224='ФОРМУЛЫ!'!$E$3,(J210-J210/1.18),IF(Расчет!R224='ФОРМУЛЫ!'!$E$4,0,IF(Расчет!R224='ФОРМУЛЫ!'!$E$5,(J210-J210/1.1),X))))*Расчет!E224,2)</f>
        <v>0</v>
      </c>
      <c r="V210" s="3">
        <f>ROUND((J210-J210/1.18)*Расчет!E224,2)</f>
        <v>0</v>
      </c>
      <c r="W210" s="3">
        <f>ROUND(A210*Расчет!E224*0.21/365,2)</f>
        <v>0</v>
      </c>
      <c r="X210" s="3">
        <f t="shared" ref="X210:X273" si="27">Z210+AB210+AD210+AF210+AH210</f>
        <v>0</v>
      </c>
      <c r="Y210" s="3">
        <f>IF(($Q$2-Расчет!X224)&gt;0,($Q$2-Расчет!X224),0)</f>
        <v>0</v>
      </c>
      <c r="Z210" s="3">
        <f t="shared" ref="Z210:Z273" si="28">$W210*Y210</f>
        <v>0</v>
      </c>
      <c r="AA210" s="3">
        <f>IF(IF(Y210&gt;0,$Q$3-$Q$2,$Q$3-Расчет!X224)&gt;0,IF(Y210&gt;0,$Q$3-$Q$2,$Q$3-Расчет!X224),0)</f>
        <v>0</v>
      </c>
      <c r="AB210" s="3">
        <f t="shared" ref="AB210:AB273" si="29">$W210*AA210</f>
        <v>0</v>
      </c>
      <c r="AC210" s="3">
        <f>IF(IF(AA210&gt;0,$Q$4-$Q$3,$Q$4-Расчет!X224)&gt;0,IF(AA210&gt;0,$Q$4-$Q$3,$Q$4-Расчет!X224),0)</f>
        <v>0</v>
      </c>
      <c r="AD210" s="3">
        <f t="shared" ref="AD210:AD273" si="30">$W210*AC210</f>
        <v>0</v>
      </c>
      <c r="AE210" s="3">
        <f>IF(IF(AC210&gt;0,$Q$5-$Q$4,$Q$5-Расчет!X224)&gt;0,IF(AC210&gt;0,$Q$5-$Q$4,$Q$5-Расчет!X224),0)</f>
        <v>0</v>
      </c>
      <c r="AF210" s="3">
        <f t="shared" ref="AF210:AF273" si="31">$W210*AE210</f>
        <v>0</v>
      </c>
      <c r="AG210" s="3">
        <f>IF(IF(AE210&gt;0,$Q$6-$Q$5,$Q$6-Расчет!X224)&gt;0,IF(AE210&gt;0,$Q$6-$Q$5,$Q$6-Расчет!X224),0)</f>
        <v>0</v>
      </c>
      <c r="AH210" s="3">
        <f t="shared" ref="AH210:AH273" si="32">$W210*AG210</f>
        <v>0</v>
      </c>
    </row>
    <row r="211" spans="1:34" x14ac:dyDescent="0.25">
      <c r="A211" s="3">
        <f>IF(Расчет!H225='ФОРМУЛЫ!'!$B$4,Расчет!G225*Расчет!$N$28,IF(Расчет!H225='ФОРМУЛЫ!'!$B$5,Расчет!G225,IF(Расчет!H225='ФОРМУЛЫ!'!$B$6,Расчет!G225*Расчет!$O$28,0)))</f>
        <v>0</v>
      </c>
      <c r="B211" s="3">
        <f>A211*Расчет!E225</f>
        <v>0</v>
      </c>
      <c r="C211" s="3">
        <f>IF(Расчет!J225='ФОРМУЛЫ!'!$B$3,Расчет!G225*Расчет!I225/100,IF(Расчет!J225='ФОРМУЛЫ!'!$B$4,Расчет!I225*Расчет!$N$28,IF(Расчет!J225='ФОРМУЛЫ!'!$B$5,Расчет!I225,IF(Расчет!J225='ФОРМУЛЫ!'!$B$6,Расчет!I225*Расчет!$O$28,0))))</f>
        <v>0</v>
      </c>
      <c r="D211" s="3">
        <f>C211*Расчет!E225</f>
        <v>0</v>
      </c>
      <c r="E211" s="3">
        <f t="shared" si="25"/>
        <v>0</v>
      </c>
      <c r="F211" s="3">
        <f>E211*Расчет!E225</f>
        <v>0</v>
      </c>
      <c r="G211" s="3">
        <f>IF(Расчет!M225="",'ФОРМУЛЫ!'!E211*(100+Расчет!$M$28)/100,'ФОРМУЛЫ!'!E211*(100+Расчет!M225)/100)</f>
        <v>0</v>
      </c>
      <c r="H211" s="7">
        <f>IF(Расчет!M225="",ROUND(Расчет!K225*(1+Расчет!$M$28/100),0),ROUND(Расчет!K225*(1+Расчет!M225/100),0))</f>
        <v>0</v>
      </c>
      <c r="I211" s="7">
        <f>IF(Расчет!M225="",(Расчет!$M$28+100)/100,(Расчет!M225+100)/100)</f>
        <v>1.2</v>
      </c>
      <c r="J211" s="5">
        <f>IF(Расчет!P225="",IF($O$16=0,'ФОРМУЛЫ!'!H211,ROUND(Расчет!K225*'ФОРМУЛЫ!'!I211+L211,0)),Расчет!P225)</f>
        <v>0</v>
      </c>
      <c r="K211" s="5">
        <f>J211*Расчет!E225</f>
        <v>0</v>
      </c>
      <c r="L211" s="3">
        <f>IF($O$16=0,0,$M$16*(Расчет!K225/$O$16))</f>
        <v>0</v>
      </c>
      <c r="O211" s="3">
        <f>IF(Расчет!P225=0,Расчет!L225,0)</f>
        <v>0</v>
      </c>
      <c r="P211" s="12">
        <f t="shared" si="26"/>
        <v>0</v>
      </c>
      <c r="Q211" s="3">
        <f>IF(Расчет!H225='ФОРМУЛЫ!'!$B$5,'ФОРМУЛЫ!'!A211,0)</f>
        <v>0</v>
      </c>
      <c r="R211" s="3">
        <f>IF(Расчет!H225='ФОРМУЛЫ!'!$B$4,'ФОРМУЛЫ!'!A211,0)</f>
        <v>0</v>
      </c>
      <c r="S211" s="3">
        <f>IF(Расчет!H225='ФОРМУЛЫ!'!$B$6,'ФОРМУЛЫ!'!A211,0)</f>
        <v>0</v>
      </c>
      <c r="T211" s="5">
        <f>ROUND((IF(Расчет!R225='ФОРМУЛЫ!'!$E$3,(A211-A211/1.18),IF(Расчет!R225='ФОРМУЛЫ!'!$E$4,0,IF(Расчет!R225='ФОРМУЛЫ!'!$E$5,(A211-A211/1.1),X))))*Расчет!E225,2)</f>
        <v>0</v>
      </c>
      <c r="U211" s="3">
        <f>ROUND((IF(Расчет!R225='ФОРМУЛЫ!'!$E$3,(J211-J211/1.18),IF(Расчет!R225='ФОРМУЛЫ!'!$E$4,0,IF(Расчет!R225='ФОРМУЛЫ!'!$E$5,(J211-J211/1.1),X))))*Расчет!E225,2)</f>
        <v>0</v>
      </c>
      <c r="V211" s="3">
        <f>ROUND((J211-J211/1.18)*Расчет!E225,2)</f>
        <v>0</v>
      </c>
      <c r="W211" s="3">
        <f>ROUND(A211*Расчет!E225*0.21/365,2)</f>
        <v>0</v>
      </c>
      <c r="X211" s="3">
        <f t="shared" si="27"/>
        <v>0</v>
      </c>
      <c r="Y211" s="3">
        <f>IF(($Q$2-Расчет!X225)&gt;0,($Q$2-Расчет!X225),0)</f>
        <v>0</v>
      </c>
      <c r="Z211" s="3">
        <f t="shared" si="28"/>
        <v>0</v>
      </c>
      <c r="AA211" s="3">
        <f>IF(IF(Y211&gt;0,$Q$3-$Q$2,$Q$3-Расчет!X225)&gt;0,IF(Y211&gt;0,$Q$3-$Q$2,$Q$3-Расчет!X225),0)</f>
        <v>0</v>
      </c>
      <c r="AB211" s="3">
        <f t="shared" si="29"/>
        <v>0</v>
      </c>
      <c r="AC211" s="3">
        <f>IF(IF(AA211&gt;0,$Q$4-$Q$3,$Q$4-Расчет!X225)&gt;0,IF(AA211&gt;0,$Q$4-$Q$3,$Q$4-Расчет!X225),0)</f>
        <v>0</v>
      </c>
      <c r="AD211" s="3">
        <f t="shared" si="30"/>
        <v>0</v>
      </c>
      <c r="AE211" s="3">
        <f>IF(IF(AC211&gt;0,$Q$5-$Q$4,$Q$5-Расчет!X225)&gt;0,IF(AC211&gt;0,$Q$5-$Q$4,$Q$5-Расчет!X225),0)</f>
        <v>0</v>
      </c>
      <c r="AF211" s="3">
        <f t="shared" si="31"/>
        <v>0</v>
      </c>
      <c r="AG211" s="3">
        <f>IF(IF(AE211&gt;0,$Q$6-$Q$5,$Q$6-Расчет!X225)&gt;0,IF(AE211&gt;0,$Q$6-$Q$5,$Q$6-Расчет!X225),0)</f>
        <v>0</v>
      </c>
      <c r="AH211" s="3">
        <f t="shared" si="32"/>
        <v>0</v>
      </c>
    </row>
    <row r="212" spans="1:34" x14ac:dyDescent="0.25">
      <c r="A212" s="3">
        <f>IF(Расчет!H226='ФОРМУЛЫ!'!$B$4,Расчет!G226*Расчет!$N$28,IF(Расчет!H226='ФОРМУЛЫ!'!$B$5,Расчет!G226,IF(Расчет!H226='ФОРМУЛЫ!'!$B$6,Расчет!G226*Расчет!$O$28,0)))</f>
        <v>0</v>
      </c>
      <c r="B212" s="3">
        <f>A212*Расчет!E226</f>
        <v>0</v>
      </c>
      <c r="C212" s="3">
        <f>IF(Расчет!J226='ФОРМУЛЫ!'!$B$3,Расчет!G226*Расчет!I226/100,IF(Расчет!J226='ФОРМУЛЫ!'!$B$4,Расчет!I226*Расчет!$N$28,IF(Расчет!J226='ФОРМУЛЫ!'!$B$5,Расчет!I226,IF(Расчет!J226='ФОРМУЛЫ!'!$B$6,Расчет!I226*Расчет!$O$28,0))))</f>
        <v>0</v>
      </c>
      <c r="D212" s="3">
        <f>C212*Расчет!E226</f>
        <v>0</v>
      </c>
      <c r="E212" s="3">
        <f t="shared" si="25"/>
        <v>0</v>
      </c>
      <c r="F212" s="3">
        <f>E212*Расчет!E226</f>
        <v>0</v>
      </c>
      <c r="G212" s="3">
        <f>IF(Расчет!M226="",'ФОРМУЛЫ!'!E212*(100+Расчет!$M$28)/100,'ФОРМУЛЫ!'!E212*(100+Расчет!M226)/100)</f>
        <v>0</v>
      </c>
      <c r="H212" s="7">
        <f>IF(Расчет!M226="",ROUND(Расчет!K226*(1+Расчет!$M$28/100),0),ROUND(Расчет!K226*(1+Расчет!M226/100),0))</f>
        <v>0</v>
      </c>
      <c r="I212" s="7">
        <f>IF(Расчет!M226="",(Расчет!$M$28+100)/100,(Расчет!M226+100)/100)</f>
        <v>1.2</v>
      </c>
      <c r="J212" s="5">
        <f>IF(Расчет!P226="",IF($O$16=0,'ФОРМУЛЫ!'!H212,ROUND(Расчет!K226*'ФОРМУЛЫ!'!I212+L212,0)),Расчет!P226)</f>
        <v>0</v>
      </c>
      <c r="K212" s="5">
        <f>J212*Расчет!E226</f>
        <v>0</v>
      </c>
      <c r="L212" s="3">
        <f>IF($O$16=0,0,$M$16*(Расчет!K226/$O$16))</f>
        <v>0</v>
      </c>
      <c r="O212" s="3">
        <f>IF(Расчет!P226=0,Расчет!L226,0)</f>
        <v>0</v>
      </c>
      <c r="P212" s="12">
        <f t="shared" si="26"/>
        <v>0</v>
      </c>
      <c r="Q212" s="3">
        <f>IF(Расчет!H226='ФОРМУЛЫ!'!$B$5,'ФОРМУЛЫ!'!A212,0)</f>
        <v>0</v>
      </c>
      <c r="R212" s="3">
        <f>IF(Расчет!H226='ФОРМУЛЫ!'!$B$4,'ФОРМУЛЫ!'!A212,0)</f>
        <v>0</v>
      </c>
      <c r="S212" s="3">
        <f>IF(Расчет!H226='ФОРМУЛЫ!'!$B$6,'ФОРМУЛЫ!'!A212,0)</f>
        <v>0</v>
      </c>
      <c r="T212" s="5">
        <f>ROUND((IF(Расчет!R226='ФОРМУЛЫ!'!$E$3,(A212-A212/1.18),IF(Расчет!R226='ФОРМУЛЫ!'!$E$4,0,IF(Расчет!R226='ФОРМУЛЫ!'!$E$5,(A212-A212/1.1),X))))*Расчет!E226,2)</f>
        <v>0</v>
      </c>
      <c r="U212" s="3">
        <f>ROUND((IF(Расчет!R226='ФОРМУЛЫ!'!$E$3,(J212-J212/1.18),IF(Расчет!R226='ФОРМУЛЫ!'!$E$4,0,IF(Расчет!R226='ФОРМУЛЫ!'!$E$5,(J212-J212/1.1),X))))*Расчет!E226,2)</f>
        <v>0</v>
      </c>
      <c r="V212" s="3">
        <f>ROUND((J212-J212/1.18)*Расчет!E226,2)</f>
        <v>0</v>
      </c>
      <c r="W212" s="3">
        <f>ROUND(A212*Расчет!E226*0.21/365,2)</f>
        <v>0</v>
      </c>
      <c r="X212" s="3">
        <f t="shared" si="27"/>
        <v>0</v>
      </c>
      <c r="Y212" s="3">
        <f>IF(($Q$2-Расчет!X226)&gt;0,($Q$2-Расчет!X226),0)</f>
        <v>0</v>
      </c>
      <c r="Z212" s="3">
        <f t="shared" si="28"/>
        <v>0</v>
      </c>
      <c r="AA212" s="3">
        <f>IF(IF(Y212&gt;0,$Q$3-$Q$2,$Q$3-Расчет!X226)&gt;0,IF(Y212&gt;0,$Q$3-$Q$2,$Q$3-Расчет!X226),0)</f>
        <v>0</v>
      </c>
      <c r="AB212" s="3">
        <f t="shared" si="29"/>
        <v>0</v>
      </c>
      <c r="AC212" s="3">
        <f>IF(IF(AA212&gt;0,$Q$4-$Q$3,$Q$4-Расчет!X226)&gt;0,IF(AA212&gt;0,$Q$4-$Q$3,$Q$4-Расчет!X226),0)</f>
        <v>0</v>
      </c>
      <c r="AD212" s="3">
        <f t="shared" si="30"/>
        <v>0</v>
      </c>
      <c r="AE212" s="3">
        <f>IF(IF(AC212&gt;0,$Q$5-$Q$4,$Q$5-Расчет!X226)&gt;0,IF(AC212&gt;0,$Q$5-$Q$4,$Q$5-Расчет!X226),0)</f>
        <v>0</v>
      </c>
      <c r="AF212" s="3">
        <f t="shared" si="31"/>
        <v>0</v>
      </c>
      <c r="AG212" s="3">
        <f>IF(IF(AE212&gt;0,$Q$6-$Q$5,$Q$6-Расчет!X226)&gt;0,IF(AE212&gt;0,$Q$6-$Q$5,$Q$6-Расчет!X226),0)</f>
        <v>0</v>
      </c>
      <c r="AH212" s="3">
        <f t="shared" si="32"/>
        <v>0</v>
      </c>
    </row>
    <row r="213" spans="1:34" x14ac:dyDescent="0.25">
      <c r="A213" s="3">
        <f>IF(Расчет!H227='ФОРМУЛЫ!'!$B$4,Расчет!G227*Расчет!$N$28,IF(Расчет!H227='ФОРМУЛЫ!'!$B$5,Расчет!G227,IF(Расчет!H227='ФОРМУЛЫ!'!$B$6,Расчет!G227*Расчет!$O$28,0)))</f>
        <v>0</v>
      </c>
      <c r="B213" s="3">
        <f>A213*Расчет!E227</f>
        <v>0</v>
      </c>
      <c r="C213" s="3">
        <f>IF(Расчет!J227='ФОРМУЛЫ!'!$B$3,Расчет!G227*Расчет!I227/100,IF(Расчет!J227='ФОРМУЛЫ!'!$B$4,Расчет!I227*Расчет!$N$28,IF(Расчет!J227='ФОРМУЛЫ!'!$B$5,Расчет!I227,IF(Расчет!J227='ФОРМУЛЫ!'!$B$6,Расчет!I227*Расчет!$O$28,0))))</f>
        <v>0</v>
      </c>
      <c r="D213" s="3">
        <f>C213*Расчет!E227</f>
        <v>0</v>
      </c>
      <c r="E213" s="3">
        <f t="shared" si="25"/>
        <v>0</v>
      </c>
      <c r="F213" s="3">
        <f>E213*Расчет!E227</f>
        <v>0</v>
      </c>
      <c r="G213" s="3">
        <f>IF(Расчет!M227="",'ФОРМУЛЫ!'!E213*(100+Расчет!$M$28)/100,'ФОРМУЛЫ!'!E213*(100+Расчет!M227)/100)</f>
        <v>0</v>
      </c>
      <c r="H213" s="7">
        <f>IF(Расчет!M227="",ROUND(Расчет!K227*(1+Расчет!$M$28/100),0),ROUND(Расчет!K227*(1+Расчет!M227/100),0))</f>
        <v>0</v>
      </c>
      <c r="I213" s="7">
        <f>IF(Расчет!M227="",(Расчет!$M$28+100)/100,(Расчет!M227+100)/100)</f>
        <v>1.2</v>
      </c>
      <c r="J213" s="5">
        <f>IF(Расчет!P227="",IF($O$16=0,'ФОРМУЛЫ!'!H213,ROUND(Расчет!K227*'ФОРМУЛЫ!'!I213+L213,0)),Расчет!P227)</f>
        <v>0</v>
      </c>
      <c r="K213" s="5">
        <f>J213*Расчет!E227</f>
        <v>0</v>
      </c>
      <c r="L213" s="3">
        <f>IF($O$16=0,0,$M$16*(Расчет!K227/$O$16))</f>
        <v>0</v>
      </c>
      <c r="O213" s="3">
        <f>IF(Расчет!P227=0,Расчет!L227,0)</f>
        <v>0</v>
      </c>
      <c r="P213" s="12">
        <f t="shared" si="26"/>
        <v>0</v>
      </c>
      <c r="Q213" s="3">
        <f>IF(Расчет!H227='ФОРМУЛЫ!'!$B$5,'ФОРМУЛЫ!'!A213,0)</f>
        <v>0</v>
      </c>
      <c r="R213" s="3">
        <f>IF(Расчет!H227='ФОРМУЛЫ!'!$B$4,'ФОРМУЛЫ!'!A213,0)</f>
        <v>0</v>
      </c>
      <c r="S213" s="3">
        <f>IF(Расчет!H227='ФОРМУЛЫ!'!$B$6,'ФОРМУЛЫ!'!A213,0)</f>
        <v>0</v>
      </c>
      <c r="T213" s="5">
        <f>ROUND((IF(Расчет!R227='ФОРМУЛЫ!'!$E$3,(A213-A213/1.18),IF(Расчет!R227='ФОРМУЛЫ!'!$E$4,0,IF(Расчет!R227='ФОРМУЛЫ!'!$E$5,(A213-A213/1.1),X))))*Расчет!E227,2)</f>
        <v>0</v>
      </c>
      <c r="U213" s="3">
        <f>ROUND((IF(Расчет!R227='ФОРМУЛЫ!'!$E$3,(J213-J213/1.18),IF(Расчет!R227='ФОРМУЛЫ!'!$E$4,0,IF(Расчет!R227='ФОРМУЛЫ!'!$E$5,(J213-J213/1.1),X))))*Расчет!E227,2)</f>
        <v>0</v>
      </c>
      <c r="V213" s="3">
        <f>ROUND((J213-J213/1.18)*Расчет!E227,2)</f>
        <v>0</v>
      </c>
      <c r="W213" s="3">
        <f>ROUND(A213*Расчет!E227*0.21/365,2)</f>
        <v>0</v>
      </c>
      <c r="X213" s="3">
        <f t="shared" si="27"/>
        <v>0</v>
      </c>
      <c r="Y213" s="3">
        <f>IF(($Q$2-Расчет!X227)&gt;0,($Q$2-Расчет!X227),0)</f>
        <v>0</v>
      </c>
      <c r="Z213" s="3">
        <f t="shared" si="28"/>
        <v>0</v>
      </c>
      <c r="AA213" s="3">
        <f>IF(IF(Y213&gt;0,$Q$3-$Q$2,$Q$3-Расчет!X227)&gt;0,IF(Y213&gt;0,$Q$3-$Q$2,$Q$3-Расчет!X227),0)</f>
        <v>0</v>
      </c>
      <c r="AB213" s="3">
        <f t="shared" si="29"/>
        <v>0</v>
      </c>
      <c r="AC213" s="3">
        <f>IF(IF(AA213&gt;0,$Q$4-$Q$3,$Q$4-Расчет!X227)&gt;0,IF(AA213&gt;0,$Q$4-$Q$3,$Q$4-Расчет!X227),0)</f>
        <v>0</v>
      </c>
      <c r="AD213" s="3">
        <f t="shared" si="30"/>
        <v>0</v>
      </c>
      <c r="AE213" s="3">
        <f>IF(IF(AC213&gt;0,$Q$5-$Q$4,$Q$5-Расчет!X227)&gt;0,IF(AC213&gt;0,$Q$5-$Q$4,$Q$5-Расчет!X227),0)</f>
        <v>0</v>
      </c>
      <c r="AF213" s="3">
        <f t="shared" si="31"/>
        <v>0</v>
      </c>
      <c r="AG213" s="3">
        <f>IF(IF(AE213&gt;0,$Q$6-$Q$5,$Q$6-Расчет!X227)&gt;0,IF(AE213&gt;0,$Q$6-$Q$5,$Q$6-Расчет!X227),0)</f>
        <v>0</v>
      </c>
      <c r="AH213" s="3">
        <f t="shared" si="32"/>
        <v>0</v>
      </c>
    </row>
    <row r="214" spans="1:34" x14ac:dyDescent="0.25">
      <c r="A214" s="3">
        <f>IF(Расчет!H228='ФОРМУЛЫ!'!$B$4,Расчет!G228*Расчет!$N$28,IF(Расчет!H228='ФОРМУЛЫ!'!$B$5,Расчет!G228,IF(Расчет!H228='ФОРМУЛЫ!'!$B$6,Расчет!G228*Расчет!$O$28,0)))</f>
        <v>0</v>
      </c>
      <c r="B214" s="3">
        <f>A214*Расчет!E228</f>
        <v>0</v>
      </c>
      <c r="C214" s="3">
        <f>IF(Расчет!J228='ФОРМУЛЫ!'!$B$3,Расчет!G228*Расчет!I228/100,IF(Расчет!J228='ФОРМУЛЫ!'!$B$4,Расчет!I228*Расчет!$N$28,IF(Расчет!J228='ФОРМУЛЫ!'!$B$5,Расчет!I228,IF(Расчет!J228='ФОРМУЛЫ!'!$B$6,Расчет!I228*Расчет!$O$28,0))))</f>
        <v>0</v>
      </c>
      <c r="D214" s="3">
        <f>C214*Расчет!E228</f>
        <v>0</v>
      </c>
      <c r="E214" s="3">
        <f t="shared" si="25"/>
        <v>0</v>
      </c>
      <c r="F214" s="3">
        <f>E214*Расчет!E228</f>
        <v>0</v>
      </c>
      <c r="G214" s="3">
        <f>IF(Расчет!M228="",'ФОРМУЛЫ!'!E214*(100+Расчет!$M$28)/100,'ФОРМУЛЫ!'!E214*(100+Расчет!M228)/100)</f>
        <v>0</v>
      </c>
      <c r="H214" s="7">
        <f>IF(Расчет!M228="",ROUND(Расчет!K228*(1+Расчет!$M$28/100),0),ROUND(Расчет!K228*(1+Расчет!M228/100),0))</f>
        <v>0</v>
      </c>
      <c r="I214" s="7">
        <f>IF(Расчет!M228="",(Расчет!$M$28+100)/100,(Расчет!M228+100)/100)</f>
        <v>1.2</v>
      </c>
      <c r="J214" s="5">
        <f>IF(Расчет!P228="",IF($O$16=0,'ФОРМУЛЫ!'!H214,ROUND(Расчет!K228*'ФОРМУЛЫ!'!I214+L214,0)),Расчет!P228)</f>
        <v>0</v>
      </c>
      <c r="K214" s="5">
        <f>J214*Расчет!E228</f>
        <v>0</v>
      </c>
      <c r="L214" s="3">
        <f>IF($O$16=0,0,$M$16*(Расчет!K228/$O$16))</f>
        <v>0</v>
      </c>
      <c r="O214" s="3">
        <f>IF(Расчет!P228=0,Расчет!L228,0)</f>
        <v>0</v>
      </c>
      <c r="P214" s="12">
        <f t="shared" si="26"/>
        <v>0</v>
      </c>
      <c r="Q214" s="3">
        <f>IF(Расчет!H228='ФОРМУЛЫ!'!$B$5,'ФОРМУЛЫ!'!A214,0)</f>
        <v>0</v>
      </c>
      <c r="R214" s="3">
        <f>IF(Расчет!H228='ФОРМУЛЫ!'!$B$4,'ФОРМУЛЫ!'!A214,0)</f>
        <v>0</v>
      </c>
      <c r="S214" s="3">
        <f>IF(Расчет!H228='ФОРМУЛЫ!'!$B$6,'ФОРМУЛЫ!'!A214,0)</f>
        <v>0</v>
      </c>
      <c r="T214" s="5">
        <f>ROUND((IF(Расчет!R228='ФОРМУЛЫ!'!$E$3,(A214-A214/1.18),IF(Расчет!R228='ФОРМУЛЫ!'!$E$4,0,IF(Расчет!R228='ФОРМУЛЫ!'!$E$5,(A214-A214/1.1),X))))*Расчет!E228,2)</f>
        <v>0</v>
      </c>
      <c r="U214" s="3">
        <f>ROUND((IF(Расчет!R228='ФОРМУЛЫ!'!$E$3,(J214-J214/1.18),IF(Расчет!R228='ФОРМУЛЫ!'!$E$4,0,IF(Расчет!R228='ФОРМУЛЫ!'!$E$5,(J214-J214/1.1),X))))*Расчет!E228,2)</f>
        <v>0</v>
      </c>
      <c r="V214" s="3">
        <f>ROUND((J214-J214/1.18)*Расчет!E228,2)</f>
        <v>0</v>
      </c>
      <c r="W214" s="3">
        <f>ROUND(A214*Расчет!E228*0.21/365,2)</f>
        <v>0</v>
      </c>
      <c r="X214" s="3">
        <f t="shared" si="27"/>
        <v>0</v>
      </c>
      <c r="Y214" s="3">
        <f>IF(($Q$2-Расчет!X228)&gt;0,($Q$2-Расчет!X228),0)</f>
        <v>0</v>
      </c>
      <c r="Z214" s="3">
        <f t="shared" si="28"/>
        <v>0</v>
      </c>
      <c r="AA214" s="3">
        <f>IF(IF(Y214&gt;0,$Q$3-$Q$2,$Q$3-Расчет!X228)&gt;0,IF(Y214&gt;0,$Q$3-$Q$2,$Q$3-Расчет!X228),0)</f>
        <v>0</v>
      </c>
      <c r="AB214" s="3">
        <f t="shared" si="29"/>
        <v>0</v>
      </c>
      <c r="AC214" s="3">
        <f>IF(IF(AA214&gt;0,$Q$4-$Q$3,$Q$4-Расчет!X228)&gt;0,IF(AA214&gt;0,$Q$4-$Q$3,$Q$4-Расчет!X228),0)</f>
        <v>0</v>
      </c>
      <c r="AD214" s="3">
        <f t="shared" si="30"/>
        <v>0</v>
      </c>
      <c r="AE214" s="3">
        <f>IF(IF(AC214&gt;0,$Q$5-$Q$4,$Q$5-Расчет!X228)&gt;0,IF(AC214&gt;0,$Q$5-$Q$4,$Q$5-Расчет!X228),0)</f>
        <v>0</v>
      </c>
      <c r="AF214" s="3">
        <f t="shared" si="31"/>
        <v>0</v>
      </c>
      <c r="AG214" s="3">
        <f>IF(IF(AE214&gt;0,$Q$6-$Q$5,$Q$6-Расчет!X228)&gt;0,IF(AE214&gt;0,$Q$6-$Q$5,$Q$6-Расчет!X228),0)</f>
        <v>0</v>
      </c>
      <c r="AH214" s="3">
        <f t="shared" si="32"/>
        <v>0</v>
      </c>
    </row>
    <row r="215" spans="1:34" x14ac:dyDescent="0.25">
      <c r="A215" s="3">
        <f>IF(Расчет!H229='ФОРМУЛЫ!'!$B$4,Расчет!G229*Расчет!$N$28,IF(Расчет!H229='ФОРМУЛЫ!'!$B$5,Расчет!G229,IF(Расчет!H229='ФОРМУЛЫ!'!$B$6,Расчет!G229*Расчет!$O$28,0)))</f>
        <v>0</v>
      </c>
      <c r="B215" s="3">
        <f>A215*Расчет!E229</f>
        <v>0</v>
      </c>
      <c r="C215" s="3">
        <f>IF(Расчет!J229='ФОРМУЛЫ!'!$B$3,Расчет!G229*Расчет!I229/100,IF(Расчет!J229='ФОРМУЛЫ!'!$B$4,Расчет!I229*Расчет!$N$28,IF(Расчет!J229='ФОРМУЛЫ!'!$B$5,Расчет!I229,IF(Расчет!J229='ФОРМУЛЫ!'!$B$6,Расчет!I229*Расчет!$O$28,0))))</f>
        <v>0</v>
      </c>
      <c r="D215" s="3">
        <f>C215*Расчет!E229</f>
        <v>0</v>
      </c>
      <c r="E215" s="3">
        <f t="shared" si="25"/>
        <v>0</v>
      </c>
      <c r="F215" s="3">
        <f>E215*Расчет!E229</f>
        <v>0</v>
      </c>
      <c r="G215" s="3">
        <f>IF(Расчет!M229="",'ФОРМУЛЫ!'!E215*(100+Расчет!$M$28)/100,'ФОРМУЛЫ!'!E215*(100+Расчет!M229)/100)</f>
        <v>0</v>
      </c>
      <c r="H215" s="7">
        <f>IF(Расчет!M229="",ROUND(Расчет!K229*(1+Расчет!$M$28/100),0),ROUND(Расчет!K229*(1+Расчет!M229/100),0))</f>
        <v>0</v>
      </c>
      <c r="I215" s="7">
        <f>IF(Расчет!M229="",(Расчет!$M$28+100)/100,(Расчет!M229+100)/100)</f>
        <v>1.2</v>
      </c>
      <c r="J215" s="5">
        <f>IF(Расчет!P229="",IF($O$16=0,'ФОРМУЛЫ!'!H215,ROUND(Расчет!K229*'ФОРМУЛЫ!'!I215+L215,0)),Расчет!P229)</f>
        <v>0</v>
      </c>
      <c r="K215" s="5">
        <f>J215*Расчет!E229</f>
        <v>0</v>
      </c>
      <c r="L215" s="3">
        <f>IF($O$16=0,0,$M$16*(Расчет!K229/$O$16))</f>
        <v>0</v>
      </c>
      <c r="O215" s="3">
        <f>IF(Расчет!P229=0,Расчет!L229,0)</f>
        <v>0</v>
      </c>
      <c r="P215" s="12">
        <f t="shared" si="26"/>
        <v>0</v>
      </c>
      <c r="Q215" s="3">
        <f>IF(Расчет!H229='ФОРМУЛЫ!'!$B$5,'ФОРМУЛЫ!'!A215,0)</f>
        <v>0</v>
      </c>
      <c r="R215" s="3">
        <f>IF(Расчет!H229='ФОРМУЛЫ!'!$B$4,'ФОРМУЛЫ!'!A215,0)</f>
        <v>0</v>
      </c>
      <c r="S215" s="3">
        <f>IF(Расчет!H229='ФОРМУЛЫ!'!$B$6,'ФОРМУЛЫ!'!A215,0)</f>
        <v>0</v>
      </c>
      <c r="T215" s="5">
        <f>ROUND((IF(Расчет!R229='ФОРМУЛЫ!'!$E$3,(A215-A215/1.18),IF(Расчет!R229='ФОРМУЛЫ!'!$E$4,0,IF(Расчет!R229='ФОРМУЛЫ!'!$E$5,(A215-A215/1.1),X))))*Расчет!E229,2)</f>
        <v>0</v>
      </c>
      <c r="U215" s="3">
        <f>ROUND((IF(Расчет!R229='ФОРМУЛЫ!'!$E$3,(J215-J215/1.18),IF(Расчет!R229='ФОРМУЛЫ!'!$E$4,0,IF(Расчет!R229='ФОРМУЛЫ!'!$E$5,(J215-J215/1.1),X))))*Расчет!E229,2)</f>
        <v>0</v>
      </c>
      <c r="V215" s="3">
        <f>ROUND((J215-J215/1.18)*Расчет!E229,2)</f>
        <v>0</v>
      </c>
      <c r="W215" s="3">
        <f>ROUND(A215*Расчет!E229*0.21/365,2)</f>
        <v>0</v>
      </c>
      <c r="X215" s="3">
        <f t="shared" si="27"/>
        <v>0</v>
      </c>
      <c r="Y215" s="3">
        <f>IF(($Q$2-Расчет!X229)&gt;0,($Q$2-Расчет!X229),0)</f>
        <v>0</v>
      </c>
      <c r="Z215" s="3">
        <f t="shared" si="28"/>
        <v>0</v>
      </c>
      <c r="AA215" s="3">
        <f>IF(IF(Y215&gt;0,$Q$3-$Q$2,$Q$3-Расчет!X229)&gt;0,IF(Y215&gt;0,$Q$3-$Q$2,$Q$3-Расчет!X229),0)</f>
        <v>0</v>
      </c>
      <c r="AB215" s="3">
        <f t="shared" si="29"/>
        <v>0</v>
      </c>
      <c r="AC215" s="3">
        <f>IF(IF(AA215&gt;0,$Q$4-$Q$3,$Q$4-Расчет!X229)&gt;0,IF(AA215&gt;0,$Q$4-$Q$3,$Q$4-Расчет!X229),0)</f>
        <v>0</v>
      </c>
      <c r="AD215" s="3">
        <f t="shared" si="30"/>
        <v>0</v>
      </c>
      <c r="AE215" s="3">
        <f>IF(IF(AC215&gt;0,$Q$5-$Q$4,$Q$5-Расчет!X229)&gt;0,IF(AC215&gt;0,$Q$5-$Q$4,$Q$5-Расчет!X229),0)</f>
        <v>0</v>
      </c>
      <c r="AF215" s="3">
        <f t="shared" si="31"/>
        <v>0</v>
      </c>
      <c r="AG215" s="3">
        <f>IF(IF(AE215&gt;0,$Q$6-$Q$5,$Q$6-Расчет!X229)&gt;0,IF(AE215&gt;0,$Q$6-$Q$5,$Q$6-Расчет!X229),0)</f>
        <v>0</v>
      </c>
      <c r="AH215" s="3">
        <f t="shared" si="32"/>
        <v>0</v>
      </c>
    </row>
    <row r="216" spans="1:34" x14ac:dyDescent="0.25">
      <c r="A216" s="3">
        <f>IF(Расчет!H230='ФОРМУЛЫ!'!$B$4,Расчет!G230*Расчет!$N$28,IF(Расчет!H230='ФОРМУЛЫ!'!$B$5,Расчет!G230,IF(Расчет!H230='ФОРМУЛЫ!'!$B$6,Расчет!G230*Расчет!$O$28,0)))</f>
        <v>0</v>
      </c>
      <c r="B216" s="3">
        <f>A216*Расчет!E230</f>
        <v>0</v>
      </c>
      <c r="C216" s="3">
        <f>IF(Расчет!J230='ФОРМУЛЫ!'!$B$3,Расчет!G230*Расчет!I230/100,IF(Расчет!J230='ФОРМУЛЫ!'!$B$4,Расчет!I230*Расчет!$N$28,IF(Расчет!J230='ФОРМУЛЫ!'!$B$5,Расчет!I230,IF(Расчет!J230='ФОРМУЛЫ!'!$B$6,Расчет!I230*Расчет!$O$28,0))))</f>
        <v>0</v>
      </c>
      <c r="D216" s="3">
        <f>C216*Расчет!E230</f>
        <v>0</v>
      </c>
      <c r="E216" s="3">
        <f t="shared" si="25"/>
        <v>0</v>
      </c>
      <c r="F216" s="3">
        <f>E216*Расчет!E230</f>
        <v>0</v>
      </c>
      <c r="G216" s="3">
        <f>IF(Расчет!M230="",'ФОРМУЛЫ!'!E216*(100+Расчет!$M$28)/100,'ФОРМУЛЫ!'!E216*(100+Расчет!M230)/100)</f>
        <v>0</v>
      </c>
      <c r="H216" s="7">
        <f>IF(Расчет!M230="",ROUND(Расчет!K230*(1+Расчет!$M$28/100),0),ROUND(Расчет!K230*(1+Расчет!M230/100),0))</f>
        <v>0</v>
      </c>
      <c r="I216" s="7">
        <f>IF(Расчет!M230="",(Расчет!$M$28+100)/100,(Расчет!M230+100)/100)</f>
        <v>1.2</v>
      </c>
      <c r="J216" s="5">
        <f>IF(Расчет!P230="",IF($O$16=0,'ФОРМУЛЫ!'!H216,ROUND(Расчет!K230*'ФОРМУЛЫ!'!I216+L216,0)),Расчет!P230)</f>
        <v>0</v>
      </c>
      <c r="K216" s="5">
        <f>J216*Расчет!E230</f>
        <v>0</v>
      </c>
      <c r="L216" s="3">
        <f>IF($O$16=0,0,$M$16*(Расчет!K230/$O$16))</f>
        <v>0</v>
      </c>
      <c r="O216" s="3">
        <f>IF(Расчет!P230=0,Расчет!L230,0)</f>
        <v>0</v>
      </c>
      <c r="P216" s="12">
        <f t="shared" si="26"/>
        <v>0</v>
      </c>
      <c r="Q216" s="3">
        <f>IF(Расчет!H230='ФОРМУЛЫ!'!$B$5,'ФОРМУЛЫ!'!A216,0)</f>
        <v>0</v>
      </c>
      <c r="R216" s="3">
        <f>IF(Расчет!H230='ФОРМУЛЫ!'!$B$4,'ФОРМУЛЫ!'!A216,0)</f>
        <v>0</v>
      </c>
      <c r="S216" s="3">
        <f>IF(Расчет!H230='ФОРМУЛЫ!'!$B$6,'ФОРМУЛЫ!'!A216,0)</f>
        <v>0</v>
      </c>
      <c r="T216" s="5">
        <f>ROUND((IF(Расчет!R230='ФОРМУЛЫ!'!$E$3,(A216-A216/1.18),IF(Расчет!R230='ФОРМУЛЫ!'!$E$4,0,IF(Расчет!R230='ФОРМУЛЫ!'!$E$5,(A216-A216/1.1),X))))*Расчет!E230,2)</f>
        <v>0</v>
      </c>
      <c r="U216" s="3">
        <f>ROUND((IF(Расчет!R230='ФОРМУЛЫ!'!$E$3,(J216-J216/1.18),IF(Расчет!R230='ФОРМУЛЫ!'!$E$4,0,IF(Расчет!R230='ФОРМУЛЫ!'!$E$5,(J216-J216/1.1),X))))*Расчет!E230,2)</f>
        <v>0</v>
      </c>
      <c r="V216" s="3">
        <f>ROUND((J216-J216/1.18)*Расчет!E230,2)</f>
        <v>0</v>
      </c>
      <c r="W216" s="3">
        <f>ROUND(A216*Расчет!E230*0.21/365,2)</f>
        <v>0</v>
      </c>
      <c r="X216" s="3">
        <f t="shared" si="27"/>
        <v>0</v>
      </c>
      <c r="Y216" s="3">
        <f>IF(($Q$2-Расчет!X230)&gt;0,($Q$2-Расчет!X230),0)</f>
        <v>0</v>
      </c>
      <c r="Z216" s="3">
        <f t="shared" si="28"/>
        <v>0</v>
      </c>
      <c r="AA216" s="3">
        <f>IF(IF(Y216&gt;0,$Q$3-$Q$2,$Q$3-Расчет!X230)&gt;0,IF(Y216&gt;0,$Q$3-$Q$2,$Q$3-Расчет!X230),0)</f>
        <v>0</v>
      </c>
      <c r="AB216" s="3">
        <f t="shared" si="29"/>
        <v>0</v>
      </c>
      <c r="AC216" s="3">
        <f>IF(IF(AA216&gt;0,$Q$4-$Q$3,$Q$4-Расчет!X230)&gt;0,IF(AA216&gt;0,$Q$4-$Q$3,$Q$4-Расчет!X230),0)</f>
        <v>0</v>
      </c>
      <c r="AD216" s="3">
        <f t="shared" si="30"/>
        <v>0</v>
      </c>
      <c r="AE216" s="3">
        <f>IF(IF(AC216&gt;0,$Q$5-$Q$4,$Q$5-Расчет!X230)&gt;0,IF(AC216&gt;0,$Q$5-$Q$4,$Q$5-Расчет!X230),0)</f>
        <v>0</v>
      </c>
      <c r="AF216" s="3">
        <f t="shared" si="31"/>
        <v>0</v>
      </c>
      <c r="AG216" s="3">
        <f>IF(IF(AE216&gt;0,$Q$6-$Q$5,$Q$6-Расчет!X230)&gt;0,IF(AE216&gt;0,$Q$6-$Q$5,$Q$6-Расчет!X230),0)</f>
        <v>0</v>
      </c>
      <c r="AH216" s="3">
        <f t="shared" si="32"/>
        <v>0</v>
      </c>
    </row>
    <row r="217" spans="1:34" x14ac:dyDescent="0.25">
      <c r="A217" s="3">
        <f>IF(Расчет!H231='ФОРМУЛЫ!'!$B$4,Расчет!G231*Расчет!$N$28,IF(Расчет!H231='ФОРМУЛЫ!'!$B$5,Расчет!G231,IF(Расчет!H231='ФОРМУЛЫ!'!$B$6,Расчет!G231*Расчет!$O$28,0)))</f>
        <v>0</v>
      </c>
      <c r="B217" s="3">
        <f>A217*Расчет!E231</f>
        <v>0</v>
      </c>
      <c r="C217" s="3">
        <f>IF(Расчет!J231='ФОРМУЛЫ!'!$B$3,Расчет!G231*Расчет!I231/100,IF(Расчет!J231='ФОРМУЛЫ!'!$B$4,Расчет!I231*Расчет!$N$28,IF(Расчет!J231='ФОРМУЛЫ!'!$B$5,Расчет!I231,IF(Расчет!J231='ФОРМУЛЫ!'!$B$6,Расчет!I231*Расчет!$O$28,0))))</f>
        <v>0</v>
      </c>
      <c r="D217" s="3">
        <f>C217*Расчет!E231</f>
        <v>0</v>
      </c>
      <c r="E217" s="3">
        <f t="shared" si="25"/>
        <v>0</v>
      </c>
      <c r="F217" s="3">
        <f>E217*Расчет!E231</f>
        <v>0</v>
      </c>
      <c r="G217" s="3">
        <f>IF(Расчет!M231="",'ФОРМУЛЫ!'!E217*(100+Расчет!$M$28)/100,'ФОРМУЛЫ!'!E217*(100+Расчет!M231)/100)</f>
        <v>0</v>
      </c>
      <c r="H217" s="7">
        <f>IF(Расчет!M231="",ROUND(Расчет!K231*(1+Расчет!$M$28/100),0),ROUND(Расчет!K231*(1+Расчет!M231/100),0))</f>
        <v>0</v>
      </c>
      <c r="I217" s="7">
        <f>IF(Расчет!M231="",(Расчет!$M$28+100)/100,(Расчет!M231+100)/100)</f>
        <v>1.2</v>
      </c>
      <c r="J217" s="5">
        <f>IF(Расчет!P231="",IF($O$16=0,'ФОРМУЛЫ!'!H217,ROUND(Расчет!K231*'ФОРМУЛЫ!'!I217+L217,0)),Расчет!P231)</f>
        <v>0</v>
      </c>
      <c r="K217" s="5">
        <f>J217*Расчет!E231</f>
        <v>0</v>
      </c>
      <c r="L217" s="3">
        <f>IF($O$16=0,0,$M$16*(Расчет!K231/$O$16))</f>
        <v>0</v>
      </c>
      <c r="O217" s="3">
        <f>IF(Расчет!P231=0,Расчет!L231,0)</f>
        <v>0</v>
      </c>
      <c r="P217" s="12">
        <f t="shared" si="26"/>
        <v>0</v>
      </c>
      <c r="Q217" s="3">
        <f>IF(Расчет!H231='ФОРМУЛЫ!'!$B$5,'ФОРМУЛЫ!'!A217,0)</f>
        <v>0</v>
      </c>
      <c r="R217" s="3">
        <f>IF(Расчет!H231='ФОРМУЛЫ!'!$B$4,'ФОРМУЛЫ!'!A217,0)</f>
        <v>0</v>
      </c>
      <c r="S217" s="3">
        <f>IF(Расчет!H231='ФОРМУЛЫ!'!$B$6,'ФОРМУЛЫ!'!A217,0)</f>
        <v>0</v>
      </c>
      <c r="T217" s="5">
        <f>ROUND((IF(Расчет!R231='ФОРМУЛЫ!'!$E$3,(A217-A217/1.18),IF(Расчет!R231='ФОРМУЛЫ!'!$E$4,0,IF(Расчет!R231='ФОРМУЛЫ!'!$E$5,(A217-A217/1.1),X))))*Расчет!E231,2)</f>
        <v>0</v>
      </c>
      <c r="U217" s="3">
        <f>ROUND((IF(Расчет!R231='ФОРМУЛЫ!'!$E$3,(J217-J217/1.18),IF(Расчет!R231='ФОРМУЛЫ!'!$E$4,0,IF(Расчет!R231='ФОРМУЛЫ!'!$E$5,(J217-J217/1.1),X))))*Расчет!E231,2)</f>
        <v>0</v>
      </c>
      <c r="V217" s="3">
        <f>ROUND((J217-J217/1.18)*Расчет!E231,2)</f>
        <v>0</v>
      </c>
      <c r="W217" s="3">
        <f>ROUND(A217*Расчет!E231*0.21/365,2)</f>
        <v>0</v>
      </c>
      <c r="X217" s="3">
        <f t="shared" si="27"/>
        <v>0</v>
      </c>
      <c r="Y217" s="3">
        <f>IF(($Q$2-Расчет!X231)&gt;0,($Q$2-Расчет!X231),0)</f>
        <v>0</v>
      </c>
      <c r="Z217" s="3">
        <f t="shared" si="28"/>
        <v>0</v>
      </c>
      <c r="AA217" s="3">
        <f>IF(IF(Y217&gt;0,$Q$3-$Q$2,$Q$3-Расчет!X231)&gt;0,IF(Y217&gt;0,$Q$3-$Q$2,$Q$3-Расчет!X231),0)</f>
        <v>0</v>
      </c>
      <c r="AB217" s="3">
        <f t="shared" si="29"/>
        <v>0</v>
      </c>
      <c r="AC217" s="3">
        <f>IF(IF(AA217&gt;0,$Q$4-$Q$3,$Q$4-Расчет!X231)&gt;0,IF(AA217&gt;0,$Q$4-$Q$3,$Q$4-Расчет!X231),0)</f>
        <v>0</v>
      </c>
      <c r="AD217" s="3">
        <f t="shared" si="30"/>
        <v>0</v>
      </c>
      <c r="AE217" s="3">
        <f>IF(IF(AC217&gt;0,$Q$5-$Q$4,$Q$5-Расчет!X231)&gt;0,IF(AC217&gt;0,$Q$5-$Q$4,$Q$5-Расчет!X231),0)</f>
        <v>0</v>
      </c>
      <c r="AF217" s="3">
        <f t="shared" si="31"/>
        <v>0</v>
      </c>
      <c r="AG217" s="3">
        <f>IF(IF(AE217&gt;0,$Q$6-$Q$5,$Q$6-Расчет!X231)&gt;0,IF(AE217&gt;0,$Q$6-$Q$5,$Q$6-Расчет!X231),0)</f>
        <v>0</v>
      </c>
      <c r="AH217" s="3">
        <f t="shared" si="32"/>
        <v>0</v>
      </c>
    </row>
    <row r="218" spans="1:34" x14ac:dyDescent="0.25">
      <c r="A218" s="3">
        <f>IF(Расчет!H232='ФОРМУЛЫ!'!$B$4,Расчет!G232*Расчет!$N$28,IF(Расчет!H232='ФОРМУЛЫ!'!$B$5,Расчет!G232,IF(Расчет!H232='ФОРМУЛЫ!'!$B$6,Расчет!G232*Расчет!$O$28,0)))</f>
        <v>0</v>
      </c>
      <c r="B218" s="3">
        <f>A218*Расчет!E232</f>
        <v>0</v>
      </c>
      <c r="C218" s="3">
        <f>IF(Расчет!J232='ФОРМУЛЫ!'!$B$3,Расчет!G232*Расчет!I232/100,IF(Расчет!J232='ФОРМУЛЫ!'!$B$4,Расчет!I232*Расчет!$N$28,IF(Расчет!J232='ФОРМУЛЫ!'!$B$5,Расчет!I232,IF(Расчет!J232='ФОРМУЛЫ!'!$B$6,Расчет!I232*Расчет!$O$28,0))))</f>
        <v>0</v>
      </c>
      <c r="D218" s="3">
        <f>C218*Расчет!E232</f>
        <v>0</v>
      </c>
      <c r="E218" s="3">
        <f t="shared" si="25"/>
        <v>0</v>
      </c>
      <c r="F218" s="3">
        <f>E218*Расчет!E232</f>
        <v>0</v>
      </c>
      <c r="G218" s="3">
        <f>IF(Расчет!M232="",'ФОРМУЛЫ!'!E218*(100+Расчет!$M$28)/100,'ФОРМУЛЫ!'!E218*(100+Расчет!M232)/100)</f>
        <v>0</v>
      </c>
      <c r="H218" s="7">
        <f>IF(Расчет!M232="",ROUND(Расчет!K232*(1+Расчет!$M$28/100),0),ROUND(Расчет!K232*(1+Расчет!M232/100),0))</f>
        <v>0</v>
      </c>
      <c r="I218" s="7">
        <f>IF(Расчет!M232="",(Расчет!$M$28+100)/100,(Расчет!M232+100)/100)</f>
        <v>1.2</v>
      </c>
      <c r="J218" s="5">
        <f>IF(Расчет!P232="",IF($O$16=0,'ФОРМУЛЫ!'!H218,ROUND(Расчет!K232*'ФОРМУЛЫ!'!I218+L218,0)),Расчет!P232)</f>
        <v>0</v>
      </c>
      <c r="K218" s="5">
        <f>J218*Расчет!E232</f>
        <v>0</v>
      </c>
      <c r="L218" s="3">
        <f>IF($O$16=0,0,$M$16*(Расчет!K232/$O$16))</f>
        <v>0</v>
      </c>
      <c r="O218" s="3">
        <f>IF(Расчет!P232=0,Расчет!L232,0)</f>
        <v>0</v>
      </c>
      <c r="P218" s="12">
        <f t="shared" si="26"/>
        <v>0</v>
      </c>
      <c r="Q218" s="3">
        <f>IF(Расчет!H232='ФОРМУЛЫ!'!$B$5,'ФОРМУЛЫ!'!A218,0)</f>
        <v>0</v>
      </c>
      <c r="R218" s="3">
        <f>IF(Расчет!H232='ФОРМУЛЫ!'!$B$4,'ФОРМУЛЫ!'!A218,0)</f>
        <v>0</v>
      </c>
      <c r="S218" s="3">
        <f>IF(Расчет!H232='ФОРМУЛЫ!'!$B$6,'ФОРМУЛЫ!'!A218,0)</f>
        <v>0</v>
      </c>
      <c r="T218" s="5">
        <f>ROUND((IF(Расчет!R232='ФОРМУЛЫ!'!$E$3,(A218-A218/1.18),IF(Расчет!R232='ФОРМУЛЫ!'!$E$4,0,IF(Расчет!R232='ФОРМУЛЫ!'!$E$5,(A218-A218/1.1),X))))*Расчет!E232,2)</f>
        <v>0</v>
      </c>
      <c r="U218" s="3">
        <f>ROUND((IF(Расчет!R232='ФОРМУЛЫ!'!$E$3,(J218-J218/1.18),IF(Расчет!R232='ФОРМУЛЫ!'!$E$4,0,IF(Расчет!R232='ФОРМУЛЫ!'!$E$5,(J218-J218/1.1),X))))*Расчет!E232,2)</f>
        <v>0</v>
      </c>
      <c r="V218" s="3">
        <f>ROUND((J218-J218/1.18)*Расчет!E232,2)</f>
        <v>0</v>
      </c>
      <c r="W218" s="3">
        <f>ROUND(A218*Расчет!E232*0.21/365,2)</f>
        <v>0</v>
      </c>
      <c r="X218" s="3">
        <f t="shared" si="27"/>
        <v>0</v>
      </c>
      <c r="Y218" s="3">
        <f>IF(($Q$2-Расчет!X232)&gt;0,($Q$2-Расчет!X232),0)</f>
        <v>0</v>
      </c>
      <c r="Z218" s="3">
        <f t="shared" si="28"/>
        <v>0</v>
      </c>
      <c r="AA218" s="3">
        <f>IF(IF(Y218&gt;0,$Q$3-$Q$2,$Q$3-Расчет!X232)&gt;0,IF(Y218&gt;0,$Q$3-$Q$2,$Q$3-Расчет!X232),0)</f>
        <v>0</v>
      </c>
      <c r="AB218" s="3">
        <f t="shared" si="29"/>
        <v>0</v>
      </c>
      <c r="AC218" s="3">
        <f>IF(IF(AA218&gt;0,$Q$4-$Q$3,$Q$4-Расчет!X232)&gt;0,IF(AA218&gt;0,$Q$4-$Q$3,$Q$4-Расчет!X232),0)</f>
        <v>0</v>
      </c>
      <c r="AD218" s="3">
        <f t="shared" si="30"/>
        <v>0</v>
      </c>
      <c r="AE218" s="3">
        <f>IF(IF(AC218&gt;0,$Q$5-$Q$4,$Q$5-Расчет!X232)&gt;0,IF(AC218&gt;0,$Q$5-$Q$4,$Q$5-Расчет!X232),0)</f>
        <v>0</v>
      </c>
      <c r="AF218" s="3">
        <f t="shared" si="31"/>
        <v>0</v>
      </c>
      <c r="AG218" s="3">
        <f>IF(IF(AE218&gt;0,$Q$6-$Q$5,$Q$6-Расчет!X232)&gt;0,IF(AE218&gt;0,$Q$6-$Q$5,$Q$6-Расчет!X232),0)</f>
        <v>0</v>
      </c>
      <c r="AH218" s="3">
        <f t="shared" si="32"/>
        <v>0</v>
      </c>
    </row>
    <row r="219" spans="1:34" x14ac:dyDescent="0.25">
      <c r="A219" s="3">
        <f>IF(Расчет!H233='ФОРМУЛЫ!'!$B$4,Расчет!G233*Расчет!$N$28,IF(Расчет!H233='ФОРМУЛЫ!'!$B$5,Расчет!G233,IF(Расчет!H233='ФОРМУЛЫ!'!$B$6,Расчет!G233*Расчет!$O$28,0)))</f>
        <v>0</v>
      </c>
      <c r="B219" s="3">
        <f>A219*Расчет!E233</f>
        <v>0</v>
      </c>
      <c r="C219" s="3">
        <f>IF(Расчет!J233='ФОРМУЛЫ!'!$B$3,Расчет!G233*Расчет!I233/100,IF(Расчет!J233='ФОРМУЛЫ!'!$B$4,Расчет!I233*Расчет!$N$28,IF(Расчет!J233='ФОРМУЛЫ!'!$B$5,Расчет!I233,IF(Расчет!J233='ФОРМУЛЫ!'!$B$6,Расчет!I233*Расчет!$O$28,0))))</f>
        <v>0</v>
      </c>
      <c r="D219" s="3">
        <f>C219*Расчет!E233</f>
        <v>0</v>
      </c>
      <c r="E219" s="3">
        <f t="shared" si="25"/>
        <v>0</v>
      </c>
      <c r="F219" s="3">
        <f>E219*Расчет!E233</f>
        <v>0</v>
      </c>
      <c r="G219" s="3">
        <f>IF(Расчет!M233="",'ФОРМУЛЫ!'!E219*(100+Расчет!$M$28)/100,'ФОРМУЛЫ!'!E219*(100+Расчет!M233)/100)</f>
        <v>0</v>
      </c>
      <c r="H219" s="7">
        <f>IF(Расчет!M233="",ROUND(Расчет!K233*(1+Расчет!$M$28/100),0),ROUND(Расчет!K233*(1+Расчет!M233/100),0))</f>
        <v>0</v>
      </c>
      <c r="I219" s="7">
        <f>IF(Расчет!M233="",(Расчет!$M$28+100)/100,(Расчет!M233+100)/100)</f>
        <v>1.2</v>
      </c>
      <c r="J219" s="5">
        <f>IF(Расчет!P233="",IF($O$16=0,'ФОРМУЛЫ!'!H219,ROUND(Расчет!K233*'ФОРМУЛЫ!'!I219+L219,0)),Расчет!P233)</f>
        <v>0</v>
      </c>
      <c r="K219" s="5">
        <f>J219*Расчет!E233</f>
        <v>0</v>
      </c>
      <c r="L219" s="3">
        <f>IF($O$16=0,0,$M$16*(Расчет!K233/$O$16))</f>
        <v>0</v>
      </c>
      <c r="O219" s="3">
        <f>IF(Расчет!P233=0,Расчет!L233,0)</f>
        <v>0</v>
      </c>
      <c r="P219" s="12">
        <f t="shared" si="26"/>
        <v>0</v>
      </c>
      <c r="Q219" s="3">
        <f>IF(Расчет!H233='ФОРМУЛЫ!'!$B$5,'ФОРМУЛЫ!'!A219,0)</f>
        <v>0</v>
      </c>
      <c r="R219" s="3">
        <f>IF(Расчет!H233='ФОРМУЛЫ!'!$B$4,'ФОРМУЛЫ!'!A219,0)</f>
        <v>0</v>
      </c>
      <c r="S219" s="3">
        <f>IF(Расчет!H233='ФОРМУЛЫ!'!$B$6,'ФОРМУЛЫ!'!A219,0)</f>
        <v>0</v>
      </c>
      <c r="T219" s="5">
        <f>ROUND((IF(Расчет!R233='ФОРМУЛЫ!'!$E$3,(A219-A219/1.18),IF(Расчет!R233='ФОРМУЛЫ!'!$E$4,0,IF(Расчет!R233='ФОРМУЛЫ!'!$E$5,(A219-A219/1.1),X))))*Расчет!E233,2)</f>
        <v>0</v>
      </c>
      <c r="U219" s="3">
        <f>ROUND((IF(Расчет!R233='ФОРМУЛЫ!'!$E$3,(J219-J219/1.18),IF(Расчет!R233='ФОРМУЛЫ!'!$E$4,0,IF(Расчет!R233='ФОРМУЛЫ!'!$E$5,(J219-J219/1.1),X))))*Расчет!E233,2)</f>
        <v>0</v>
      </c>
      <c r="V219" s="3">
        <f>ROUND((J219-J219/1.18)*Расчет!E233,2)</f>
        <v>0</v>
      </c>
      <c r="W219" s="3">
        <f>ROUND(A219*Расчет!E233*0.21/365,2)</f>
        <v>0</v>
      </c>
      <c r="X219" s="3">
        <f t="shared" si="27"/>
        <v>0</v>
      </c>
      <c r="Y219" s="3">
        <f>IF(($Q$2-Расчет!X233)&gt;0,($Q$2-Расчет!X233),0)</f>
        <v>0</v>
      </c>
      <c r="Z219" s="3">
        <f t="shared" si="28"/>
        <v>0</v>
      </c>
      <c r="AA219" s="3">
        <f>IF(IF(Y219&gt;0,$Q$3-$Q$2,$Q$3-Расчет!X233)&gt;0,IF(Y219&gt;0,$Q$3-$Q$2,$Q$3-Расчет!X233),0)</f>
        <v>0</v>
      </c>
      <c r="AB219" s="3">
        <f t="shared" si="29"/>
        <v>0</v>
      </c>
      <c r="AC219" s="3">
        <f>IF(IF(AA219&gt;0,$Q$4-$Q$3,$Q$4-Расчет!X233)&gt;0,IF(AA219&gt;0,$Q$4-$Q$3,$Q$4-Расчет!X233),0)</f>
        <v>0</v>
      </c>
      <c r="AD219" s="3">
        <f t="shared" si="30"/>
        <v>0</v>
      </c>
      <c r="AE219" s="3">
        <f>IF(IF(AC219&gt;0,$Q$5-$Q$4,$Q$5-Расчет!X233)&gt;0,IF(AC219&gt;0,$Q$5-$Q$4,$Q$5-Расчет!X233),0)</f>
        <v>0</v>
      </c>
      <c r="AF219" s="3">
        <f t="shared" si="31"/>
        <v>0</v>
      </c>
      <c r="AG219" s="3">
        <f>IF(IF(AE219&gt;0,$Q$6-$Q$5,$Q$6-Расчет!X233)&gt;0,IF(AE219&gt;0,$Q$6-$Q$5,$Q$6-Расчет!X233),0)</f>
        <v>0</v>
      </c>
      <c r="AH219" s="3">
        <f t="shared" si="32"/>
        <v>0</v>
      </c>
    </row>
    <row r="220" spans="1:34" x14ac:dyDescent="0.25">
      <c r="A220" s="3">
        <f>IF(Расчет!H234='ФОРМУЛЫ!'!$B$4,Расчет!G234*Расчет!$N$28,IF(Расчет!H234='ФОРМУЛЫ!'!$B$5,Расчет!G234,IF(Расчет!H234='ФОРМУЛЫ!'!$B$6,Расчет!G234*Расчет!$O$28,0)))</f>
        <v>0</v>
      </c>
      <c r="B220" s="3">
        <f>A220*Расчет!E234</f>
        <v>0</v>
      </c>
      <c r="C220" s="3">
        <f>IF(Расчет!J234='ФОРМУЛЫ!'!$B$3,Расчет!G234*Расчет!I234/100,IF(Расчет!J234='ФОРМУЛЫ!'!$B$4,Расчет!I234*Расчет!$N$28,IF(Расчет!J234='ФОРМУЛЫ!'!$B$5,Расчет!I234,IF(Расчет!J234='ФОРМУЛЫ!'!$B$6,Расчет!I234*Расчет!$O$28,0))))</f>
        <v>0</v>
      </c>
      <c r="D220" s="3">
        <f>C220*Расчет!E234</f>
        <v>0</v>
      </c>
      <c r="E220" s="3">
        <f t="shared" si="25"/>
        <v>0</v>
      </c>
      <c r="F220" s="3">
        <f>E220*Расчет!E234</f>
        <v>0</v>
      </c>
      <c r="G220" s="3">
        <f>IF(Расчет!M234="",'ФОРМУЛЫ!'!E220*(100+Расчет!$M$28)/100,'ФОРМУЛЫ!'!E220*(100+Расчет!M234)/100)</f>
        <v>0</v>
      </c>
      <c r="H220" s="7">
        <f>IF(Расчет!M234="",ROUND(Расчет!K234*(1+Расчет!$M$28/100),0),ROUND(Расчет!K234*(1+Расчет!M234/100),0))</f>
        <v>0</v>
      </c>
      <c r="I220" s="7">
        <f>IF(Расчет!M234="",(Расчет!$M$28+100)/100,(Расчет!M234+100)/100)</f>
        <v>1.2</v>
      </c>
      <c r="J220" s="5">
        <f>IF(Расчет!P234="",IF($O$16=0,'ФОРМУЛЫ!'!H220,ROUND(Расчет!K234*'ФОРМУЛЫ!'!I220+L220,0)),Расчет!P234)</f>
        <v>0</v>
      </c>
      <c r="K220" s="5">
        <f>J220*Расчет!E234</f>
        <v>0</v>
      </c>
      <c r="L220" s="3">
        <f>IF($O$16=0,0,$M$16*(Расчет!K234/$O$16))</f>
        <v>0</v>
      </c>
      <c r="O220" s="3">
        <f>IF(Расчет!P234=0,Расчет!L234,0)</f>
        <v>0</v>
      </c>
      <c r="P220" s="12">
        <f t="shared" si="26"/>
        <v>0</v>
      </c>
      <c r="Q220" s="3">
        <f>IF(Расчет!H234='ФОРМУЛЫ!'!$B$5,'ФОРМУЛЫ!'!A220,0)</f>
        <v>0</v>
      </c>
      <c r="R220" s="3">
        <f>IF(Расчет!H234='ФОРМУЛЫ!'!$B$4,'ФОРМУЛЫ!'!A220,0)</f>
        <v>0</v>
      </c>
      <c r="S220" s="3">
        <f>IF(Расчет!H234='ФОРМУЛЫ!'!$B$6,'ФОРМУЛЫ!'!A220,0)</f>
        <v>0</v>
      </c>
      <c r="T220" s="5">
        <f>ROUND((IF(Расчет!R234='ФОРМУЛЫ!'!$E$3,(A220-A220/1.18),IF(Расчет!R234='ФОРМУЛЫ!'!$E$4,0,IF(Расчет!R234='ФОРМУЛЫ!'!$E$5,(A220-A220/1.1),X))))*Расчет!E234,2)</f>
        <v>0</v>
      </c>
      <c r="U220" s="3">
        <f>ROUND((IF(Расчет!R234='ФОРМУЛЫ!'!$E$3,(J220-J220/1.18),IF(Расчет!R234='ФОРМУЛЫ!'!$E$4,0,IF(Расчет!R234='ФОРМУЛЫ!'!$E$5,(J220-J220/1.1),X))))*Расчет!E234,2)</f>
        <v>0</v>
      </c>
      <c r="V220" s="3">
        <f>ROUND((J220-J220/1.18)*Расчет!E234,2)</f>
        <v>0</v>
      </c>
      <c r="W220" s="3">
        <f>ROUND(A220*Расчет!E234*0.21/365,2)</f>
        <v>0</v>
      </c>
      <c r="X220" s="3">
        <f t="shared" si="27"/>
        <v>0</v>
      </c>
      <c r="Y220" s="3">
        <f>IF(($Q$2-Расчет!X234)&gt;0,($Q$2-Расчет!X234),0)</f>
        <v>0</v>
      </c>
      <c r="Z220" s="3">
        <f t="shared" si="28"/>
        <v>0</v>
      </c>
      <c r="AA220" s="3">
        <f>IF(IF(Y220&gt;0,$Q$3-$Q$2,$Q$3-Расчет!X234)&gt;0,IF(Y220&gt;0,$Q$3-$Q$2,$Q$3-Расчет!X234),0)</f>
        <v>0</v>
      </c>
      <c r="AB220" s="3">
        <f t="shared" si="29"/>
        <v>0</v>
      </c>
      <c r="AC220" s="3">
        <f>IF(IF(AA220&gt;0,$Q$4-$Q$3,$Q$4-Расчет!X234)&gt;0,IF(AA220&gt;0,$Q$4-$Q$3,$Q$4-Расчет!X234),0)</f>
        <v>0</v>
      </c>
      <c r="AD220" s="3">
        <f t="shared" si="30"/>
        <v>0</v>
      </c>
      <c r="AE220" s="3">
        <f>IF(IF(AC220&gt;0,$Q$5-$Q$4,$Q$5-Расчет!X234)&gt;0,IF(AC220&gt;0,$Q$5-$Q$4,$Q$5-Расчет!X234),0)</f>
        <v>0</v>
      </c>
      <c r="AF220" s="3">
        <f t="shared" si="31"/>
        <v>0</v>
      </c>
      <c r="AG220" s="3">
        <f>IF(IF(AE220&gt;0,$Q$6-$Q$5,$Q$6-Расчет!X234)&gt;0,IF(AE220&gt;0,$Q$6-$Q$5,$Q$6-Расчет!X234),0)</f>
        <v>0</v>
      </c>
      <c r="AH220" s="3">
        <f t="shared" si="32"/>
        <v>0</v>
      </c>
    </row>
    <row r="221" spans="1:34" x14ac:dyDescent="0.25">
      <c r="A221" s="3">
        <f>IF(Расчет!H235='ФОРМУЛЫ!'!$B$4,Расчет!G235*Расчет!$N$28,IF(Расчет!H235='ФОРМУЛЫ!'!$B$5,Расчет!G235,IF(Расчет!H235='ФОРМУЛЫ!'!$B$6,Расчет!G235*Расчет!$O$28,0)))</f>
        <v>0</v>
      </c>
      <c r="B221" s="3">
        <f>A221*Расчет!E235</f>
        <v>0</v>
      </c>
      <c r="C221" s="3">
        <f>IF(Расчет!J235='ФОРМУЛЫ!'!$B$3,Расчет!G235*Расчет!I235/100,IF(Расчет!J235='ФОРМУЛЫ!'!$B$4,Расчет!I235*Расчет!$N$28,IF(Расчет!J235='ФОРМУЛЫ!'!$B$5,Расчет!I235,IF(Расчет!J235='ФОРМУЛЫ!'!$B$6,Расчет!I235*Расчет!$O$28,0))))</f>
        <v>0</v>
      </c>
      <c r="D221" s="3">
        <f>C221*Расчет!E235</f>
        <v>0</v>
      </c>
      <c r="E221" s="3">
        <f t="shared" si="25"/>
        <v>0</v>
      </c>
      <c r="F221" s="3">
        <f>E221*Расчет!E235</f>
        <v>0</v>
      </c>
      <c r="G221" s="3">
        <f>IF(Расчет!M235="",'ФОРМУЛЫ!'!E221*(100+Расчет!$M$28)/100,'ФОРМУЛЫ!'!E221*(100+Расчет!M235)/100)</f>
        <v>0</v>
      </c>
      <c r="H221" s="7">
        <f>IF(Расчет!M235="",ROUND(Расчет!K235*(1+Расчет!$M$28/100),0),ROUND(Расчет!K235*(1+Расчет!M235/100),0))</f>
        <v>0</v>
      </c>
      <c r="I221" s="7">
        <f>IF(Расчет!M235="",(Расчет!$M$28+100)/100,(Расчет!M235+100)/100)</f>
        <v>1.2</v>
      </c>
      <c r="J221" s="5">
        <f>IF(Расчет!P235="",IF($O$16=0,'ФОРМУЛЫ!'!H221,ROUND(Расчет!K235*'ФОРМУЛЫ!'!I221+L221,0)),Расчет!P235)</f>
        <v>0</v>
      </c>
      <c r="K221" s="5">
        <f>J221*Расчет!E235</f>
        <v>0</v>
      </c>
      <c r="L221" s="3">
        <f>IF($O$16=0,0,$M$16*(Расчет!K235/$O$16))</f>
        <v>0</v>
      </c>
      <c r="O221" s="3">
        <f>IF(Расчет!P235=0,Расчет!L235,0)</f>
        <v>0</v>
      </c>
      <c r="P221" s="12">
        <f t="shared" si="26"/>
        <v>0</v>
      </c>
      <c r="Q221" s="3">
        <f>IF(Расчет!H235='ФОРМУЛЫ!'!$B$5,'ФОРМУЛЫ!'!A221,0)</f>
        <v>0</v>
      </c>
      <c r="R221" s="3">
        <f>IF(Расчет!H235='ФОРМУЛЫ!'!$B$4,'ФОРМУЛЫ!'!A221,0)</f>
        <v>0</v>
      </c>
      <c r="S221" s="3">
        <f>IF(Расчет!H235='ФОРМУЛЫ!'!$B$6,'ФОРМУЛЫ!'!A221,0)</f>
        <v>0</v>
      </c>
      <c r="T221" s="5">
        <f>ROUND((IF(Расчет!R235='ФОРМУЛЫ!'!$E$3,(A221-A221/1.18),IF(Расчет!R235='ФОРМУЛЫ!'!$E$4,0,IF(Расчет!R235='ФОРМУЛЫ!'!$E$5,(A221-A221/1.1),X))))*Расчет!E235,2)</f>
        <v>0</v>
      </c>
      <c r="U221" s="3">
        <f>ROUND((IF(Расчет!R235='ФОРМУЛЫ!'!$E$3,(J221-J221/1.18),IF(Расчет!R235='ФОРМУЛЫ!'!$E$4,0,IF(Расчет!R235='ФОРМУЛЫ!'!$E$5,(J221-J221/1.1),X))))*Расчет!E235,2)</f>
        <v>0</v>
      </c>
      <c r="V221" s="3">
        <f>ROUND((J221-J221/1.18)*Расчет!E235,2)</f>
        <v>0</v>
      </c>
      <c r="W221" s="3">
        <f>ROUND(A221*Расчет!E235*0.21/365,2)</f>
        <v>0</v>
      </c>
      <c r="X221" s="3">
        <f t="shared" si="27"/>
        <v>0</v>
      </c>
      <c r="Y221" s="3">
        <f>IF(($Q$2-Расчет!X235)&gt;0,($Q$2-Расчет!X235),0)</f>
        <v>0</v>
      </c>
      <c r="Z221" s="3">
        <f t="shared" si="28"/>
        <v>0</v>
      </c>
      <c r="AA221" s="3">
        <f>IF(IF(Y221&gt;0,$Q$3-$Q$2,$Q$3-Расчет!X235)&gt;0,IF(Y221&gt;0,$Q$3-$Q$2,$Q$3-Расчет!X235),0)</f>
        <v>0</v>
      </c>
      <c r="AB221" s="3">
        <f t="shared" si="29"/>
        <v>0</v>
      </c>
      <c r="AC221" s="3">
        <f>IF(IF(AA221&gt;0,$Q$4-$Q$3,$Q$4-Расчет!X235)&gt;0,IF(AA221&gt;0,$Q$4-$Q$3,$Q$4-Расчет!X235),0)</f>
        <v>0</v>
      </c>
      <c r="AD221" s="3">
        <f t="shared" si="30"/>
        <v>0</v>
      </c>
      <c r="AE221" s="3">
        <f>IF(IF(AC221&gt;0,$Q$5-$Q$4,$Q$5-Расчет!X235)&gt;0,IF(AC221&gt;0,$Q$5-$Q$4,$Q$5-Расчет!X235),0)</f>
        <v>0</v>
      </c>
      <c r="AF221" s="3">
        <f t="shared" si="31"/>
        <v>0</v>
      </c>
      <c r="AG221" s="3">
        <f>IF(IF(AE221&gt;0,$Q$6-$Q$5,$Q$6-Расчет!X235)&gt;0,IF(AE221&gt;0,$Q$6-$Q$5,$Q$6-Расчет!X235),0)</f>
        <v>0</v>
      </c>
      <c r="AH221" s="3">
        <f t="shared" si="32"/>
        <v>0</v>
      </c>
    </row>
    <row r="222" spans="1:34" x14ac:dyDescent="0.25">
      <c r="A222" s="3">
        <f>IF(Расчет!H236='ФОРМУЛЫ!'!$B$4,Расчет!G236*Расчет!$N$28,IF(Расчет!H236='ФОРМУЛЫ!'!$B$5,Расчет!G236,IF(Расчет!H236='ФОРМУЛЫ!'!$B$6,Расчет!G236*Расчет!$O$28,0)))</f>
        <v>0</v>
      </c>
      <c r="B222" s="3">
        <f>A222*Расчет!E236</f>
        <v>0</v>
      </c>
      <c r="C222" s="3">
        <f>IF(Расчет!J236='ФОРМУЛЫ!'!$B$3,Расчет!G236*Расчет!I236/100,IF(Расчет!J236='ФОРМУЛЫ!'!$B$4,Расчет!I236*Расчет!$N$28,IF(Расчет!J236='ФОРМУЛЫ!'!$B$5,Расчет!I236,IF(Расчет!J236='ФОРМУЛЫ!'!$B$6,Расчет!I236*Расчет!$O$28,0))))</f>
        <v>0</v>
      </c>
      <c r="D222" s="3">
        <f>C222*Расчет!E236</f>
        <v>0</v>
      </c>
      <c r="E222" s="3">
        <f t="shared" si="25"/>
        <v>0</v>
      </c>
      <c r="F222" s="3">
        <f>E222*Расчет!E236</f>
        <v>0</v>
      </c>
      <c r="G222" s="3">
        <f>IF(Расчет!M236="",'ФОРМУЛЫ!'!E222*(100+Расчет!$M$28)/100,'ФОРМУЛЫ!'!E222*(100+Расчет!M236)/100)</f>
        <v>0</v>
      </c>
      <c r="H222" s="7">
        <f>IF(Расчет!M236="",ROUND(Расчет!K236*(1+Расчет!$M$28/100),0),ROUND(Расчет!K236*(1+Расчет!M236/100),0))</f>
        <v>0</v>
      </c>
      <c r="I222" s="7">
        <f>IF(Расчет!M236="",(Расчет!$M$28+100)/100,(Расчет!M236+100)/100)</f>
        <v>1.2</v>
      </c>
      <c r="J222" s="5">
        <f>IF(Расчет!P236="",IF($O$16=0,'ФОРМУЛЫ!'!H222,ROUND(Расчет!K236*'ФОРМУЛЫ!'!I222+L222,0)),Расчет!P236)</f>
        <v>0</v>
      </c>
      <c r="K222" s="5">
        <f>J222*Расчет!E236</f>
        <v>0</v>
      </c>
      <c r="L222" s="3">
        <f>IF($O$16=0,0,$M$16*(Расчет!K236/$O$16))</f>
        <v>0</v>
      </c>
      <c r="O222" s="3">
        <f>IF(Расчет!P236=0,Расчет!L236,0)</f>
        <v>0</v>
      </c>
      <c r="P222" s="12">
        <f t="shared" si="26"/>
        <v>0</v>
      </c>
      <c r="Q222" s="3">
        <f>IF(Расчет!H236='ФОРМУЛЫ!'!$B$5,'ФОРМУЛЫ!'!A222,0)</f>
        <v>0</v>
      </c>
      <c r="R222" s="3">
        <f>IF(Расчет!H236='ФОРМУЛЫ!'!$B$4,'ФОРМУЛЫ!'!A222,0)</f>
        <v>0</v>
      </c>
      <c r="S222" s="3">
        <f>IF(Расчет!H236='ФОРМУЛЫ!'!$B$6,'ФОРМУЛЫ!'!A222,0)</f>
        <v>0</v>
      </c>
      <c r="T222" s="5">
        <f>ROUND((IF(Расчет!R236='ФОРМУЛЫ!'!$E$3,(A222-A222/1.18),IF(Расчет!R236='ФОРМУЛЫ!'!$E$4,0,IF(Расчет!R236='ФОРМУЛЫ!'!$E$5,(A222-A222/1.1),X))))*Расчет!E236,2)</f>
        <v>0</v>
      </c>
      <c r="U222" s="3">
        <f>ROUND((IF(Расчет!R236='ФОРМУЛЫ!'!$E$3,(J222-J222/1.18),IF(Расчет!R236='ФОРМУЛЫ!'!$E$4,0,IF(Расчет!R236='ФОРМУЛЫ!'!$E$5,(J222-J222/1.1),X))))*Расчет!E236,2)</f>
        <v>0</v>
      </c>
      <c r="V222" s="3">
        <f>ROUND((J222-J222/1.18)*Расчет!E236,2)</f>
        <v>0</v>
      </c>
      <c r="W222" s="3">
        <f>ROUND(A222*Расчет!E236*0.21/365,2)</f>
        <v>0</v>
      </c>
      <c r="X222" s="3">
        <f t="shared" si="27"/>
        <v>0</v>
      </c>
      <c r="Y222" s="3">
        <f>IF(($Q$2-Расчет!X236)&gt;0,($Q$2-Расчет!X236),0)</f>
        <v>0</v>
      </c>
      <c r="Z222" s="3">
        <f t="shared" si="28"/>
        <v>0</v>
      </c>
      <c r="AA222" s="3">
        <f>IF(IF(Y222&gt;0,$Q$3-$Q$2,$Q$3-Расчет!X236)&gt;0,IF(Y222&gt;0,$Q$3-$Q$2,$Q$3-Расчет!X236),0)</f>
        <v>0</v>
      </c>
      <c r="AB222" s="3">
        <f t="shared" si="29"/>
        <v>0</v>
      </c>
      <c r="AC222" s="3">
        <f>IF(IF(AA222&gt;0,$Q$4-$Q$3,$Q$4-Расчет!X236)&gt;0,IF(AA222&gt;0,$Q$4-$Q$3,$Q$4-Расчет!X236),0)</f>
        <v>0</v>
      </c>
      <c r="AD222" s="3">
        <f t="shared" si="30"/>
        <v>0</v>
      </c>
      <c r="AE222" s="3">
        <f>IF(IF(AC222&gt;0,$Q$5-$Q$4,$Q$5-Расчет!X236)&gt;0,IF(AC222&gt;0,$Q$5-$Q$4,$Q$5-Расчет!X236),0)</f>
        <v>0</v>
      </c>
      <c r="AF222" s="3">
        <f t="shared" si="31"/>
        <v>0</v>
      </c>
      <c r="AG222" s="3">
        <f>IF(IF(AE222&gt;0,$Q$6-$Q$5,$Q$6-Расчет!X236)&gt;0,IF(AE222&gt;0,$Q$6-$Q$5,$Q$6-Расчет!X236),0)</f>
        <v>0</v>
      </c>
      <c r="AH222" s="3">
        <f t="shared" si="32"/>
        <v>0</v>
      </c>
    </row>
    <row r="223" spans="1:34" x14ac:dyDescent="0.25">
      <c r="A223" s="3">
        <f>IF(Расчет!H237='ФОРМУЛЫ!'!$B$4,Расчет!G237*Расчет!$N$28,IF(Расчет!H237='ФОРМУЛЫ!'!$B$5,Расчет!G237,IF(Расчет!H237='ФОРМУЛЫ!'!$B$6,Расчет!G237*Расчет!$O$28,0)))</f>
        <v>0</v>
      </c>
      <c r="B223" s="3">
        <f>A223*Расчет!E237</f>
        <v>0</v>
      </c>
      <c r="C223" s="3">
        <f>IF(Расчет!J237='ФОРМУЛЫ!'!$B$3,Расчет!G237*Расчет!I237/100,IF(Расчет!J237='ФОРМУЛЫ!'!$B$4,Расчет!I237*Расчет!$N$28,IF(Расчет!J237='ФОРМУЛЫ!'!$B$5,Расчет!I237,IF(Расчет!J237='ФОРМУЛЫ!'!$B$6,Расчет!I237*Расчет!$O$28,0))))</f>
        <v>0</v>
      </c>
      <c r="D223" s="3">
        <f>C223*Расчет!E237</f>
        <v>0</v>
      </c>
      <c r="E223" s="3">
        <f t="shared" si="25"/>
        <v>0</v>
      </c>
      <c r="F223" s="3">
        <f>E223*Расчет!E237</f>
        <v>0</v>
      </c>
      <c r="G223" s="3">
        <f>IF(Расчет!M237="",'ФОРМУЛЫ!'!E223*(100+Расчет!$M$28)/100,'ФОРМУЛЫ!'!E223*(100+Расчет!M237)/100)</f>
        <v>0</v>
      </c>
      <c r="H223" s="7">
        <f>IF(Расчет!M237="",ROUND(Расчет!K237*(1+Расчет!$M$28/100),0),ROUND(Расчет!K237*(1+Расчет!M237/100),0))</f>
        <v>0</v>
      </c>
      <c r="I223" s="7">
        <f>IF(Расчет!M237="",(Расчет!$M$28+100)/100,(Расчет!M237+100)/100)</f>
        <v>1.2</v>
      </c>
      <c r="J223" s="5">
        <f>IF(Расчет!P237="",IF($O$16=0,'ФОРМУЛЫ!'!H223,ROUND(Расчет!K237*'ФОРМУЛЫ!'!I223+L223,0)),Расчет!P237)</f>
        <v>0</v>
      </c>
      <c r="K223" s="5">
        <f>J223*Расчет!E237</f>
        <v>0</v>
      </c>
      <c r="L223" s="3">
        <f>IF($O$16=0,0,$M$16*(Расчет!K237/$O$16))</f>
        <v>0</v>
      </c>
      <c r="O223" s="3">
        <f>IF(Расчет!P237=0,Расчет!L237,0)</f>
        <v>0</v>
      </c>
      <c r="P223" s="12">
        <f t="shared" si="26"/>
        <v>0</v>
      </c>
      <c r="Q223" s="3">
        <f>IF(Расчет!H237='ФОРМУЛЫ!'!$B$5,'ФОРМУЛЫ!'!A223,0)</f>
        <v>0</v>
      </c>
      <c r="R223" s="3">
        <f>IF(Расчет!H237='ФОРМУЛЫ!'!$B$4,'ФОРМУЛЫ!'!A223,0)</f>
        <v>0</v>
      </c>
      <c r="S223" s="3">
        <f>IF(Расчет!H237='ФОРМУЛЫ!'!$B$6,'ФОРМУЛЫ!'!A223,0)</f>
        <v>0</v>
      </c>
      <c r="T223" s="5">
        <f>ROUND((IF(Расчет!R237='ФОРМУЛЫ!'!$E$3,(A223-A223/1.18),IF(Расчет!R237='ФОРМУЛЫ!'!$E$4,0,IF(Расчет!R237='ФОРМУЛЫ!'!$E$5,(A223-A223/1.1),X))))*Расчет!E237,2)</f>
        <v>0</v>
      </c>
      <c r="U223" s="3">
        <f>ROUND((IF(Расчет!R237='ФОРМУЛЫ!'!$E$3,(J223-J223/1.18),IF(Расчет!R237='ФОРМУЛЫ!'!$E$4,0,IF(Расчет!R237='ФОРМУЛЫ!'!$E$5,(J223-J223/1.1),X))))*Расчет!E237,2)</f>
        <v>0</v>
      </c>
      <c r="V223" s="3">
        <f>ROUND((J223-J223/1.18)*Расчет!E237,2)</f>
        <v>0</v>
      </c>
      <c r="W223" s="3">
        <f>ROUND(A223*Расчет!E237*0.21/365,2)</f>
        <v>0</v>
      </c>
      <c r="X223" s="3">
        <f t="shared" si="27"/>
        <v>0</v>
      </c>
      <c r="Y223" s="3">
        <f>IF(($Q$2-Расчет!X237)&gt;0,($Q$2-Расчет!X237),0)</f>
        <v>0</v>
      </c>
      <c r="Z223" s="3">
        <f t="shared" si="28"/>
        <v>0</v>
      </c>
      <c r="AA223" s="3">
        <f>IF(IF(Y223&gt;0,$Q$3-$Q$2,$Q$3-Расчет!X237)&gt;0,IF(Y223&gt;0,$Q$3-$Q$2,$Q$3-Расчет!X237),0)</f>
        <v>0</v>
      </c>
      <c r="AB223" s="3">
        <f t="shared" si="29"/>
        <v>0</v>
      </c>
      <c r="AC223" s="3">
        <f>IF(IF(AA223&gt;0,$Q$4-$Q$3,$Q$4-Расчет!X237)&gt;0,IF(AA223&gt;0,$Q$4-$Q$3,$Q$4-Расчет!X237),0)</f>
        <v>0</v>
      </c>
      <c r="AD223" s="3">
        <f t="shared" si="30"/>
        <v>0</v>
      </c>
      <c r="AE223" s="3">
        <f>IF(IF(AC223&gt;0,$Q$5-$Q$4,$Q$5-Расчет!X237)&gt;0,IF(AC223&gt;0,$Q$5-$Q$4,$Q$5-Расчет!X237),0)</f>
        <v>0</v>
      </c>
      <c r="AF223" s="3">
        <f t="shared" si="31"/>
        <v>0</v>
      </c>
      <c r="AG223" s="3">
        <f>IF(IF(AE223&gt;0,$Q$6-$Q$5,$Q$6-Расчет!X237)&gt;0,IF(AE223&gt;0,$Q$6-$Q$5,$Q$6-Расчет!X237),0)</f>
        <v>0</v>
      </c>
      <c r="AH223" s="3">
        <f t="shared" si="32"/>
        <v>0</v>
      </c>
    </row>
    <row r="224" spans="1:34" x14ac:dyDescent="0.25">
      <c r="A224" s="3">
        <f>IF(Расчет!H238='ФОРМУЛЫ!'!$B$4,Расчет!G238*Расчет!$N$28,IF(Расчет!H238='ФОРМУЛЫ!'!$B$5,Расчет!G238,IF(Расчет!H238='ФОРМУЛЫ!'!$B$6,Расчет!G238*Расчет!$O$28,0)))</f>
        <v>0</v>
      </c>
      <c r="B224" s="3">
        <f>A224*Расчет!E238</f>
        <v>0</v>
      </c>
      <c r="C224" s="3">
        <f>IF(Расчет!J238='ФОРМУЛЫ!'!$B$3,Расчет!G238*Расчет!I238/100,IF(Расчет!J238='ФОРМУЛЫ!'!$B$4,Расчет!I238*Расчет!$N$28,IF(Расчет!J238='ФОРМУЛЫ!'!$B$5,Расчет!I238,IF(Расчет!J238='ФОРМУЛЫ!'!$B$6,Расчет!I238*Расчет!$O$28,0))))</f>
        <v>0</v>
      </c>
      <c r="D224" s="3">
        <f>C224*Расчет!E238</f>
        <v>0</v>
      </c>
      <c r="E224" s="3">
        <f t="shared" si="25"/>
        <v>0</v>
      </c>
      <c r="F224" s="3">
        <f>E224*Расчет!E238</f>
        <v>0</v>
      </c>
      <c r="G224" s="3">
        <f>IF(Расчет!M238="",'ФОРМУЛЫ!'!E224*(100+Расчет!$M$28)/100,'ФОРМУЛЫ!'!E224*(100+Расчет!M238)/100)</f>
        <v>0</v>
      </c>
      <c r="H224" s="7">
        <f>IF(Расчет!M238="",ROUND(Расчет!K238*(1+Расчет!$M$28/100),0),ROUND(Расчет!K238*(1+Расчет!M238/100),0))</f>
        <v>0</v>
      </c>
      <c r="I224" s="7">
        <f>IF(Расчет!M238="",(Расчет!$M$28+100)/100,(Расчет!M238+100)/100)</f>
        <v>1.2</v>
      </c>
      <c r="J224" s="5">
        <f>IF(Расчет!P238="",IF($O$16=0,'ФОРМУЛЫ!'!H224,ROUND(Расчет!K238*'ФОРМУЛЫ!'!I224+L224,0)),Расчет!P238)</f>
        <v>0</v>
      </c>
      <c r="K224" s="5">
        <f>J224*Расчет!E238</f>
        <v>0</v>
      </c>
      <c r="L224" s="3">
        <f>IF($O$16=0,0,$M$16*(Расчет!K238/$O$16))</f>
        <v>0</v>
      </c>
      <c r="O224" s="3">
        <f>IF(Расчет!P238=0,Расчет!L238,0)</f>
        <v>0</v>
      </c>
      <c r="P224" s="12">
        <f t="shared" si="26"/>
        <v>0</v>
      </c>
      <c r="Q224" s="3">
        <f>IF(Расчет!H238='ФОРМУЛЫ!'!$B$5,'ФОРМУЛЫ!'!A224,0)</f>
        <v>0</v>
      </c>
      <c r="R224" s="3">
        <f>IF(Расчет!H238='ФОРМУЛЫ!'!$B$4,'ФОРМУЛЫ!'!A224,0)</f>
        <v>0</v>
      </c>
      <c r="S224" s="3">
        <f>IF(Расчет!H238='ФОРМУЛЫ!'!$B$6,'ФОРМУЛЫ!'!A224,0)</f>
        <v>0</v>
      </c>
      <c r="T224" s="5">
        <f>ROUND((IF(Расчет!R238='ФОРМУЛЫ!'!$E$3,(A224-A224/1.18),IF(Расчет!R238='ФОРМУЛЫ!'!$E$4,0,IF(Расчет!R238='ФОРМУЛЫ!'!$E$5,(A224-A224/1.1),X))))*Расчет!E238,2)</f>
        <v>0</v>
      </c>
      <c r="U224" s="3">
        <f>ROUND((IF(Расчет!R238='ФОРМУЛЫ!'!$E$3,(J224-J224/1.18),IF(Расчет!R238='ФОРМУЛЫ!'!$E$4,0,IF(Расчет!R238='ФОРМУЛЫ!'!$E$5,(J224-J224/1.1),X))))*Расчет!E238,2)</f>
        <v>0</v>
      </c>
      <c r="V224" s="3">
        <f>ROUND((J224-J224/1.18)*Расчет!E238,2)</f>
        <v>0</v>
      </c>
      <c r="W224" s="3">
        <f>ROUND(A224*Расчет!E238*0.21/365,2)</f>
        <v>0</v>
      </c>
      <c r="X224" s="3">
        <f t="shared" si="27"/>
        <v>0</v>
      </c>
      <c r="Y224" s="3">
        <f>IF(($Q$2-Расчет!X238)&gt;0,($Q$2-Расчет!X238),0)</f>
        <v>0</v>
      </c>
      <c r="Z224" s="3">
        <f t="shared" si="28"/>
        <v>0</v>
      </c>
      <c r="AA224" s="3">
        <f>IF(IF(Y224&gt;0,$Q$3-$Q$2,$Q$3-Расчет!X238)&gt;0,IF(Y224&gt;0,$Q$3-$Q$2,$Q$3-Расчет!X238),0)</f>
        <v>0</v>
      </c>
      <c r="AB224" s="3">
        <f t="shared" si="29"/>
        <v>0</v>
      </c>
      <c r="AC224" s="3">
        <f>IF(IF(AA224&gt;0,$Q$4-$Q$3,$Q$4-Расчет!X238)&gt;0,IF(AA224&gt;0,$Q$4-$Q$3,$Q$4-Расчет!X238),0)</f>
        <v>0</v>
      </c>
      <c r="AD224" s="3">
        <f t="shared" si="30"/>
        <v>0</v>
      </c>
      <c r="AE224" s="3">
        <f>IF(IF(AC224&gt;0,$Q$5-$Q$4,$Q$5-Расчет!X238)&gt;0,IF(AC224&gt;0,$Q$5-$Q$4,$Q$5-Расчет!X238),0)</f>
        <v>0</v>
      </c>
      <c r="AF224" s="3">
        <f t="shared" si="31"/>
        <v>0</v>
      </c>
      <c r="AG224" s="3">
        <f>IF(IF(AE224&gt;0,$Q$6-$Q$5,$Q$6-Расчет!X238)&gt;0,IF(AE224&gt;0,$Q$6-$Q$5,$Q$6-Расчет!X238),0)</f>
        <v>0</v>
      </c>
      <c r="AH224" s="3">
        <f t="shared" si="32"/>
        <v>0</v>
      </c>
    </row>
    <row r="225" spans="1:34" x14ac:dyDescent="0.25">
      <c r="A225" s="3">
        <f>IF(Расчет!H239='ФОРМУЛЫ!'!$B$4,Расчет!G239*Расчет!$N$28,IF(Расчет!H239='ФОРМУЛЫ!'!$B$5,Расчет!G239,IF(Расчет!H239='ФОРМУЛЫ!'!$B$6,Расчет!G239*Расчет!$O$28,0)))</f>
        <v>0</v>
      </c>
      <c r="B225" s="3">
        <f>A225*Расчет!E239</f>
        <v>0</v>
      </c>
      <c r="C225" s="3">
        <f>IF(Расчет!J239='ФОРМУЛЫ!'!$B$3,Расчет!G239*Расчет!I239/100,IF(Расчет!J239='ФОРМУЛЫ!'!$B$4,Расчет!I239*Расчет!$N$28,IF(Расчет!J239='ФОРМУЛЫ!'!$B$5,Расчет!I239,IF(Расчет!J239='ФОРМУЛЫ!'!$B$6,Расчет!I239*Расчет!$O$28,0))))</f>
        <v>0</v>
      </c>
      <c r="D225" s="3">
        <f>C225*Расчет!E239</f>
        <v>0</v>
      </c>
      <c r="E225" s="3">
        <f t="shared" si="25"/>
        <v>0</v>
      </c>
      <c r="F225" s="3">
        <f>E225*Расчет!E239</f>
        <v>0</v>
      </c>
      <c r="G225" s="3">
        <f>IF(Расчет!M239="",'ФОРМУЛЫ!'!E225*(100+Расчет!$M$28)/100,'ФОРМУЛЫ!'!E225*(100+Расчет!M239)/100)</f>
        <v>0</v>
      </c>
      <c r="H225" s="7">
        <f>IF(Расчет!M239="",ROUND(Расчет!K239*(1+Расчет!$M$28/100),0),ROUND(Расчет!K239*(1+Расчет!M239/100),0))</f>
        <v>0</v>
      </c>
      <c r="I225" s="7">
        <f>IF(Расчет!M239="",(Расчет!$M$28+100)/100,(Расчет!M239+100)/100)</f>
        <v>1.2</v>
      </c>
      <c r="J225" s="5">
        <f>IF(Расчет!P239="",IF($O$16=0,'ФОРМУЛЫ!'!H225,ROUND(Расчет!K239*'ФОРМУЛЫ!'!I225+L225,0)),Расчет!P239)</f>
        <v>0</v>
      </c>
      <c r="K225" s="5">
        <f>J225*Расчет!E239</f>
        <v>0</v>
      </c>
      <c r="L225" s="3">
        <f>IF($O$16=0,0,$M$16*(Расчет!K239/$O$16))</f>
        <v>0</v>
      </c>
      <c r="O225" s="3">
        <f>IF(Расчет!P239=0,Расчет!L239,0)</f>
        <v>0</v>
      </c>
      <c r="P225" s="12">
        <f t="shared" si="26"/>
        <v>0</v>
      </c>
      <c r="Q225" s="3">
        <f>IF(Расчет!H239='ФОРМУЛЫ!'!$B$5,'ФОРМУЛЫ!'!A225,0)</f>
        <v>0</v>
      </c>
      <c r="R225" s="3">
        <f>IF(Расчет!H239='ФОРМУЛЫ!'!$B$4,'ФОРМУЛЫ!'!A225,0)</f>
        <v>0</v>
      </c>
      <c r="S225" s="3">
        <f>IF(Расчет!H239='ФОРМУЛЫ!'!$B$6,'ФОРМУЛЫ!'!A225,0)</f>
        <v>0</v>
      </c>
      <c r="T225" s="5">
        <f>ROUND((IF(Расчет!R239='ФОРМУЛЫ!'!$E$3,(A225-A225/1.18),IF(Расчет!R239='ФОРМУЛЫ!'!$E$4,0,IF(Расчет!R239='ФОРМУЛЫ!'!$E$5,(A225-A225/1.1),X))))*Расчет!E239,2)</f>
        <v>0</v>
      </c>
      <c r="U225" s="3">
        <f>ROUND((IF(Расчет!R239='ФОРМУЛЫ!'!$E$3,(J225-J225/1.18),IF(Расчет!R239='ФОРМУЛЫ!'!$E$4,0,IF(Расчет!R239='ФОРМУЛЫ!'!$E$5,(J225-J225/1.1),X))))*Расчет!E239,2)</f>
        <v>0</v>
      </c>
      <c r="V225" s="3">
        <f>ROUND((J225-J225/1.18)*Расчет!E239,2)</f>
        <v>0</v>
      </c>
      <c r="W225" s="3">
        <f>ROUND(A225*Расчет!E239*0.21/365,2)</f>
        <v>0</v>
      </c>
      <c r="X225" s="3">
        <f t="shared" si="27"/>
        <v>0</v>
      </c>
      <c r="Y225" s="3">
        <f>IF(($Q$2-Расчет!X239)&gt;0,($Q$2-Расчет!X239),0)</f>
        <v>0</v>
      </c>
      <c r="Z225" s="3">
        <f t="shared" si="28"/>
        <v>0</v>
      </c>
      <c r="AA225" s="3">
        <f>IF(IF(Y225&gt;0,$Q$3-$Q$2,$Q$3-Расчет!X239)&gt;0,IF(Y225&gt;0,$Q$3-$Q$2,$Q$3-Расчет!X239),0)</f>
        <v>0</v>
      </c>
      <c r="AB225" s="3">
        <f t="shared" si="29"/>
        <v>0</v>
      </c>
      <c r="AC225" s="3">
        <f>IF(IF(AA225&gt;0,$Q$4-$Q$3,$Q$4-Расчет!X239)&gt;0,IF(AA225&gt;0,$Q$4-$Q$3,$Q$4-Расчет!X239),0)</f>
        <v>0</v>
      </c>
      <c r="AD225" s="3">
        <f t="shared" si="30"/>
        <v>0</v>
      </c>
      <c r="AE225" s="3">
        <f>IF(IF(AC225&gt;0,$Q$5-$Q$4,$Q$5-Расчет!X239)&gt;0,IF(AC225&gt;0,$Q$5-$Q$4,$Q$5-Расчет!X239),0)</f>
        <v>0</v>
      </c>
      <c r="AF225" s="3">
        <f t="shared" si="31"/>
        <v>0</v>
      </c>
      <c r="AG225" s="3">
        <f>IF(IF(AE225&gt;0,$Q$6-$Q$5,$Q$6-Расчет!X239)&gt;0,IF(AE225&gt;0,$Q$6-$Q$5,$Q$6-Расчет!X239),0)</f>
        <v>0</v>
      </c>
      <c r="AH225" s="3">
        <f t="shared" si="32"/>
        <v>0</v>
      </c>
    </row>
    <row r="226" spans="1:34" x14ac:dyDescent="0.25">
      <c r="A226" s="3">
        <f>IF(Расчет!H240='ФОРМУЛЫ!'!$B$4,Расчет!G240*Расчет!$N$28,IF(Расчет!H240='ФОРМУЛЫ!'!$B$5,Расчет!G240,IF(Расчет!H240='ФОРМУЛЫ!'!$B$6,Расчет!G240*Расчет!$O$28,0)))</f>
        <v>0</v>
      </c>
      <c r="B226" s="3">
        <f>A226*Расчет!E240</f>
        <v>0</v>
      </c>
      <c r="C226" s="3">
        <f>IF(Расчет!J240='ФОРМУЛЫ!'!$B$3,Расчет!G240*Расчет!I240/100,IF(Расчет!J240='ФОРМУЛЫ!'!$B$4,Расчет!I240*Расчет!$N$28,IF(Расчет!J240='ФОРМУЛЫ!'!$B$5,Расчет!I240,IF(Расчет!J240='ФОРМУЛЫ!'!$B$6,Расчет!I240*Расчет!$O$28,0))))</f>
        <v>0</v>
      </c>
      <c r="D226" s="3">
        <f>C226*Расчет!E240</f>
        <v>0</v>
      </c>
      <c r="E226" s="3">
        <f t="shared" si="25"/>
        <v>0</v>
      </c>
      <c r="F226" s="3">
        <f>E226*Расчет!E240</f>
        <v>0</v>
      </c>
      <c r="G226" s="3">
        <f>IF(Расчет!M240="",'ФОРМУЛЫ!'!E226*(100+Расчет!$M$28)/100,'ФОРМУЛЫ!'!E226*(100+Расчет!M240)/100)</f>
        <v>0</v>
      </c>
      <c r="H226" s="7">
        <f>IF(Расчет!M240="",ROUND(Расчет!K240*(1+Расчет!$M$28/100),0),ROUND(Расчет!K240*(1+Расчет!M240/100),0))</f>
        <v>0</v>
      </c>
      <c r="I226" s="7">
        <f>IF(Расчет!M240="",(Расчет!$M$28+100)/100,(Расчет!M240+100)/100)</f>
        <v>1.2</v>
      </c>
      <c r="J226" s="5">
        <f>IF(Расчет!P240="",IF($O$16=0,'ФОРМУЛЫ!'!H226,ROUND(Расчет!K240*'ФОРМУЛЫ!'!I226+L226,0)),Расчет!P240)</f>
        <v>0</v>
      </c>
      <c r="K226" s="5">
        <f>J226*Расчет!E240</f>
        <v>0</v>
      </c>
      <c r="L226" s="3">
        <f>IF($O$16=0,0,$M$16*(Расчет!K240/$O$16))</f>
        <v>0</v>
      </c>
      <c r="O226" s="3">
        <f>IF(Расчет!P240=0,Расчет!L240,0)</f>
        <v>0</v>
      </c>
      <c r="P226" s="12">
        <f t="shared" si="26"/>
        <v>0</v>
      </c>
      <c r="Q226" s="3">
        <f>IF(Расчет!H240='ФОРМУЛЫ!'!$B$5,'ФОРМУЛЫ!'!A226,0)</f>
        <v>0</v>
      </c>
      <c r="R226" s="3">
        <f>IF(Расчет!H240='ФОРМУЛЫ!'!$B$4,'ФОРМУЛЫ!'!A226,0)</f>
        <v>0</v>
      </c>
      <c r="S226" s="3">
        <f>IF(Расчет!H240='ФОРМУЛЫ!'!$B$6,'ФОРМУЛЫ!'!A226,0)</f>
        <v>0</v>
      </c>
      <c r="T226" s="5">
        <f>ROUND((IF(Расчет!R240='ФОРМУЛЫ!'!$E$3,(A226-A226/1.18),IF(Расчет!R240='ФОРМУЛЫ!'!$E$4,0,IF(Расчет!R240='ФОРМУЛЫ!'!$E$5,(A226-A226/1.1),X))))*Расчет!E240,2)</f>
        <v>0</v>
      </c>
      <c r="U226" s="3">
        <f>ROUND((IF(Расчет!R240='ФОРМУЛЫ!'!$E$3,(J226-J226/1.18),IF(Расчет!R240='ФОРМУЛЫ!'!$E$4,0,IF(Расчет!R240='ФОРМУЛЫ!'!$E$5,(J226-J226/1.1),X))))*Расчет!E240,2)</f>
        <v>0</v>
      </c>
      <c r="V226" s="3">
        <f>ROUND((J226-J226/1.18)*Расчет!E240,2)</f>
        <v>0</v>
      </c>
      <c r="W226" s="3">
        <f>ROUND(A226*Расчет!E240*0.21/365,2)</f>
        <v>0</v>
      </c>
      <c r="X226" s="3">
        <f t="shared" si="27"/>
        <v>0</v>
      </c>
      <c r="Y226" s="3">
        <f>IF(($Q$2-Расчет!X240)&gt;0,($Q$2-Расчет!X240),0)</f>
        <v>0</v>
      </c>
      <c r="Z226" s="3">
        <f t="shared" si="28"/>
        <v>0</v>
      </c>
      <c r="AA226" s="3">
        <f>IF(IF(Y226&gt;0,$Q$3-$Q$2,$Q$3-Расчет!X240)&gt;0,IF(Y226&gt;0,$Q$3-$Q$2,$Q$3-Расчет!X240),0)</f>
        <v>0</v>
      </c>
      <c r="AB226" s="3">
        <f t="shared" si="29"/>
        <v>0</v>
      </c>
      <c r="AC226" s="3">
        <f>IF(IF(AA226&gt;0,$Q$4-$Q$3,$Q$4-Расчет!X240)&gt;0,IF(AA226&gt;0,$Q$4-$Q$3,$Q$4-Расчет!X240),0)</f>
        <v>0</v>
      </c>
      <c r="AD226" s="3">
        <f t="shared" si="30"/>
        <v>0</v>
      </c>
      <c r="AE226" s="3">
        <f>IF(IF(AC226&gt;0,$Q$5-$Q$4,$Q$5-Расчет!X240)&gt;0,IF(AC226&gt;0,$Q$5-$Q$4,$Q$5-Расчет!X240),0)</f>
        <v>0</v>
      </c>
      <c r="AF226" s="3">
        <f t="shared" si="31"/>
        <v>0</v>
      </c>
      <c r="AG226" s="3">
        <f>IF(IF(AE226&gt;0,$Q$6-$Q$5,$Q$6-Расчет!X240)&gt;0,IF(AE226&gt;0,$Q$6-$Q$5,$Q$6-Расчет!X240),0)</f>
        <v>0</v>
      </c>
      <c r="AH226" s="3">
        <f t="shared" si="32"/>
        <v>0</v>
      </c>
    </row>
    <row r="227" spans="1:34" x14ac:dyDescent="0.25">
      <c r="A227" s="3">
        <f>IF(Расчет!H241='ФОРМУЛЫ!'!$B$4,Расчет!G241*Расчет!$N$28,IF(Расчет!H241='ФОРМУЛЫ!'!$B$5,Расчет!G241,IF(Расчет!H241='ФОРМУЛЫ!'!$B$6,Расчет!G241*Расчет!$O$28,0)))</f>
        <v>0</v>
      </c>
      <c r="B227" s="3">
        <f>A227*Расчет!E241</f>
        <v>0</v>
      </c>
      <c r="C227" s="3">
        <f>IF(Расчет!J241='ФОРМУЛЫ!'!$B$3,Расчет!G241*Расчет!I241/100,IF(Расчет!J241='ФОРМУЛЫ!'!$B$4,Расчет!I241*Расчет!$N$28,IF(Расчет!J241='ФОРМУЛЫ!'!$B$5,Расчет!I241,IF(Расчет!J241='ФОРМУЛЫ!'!$B$6,Расчет!I241*Расчет!$O$28,0))))</f>
        <v>0</v>
      </c>
      <c r="D227" s="3">
        <f>C227*Расчет!E241</f>
        <v>0</v>
      </c>
      <c r="E227" s="3">
        <f t="shared" si="25"/>
        <v>0</v>
      </c>
      <c r="F227" s="3">
        <f>E227*Расчет!E241</f>
        <v>0</v>
      </c>
      <c r="G227" s="3">
        <f>IF(Расчет!M241="",'ФОРМУЛЫ!'!E227*(100+Расчет!$M$28)/100,'ФОРМУЛЫ!'!E227*(100+Расчет!M241)/100)</f>
        <v>0</v>
      </c>
      <c r="H227" s="7">
        <f>IF(Расчет!M241="",ROUND(Расчет!K241*(1+Расчет!$M$28/100),0),ROUND(Расчет!K241*(1+Расчет!M241/100),0))</f>
        <v>0</v>
      </c>
      <c r="I227" s="7">
        <f>IF(Расчет!M241="",(Расчет!$M$28+100)/100,(Расчет!M241+100)/100)</f>
        <v>1.2</v>
      </c>
      <c r="J227" s="5">
        <f>IF(Расчет!P241="",IF($O$16=0,'ФОРМУЛЫ!'!H227,ROUND(Расчет!K241*'ФОРМУЛЫ!'!I227+L227,0)),Расчет!P241)</f>
        <v>0</v>
      </c>
      <c r="K227" s="5">
        <f>J227*Расчет!E241</f>
        <v>0</v>
      </c>
      <c r="L227" s="3">
        <f>IF($O$16=0,0,$M$16*(Расчет!K241/$O$16))</f>
        <v>0</v>
      </c>
      <c r="O227" s="3">
        <f>IF(Расчет!P241=0,Расчет!L241,0)</f>
        <v>0</v>
      </c>
      <c r="P227" s="12">
        <f t="shared" si="26"/>
        <v>0</v>
      </c>
      <c r="Q227" s="3">
        <f>IF(Расчет!H241='ФОРМУЛЫ!'!$B$5,'ФОРМУЛЫ!'!A227,0)</f>
        <v>0</v>
      </c>
      <c r="R227" s="3">
        <f>IF(Расчет!H241='ФОРМУЛЫ!'!$B$4,'ФОРМУЛЫ!'!A227,0)</f>
        <v>0</v>
      </c>
      <c r="S227" s="3">
        <f>IF(Расчет!H241='ФОРМУЛЫ!'!$B$6,'ФОРМУЛЫ!'!A227,0)</f>
        <v>0</v>
      </c>
      <c r="T227" s="5">
        <f>ROUND((IF(Расчет!R241='ФОРМУЛЫ!'!$E$3,(A227-A227/1.18),IF(Расчет!R241='ФОРМУЛЫ!'!$E$4,0,IF(Расчет!R241='ФОРМУЛЫ!'!$E$5,(A227-A227/1.1),X))))*Расчет!E241,2)</f>
        <v>0</v>
      </c>
      <c r="U227" s="3">
        <f>ROUND((IF(Расчет!R241='ФОРМУЛЫ!'!$E$3,(J227-J227/1.18),IF(Расчет!R241='ФОРМУЛЫ!'!$E$4,0,IF(Расчет!R241='ФОРМУЛЫ!'!$E$5,(J227-J227/1.1),X))))*Расчет!E241,2)</f>
        <v>0</v>
      </c>
      <c r="V227" s="3">
        <f>ROUND((J227-J227/1.18)*Расчет!E241,2)</f>
        <v>0</v>
      </c>
      <c r="W227" s="3">
        <f>ROUND(A227*Расчет!E241*0.21/365,2)</f>
        <v>0</v>
      </c>
      <c r="X227" s="3">
        <f t="shared" si="27"/>
        <v>0</v>
      </c>
      <c r="Y227" s="3">
        <f>IF(($Q$2-Расчет!X241)&gt;0,($Q$2-Расчет!X241),0)</f>
        <v>0</v>
      </c>
      <c r="Z227" s="3">
        <f t="shared" si="28"/>
        <v>0</v>
      </c>
      <c r="AA227" s="3">
        <f>IF(IF(Y227&gt;0,$Q$3-$Q$2,$Q$3-Расчет!X241)&gt;0,IF(Y227&gt;0,$Q$3-$Q$2,$Q$3-Расчет!X241),0)</f>
        <v>0</v>
      </c>
      <c r="AB227" s="3">
        <f t="shared" si="29"/>
        <v>0</v>
      </c>
      <c r="AC227" s="3">
        <f>IF(IF(AA227&gt;0,$Q$4-$Q$3,$Q$4-Расчет!X241)&gt;0,IF(AA227&gt;0,$Q$4-$Q$3,$Q$4-Расчет!X241),0)</f>
        <v>0</v>
      </c>
      <c r="AD227" s="3">
        <f t="shared" si="30"/>
        <v>0</v>
      </c>
      <c r="AE227" s="3">
        <f>IF(IF(AC227&gt;0,$Q$5-$Q$4,$Q$5-Расчет!X241)&gt;0,IF(AC227&gt;0,$Q$5-$Q$4,$Q$5-Расчет!X241),0)</f>
        <v>0</v>
      </c>
      <c r="AF227" s="3">
        <f t="shared" si="31"/>
        <v>0</v>
      </c>
      <c r="AG227" s="3">
        <f>IF(IF(AE227&gt;0,$Q$6-$Q$5,$Q$6-Расчет!X241)&gt;0,IF(AE227&gt;0,$Q$6-$Q$5,$Q$6-Расчет!X241),0)</f>
        <v>0</v>
      </c>
      <c r="AH227" s="3">
        <f t="shared" si="32"/>
        <v>0</v>
      </c>
    </row>
    <row r="228" spans="1:34" x14ac:dyDescent="0.25">
      <c r="A228" s="3">
        <f>IF(Расчет!H242='ФОРМУЛЫ!'!$B$4,Расчет!G242*Расчет!$N$28,IF(Расчет!H242='ФОРМУЛЫ!'!$B$5,Расчет!G242,IF(Расчет!H242='ФОРМУЛЫ!'!$B$6,Расчет!G242*Расчет!$O$28,0)))</f>
        <v>0</v>
      </c>
      <c r="B228" s="3">
        <f>A228*Расчет!E242</f>
        <v>0</v>
      </c>
      <c r="C228" s="3">
        <f>IF(Расчет!J242='ФОРМУЛЫ!'!$B$3,Расчет!G242*Расчет!I242/100,IF(Расчет!J242='ФОРМУЛЫ!'!$B$4,Расчет!I242*Расчет!$N$28,IF(Расчет!J242='ФОРМУЛЫ!'!$B$5,Расчет!I242,IF(Расчет!J242='ФОРМУЛЫ!'!$B$6,Расчет!I242*Расчет!$O$28,0))))</f>
        <v>0</v>
      </c>
      <c r="D228" s="3">
        <f>C228*Расчет!E242</f>
        <v>0</v>
      </c>
      <c r="E228" s="3">
        <f t="shared" si="25"/>
        <v>0</v>
      </c>
      <c r="F228" s="3">
        <f>E228*Расчет!E242</f>
        <v>0</v>
      </c>
      <c r="G228" s="3">
        <f>IF(Расчет!M242="",'ФОРМУЛЫ!'!E228*(100+Расчет!$M$28)/100,'ФОРМУЛЫ!'!E228*(100+Расчет!M242)/100)</f>
        <v>0</v>
      </c>
      <c r="H228" s="7">
        <f>IF(Расчет!M242="",ROUND(Расчет!K242*(1+Расчет!$M$28/100),0),ROUND(Расчет!K242*(1+Расчет!M242/100),0))</f>
        <v>0</v>
      </c>
      <c r="I228" s="7">
        <f>IF(Расчет!M242="",(Расчет!$M$28+100)/100,(Расчет!M242+100)/100)</f>
        <v>1.2</v>
      </c>
      <c r="J228" s="5">
        <f>IF(Расчет!P242="",IF($O$16=0,'ФОРМУЛЫ!'!H228,ROUND(Расчет!K242*'ФОРМУЛЫ!'!I228+L228,0)),Расчет!P242)</f>
        <v>0</v>
      </c>
      <c r="K228" s="5">
        <f>J228*Расчет!E242</f>
        <v>0</v>
      </c>
      <c r="L228" s="3">
        <f>IF($O$16=0,0,$M$16*(Расчет!K242/$O$16))</f>
        <v>0</v>
      </c>
      <c r="O228" s="3">
        <f>IF(Расчет!P242=0,Расчет!L242,0)</f>
        <v>0</v>
      </c>
      <c r="P228" s="12">
        <f t="shared" si="26"/>
        <v>0</v>
      </c>
      <c r="Q228" s="3">
        <f>IF(Расчет!H242='ФОРМУЛЫ!'!$B$5,'ФОРМУЛЫ!'!A228,0)</f>
        <v>0</v>
      </c>
      <c r="R228" s="3">
        <f>IF(Расчет!H242='ФОРМУЛЫ!'!$B$4,'ФОРМУЛЫ!'!A228,0)</f>
        <v>0</v>
      </c>
      <c r="S228" s="3">
        <f>IF(Расчет!H242='ФОРМУЛЫ!'!$B$6,'ФОРМУЛЫ!'!A228,0)</f>
        <v>0</v>
      </c>
      <c r="T228" s="5">
        <f>ROUND((IF(Расчет!R242='ФОРМУЛЫ!'!$E$3,(A228-A228/1.18),IF(Расчет!R242='ФОРМУЛЫ!'!$E$4,0,IF(Расчет!R242='ФОРМУЛЫ!'!$E$5,(A228-A228/1.1),X))))*Расчет!E242,2)</f>
        <v>0</v>
      </c>
      <c r="U228" s="3">
        <f>ROUND((IF(Расчет!R242='ФОРМУЛЫ!'!$E$3,(J228-J228/1.18),IF(Расчет!R242='ФОРМУЛЫ!'!$E$4,0,IF(Расчет!R242='ФОРМУЛЫ!'!$E$5,(J228-J228/1.1),X))))*Расчет!E242,2)</f>
        <v>0</v>
      </c>
      <c r="V228" s="3">
        <f>ROUND((J228-J228/1.18)*Расчет!E242,2)</f>
        <v>0</v>
      </c>
      <c r="W228" s="3">
        <f>ROUND(A228*Расчет!E242*0.21/365,2)</f>
        <v>0</v>
      </c>
      <c r="X228" s="3">
        <f t="shared" si="27"/>
        <v>0</v>
      </c>
      <c r="Y228" s="3">
        <f>IF(($Q$2-Расчет!X242)&gt;0,($Q$2-Расчет!X242),0)</f>
        <v>0</v>
      </c>
      <c r="Z228" s="3">
        <f t="shared" si="28"/>
        <v>0</v>
      </c>
      <c r="AA228" s="3">
        <f>IF(IF(Y228&gt;0,$Q$3-$Q$2,$Q$3-Расчет!X242)&gt;0,IF(Y228&gt;0,$Q$3-$Q$2,$Q$3-Расчет!X242),0)</f>
        <v>0</v>
      </c>
      <c r="AB228" s="3">
        <f t="shared" si="29"/>
        <v>0</v>
      </c>
      <c r="AC228" s="3">
        <f>IF(IF(AA228&gt;0,$Q$4-$Q$3,$Q$4-Расчет!X242)&gt;0,IF(AA228&gt;0,$Q$4-$Q$3,$Q$4-Расчет!X242),0)</f>
        <v>0</v>
      </c>
      <c r="AD228" s="3">
        <f t="shared" si="30"/>
        <v>0</v>
      </c>
      <c r="AE228" s="3">
        <f>IF(IF(AC228&gt;0,$Q$5-$Q$4,$Q$5-Расчет!X242)&gt;0,IF(AC228&gt;0,$Q$5-$Q$4,$Q$5-Расчет!X242),0)</f>
        <v>0</v>
      </c>
      <c r="AF228" s="3">
        <f t="shared" si="31"/>
        <v>0</v>
      </c>
      <c r="AG228" s="3">
        <f>IF(IF(AE228&gt;0,$Q$6-$Q$5,$Q$6-Расчет!X242)&gt;0,IF(AE228&gt;0,$Q$6-$Q$5,$Q$6-Расчет!X242),0)</f>
        <v>0</v>
      </c>
      <c r="AH228" s="3">
        <f t="shared" si="32"/>
        <v>0</v>
      </c>
    </row>
    <row r="229" spans="1:34" x14ac:dyDescent="0.25">
      <c r="A229" s="3">
        <f>IF(Расчет!H243='ФОРМУЛЫ!'!$B$4,Расчет!G243*Расчет!$N$28,IF(Расчет!H243='ФОРМУЛЫ!'!$B$5,Расчет!G243,IF(Расчет!H243='ФОРМУЛЫ!'!$B$6,Расчет!G243*Расчет!$O$28,0)))</f>
        <v>0</v>
      </c>
      <c r="B229" s="3">
        <f>A229*Расчет!E243</f>
        <v>0</v>
      </c>
      <c r="C229" s="3">
        <f>IF(Расчет!J243='ФОРМУЛЫ!'!$B$3,Расчет!G243*Расчет!I243/100,IF(Расчет!J243='ФОРМУЛЫ!'!$B$4,Расчет!I243*Расчет!$N$28,IF(Расчет!J243='ФОРМУЛЫ!'!$B$5,Расчет!I243,IF(Расчет!J243='ФОРМУЛЫ!'!$B$6,Расчет!I243*Расчет!$O$28,0))))</f>
        <v>0</v>
      </c>
      <c r="D229" s="3">
        <f>C229*Расчет!E243</f>
        <v>0</v>
      </c>
      <c r="E229" s="3">
        <f t="shared" si="25"/>
        <v>0</v>
      </c>
      <c r="F229" s="3">
        <f>E229*Расчет!E243</f>
        <v>0</v>
      </c>
      <c r="G229" s="3">
        <f>IF(Расчет!M243="",'ФОРМУЛЫ!'!E229*(100+Расчет!$M$28)/100,'ФОРМУЛЫ!'!E229*(100+Расчет!M243)/100)</f>
        <v>0</v>
      </c>
      <c r="H229" s="7">
        <f>IF(Расчет!M243="",ROUND(Расчет!K243*(1+Расчет!$M$28/100),0),ROUND(Расчет!K243*(1+Расчет!M243/100),0))</f>
        <v>0</v>
      </c>
      <c r="I229" s="7">
        <f>IF(Расчет!M243="",(Расчет!$M$28+100)/100,(Расчет!M243+100)/100)</f>
        <v>1.2</v>
      </c>
      <c r="J229" s="5">
        <f>IF(Расчет!P243="",IF($O$16=0,'ФОРМУЛЫ!'!H229,ROUND(Расчет!K243*'ФОРМУЛЫ!'!I229+L229,0)),Расчет!P243)</f>
        <v>0</v>
      </c>
      <c r="K229" s="5">
        <f>J229*Расчет!E243</f>
        <v>0</v>
      </c>
      <c r="L229" s="3">
        <f>IF($O$16=0,0,$M$16*(Расчет!K243/$O$16))</f>
        <v>0</v>
      </c>
      <c r="O229" s="3">
        <f>IF(Расчет!P243=0,Расчет!L243,0)</f>
        <v>0</v>
      </c>
      <c r="P229" s="12">
        <f t="shared" si="26"/>
        <v>0</v>
      </c>
      <c r="Q229" s="3">
        <f>IF(Расчет!H243='ФОРМУЛЫ!'!$B$5,'ФОРМУЛЫ!'!A229,0)</f>
        <v>0</v>
      </c>
      <c r="R229" s="3">
        <f>IF(Расчет!H243='ФОРМУЛЫ!'!$B$4,'ФОРМУЛЫ!'!A229,0)</f>
        <v>0</v>
      </c>
      <c r="S229" s="3">
        <f>IF(Расчет!H243='ФОРМУЛЫ!'!$B$6,'ФОРМУЛЫ!'!A229,0)</f>
        <v>0</v>
      </c>
      <c r="T229" s="5">
        <f>ROUND((IF(Расчет!R243='ФОРМУЛЫ!'!$E$3,(A229-A229/1.18),IF(Расчет!R243='ФОРМУЛЫ!'!$E$4,0,IF(Расчет!R243='ФОРМУЛЫ!'!$E$5,(A229-A229/1.1),X))))*Расчет!E243,2)</f>
        <v>0</v>
      </c>
      <c r="U229" s="3">
        <f>ROUND((IF(Расчет!R243='ФОРМУЛЫ!'!$E$3,(J229-J229/1.18),IF(Расчет!R243='ФОРМУЛЫ!'!$E$4,0,IF(Расчет!R243='ФОРМУЛЫ!'!$E$5,(J229-J229/1.1),X))))*Расчет!E243,2)</f>
        <v>0</v>
      </c>
      <c r="V229" s="3">
        <f>ROUND((J229-J229/1.18)*Расчет!E243,2)</f>
        <v>0</v>
      </c>
      <c r="W229" s="3">
        <f>ROUND(A229*Расчет!E243*0.21/365,2)</f>
        <v>0</v>
      </c>
      <c r="X229" s="3">
        <f t="shared" si="27"/>
        <v>0</v>
      </c>
      <c r="Y229" s="3">
        <f>IF(($Q$2-Расчет!X243)&gt;0,($Q$2-Расчет!X243),0)</f>
        <v>0</v>
      </c>
      <c r="Z229" s="3">
        <f t="shared" si="28"/>
        <v>0</v>
      </c>
      <c r="AA229" s="3">
        <f>IF(IF(Y229&gt;0,$Q$3-$Q$2,$Q$3-Расчет!X243)&gt;0,IF(Y229&gt;0,$Q$3-$Q$2,$Q$3-Расчет!X243),0)</f>
        <v>0</v>
      </c>
      <c r="AB229" s="3">
        <f t="shared" si="29"/>
        <v>0</v>
      </c>
      <c r="AC229" s="3">
        <f>IF(IF(AA229&gt;0,$Q$4-$Q$3,$Q$4-Расчет!X243)&gt;0,IF(AA229&gt;0,$Q$4-$Q$3,$Q$4-Расчет!X243),0)</f>
        <v>0</v>
      </c>
      <c r="AD229" s="3">
        <f t="shared" si="30"/>
        <v>0</v>
      </c>
      <c r="AE229" s="3">
        <f>IF(IF(AC229&gt;0,$Q$5-$Q$4,$Q$5-Расчет!X243)&gt;0,IF(AC229&gt;0,$Q$5-$Q$4,$Q$5-Расчет!X243),0)</f>
        <v>0</v>
      </c>
      <c r="AF229" s="3">
        <f t="shared" si="31"/>
        <v>0</v>
      </c>
      <c r="AG229" s="3">
        <f>IF(IF(AE229&gt;0,$Q$6-$Q$5,$Q$6-Расчет!X243)&gt;0,IF(AE229&gt;0,$Q$6-$Q$5,$Q$6-Расчет!X243),0)</f>
        <v>0</v>
      </c>
      <c r="AH229" s="3">
        <f t="shared" si="32"/>
        <v>0</v>
      </c>
    </row>
    <row r="230" spans="1:34" x14ac:dyDescent="0.25">
      <c r="A230" s="3">
        <f>IF(Расчет!H244='ФОРМУЛЫ!'!$B$4,Расчет!G244*Расчет!$N$28,IF(Расчет!H244='ФОРМУЛЫ!'!$B$5,Расчет!G244,IF(Расчет!H244='ФОРМУЛЫ!'!$B$6,Расчет!G244*Расчет!$O$28,0)))</f>
        <v>0</v>
      </c>
      <c r="B230" s="3">
        <f>A230*Расчет!E244</f>
        <v>0</v>
      </c>
      <c r="C230" s="3">
        <f>IF(Расчет!J244='ФОРМУЛЫ!'!$B$3,Расчет!G244*Расчет!I244/100,IF(Расчет!J244='ФОРМУЛЫ!'!$B$4,Расчет!I244*Расчет!$N$28,IF(Расчет!J244='ФОРМУЛЫ!'!$B$5,Расчет!I244,IF(Расчет!J244='ФОРМУЛЫ!'!$B$6,Расчет!I244*Расчет!$O$28,0))))</f>
        <v>0</v>
      </c>
      <c r="D230" s="3">
        <f>C230*Расчет!E244</f>
        <v>0</v>
      </c>
      <c r="E230" s="3">
        <f t="shared" si="25"/>
        <v>0</v>
      </c>
      <c r="F230" s="3">
        <f>E230*Расчет!E244</f>
        <v>0</v>
      </c>
      <c r="G230" s="3">
        <f>IF(Расчет!M244="",'ФОРМУЛЫ!'!E230*(100+Расчет!$M$28)/100,'ФОРМУЛЫ!'!E230*(100+Расчет!M244)/100)</f>
        <v>0</v>
      </c>
      <c r="H230" s="7">
        <f>IF(Расчет!M244="",ROUND(Расчет!K244*(1+Расчет!$M$28/100),0),ROUND(Расчет!K244*(1+Расчет!M244/100),0))</f>
        <v>0</v>
      </c>
      <c r="I230" s="7">
        <f>IF(Расчет!M244="",(Расчет!$M$28+100)/100,(Расчет!M244+100)/100)</f>
        <v>1.2</v>
      </c>
      <c r="J230" s="5">
        <f>IF(Расчет!P244="",IF($O$16=0,'ФОРМУЛЫ!'!H230,ROUND(Расчет!K244*'ФОРМУЛЫ!'!I230+L230,0)),Расчет!P244)</f>
        <v>0</v>
      </c>
      <c r="K230" s="5">
        <f>J230*Расчет!E244</f>
        <v>0</v>
      </c>
      <c r="L230" s="3">
        <f>IF($O$16=0,0,$M$16*(Расчет!K244/$O$16))</f>
        <v>0</v>
      </c>
      <c r="O230" s="3">
        <f>IF(Расчет!P244=0,Расчет!L244,0)</f>
        <v>0</v>
      </c>
      <c r="P230" s="12">
        <f t="shared" si="26"/>
        <v>0</v>
      </c>
      <c r="Q230" s="3">
        <f>IF(Расчет!H244='ФОРМУЛЫ!'!$B$5,'ФОРМУЛЫ!'!A230,0)</f>
        <v>0</v>
      </c>
      <c r="R230" s="3">
        <f>IF(Расчет!H244='ФОРМУЛЫ!'!$B$4,'ФОРМУЛЫ!'!A230,0)</f>
        <v>0</v>
      </c>
      <c r="S230" s="3">
        <f>IF(Расчет!H244='ФОРМУЛЫ!'!$B$6,'ФОРМУЛЫ!'!A230,0)</f>
        <v>0</v>
      </c>
      <c r="T230" s="5">
        <f>ROUND((IF(Расчет!R244='ФОРМУЛЫ!'!$E$3,(A230-A230/1.18),IF(Расчет!R244='ФОРМУЛЫ!'!$E$4,0,IF(Расчет!R244='ФОРМУЛЫ!'!$E$5,(A230-A230/1.1),X))))*Расчет!E244,2)</f>
        <v>0</v>
      </c>
      <c r="U230" s="3">
        <f>ROUND((IF(Расчет!R244='ФОРМУЛЫ!'!$E$3,(J230-J230/1.18),IF(Расчет!R244='ФОРМУЛЫ!'!$E$4,0,IF(Расчет!R244='ФОРМУЛЫ!'!$E$5,(J230-J230/1.1),X))))*Расчет!E244,2)</f>
        <v>0</v>
      </c>
      <c r="V230" s="3">
        <f>ROUND((J230-J230/1.18)*Расчет!E244,2)</f>
        <v>0</v>
      </c>
      <c r="W230" s="3">
        <f>ROUND(A230*Расчет!E244*0.21/365,2)</f>
        <v>0</v>
      </c>
      <c r="X230" s="3">
        <f t="shared" si="27"/>
        <v>0</v>
      </c>
      <c r="Y230" s="3">
        <f>IF(($Q$2-Расчет!X244)&gt;0,($Q$2-Расчет!X244),0)</f>
        <v>0</v>
      </c>
      <c r="Z230" s="3">
        <f t="shared" si="28"/>
        <v>0</v>
      </c>
      <c r="AA230" s="3">
        <f>IF(IF(Y230&gt;0,$Q$3-$Q$2,$Q$3-Расчет!X244)&gt;0,IF(Y230&gt;0,$Q$3-$Q$2,$Q$3-Расчет!X244),0)</f>
        <v>0</v>
      </c>
      <c r="AB230" s="3">
        <f t="shared" si="29"/>
        <v>0</v>
      </c>
      <c r="AC230" s="3">
        <f>IF(IF(AA230&gt;0,$Q$4-$Q$3,$Q$4-Расчет!X244)&gt;0,IF(AA230&gt;0,$Q$4-$Q$3,$Q$4-Расчет!X244),0)</f>
        <v>0</v>
      </c>
      <c r="AD230" s="3">
        <f t="shared" si="30"/>
        <v>0</v>
      </c>
      <c r="AE230" s="3">
        <f>IF(IF(AC230&gt;0,$Q$5-$Q$4,$Q$5-Расчет!X244)&gt;0,IF(AC230&gt;0,$Q$5-$Q$4,$Q$5-Расчет!X244),0)</f>
        <v>0</v>
      </c>
      <c r="AF230" s="3">
        <f t="shared" si="31"/>
        <v>0</v>
      </c>
      <c r="AG230" s="3">
        <f>IF(IF(AE230&gt;0,$Q$6-$Q$5,$Q$6-Расчет!X244)&gt;0,IF(AE230&gt;0,$Q$6-$Q$5,$Q$6-Расчет!X244),0)</f>
        <v>0</v>
      </c>
      <c r="AH230" s="3">
        <f t="shared" si="32"/>
        <v>0</v>
      </c>
    </row>
    <row r="231" spans="1:34" x14ac:dyDescent="0.25">
      <c r="A231" s="3">
        <f>IF(Расчет!H245='ФОРМУЛЫ!'!$B$4,Расчет!G245*Расчет!$N$28,IF(Расчет!H245='ФОРМУЛЫ!'!$B$5,Расчет!G245,IF(Расчет!H245='ФОРМУЛЫ!'!$B$6,Расчет!G245*Расчет!$O$28,0)))</f>
        <v>0</v>
      </c>
      <c r="B231" s="3">
        <f>A231*Расчет!E245</f>
        <v>0</v>
      </c>
      <c r="C231" s="3">
        <f>IF(Расчет!J245='ФОРМУЛЫ!'!$B$3,Расчет!G245*Расчет!I245/100,IF(Расчет!J245='ФОРМУЛЫ!'!$B$4,Расчет!I245*Расчет!$N$28,IF(Расчет!J245='ФОРМУЛЫ!'!$B$5,Расчет!I245,IF(Расчет!J245='ФОРМУЛЫ!'!$B$6,Расчет!I245*Расчет!$O$28,0))))</f>
        <v>0</v>
      </c>
      <c r="D231" s="3">
        <f>C231*Расчет!E245</f>
        <v>0</v>
      </c>
      <c r="E231" s="3">
        <f t="shared" si="25"/>
        <v>0</v>
      </c>
      <c r="F231" s="3">
        <f>E231*Расчет!E245</f>
        <v>0</v>
      </c>
      <c r="G231" s="3">
        <f>IF(Расчет!M245="",'ФОРМУЛЫ!'!E231*(100+Расчет!$M$28)/100,'ФОРМУЛЫ!'!E231*(100+Расчет!M245)/100)</f>
        <v>0</v>
      </c>
      <c r="H231" s="7">
        <f>IF(Расчет!M245="",ROUND(Расчет!K245*(1+Расчет!$M$28/100),0),ROUND(Расчет!K245*(1+Расчет!M245/100),0))</f>
        <v>0</v>
      </c>
      <c r="I231" s="7">
        <f>IF(Расчет!M245="",(Расчет!$M$28+100)/100,(Расчет!M245+100)/100)</f>
        <v>1.2</v>
      </c>
      <c r="J231" s="5">
        <f>IF(Расчет!P245="",IF($O$16=0,'ФОРМУЛЫ!'!H231,ROUND(Расчет!K245*'ФОРМУЛЫ!'!I231+L231,0)),Расчет!P245)</f>
        <v>0</v>
      </c>
      <c r="K231" s="5">
        <f>J231*Расчет!E245</f>
        <v>0</v>
      </c>
      <c r="L231" s="3">
        <f>IF($O$16=0,0,$M$16*(Расчет!K245/$O$16))</f>
        <v>0</v>
      </c>
      <c r="O231" s="3">
        <f>IF(Расчет!P245=0,Расчет!L245,0)</f>
        <v>0</v>
      </c>
      <c r="P231" s="12">
        <f t="shared" si="26"/>
        <v>0</v>
      </c>
      <c r="Q231" s="3">
        <f>IF(Расчет!H245='ФОРМУЛЫ!'!$B$5,'ФОРМУЛЫ!'!A231,0)</f>
        <v>0</v>
      </c>
      <c r="R231" s="3">
        <f>IF(Расчет!H245='ФОРМУЛЫ!'!$B$4,'ФОРМУЛЫ!'!A231,0)</f>
        <v>0</v>
      </c>
      <c r="S231" s="3">
        <f>IF(Расчет!H245='ФОРМУЛЫ!'!$B$6,'ФОРМУЛЫ!'!A231,0)</f>
        <v>0</v>
      </c>
      <c r="T231" s="5">
        <f>ROUND((IF(Расчет!R245='ФОРМУЛЫ!'!$E$3,(A231-A231/1.18),IF(Расчет!R245='ФОРМУЛЫ!'!$E$4,0,IF(Расчет!R245='ФОРМУЛЫ!'!$E$5,(A231-A231/1.1),X))))*Расчет!E245,2)</f>
        <v>0</v>
      </c>
      <c r="U231" s="3">
        <f>ROUND((IF(Расчет!R245='ФОРМУЛЫ!'!$E$3,(J231-J231/1.18),IF(Расчет!R245='ФОРМУЛЫ!'!$E$4,0,IF(Расчет!R245='ФОРМУЛЫ!'!$E$5,(J231-J231/1.1),X))))*Расчет!E245,2)</f>
        <v>0</v>
      </c>
      <c r="V231" s="3">
        <f>ROUND((J231-J231/1.18)*Расчет!E245,2)</f>
        <v>0</v>
      </c>
      <c r="W231" s="3">
        <f>ROUND(A231*Расчет!E245*0.21/365,2)</f>
        <v>0</v>
      </c>
      <c r="X231" s="3">
        <f t="shared" si="27"/>
        <v>0</v>
      </c>
      <c r="Y231" s="3">
        <f>IF(($Q$2-Расчет!X245)&gt;0,($Q$2-Расчет!X245),0)</f>
        <v>0</v>
      </c>
      <c r="Z231" s="3">
        <f t="shared" si="28"/>
        <v>0</v>
      </c>
      <c r="AA231" s="3">
        <f>IF(IF(Y231&gt;0,$Q$3-$Q$2,$Q$3-Расчет!X245)&gt;0,IF(Y231&gt;0,$Q$3-$Q$2,$Q$3-Расчет!X245),0)</f>
        <v>0</v>
      </c>
      <c r="AB231" s="3">
        <f t="shared" si="29"/>
        <v>0</v>
      </c>
      <c r="AC231" s="3">
        <f>IF(IF(AA231&gt;0,$Q$4-$Q$3,$Q$4-Расчет!X245)&gt;0,IF(AA231&gt;0,$Q$4-$Q$3,$Q$4-Расчет!X245),0)</f>
        <v>0</v>
      </c>
      <c r="AD231" s="3">
        <f t="shared" si="30"/>
        <v>0</v>
      </c>
      <c r="AE231" s="3">
        <f>IF(IF(AC231&gt;0,$Q$5-$Q$4,$Q$5-Расчет!X245)&gt;0,IF(AC231&gt;0,$Q$5-$Q$4,$Q$5-Расчет!X245),0)</f>
        <v>0</v>
      </c>
      <c r="AF231" s="3">
        <f t="shared" si="31"/>
        <v>0</v>
      </c>
      <c r="AG231" s="3">
        <f>IF(IF(AE231&gt;0,$Q$6-$Q$5,$Q$6-Расчет!X245)&gt;0,IF(AE231&gt;0,$Q$6-$Q$5,$Q$6-Расчет!X245),0)</f>
        <v>0</v>
      </c>
      <c r="AH231" s="3">
        <f t="shared" si="32"/>
        <v>0</v>
      </c>
    </row>
    <row r="232" spans="1:34" x14ac:dyDescent="0.25">
      <c r="A232" s="3">
        <f>IF(Расчет!H246='ФОРМУЛЫ!'!$B$4,Расчет!G246*Расчет!$N$28,IF(Расчет!H246='ФОРМУЛЫ!'!$B$5,Расчет!G246,IF(Расчет!H246='ФОРМУЛЫ!'!$B$6,Расчет!G246*Расчет!$O$28,0)))</f>
        <v>0</v>
      </c>
      <c r="B232" s="3">
        <f>A232*Расчет!E246</f>
        <v>0</v>
      </c>
      <c r="C232" s="3">
        <f>IF(Расчет!J246='ФОРМУЛЫ!'!$B$3,Расчет!G246*Расчет!I246/100,IF(Расчет!J246='ФОРМУЛЫ!'!$B$4,Расчет!I246*Расчет!$N$28,IF(Расчет!J246='ФОРМУЛЫ!'!$B$5,Расчет!I246,IF(Расчет!J246='ФОРМУЛЫ!'!$B$6,Расчет!I246*Расчет!$O$28,0))))</f>
        <v>0</v>
      </c>
      <c r="D232" s="3">
        <f>C232*Расчет!E246</f>
        <v>0</v>
      </c>
      <c r="E232" s="3">
        <f t="shared" si="25"/>
        <v>0</v>
      </c>
      <c r="F232" s="3">
        <f>E232*Расчет!E246</f>
        <v>0</v>
      </c>
      <c r="G232" s="3">
        <f>IF(Расчет!M246="",'ФОРМУЛЫ!'!E232*(100+Расчет!$M$28)/100,'ФОРМУЛЫ!'!E232*(100+Расчет!M246)/100)</f>
        <v>0</v>
      </c>
      <c r="H232" s="7">
        <f>IF(Расчет!M246="",ROUND(Расчет!K246*(1+Расчет!$M$28/100),0),ROUND(Расчет!K246*(1+Расчет!M246/100),0))</f>
        <v>0</v>
      </c>
      <c r="I232" s="7">
        <f>IF(Расчет!M246="",(Расчет!$M$28+100)/100,(Расчет!M246+100)/100)</f>
        <v>1.2</v>
      </c>
      <c r="J232" s="5">
        <f>IF(Расчет!P246="",IF($O$16=0,'ФОРМУЛЫ!'!H232,ROUND(Расчет!K246*'ФОРМУЛЫ!'!I232+L232,0)),Расчет!P246)</f>
        <v>0</v>
      </c>
      <c r="K232" s="5">
        <f>J232*Расчет!E246</f>
        <v>0</v>
      </c>
      <c r="L232" s="3">
        <f>IF($O$16=0,0,$M$16*(Расчет!K246/$O$16))</f>
        <v>0</v>
      </c>
      <c r="O232" s="3">
        <f>IF(Расчет!P246=0,Расчет!L246,0)</f>
        <v>0</v>
      </c>
      <c r="P232" s="12">
        <f t="shared" si="26"/>
        <v>0</v>
      </c>
      <c r="Q232" s="3">
        <f>IF(Расчет!H246='ФОРМУЛЫ!'!$B$5,'ФОРМУЛЫ!'!A232,0)</f>
        <v>0</v>
      </c>
      <c r="R232" s="3">
        <f>IF(Расчет!H246='ФОРМУЛЫ!'!$B$4,'ФОРМУЛЫ!'!A232,0)</f>
        <v>0</v>
      </c>
      <c r="S232" s="3">
        <f>IF(Расчет!H246='ФОРМУЛЫ!'!$B$6,'ФОРМУЛЫ!'!A232,0)</f>
        <v>0</v>
      </c>
      <c r="T232" s="5">
        <f>ROUND((IF(Расчет!R246='ФОРМУЛЫ!'!$E$3,(A232-A232/1.18),IF(Расчет!R246='ФОРМУЛЫ!'!$E$4,0,IF(Расчет!R246='ФОРМУЛЫ!'!$E$5,(A232-A232/1.1),X))))*Расчет!E246,2)</f>
        <v>0</v>
      </c>
      <c r="U232" s="3">
        <f>ROUND((IF(Расчет!R246='ФОРМУЛЫ!'!$E$3,(J232-J232/1.18),IF(Расчет!R246='ФОРМУЛЫ!'!$E$4,0,IF(Расчет!R246='ФОРМУЛЫ!'!$E$5,(J232-J232/1.1),X))))*Расчет!E246,2)</f>
        <v>0</v>
      </c>
      <c r="V232" s="3">
        <f>ROUND((J232-J232/1.18)*Расчет!E246,2)</f>
        <v>0</v>
      </c>
      <c r="W232" s="3">
        <f>ROUND(A232*Расчет!E246*0.21/365,2)</f>
        <v>0</v>
      </c>
      <c r="X232" s="3">
        <f t="shared" si="27"/>
        <v>0</v>
      </c>
      <c r="Y232" s="3">
        <f>IF(($Q$2-Расчет!X246)&gt;0,($Q$2-Расчет!X246),0)</f>
        <v>0</v>
      </c>
      <c r="Z232" s="3">
        <f t="shared" si="28"/>
        <v>0</v>
      </c>
      <c r="AA232" s="3">
        <f>IF(IF(Y232&gt;0,$Q$3-$Q$2,$Q$3-Расчет!X246)&gt;0,IF(Y232&gt;0,$Q$3-$Q$2,$Q$3-Расчет!X246),0)</f>
        <v>0</v>
      </c>
      <c r="AB232" s="3">
        <f t="shared" si="29"/>
        <v>0</v>
      </c>
      <c r="AC232" s="3">
        <f>IF(IF(AA232&gt;0,$Q$4-$Q$3,$Q$4-Расчет!X246)&gt;0,IF(AA232&gt;0,$Q$4-$Q$3,$Q$4-Расчет!X246),0)</f>
        <v>0</v>
      </c>
      <c r="AD232" s="3">
        <f t="shared" si="30"/>
        <v>0</v>
      </c>
      <c r="AE232" s="3">
        <f>IF(IF(AC232&gt;0,$Q$5-$Q$4,$Q$5-Расчет!X246)&gt;0,IF(AC232&gt;0,$Q$5-$Q$4,$Q$5-Расчет!X246),0)</f>
        <v>0</v>
      </c>
      <c r="AF232" s="3">
        <f t="shared" si="31"/>
        <v>0</v>
      </c>
      <c r="AG232" s="3">
        <f>IF(IF(AE232&gt;0,$Q$6-$Q$5,$Q$6-Расчет!X246)&gt;0,IF(AE232&gt;0,$Q$6-$Q$5,$Q$6-Расчет!X246),0)</f>
        <v>0</v>
      </c>
      <c r="AH232" s="3">
        <f t="shared" si="32"/>
        <v>0</v>
      </c>
    </row>
    <row r="233" spans="1:34" x14ac:dyDescent="0.25">
      <c r="A233" s="3">
        <f>IF(Расчет!H247='ФОРМУЛЫ!'!$B$4,Расчет!G247*Расчет!$N$28,IF(Расчет!H247='ФОРМУЛЫ!'!$B$5,Расчет!G247,IF(Расчет!H247='ФОРМУЛЫ!'!$B$6,Расчет!G247*Расчет!$O$28,0)))</f>
        <v>0</v>
      </c>
      <c r="B233" s="3">
        <f>A233*Расчет!E247</f>
        <v>0</v>
      </c>
      <c r="C233" s="3">
        <f>IF(Расчет!J247='ФОРМУЛЫ!'!$B$3,Расчет!G247*Расчет!I247/100,IF(Расчет!J247='ФОРМУЛЫ!'!$B$4,Расчет!I247*Расчет!$N$28,IF(Расчет!J247='ФОРМУЛЫ!'!$B$5,Расчет!I247,IF(Расчет!J247='ФОРМУЛЫ!'!$B$6,Расчет!I247*Расчет!$O$28,0))))</f>
        <v>0</v>
      </c>
      <c r="D233" s="3">
        <f>C233*Расчет!E247</f>
        <v>0</v>
      </c>
      <c r="E233" s="3">
        <f t="shared" si="25"/>
        <v>0</v>
      </c>
      <c r="F233" s="3">
        <f>E233*Расчет!E247</f>
        <v>0</v>
      </c>
      <c r="G233" s="3">
        <f>IF(Расчет!M247="",'ФОРМУЛЫ!'!E233*(100+Расчет!$M$28)/100,'ФОРМУЛЫ!'!E233*(100+Расчет!M247)/100)</f>
        <v>0</v>
      </c>
      <c r="H233" s="7">
        <f>IF(Расчет!M247="",ROUND(Расчет!K247*(1+Расчет!$M$28/100),0),ROUND(Расчет!K247*(1+Расчет!M247/100),0))</f>
        <v>0</v>
      </c>
      <c r="I233" s="7">
        <f>IF(Расчет!M247="",(Расчет!$M$28+100)/100,(Расчет!M247+100)/100)</f>
        <v>1.2</v>
      </c>
      <c r="J233" s="5">
        <f>IF(Расчет!P247="",IF($O$16=0,'ФОРМУЛЫ!'!H233,ROUND(Расчет!K247*'ФОРМУЛЫ!'!I233+L233,0)),Расчет!P247)</f>
        <v>0</v>
      </c>
      <c r="K233" s="5">
        <f>J233*Расчет!E247</f>
        <v>0</v>
      </c>
      <c r="L233" s="3">
        <f>IF($O$16=0,0,$M$16*(Расчет!K247/$O$16))</f>
        <v>0</v>
      </c>
      <c r="O233" s="3">
        <f>IF(Расчет!P247=0,Расчет!L247,0)</f>
        <v>0</v>
      </c>
      <c r="P233" s="12">
        <f t="shared" si="26"/>
        <v>0</v>
      </c>
      <c r="Q233" s="3">
        <f>IF(Расчет!H247='ФОРМУЛЫ!'!$B$5,'ФОРМУЛЫ!'!A233,0)</f>
        <v>0</v>
      </c>
      <c r="R233" s="3">
        <f>IF(Расчет!H247='ФОРМУЛЫ!'!$B$4,'ФОРМУЛЫ!'!A233,0)</f>
        <v>0</v>
      </c>
      <c r="S233" s="3">
        <f>IF(Расчет!H247='ФОРМУЛЫ!'!$B$6,'ФОРМУЛЫ!'!A233,0)</f>
        <v>0</v>
      </c>
      <c r="T233" s="5">
        <f>ROUND((IF(Расчет!R247='ФОРМУЛЫ!'!$E$3,(A233-A233/1.18),IF(Расчет!R247='ФОРМУЛЫ!'!$E$4,0,IF(Расчет!R247='ФОРМУЛЫ!'!$E$5,(A233-A233/1.1),X))))*Расчет!E247,2)</f>
        <v>0</v>
      </c>
      <c r="U233" s="3">
        <f>ROUND((IF(Расчет!R247='ФОРМУЛЫ!'!$E$3,(J233-J233/1.18),IF(Расчет!R247='ФОРМУЛЫ!'!$E$4,0,IF(Расчет!R247='ФОРМУЛЫ!'!$E$5,(J233-J233/1.1),X))))*Расчет!E247,2)</f>
        <v>0</v>
      </c>
      <c r="V233" s="3">
        <f>ROUND((J233-J233/1.18)*Расчет!E247,2)</f>
        <v>0</v>
      </c>
      <c r="W233" s="3">
        <f>ROUND(A233*Расчет!E247*0.21/365,2)</f>
        <v>0</v>
      </c>
      <c r="X233" s="3">
        <f t="shared" si="27"/>
        <v>0</v>
      </c>
      <c r="Y233" s="3">
        <f>IF(($Q$2-Расчет!X247)&gt;0,($Q$2-Расчет!X247),0)</f>
        <v>0</v>
      </c>
      <c r="Z233" s="3">
        <f t="shared" si="28"/>
        <v>0</v>
      </c>
      <c r="AA233" s="3">
        <f>IF(IF(Y233&gt;0,$Q$3-$Q$2,$Q$3-Расчет!X247)&gt;0,IF(Y233&gt;0,$Q$3-$Q$2,$Q$3-Расчет!X247),0)</f>
        <v>0</v>
      </c>
      <c r="AB233" s="3">
        <f t="shared" si="29"/>
        <v>0</v>
      </c>
      <c r="AC233" s="3">
        <f>IF(IF(AA233&gt;0,$Q$4-$Q$3,$Q$4-Расчет!X247)&gt;0,IF(AA233&gt;0,$Q$4-$Q$3,$Q$4-Расчет!X247),0)</f>
        <v>0</v>
      </c>
      <c r="AD233" s="3">
        <f t="shared" si="30"/>
        <v>0</v>
      </c>
      <c r="AE233" s="3">
        <f>IF(IF(AC233&gt;0,$Q$5-$Q$4,$Q$5-Расчет!X247)&gt;0,IF(AC233&gt;0,$Q$5-$Q$4,$Q$5-Расчет!X247),0)</f>
        <v>0</v>
      </c>
      <c r="AF233" s="3">
        <f t="shared" si="31"/>
        <v>0</v>
      </c>
      <c r="AG233" s="3">
        <f>IF(IF(AE233&gt;0,$Q$6-$Q$5,$Q$6-Расчет!X247)&gt;0,IF(AE233&gt;0,$Q$6-$Q$5,$Q$6-Расчет!X247),0)</f>
        <v>0</v>
      </c>
      <c r="AH233" s="3">
        <f t="shared" si="32"/>
        <v>0</v>
      </c>
    </row>
    <row r="234" spans="1:34" x14ac:dyDescent="0.25">
      <c r="A234" s="3">
        <f>IF(Расчет!H248='ФОРМУЛЫ!'!$B$4,Расчет!G248*Расчет!$N$28,IF(Расчет!H248='ФОРМУЛЫ!'!$B$5,Расчет!G248,IF(Расчет!H248='ФОРМУЛЫ!'!$B$6,Расчет!G248*Расчет!$O$28,0)))</f>
        <v>0</v>
      </c>
      <c r="B234" s="3">
        <f>A234*Расчет!E248</f>
        <v>0</v>
      </c>
      <c r="C234" s="3">
        <f>IF(Расчет!J248='ФОРМУЛЫ!'!$B$3,Расчет!G248*Расчет!I248/100,IF(Расчет!J248='ФОРМУЛЫ!'!$B$4,Расчет!I248*Расчет!$N$28,IF(Расчет!J248='ФОРМУЛЫ!'!$B$5,Расчет!I248,IF(Расчет!J248='ФОРМУЛЫ!'!$B$6,Расчет!I248*Расчет!$O$28,0))))</f>
        <v>0</v>
      </c>
      <c r="D234" s="3">
        <f>C234*Расчет!E248</f>
        <v>0</v>
      </c>
      <c r="E234" s="3">
        <f t="shared" si="25"/>
        <v>0</v>
      </c>
      <c r="F234" s="3">
        <f>E234*Расчет!E248</f>
        <v>0</v>
      </c>
      <c r="G234" s="3">
        <f>IF(Расчет!M248="",'ФОРМУЛЫ!'!E234*(100+Расчет!$M$28)/100,'ФОРМУЛЫ!'!E234*(100+Расчет!M248)/100)</f>
        <v>0</v>
      </c>
      <c r="H234" s="7">
        <f>IF(Расчет!M248="",ROUND(Расчет!K248*(1+Расчет!$M$28/100),0),ROUND(Расчет!K248*(1+Расчет!M248/100),0))</f>
        <v>0</v>
      </c>
      <c r="I234" s="7">
        <f>IF(Расчет!M248="",(Расчет!$M$28+100)/100,(Расчет!M248+100)/100)</f>
        <v>1.2</v>
      </c>
      <c r="J234" s="5">
        <f>IF(Расчет!P248="",IF($O$16=0,'ФОРМУЛЫ!'!H234,ROUND(Расчет!K248*'ФОРМУЛЫ!'!I234+L234,0)),Расчет!P248)</f>
        <v>0</v>
      </c>
      <c r="K234" s="5">
        <f>J234*Расчет!E248</f>
        <v>0</v>
      </c>
      <c r="L234" s="3">
        <f>IF($O$16=0,0,$M$16*(Расчет!K248/$O$16))</f>
        <v>0</v>
      </c>
      <c r="O234" s="3">
        <f>IF(Расчет!P248=0,Расчет!L248,0)</f>
        <v>0</v>
      </c>
      <c r="P234" s="12">
        <f t="shared" si="26"/>
        <v>0</v>
      </c>
      <c r="Q234" s="3">
        <f>IF(Расчет!H248='ФОРМУЛЫ!'!$B$5,'ФОРМУЛЫ!'!A234,0)</f>
        <v>0</v>
      </c>
      <c r="R234" s="3">
        <f>IF(Расчет!H248='ФОРМУЛЫ!'!$B$4,'ФОРМУЛЫ!'!A234,0)</f>
        <v>0</v>
      </c>
      <c r="S234" s="3">
        <f>IF(Расчет!H248='ФОРМУЛЫ!'!$B$6,'ФОРМУЛЫ!'!A234,0)</f>
        <v>0</v>
      </c>
      <c r="T234" s="5">
        <f>ROUND((IF(Расчет!R248='ФОРМУЛЫ!'!$E$3,(A234-A234/1.18),IF(Расчет!R248='ФОРМУЛЫ!'!$E$4,0,IF(Расчет!R248='ФОРМУЛЫ!'!$E$5,(A234-A234/1.1),X))))*Расчет!E248,2)</f>
        <v>0</v>
      </c>
      <c r="U234" s="3">
        <f>ROUND((IF(Расчет!R248='ФОРМУЛЫ!'!$E$3,(J234-J234/1.18),IF(Расчет!R248='ФОРМУЛЫ!'!$E$4,0,IF(Расчет!R248='ФОРМУЛЫ!'!$E$5,(J234-J234/1.1),X))))*Расчет!E248,2)</f>
        <v>0</v>
      </c>
      <c r="V234" s="3">
        <f>ROUND((J234-J234/1.18)*Расчет!E248,2)</f>
        <v>0</v>
      </c>
      <c r="W234" s="3">
        <f>ROUND(A234*Расчет!E248*0.21/365,2)</f>
        <v>0</v>
      </c>
      <c r="X234" s="3">
        <f t="shared" si="27"/>
        <v>0</v>
      </c>
      <c r="Y234" s="3">
        <f>IF(($Q$2-Расчет!X248)&gt;0,($Q$2-Расчет!X248),0)</f>
        <v>0</v>
      </c>
      <c r="Z234" s="3">
        <f t="shared" si="28"/>
        <v>0</v>
      </c>
      <c r="AA234" s="3">
        <f>IF(IF(Y234&gt;0,$Q$3-$Q$2,$Q$3-Расчет!X248)&gt;0,IF(Y234&gt;0,$Q$3-$Q$2,$Q$3-Расчет!X248),0)</f>
        <v>0</v>
      </c>
      <c r="AB234" s="3">
        <f t="shared" si="29"/>
        <v>0</v>
      </c>
      <c r="AC234" s="3">
        <f>IF(IF(AA234&gt;0,$Q$4-$Q$3,$Q$4-Расчет!X248)&gt;0,IF(AA234&gt;0,$Q$4-$Q$3,$Q$4-Расчет!X248),0)</f>
        <v>0</v>
      </c>
      <c r="AD234" s="3">
        <f t="shared" si="30"/>
        <v>0</v>
      </c>
      <c r="AE234" s="3">
        <f>IF(IF(AC234&gt;0,$Q$5-$Q$4,$Q$5-Расчет!X248)&gt;0,IF(AC234&gt;0,$Q$5-$Q$4,$Q$5-Расчет!X248),0)</f>
        <v>0</v>
      </c>
      <c r="AF234" s="3">
        <f t="shared" si="31"/>
        <v>0</v>
      </c>
      <c r="AG234" s="3">
        <f>IF(IF(AE234&gt;0,$Q$6-$Q$5,$Q$6-Расчет!X248)&gt;0,IF(AE234&gt;0,$Q$6-$Q$5,$Q$6-Расчет!X248),0)</f>
        <v>0</v>
      </c>
      <c r="AH234" s="3">
        <f t="shared" si="32"/>
        <v>0</v>
      </c>
    </row>
    <row r="235" spans="1:34" x14ac:dyDescent="0.25">
      <c r="A235" s="3">
        <f>IF(Расчет!H249='ФОРМУЛЫ!'!$B$4,Расчет!G249*Расчет!$N$28,IF(Расчет!H249='ФОРМУЛЫ!'!$B$5,Расчет!G249,IF(Расчет!H249='ФОРМУЛЫ!'!$B$6,Расчет!G249*Расчет!$O$28,0)))</f>
        <v>0</v>
      </c>
      <c r="B235" s="3">
        <f>A235*Расчет!E249</f>
        <v>0</v>
      </c>
      <c r="C235" s="3">
        <f>IF(Расчет!J249='ФОРМУЛЫ!'!$B$3,Расчет!G249*Расчет!I249/100,IF(Расчет!J249='ФОРМУЛЫ!'!$B$4,Расчет!I249*Расчет!$N$28,IF(Расчет!J249='ФОРМУЛЫ!'!$B$5,Расчет!I249,IF(Расчет!J249='ФОРМУЛЫ!'!$B$6,Расчет!I249*Расчет!$O$28,0))))</f>
        <v>0</v>
      </c>
      <c r="D235" s="3">
        <f>C235*Расчет!E249</f>
        <v>0</v>
      </c>
      <c r="E235" s="3">
        <f t="shared" si="25"/>
        <v>0</v>
      </c>
      <c r="F235" s="3">
        <f>E235*Расчет!E249</f>
        <v>0</v>
      </c>
      <c r="G235" s="3">
        <f>IF(Расчет!M249="",'ФОРМУЛЫ!'!E235*(100+Расчет!$M$28)/100,'ФОРМУЛЫ!'!E235*(100+Расчет!M249)/100)</f>
        <v>0</v>
      </c>
      <c r="H235" s="7">
        <f>IF(Расчет!M249="",ROUND(Расчет!K249*(1+Расчет!$M$28/100),0),ROUND(Расчет!K249*(1+Расчет!M249/100),0))</f>
        <v>0</v>
      </c>
      <c r="I235" s="7">
        <f>IF(Расчет!M249="",(Расчет!$M$28+100)/100,(Расчет!M249+100)/100)</f>
        <v>1.2</v>
      </c>
      <c r="J235" s="5">
        <f>IF(Расчет!P249="",IF($O$16=0,'ФОРМУЛЫ!'!H235,ROUND(Расчет!K249*'ФОРМУЛЫ!'!I235+L235,0)),Расчет!P249)</f>
        <v>0</v>
      </c>
      <c r="K235" s="5">
        <f>J235*Расчет!E249</f>
        <v>0</v>
      </c>
      <c r="L235" s="3">
        <f>IF($O$16=0,0,$M$16*(Расчет!K249/$O$16))</f>
        <v>0</v>
      </c>
      <c r="O235" s="3">
        <f>IF(Расчет!P249=0,Расчет!L249,0)</f>
        <v>0</v>
      </c>
      <c r="P235" s="12">
        <f t="shared" si="26"/>
        <v>0</v>
      </c>
      <c r="Q235" s="3">
        <f>IF(Расчет!H249='ФОРМУЛЫ!'!$B$5,'ФОРМУЛЫ!'!A235,0)</f>
        <v>0</v>
      </c>
      <c r="R235" s="3">
        <f>IF(Расчет!H249='ФОРМУЛЫ!'!$B$4,'ФОРМУЛЫ!'!A235,0)</f>
        <v>0</v>
      </c>
      <c r="S235" s="3">
        <f>IF(Расчет!H249='ФОРМУЛЫ!'!$B$6,'ФОРМУЛЫ!'!A235,0)</f>
        <v>0</v>
      </c>
      <c r="T235" s="5">
        <f>ROUND((IF(Расчет!R249='ФОРМУЛЫ!'!$E$3,(A235-A235/1.18),IF(Расчет!R249='ФОРМУЛЫ!'!$E$4,0,IF(Расчет!R249='ФОРМУЛЫ!'!$E$5,(A235-A235/1.1),X))))*Расчет!E249,2)</f>
        <v>0</v>
      </c>
      <c r="U235" s="3">
        <f>ROUND((IF(Расчет!R249='ФОРМУЛЫ!'!$E$3,(J235-J235/1.18),IF(Расчет!R249='ФОРМУЛЫ!'!$E$4,0,IF(Расчет!R249='ФОРМУЛЫ!'!$E$5,(J235-J235/1.1),X))))*Расчет!E249,2)</f>
        <v>0</v>
      </c>
      <c r="V235" s="3">
        <f>ROUND((J235-J235/1.18)*Расчет!E249,2)</f>
        <v>0</v>
      </c>
      <c r="W235" s="3">
        <f>ROUND(A235*Расчет!E249*0.21/365,2)</f>
        <v>0</v>
      </c>
      <c r="X235" s="3">
        <f t="shared" si="27"/>
        <v>0</v>
      </c>
      <c r="Y235" s="3">
        <f>IF(($Q$2-Расчет!X249)&gt;0,($Q$2-Расчет!X249),0)</f>
        <v>0</v>
      </c>
      <c r="Z235" s="3">
        <f t="shared" si="28"/>
        <v>0</v>
      </c>
      <c r="AA235" s="3">
        <f>IF(IF(Y235&gt;0,$Q$3-$Q$2,$Q$3-Расчет!X249)&gt;0,IF(Y235&gt;0,$Q$3-$Q$2,$Q$3-Расчет!X249),0)</f>
        <v>0</v>
      </c>
      <c r="AB235" s="3">
        <f t="shared" si="29"/>
        <v>0</v>
      </c>
      <c r="AC235" s="3">
        <f>IF(IF(AA235&gt;0,$Q$4-$Q$3,$Q$4-Расчет!X249)&gt;0,IF(AA235&gt;0,$Q$4-$Q$3,$Q$4-Расчет!X249),0)</f>
        <v>0</v>
      </c>
      <c r="AD235" s="3">
        <f t="shared" si="30"/>
        <v>0</v>
      </c>
      <c r="AE235" s="3">
        <f>IF(IF(AC235&gt;0,$Q$5-$Q$4,$Q$5-Расчет!X249)&gt;0,IF(AC235&gt;0,$Q$5-$Q$4,$Q$5-Расчет!X249),0)</f>
        <v>0</v>
      </c>
      <c r="AF235" s="3">
        <f t="shared" si="31"/>
        <v>0</v>
      </c>
      <c r="AG235" s="3">
        <f>IF(IF(AE235&gt;0,$Q$6-$Q$5,$Q$6-Расчет!X249)&gt;0,IF(AE235&gt;0,$Q$6-$Q$5,$Q$6-Расчет!X249),0)</f>
        <v>0</v>
      </c>
      <c r="AH235" s="3">
        <f t="shared" si="32"/>
        <v>0</v>
      </c>
    </row>
    <row r="236" spans="1:34" x14ac:dyDescent="0.25">
      <c r="A236" s="3">
        <f>IF(Расчет!H250='ФОРМУЛЫ!'!$B$4,Расчет!G250*Расчет!$N$28,IF(Расчет!H250='ФОРМУЛЫ!'!$B$5,Расчет!G250,IF(Расчет!H250='ФОРМУЛЫ!'!$B$6,Расчет!G250*Расчет!$O$28,0)))</f>
        <v>0</v>
      </c>
      <c r="B236" s="3">
        <f>A236*Расчет!E250</f>
        <v>0</v>
      </c>
      <c r="C236" s="3">
        <f>IF(Расчет!J250='ФОРМУЛЫ!'!$B$3,Расчет!G250*Расчет!I250/100,IF(Расчет!J250='ФОРМУЛЫ!'!$B$4,Расчет!I250*Расчет!$N$28,IF(Расчет!J250='ФОРМУЛЫ!'!$B$5,Расчет!I250,IF(Расчет!J250='ФОРМУЛЫ!'!$B$6,Расчет!I250*Расчет!$O$28,0))))</f>
        <v>0</v>
      </c>
      <c r="D236" s="3">
        <f>C236*Расчет!E250</f>
        <v>0</v>
      </c>
      <c r="E236" s="3">
        <f t="shared" si="25"/>
        <v>0</v>
      </c>
      <c r="F236" s="3">
        <f>E236*Расчет!E250</f>
        <v>0</v>
      </c>
      <c r="G236" s="3">
        <f>IF(Расчет!M250="",'ФОРМУЛЫ!'!E236*(100+Расчет!$M$28)/100,'ФОРМУЛЫ!'!E236*(100+Расчет!M250)/100)</f>
        <v>0</v>
      </c>
      <c r="H236" s="7">
        <f>IF(Расчет!M250="",ROUND(Расчет!K250*(1+Расчет!$M$28/100),0),ROUND(Расчет!K250*(1+Расчет!M250/100),0))</f>
        <v>0</v>
      </c>
      <c r="I236" s="7">
        <f>IF(Расчет!M250="",(Расчет!$M$28+100)/100,(Расчет!M250+100)/100)</f>
        <v>1.2</v>
      </c>
      <c r="J236" s="5">
        <f>IF(Расчет!P250="",IF($O$16=0,'ФОРМУЛЫ!'!H236,ROUND(Расчет!K250*'ФОРМУЛЫ!'!I236+L236,0)),Расчет!P250)</f>
        <v>0</v>
      </c>
      <c r="K236" s="5">
        <f>J236*Расчет!E250</f>
        <v>0</v>
      </c>
      <c r="L236" s="3">
        <f>IF($O$16=0,0,$M$16*(Расчет!K250/$O$16))</f>
        <v>0</v>
      </c>
      <c r="O236" s="3">
        <f>IF(Расчет!P250=0,Расчет!L250,0)</f>
        <v>0</v>
      </c>
      <c r="P236" s="12">
        <f t="shared" si="26"/>
        <v>0</v>
      </c>
      <c r="Q236" s="3">
        <f>IF(Расчет!H250='ФОРМУЛЫ!'!$B$5,'ФОРМУЛЫ!'!A236,0)</f>
        <v>0</v>
      </c>
      <c r="R236" s="3">
        <f>IF(Расчет!H250='ФОРМУЛЫ!'!$B$4,'ФОРМУЛЫ!'!A236,0)</f>
        <v>0</v>
      </c>
      <c r="S236" s="3">
        <f>IF(Расчет!H250='ФОРМУЛЫ!'!$B$6,'ФОРМУЛЫ!'!A236,0)</f>
        <v>0</v>
      </c>
      <c r="T236" s="5">
        <f>ROUND((IF(Расчет!R250='ФОРМУЛЫ!'!$E$3,(A236-A236/1.18),IF(Расчет!R250='ФОРМУЛЫ!'!$E$4,0,IF(Расчет!R250='ФОРМУЛЫ!'!$E$5,(A236-A236/1.1),X))))*Расчет!E250,2)</f>
        <v>0</v>
      </c>
      <c r="U236" s="3">
        <f>ROUND((IF(Расчет!R250='ФОРМУЛЫ!'!$E$3,(J236-J236/1.18),IF(Расчет!R250='ФОРМУЛЫ!'!$E$4,0,IF(Расчет!R250='ФОРМУЛЫ!'!$E$5,(J236-J236/1.1),X))))*Расчет!E250,2)</f>
        <v>0</v>
      </c>
      <c r="V236" s="3">
        <f>ROUND((J236-J236/1.18)*Расчет!E250,2)</f>
        <v>0</v>
      </c>
      <c r="W236" s="3">
        <f>ROUND(A236*Расчет!E250*0.21/365,2)</f>
        <v>0</v>
      </c>
      <c r="X236" s="3">
        <f t="shared" si="27"/>
        <v>0</v>
      </c>
      <c r="Y236" s="3">
        <f>IF(($Q$2-Расчет!X250)&gt;0,($Q$2-Расчет!X250),0)</f>
        <v>0</v>
      </c>
      <c r="Z236" s="3">
        <f t="shared" si="28"/>
        <v>0</v>
      </c>
      <c r="AA236" s="3">
        <f>IF(IF(Y236&gt;0,$Q$3-$Q$2,$Q$3-Расчет!X250)&gt;0,IF(Y236&gt;0,$Q$3-$Q$2,$Q$3-Расчет!X250),0)</f>
        <v>0</v>
      </c>
      <c r="AB236" s="3">
        <f t="shared" si="29"/>
        <v>0</v>
      </c>
      <c r="AC236" s="3">
        <f>IF(IF(AA236&gt;0,$Q$4-$Q$3,$Q$4-Расчет!X250)&gt;0,IF(AA236&gt;0,$Q$4-$Q$3,$Q$4-Расчет!X250),0)</f>
        <v>0</v>
      </c>
      <c r="AD236" s="3">
        <f t="shared" si="30"/>
        <v>0</v>
      </c>
      <c r="AE236" s="3">
        <f>IF(IF(AC236&gt;0,$Q$5-$Q$4,$Q$5-Расчет!X250)&gt;0,IF(AC236&gt;0,$Q$5-$Q$4,$Q$5-Расчет!X250),0)</f>
        <v>0</v>
      </c>
      <c r="AF236" s="3">
        <f t="shared" si="31"/>
        <v>0</v>
      </c>
      <c r="AG236" s="3">
        <f>IF(IF(AE236&gt;0,$Q$6-$Q$5,$Q$6-Расчет!X250)&gt;0,IF(AE236&gt;0,$Q$6-$Q$5,$Q$6-Расчет!X250),0)</f>
        <v>0</v>
      </c>
      <c r="AH236" s="3">
        <f t="shared" si="32"/>
        <v>0</v>
      </c>
    </row>
    <row r="237" spans="1:34" x14ac:dyDescent="0.25">
      <c r="A237" s="3">
        <f>IF(Расчет!H251='ФОРМУЛЫ!'!$B$4,Расчет!G251*Расчет!$N$28,IF(Расчет!H251='ФОРМУЛЫ!'!$B$5,Расчет!G251,IF(Расчет!H251='ФОРМУЛЫ!'!$B$6,Расчет!G251*Расчет!$O$28,0)))</f>
        <v>0</v>
      </c>
      <c r="B237" s="3">
        <f>A237*Расчет!E251</f>
        <v>0</v>
      </c>
      <c r="C237" s="3">
        <f>IF(Расчет!J251='ФОРМУЛЫ!'!$B$3,Расчет!G251*Расчет!I251/100,IF(Расчет!J251='ФОРМУЛЫ!'!$B$4,Расчет!I251*Расчет!$N$28,IF(Расчет!J251='ФОРМУЛЫ!'!$B$5,Расчет!I251,IF(Расчет!J251='ФОРМУЛЫ!'!$B$6,Расчет!I251*Расчет!$O$28,0))))</f>
        <v>0</v>
      </c>
      <c r="D237" s="3">
        <f>C237*Расчет!E251</f>
        <v>0</v>
      </c>
      <c r="E237" s="3">
        <f t="shared" si="25"/>
        <v>0</v>
      </c>
      <c r="F237" s="3">
        <f>E237*Расчет!E251</f>
        <v>0</v>
      </c>
      <c r="G237" s="3">
        <f>IF(Расчет!M251="",'ФОРМУЛЫ!'!E237*(100+Расчет!$M$28)/100,'ФОРМУЛЫ!'!E237*(100+Расчет!M251)/100)</f>
        <v>0</v>
      </c>
      <c r="H237" s="7">
        <f>IF(Расчет!M251="",ROUND(Расчет!K251*(1+Расчет!$M$28/100),0),ROUND(Расчет!K251*(1+Расчет!M251/100),0))</f>
        <v>0</v>
      </c>
      <c r="I237" s="7">
        <f>IF(Расчет!M251="",(Расчет!$M$28+100)/100,(Расчет!M251+100)/100)</f>
        <v>1.2</v>
      </c>
      <c r="J237" s="5">
        <f>IF(Расчет!P251="",IF($O$16=0,'ФОРМУЛЫ!'!H237,ROUND(Расчет!K251*'ФОРМУЛЫ!'!I237+L237,0)),Расчет!P251)</f>
        <v>0</v>
      </c>
      <c r="K237" s="5">
        <f>J237*Расчет!E251</f>
        <v>0</v>
      </c>
      <c r="L237" s="3">
        <f>IF($O$16=0,0,$M$16*(Расчет!K251/$O$16))</f>
        <v>0</v>
      </c>
      <c r="O237" s="3">
        <f>IF(Расчет!P251=0,Расчет!L251,0)</f>
        <v>0</v>
      </c>
      <c r="P237" s="12">
        <f t="shared" si="26"/>
        <v>0</v>
      </c>
      <c r="Q237" s="3">
        <f>IF(Расчет!H251='ФОРМУЛЫ!'!$B$5,'ФОРМУЛЫ!'!A237,0)</f>
        <v>0</v>
      </c>
      <c r="R237" s="3">
        <f>IF(Расчет!H251='ФОРМУЛЫ!'!$B$4,'ФОРМУЛЫ!'!A237,0)</f>
        <v>0</v>
      </c>
      <c r="S237" s="3">
        <f>IF(Расчет!H251='ФОРМУЛЫ!'!$B$6,'ФОРМУЛЫ!'!A237,0)</f>
        <v>0</v>
      </c>
      <c r="T237" s="5">
        <f>ROUND((IF(Расчет!R251='ФОРМУЛЫ!'!$E$3,(A237-A237/1.18),IF(Расчет!R251='ФОРМУЛЫ!'!$E$4,0,IF(Расчет!R251='ФОРМУЛЫ!'!$E$5,(A237-A237/1.1),X))))*Расчет!E251,2)</f>
        <v>0</v>
      </c>
      <c r="U237" s="3">
        <f>ROUND((IF(Расчет!R251='ФОРМУЛЫ!'!$E$3,(J237-J237/1.18),IF(Расчет!R251='ФОРМУЛЫ!'!$E$4,0,IF(Расчет!R251='ФОРМУЛЫ!'!$E$5,(J237-J237/1.1),X))))*Расчет!E251,2)</f>
        <v>0</v>
      </c>
      <c r="V237" s="3">
        <f>ROUND((J237-J237/1.18)*Расчет!E251,2)</f>
        <v>0</v>
      </c>
      <c r="W237" s="3">
        <f>ROUND(A237*Расчет!E251*0.21/365,2)</f>
        <v>0</v>
      </c>
      <c r="X237" s="3">
        <f t="shared" si="27"/>
        <v>0</v>
      </c>
      <c r="Y237" s="3">
        <f>IF(($Q$2-Расчет!X251)&gt;0,($Q$2-Расчет!X251),0)</f>
        <v>0</v>
      </c>
      <c r="Z237" s="3">
        <f t="shared" si="28"/>
        <v>0</v>
      </c>
      <c r="AA237" s="3">
        <f>IF(IF(Y237&gt;0,$Q$3-$Q$2,$Q$3-Расчет!X251)&gt;0,IF(Y237&gt;0,$Q$3-$Q$2,$Q$3-Расчет!X251),0)</f>
        <v>0</v>
      </c>
      <c r="AB237" s="3">
        <f t="shared" si="29"/>
        <v>0</v>
      </c>
      <c r="AC237" s="3">
        <f>IF(IF(AA237&gt;0,$Q$4-$Q$3,$Q$4-Расчет!X251)&gt;0,IF(AA237&gt;0,$Q$4-$Q$3,$Q$4-Расчет!X251),0)</f>
        <v>0</v>
      </c>
      <c r="AD237" s="3">
        <f t="shared" si="30"/>
        <v>0</v>
      </c>
      <c r="AE237" s="3">
        <f>IF(IF(AC237&gt;0,$Q$5-$Q$4,$Q$5-Расчет!X251)&gt;0,IF(AC237&gt;0,$Q$5-$Q$4,$Q$5-Расчет!X251),0)</f>
        <v>0</v>
      </c>
      <c r="AF237" s="3">
        <f t="shared" si="31"/>
        <v>0</v>
      </c>
      <c r="AG237" s="3">
        <f>IF(IF(AE237&gt;0,$Q$6-$Q$5,$Q$6-Расчет!X251)&gt;0,IF(AE237&gt;0,$Q$6-$Q$5,$Q$6-Расчет!X251),0)</f>
        <v>0</v>
      </c>
      <c r="AH237" s="3">
        <f t="shared" si="32"/>
        <v>0</v>
      </c>
    </row>
    <row r="238" spans="1:34" x14ac:dyDescent="0.25">
      <c r="A238" s="3">
        <f>IF(Расчет!H252='ФОРМУЛЫ!'!$B$4,Расчет!G252*Расчет!$N$28,IF(Расчет!H252='ФОРМУЛЫ!'!$B$5,Расчет!G252,IF(Расчет!H252='ФОРМУЛЫ!'!$B$6,Расчет!G252*Расчет!$O$28,0)))</f>
        <v>0</v>
      </c>
      <c r="B238" s="3">
        <f>A238*Расчет!E252</f>
        <v>0</v>
      </c>
      <c r="C238" s="3">
        <f>IF(Расчет!J252='ФОРМУЛЫ!'!$B$3,Расчет!G252*Расчет!I252/100,IF(Расчет!J252='ФОРМУЛЫ!'!$B$4,Расчет!I252*Расчет!$N$28,IF(Расчет!J252='ФОРМУЛЫ!'!$B$5,Расчет!I252,IF(Расчет!J252='ФОРМУЛЫ!'!$B$6,Расчет!I252*Расчет!$O$28,0))))</f>
        <v>0</v>
      </c>
      <c r="D238" s="3">
        <f>C238*Расчет!E252</f>
        <v>0</v>
      </c>
      <c r="E238" s="3">
        <f t="shared" si="25"/>
        <v>0</v>
      </c>
      <c r="F238" s="3">
        <f>E238*Расчет!E252</f>
        <v>0</v>
      </c>
      <c r="G238" s="3">
        <f>IF(Расчет!M252="",'ФОРМУЛЫ!'!E238*(100+Расчет!$M$28)/100,'ФОРМУЛЫ!'!E238*(100+Расчет!M252)/100)</f>
        <v>0</v>
      </c>
      <c r="H238" s="7">
        <f>IF(Расчет!M252="",ROUND(Расчет!K252*(1+Расчет!$M$28/100),0),ROUND(Расчет!K252*(1+Расчет!M252/100),0))</f>
        <v>0</v>
      </c>
      <c r="I238" s="7">
        <f>IF(Расчет!M252="",(Расчет!$M$28+100)/100,(Расчет!M252+100)/100)</f>
        <v>1.2</v>
      </c>
      <c r="J238" s="5">
        <f>IF(Расчет!P252="",IF($O$16=0,'ФОРМУЛЫ!'!H238,ROUND(Расчет!K252*'ФОРМУЛЫ!'!I238+L238,0)),Расчет!P252)</f>
        <v>0</v>
      </c>
      <c r="K238" s="5">
        <f>J238*Расчет!E252</f>
        <v>0</v>
      </c>
      <c r="L238" s="3">
        <f>IF($O$16=0,0,$M$16*(Расчет!K252/$O$16))</f>
        <v>0</v>
      </c>
      <c r="O238" s="3">
        <f>IF(Расчет!P252=0,Расчет!L252,0)</f>
        <v>0</v>
      </c>
      <c r="P238" s="12">
        <f t="shared" si="26"/>
        <v>0</v>
      </c>
      <c r="Q238" s="3">
        <f>IF(Расчет!H252='ФОРМУЛЫ!'!$B$5,'ФОРМУЛЫ!'!A238,0)</f>
        <v>0</v>
      </c>
      <c r="R238" s="3">
        <f>IF(Расчет!H252='ФОРМУЛЫ!'!$B$4,'ФОРМУЛЫ!'!A238,0)</f>
        <v>0</v>
      </c>
      <c r="S238" s="3">
        <f>IF(Расчет!H252='ФОРМУЛЫ!'!$B$6,'ФОРМУЛЫ!'!A238,0)</f>
        <v>0</v>
      </c>
      <c r="T238" s="5">
        <f>ROUND((IF(Расчет!R252='ФОРМУЛЫ!'!$E$3,(A238-A238/1.18),IF(Расчет!R252='ФОРМУЛЫ!'!$E$4,0,IF(Расчет!R252='ФОРМУЛЫ!'!$E$5,(A238-A238/1.1),X))))*Расчет!E252,2)</f>
        <v>0</v>
      </c>
      <c r="U238" s="3">
        <f>ROUND((IF(Расчет!R252='ФОРМУЛЫ!'!$E$3,(J238-J238/1.18),IF(Расчет!R252='ФОРМУЛЫ!'!$E$4,0,IF(Расчет!R252='ФОРМУЛЫ!'!$E$5,(J238-J238/1.1),X))))*Расчет!E252,2)</f>
        <v>0</v>
      </c>
      <c r="V238" s="3">
        <f>ROUND((J238-J238/1.18)*Расчет!E252,2)</f>
        <v>0</v>
      </c>
      <c r="W238" s="3">
        <f>ROUND(A238*Расчет!E252*0.21/365,2)</f>
        <v>0</v>
      </c>
      <c r="X238" s="3">
        <f t="shared" si="27"/>
        <v>0</v>
      </c>
      <c r="Y238" s="3">
        <f>IF(($Q$2-Расчет!X252)&gt;0,($Q$2-Расчет!X252),0)</f>
        <v>0</v>
      </c>
      <c r="Z238" s="3">
        <f t="shared" si="28"/>
        <v>0</v>
      </c>
      <c r="AA238" s="3">
        <f>IF(IF(Y238&gt;0,$Q$3-$Q$2,$Q$3-Расчет!X252)&gt;0,IF(Y238&gt;0,$Q$3-$Q$2,$Q$3-Расчет!X252),0)</f>
        <v>0</v>
      </c>
      <c r="AB238" s="3">
        <f t="shared" si="29"/>
        <v>0</v>
      </c>
      <c r="AC238" s="3">
        <f>IF(IF(AA238&gt;0,$Q$4-$Q$3,$Q$4-Расчет!X252)&gt;0,IF(AA238&gt;0,$Q$4-$Q$3,$Q$4-Расчет!X252),0)</f>
        <v>0</v>
      </c>
      <c r="AD238" s="3">
        <f t="shared" si="30"/>
        <v>0</v>
      </c>
      <c r="AE238" s="3">
        <f>IF(IF(AC238&gt;0,$Q$5-$Q$4,$Q$5-Расчет!X252)&gt;0,IF(AC238&gt;0,$Q$5-$Q$4,$Q$5-Расчет!X252),0)</f>
        <v>0</v>
      </c>
      <c r="AF238" s="3">
        <f t="shared" si="31"/>
        <v>0</v>
      </c>
      <c r="AG238" s="3">
        <f>IF(IF(AE238&gt;0,$Q$6-$Q$5,$Q$6-Расчет!X252)&gt;0,IF(AE238&gt;0,$Q$6-$Q$5,$Q$6-Расчет!X252),0)</f>
        <v>0</v>
      </c>
      <c r="AH238" s="3">
        <f t="shared" si="32"/>
        <v>0</v>
      </c>
    </row>
    <row r="239" spans="1:34" x14ac:dyDescent="0.25">
      <c r="A239" s="3">
        <f>IF(Расчет!H253='ФОРМУЛЫ!'!$B$4,Расчет!G253*Расчет!$N$28,IF(Расчет!H253='ФОРМУЛЫ!'!$B$5,Расчет!G253,IF(Расчет!H253='ФОРМУЛЫ!'!$B$6,Расчет!G253*Расчет!$O$28,0)))</f>
        <v>0</v>
      </c>
      <c r="B239" s="3">
        <f>A239*Расчет!E253</f>
        <v>0</v>
      </c>
      <c r="C239" s="3">
        <f>IF(Расчет!J253='ФОРМУЛЫ!'!$B$3,Расчет!G253*Расчет!I253/100,IF(Расчет!J253='ФОРМУЛЫ!'!$B$4,Расчет!I253*Расчет!$N$28,IF(Расчет!J253='ФОРМУЛЫ!'!$B$5,Расчет!I253,IF(Расчет!J253='ФОРМУЛЫ!'!$B$6,Расчет!I253*Расчет!$O$28,0))))</f>
        <v>0</v>
      </c>
      <c r="D239" s="3">
        <f>C239*Расчет!E253</f>
        <v>0</v>
      </c>
      <c r="E239" s="3">
        <f t="shared" si="25"/>
        <v>0</v>
      </c>
      <c r="F239" s="3">
        <f>E239*Расчет!E253</f>
        <v>0</v>
      </c>
      <c r="G239" s="3">
        <f>IF(Расчет!M253="",'ФОРМУЛЫ!'!E239*(100+Расчет!$M$28)/100,'ФОРМУЛЫ!'!E239*(100+Расчет!M253)/100)</f>
        <v>0</v>
      </c>
      <c r="H239" s="7">
        <f>IF(Расчет!M253="",ROUND(Расчет!K253*(1+Расчет!$M$28/100),0),ROUND(Расчет!K253*(1+Расчет!M253/100),0))</f>
        <v>0</v>
      </c>
      <c r="I239" s="7">
        <f>IF(Расчет!M253="",(Расчет!$M$28+100)/100,(Расчет!M253+100)/100)</f>
        <v>1.2</v>
      </c>
      <c r="J239" s="5">
        <f>IF(Расчет!P253="",IF($O$16=0,'ФОРМУЛЫ!'!H239,ROUND(Расчет!K253*'ФОРМУЛЫ!'!I239+L239,0)),Расчет!P253)</f>
        <v>0</v>
      </c>
      <c r="K239" s="5">
        <f>J239*Расчет!E253</f>
        <v>0</v>
      </c>
      <c r="L239" s="3">
        <f>IF($O$16=0,0,$M$16*(Расчет!K253/$O$16))</f>
        <v>0</v>
      </c>
      <c r="O239" s="3">
        <f>IF(Расчет!P253=0,Расчет!L253,0)</f>
        <v>0</v>
      </c>
      <c r="P239" s="12">
        <f t="shared" si="26"/>
        <v>0</v>
      </c>
      <c r="Q239" s="3">
        <f>IF(Расчет!H253='ФОРМУЛЫ!'!$B$5,'ФОРМУЛЫ!'!A239,0)</f>
        <v>0</v>
      </c>
      <c r="R239" s="3">
        <f>IF(Расчет!H253='ФОРМУЛЫ!'!$B$4,'ФОРМУЛЫ!'!A239,0)</f>
        <v>0</v>
      </c>
      <c r="S239" s="3">
        <f>IF(Расчет!H253='ФОРМУЛЫ!'!$B$6,'ФОРМУЛЫ!'!A239,0)</f>
        <v>0</v>
      </c>
      <c r="T239" s="5">
        <f>ROUND((IF(Расчет!R253='ФОРМУЛЫ!'!$E$3,(A239-A239/1.18),IF(Расчет!R253='ФОРМУЛЫ!'!$E$4,0,IF(Расчет!R253='ФОРМУЛЫ!'!$E$5,(A239-A239/1.1),X))))*Расчет!E253,2)</f>
        <v>0</v>
      </c>
      <c r="U239" s="3">
        <f>ROUND((IF(Расчет!R253='ФОРМУЛЫ!'!$E$3,(J239-J239/1.18),IF(Расчет!R253='ФОРМУЛЫ!'!$E$4,0,IF(Расчет!R253='ФОРМУЛЫ!'!$E$5,(J239-J239/1.1),X))))*Расчет!E253,2)</f>
        <v>0</v>
      </c>
      <c r="V239" s="3">
        <f>ROUND((J239-J239/1.18)*Расчет!E253,2)</f>
        <v>0</v>
      </c>
      <c r="W239" s="3">
        <f>ROUND(A239*Расчет!E253*0.21/365,2)</f>
        <v>0</v>
      </c>
      <c r="X239" s="3">
        <f t="shared" si="27"/>
        <v>0</v>
      </c>
      <c r="Y239" s="3">
        <f>IF(($Q$2-Расчет!X253)&gt;0,($Q$2-Расчет!X253),0)</f>
        <v>0</v>
      </c>
      <c r="Z239" s="3">
        <f t="shared" si="28"/>
        <v>0</v>
      </c>
      <c r="AA239" s="3">
        <f>IF(IF(Y239&gt;0,$Q$3-$Q$2,$Q$3-Расчет!X253)&gt;0,IF(Y239&gt;0,$Q$3-$Q$2,$Q$3-Расчет!X253),0)</f>
        <v>0</v>
      </c>
      <c r="AB239" s="3">
        <f t="shared" si="29"/>
        <v>0</v>
      </c>
      <c r="AC239" s="3">
        <f>IF(IF(AA239&gt;0,$Q$4-$Q$3,$Q$4-Расчет!X253)&gt;0,IF(AA239&gt;0,$Q$4-$Q$3,$Q$4-Расчет!X253),0)</f>
        <v>0</v>
      </c>
      <c r="AD239" s="3">
        <f t="shared" si="30"/>
        <v>0</v>
      </c>
      <c r="AE239" s="3">
        <f>IF(IF(AC239&gt;0,$Q$5-$Q$4,$Q$5-Расчет!X253)&gt;0,IF(AC239&gt;0,$Q$5-$Q$4,$Q$5-Расчет!X253),0)</f>
        <v>0</v>
      </c>
      <c r="AF239" s="3">
        <f t="shared" si="31"/>
        <v>0</v>
      </c>
      <c r="AG239" s="3">
        <f>IF(IF(AE239&gt;0,$Q$6-$Q$5,$Q$6-Расчет!X253)&gt;0,IF(AE239&gt;0,$Q$6-$Q$5,$Q$6-Расчет!X253),0)</f>
        <v>0</v>
      </c>
      <c r="AH239" s="3">
        <f t="shared" si="32"/>
        <v>0</v>
      </c>
    </row>
    <row r="240" spans="1:34" x14ac:dyDescent="0.25">
      <c r="A240" s="3">
        <f>IF(Расчет!H254='ФОРМУЛЫ!'!$B$4,Расчет!G254*Расчет!$N$28,IF(Расчет!H254='ФОРМУЛЫ!'!$B$5,Расчет!G254,IF(Расчет!H254='ФОРМУЛЫ!'!$B$6,Расчет!G254*Расчет!$O$28,0)))</f>
        <v>0</v>
      </c>
      <c r="B240" s="3">
        <f>A240*Расчет!E254</f>
        <v>0</v>
      </c>
      <c r="C240" s="3">
        <f>IF(Расчет!J254='ФОРМУЛЫ!'!$B$3,Расчет!G254*Расчет!I254/100,IF(Расчет!J254='ФОРМУЛЫ!'!$B$4,Расчет!I254*Расчет!$N$28,IF(Расчет!J254='ФОРМУЛЫ!'!$B$5,Расчет!I254,IF(Расчет!J254='ФОРМУЛЫ!'!$B$6,Расчет!I254*Расчет!$O$28,0))))</f>
        <v>0</v>
      </c>
      <c r="D240" s="3">
        <f>C240*Расчет!E254</f>
        <v>0</v>
      </c>
      <c r="E240" s="3">
        <f t="shared" si="25"/>
        <v>0</v>
      </c>
      <c r="F240" s="3">
        <f>E240*Расчет!E254</f>
        <v>0</v>
      </c>
      <c r="G240" s="3">
        <f>IF(Расчет!M254="",'ФОРМУЛЫ!'!E240*(100+Расчет!$M$28)/100,'ФОРМУЛЫ!'!E240*(100+Расчет!M254)/100)</f>
        <v>0</v>
      </c>
      <c r="H240" s="7">
        <f>IF(Расчет!M254="",ROUND(Расчет!K254*(1+Расчет!$M$28/100),0),ROUND(Расчет!K254*(1+Расчет!M254/100),0))</f>
        <v>0</v>
      </c>
      <c r="I240" s="7">
        <f>IF(Расчет!M254="",(Расчет!$M$28+100)/100,(Расчет!M254+100)/100)</f>
        <v>1.2</v>
      </c>
      <c r="J240" s="5">
        <f>IF(Расчет!P254="",IF($O$16=0,'ФОРМУЛЫ!'!H240,ROUND(Расчет!K254*'ФОРМУЛЫ!'!I240+L240,0)),Расчет!P254)</f>
        <v>0</v>
      </c>
      <c r="K240" s="5">
        <f>J240*Расчет!E254</f>
        <v>0</v>
      </c>
      <c r="L240" s="3">
        <f>IF($O$16=0,0,$M$16*(Расчет!K254/$O$16))</f>
        <v>0</v>
      </c>
      <c r="O240" s="3">
        <f>IF(Расчет!P254=0,Расчет!L254,0)</f>
        <v>0</v>
      </c>
      <c r="P240" s="12">
        <f t="shared" si="26"/>
        <v>0</v>
      </c>
      <c r="Q240" s="3">
        <f>IF(Расчет!H254='ФОРМУЛЫ!'!$B$5,'ФОРМУЛЫ!'!A240,0)</f>
        <v>0</v>
      </c>
      <c r="R240" s="3">
        <f>IF(Расчет!H254='ФОРМУЛЫ!'!$B$4,'ФОРМУЛЫ!'!A240,0)</f>
        <v>0</v>
      </c>
      <c r="S240" s="3">
        <f>IF(Расчет!H254='ФОРМУЛЫ!'!$B$6,'ФОРМУЛЫ!'!A240,0)</f>
        <v>0</v>
      </c>
      <c r="T240" s="5">
        <f>ROUND((IF(Расчет!R254='ФОРМУЛЫ!'!$E$3,(A240-A240/1.18),IF(Расчет!R254='ФОРМУЛЫ!'!$E$4,0,IF(Расчет!R254='ФОРМУЛЫ!'!$E$5,(A240-A240/1.1),X))))*Расчет!E254,2)</f>
        <v>0</v>
      </c>
      <c r="U240" s="3">
        <f>ROUND((IF(Расчет!R254='ФОРМУЛЫ!'!$E$3,(J240-J240/1.18),IF(Расчет!R254='ФОРМУЛЫ!'!$E$4,0,IF(Расчет!R254='ФОРМУЛЫ!'!$E$5,(J240-J240/1.1),X))))*Расчет!E254,2)</f>
        <v>0</v>
      </c>
      <c r="V240" s="3">
        <f>ROUND((J240-J240/1.18)*Расчет!E254,2)</f>
        <v>0</v>
      </c>
      <c r="W240" s="3">
        <f>ROUND(A240*Расчет!E254*0.21/365,2)</f>
        <v>0</v>
      </c>
      <c r="X240" s="3">
        <f t="shared" si="27"/>
        <v>0</v>
      </c>
      <c r="Y240" s="3">
        <f>IF(($Q$2-Расчет!X254)&gt;0,($Q$2-Расчет!X254),0)</f>
        <v>0</v>
      </c>
      <c r="Z240" s="3">
        <f t="shared" si="28"/>
        <v>0</v>
      </c>
      <c r="AA240" s="3">
        <f>IF(IF(Y240&gt;0,$Q$3-$Q$2,$Q$3-Расчет!X254)&gt;0,IF(Y240&gt;0,$Q$3-$Q$2,$Q$3-Расчет!X254),0)</f>
        <v>0</v>
      </c>
      <c r="AB240" s="3">
        <f t="shared" si="29"/>
        <v>0</v>
      </c>
      <c r="AC240" s="3">
        <f>IF(IF(AA240&gt;0,$Q$4-$Q$3,$Q$4-Расчет!X254)&gt;0,IF(AA240&gt;0,$Q$4-$Q$3,$Q$4-Расчет!X254),0)</f>
        <v>0</v>
      </c>
      <c r="AD240" s="3">
        <f t="shared" si="30"/>
        <v>0</v>
      </c>
      <c r="AE240" s="3">
        <f>IF(IF(AC240&gt;0,$Q$5-$Q$4,$Q$5-Расчет!X254)&gt;0,IF(AC240&gt;0,$Q$5-$Q$4,$Q$5-Расчет!X254),0)</f>
        <v>0</v>
      </c>
      <c r="AF240" s="3">
        <f t="shared" si="31"/>
        <v>0</v>
      </c>
      <c r="AG240" s="3">
        <f>IF(IF(AE240&gt;0,$Q$6-$Q$5,$Q$6-Расчет!X254)&gt;0,IF(AE240&gt;0,$Q$6-$Q$5,$Q$6-Расчет!X254),0)</f>
        <v>0</v>
      </c>
      <c r="AH240" s="3">
        <f t="shared" si="32"/>
        <v>0</v>
      </c>
    </row>
    <row r="241" spans="1:34" x14ac:dyDescent="0.25">
      <c r="A241" s="3">
        <f>IF(Расчет!H255='ФОРМУЛЫ!'!$B$4,Расчет!G255*Расчет!$N$28,IF(Расчет!H255='ФОРМУЛЫ!'!$B$5,Расчет!G255,IF(Расчет!H255='ФОРМУЛЫ!'!$B$6,Расчет!G255*Расчет!$O$28,0)))</f>
        <v>0</v>
      </c>
      <c r="B241" s="3">
        <f>A241*Расчет!E255</f>
        <v>0</v>
      </c>
      <c r="C241" s="3">
        <f>IF(Расчет!J255='ФОРМУЛЫ!'!$B$3,Расчет!G255*Расчет!I255/100,IF(Расчет!J255='ФОРМУЛЫ!'!$B$4,Расчет!I255*Расчет!$N$28,IF(Расчет!J255='ФОРМУЛЫ!'!$B$5,Расчет!I255,IF(Расчет!J255='ФОРМУЛЫ!'!$B$6,Расчет!I255*Расчет!$O$28,0))))</f>
        <v>0</v>
      </c>
      <c r="D241" s="3">
        <f>C241*Расчет!E255</f>
        <v>0</v>
      </c>
      <c r="E241" s="3">
        <f t="shared" si="25"/>
        <v>0</v>
      </c>
      <c r="F241" s="3">
        <f>E241*Расчет!E255</f>
        <v>0</v>
      </c>
      <c r="G241" s="3">
        <f>IF(Расчет!M255="",'ФОРМУЛЫ!'!E241*(100+Расчет!$M$28)/100,'ФОРМУЛЫ!'!E241*(100+Расчет!M255)/100)</f>
        <v>0</v>
      </c>
      <c r="H241" s="7">
        <f>IF(Расчет!M255="",ROUND(Расчет!K255*(1+Расчет!$M$28/100),0),ROUND(Расчет!K255*(1+Расчет!M255/100),0))</f>
        <v>0</v>
      </c>
      <c r="I241" s="7">
        <f>IF(Расчет!M255="",(Расчет!$M$28+100)/100,(Расчет!M255+100)/100)</f>
        <v>1.2</v>
      </c>
      <c r="J241" s="5">
        <f>IF(Расчет!P255="",IF($O$16=0,'ФОРМУЛЫ!'!H241,ROUND(Расчет!K255*'ФОРМУЛЫ!'!I241+L241,0)),Расчет!P255)</f>
        <v>0</v>
      </c>
      <c r="K241" s="5">
        <f>J241*Расчет!E255</f>
        <v>0</v>
      </c>
      <c r="L241" s="3">
        <f>IF($O$16=0,0,$M$16*(Расчет!K255/$O$16))</f>
        <v>0</v>
      </c>
      <c r="O241" s="3">
        <f>IF(Расчет!P255=0,Расчет!L255,0)</f>
        <v>0</v>
      </c>
      <c r="P241" s="12">
        <f t="shared" si="26"/>
        <v>0</v>
      </c>
      <c r="Q241" s="3">
        <f>IF(Расчет!H255='ФОРМУЛЫ!'!$B$5,'ФОРМУЛЫ!'!A241,0)</f>
        <v>0</v>
      </c>
      <c r="R241" s="3">
        <f>IF(Расчет!H255='ФОРМУЛЫ!'!$B$4,'ФОРМУЛЫ!'!A241,0)</f>
        <v>0</v>
      </c>
      <c r="S241" s="3">
        <f>IF(Расчет!H255='ФОРМУЛЫ!'!$B$6,'ФОРМУЛЫ!'!A241,0)</f>
        <v>0</v>
      </c>
      <c r="T241" s="5">
        <f>ROUND((IF(Расчет!R255='ФОРМУЛЫ!'!$E$3,(A241-A241/1.18),IF(Расчет!R255='ФОРМУЛЫ!'!$E$4,0,IF(Расчет!R255='ФОРМУЛЫ!'!$E$5,(A241-A241/1.1),X))))*Расчет!E255,2)</f>
        <v>0</v>
      </c>
      <c r="U241" s="3">
        <f>ROUND((IF(Расчет!R255='ФОРМУЛЫ!'!$E$3,(J241-J241/1.18),IF(Расчет!R255='ФОРМУЛЫ!'!$E$4,0,IF(Расчет!R255='ФОРМУЛЫ!'!$E$5,(J241-J241/1.1),X))))*Расчет!E255,2)</f>
        <v>0</v>
      </c>
      <c r="V241" s="3">
        <f>ROUND((J241-J241/1.18)*Расчет!E255,2)</f>
        <v>0</v>
      </c>
      <c r="W241" s="3">
        <f>ROUND(A241*Расчет!E255*0.21/365,2)</f>
        <v>0</v>
      </c>
      <c r="X241" s="3">
        <f t="shared" si="27"/>
        <v>0</v>
      </c>
      <c r="Y241" s="3">
        <f>IF(($Q$2-Расчет!X255)&gt;0,($Q$2-Расчет!X255),0)</f>
        <v>0</v>
      </c>
      <c r="Z241" s="3">
        <f t="shared" si="28"/>
        <v>0</v>
      </c>
      <c r="AA241" s="3">
        <f>IF(IF(Y241&gt;0,$Q$3-$Q$2,$Q$3-Расчет!X255)&gt;0,IF(Y241&gt;0,$Q$3-$Q$2,$Q$3-Расчет!X255),0)</f>
        <v>0</v>
      </c>
      <c r="AB241" s="3">
        <f t="shared" si="29"/>
        <v>0</v>
      </c>
      <c r="AC241" s="3">
        <f>IF(IF(AA241&gt;0,$Q$4-$Q$3,$Q$4-Расчет!X255)&gt;0,IF(AA241&gt;0,$Q$4-$Q$3,$Q$4-Расчет!X255),0)</f>
        <v>0</v>
      </c>
      <c r="AD241" s="3">
        <f t="shared" si="30"/>
        <v>0</v>
      </c>
      <c r="AE241" s="3">
        <f>IF(IF(AC241&gt;0,$Q$5-$Q$4,$Q$5-Расчет!X255)&gt;0,IF(AC241&gt;0,$Q$5-$Q$4,$Q$5-Расчет!X255),0)</f>
        <v>0</v>
      </c>
      <c r="AF241" s="3">
        <f t="shared" si="31"/>
        <v>0</v>
      </c>
      <c r="AG241" s="3">
        <f>IF(IF(AE241&gt;0,$Q$6-$Q$5,$Q$6-Расчет!X255)&gt;0,IF(AE241&gt;0,$Q$6-$Q$5,$Q$6-Расчет!X255),0)</f>
        <v>0</v>
      </c>
      <c r="AH241" s="3">
        <f t="shared" si="32"/>
        <v>0</v>
      </c>
    </row>
    <row r="242" spans="1:34" x14ac:dyDescent="0.25">
      <c r="A242" s="3">
        <f>IF(Расчет!H256='ФОРМУЛЫ!'!$B$4,Расчет!G256*Расчет!$N$28,IF(Расчет!H256='ФОРМУЛЫ!'!$B$5,Расчет!G256,IF(Расчет!H256='ФОРМУЛЫ!'!$B$6,Расчет!G256*Расчет!$O$28,0)))</f>
        <v>0</v>
      </c>
      <c r="B242" s="3">
        <f>A242*Расчет!E256</f>
        <v>0</v>
      </c>
      <c r="C242" s="3">
        <f>IF(Расчет!J256='ФОРМУЛЫ!'!$B$3,Расчет!G256*Расчет!I256/100,IF(Расчет!J256='ФОРМУЛЫ!'!$B$4,Расчет!I256*Расчет!$N$28,IF(Расчет!J256='ФОРМУЛЫ!'!$B$5,Расчет!I256,IF(Расчет!J256='ФОРМУЛЫ!'!$B$6,Расчет!I256*Расчет!$O$28,0))))</f>
        <v>0</v>
      </c>
      <c r="D242" s="3">
        <f>C242*Расчет!E256</f>
        <v>0</v>
      </c>
      <c r="E242" s="3">
        <f t="shared" si="25"/>
        <v>0</v>
      </c>
      <c r="F242" s="3">
        <f>E242*Расчет!E256</f>
        <v>0</v>
      </c>
      <c r="G242" s="3">
        <f>IF(Расчет!M256="",'ФОРМУЛЫ!'!E242*(100+Расчет!$M$28)/100,'ФОРМУЛЫ!'!E242*(100+Расчет!M256)/100)</f>
        <v>0</v>
      </c>
      <c r="H242" s="7">
        <f>IF(Расчет!M256="",ROUND(Расчет!K256*(1+Расчет!$M$28/100),0),ROUND(Расчет!K256*(1+Расчет!M256/100),0))</f>
        <v>0</v>
      </c>
      <c r="I242" s="7">
        <f>IF(Расчет!M256="",(Расчет!$M$28+100)/100,(Расчет!M256+100)/100)</f>
        <v>1.2</v>
      </c>
      <c r="J242" s="5">
        <f>IF(Расчет!P256="",IF($O$16=0,'ФОРМУЛЫ!'!H242,ROUND(Расчет!K256*'ФОРМУЛЫ!'!I242+L242,0)),Расчет!P256)</f>
        <v>0</v>
      </c>
      <c r="K242" s="5">
        <f>J242*Расчет!E256</f>
        <v>0</v>
      </c>
      <c r="L242" s="3">
        <f>IF($O$16=0,0,$M$16*(Расчет!K256/$O$16))</f>
        <v>0</v>
      </c>
      <c r="O242" s="3">
        <f>IF(Расчет!P256=0,Расчет!L256,0)</f>
        <v>0</v>
      </c>
      <c r="P242" s="12">
        <f t="shared" si="26"/>
        <v>0</v>
      </c>
      <c r="Q242" s="3">
        <f>IF(Расчет!H256='ФОРМУЛЫ!'!$B$5,'ФОРМУЛЫ!'!A242,0)</f>
        <v>0</v>
      </c>
      <c r="R242" s="3">
        <f>IF(Расчет!H256='ФОРМУЛЫ!'!$B$4,'ФОРМУЛЫ!'!A242,0)</f>
        <v>0</v>
      </c>
      <c r="S242" s="3">
        <f>IF(Расчет!H256='ФОРМУЛЫ!'!$B$6,'ФОРМУЛЫ!'!A242,0)</f>
        <v>0</v>
      </c>
      <c r="T242" s="5">
        <f>ROUND((IF(Расчет!R256='ФОРМУЛЫ!'!$E$3,(A242-A242/1.18),IF(Расчет!R256='ФОРМУЛЫ!'!$E$4,0,IF(Расчет!R256='ФОРМУЛЫ!'!$E$5,(A242-A242/1.1),X))))*Расчет!E256,2)</f>
        <v>0</v>
      </c>
      <c r="U242" s="3">
        <f>ROUND((IF(Расчет!R256='ФОРМУЛЫ!'!$E$3,(J242-J242/1.18),IF(Расчет!R256='ФОРМУЛЫ!'!$E$4,0,IF(Расчет!R256='ФОРМУЛЫ!'!$E$5,(J242-J242/1.1),X))))*Расчет!E256,2)</f>
        <v>0</v>
      </c>
      <c r="V242" s="3">
        <f>ROUND((J242-J242/1.18)*Расчет!E256,2)</f>
        <v>0</v>
      </c>
      <c r="W242" s="3">
        <f>ROUND(A242*Расчет!E256*0.21/365,2)</f>
        <v>0</v>
      </c>
      <c r="X242" s="3">
        <f t="shared" si="27"/>
        <v>0</v>
      </c>
      <c r="Y242" s="3">
        <f>IF(($Q$2-Расчет!X256)&gt;0,($Q$2-Расчет!X256),0)</f>
        <v>0</v>
      </c>
      <c r="Z242" s="3">
        <f t="shared" si="28"/>
        <v>0</v>
      </c>
      <c r="AA242" s="3">
        <f>IF(IF(Y242&gt;0,$Q$3-$Q$2,$Q$3-Расчет!X256)&gt;0,IF(Y242&gt;0,$Q$3-$Q$2,$Q$3-Расчет!X256),0)</f>
        <v>0</v>
      </c>
      <c r="AB242" s="3">
        <f t="shared" si="29"/>
        <v>0</v>
      </c>
      <c r="AC242" s="3">
        <f>IF(IF(AA242&gt;0,$Q$4-$Q$3,$Q$4-Расчет!X256)&gt;0,IF(AA242&gt;0,$Q$4-$Q$3,$Q$4-Расчет!X256),0)</f>
        <v>0</v>
      </c>
      <c r="AD242" s="3">
        <f t="shared" si="30"/>
        <v>0</v>
      </c>
      <c r="AE242" s="3">
        <f>IF(IF(AC242&gt;0,$Q$5-$Q$4,$Q$5-Расчет!X256)&gt;0,IF(AC242&gt;0,$Q$5-$Q$4,$Q$5-Расчет!X256),0)</f>
        <v>0</v>
      </c>
      <c r="AF242" s="3">
        <f t="shared" si="31"/>
        <v>0</v>
      </c>
      <c r="AG242" s="3">
        <f>IF(IF(AE242&gt;0,$Q$6-$Q$5,$Q$6-Расчет!X256)&gt;0,IF(AE242&gt;0,$Q$6-$Q$5,$Q$6-Расчет!X256),0)</f>
        <v>0</v>
      </c>
      <c r="AH242" s="3">
        <f t="shared" si="32"/>
        <v>0</v>
      </c>
    </row>
    <row r="243" spans="1:34" x14ac:dyDescent="0.25">
      <c r="A243" s="3">
        <f>IF(Расчет!H257='ФОРМУЛЫ!'!$B$4,Расчет!G257*Расчет!$N$28,IF(Расчет!H257='ФОРМУЛЫ!'!$B$5,Расчет!G257,IF(Расчет!H257='ФОРМУЛЫ!'!$B$6,Расчет!G257*Расчет!$O$28,0)))</f>
        <v>0</v>
      </c>
      <c r="B243" s="3">
        <f>A243*Расчет!E257</f>
        <v>0</v>
      </c>
      <c r="C243" s="3">
        <f>IF(Расчет!J257='ФОРМУЛЫ!'!$B$3,Расчет!G257*Расчет!I257/100,IF(Расчет!J257='ФОРМУЛЫ!'!$B$4,Расчет!I257*Расчет!$N$28,IF(Расчет!J257='ФОРМУЛЫ!'!$B$5,Расчет!I257,IF(Расчет!J257='ФОРМУЛЫ!'!$B$6,Расчет!I257*Расчет!$O$28,0))))</f>
        <v>0</v>
      </c>
      <c r="D243" s="3">
        <f>C243*Расчет!E257</f>
        <v>0</v>
      </c>
      <c r="E243" s="3">
        <f t="shared" si="25"/>
        <v>0</v>
      </c>
      <c r="F243" s="3">
        <f>E243*Расчет!E257</f>
        <v>0</v>
      </c>
      <c r="G243" s="3">
        <f>IF(Расчет!M257="",'ФОРМУЛЫ!'!E243*(100+Расчет!$M$28)/100,'ФОРМУЛЫ!'!E243*(100+Расчет!M257)/100)</f>
        <v>0</v>
      </c>
      <c r="H243" s="7">
        <f>IF(Расчет!M257="",ROUND(Расчет!K257*(1+Расчет!$M$28/100),0),ROUND(Расчет!K257*(1+Расчет!M257/100),0))</f>
        <v>0</v>
      </c>
      <c r="I243" s="7">
        <f>IF(Расчет!M257="",(Расчет!$M$28+100)/100,(Расчет!M257+100)/100)</f>
        <v>1.2</v>
      </c>
      <c r="J243" s="5">
        <f>IF(Расчет!P257="",IF($O$16=0,'ФОРМУЛЫ!'!H243,ROUND(Расчет!K257*'ФОРМУЛЫ!'!I243+L243,0)),Расчет!P257)</f>
        <v>0</v>
      </c>
      <c r="K243" s="5">
        <f>J243*Расчет!E257</f>
        <v>0</v>
      </c>
      <c r="L243" s="3">
        <f>IF($O$16=0,0,$M$16*(Расчет!K257/$O$16))</f>
        <v>0</v>
      </c>
      <c r="O243" s="3">
        <f>IF(Расчет!P257=0,Расчет!L257,0)</f>
        <v>0</v>
      </c>
      <c r="P243" s="12">
        <f t="shared" si="26"/>
        <v>0</v>
      </c>
      <c r="Q243" s="3">
        <f>IF(Расчет!H257='ФОРМУЛЫ!'!$B$5,'ФОРМУЛЫ!'!A243,0)</f>
        <v>0</v>
      </c>
      <c r="R243" s="3">
        <f>IF(Расчет!H257='ФОРМУЛЫ!'!$B$4,'ФОРМУЛЫ!'!A243,0)</f>
        <v>0</v>
      </c>
      <c r="S243" s="3">
        <f>IF(Расчет!H257='ФОРМУЛЫ!'!$B$6,'ФОРМУЛЫ!'!A243,0)</f>
        <v>0</v>
      </c>
      <c r="T243" s="5">
        <f>ROUND((IF(Расчет!R257='ФОРМУЛЫ!'!$E$3,(A243-A243/1.18),IF(Расчет!R257='ФОРМУЛЫ!'!$E$4,0,IF(Расчет!R257='ФОРМУЛЫ!'!$E$5,(A243-A243/1.1),X))))*Расчет!E257,2)</f>
        <v>0</v>
      </c>
      <c r="U243" s="3">
        <f>ROUND((IF(Расчет!R257='ФОРМУЛЫ!'!$E$3,(J243-J243/1.18),IF(Расчет!R257='ФОРМУЛЫ!'!$E$4,0,IF(Расчет!R257='ФОРМУЛЫ!'!$E$5,(J243-J243/1.1),X))))*Расчет!E257,2)</f>
        <v>0</v>
      </c>
      <c r="V243" s="3">
        <f>ROUND((J243-J243/1.18)*Расчет!E257,2)</f>
        <v>0</v>
      </c>
      <c r="W243" s="3">
        <f>ROUND(A243*Расчет!E257*0.21/365,2)</f>
        <v>0</v>
      </c>
      <c r="X243" s="3">
        <f t="shared" si="27"/>
        <v>0</v>
      </c>
      <c r="Y243" s="3">
        <f>IF(($Q$2-Расчет!X257)&gt;0,($Q$2-Расчет!X257),0)</f>
        <v>0</v>
      </c>
      <c r="Z243" s="3">
        <f t="shared" si="28"/>
        <v>0</v>
      </c>
      <c r="AA243" s="3">
        <f>IF(IF(Y243&gt;0,$Q$3-$Q$2,$Q$3-Расчет!X257)&gt;0,IF(Y243&gt;0,$Q$3-$Q$2,$Q$3-Расчет!X257),0)</f>
        <v>0</v>
      </c>
      <c r="AB243" s="3">
        <f t="shared" si="29"/>
        <v>0</v>
      </c>
      <c r="AC243" s="3">
        <f>IF(IF(AA243&gt;0,$Q$4-$Q$3,$Q$4-Расчет!X257)&gt;0,IF(AA243&gt;0,$Q$4-$Q$3,$Q$4-Расчет!X257),0)</f>
        <v>0</v>
      </c>
      <c r="AD243" s="3">
        <f t="shared" si="30"/>
        <v>0</v>
      </c>
      <c r="AE243" s="3">
        <f>IF(IF(AC243&gt;0,$Q$5-$Q$4,$Q$5-Расчет!X257)&gt;0,IF(AC243&gt;0,$Q$5-$Q$4,$Q$5-Расчет!X257),0)</f>
        <v>0</v>
      </c>
      <c r="AF243" s="3">
        <f t="shared" si="31"/>
        <v>0</v>
      </c>
      <c r="AG243" s="3">
        <f>IF(IF(AE243&gt;0,$Q$6-$Q$5,$Q$6-Расчет!X257)&gt;0,IF(AE243&gt;0,$Q$6-$Q$5,$Q$6-Расчет!X257),0)</f>
        <v>0</v>
      </c>
      <c r="AH243" s="3">
        <f t="shared" si="32"/>
        <v>0</v>
      </c>
    </row>
    <row r="244" spans="1:34" x14ac:dyDescent="0.25">
      <c r="A244" s="3">
        <f>IF(Расчет!H258='ФОРМУЛЫ!'!$B$4,Расчет!G258*Расчет!$N$28,IF(Расчет!H258='ФОРМУЛЫ!'!$B$5,Расчет!G258,IF(Расчет!H258='ФОРМУЛЫ!'!$B$6,Расчет!G258*Расчет!$O$28,0)))</f>
        <v>0</v>
      </c>
      <c r="B244" s="3">
        <f>A244*Расчет!E258</f>
        <v>0</v>
      </c>
      <c r="C244" s="3">
        <f>IF(Расчет!J258='ФОРМУЛЫ!'!$B$3,Расчет!G258*Расчет!I258/100,IF(Расчет!J258='ФОРМУЛЫ!'!$B$4,Расчет!I258*Расчет!$N$28,IF(Расчет!J258='ФОРМУЛЫ!'!$B$5,Расчет!I258,IF(Расчет!J258='ФОРМУЛЫ!'!$B$6,Расчет!I258*Расчет!$O$28,0))))</f>
        <v>0</v>
      </c>
      <c r="D244" s="3">
        <f>C244*Расчет!E258</f>
        <v>0</v>
      </c>
      <c r="E244" s="3">
        <f t="shared" si="25"/>
        <v>0</v>
      </c>
      <c r="F244" s="3">
        <f>E244*Расчет!E258</f>
        <v>0</v>
      </c>
      <c r="G244" s="3">
        <f>IF(Расчет!M258="",'ФОРМУЛЫ!'!E244*(100+Расчет!$M$28)/100,'ФОРМУЛЫ!'!E244*(100+Расчет!M258)/100)</f>
        <v>0</v>
      </c>
      <c r="H244" s="7">
        <f>IF(Расчет!M258="",ROUND(Расчет!K258*(1+Расчет!$M$28/100),0),ROUND(Расчет!K258*(1+Расчет!M258/100),0))</f>
        <v>0</v>
      </c>
      <c r="I244" s="7">
        <f>IF(Расчет!M258="",(Расчет!$M$28+100)/100,(Расчет!M258+100)/100)</f>
        <v>1.2</v>
      </c>
      <c r="J244" s="5">
        <f>IF(Расчет!P258="",IF($O$16=0,'ФОРМУЛЫ!'!H244,ROUND(Расчет!K258*'ФОРМУЛЫ!'!I244+L244,0)),Расчет!P258)</f>
        <v>0</v>
      </c>
      <c r="K244" s="5">
        <f>J244*Расчет!E258</f>
        <v>0</v>
      </c>
      <c r="L244" s="3">
        <f>IF($O$16=0,0,$M$16*(Расчет!K258/$O$16))</f>
        <v>0</v>
      </c>
      <c r="O244" s="3">
        <f>IF(Расчет!P258=0,Расчет!L258,0)</f>
        <v>0</v>
      </c>
      <c r="P244" s="12">
        <f t="shared" si="26"/>
        <v>0</v>
      </c>
      <c r="Q244" s="3">
        <f>IF(Расчет!H258='ФОРМУЛЫ!'!$B$5,'ФОРМУЛЫ!'!A244,0)</f>
        <v>0</v>
      </c>
      <c r="R244" s="3">
        <f>IF(Расчет!H258='ФОРМУЛЫ!'!$B$4,'ФОРМУЛЫ!'!A244,0)</f>
        <v>0</v>
      </c>
      <c r="S244" s="3">
        <f>IF(Расчет!H258='ФОРМУЛЫ!'!$B$6,'ФОРМУЛЫ!'!A244,0)</f>
        <v>0</v>
      </c>
      <c r="T244" s="5">
        <f>ROUND((IF(Расчет!R258='ФОРМУЛЫ!'!$E$3,(A244-A244/1.18),IF(Расчет!R258='ФОРМУЛЫ!'!$E$4,0,IF(Расчет!R258='ФОРМУЛЫ!'!$E$5,(A244-A244/1.1),X))))*Расчет!E258,2)</f>
        <v>0</v>
      </c>
      <c r="U244" s="3">
        <f>ROUND((IF(Расчет!R258='ФОРМУЛЫ!'!$E$3,(J244-J244/1.18),IF(Расчет!R258='ФОРМУЛЫ!'!$E$4,0,IF(Расчет!R258='ФОРМУЛЫ!'!$E$5,(J244-J244/1.1),X))))*Расчет!E258,2)</f>
        <v>0</v>
      </c>
      <c r="V244" s="3">
        <f>ROUND((J244-J244/1.18)*Расчет!E258,2)</f>
        <v>0</v>
      </c>
      <c r="W244" s="3">
        <f>ROUND(A244*Расчет!E258*0.21/365,2)</f>
        <v>0</v>
      </c>
      <c r="X244" s="3">
        <f t="shared" si="27"/>
        <v>0</v>
      </c>
      <c r="Y244" s="3">
        <f>IF(($Q$2-Расчет!X258)&gt;0,($Q$2-Расчет!X258),0)</f>
        <v>0</v>
      </c>
      <c r="Z244" s="3">
        <f t="shared" si="28"/>
        <v>0</v>
      </c>
      <c r="AA244" s="3">
        <f>IF(IF(Y244&gt;0,$Q$3-$Q$2,$Q$3-Расчет!X258)&gt;0,IF(Y244&gt;0,$Q$3-$Q$2,$Q$3-Расчет!X258),0)</f>
        <v>0</v>
      </c>
      <c r="AB244" s="3">
        <f t="shared" si="29"/>
        <v>0</v>
      </c>
      <c r="AC244" s="3">
        <f>IF(IF(AA244&gt;0,$Q$4-$Q$3,$Q$4-Расчет!X258)&gt;0,IF(AA244&gt;0,$Q$4-$Q$3,$Q$4-Расчет!X258),0)</f>
        <v>0</v>
      </c>
      <c r="AD244" s="3">
        <f t="shared" si="30"/>
        <v>0</v>
      </c>
      <c r="AE244" s="3">
        <f>IF(IF(AC244&gt;0,$Q$5-$Q$4,$Q$5-Расчет!X258)&gt;0,IF(AC244&gt;0,$Q$5-$Q$4,$Q$5-Расчет!X258),0)</f>
        <v>0</v>
      </c>
      <c r="AF244" s="3">
        <f t="shared" si="31"/>
        <v>0</v>
      </c>
      <c r="AG244" s="3">
        <f>IF(IF(AE244&gt;0,$Q$6-$Q$5,$Q$6-Расчет!X258)&gt;0,IF(AE244&gt;0,$Q$6-$Q$5,$Q$6-Расчет!X258),0)</f>
        <v>0</v>
      </c>
      <c r="AH244" s="3">
        <f t="shared" si="32"/>
        <v>0</v>
      </c>
    </row>
    <row r="245" spans="1:34" x14ac:dyDescent="0.25">
      <c r="A245" s="3">
        <f>IF(Расчет!H259='ФОРМУЛЫ!'!$B$4,Расчет!G259*Расчет!$N$28,IF(Расчет!H259='ФОРМУЛЫ!'!$B$5,Расчет!G259,IF(Расчет!H259='ФОРМУЛЫ!'!$B$6,Расчет!G259*Расчет!$O$28,0)))</f>
        <v>0</v>
      </c>
      <c r="B245" s="3">
        <f>A245*Расчет!E259</f>
        <v>0</v>
      </c>
      <c r="C245" s="3">
        <f>IF(Расчет!J259='ФОРМУЛЫ!'!$B$3,Расчет!G259*Расчет!I259/100,IF(Расчет!J259='ФОРМУЛЫ!'!$B$4,Расчет!I259*Расчет!$N$28,IF(Расчет!J259='ФОРМУЛЫ!'!$B$5,Расчет!I259,IF(Расчет!J259='ФОРМУЛЫ!'!$B$6,Расчет!I259*Расчет!$O$28,0))))</f>
        <v>0</v>
      </c>
      <c r="D245" s="3">
        <f>C245*Расчет!E259</f>
        <v>0</v>
      </c>
      <c r="E245" s="3">
        <f t="shared" si="25"/>
        <v>0</v>
      </c>
      <c r="F245" s="3">
        <f>E245*Расчет!E259</f>
        <v>0</v>
      </c>
      <c r="G245" s="3">
        <f>IF(Расчет!M259="",'ФОРМУЛЫ!'!E245*(100+Расчет!$M$28)/100,'ФОРМУЛЫ!'!E245*(100+Расчет!M259)/100)</f>
        <v>0</v>
      </c>
      <c r="H245" s="7">
        <f>IF(Расчет!M259="",ROUND(Расчет!K259*(1+Расчет!$M$28/100),0),ROUND(Расчет!K259*(1+Расчет!M259/100),0))</f>
        <v>0</v>
      </c>
      <c r="I245" s="7">
        <f>IF(Расчет!M259="",(Расчет!$M$28+100)/100,(Расчет!M259+100)/100)</f>
        <v>1.2</v>
      </c>
      <c r="J245" s="5">
        <f>IF(Расчет!P259="",IF($O$16=0,'ФОРМУЛЫ!'!H245,ROUND(Расчет!K259*'ФОРМУЛЫ!'!I245+L245,0)),Расчет!P259)</f>
        <v>0</v>
      </c>
      <c r="K245" s="5">
        <f>J245*Расчет!E259</f>
        <v>0</v>
      </c>
      <c r="L245" s="3">
        <f>IF($O$16=0,0,$M$16*(Расчет!K259/$O$16))</f>
        <v>0</v>
      </c>
      <c r="O245" s="3">
        <f>IF(Расчет!P259=0,Расчет!L259,0)</f>
        <v>0</v>
      </c>
      <c r="P245" s="12">
        <f t="shared" si="26"/>
        <v>0</v>
      </c>
      <c r="Q245" s="3">
        <f>IF(Расчет!H259='ФОРМУЛЫ!'!$B$5,'ФОРМУЛЫ!'!A245,0)</f>
        <v>0</v>
      </c>
      <c r="R245" s="3">
        <f>IF(Расчет!H259='ФОРМУЛЫ!'!$B$4,'ФОРМУЛЫ!'!A245,0)</f>
        <v>0</v>
      </c>
      <c r="S245" s="3">
        <f>IF(Расчет!H259='ФОРМУЛЫ!'!$B$6,'ФОРМУЛЫ!'!A245,0)</f>
        <v>0</v>
      </c>
      <c r="T245" s="5">
        <f>ROUND((IF(Расчет!R259='ФОРМУЛЫ!'!$E$3,(A245-A245/1.18),IF(Расчет!R259='ФОРМУЛЫ!'!$E$4,0,IF(Расчет!R259='ФОРМУЛЫ!'!$E$5,(A245-A245/1.1),X))))*Расчет!E259,2)</f>
        <v>0</v>
      </c>
      <c r="U245" s="3">
        <f>ROUND((IF(Расчет!R259='ФОРМУЛЫ!'!$E$3,(J245-J245/1.18),IF(Расчет!R259='ФОРМУЛЫ!'!$E$4,0,IF(Расчет!R259='ФОРМУЛЫ!'!$E$5,(J245-J245/1.1),X))))*Расчет!E259,2)</f>
        <v>0</v>
      </c>
      <c r="V245" s="3">
        <f>ROUND((J245-J245/1.18)*Расчет!E259,2)</f>
        <v>0</v>
      </c>
      <c r="W245" s="3">
        <f>ROUND(A245*Расчет!E259*0.21/365,2)</f>
        <v>0</v>
      </c>
      <c r="X245" s="3">
        <f t="shared" si="27"/>
        <v>0</v>
      </c>
      <c r="Y245" s="3">
        <f>IF(($Q$2-Расчет!X259)&gt;0,($Q$2-Расчет!X259),0)</f>
        <v>0</v>
      </c>
      <c r="Z245" s="3">
        <f t="shared" si="28"/>
        <v>0</v>
      </c>
      <c r="AA245" s="3">
        <f>IF(IF(Y245&gt;0,$Q$3-$Q$2,$Q$3-Расчет!X259)&gt;0,IF(Y245&gt;0,$Q$3-$Q$2,$Q$3-Расчет!X259),0)</f>
        <v>0</v>
      </c>
      <c r="AB245" s="3">
        <f t="shared" si="29"/>
        <v>0</v>
      </c>
      <c r="AC245" s="3">
        <f>IF(IF(AA245&gt;0,$Q$4-$Q$3,$Q$4-Расчет!X259)&gt;0,IF(AA245&gt;0,$Q$4-$Q$3,$Q$4-Расчет!X259),0)</f>
        <v>0</v>
      </c>
      <c r="AD245" s="3">
        <f t="shared" si="30"/>
        <v>0</v>
      </c>
      <c r="AE245" s="3">
        <f>IF(IF(AC245&gt;0,$Q$5-$Q$4,$Q$5-Расчет!X259)&gt;0,IF(AC245&gt;0,$Q$5-$Q$4,$Q$5-Расчет!X259),0)</f>
        <v>0</v>
      </c>
      <c r="AF245" s="3">
        <f t="shared" si="31"/>
        <v>0</v>
      </c>
      <c r="AG245" s="3">
        <f>IF(IF(AE245&gt;0,$Q$6-$Q$5,$Q$6-Расчет!X259)&gt;0,IF(AE245&gt;0,$Q$6-$Q$5,$Q$6-Расчет!X259),0)</f>
        <v>0</v>
      </c>
      <c r="AH245" s="3">
        <f t="shared" si="32"/>
        <v>0</v>
      </c>
    </row>
    <row r="246" spans="1:34" x14ac:dyDescent="0.25">
      <c r="A246" s="3">
        <f>IF(Расчет!H260='ФОРМУЛЫ!'!$B$4,Расчет!G260*Расчет!$N$28,IF(Расчет!H260='ФОРМУЛЫ!'!$B$5,Расчет!G260,IF(Расчет!H260='ФОРМУЛЫ!'!$B$6,Расчет!G260*Расчет!$O$28,0)))</f>
        <v>0</v>
      </c>
      <c r="B246" s="3">
        <f>A246*Расчет!E260</f>
        <v>0</v>
      </c>
      <c r="C246" s="3">
        <f>IF(Расчет!J260='ФОРМУЛЫ!'!$B$3,Расчет!G260*Расчет!I260/100,IF(Расчет!J260='ФОРМУЛЫ!'!$B$4,Расчет!I260*Расчет!$N$28,IF(Расчет!J260='ФОРМУЛЫ!'!$B$5,Расчет!I260,IF(Расчет!J260='ФОРМУЛЫ!'!$B$6,Расчет!I260*Расчет!$O$28,0))))</f>
        <v>0</v>
      </c>
      <c r="D246" s="3">
        <f>C246*Расчет!E260</f>
        <v>0</v>
      </c>
      <c r="E246" s="3">
        <f t="shared" si="25"/>
        <v>0</v>
      </c>
      <c r="F246" s="3">
        <f>E246*Расчет!E260</f>
        <v>0</v>
      </c>
      <c r="G246" s="3">
        <f>IF(Расчет!M260="",'ФОРМУЛЫ!'!E246*(100+Расчет!$M$28)/100,'ФОРМУЛЫ!'!E246*(100+Расчет!M260)/100)</f>
        <v>0</v>
      </c>
      <c r="H246" s="7">
        <f>IF(Расчет!M260="",ROUND(Расчет!K260*(1+Расчет!$M$28/100),0),ROUND(Расчет!K260*(1+Расчет!M260/100),0))</f>
        <v>0</v>
      </c>
      <c r="I246" s="7">
        <f>IF(Расчет!M260="",(Расчет!$M$28+100)/100,(Расчет!M260+100)/100)</f>
        <v>1.2</v>
      </c>
      <c r="J246" s="5">
        <f>IF(Расчет!P260="",IF($O$16=0,'ФОРМУЛЫ!'!H246,ROUND(Расчет!K260*'ФОРМУЛЫ!'!I246+L246,0)),Расчет!P260)</f>
        <v>0</v>
      </c>
      <c r="K246" s="5">
        <f>J246*Расчет!E260</f>
        <v>0</v>
      </c>
      <c r="L246" s="3">
        <f>IF($O$16=0,0,$M$16*(Расчет!K260/$O$16))</f>
        <v>0</v>
      </c>
      <c r="O246" s="3">
        <f>IF(Расчет!P260=0,Расчет!L260,0)</f>
        <v>0</v>
      </c>
      <c r="P246" s="12">
        <f t="shared" si="26"/>
        <v>0</v>
      </c>
      <c r="Q246" s="3">
        <f>IF(Расчет!H260='ФОРМУЛЫ!'!$B$5,'ФОРМУЛЫ!'!A246,0)</f>
        <v>0</v>
      </c>
      <c r="R246" s="3">
        <f>IF(Расчет!H260='ФОРМУЛЫ!'!$B$4,'ФОРМУЛЫ!'!A246,0)</f>
        <v>0</v>
      </c>
      <c r="S246" s="3">
        <f>IF(Расчет!H260='ФОРМУЛЫ!'!$B$6,'ФОРМУЛЫ!'!A246,0)</f>
        <v>0</v>
      </c>
      <c r="T246" s="5">
        <f>ROUND((IF(Расчет!R260='ФОРМУЛЫ!'!$E$3,(A246-A246/1.18),IF(Расчет!R260='ФОРМУЛЫ!'!$E$4,0,IF(Расчет!R260='ФОРМУЛЫ!'!$E$5,(A246-A246/1.1),X))))*Расчет!E260,2)</f>
        <v>0</v>
      </c>
      <c r="U246" s="3">
        <f>ROUND((IF(Расчет!R260='ФОРМУЛЫ!'!$E$3,(J246-J246/1.18),IF(Расчет!R260='ФОРМУЛЫ!'!$E$4,0,IF(Расчет!R260='ФОРМУЛЫ!'!$E$5,(J246-J246/1.1),X))))*Расчет!E260,2)</f>
        <v>0</v>
      </c>
      <c r="V246" s="3">
        <f>ROUND((J246-J246/1.18)*Расчет!E260,2)</f>
        <v>0</v>
      </c>
      <c r="W246" s="3">
        <f>ROUND(A246*Расчет!E260*0.21/365,2)</f>
        <v>0</v>
      </c>
      <c r="X246" s="3">
        <f t="shared" si="27"/>
        <v>0</v>
      </c>
      <c r="Y246" s="3">
        <f>IF(($Q$2-Расчет!X260)&gt;0,($Q$2-Расчет!X260),0)</f>
        <v>0</v>
      </c>
      <c r="Z246" s="3">
        <f t="shared" si="28"/>
        <v>0</v>
      </c>
      <c r="AA246" s="3">
        <f>IF(IF(Y246&gt;0,$Q$3-$Q$2,$Q$3-Расчет!X260)&gt;0,IF(Y246&gt;0,$Q$3-$Q$2,$Q$3-Расчет!X260),0)</f>
        <v>0</v>
      </c>
      <c r="AB246" s="3">
        <f t="shared" si="29"/>
        <v>0</v>
      </c>
      <c r="AC246" s="3">
        <f>IF(IF(AA246&gt;0,$Q$4-$Q$3,$Q$4-Расчет!X260)&gt;0,IF(AA246&gt;0,$Q$4-$Q$3,$Q$4-Расчет!X260),0)</f>
        <v>0</v>
      </c>
      <c r="AD246" s="3">
        <f t="shared" si="30"/>
        <v>0</v>
      </c>
      <c r="AE246" s="3">
        <f>IF(IF(AC246&gt;0,$Q$5-$Q$4,$Q$5-Расчет!X260)&gt;0,IF(AC246&gt;0,$Q$5-$Q$4,$Q$5-Расчет!X260),0)</f>
        <v>0</v>
      </c>
      <c r="AF246" s="3">
        <f t="shared" si="31"/>
        <v>0</v>
      </c>
      <c r="AG246" s="3">
        <f>IF(IF(AE246&gt;0,$Q$6-$Q$5,$Q$6-Расчет!X260)&gt;0,IF(AE246&gt;0,$Q$6-$Q$5,$Q$6-Расчет!X260),0)</f>
        <v>0</v>
      </c>
      <c r="AH246" s="3">
        <f t="shared" si="32"/>
        <v>0</v>
      </c>
    </row>
    <row r="247" spans="1:34" x14ac:dyDescent="0.25">
      <c r="A247" s="3">
        <f>IF(Расчет!H261='ФОРМУЛЫ!'!$B$4,Расчет!G261*Расчет!$N$28,IF(Расчет!H261='ФОРМУЛЫ!'!$B$5,Расчет!G261,IF(Расчет!H261='ФОРМУЛЫ!'!$B$6,Расчет!G261*Расчет!$O$28,0)))</f>
        <v>0</v>
      </c>
      <c r="B247" s="3">
        <f>A247*Расчет!E261</f>
        <v>0</v>
      </c>
      <c r="C247" s="3">
        <f>IF(Расчет!J261='ФОРМУЛЫ!'!$B$3,Расчет!G261*Расчет!I261/100,IF(Расчет!J261='ФОРМУЛЫ!'!$B$4,Расчет!I261*Расчет!$N$28,IF(Расчет!J261='ФОРМУЛЫ!'!$B$5,Расчет!I261,IF(Расчет!J261='ФОРМУЛЫ!'!$B$6,Расчет!I261*Расчет!$O$28,0))))</f>
        <v>0</v>
      </c>
      <c r="D247" s="3">
        <f>C247*Расчет!E261</f>
        <v>0</v>
      </c>
      <c r="E247" s="3">
        <f t="shared" si="25"/>
        <v>0</v>
      </c>
      <c r="F247" s="3">
        <f>E247*Расчет!E261</f>
        <v>0</v>
      </c>
      <c r="G247" s="3">
        <f>IF(Расчет!M261="",'ФОРМУЛЫ!'!E247*(100+Расчет!$M$28)/100,'ФОРМУЛЫ!'!E247*(100+Расчет!M261)/100)</f>
        <v>0</v>
      </c>
      <c r="H247" s="7">
        <f>IF(Расчет!M261="",ROUND(Расчет!K261*(1+Расчет!$M$28/100),0),ROUND(Расчет!K261*(1+Расчет!M261/100),0))</f>
        <v>0</v>
      </c>
      <c r="I247" s="7">
        <f>IF(Расчет!M261="",(Расчет!$M$28+100)/100,(Расчет!M261+100)/100)</f>
        <v>1.2</v>
      </c>
      <c r="J247" s="5">
        <f>IF(Расчет!P261="",IF($O$16=0,'ФОРМУЛЫ!'!H247,ROUND(Расчет!K261*'ФОРМУЛЫ!'!I247+L247,0)),Расчет!P261)</f>
        <v>0</v>
      </c>
      <c r="K247" s="5">
        <f>J247*Расчет!E261</f>
        <v>0</v>
      </c>
      <c r="L247" s="3">
        <f>IF($O$16=0,0,$M$16*(Расчет!K261/$O$16))</f>
        <v>0</v>
      </c>
      <c r="O247" s="3">
        <f>IF(Расчет!P261=0,Расчет!L261,0)</f>
        <v>0</v>
      </c>
      <c r="P247" s="12">
        <f t="shared" si="26"/>
        <v>0</v>
      </c>
      <c r="Q247" s="3">
        <f>IF(Расчет!H261='ФОРМУЛЫ!'!$B$5,'ФОРМУЛЫ!'!A247,0)</f>
        <v>0</v>
      </c>
      <c r="R247" s="3">
        <f>IF(Расчет!H261='ФОРМУЛЫ!'!$B$4,'ФОРМУЛЫ!'!A247,0)</f>
        <v>0</v>
      </c>
      <c r="S247" s="3">
        <f>IF(Расчет!H261='ФОРМУЛЫ!'!$B$6,'ФОРМУЛЫ!'!A247,0)</f>
        <v>0</v>
      </c>
      <c r="T247" s="5">
        <f>ROUND((IF(Расчет!R261='ФОРМУЛЫ!'!$E$3,(A247-A247/1.18),IF(Расчет!R261='ФОРМУЛЫ!'!$E$4,0,IF(Расчет!R261='ФОРМУЛЫ!'!$E$5,(A247-A247/1.1),X))))*Расчет!E261,2)</f>
        <v>0</v>
      </c>
      <c r="U247" s="3">
        <f>ROUND((IF(Расчет!R261='ФОРМУЛЫ!'!$E$3,(J247-J247/1.18),IF(Расчет!R261='ФОРМУЛЫ!'!$E$4,0,IF(Расчет!R261='ФОРМУЛЫ!'!$E$5,(J247-J247/1.1),X))))*Расчет!E261,2)</f>
        <v>0</v>
      </c>
      <c r="V247" s="3">
        <f>ROUND((J247-J247/1.18)*Расчет!E261,2)</f>
        <v>0</v>
      </c>
      <c r="W247" s="3">
        <f>ROUND(A247*Расчет!E261*0.21/365,2)</f>
        <v>0</v>
      </c>
      <c r="X247" s="3">
        <f t="shared" si="27"/>
        <v>0</v>
      </c>
      <c r="Y247" s="3">
        <f>IF(($Q$2-Расчет!X261)&gt;0,($Q$2-Расчет!X261),0)</f>
        <v>0</v>
      </c>
      <c r="Z247" s="3">
        <f t="shared" si="28"/>
        <v>0</v>
      </c>
      <c r="AA247" s="3">
        <f>IF(IF(Y247&gt;0,$Q$3-$Q$2,$Q$3-Расчет!X261)&gt;0,IF(Y247&gt;0,$Q$3-$Q$2,$Q$3-Расчет!X261),0)</f>
        <v>0</v>
      </c>
      <c r="AB247" s="3">
        <f t="shared" si="29"/>
        <v>0</v>
      </c>
      <c r="AC247" s="3">
        <f>IF(IF(AA247&gt;0,$Q$4-$Q$3,$Q$4-Расчет!X261)&gt;0,IF(AA247&gt;0,$Q$4-$Q$3,$Q$4-Расчет!X261),0)</f>
        <v>0</v>
      </c>
      <c r="AD247" s="3">
        <f t="shared" si="30"/>
        <v>0</v>
      </c>
      <c r="AE247" s="3">
        <f>IF(IF(AC247&gt;0,$Q$5-$Q$4,$Q$5-Расчет!X261)&gt;0,IF(AC247&gt;0,$Q$5-$Q$4,$Q$5-Расчет!X261),0)</f>
        <v>0</v>
      </c>
      <c r="AF247" s="3">
        <f t="shared" si="31"/>
        <v>0</v>
      </c>
      <c r="AG247" s="3">
        <f>IF(IF(AE247&gt;0,$Q$6-$Q$5,$Q$6-Расчет!X261)&gt;0,IF(AE247&gt;0,$Q$6-$Q$5,$Q$6-Расчет!X261),0)</f>
        <v>0</v>
      </c>
      <c r="AH247" s="3">
        <f t="shared" si="32"/>
        <v>0</v>
      </c>
    </row>
    <row r="248" spans="1:34" x14ac:dyDescent="0.25">
      <c r="A248" s="3">
        <f>IF(Расчет!H262='ФОРМУЛЫ!'!$B$4,Расчет!G262*Расчет!$N$28,IF(Расчет!H262='ФОРМУЛЫ!'!$B$5,Расчет!G262,IF(Расчет!H262='ФОРМУЛЫ!'!$B$6,Расчет!G262*Расчет!$O$28,0)))</f>
        <v>0</v>
      </c>
      <c r="B248" s="3">
        <f>A248*Расчет!E262</f>
        <v>0</v>
      </c>
      <c r="C248" s="3">
        <f>IF(Расчет!J262='ФОРМУЛЫ!'!$B$3,Расчет!G262*Расчет!I262/100,IF(Расчет!J262='ФОРМУЛЫ!'!$B$4,Расчет!I262*Расчет!$N$28,IF(Расчет!J262='ФОРМУЛЫ!'!$B$5,Расчет!I262,IF(Расчет!J262='ФОРМУЛЫ!'!$B$6,Расчет!I262*Расчет!$O$28,0))))</f>
        <v>0</v>
      </c>
      <c r="D248" s="3">
        <f>C248*Расчет!E262</f>
        <v>0</v>
      </c>
      <c r="E248" s="3">
        <f t="shared" si="25"/>
        <v>0</v>
      </c>
      <c r="F248" s="3">
        <f>E248*Расчет!E262</f>
        <v>0</v>
      </c>
      <c r="G248" s="3">
        <f>IF(Расчет!M262="",'ФОРМУЛЫ!'!E248*(100+Расчет!$M$28)/100,'ФОРМУЛЫ!'!E248*(100+Расчет!M262)/100)</f>
        <v>0</v>
      </c>
      <c r="H248" s="7">
        <f>IF(Расчет!M262="",ROUND(Расчет!K262*(1+Расчет!$M$28/100),0),ROUND(Расчет!K262*(1+Расчет!M262/100),0))</f>
        <v>0</v>
      </c>
      <c r="I248" s="7">
        <f>IF(Расчет!M262="",(Расчет!$M$28+100)/100,(Расчет!M262+100)/100)</f>
        <v>1.2</v>
      </c>
      <c r="J248" s="5">
        <f>IF(Расчет!P262="",IF($O$16=0,'ФОРМУЛЫ!'!H248,ROUND(Расчет!K262*'ФОРМУЛЫ!'!I248+L248,0)),Расчет!P262)</f>
        <v>0</v>
      </c>
      <c r="K248" s="5">
        <f>J248*Расчет!E262</f>
        <v>0</v>
      </c>
      <c r="L248" s="3">
        <f>IF($O$16=0,0,$M$16*(Расчет!K262/$O$16))</f>
        <v>0</v>
      </c>
      <c r="O248" s="3">
        <f>IF(Расчет!P262=0,Расчет!L262,0)</f>
        <v>0</v>
      </c>
      <c r="P248" s="12">
        <f t="shared" si="26"/>
        <v>0</v>
      </c>
      <c r="Q248" s="3">
        <f>IF(Расчет!H262='ФОРМУЛЫ!'!$B$5,'ФОРМУЛЫ!'!A248,0)</f>
        <v>0</v>
      </c>
      <c r="R248" s="3">
        <f>IF(Расчет!H262='ФОРМУЛЫ!'!$B$4,'ФОРМУЛЫ!'!A248,0)</f>
        <v>0</v>
      </c>
      <c r="S248" s="3">
        <f>IF(Расчет!H262='ФОРМУЛЫ!'!$B$6,'ФОРМУЛЫ!'!A248,0)</f>
        <v>0</v>
      </c>
      <c r="T248" s="5">
        <f>ROUND((IF(Расчет!R262='ФОРМУЛЫ!'!$E$3,(A248-A248/1.18),IF(Расчет!R262='ФОРМУЛЫ!'!$E$4,0,IF(Расчет!R262='ФОРМУЛЫ!'!$E$5,(A248-A248/1.1),X))))*Расчет!E262,2)</f>
        <v>0</v>
      </c>
      <c r="U248" s="3">
        <f>ROUND((IF(Расчет!R262='ФОРМУЛЫ!'!$E$3,(J248-J248/1.18),IF(Расчет!R262='ФОРМУЛЫ!'!$E$4,0,IF(Расчет!R262='ФОРМУЛЫ!'!$E$5,(J248-J248/1.1),X))))*Расчет!E262,2)</f>
        <v>0</v>
      </c>
      <c r="V248" s="3">
        <f>ROUND((J248-J248/1.18)*Расчет!E262,2)</f>
        <v>0</v>
      </c>
      <c r="W248" s="3">
        <f>ROUND(A248*Расчет!E262*0.21/365,2)</f>
        <v>0</v>
      </c>
      <c r="X248" s="3">
        <f t="shared" si="27"/>
        <v>0</v>
      </c>
      <c r="Y248" s="3">
        <f>IF(($Q$2-Расчет!X262)&gt;0,($Q$2-Расчет!X262),0)</f>
        <v>0</v>
      </c>
      <c r="Z248" s="3">
        <f t="shared" si="28"/>
        <v>0</v>
      </c>
      <c r="AA248" s="3">
        <f>IF(IF(Y248&gt;0,$Q$3-$Q$2,$Q$3-Расчет!X262)&gt;0,IF(Y248&gt;0,$Q$3-$Q$2,$Q$3-Расчет!X262),0)</f>
        <v>0</v>
      </c>
      <c r="AB248" s="3">
        <f t="shared" si="29"/>
        <v>0</v>
      </c>
      <c r="AC248" s="3">
        <f>IF(IF(AA248&gt;0,$Q$4-$Q$3,$Q$4-Расчет!X262)&gt;0,IF(AA248&gt;0,$Q$4-$Q$3,$Q$4-Расчет!X262),0)</f>
        <v>0</v>
      </c>
      <c r="AD248" s="3">
        <f t="shared" si="30"/>
        <v>0</v>
      </c>
      <c r="AE248" s="3">
        <f>IF(IF(AC248&gt;0,$Q$5-$Q$4,$Q$5-Расчет!X262)&gt;0,IF(AC248&gt;0,$Q$5-$Q$4,$Q$5-Расчет!X262),0)</f>
        <v>0</v>
      </c>
      <c r="AF248" s="3">
        <f t="shared" si="31"/>
        <v>0</v>
      </c>
      <c r="AG248" s="3">
        <f>IF(IF(AE248&gt;0,$Q$6-$Q$5,$Q$6-Расчет!X262)&gt;0,IF(AE248&gt;0,$Q$6-$Q$5,$Q$6-Расчет!X262),0)</f>
        <v>0</v>
      </c>
      <c r="AH248" s="3">
        <f t="shared" si="32"/>
        <v>0</v>
      </c>
    </row>
    <row r="249" spans="1:34" x14ac:dyDescent="0.25">
      <c r="A249" s="3">
        <f>IF(Расчет!H263='ФОРМУЛЫ!'!$B$4,Расчет!G263*Расчет!$N$28,IF(Расчет!H263='ФОРМУЛЫ!'!$B$5,Расчет!G263,IF(Расчет!H263='ФОРМУЛЫ!'!$B$6,Расчет!G263*Расчет!$O$28,0)))</f>
        <v>0</v>
      </c>
      <c r="B249" s="3">
        <f>A249*Расчет!E263</f>
        <v>0</v>
      </c>
      <c r="C249" s="3">
        <f>IF(Расчет!J263='ФОРМУЛЫ!'!$B$3,Расчет!G263*Расчет!I263/100,IF(Расчет!J263='ФОРМУЛЫ!'!$B$4,Расчет!I263*Расчет!$N$28,IF(Расчет!J263='ФОРМУЛЫ!'!$B$5,Расчет!I263,IF(Расчет!J263='ФОРМУЛЫ!'!$B$6,Расчет!I263*Расчет!$O$28,0))))</f>
        <v>0</v>
      </c>
      <c r="D249" s="3">
        <f>C249*Расчет!E263</f>
        <v>0</v>
      </c>
      <c r="E249" s="3">
        <f t="shared" si="25"/>
        <v>0</v>
      </c>
      <c r="F249" s="3">
        <f>E249*Расчет!E263</f>
        <v>0</v>
      </c>
      <c r="G249" s="3">
        <f>IF(Расчет!M263="",'ФОРМУЛЫ!'!E249*(100+Расчет!$M$28)/100,'ФОРМУЛЫ!'!E249*(100+Расчет!M263)/100)</f>
        <v>0</v>
      </c>
      <c r="H249" s="7">
        <f>IF(Расчет!M263="",ROUND(Расчет!K263*(1+Расчет!$M$28/100),0),ROUND(Расчет!K263*(1+Расчет!M263/100),0))</f>
        <v>0</v>
      </c>
      <c r="I249" s="7">
        <f>IF(Расчет!M263="",(Расчет!$M$28+100)/100,(Расчет!M263+100)/100)</f>
        <v>1.2</v>
      </c>
      <c r="J249" s="5">
        <f>IF(Расчет!P263="",IF($O$16=0,'ФОРМУЛЫ!'!H249,ROUND(Расчет!K263*'ФОРМУЛЫ!'!I249+L249,0)),Расчет!P263)</f>
        <v>0</v>
      </c>
      <c r="K249" s="5">
        <f>J249*Расчет!E263</f>
        <v>0</v>
      </c>
      <c r="L249" s="3">
        <f>IF($O$16=0,0,$M$16*(Расчет!K263/$O$16))</f>
        <v>0</v>
      </c>
      <c r="O249" s="3">
        <f>IF(Расчет!P263=0,Расчет!L263,0)</f>
        <v>0</v>
      </c>
      <c r="P249" s="12">
        <f t="shared" si="26"/>
        <v>0</v>
      </c>
      <c r="Q249" s="3">
        <f>IF(Расчет!H263='ФОРМУЛЫ!'!$B$5,'ФОРМУЛЫ!'!A249,0)</f>
        <v>0</v>
      </c>
      <c r="R249" s="3">
        <f>IF(Расчет!H263='ФОРМУЛЫ!'!$B$4,'ФОРМУЛЫ!'!A249,0)</f>
        <v>0</v>
      </c>
      <c r="S249" s="3">
        <f>IF(Расчет!H263='ФОРМУЛЫ!'!$B$6,'ФОРМУЛЫ!'!A249,0)</f>
        <v>0</v>
      </c>
      <c r="T249" s="5">
        <f>ROUND((IF(Расчет!R263='ФОРМУЛЫ!'!$E$3,(A249-A249/1.18),IF(Расчет!R263='ФОРМУЛЫ!'!$E$4,0,IF(Расчет!R263='ФОРМУЛЫ!'!$E$5,(A249-A249/1.1),X))))*Расчет!E263,2)</f>
        <v>0</v>
      </c>
      <c r="U249" s="3">
        <f>ROUND((IF(Расчет!R263='ФОРМУЛЫ!'!$E$3,(J249-J249/1.18),IF(Расчет!R263='ФОРМУЛЫ!'!$E$4,0,IF(Расчет!R263='ФОРМУЛЫ!'!$E$5,(J249-J249/1.1),X))))*Расчет!E263,2)</f>
        <v>0</v>
      </c>
      <c r="V249" s="3">
        <f>ROUND((J249-J249/1.18)*Расчет!E263,2)</f>
        <v>0</v>
      </c>
      <c r="W249" s="3">
        <f>ROUND(A249*Расчет!E263*0.21/365,2)</f>
        <v>0</v>
      </c>
      <c r="X249" s="3">
        <f t="shared" si="27"/>
        <v>0</v>
      </c>
      <c r="Y249" s="3">
        <f>IF(($Q$2-Расчет!X263)&gt;0,($Q$2-Расчет!X263),0)</f>
        <v>0</v>
      </c>
      <c r="Z249" s="3">
        <f t="shared" si="28"/>
        <v>0</v>
      </c>
      <c r="AA249" s="3">
        <f>IF(IF(Y249&gt;0,$Q$3-$Q$2,$Q$3-Расчет!X263)&gt;0,IF(Y249&gt;0,$Q$3-$Q$2,$Q$3-Расчет!X263),0)</f>
        <v>0</v>
      </c>
      <c r="AB249" s="3">
        <f t="shared" si="29"/>
        <v>0</v>
      </c>
      <c r="AC249" s="3">
        <f>IF(IF(AA249&gt;0,$Q$4-$Q$3,$Q$4-Расчет!X263)&gt;0,IF(AA249&gt;0,$Q$4-$Q$3,$Q$4-Расчет!X263),0)</f>
        <v>0</v>
      </c>
      <c r="AD249" s="3">
        <f t="shared" si="30"/>
        <v>0</v>
      </c>
      <c r="AE249" s="3">
        <f>IF(IF(AC249&gt;0,$Q$5-$Q$4,$Q$5-Расчет!X263)&gt;0,IF(AC249&gt;0,$Q$5-$Q$4,$Q$5-Расчет!X263),0)</f>
        <v>0</v>
      </c>
      <c r="AF249" s="3">
        <f t="shared" si="31"/>
        <v>0</v>
      </c>
      <c r="AG249" s="3">
        <f>IF(IF(AE249&gt;0,$Q$6-$Q$5,$Q$6-Расчет!X263)&gt;0,IF(AE249&gt;0,$Q$6-$Q$5,$Q$6-Расчет!X263),0)</f>
        <v>0</v>
      </c>
      <c r="AH249" s="3">
        <f t="shared" si="32"/>
        <v>0</v>
      </c>
    </row>
    <row r="250" spans="1:34" x14ac:dyDescent="0.25">
      <c r="A250" s="3">
        <f>IF(Расчет!H264='ФОРМУЛЫ!'!$B$4,Расчет!G264*Расчет!$N$28,IF(Расчет!H264='ФОРМУЛЫ!'!$B$5,Расчет!G264,IF(Расчет!H264='ФОРМУЛЫ!'!$B$6,Расчет!G264*Расчет!$O$28,0)))</f>
        <v>0</v>
      </c>
      <c r="B250" s="3">
        <f>A250*Расчет!E264</f>
        <v>0</v>
      </c>
      <c r="C250" s="3">
        <f>IF(Расчет!J264='ФОРМУЛЫ!'!$B$3,Расчет!G264*Расчет!I264/100,IF(Расчет!J264='ФОРМУЛЫ!'!$B$4,Расчет!I264*Расчет!$N$28,IF(Расчет!J264='ФОРМУЛЫ!'!$B$5,Расчет!I264,IF(Расчет!J264='ФОРМУЛЫ!'!$B$6,Расчет!I264*Расчет!$O$28,0))))</f>
        <v>0</v>
      </c>
      <c r="D250" s="3">
        <f>C250*Расчет!E264</f>
        <v>0</v>
      </c>
      <c r="E250" s="3">
        <f t="shared" si="25"/>
        <v>0</v>
      </c>
      <c r="F250" s="3">
        <f>E250*Расчет!E264</f>
        <v>0</v>
      </c>
      <c r="G250" s="3">
        <f>IF(Расчет!M264="",'ФОРМУЛЫ!'!E250*(100+Расчет!$M$28)/100,'ФОРМУЛЫ!'!E250*(100+Расчет!M264)/100)</f>
        <v>0</v>
      </c>
      <c r="H250" s="7">
        <f>IF(Расчет!M264="",ROUND(Расчет!K264*(1+Расчет!$M$28/100),0),ROUND(Расчет!K264*(1+Расчет!M264/100),0))</f>
        <v>0</v>
      </c>
      <c r="I250" s="7">
        <f>IF(Расчет!M264="",(Расчет!$M$28+100)/100,(Расчет!M264+100)/100)</f>
        <v>1.2</v>
      </c>
      <c r="J250" s="5">
        <f>IF(Расчет!P264="",IF($O$16=0,'ФОРМУЛЫ!'!H250,ROUND(Расчет!K264*'ФОРМУЛЫ!'!I250+L250,0)),Расчет!P264)</f>
        <v>0</v>
      </c>
      <c r="K250" s="5">
        <f>J250*Расчет!E264</f>
        <v>0</v>
      </c>
      <c r="L250" s="3">
        <f>IF($O$16=0,0,$M$16*(Расчет!K264/$O$16))</f>
        <v>0</v>
      </c>
      <c r="O250" s="3">
        <f>IF(Расчет!P264=0,Расчет!L264,0)</f>
        <v>0</v>
      </c>
      <c r="P250" s="12">
        <f t="shared" si="26"/>
        <v>0</v>
      </c>
      <c r="Q250" s="3">
        <f>IF(Расчет!H264='ФОРМУЛЫ!'!$B$5,'ФОРМУЛЫ!'!A250,0)</f>
        <v>0</v>
      </c>
      <c r="R250" s="3">
        <f>IF(Расчет!H264='ФОРМУЛЫ!'!$B$4,'ФОРМУЛЫ!'!A250,0)</f>
        <v>0</v>
      </c>
      <c r="S250" s="3">
        <f>IF(Расчет!H264='ФОРМУЛЫ!'!$B$6,'ФОРМУЛЫ!'!A250,0)</f>
        <v>0</v>
      </c>
      <c r="T250" s="5">
        <f>ROUND((IF(Расчет!R264='ФОРМУЛЫ!'!$E$3,(A250-A250/1.18),IF(Расчет!R264='ФОРМУЛЫ!'!$E$4,0,IF(Расчет!R264='ФОРМУЛЫ!'!$E$5,(A250-A250/1.1),X))))*Расчет!E264,2)</f>
        <v>0</v>
      </c>
      <c r="U250" s="3">
        <f>ROUND((IF(Расчет!R264='ФОРМУЛЫ!'!$E$3,(J250-J250/1.18),IF(Расчет!R264='ФОРМУЛЫ!'!$E$4,0,IF(Расчет!R264='ФОРМУЛЫ!'!$E$5,(J250-J250/1.1),X))))*Расчет!E264,2)</f>
        <v>0</v>
      </c>
      <c r="V250" s="3">
        <f>ROUND((J250-J250/1.18)*Расчет!E264,2)</f>
        <v>0</v>
      </c>
      <c r="W250" s="3">
        <f>ROUND(A250*Расчет!E264*0.21/365,2)</f>
        <v>0</v>
      </c>
      <c r="X250" s="3">
        <f t="shared" si="27"/>
        <v>0</v>
      </c>
      <c r="Y250" s="3">
        <f>IF(($Q$2-Расчет!X264)&gt;0,($Q$2-Расчет!X264),0)</f>
        <v>0</v>
      </c>
      <c r="Z250" s="3">
        <f t="shared" si="28"/>
        <v>0</v>
      </c>
      <c r="AA250" s="3">
        <f>IF(IF(Y250&gt;0,$Q$3-$Q$2,$Q$3-Расчет!X264)&gt;0,IF(Y250&gt;0,$Q$3-$Q$2,$Q$3-Расчет!X264),0)</f>
        <v>0</v>
      </c>
      <c r="AB250" s="3">
        <f t="shared" si="29"/>
        <v>0</v>
      </c>
      <c r="AC250" s="3">
        <f>IF(IF(AA250&gt;0,$Q$4-$Q$3,$Q$4-Расчет!X264)&gt;0,IF(AA250&gt;0,$Q$4-$Q$3,$Q$4-Расчет!X264),0)</f>
        <v>0</v>
      </c>
      <c r="AD250" s="3">
        <f t="shared" si="30"/>
        <v>0</v>
      </c>
      <c r="AE250" s="3">
        <f>IF(IF(AC250&gt;0,$Q$5-$Q$4,$Q$5-Расчет!X264)&gt;0,IF(AC250&gt;0,$Q$5-$Q$4,$Q$5-Расчет!X264),0)</f>
        <v>0</v>
      </c>
      <c r="AF250" s="3">
        <f t="shared" si="31"/>
        <v>0</v>
      </c>
      <c r="AG250" s="3">
        <f>IF(IF(AE250&gt;0,$Q$6-$Q$5,$Q$6-Расчет!X264)&gt;0,IF(AE250&gt;0,$Q$6-$Q$5,$Q$6-Расчет!X264),0)</f>
        <v>0</v>
      </c>
      <c r="AH250" s="3">
        <f t="shared" si="32"/>
        <v>0</v>
      </c>
    </row>
    <row r="251" spans="1:34" x14ac:dyDescent="0.25">
      <c r="A251" s="3">
        <f>IF(Расчет!H265='ФОРМУЛЫ!'!$B$4,Расчет!G265*Расчет!$N$28,IF(Расчет!H265='ФОРМУЛЫ!'!$B$5,Расчет!G265,IF(Расчет!H265='ФОРМУЛЫ!'!$B$6,Расчет!G265*Расчет!$O$28,0)))</f>
        <v>0</v>
      </c>
      <c r="B251" s="3">
        <f>A251*Расчет!E265</f>
        <v>0</v>
      </c>
      <c r="C251" s="3">
        <f>IF(Расчет!J265='ФОРМУЛЫ!'!$B$3,Расчет!G265*Расчет!I265/100,IF(Расчет!J265='ФОРМУЛЫ!'!$B$4,Расчет!I265*Расчет!$N$28,IF(Расчет!J265='ФОРМУЛЫ!'!$B$5,Расчет!I265,IF(Расчет!J265='ФОРМУЛЫ!'!$B$6,Расчет!I265*Расчет!$O$28,0))))</f>
        <v>0</v>
      </c>
      <c r="D251" s="3">
        <f>C251*Расчет!E265</f>
        <v>0</v>
      </c>
      <c r="E251" s="3">
        <f t="shared" si="25"/>
        <v>0</v>
      </c>
      <c r="F251" s="3">
        <f>E251*Расчет!E265</f>
        <v>0</v>
      </c>
      <c r="G251" s="3">
        <f>IF(Расчет!M265="",'ФОРМУЛЫ!'!E251*(100+Расчет!$M$28)/100,'ФОРМУЛЫ!'!E251*(100+Расчет!M265)/100)</f>
        <v>0</v>
      </c>
      <c r="H251" s="7">
        <f>IF(Расчет!M265="",ROUND(Расчет!K265*(1+Расчет!$M$28/100),0),ROUND(Расчет!K265*(1+Расчет!M265/100),0))</f>
        <v>0</v>
      </c>
      <c r="I251" s="7">
        <f>IF(Расчет!M265="",(Расчет!$M$28+100)/100,(Расчет!M265+100)/100)</f>
        <v>1.2</v>
      </c>
      <c r="J251" s="5">
        <f>IF(Расчет!P265="",IF($O$16=0,'ФОРМУЛЫ!'!H251,ROUND(Расчет!K265*'ФОРМУЛЫ!'!I251+L251,0)),Расчет!P265)</f>
        <v>0</v>
      </c>
      <c r="K251" s="5">
        <f>J251*Расчет!E265</f>
        <v>0</v>
      </c>
      <c r="L251" s="3">
        <f>IF($O$16=0,0,$M$16*(Расчет!K265/$O$16))</f>
        <v>0</v>
      </c>
      <c r="O251" s="3">
        <f>IF(Расчет!P265=0,Расчет!L265,0)</f>
        <v>0</v>
      </c>
      <c r="P251" s="12">
        <f t="shared" si="26"/>
        <v>0</v>
      </c>
      <c r="Q251" s="3">
        <f>IF(Расчет!H265='ФОРМУЛЫ!'!$B$5,'ФОРМУЛЫ!'!A251,0)</f>
        <v>0</v>
      </c>
      <c r="R251" s="3">
        <f>IF(Расчет!H265='ФОРМУЛЫ!'!$B$4,'ФОРМУЛЫ!'!A251,0)</f>
        <v>0</v>
      </c>
      <c r="S251" s="3">
        <f>IF(Расчет!H265='ФОРМУЛЫ!'!$B$6,'ФОРМУЛЫ!'!A251,0)</f>
        <v>0</v>
      </c>
      <c r="T251" s="5">
        <f>ROUND((IF(Расчет!R265='ФОРМУЛЫ!'!$E$3,(A251-A251/1.18),IF(Расчет!R265='ФОРМУЛЫ!'!$E$4,0,IF(Расчет!R265='ФОРМУЛЫ!'!$E$5,(A251-A251/1.1),X))))*Расчет!E265,2)</f>
        <v>0</v>
      </c>
      <c r="U251" s="3">
        <f>ROUND((IF(Расчет!R265='ФОРМУЛЫ!'!$E$3,(J251-J251/1.18),IF(Расчет!R265='ФОРМУЛЫ!'!$E$4,0,IF(Расчет!R265='ФОРМУЛЫ!'!$E$5,(J251-J251/1.1),X))))*Расчет!E265,2)</f>
        <v>0</v>
      </c>
      <c r="V251" s="3">
        <f>ROUND((J251-J251/1.18)*Расчет!E265,2)</f>
        <v>0</v>
      </c>
      <c r="W251" s="3">
        <f>ROUND(A251*Расчет!E265*0.21/365,2)</f>
        <v>0</v>
      </c>
      <c r="X251" s="3">
        <f t="shared" si="27"/>
        <v>0</v>
      </c>
      <c r="Y251" s="3">
        <f>IF(($Q$2-Расчет!X265)&gt;0,($Q$2-Расчет!X265),0)</f>
        <v>0</v>
      </c>
      <c r="Z251" s="3">
        <f t="shared" si="28"/>
        <v>0</v>
      </c>
      <c r="AA251" s="3">
        <f>IF(IF(Y251&gt;0,$Q$3-$Q$2,$Q$3-Расчет!X265)&gt;0,IF(Y251&gt;0,$Q$3-$Q$2,$Q$3-Расчет!X265),0)</f>
        <v>0</v>
      </c>
      <c r="AB251" s="3">
        <f t="shared" si="29"/>
        <v>0</v>
      </c>
      <c r="AC251" s="3">
        <f>IF(IF(AA251&gt;0,$Q$4-$Q$3,$Q$4-Расчет!X265)&gt;0,IF(AA251&gt;0,$Q$4-$Q$3,$Q$4-Расчет!X265),0)</f>
        <v>0</v>
      </c>
      <c r="AD251" s="3">
        <f t="shared" si="30"/>
        <v>0</v>
      </c>
      <c r="AE251" s="3">
        <f>IF(IF(AC251&gt;0,$Q$5-$Q$4,$Q$5-Расчет!X265)&gt;0,IF(AC251&gt;0,$Q$5-$Q$4,$Q$5-Расчет!X265),0)</f>
        <v>0</v>
      </c>
      <c r="AF251" s="3">
        <f t="shared" si="31"/>
        <v>0</v>
      </c>
      <c r="AG251" s="3">
        <f>IF(IF(AE251&gt;0,$Q$6-$Q$5,$Q$6-Расчет!X265)&gt;0,IF(AE251&gt;0,$Q$6-$Q$5,$Q$6-Расчет!X265),0)</f>
        <v>0</v>
      </c>
      <c r="AH251" s="3">
        <f t="shared" si="32"/>
        <v>0</v>
      </c>
    </row>
    <row r="252" spans="1:34" x14ac:dyDescent="0.25">
      <c r="A252" s="3">
        <f>IF(Расчет!H266='ФОРМУЛЫ!'!$B$4,Расчет!G266*Расчет!$N$28,IF(Расчет!H266='ФОРМУЛЫ!'!$B$5,Расчет!G266,IF(Расчет!H266='ФОРМУЛЫ!'!$B$6,Расчет!G266*Расчет!$O$28,0)))</f>
        <v>0</v>
      </c>
      <c r="B252" s="3">
        <f>A252*Расчет!E266</f>
        <v>0</v>
      </c>
      <c r="C252" s="3">
        <f>IF(Расчет!J266='ФОРМУЛЫ!'!$B$3,Расчет!G266*Расчет!I266/100,IF(Расчет!J266='ФОРМУЛЫ!'!$B$4,Расчет!I266*Расчет!$N$28,IF(Расчет!J266='ФОРМУЛЫ!'!$B$5,Расчет!I266,IF(Расчет!J266='ФОРМУЛЫ!'!$B$6,Расчет!I266*Расчет!$O$28,0))))</f>
        <v>0</v>
      </c>
      <c r="D252" s="3">
        <f>C252*Расчет!E266</f>
        <v>0</v>
      </c>
      <c r="E252" s="3">
        <f t="shared" si="25"/>
        <v>0</v>
      </c>
      <c r="F252" s="3">
        <f>E252*Расчет!E266</f>
        <v>0</v>
      </c>
      <c r="G252" s="3">
        <f>IF(Расчет!M266="",'ФОРМУЛЫ!'!E252*(100+Расчет!$M$28)/100,'ФОРМУЛЫ!'!E252*(100+Расчет!M266)/100)</f>
        <v>0</v>
      </c>
      <c r="H252" s="7">
        <f>IF(Расчет!M266="",ROUND(Расчет!K266*(1+Расчет!$M$28/100),0),ROUND(Расчет!K266*(1+Расчет!M266/100),0))</f>
        <v>0</v>
      </c>
      <c r="I252" s="7">
        <f>IF(Расчет!M266="",(Расчет!$M$28+100)/100,(Расчет!M266+100)/100)</f>
        <v>1.2</v>
      </c>
      <c r="J252" s="5">
        <f>IF(Расчет!P266="",IF($O$16=0,'ФОРМУЛЫ!'!H252,ROUND(Расчет!K266*'ФОРМУЛЫ!'!I252+L252,0)),Расчет!P266)</f>
        <v>0</v>
      </c>
      <c r="K252" s="5">
        <f>J252*Расчет!E266</f>
        <v>0</v>
      </c>
      <c r="L252" s="3">
        <f>IF($O$16=0,0,$M$16*(Расчет!K266/$O$16))</f>
        <v>0</v>
      </c>
      <c r="O252" s="3">
        <f>IF(Расчет!P266=0,Расчет!L266,0)</f>
        <v>0</v>
      </c>
      <c r="P252" s="12">
        <f t="shared" si="26"/>
        <v>0</v>
      </c>
      <c r="Q252" s="3">
        <f>IF(Расчет!H266='ФОРМУЛЫ!'!$B$5,'ФОРМУЛЫ!'!A252,0)</f>
        <v>0</v>
      </c>
      <c r="R252" s="3">
        <f>IF(Расчет!H266='ФОРМУЛЫ!'!$B$4,'ФОРМУЛЫ!'!A252,0)</f>
        <v>0</v>
      </c>
      <c r="S252" s="3">
        <f>IF(Расчет!H266='ФОРМУЛЫ!'!$B$6,'ФОРМУЛЫ!'!A252,0)</f>
        <v>0</v>
      </c>
      <c r="T252" s="5">
        <f>ROUND((IF(Расчет!R266='ФОРМУЛЫ!'!$E$3,(A252-A252/1.18),IF(Расчет!R266='ФОРМУЛЫ!'!$E$4,0,IF(Расчет!R266='ФОРМУЛЫ!'!$E$5,(A252-A252/1.1),X))))*Расчет!E266,2)</f>
        <v>0</v>
      </c>
      <c r="U252" s="3">
        <f>ROUND((IF(Расчет!R266='ФОРМУЛЫ!'!$E$3,(J252-J252/1.18),IF(Расчет!R266='ФОРМУЛЫ!'!$E$4,0,IF(Расчет!R266='ФОРМУЛЫ!'!$E$5,(J252-J252/1.1),X))))*Расчет!E266,2)</f>
        <v>0</v>
      </c>
      <c r="V252" s="3">
        <f>ROUND((J252-J252/1.18)*Расчет!E266,2)</f>
        <v>0</v>
      </c>
      <c r="W252" s="3">
        <f>ROUND(A252*Расчет!E266*0.21/365,2)</f>
        <v>0</v>
      </c>
      <c r="X252" s="3">
        <f t="shared" si="27"/>
        <v>0</v>
      </c>
      <c r="Y252" s="3">
        <f>IF(($Q$2-Расчет!X266)&gt;0,($Q$2-Расчет!X266),0)</f>
        <v>0</v>
      </c>
      <c r="Z252" s="3">
        <f t="shared" si="28"/>
        <v>0</v>
      </c>
      <c r="AA252" s="3">
        <f>IF(IF(Y252&gt;0,$Q$3-$Q$2,$Q$3-Расчет!X266)&gt;0,IF(Y252&gt;0,$Q$3-$Q$2,$Q$3-Расчет!X266),0)</f>
        <v>0</v>
      </c>
      <c r="AB252" s="3">
        <f t="shared" si="29"/>
        <v>0</v>
      </c>
      <c r="AC252" s="3">
        <f>IF(IF(AA252&gt;0,$Q$4-$Q$3,$Q$4-Расчет!X266)&gt;0,IF(AA252&gt;0,$Q$4-$Q$3,$Q$4-Расчет!X266),0)</f>
        <v>0</v>
      </c>
      <c r="AD252" s="3">
        <f t="shared" si="30"/>
        <v>0</v>
      </c>
      <c r="AE252" s="3">
        <f>IF(IF(AC252&gt;0,$Q$5-$Q$4,$Q$5-Расчет!X266)&gt;0,IF(AC252&gt;0,$Q$5-$Q$4,$Q$5-Расчет!X266),0)</f>
        <v>0</v>
      </c>
      <c r="AF252" s="3">
        <f t="shared" si="31"/>
        <v>0</v>
      </c>
      <c r="AG252" s="3">
        <f>IF(IF(AE252&gt;0,$Q$6-$Q$5,$Q$6-Расчет!X266)&gt;0,IF(AE252&gt;0,$Q$6-$Q$5,$Q$6-Расчет!X266),0)</f>
        <v>0</v>
      </c>
      <c r="AH252" s="3">
        <f t="shared" si="32"/>
        <v>0</v>
      </c>
    </row>
    <row r="253" spans="1:34" x14ac:dyDescent="0.25">
      <c r="A253" s="3">
        <f>IF(Расчет!H267='ФОРМУЛЫ!'!$B$4,Расчет!G267*Расчет!$N$28,IF(Расчет!H267='ФОРМУЛЫ!'!$B$5,Расчет!G267,IF(Расчет!H267='ФОРМУЛЫ!'!$B$6,Расчет!G267*Расчет!$O$28,0)))</f>
        <v>0</v>
      </c>
      <c r="B253" s="3">
        <f>A253*Расчет!E267</f>
        <v>0</v>
      </c>
      <c r="C253" s="3">
        <f>IF(Расчет!J267='ФОРМУЛЫ!'!$B$3,Расчет!G267*Расчет!I267/100,IF(Расчет!J267='ФОРМУЛЫ!'!$B$4,Расчет!I267*Расчет!$N$28,IF(Расчет!J267='ФОРМУЛЫ!'!$B$5,Расчет!I267,IF(Расчет!J267='ФОРМУЛЫ!'!$B$6,Расчет!I267*Расчет!$O$28,0))))</f>
        <v>0</v>
      </c>
      <c r="D253" s="3">
        <f>C253*Расчет!E267</f>
        <v>0</v>
      </c>
      <c r="E253" s="3">
        <f t="shared" si="25"/>
        <v>0</v>
      </c>
      <c r="F253" s="3">
        <f>E253*Расчет!E267</f>
        <v>0</v>
      </c>
      <c r="G253" s="3">
        <f>IF(Расчет!M267="",'ФОРМУЛЫ!'!E253*(100+Расчет!$M$28)/100,'ФОРМУЛЫ!'!E253*(100+Расчет!M267)/100)</f>
        <v>0</v>
      </c>
      <c r="H253" s="7">
        <f>IF(Расчет!M267="",ROUND(Расчет!K267*(1+Расчет!$M$28/100),0),ROUND(Расчет!K267*(1+Расчет!M267/100),0))</f>
        <v>0</v>
      </c>
      <c r="I253" s="7">
        <f>IF(Расчет!M267="",(Расчет!$M$28+100)/100,(Расчет!M267+100)/100)</f>
        <v>1.2</v>
      </c>
      <c r="J253" s="5">
        <f>IF(Расчет!P267="",IF($O$16=0,'ФОРМУЛЫ!'!H253,ROUND(Расчет!K267*'ФОРМУЛЫ!'!I253+L253,0)),Расчет!P267)</f>
        <v>0</v>
      </c>
      <c r="K253" s="5">
        <f>J253*Расчет!E267</f>
        <v>0</v>
      </c>
      <c r="L253" s="3">
        <f>IF($O$16=0,0,$M$16*(Расчет!K267/$O$16))</f>
        <v>0</v>
      </c>
      <c r="O253" s="3">
        <f>IF(Расчет!P267=0,Расчет!L267,0)</f>
        <v>0</v>
      </c>
      <c r="P253" s="12">
        <f t="shared" si="26"/>
        <v>0</v>
      </c>
      <c r="Q253" s="3">
        <f>IF(Расчет!H267='ФОРМУЛЫ!'!$B$5,'ФОРМУЛЫ!'!A253,0)</f>
        <v>0</v>
      </c>
      <c r="R253" s="3">
        <f>IF(Расчет!H267='ФОРМУЛЫ!'!$B$4,'ФОРМУЛЫ!'!A253,0)</f>
        <v>0</v>
      </c>
      <c r="S253" s="3">
        <f>IF(Расчет!H267='ФОРМУЛЫ!'!$B$6,'ФОРМУЛЫ!'!A253,0)</f>
        <v>0</v>
      </c>
      <c r="T253" s="5">
        <f>ROUND((IF(Расчет!R267='ФОРМУЛЫ!'!$E$3,(A253-A253/1.18),IF(Расчет!R267='ФОРМУЛЫ!'!$E$4,0,IF(Расчет!R267='ФОРМУЛЫ!'!$E$5,(A253-A253/1.1),X))))*Расчет!E267,2)</f>
        <v>0</v>
      </c>
      <c r="U253" s="3">
        <f>ROUND((IF(Расчет!R267='ФОРМУЛЫ!'!$E$3,(J253-J253/1.18),IF(Расчет!R267='ФОРМУЛЫ!'!$E$4,0,IF(Расчет!R267='ФОРМУЛЫ!'!$E$5,(J253-J253/1.1),X))))*Расчет!E267,2)</f>
        <v>0</v>
      </c>
      <c r="V253" s="3">
        <f>ROUND((J253-J253/1.18)*Расчет!E267,2)</f>
        <v>0</v>
      </c>
      <c r="W253" s="3">
        <f>ROUND(A253*Расчет!E267*0.21/365,2)</f>
        <v>0</v>
      </c>
      <c r="X253" s="3">
        <f t="shared" si="27"/>
        <v>0</v>
      </c>
      <c r="Y253" s="3">
        <f>IF(($Q$2-Расчет!X267)&gt;0,($Q$2-Расчет!X267),0)</f>
        <v>0</v>
      </c>
      <c r="Z253" s="3">
        <f t="shared" si="28"/>
        <v>0</v>
      </c>
      <c r="AA253" s="3">
        <f>IF(IF(Y253&gt;0,$Q$3-$Q$2,$Q$3-Расчет!X267)&gt;0,IF(Y253&gt;0,$Q$3-$Q$2,$Q$3-Расчет!X267),0)</f>
        <v>0</v>
      </c>
      <c r="AB253" s="3">
        <f t="shared" si="29"/>
        <v>0</v>
      </c>
      <c r="AC253" s="3">
        <f>IF(IF(AA253&gt;0,$Q$4-$Q$3,$Q$4-Расчет!X267)&gt;0,IF(AA253&gt;0,$Q$4-$Q$3,$Q$4-Расчет!X267),0)</f>
        <v>0</v>
      </c>
      <c r="AD253" s="3">
        <f t="shared" si="30"/>
        <v>0</v>
      </c>
      <c r="AE253" s="3">
        <f>IF(IF(AC253&gt;0,$Q$5-$Q$4,$Q$5-Расчет!X267)&gt;0,IF(AC253&gt;0,$Q$5-$Q$4,$Q$5-Расчет!X267),0)</f>
        <v>0</v>
      </c>
      <c r="AF253" s="3">
        <f t="shared" si="31"/>
        <v>0</v>
      </c>
      <c r="AG253" s="3">
        <f>IF(IF(AE253&gt;0,$Q$6-$Q$5,$Q$6-Расчет!X267)&gt;0,IF(AE253&gt;0,$Q$6-$Q$5,$Q$6-Расчет!X267),0)</f>
        <v>0</v>
      </c>
      <c r="AH253" s="3">
        <f t="shared" si="32"/>
        <v>0</v>
      </c>
    </row>
    <row r="254" spans="1:34" x14ac:dyDescent="0.25">
      <c r="A254" s="3">
        <f>IF(Расчет!H268='ФОРМУЛЫ!'!$B$4,Расчет!G268*Расчет!$N$28,IF(Расчет!H268='ФОРМУЛЫ!'!$B$5,Расчет!G268,IF(Расчет!H268='ФОРМУЛЫ!'!$B$6,Расчет!G268*Расчет!$O$28,0)))</f>
        <v>0</v>
      </c>
      <c r="B254" s="3">
        <f>A254*Расчет!E268</f>
        <v>0</v>
      </c>
      <c r="C254" s="3">
        <f>IF(Расчет!J268='ФОРМУЛЫ!'!$B$3,Расчет!G268*Расчет!I268/100,IF(Расчет!J268='ФОРМУЛЫ!'!$B$4,Расчет!I268*Расчет!$N$28,IF(Расчет!J268='ФОРМУЛЫ!'!$B$5,Расчет!I268,IF(Расчет!J268='ФОРМУЛЫ!'!$B$6,Расчет!I268*Расчет!$O$28,0))))</f>
        <v>0</v>
      </c>
      <c r="D254" s="3">
        <f>C254*Расчет!E268</f>
        <v>0</v>
      </c>
      <c r="E254" s="3">
        <f t="shared" si="25"/>
        <v>0</v>
      </c>
      <c r="F254" s="3">
        <f>E254*Расчет!E268</f>
        <v>0</v>
      </c>
      <c r="G254" s="3">
        <f>IF(Расчет!M268="",'ФОРМУЛЫ!'!E254*(100+Расчет!$M$28)/100,'ФОРМУЛЫ!'!E254*(100+Расчет!M268)/100)</f>
        <v>0</v>
      </c>
      <c r="H254" s="7">
        <f>IF(Расчет!M268="",ROUND(Расчет!K268*(1+Расчет!$M$28/100),0),ROUND(Расчет!K268*(1+Расчет!M268/100),0))</f>
        <v>0</v>
      </c>
      <c r="I254" s="7">
        <f>IF(Расчет!M268="",(Расчет!$M$28+100)/100,(Расчет!M268+100)/100)</f>
        <v>1.2</v>
      </c>
      <c r="J254" s="5">
        <f>IF(Расчет!P268="",IF($O$16=0,'ФОРМУЛЫ!'!H254,ROUND(Расчет!K268*'ФОРМУЛЫ!'!I254+L254,0)),Расчет!P268)</f>
        <v>0</v>
      </c>
      <c r="K254" s="5">
        <f>J254*Расчет!E268</f>
        <v>0</v>
      </c>
      <c r="L254" s="3">
        <f>IF($O$16=0,0,$M$16*(Расчет!K268/$O$16))</f>
        <v>0</v>
      </c>
      <c r="O254" s="3">
        <f>IF(Расчет!P268=0,Расчет!L268,0)</f>
        <v>0</v>
      </c>
      <c r="P254" s="12">
        <f t="shared" si="26"/>
        <v>0</v>
      </c>
      <c r="Q254" s="3">
        <f>IF(Расчет!H268='ФОРМУЛЫ!'!$B$5,'ФОРМУЛЫ!'!A254,0)</f>
        <v>0</v>
      </c>
      <c r="R254" s="3">
        <f>IF(Расчет!H268='ФОРМУЛЫ!'!$B$4,'ФОРМУЛЫ!'!A254,0)</f>
        <v>0</v>
      </c>
      <c r="S254" s="3">
        <f>IF(Расчет!H268='ФОРМУЛЫ!'!$B$6,'ФОРМУЛЫ!'!A254,0)</f>
        <v>0</v>
      </c>
      <c r="T254" s="5">
        <f>ROUND((IF(Расчет!R268='ФОРМУЛЫ!'!$E$3,(A254-A254/1.18),IF(Расчет!R268='ФОРМУЛЫ!'!$E$4,0,IF(Расчет!R268='ФОРМУЛЫ!'!$E$5,(A254-A254/1.1),X))))*Расчет!E268,2)</f>
        <v>0</v>
      </c>
      <c r="U254" s="3">
        <f>ROUND((IF(Расчет!R268='ФОРМУЛЫ!'!$E$3,(J254-J254/1.18),IF(Расчет!R268='ФОРМУЛЫ!'!$E$4,0,IF(Расчет!R268='ФОРМУЛЫ!'!$E$5,(J254-J254/1.1),X))))*Расчет!E268,2)</f>
        <v>0</v>
      </c>
      <c r="V254" s="3">
        <f>ROUND((J254-J254/1.18)*Расчет!E268,2)</f>
        <v>0</v>
      </c>
      <c r="W254" s="3">
        <f>ROUND(A254*Расчет!E268*0.21/365,2)</f>
        <v>0</v>
      </c>
      <c r="X254" s="3">
        <f t="shared" si="27"/>
        <v>0</v>
      </c>
      <c r="Y254" s="3">
        <f>IF(($Q$2-Расчет!X268)&gt;0,($Q$2-Расчет!X268),0)</f>
        <v>0</v>
      </c>
      <c r="Z254" s="3">
        <f t="shared" si="28"/>
        <v>0</v>
      </c>
      <c r="AA254" s="3">
        <f>IF(IF(Y254&gt;0,$Q$3-$Q$2,$Q$3-Расчет!X268)&gt;0,IF(Y254&gt;0,$Q$3-$Q$2,$Q$3-Расчет!X268),0)</f>
        <v>0</v>
      </c>
      <c r="AB254" s="3">
        <f t="shared" si="29"/>
        <v>0</v>
      </c>
      <c r="AC254" s="3">
        <f>IF(IF(AA254&gt;0,$Q$4-$Q$3,$Q$4-Расчет!X268)&gt;0,IF(AA254&gt;0,$Q$4-$Q$3,$Q$4-Расчет!X268),0)</f>
        <v>0</v>
      </c>
      <c r="AD254" s="3">
        <f t="shared" si="30"/>
        <v>0</v>
      </c>
      <c r="AE254" s="3">
        <f>IF(IF(AC254&gt;0,$Q$5-$Q$4,$Q$5-Расчет!X268)&gt;0,IF(AC254&gt;0,$Q$5-$Q$4,$Q$5-Расчет!X268),0)</f>
        <v>0</v>
      </c>
      <c r="AF254" s="3">
        <f t="shared" si="31"/>
        <v>0</v>
      </c>
      <c r="AG254" s="3">
        <f>IF(IF(AE254&gt;0,$Q$6-$Q$5,$Q$6-Расчет!X268)&gt;0,IF(AE254&gt;0,$Q$6-$Q$5,$Q$6-Расчет!X268),0)</f>
        <v>0</v>
      </c>
      <c r="AH254" s="3">
        <f t="shared" si="32"/>
        <v>0</v>
      </c>
    </row>
    <row r="255" spans="1:34" x14ac:dyDescent="0.25">
      <c r="A255" s="3">
        <f>IF(Расчет!H269='ФОРМУЛЫ!'!$B$4,Расчет!G269*Расчет!$N$28,IF(Расчет!H269='ФОРМУЛЫ!'!$B$5,Расчет!G269,IF(Расчет!H269='ФОРМУЛЫ!'!$B$6,Расчет!G269*Расчет!$O$28,0)))</f>
        <v>0</v>
      </c>
      <c r="B255" s="3">
        <f>A255*Расчет!E269</f>
        <v>0</v>
      </c>
      <c r="C255" s="3">
        <f>IF(Расчет!J269='ФОРМУЛЫ!'!$B$3,Расчет!G269*Расчет!I269/100,IF(Расчет!J269='ФОРМУЛЫ!'!$B$4,Расчет!I269*Расчет!$N$28,IF(Расчет!J269='ФОРМУЛЫ!'!$B$5,Расчет!I269,IF(Расчет!J269='ФОРМУЛЫ!'!$B$6,Расчет!I269*Расчет!$O$28,0))))</f>
        <v>0</v>
      </c>
      <c r="D255" s="3">
        <f>C255*Расчет!E269</f>
        <v>0</v>
      </c>
      <c r="E255" s="3">
        <f t="shared" si="25"/>
        <v>0</v>
      </c>
      <c r="F255" s="3">
        <f>E255*Расчет!E269</f>
        <v>0</v>
      </c>
      <c r="G255" s="3">
        <f>IF(Расчет!M269="",'ФОРМУЛЫ!'!E255*(100+Расчет!$M$28)/100,'ФОРМУЛЫ!'!E255*(100+Расчет!M269)/100)</f>
        <v>0</v>
      </c>
      <c r="H255" s="7">
        <f>IF(Расчет!M269="",ROUND(Расчет!K269*(1+Расчет!$M$28/100),0),ROUND(Расчет!K269*(1+Расчет!M269/100),0))</f>
        <v>0</v>
      </c>
      <c r="I255" s="7">
        <f>IF(Расчет!M269="",(Расчет!$M$28+100)/100,(Расчет!M269+100)/100)</f>
        <v>1.2</v>
      </c>
      <c r="J255" s="5">
        <f>IF(Расчет!P269="",IF($O$16=0,'ФОРМУЛЫ!'!H255,ROUND(Расчет!K269*'ФОРМУЛЫ!'!I255+L255,0)),Расчет!P269)</f>
        <v>0</v>
      </c>
      <c r="K255" s="5">
        <f>J255*Расчет!E269</f>
        <v>0</v>
      </c>
      <c r="L255" s="3">
        <f>IF($O$16=0,0,$M$16*(Расчет!K269/$O$16))</f>
        <v>0</v>
      </c>
      <c r="O255" s="3">
        <f>IF(Расчет!P269=0,Расчет!L269,0)</f>
        <v>0</v>
      </c>
      <c r="P255" s="12">
        <f t="shared" si="26"/>
        <v>0</v>
      </c>
      <c r="Q255" s="3">
        <f>IF(Расчет!H269='ФОРМУЛЫ!'!$B$5,'ФОРМУЛЫ!'!A255,0)</f>
        <v>0</v>
      </c>
      <c r="R255" s="3">
        <f>IF(Расчет!H269='ФОРМУЛЫ!'!$B$4,'ФОРМУЛЫ!'!A255,0)</f>
        <v>0</v>
      </c>
      <c r="S255" s="3">
        <f>IF(Расчет!H269='ФОРМУЛЫ!'!$B$6,'ФОРМУЛЫ!'!A255,0)</f>
        <v>0</v>
      </c>
      <c r="T255" s="5">
        <f>ROUND((IF(Расчет!R269='ФОРМУЛЫ!'!$E$3,(A255-A255/1.18),IF(Расчет!R269='ФОРМУЛЫ!'!$E$4,0,IF(Расчет!R269='ФОРМУЛЫ!'!$E$5,(A255-A255/1.1),X))))*Расчет!E269,2)</f>
        <v>0</v>
      </c>
      <c r="U255" s="3">
        <f>ROUND((IF(Расчет!R269='ФОРМУЛЫ!'!$E$3,(J255-J255/1.18),IF(Расчет!R269='ФОРМУЛЫ!'!$E$4,0,IF(Расчет!R269='ФОРМУЛЫ!'!$E$5,(J255-J255/1.1),X))))*Расчет!E269,2)</f>
        <v>0</v>
      </c>
      <c r="V255" s="3">
        <f>ROUND((J255-J255/1.18)*Расчет!E269,2)</f>
        <v>0</v>
      </c>
      <c r="W255" s="3">
        <f>ROUND(A255*Расчет!E269*0.21/365,2)</f>
        <v>0</v>
      </c>
      <c r="X255" s="3">
        <f t="shared" si="27"/>
        <v>0</v>
      </c>
      <c r="Y255" s="3">
        <f>IF(($Q$2-Расчет!X269)&gt;0,($Q$2-Расчет!X269),0)</f>
        <v>0</v>
      </c>
      <c r="Z255" s="3">
        <f t="shared" si="28"/>
        <v>0</v>
      </c>
      <c r="AA255" s="3">
        <f>IF(IF(Y255&gt;0,$Q$3-$Q$2,$Q$3-Расчет!X269)&gt;0,IF(Y255&gt;0,$Q$3-$Q$2,$Q$3-Расчет!X269),0)</f>
        <v>0</v>
      </c>
      <c r="AB255" s="3">
        <f t="shared" si="29"/>
        <v>0</v>
      </c>
      <c r="AC255" s="3">
        <f>IF(IF(AA255&gt;0,$Q$4-$Q$3,$Q$4-Расчет!X269)&gt;0,IF(AA255&gt;0,$Q$4-$Q$3,$Q$4-Расчет!X269),0)</f>
        <v>0</v>
      </c>
      <c r="AD255" s="3">
        <f t="shared" si="30"/>
        <v>0</v>
      </c>
      <c r="AE255" s="3">
        <f>IF(IF(AC255&gt;0,$Q$5-$Q$4,$Q$5-Расчет!X269)&gt;0,IF(AC255&gt;0,$Q$5-$Q$4,$Q$5-Расчет!X269),0)</f>
        <v>0</v>
      </c>
      <c r="AF255" s="3">
        <f t="shared" si="31"/>
        <v>0</v>
      </c>
      <c r="AG255" s="3">
        <f>IF(IF(AE255&gt;0,$Q$6-$Q$5,$Q$6-Расчет!X269)&gt;0,IF(AE255&gt;0,$Q$6-$Q$5,$Q$6-Расчет!X269),0)</f>
        <v>0</v>
      </c>
      <c r="AH255" s="3">
        <f t="shared" si="32"/>
        <v>0</v>
      </c>
    </row>
    <row r="256" spans="1:34" x14ac:dyDescent="0.25">
      <c r="A256" s="3">
        <f>IF(Расчет!H270='ФОРМУЛЫ!'!$B$4,Расчет!G270*Расчет!$N$28,IF(Расчет!H270='ФОРМУЛЫ!'!$B$5,Расчет!G270,IF(Расчет!H270='ФОРМУЛЫ!'!$B$6,Расчет!G270*Расчет!$O$28,0)))</f>
        <v>0</v>
      </c>
      <c r="B256" s="3">
        <f>A256*Расчет!E270</f>
        <v>0</v>
      </c>
      <c r="C256" s="3">
        <f>IF(Расчет!J270='ФОРМУЛЫ!'!$B$3,Расчет!G270*Расчет!I270/100,IF(Расчет!J270='ФОРМУЛЫ!'!$B$4,Расчет!I270*Расчет!$N$28,IF(Расчет!J270='ФОРМУЛЫ!'!$B$5,Расчет!I270,IF(Расчет!J270='ФОРМУЛЫ!'!$B$6,Расчет!I270*Расчет!$O$28,0))))</f>
        <v>0</v>
      </c>
      <c r="D256" s="3">
        <f>C256*Расчет!E270</f>
        <v>0</v>
      </c>
      <c r="E256" s="3">
        <f t="shared" si="25"/>
        <v>0</v>
      </c>
      <c r="F256" s="3">
        <f>E256*Расчет!E270</f>
        <v>0</v>
      </c>
      <c r="G256" s="3">
        <f>IF(Расчет!M270="",'ФОРМУЛЫ!'!E256*(100+Расчет!$M$28)/100,'ФОРМУЛЫ!'!E256*(100+Расчет!M270)/100)</f>
        <v>0</v>
      </c>
      <c r="H256" s="7">
        <f>IF(Расчет!M270="",ROUND(Расчет!K270*(1+Расчет!$M$28/100),0),ROUND(Расчет!K270*(1+Расчет!M270/100),0))</f>
        <v>0</v>
      </c>
      <c r="I256" s="7">
        <f>IF(Расчет!M270="",(Расчет!$M$28+100)/100,(Расчет!M270+100)/100)</f>
        <v>1.2</v>
      </c>
      <c r="J256" s="5">
        <f>IF(Расчет!P270="",IF($O$16=0,'ФОРМУЛЫ!'!H256,ROUND(Расчет!K270*'ФОРМУЛЫ!'!I256+L256,0)),Расчет!P270)</f>
        <v>0</v>
      </c>
      <c r="K256" s="5">
        <f>J256*Расчет!E270</f>
        <v>0</v>
      </c>
      <c r="L256" s="3">
        <f>IF($O$16=0,0,$M$16*(Расчет!K270/$O$16))</f>
        <v>0</v>
      </c>
      <c r="O256" s="3">
        <f>IF(Расчет!P270=0,Расчет!L270,0)</f>
        <v>0</v>
      </c>
      <c r="P256" s="12">
        <f t="shared" si="26"/>
        <v>0</v>
      </c>
      <c r="Q256" s="3">
        <f>IF(Расчет!H270='ФОРМУЛЫ!'!$B$5,'ФОРМУЛЫ!'!A256,0)</f>
        <v>0</v>
      </c>
      <c r="R256" s="3">
        <f>IF(Расчет!H270='ФОРМУЛЫ!'!$B$4,'ФОРМУЛЫ!'!A256,0)</f>
        <v>0</v>
      </c>
      <c r="S256" s="3">
        <f>IF(Расчет!H270='ФОРМУЛЫ!'!$B$6,'ФОРМУЛЫ!'!A256,0)</f>
        <v>0</v>
      </c>
      <c r="T256" s="5">
        <f>ROUND((IF(Расчет!R270='ФОРМУЛЫ!'!$E$3,(A256-A256/1.18),IF(Расчет!R270='ФОРМУЛЫ!'!$E$4,0,IF(Расчет!R270='ФОРМУЛЫ!'!$E$5,(A256-A256/1.1),X))))*Расчет!E270,2)</f>
        <v>0</v>
      </c>
      <c r="U256" s="3">
        <f>ROUND((IF(Расчет!R270='ФОРМУЛЫ!'!$E$3,(J256-J256/1.18),IF(Расчет!R270='ФОРМУЛЫ!'!$E$4,0,IF(Расчет!R270='ФОРМУЛЫ!'!$E$5,(J256-J256/1.1),X))))*Расчет!E270,2)</f>
        <v>0</v>
      </c>
      <c r="V256" s="3">
        <f>ROUND((J256-J256/1.18)*Расчет!E270,2)</f>
        <v>0</v>
      </c>
      <c r="W256" s="3">
        <f>ROUND(A256*Расчет!E270*0.21/365,2)</f>
        <v>0</v>
      </c>
      <c r="X256" s="3">
        <f t="shared" si="27"/>
        <v>0</v>
      </c>
      <c r="Y256" s="3">
        <f>IF(($Q$2-Расчет!X270)&gt;0,($Q$2-Расчет!X270),0)</f>
        <v>0</v>
      </c>
      <c r="Z256" s="3">
        <f t="shared" si="28"/>
        <v>0</v>
      </c>
      <c r="AA256" s="3">
        <f>IF(IF(Y256&gt;0,$Q$3-$Q$2,$Q$3-Расчет!X270)&gt;0,IF(Y256&gt;0,$Q$3-$Q$2,$Q$3-Расчет!X270),0)</f>
        <v>0</v>
      </c>
      <c r="AB256" s="3">
        <f t="shared" si="29"/>
        <v>0</v>
      </c>
      <c r="AC256" s="3">
        <f>IF(IF(AA256&gt;0,$Q$4-$Q$3,$Q$4-Расчет!X270)&gt;0,IF(AA256&gt;0,$Q$4-$Q$3,$Q$4-Расчет!X270),0)</f>
        <v>0</v>
      </c>
      <c r="AD256" s="3">
        <f t="shared" si="30"/>
        <v>0</v>
      </c>
      <c r="AE256" s="3">
        <f>IF(IF(AC256&gt;0,$Q$5-$Q$4,$Q$5-Расчет!X270)&gt;0,IF(AC256&gt;0,$Q$5-$Q$4,$Q$5-Расчет!X270),0)</f>
        <v>0</v>
      </c>
      <c r="AF256" s="3">
        <f t="shared" si="31"/>
        <v>0</v>
      </c>
      <c r="AG256" s="3">
        <f>IF(IF(AE256&gt;0,$Q$6-$Q$5,$Q$6-Расчет!X270)&gt;0,IF(AE256&gt;0,$Q$6-$Q$5,$Q$6-Расчет!X270),0)</f>
        <v>0</v>
      </c>
      <c r="AH256" s="3">
        <f t="shared" si="32"/>
        <v>0</v>
      </c>
    </row>
    <row r="257" spans="1:34" x14ac:dyDescent="0.25">
      <c r="A257" s="3">
        <f>IF(Расчет!H271='ФОРМУЛЫ!'!$B$4,Расчет!G271*Расчет!$N$28,IF(Расчет!H271='ФОРМУЛЫ!'!$B$5,Расчет!G271,IF(Расчет!H271='ФОРМУЛЫ!'!$B$6,Расчет!G271*Расчет!$O$28,0)))</f>
        <v>0</v>
      </c>
      <c r="B257" s="3">
        <f>A257*Расчет!E271</f>
        <v>0</v>
      </c>
      <c r="C257" s="3">
        <f>IF(Расчет!J271='ФОРМУЛЫ!'!$B$3,Расчет!G271*Расчет!I271/100,IF(Расчет!J271='ФОРМУЛЫ!'!$B$4,Расчет!I271*Расчет!$N$28,IF(Расчет!J271='ФОРМУЛЫ!'!$B$5,Расчет!I271,IF(Расчет!J271='ФОРМУЛЫ!'!$B$6,Расчет!I271*Расчет!$O$28,0))))</f>
        <v>0</v>
      </c>
      <c r="D257" s="3">
        <f>C257*Расчет!E271</f>
        <v>0</v>
      </c>
      <c r="E257" s="3">
        <f t="shared" si="25"/>
        <v>0</v>
      </c>
      <c r="F257" s="3">
        <f>E257*Расчет!E271</f>
        <v>0</v>
      </c>
      <c r="G257" s="3">
        <f>IF(Расчет!M271="",'ФОРМУЛЫ!'!E257*(100+Расчет!$M$28)/100,'ФОРМУЛЫ!'!E257*(100+Расчет!M271)/100)</f>
        <v>0</v>
      </c>
      <c r="H257" s="7">
        <f>IF(Расчет!M271="",ROUND(Расчет!K271*(1+Расчет!$M$28/100),0),ROUND(Расчет!K271*(1+Расчет!M271/100),0))</f>
        <v>0</v>
      </c>
      <c r="I257" s="7">
        <f>IF(Расчет!M271="",(Расчет!$M$28+100)/100,(Расчет!M271+100)/100)</f>
        <v>1.2</v>
      </c>
      <c r="J257" s="5">
        <f>IF(Расчет!P271="",IF($O$16=0,'ФОРМУЛЫ!'!H257,ROUND(Расчет!K271*'ФОРМУЛЫ!'!I257+L257,0)),Расчет!P271)</f>
        <v>0</v>
      </c>
      <c r="K257" s="5">
        <f>J257*Расчет!E271</f>
        <v>0</v>
      </c>
      <c r="L257" s="3">
        <f>IF($O$16=0,0,$M$16*(Расчет!K271/$O$16))</f>
        <v>0</v>
      </c>
      <c r="O257" s="3">
        <f>IF(Расчет!P271=0,Расчет!L271,0)</f>
        <v>0</v>
      </c>
      <c r="P257" s="12">
        <f t="shared" si="26"/>
        <v>0</v>
      </c>
      <c r="Q257" s="3">
        <f>IF(Расчет!H271='ФОРМУЛЫ!'!$B$5,'ФОРМУЛЫ!'!A257,0)</f>
        <v>0</v>
      </c>
      <c r="R257" s="3">
        <f>IF(Расчет!H271='ФОРМУЛЫ!'!$B$4,'ФОРМУЛЫ!'!A257,0)</f>
        <v>0</v>
      </c>
      <c r="S257" s="3">
        <f>IF(Расчет!H271='ФОРМУЛЫ!'!$B$6,'ФОРМУЛЫ!'!A257,0)</f>
        <v>0</v>
      </c>
      <c r="T257" s="5">
        <f>ROUND((IF(Расчет!R271='ФОРМУЛЫ!'!$E$3,(A257-A257/1.18),IF(Расчет!R271='ФОРМУЛЫ!'!$E$4,0,IF(Расчет!R271='ФОРМУЛЫ!'!$E$5,(A257-A257/1.1),X))))*Расчет!E271,2)</f>
        <v>0</v>
      </c>
      <c r="U257" s="3">
        <f>ROUND((IF(Расчет!R271='ФОРМУЛЫ!'!$E$3,(J257-J257/1.18),IF(Расчет!R271='ФОРМУЛЫ!'!$E$4,0,IF(Расчет!R271='ФОРМУЛЫ!'!$E$5,(J257-J257/1.1),X))))*Расчет!E271,2)</f>
        <v>0</v>
      </c>
      <c r="V257" s="3">
        <f>ROUND((J257-J257/1.18)*Расчет!E271,2)</f>
        <v>0</v>
      </c>
      <c r="W257" s="3">
        <f>ROUND(A257*Расчет!E271*0.21/365,2)</f>
        <v>0</v>
      </c>
      <c r="X257" s="3">
        <f t="shared" si="27"/>
        <v>0</v>
      </c>
      <c r="Y257" s="3">
        <f>IF(($Q$2-Расчет!X271)&gt;0,($Q$2-Расчет!X271),0)</f>
        <v>0</v>
      </c>
      <c r="Z257" s="3">
        <f t="shared" si="28"/>
        <v>0</v>
      </c>
      <c r="AA257" s="3">
        <f>IF(IF(Y257&gt;0,$Q$3-$Q$2,$Q$3-Расчет!X271)&gt;0,IF(Y257&gt;0,$Q$3-$Q$2,$Q$3-Расчет!X271),0)</f>
        <v>0</v>
      </c>
      <c r="AB257" s="3">
        <f t="shared" si="29"/>
        <v>0</v>
      </c>
      <c r="AC257" s="3">
        <f>IF(IF(AA257&gt;0,$Q$4-$Q$3,$Q$4-Расчет!X271)&gt;0,IF(AA257&gt;0,$Q$4-$Q$3,$Q$4-Расчет!X271),0)</f>
        <v>0</v>
      </c>
      <c r="AD257" s="3">
        <f t="shared" si="30"/>
        <v>0</v>
      </c>
      <c r="AE257" s="3">
        <f>IF(IF(AC257&gt;0,$Q$5-$Q$4,$Q$5-Расчет!X271)&gt;0,IF(AC257&gt;0,$Q$5-$Q$4,$Q$5-Расчет!X271),0)</f>
        <v>0</v>
      </c>
      <c r="AF257" s="3">
        <f t="shared" si="31"/>
        <v>0</v>
      </c>
      <c r="AG257" s="3">
        <f>IF(IF(AE257&gt;0,$Q$6-$Q$5,$Q$6-Расчет!X271)&gt;0,IF(AE257&gt;0,$Q$6-$Q$5,$Q$6-Расчет!X271),0)</f>
        <v>0</v>
      </c>
      <c r="AH257" s="3">
        <f t="shared" si="32"/>
        <v>0</v>
      </c>
    </row>
    <row r="258" spans="1:34" x14ac:dyDescent="0.25">
      <c r="A258" s="3">
        <f>IF(Расчет!H272='ФОРМУЛЫ!'!$B$4,Расчет!G272*Расчет!$N$28,IF(Расчет!H272='ФОРМУЛЫ!'!$B$5,Расчет!G272,IF(Расчет!H272='ФОРМУЛЫ!'!$B$6,Расчет!G272*Расчет!$O$28,0)))</f>
        <v>0</v>
      </c>
      <c r="B258" s="3">
        <f>A258*Расчет!E272</f>
        <v>0</v>
      </c>
      <c r="C258" s="3">
        <f>IF(Расчет!J272='ФОРМУЛЫ!'!$B$3,Расчет!G272*Расчет!I272/100,IF(Расчет!J272='ФОРМУЛЫ!'!$B$4,Расчет!I272*Расчет!$N$28,IF(Расчет!J272='ФОРМУЛЫ!'!$B$5,Расчет!I272,IF(Расчет!J272='ФОРМУЛЫ!'!$B$6,Расчет!I272*Расчет!$O$28,0))))</f>
        <v>0</v>
      </c>
      <c r="D258" s="3">
        <f>C258*Расчет!E272</f>
        <v>0</v>
      </c>
      <c r="E258" s="3">
        <f t="shared" si="25"/>
        <v>0</v>
      </c>
      <c r="F258" s="3">
        <f>E258*Расчет!E272</f>
        <v>0</v>
      </c>
      <c r="G258" s="3">
        <f>IF(Расчет!M272="",'ФОРМУЛЫ!'!E258*(100+Расчет!$M$28)/100,'ФОРМУЛЫ!'!E258*(100+Расчет!M272)/100)</f>
        <v>0</v>
      </c>
      <c r="H258" s="7">
        <f>IF(Расчет!M272="",ROUND(Расчет!K272*(1+Расчет!$M$28/100),0),ROUND(Расчет!K272*(1+Расчет!M272/100),0))</f>
        <v>0</v>
      </c>
      <c r="I258" s="7">
        <f>IF(Расчет!M272="",(Расчет!$M$28+100)/100,(Расчет!M272+100)/100)</f>
        <v>1.2</v>
      </c>
      <c r="J258" s="5">
        <f>IF(Расчет!P272="",IF($O$16=0,'ФОРМУЛЫ!'!H258,ROUND(Расчет!K272*'ФОРМУЛЫ!'!I258+L258,0)),Расчет!P272)</f>
        <v>0</v>
      </c>
      <c r="K258" s="5">
        <f>J258*Расчет!E272</f>
        <v>0</v>
      </c>
      <c r="L258" s="3">
        <f>IF($O$16=0,0,$M$16*(Расчет!K272/$O$16))</f>
        <v>0</v>
      </c>
      <c r="O258" s="3">
        <f>IF(Расчет!P272=0,Расчет!L272,0)</f>
        <v>0</v>
      </c>
      <c r="P258" s="12">
        <f t="shared" si="26"/>
        <v>0</v>
      </c>
      <c r="Q258" s="3">
        <f>IF(Расчет!H272='ФОРМУЛЫ!'!$B$5,'ФОРМУЛЫ!'!A258,0)</f>
        <v>0</v>
      </c>
      <c r="R258" s="3">
        <f>IF(Расчет!H272='ФОРМУЛЫ!'!$B$4,'ФОРМУЛЫ!'!A258,0)</f>
        <v>0</v>
      </c>
      <c r="S258" s="3">
        <f>IF(Расчет!H272='ФОРМУЛЫ!'!$B$6,'ФОРМУЛЫ!'!A258,0)</f>
        <v>0</v>
      </c>
      <c r="T258" s="5">
        <f>ROUND((IF(Расчет!R272='ФОРМУЛЫ!'!$E$3,(A258-A258/1.18),IF(Расчет!R272='ФОРМУЛЫ!'!$E$4,0,IF(Расчет!R272='ФОРМУЛЫ!'!$E$5,(A258-A258/1.1),X))))*Расчет!E272,2)</f>
        <v>0</v>
      </c>
      <c r="U258" s="3">
        <f>ROUND((IF(Расчет!R272='ФОРМУЛЫ!'!$E$3,(J258-J258/1.18),IF(Расчет!R272='ФОРМУЛЫ!'!$E$4,0,IF(Расчет!R272='ФОРМУЛЫ!'!$E$5,(J258-J258/1.1),X))))*Расчет!E272,2)</f>
        <v>0</v>
      </c>
      <c r="V258" s="3">
        <f>ROUND((J258-J258/1.18)*Расчет!E272,2)</f>
        <v>0</v>
      </c>
      <c r="W258" s="3">
        <f>ROUND(A258*Расчет!E272*0.21/365,2)</f>
        <v>0</v>
      </c>
      <c r="X258" s="3">
        <f t="shared" si="27"/>
        <v>0</v>
      </c>
      <c r="Y258" s="3">
        <f>IF(($Q$2-Расчет!X272)&gt;0,($Q$2-Расчет!X272),0)</f>
        <v>0</v>
      </c>
      <c r="Z258" s="3">
        <f t="shared" si="28"/>
        <v>0</v>
      </c>
      <c r="AA258" s="3">
        <f>IF(IF(Y258&gt;0,$Q$3-$Q$2,$Q$3-Расчет!X272)&gt;0,IF(Y258&gt;0,$Q$3-$Q$2,$Q$3-Расчет!X272),0)</f>
        <v>0</v>
      </c>
      <c r="AB258" s="3">
        <f t="shared" si="29"/>
        <v>0</v>
      </c>
      <c r="AC258" s="3">
        <f>IF(IF(AA258&gt;0,$Q$4-$Q$3,$Q$4-Расчет!X272)&gt;0,IF(AA258&gt;0,$Q$4-$Q$3,$Q$4-Расчет!X272),0)</f>
        <v>0</v>
      </c>
      <c r="AD258" s="3">
        <f t="shared" si="30"/>
        <v>0</v>
      </c>
      <c r="AE258" s="3">
        <f>IF(IF(AC258&gt;0,$Q$5-$Q$4,$Q$5-Расчет!X272)&gt;0,IF(AC258&gt;0,$Q$5-$Q$4,$Q$5-Расчет!X272),0)</f>
        <v>0</v>
      </c>
      <c r="AF258" s="3">
        <f t="shared" si="31"/>
        <v>0</v>
      </c>
      <c r="AG258" s="3">
        <f>IF(IF(AE258&gt;0,$Q$6-$Q$5,$Q$6-Расчет!X272)&gt;0,IF(AE258&gt;0,$Q$6-$Q$5,$Q$6-Расчет!X272),0)</f>
        <v>0</v>
      </c>
      <c r="AH258" s="3">
        <f t="shared" si="32"/>
        <v>0</v>
      </c>
    </row>
    <row r="259" spans="1:34" x14ac:dyDescent="0.25">
      <c r="A259" s="3">
        <f>IF(Расчет!H273='ФОРМУЛЫ!'!$B$4,Расчет!G273*Расчет!$N$28,IF(Расчет!H273='ФОРМУЛЫ!'!$B$5,Расчет!G273,IF(Расчет!H273='ФОРМУЛЫ!'!$B$6,Расчет!G273*Расчет!$O$28,0)))</f>
        <v>0</v>
      </c>
      <c r="B259" s="3">
        <f>A259*Расчет!E273</f>
        <v>0</v>
      </c>
      <c r="C259" s="3">
        <f>IF(Расчет!J273='ФОРМУЛЫ!'!$B$3,Расчет!G273*Расчет!I273/100,IF(Расчет!J273='ФОРМУЛЫ!'!$B$4,Расчет!I273*Расчет!$N$28,IF(Расчет!J273='ФОРМУЛЫ!'!$B$5,Расчет!I273,IF(Расчет!J273='ФОРМУЛЫ!'!$B$6,Расчет!I273*Расчет!$O$28,0))))</f>
        <v>0</v>
      </c>
      <c r="D259" s="3">
        <f>C259*Расчет!E273</f>
        <v>0</v>
      </c>
      <c r="E259" s="3">
        <f t="shared" si="25"/>
        <v>0</v>
      </c>
      <c r="F259" s="3">
        <f>E259*Расчет!E273</f>
        <v>0</v>
      </c>
      <c r="G259" s="3">
        <f>IF(Расчет!M273="",'ФОРМУЛЫ!'!E259*(100+Расчет!$M$28)/100,'ФОРМУЛЫ!'!E259*(100+Расчет!M273)/100)</f>
        <v>0</v>
      </c>
      <c r="H259" s="7">
        <f>IF(Расчет!M273="",ROUND(Расчет!K273*(1+Расчет!$M$28/100),0),ROUND(Расчет!K273*(1+Расчет!M273/100),0))</f>
        <v>0</v>
      </c>
      <c r="I259" s="7">
        <f>IF(Расчет!M273="",(Расчет!$M$28+100)/100,(Расчет!M273+100)/100)</f>
        <v>1.2</v>
      </c>
      <c r="J259" s="5">
        <f>IF(Расчет!P273="",IF($O$16=0,'ФОРМУЛЫ!'!H259,ROUND(Расчет!K273*'ФОРМУЛЫ!'!I259+L259,0)),Расчет!P273)</f>
        <v>0</v>
      </c>
      <c r="K259" s="5">
        <f>J259*Расчет!E273</f>
        <v>0</v>
      </c>
      <c r="L259" s="3">
        <f>IF($O$16=0,0,$M$16*(Расчет!K273/$O$16))</f>
        <v>0</v>
      </c>
      <c r="O259" s="3">
        <f>IF(Расчет!P273=0,Расчет!L273,0)</f>
        <v>0</v>
      </c>
      <c r="P259" s="12">
        <f t="shared" si="26"/>
        <v>0</v>
      </c>
      <c r="Q259" s="3">
        <f>IF(Расчет!H273='ФОРМУЛЫ!'!$B$5,'ФОРМУЛЫ!'!A259,0)</f>
        <v>0</v>
      </c>
      <c r="R259" s="3">
        <f>IF(Расчет!H273='ФОРМУЛЫ!'!$B$4,'ФОРМУЛЫ!'!A259,0)</f>
        <v>0</v>
      </c>
      <c r="S259" s="3">
        <f>IF(Расчет!H273='ФОРМУЛЫ!'!$B$6,'ФОРМУЛЫ!'!A259,0)</f>
        <v>0</v>
      </c>
      <c r="T259" s="5">
        <f>ROUND((IF(Расчет!R273='ФОРМУЛЫ!'!$E$3,(A259-A259/1.18),IF(Расчет!R273='ФОРМУЛЫ!'!$E$4,0,IF(Расчет!R273='ФОРМУЛЫ!'!$E$5,(A259-A259/1.1),X))))*Расчет!E273,2)</f>
        <v>0</v>
      </c>
      <c r="U259" s="3">
        <f>ROUND((IF(Расчет!R273='ФОРМУЛЫ!'!$E$3,(J259-J259/1.18),IF(Расчет!R273='ФОРМУЛЫ!'!$E$4,0,IF(Расчет!R273='ФОРМУЛЫ!'!$E$5,(J259-J259/1.1),X))))*Расчет!E273,2)</f>
        <v>0</v>
      </c>
      <c r="V259" s="3">
        <f>ROUND((J259-J259/1.18)*Расчет!E273,2)</f>
        <v>0</v>
      </c>
      <c r="W259" s="3">
        <f>ROUND(A259*Расчет!E273*0.21/365,2)</f>
        <v>0</v>
      </c>
      <c r="X259" s="3">
        <f t="shared" si="27"/>
        <v>0</v>
      </c>
      <c r="Y259" s="3">
        <f>IF(($Q$2-Расчет!X273)&gt;0,($Q$2-Расчет!X273),0)</f>
        <v>0</v>
      </c>
      <c r="Z259" s="3">
        <f t="shared" si="28"/>
        <v>0</v>
      </c>
      <c r="AA259" s="3">
        <f>IF(IF(Y259&gt;0,$Q$3-$Q$2,$Q$3-Расчет!X273)&gt;0,IF(Y259&gt;0,$Q$3-$Q$2,$Q$3-Расчет!X273),0)</f>
        <v>0</v>
      </c>
      <c r="AB259" s="3">
        <f t="shared" si="29"/>
        <v>0</v>
      </c>
      <c r="AC259" s="3">
        <f>IF(IF(AA259&gt;0,$Q$4-$Q$3,$Q$4-Расчет!X273)&gt;0,IF(AA259&gt;0,$Q$4-$Q$3,$Q$4-Расчет!X273),0)</f>
        <v>0</v>
      </c>
      <c r="AD259" s="3">
        <f t="shared" si="30"/>
        <v>0</v>
      </c>
      <c r="AE259" s="3">
        <f>IF(IF(AC259&gt;0,$Q$5-$Q$4,$Q$5-Расчет!X273)&gt;0,IF(AC259&gt;0,$Q$5-$Q$4,$Q$5-Расчет!X273),0)</f>
        <v>0</v>
      </c>
      <c r="AF259" s="3">
        <f t="shared" si="31"/>
        <v>0</v>
      </c>
      <c r="AG259" s="3">
        <f>IF(IF(AE259&gt;0,$Q$6-$Q$5,$Q$6-Расчет!X273)&gt;0,IF(AE259&gt;0,$Q$6-$Q$5,$Q$6-Расчет!X273),0)</f>
        <v>0</v>
      </c>
      <c r="AH259" s="3">
        <f t="shared" si="32"/>
        <v>0</v>
      </c>
    </row>
    <row r="260" spans="1:34" x14ac:dyDescent="0.25">
      <c r="A260" s="3">
        <f>IF(Расчет!H274='ФОРМУЛЫ!'!$B$4,Расчет!G274*Расчет!$N$28,IF(Расчет!H274='ФОРМУЛЫ!'!$B$5,Расчет!G274,IF(Расчет!H274='ФОРМУЛЫ!'!$B$6,Расчет!G274*Расчет!$O$28,0)))</f>
        <v>0</v>
      </c>
      <c r="B260" s="3">
        <f>A260*Расчет!E274</f>
        <v>0</v>
      </c>
      <c r="C260" s="3">
        <f>IF(Расчет!J274='ФОРМУЛЫ!'!$B$3,Расчет!G274*Расчет!I274/100,IF(Расчет!J274='ФОРМУЛЫ!'!$B$4,Расчет!I274*Расчет!$N$28,IF(Расчет!J274='ФОРМУЛЫ!'!$B$5,Расчет!I274,IF(Расчет!J274='ФОРМУЛЫ!'!$B$6,Расчет!I274*Расчет!$O$28,0))))</f>
        <v>0</v>
      </c>
      <c r="D260" s="3">
        <f>C260*Расчет!E274</f>
        <v>0</v>
      </c>
      <c r="E260" s="3">
        <f t="shared" si="25"/>
        <v>0</v>
      </c>
      <c r="F260" s="3">
        <f>E260*Расчет!E274</f>
        <v>0</v>
      </c>
      <c r="G260" s="3">
        <f>IF(Расчет!M274="",'ФОРМУЛЫ!'!E260*(100+Расчет!$M$28)/100,'ФОРМУЛЫ!'!E260*(100+Расчет!M274)/100)</f>
        <v>0</v>
      </c>
      <c r="H260" s="7">
        <f>IF(Расчет!M274="",ROUND(Расчет!K274*(1+Расчет!$M$28/100),0),ROUND(Расчет!K274*(1+Расчет!M274/100),0))</f>
        <v>0</v>
      </c>
      <c r="I260" s="7">
        <f>IF(Расчет!M274="",(Расчет!$M$28+100)/100,(Расчет!M274+100)/100)</f>
        <v>1.2</v>
      </c>
      <c r="J260" s="5">
        <f>IF(Расчет!P274="",IF($O$16=0,'ФОРМУЛЫ!'!H260,ROUND(Расчет!K274*'ФОРМУЛЫ!'!I260+L260,0)),Расчет!P274)</f>
        <v>0</v>
      </c>
      <c r="K260" s="5">
        <f>J260*Расчет!E274</f>
        <v>0</v>
      </c>
      <c r="L260" s="3">
        <f>IF($O$16=0,0,$M$16*(Расчет!K274/$O$16))</f>
        <v>0</v>
      </c>
      <c r="O260" s="3">
        <f>IF(Расчет!P274=0,Расчет!L274,0)</f>
        <v>0</v>
      </c>
      <c r="P260" s="12">
        <f t="shared" si="26"/>
        <v>0</v>
      </c>
      <c r="Q260" s="3">
        <f>IF(Расчет!H274='ФОРМУЛЫ!'!$B$5,'ФОРМУЛЫ!'!A260,0)</f>
        <v>0</v>
      </c>
      <c r="R260" s="3">
        <f>IF(Расчет!H274='ФОРМУЛЫ!'!$B$4,'ФОРМУЛЫ!'!A260,0)</f>
        <v>0</v>
      </c>
      <c r="S260" s="3">
        <f>IF(Расчет!H274='ФОРМУЛЫ!'!$B$6,'ФОРМУЛЫ!'!A260,0)</f>
        <v>0</v>
      </c>
      <c r="T260" s="5">
        <f>ROUND((IF(Расчет!R274='ФОРМУЛЫ!'!$E$3,(A260-A260/1.18),IF(Расчет!R274='ФОРМУЛЫ!'!$E$4,0,IF(Расчет!R274='ФОРМУЛЫ!'!$E$5,(A260-A260/1.1),X))))*Расчет!E274,2)</f>
        <v>0</v>
      </c>
      <c r="U260" s="3">
        <f>ROUND((IF(Расчет!R274='ФОРМУЛЫ!'!$E$3,(J260-J260/1.18),IF(Расчет!R274='ФОРМУЛЫ!'!$E$4,0,IF(Расчет!R274='ФОРМУЛЫ!'!$E$5,(J260-J260/1.1),X))))*Расчет!E274,2)</f>
        <v>0</v>
      </c>
      <c r="V260" s="3">
        <f>ROUND((J260-J260/1.18)*Расчет!E274,2)</f>
        <v>0</v>
      </c>
      <c r="W260" s="3">
        <f>ROUND(A260*Расчет!E274*0.21/365,2)</f>
        <v>0</v>
      </c>
      <c r="X260" s="3">
        <f t="shared" si="27"/>
        <v>0</v>
      </c>
      <c r="Y260" s="3">
        <f>IF(($Q$2-Расчет!X274)&gt;0,($Q$2-Расчет!X274),0)</f>
        <v>0</v>
      </c>
      <c r="Z260" s="3">
        <f t="shared" si="28"/>
        <v>0</v>
      </c>
      <c r="AA260" s="3">
        <f>IF(IF(Y260&gt;0,$Q$3-$Q$2,$Q$3-Расчет!X274)&gt;0,IF(Y260&gt;0,$Q$3-$Q$2,$Q$3-Расчет!X274),0)</f>
        <v>0</v>
      </c>
      <c r="AB260" s="3">
        <f t="shared" si="29"/>
        <v>0</v>
      </c>
      <c r="AC260" s="3">
        <f>IF(IF(AA260&gt;0,$Q$4-$Q$3,$Q$4-Расчет!X274)&gt;0,IF(AA260&gt;0,$Q$4-$Q$3,$Q$4-Расчет!X274),0)</f>
        <v>0</v>
      </c>
      <c r="AD260" s="3">
        <f t="shared" si="30"/>
        <v>0</v>
      </c>
      <c r="AE260" s="3">
        <f>IF(IF(AC260&gt;0,$Q$5-$Q$4,$Q$5-Расчет!X274)&gt;0,IF(AC260&gt;0,$Q$5-$Q$4,$Q$5-Расчет!X274),0)</f>
        <v>0</v>
      </c>
      <c r="AF260" s="3">
        <f t="shared" si="31"/>
        <v>0</v>
      </c>
      <c r="AG260" s="3">
        <f>IF(IF(AE260&gt;0,$Q$6-$Q$5,$Q$6-Расчет!X274)&gt;0,IF(AE260&gt;0,$Q$6-$Q$5,$Q$6-Расчет!X274),0)</f>
        <v>0</v>
      </c>
      <c r="AH260" s="3">
        <f t="shared" si="32"/>
        <v>0</v>
      </c>
    </row>
    <row r="261" spans="1:34" x14ac:dyDescent="0.25">
      <c r="A261" s="3">
        <f>IF(Расчет!H275='ФОРМУЛЫ!'!$B$4,Расчет!G275*Расчет!$N$28,IF(Расчет!H275='ФОРМУЛЫ!'!$B$5,Расчет!G275,IF(Расчет!H275='ФОРМУЛЫ!'!$B$6,Расчет!G275*Расчет!$O$28,0)))</f>
        <v>0</v>
      </c>
      <c r="B261" s="3">
        <f>A261*Расчет!E275</f>
        <v>0</v>
      </c>
      <c r="C261" s="3">
        <f>IF(Расчет!J275='ФОРМУЛЫ!'!$B$3,Расчет!G275*Расчет!I275/100,IF(Расчет!J275='ФОРМУЛЫ!'!$B$4,Расчет!I275*Расчет!$N$28,IF(Расчет!J275='ФОРМУЛЫ!'!$B$5,Расчет!I275,IF(Расчет!J275='ФОРМУЛЫ!'!$B$6,Расчет!I275*Расчет!$O$28,0))))</f>
        <v>0</v>
      </c>
      <c r="D261" s="3">
        <f>C261*Расчет!E275</f>
        <v>0</v>
      </c>
      <c r="E261" s="3">
        <f t="shared" si="25"/>
        <v>0</v>
      </c>
      <c r="F261" s="3">
        <f>E261*Расчет!E275</f>
        <v>0</v>
      </c>
      <c r="G261" s="3">
        <f>IF(Расчет!M275="",'ФОРМУЛЫ!'!E261*(100+Расчет!$M$28)/100,'ФОРМУЛЫ!'!E261*(100+Расчет!M275)/100)</f>
        <v>0</v>
      </c>
      <c r="H261" s="7">
        <f>IF(Расчет!M275="",ROUND(Расчет!K275*(1+Расчет!$M$28/100),0),ROUND(Расчет!K275*(1+Расчет!M275/100),0))</f>
        <v>0</v>
      </c>
      <c r="I261" s="7">
        <f>IF(Расчет!M275="",(Расчет!$M$28+100)/100,(Расчет!M275+100)/100)</f>
        <v>1.2</v>
      </c>
      <c r="J261" s="5">
        <f>IF(Расчет!P275="",IF($O$16=0,'ФОРМУЛЫ!'!H261,ROUND(Расчет!K275*'ФОРМУЛЫ!'!I261+L261,0)),Расчет!P275)</f>
        <v>0</v>
      </c>
      <c r="K261" s="5">
        <f>J261*Расчет!E275</f>
        <v>0</v>
      </c>
      <c r="L261" s="3">
        <f>IF($O$16=0,0,$M$16*(Расчет!K275/$O$16))</f>
        <v>0</v>
      </c>
      <c r="O261" s="3">
        <f>IF(Расчет!P275=0,Расчет!L275,0)</f>
        <v>0</v>
      </c>
      <c r="P261" s="12">
        <f t="shared" si="26"/>
        <v>0</v>
      </c>
      <c r="Q261" s="3">
        <f>IF(Расчет!H275='ФОРМУЛЫ!'!$B$5,'ФОРМУЛЫ!'!A261,0)</f>
        <v>0</v>
      </c>
      <c r="R261" s="3">
        <f>IF(Расчет!H275='ФОРМУЛЫ!'!$B$4,'ФОРМУЛЫ!'!A261,0)</f>
        <v>0</v>
      </c>
      <c r="S261" s="3">
        <f>IF(Расчет!H275='ФОРМУЛЫ!'!$B$6,'ФОРМУЛЫ!'!A261,0)</f>
        <v>0</v>
      </c>
      <c r="T261" s="5">
        <f>ROUND((IF(Расчет!R275='ФОРМУЛЫ!'!$E$3,(A261-A261/1.18),IF(Расчет!R275='ФОРМУЛЫ!'!$E$4,0,IF(Расчет!R275='ФОРМУЛЫ!'!$E$5,(A261-A261/1.1),X))))*Расчет!E275,2)</f>
        <v>0</v>
      </c>
      <c r="U261" s="3">
        <f>ROUND((IF(Расчет!R275='ФОРМУЛЫ!'!$E$3,(J261-J261/1.18),IF(Расчет!R275='ФОРМУЛЫ!'!$E$4,0,IF(Расчет!R275='ФОРМУЛЫ!'!$E$5,(J261-J261/1.1),X))))*Расчет!E275,2)</f>
        <v>0</v>
      </c>
      <c r="V261" s="3">
        <f>ROUND((J261-J261/1.18)*Расчет!E275,2)</f>
        <v>0</v>
      </c>
      <c r="W261" s="3">
        <f>ROUND(A261*Расчет!E275*0.21/365,2)</f>
        <v>0</v>
      </c>
      <c r="X261" s="3">
        <f t="shared" si="27"/>
        <v>0</v>
      </c>
      <c r="Y261" s="3">
        <f>IF(($Q$2-Расчет!X275)&gt;0,($Q$2-Расчет!X275),0)</f>
        <v>0</v>
      </c>
      <c r="Z261" s="3">
        <f t="shared" si="28"/>
        <v>0</v>
      </c>
      <c r="AA261" s="3">
        <f>IF(IF(Y261&gt;0,$Q$3-$Q$2,$Q$3-Расчет!X275)&gt;0,IF(Y261&gt;0,$Q$3-$Q$2,$Q$3-Расчет!X275),0)</f>
        <v>0</v>
      </c>
      <c r="AB261" s="3">
        <f t="shared" si="29"/>
        <v>0</v>
      </c>
      <c r="AC261" s="3">
        <f>IF(IF(AA261&gt;0,$Q$4-$Q$3,$Q$4-Расчет!X275)&gt;0,IF(AA261&gt;0,$Q$4-$Q$3,$Q$4-Расчет!X275),0)</f>
        <v>0</v>
      </c>
      <c r="AD261" s="3">
        <f t="shared" si="30"/>
        <v>0</v>
      </c>
      <c r="AE261" s="3">
        <f>IF(IF(AC261&gt;0,$Q$5-$Q$4,$Q$5-Расчет!X275)&gt;0,IF(AC261&gt;0,$Q$5-$Q$4,$Q$5-Расчет!X275),0)</f>
        <v>0</v>
      </c>
      <c r="AF261" s="3">
        <f t="shared" si="31"/>
        <v>0</v>
      </c>
      <c r="AG261" s="3">
        <f>IF(IF(AE261&gt;0,$Q$6-$Q$5,$Q$6-Расчет!X275)&gt;0,IF(AE261&gt;0,$Q$6-$Q$5,$Q$6-Расчет!X275),0)</f>
        <v>0</v>
      </c>
      <c r="AH261" s="3">
        <f t="shared" si="32"/>
        <v>0</v>
      </c>
    </row>
    <row r="262" spans="1:34" x14ac:dyDescent="0.25">
      <c r="A262" s="3">
        <f>IF(Расчет!H276='ФОРМУЛЫ!'!$B$4,Расчет!G276*Расчет!$N$28,IF(Расчет!H276='ФОРМУЛЫ!'!$B$5,Расчет!G276,IF(Расчет!H276='ФОРМУЛЫ!'!$B$6,Расчет!G276*Расчет!$O$28,0)))</f>
        <v>0</v>
      </c>
      <c r="B262" s="3">
        <f>A262*Расчет!E276</f>
        <v>0</v>
      </c>
      <c r="C262" s="3">
        <f>IF(Расчет!J276='ФОРМУЛЫ!'!$B$3,Расчет!G276*Расчет!I276/100,IF(Расчет!J276='ФОРМУЛЫ!'!$B$4,Расчет!I276*Расчет!$N$28,IF(Расчет!J276='ФОРМУЛЫ!'!$B$5,Расчет!I276,IF(Расчет!J276='ФОРМУЛЫ!'!$B$6,Расчет!I276*Расчет!$O$28,0))))</f>
        <v>0</v>
      </c>
      <c r="D262" s="3">
        <f>C262*Расчет!E276</f>
        <v>0</v>
      </c>
      <c r="E262" s="3">
        <f t="shared" si="25"/>
        <v>0</v>
      </c>
      <c r="F262" s="3">
        <f>E262*Расчет!E276</f>
        <v>0</v>
      </c>
      <c r="G262" s="3">
        <f>IF(Расчет!M276="",'ФОРМУЛЫ!'!E262*(100+Расчет!$M$28)/100,'ФОРМУЛЫ!'!E262*(100+Расчет!M276)/100)</f>
        <v>0</v>
      </c>
      <c r="H262" s="7">
        <f>IF(Расчет!M276="",ROUND(Расчет!K276*(1+Расчет!$M$28/100),0),ROUND(Расчет!K276*(1+Расчет!M276/100),0))</f>
        <v>0</v>
      </c>
      <c r="I262" s="7">
        <f>IF(Расчет!M276="",(Расчет!$M$28+100)/100,(Расчет!M276+100)/100)</f>
        <v>1.2</v>
      </c>
      <c r="J262" s="5">
        <f>IF(Расчет!P276="",IF($O$16=0,'ФОРМУЛЫ!'!H262,ROUND(Расчет!K276*'ФОРМУЛЫ!'!I262+L262,0)),Расчет!P276)</f>
        <v>0</v>
      </c>
      <c r="K262" s="5">
        <f>J262*Расчет!E276</f>
        <v>0</v>
      </c>
      <c r="L262" s="3">
        <f>IF($O$16=0,0,$M$16*(Расчет!K276/$O$16))</f>
        <v>0</v>
      </c>
      <c r="O262" s="3">
        <f>IF(Расчет!P276=0,Расчет!L276,0)</f>
        <v>0</v>
      </c>
      <c r="P262" s="12">
        <f t="shared" si="26"/>
        <v>0</v>
      </c>
      <c r="Q262" s="3">
        <f>IF(Расчет!H276='ФОРМУЛЫ!'!$B$5,'ФОРМУЛЫ!'!A262,0)</f>
        <v>0</v>
      </c>
      <c r="R262" s="3">
        <f>IF(Расчет!H276='ФОРМУЛЫ!'!$B$4,'ФОРМУЛЫ!'!A262,0)</f>
        <v>0</v>
      </c>
      <c r="S262" s="3">
        <f>IF(Расчет!H276='ФОРМУЛЫ!'!$B$6,'ФОРМУЛЫ!'!A262,0)</f>
        <v>0</v>
      </c>
      <c r="T262" s="5">
        <f>ROUND((IF(Расчет!R276='ФОРМУЛЫ!'!$E$3,(A262-A262/1.18),IF(Расчет!R276='ФОРМУЛЫ!'!$E$4,0,IF(Расчет!R276='ФОРМУЛЫ!'!$E$5,(A262-A262/1.1),X))))*Расчет!E276,2)</f>
        <v>0</v>
      </c>
      <c r="U262" s="3">
        <f>ROUND((IF(Расчет!R276='ФОРМУЛЫ!'!$E$3,(J262-J262/1.18),IF(Расчет!R276='ФОРМУЛЫ!'!$E$4,0,IF(Расчет!R276='ФОРМУЛЫ!'!$E$5,(J262-J262/1.1),X))))*Расчет!E276,2)</f>
        <v>0</v>
      </c>
      <c r="V262" s="3">
        <f>ROUND((J262-J262/1.18)*Расчет!E276,2)</f>
        <v>0</v>
      </c>
      <c r="W262" s="3">
        <f>ROUND(A262*Расчет!E276*0.21/365,2)</f>
        <v>0</v>
      </c>
      <c r="X262" s="3">
        <f t="shared" si="27"/>
        <v>0</v>
      </c>
      <c r="Y262" s="3">
        <f>IF(($Q$2-Расчет!X276)&gt;0,($Q$2-Расчет!X276),0)</f>
        <v>0</v>
      </c>
      <c r="Z262" s="3">
        <f t="shared" si="28"/>
        <v>0</v>
      </c>
      <c r="AA262" s="3">
        <f>IF(IF(Y262&gt;0,$Q$3-$Q$2,$Q$3-Расчет!X276)&gt;0,IF(Y262&gt;0,$Q$3-$Q$2,$Q$3-Расчет!X276),0)</f>
        <v>0</v>
      </c>
      <c r="AB262" s="3">
        <f t="shared" si="29"/>
        <v>0</v>
      </c>
      <c r="AC262" s="3">
        <f>IF(IF(AA262&gt;0,$Q$4-$Q$3,$Q$4-Расчет!X276)&gt;0,IF(AA262&gt;0,$Q$4-$Q$3,$Q$4-Расчет!X276),0)</f>
        <v>0</v>
      </c>
      <c r="AD262" s="3">
        <f t="shared" si="30"/>
        <v>0</v>
      </c>
      <c r="AE262" s="3">
        <f>IF(IF(AC262&gt;0,$Q$5-$Q$4,$Q$5-Расчет!X276)&gt;0,IF(AC262&gt;0,$Q$5-$Q$4,$Q$5-Расчет!X276),0)</f>
        <v>0</v>
      </c>
      <c r="AF262" s="3">
        <f t="shared" si="31"/>
        <v>0</v>
      </c>
      <c r="AG262" s="3">
        <f>IF(IF(AE262&gt;0,$Q$6-$Q$5,$Q$6-Расчет!X276)&gt;0,IF(AE262&gt;0,$Q$6-$Q$5,$Q$6-Расчет!X276),0)</f>
        <v>0</v>
      </c>
      <c r="AH262" s="3">
        <f t="shared" si="32"/>
        <v>0</v>
      </c>
    </row>
    <row r="263" spans="1:34" x14ac:dyDescent="0.25">
      <c r="A263" s="3">
        <f>IF(Расчет!H277='ФОРМУЛЫ!'!$B$4,Расчет!G277*Расчет!$N$28,IF(Расчет!H277='ФОРМУЛЫ!'!$B$5,Расчет!G277,IF(Расчет!H277='ФОРМУЛЫ!'!$B$6,Расчет!G277*Расчет!$O$28,0)))</f>
        <v>0</v>
      </c>
      <c r="B263" s="3">
        <f>A263*Расчет!E277</f>
        <v>0</v>
      </c>
      <c r="C263" s="3">
        <f>IF(Расчет!J277='ФОРМУЛЫ!'!$B$3,Расчет!G277*Расчет!I277/100,IF(Расчет!J277='ФОРМУЛЫ!'!$B$4,Расчет!I277*Расчет!$N$28,IF(Расчет!J277='ФОРМУЛЫ!'!$B$5,Расчет!I277,IF(Расчет!J277='ФОРМУЛЫ!'!$B$6,Расчет!I277*Расчет!$O$28,0))))</f>
        <v>0</v>
      </c>
      <c r="D263" s="3">
        <f>C263*Расчет!E277</f>
        <v>0</v>
      </c>
      <c r="E263" s="3">
        <f t="shared" si="25"/>
        <v>0</v>
      </c>
      <c r="F263" s="3">
        <f>E263*Расчет!E277</f>
        <v>0</v>
      </c>
      <c r="G263" s="3">
        <f>IF(Расчет!M277="",'ФОРМУЛЫ!'!E263*(100+Расчет!$M$28)/100,'ФОРМУЛЫ!'!E263*(100+Расчет!M277)/100)</f>
        <v>0</v>
      </c>
      <c r="H263" s="7">
        <f>IF(Расчет!M277="",ROUND(Расчет!K277*(1+Расчет!$M$28/100),0),ROUND(Расчет!K277*(1+Расчет!M277/100),0))</f>
        <v>0</v>
      </c>
      <c r="I263" s="7">
        <f>IF(Расчет!M277="",(Расчет!$M$28+100)/100,(Расчет!M277+100)/100)</f>
        <v>1.2</v>
      </c>
      <c r="J263" s="5">
        <f>IF(Расчет!P277="",IF($O$16=0,'ФОРМУЛЫ!'!H263,ROUND(Расчет!K277*'ФОРМУЛЫ!'!I263+L263,0)),Расчет!P277)</f>
        <v>0</v>
      </c>
      <c r="K263" s="5">
        <f>J263*Расчет!E277</f>
        <v>0</v>
      </c>
      <c r="L263" s="3">
        <f>IF($O$16=0,0,$M$16*(Расчет!K277/$O$16))</f>
        <v>0</v>
      </c>
      <c r="O263" s="3">
        <f>IF(Расчет!P277=0,Расчет!L277,0)</f>
        <v>0</v>
      </c>
      <c r="P263" s="12">
        <f t="shared" si="26"/>
        <v>0</v>
      </c>
      <c r="Q263" s="3">
        <f>IF(Расчет!H277='ФОРМУЛЫ!'!$B$5,'ФОРМУЛЫ!'!A263,0)</f>
        <v>0</v>
      </c>
      <c r="R263" s="3">
        <f>IF(Расчет!H277='ФОРМУЛЫ!'!$B$4,'ФОРМУЛЫ!'!A263,0)</f>
        <v>0</v>
      </c>
      <c r="S263" s="3">
        <f>IF(Расчет!H277='ФОРМУЛЫ!'!$B$6,'ФОРМУЛЫ!'!A263,0)</f>
        <v>0</v>
      </c>
      <c r="T263" s="5">
        <f>ROUND((IF(Расчет!R277='ФОРМУЛЫ!'!$E$3,(A263-A263/1.18),IF(Расчет!R277='ФОРМУЛЫ!'!$E$4,0,IF(Расчет!R277='ФОРМУЛЫ!'!$E$5,(A263-A263/1.1),X))))*Расчет!E277,2)</f>
        <v>0</v>
      </c>
      <c r="U263" s="3">
        <f>ROUND((IF(Расчет!R277='ФОРМУЛЫ!'!$E$3,(J263-J263/1.18),IF(Расчет!R277='ФОРМУЛЫ!'!$E$4,0,IF(Расчет!R277='ФОРМУЛЫ!'!$E$5,(J263-J263/1.1),X))))*Расчет!E277,2)</f>
        <v>0</v>
      </c>
      <c r="V263" s="3">
        <f>ROUND((J263-J263/1.18)*Расчет!E277,2)</f>
        <v>0</v>
      </c>
      <c r="W263" s="3">
        <f>ROUND(A263*Расчет!E277*0.21/365,2)</f>
        <v>0</v>
      </c>
      <c r="X263" s="3">
        <f t="shared" si="27"/>
        <v>0</v>
      </c>
      <c r="Y263" s="3">
        <f>IF(($Q$2-Расчет!X277)&gt;0,($Q$2-Расчет!X277),0)</f>
        <v>0</v>
      </c>
      <c r="Z263" s="3">
        <f t="shared" si="28"/>
        <v>0</v>
      </c>
      <c r="AA263" s="3">
        <f>IF(IF(Y263&gt;0,$Q$3-$Q$2,$Q$3-Расчет!X277)&gt;0,IF(Y263&gt;0,$Q$3-$Q$2,$Q$3-Расчет!X277),0)</f>
        <v>0</v>
      </c>
      <c r="AB263" s="3">
        <f t="shared" si="29"/>
        <v>0</v>
      </c>
      <c r="AC263" s="3">
        <f>IF(IF(AA263&gt;0,$Q$4-$Q$3,$Q$4-Расчет!X277)&gt;0,IF(AA263&gt;0,$Q$4-$Q$3,$Q$4-Расчет!X277),0)</f>
        <v>0</v>
      </c>
      <c r="AD263" s="3">
        <f t="shared" si="30"/>
        <v>0</v>
      </c>
      <c r="AE263" s="3">
        <f>IF(IF(AC263&gt;0,$Q$5-$Q$4,$Q$5-Расчет!X277)&gt;0,IF(AC263&gt;0,$Q$5-$Q$4,$Q$5-Расчет!X277),0)</f>
        <v>0</v>
      </c>
      <c r="AF263" s="3">
        <f t="shared" si="31"/>
        <v>0</v>
      </c>
      <c r="AG263" s="3">
        <f>IF(IF(AE263&gt;0,$Q$6-$Q$5,$Q$6-Расчет!X277)&gt;0,IF(AE263&gt;0,$Q$6-$Q$5,$Q$6-Расчет!X277),0)</f>
        <v>0</v>
      </c>
      <c r="AH263" s="3">
        <f t="shared" si="32"/>
        <v>0</v>
      </c>
    </row>
    <row r="264" spans="1:34" x14ac:dyDescent="0.25">
      <c r="A264" s="3">
        <f>IF(Расчет!H278='ФОРМУЛЫ!'!$B$4,Расчет!G278*Расчет!$N$28,IF(Расчет!H278='ФОРМУЛЫ!'!$B$5,Расчет!G278,IF(Расчет!H278='ФОРМУЛЫ!'!$B$6,Расчет!G278*Расчет!$O$28,0)))</f>
        <v>0</v>
      </c>
      <c r="B264" s="3">
        <f>A264*Расчет!E278</f>
        <v>0</v>
      </c>
      <c r="C264" s="3">
        <f>IF(Расчет!J278='ФОРМУЛЫ!'!$B$3,Расчет!G278*Расчет!I278/100,IF(Расчет!J278='ФОРМУЛЫ!'!$B$4,Расчет!I278*Расчет!$N$28,IF(Расчет!J278='ФОРМУЛЫ!'!$B$5,Расчет!I278,IF(Расчет!J278='ФОРМУЛЫ!'!$B$6,Расчет!I278*Расчет!$O$28,0))))</f>
        <v>0</v>
      </c>
      <c r="D264" s="3">
        <f>C264*Расчет!E278</f>
        <v>0</v>
      </c>
      <c r="E264" s="3">
        <f t="shared" si="25"/>
        <v>0</v>
      </c>
      <c r="F264" s="3">
        <f>E264*Расчет!E278</f>
        <v>0</v>
      </c>
      <c r="G264" s="3">
        <f>IF(Расчет!M278="",'ФОРМУЛЫ!'!E264*(100+Расчет!$M$28)/100,'ФОРМУЛЫ!'!E264*(100+Расчет!M278)/100)</f>
        <v>0</v>
      </c>
      <c r="H264" s="7">
        <f>IF(Расчет!M278="",ROUND(Расчет!K278*(1+Расчет!$M$28/100),0),ROUND(Расчет!K278*(1+Расчет!M278/100),0))</f>
        <v>0</v>
      </c>
      <c r="I264" s="7">
        <f>IF(Расчет!M278="",(Расчет!$M$28+100)/100,(Расчет!M278+100)/100)</f>
        <v>1.2</v>
      </c>
      <c r="J264" s="5">
        <f>IF(Расчет!P278="",IF($O$16=0,'ФОРМУЛЫ!'!H264,ROUND(Расчет!K278*'ФОРМУЛЫ!'!I264+L264,0)),Расчет!P278)</f>
        <v>0</v>
      </c>
      <c r="K264" s="5">
        <f>J264*Расчет!E278</f>
        <v>0</v>
      </c>
      <c r="L264" s="3">
        <f>IF($O$16=0,0,$M$16*(Расчет!K278/$O$16))</f>
        <v>0</v>
      </c>
      <c r="O264" s="3">
        <f>IF(Расчет!P278=0,Расчет!L278,0)</f>
        <v>0</v>
      </c>
      <c r="P264" s="12">
        <f t="shared" si="26"/>
        <v>0</v>
      </c>
      <c r="Q264" s="3">
        <f>IF(Расчет!H278='ФОРМУЛЫ!'!$B$5,'ФОРМУЛЫ!'!A264,0)</f>
        <v>0</v>
      </c>
      <c r="R264" s="3">
        <f>IF(Расчет!H278='ФОРМУЛЫ!'!$B$4,'ФОРМУЛЫ!'!A264,0)</f>
        <v>0</v>
      </c>
      <c r="S264" s="3">
        <f>IF(Расчет!H278='ФОРМУЛЫ!'!$B$6,'ФОРМУЛЫ!'!A264,0)</f>
        <v>0</v>
      </c>
      <c r="T264" s="5">
        <f>ROUND((IF(Расчет!R278='ФОРМУЛЫ!'!$E$3,(A264-A264/1.18),IF(Расчет!R278='ФОРМУЛЫ!'!$E$4,0,IF(Расчет!R278='ФОРМУЛЫ!'!$E$5,(A264-A264/1.1),X))))*Расчет!E278,2)</f>
        <v>0</v>
      </c>
      <c r="U264" s="3">
        <f>ROUND((IF(Расчет!R278='ФОРМУЛЫ!'!$E$3,(J264-J264/1.18),IF(Расчет!R278='ФОРМУЛЫ!'!$E$4,0,IF(Расчет!R278='ФОРМУЛЫ!'!$E$5,(J264-J264/1.1),X))))*Расчет!E278,2)</f>
        <v>0</v>
      </c>
      <c r="V264" s="3">
        <f>ROUND((J264-J264/1.18)*Расчет!E278,2)</f>
        <v>0</v>
      </c>
      <c r="W264" s="3">
        <f>ROUND(A264*Расчет!E278*0.21/365,2)</f>
        <v>0</v>
      </c>
      <c r="X264" s="3">
        <f t="shared" si="27"/>
        <v>0</v>
      </c>
      <c r="Y264" s="3">
        <f>IF(($Q$2-Расчет!X278)&gt;0,($Q$2-Расчет!X278),0)</f>
        <v>0</v>
      </c>
      <c r="Z264" s="3">
        <f t="shared" si="28"/>
        <v>0</v>
      </c>
      <c r="AA264" s="3">
        <f>IF(IF(Y264&gt;0,$Q$3-$Q$2,$Q$3-Расчет!X278)&gt;0,IF(Y264&gt;0,$Q$3-$Q$2,$Q$3-Расчет!X278),0)</f>
        <v>0</v>
      </c>
      <c r="AB264" s="3">
        <f t="shared" si="29"/>
        <v>0</v>
      </c>
      <c r="AC264" s="3">
        <f>IF(IF(AA264&gt;0,$Q$4-$Q$3,$Q$4-Расчет!X278)&gt;0,IF(AA264&gt;0,$Q$4-$Q$3,$Q$4-Расчет!X278),0)</f>
        <v>0</v>
      </c>
      <c r="AD264" s="3">
        <f t="shared" si="30"/>
        <v>0</v>
      </c>
      <c r="AE264" s="3">
        <f>IF(IF(AC264&gt;0,$Q$5-$Q$4,$Q$5-Расчет!X278)&gt;0,IF(AC264&gt;0,$Q$5-$Q$4,$Q$5-Расчет!X278),0)</f>
        <v>0</v>
      </c>
      <c r="AF264" s="3">
        <f t="shared" si="31"/>
        <v>0</v>
      </c>
      <c r="AG264" s="3">
        <f>IF(IF(AE264&gt;0,$Q$6-$Q$5,$Q$6-Расчет!X278)&gt;0,IF(AE264&gt;0,$Q$6-$Q$5,$Q$6-Расчет!X278),0)</f>
        <v>0</v>
      </c>
      <c r="AH264" s="3">
        <f t="shared" si="32"/>
        <v>0</v>
      </c>
    </row>
    <row r="265" spans="1:34" x14ac:dyDescent="0.25">
      <c r="A265" s="3">
        <f>IF(Расчет!H279='ФОРМУЛЫ!'!$B$4,Расчет!G279*Расчет!$N$28,IF(Расчет!H279='ФОРМУЛЫ!'!$B$5,Расчет!G279,IF(Расчет!H279='ФОРМУЛЫ!'!$B$6,Расчет!G279*Расчет!$O$28,0)))</f>
        <v>0</v>
      </c>
      <c r="B265" s="3">
        <f>A265*Расчет!E279</f>
        <v>0</v>
      </c>
      <c r="C265" s="3">
        <f>IF(Расчет!J279='ФОРМУЛЫ!'!$B$3,Расчет!G279*Расчет!I279/100,IF(Расчет!J279='ФОРМУЛЫ!'!$B$4,Расчет!I279*Расчет!$N$28,IF(Расчет!J279='ФОРМУЛЫ!'!$B$5,Расчет!I279,IF(Расчет!J279='ФОРМУЛЫ!'!$B$6,Расчет!I279*Расчет!$O$28,0))))</f>
        <v>0</v>
      </c>
      <c r="D265" s="3">
        <f>C265*Расчет!E279</f>
        <v>0</v>
      </c>
      <c r="E265" s="3">
        <f t="shared" si="25"/>
        <v>0</v>
      </c>
      <c r="F265" s="3">
        <f>E265*Расчет!E279</f>
        <v>0</v>
      </c>
      <c r="G265" s="3">
        <f>IF(Расчет!M279="",'ФОРМУЛЫ!'!E265*(100+Расчет!$M$28)/100,'ФОРМУЛЫ!'!E265*(100+Расчет!M279)/100)</f>
        <v>0</v>
      </c>
      <c r="H265" s="7">
        <f>IF(Расчет!M279="",ROUND(Расчет!K279*(1+Расчет!$M$28/100),0),ROUND(Расчет!K279*(1+Расчет!M279/100),0))</f>
        <v>0</v>
      </c>
      <c r="I265" s="7">
        <f>IF(Расчет!M279="",(Расчет!$M$28+100)/100,(Расчет!M279+100)/100)</f>
        <v>1.2</v>
      </c>
      <c r="J265" s="5">
        <f>IF(Расчет!P279="",IF($O$16=0,'ФОРМУЛЫ!'!H265,ROUND(Расчет!K279*'ФОРМУЛЫ!'!I265+L265,0)),Расчет!P279)</f>
        <v>0</v>
      </c>
      <c r="K265" s="5">
        <f>J265*Расчет!E279</f>
        <v>0</v>
      </c>
      <c r="L265" s="3">
        <f>IF($O$16=0,0,$M$16*(Расчет!K279/$O$16))</f>
        <v>0</v>
      </c>
      <c r="O265" s="3">
        <f>IF(Расчет!P279=0,Расчет!L279,0)</f>
        <v>0</v>
      </c>
      <c r="P265" s="12">
        <f t="shared" si="26"/>
        <v>0</v>
      </c>
      <c r="Q265" s="3">
        <f>IF(Расчет!H279='ФОРМУЛЫ!'!$B$5,'ФОРМУЛЫ!'!A265,0)</f>
        <v>0</v>
      </c>
      <c r="R265" s="3">
        <f>IF(Расчет!H279='ФОРМУЛЫ!'!$B$4,'ФОРМУЛЫ!'!A265,0)</f>
        <v>0</v>
      </c>
      <c r="S265" s="3">
        <f>IF(Расчет!H279='ФОРМУЛЫ!'!$B$6,'ФОРМУЛЫ!'!A265,0)</f>
        <v>0</v>
      </c>
      <c r="T265" s="5">
        <f>ROUND((IF(Расчет!R279='ФОРМУЛЫ!'!$E$3,(A265-A265/1.18),IF(Расчет!R279='ФОРМУЛЫ!'!$E$4,0,IF(Расчет!R279='ФОРМУЛЫ!'!$E$5,(A265-A265/1.1),X))))*Расчет!E279,2)</f>
        <v>0</v>
      </c>
      <c r="U265" s="3">
        <f>ROUND((IF(Расчет!R279='ФОРМУЛЫ!'!$E$3,(J265-J265/1.18),IF(Расчет!R279='ФОРМУЛЫ!'!$E$4,0,IF(Расчет!R279='ФОРМУЛЫ!'!$E$5,(J265-J265/1.1),X))))*Расчет!E279,2)</f>
        <v>0</v>
      </c>
      <c r="V265" s="3">
        <f>ROUND((J265-J265/1.18)*Расчет!E279,2)</f>
        <v>0</v>
      </c>
      <c r="W265" s="3">
        <f>ROUND(A265*Расчет!E279*0.21/365,2)</f>
        <v>0</v>
      </c>
      <c r="X265" s="3">
        <f t="shared" si="27"/>
        <v>0</v>
      </c>
      <c r="Y265" s="3">
        <f>IF(($Q$2-Расчет!X279)&gt;0,($Q$2-Расчет!X279),0)</f>
        <v>0</v>
      </c>
      <c r="Z265" s="3">
        <f t="shared" si="28"/>
        <v>0</v>
      </c>
      <c r="AA265" s="3">
        <f>IF(IF(Y265&gt;0,$Q$3-$Q$2,$Q$3-Расчет!X279)&gt;0,IF(Y265&gt;0,$Q$3-$Q$2,$Q$3-Расчет!X279),0)</f>
        <v>0</v>
      </c>
      <c r="AB265" s="3">
        <f t="shared" si="29"/>
        <v>0</v>
      </c>
      <c r="AC265" s="3">
        <f>IF(IF(AA265&gt;0,$Q$4-$Q$3,$Q$4-Расчет!X279)&gt;0,IF(AA265&gt;0,$Q$4-$Q$3,$Q$4-Расчет!X279),0)</f>
        <v>0</v>
      </c>
      <c r="AD265" s="3">
        <f t="shared" si="30"/>
        <v>0</v>
      </c>
      <c r="AE265" s="3">
        <f>IF(IF(AC265&gt;0,$Q$5-$Q$4,$Q$5-Расчет!X279)&gt;0,IF(AC265&gt;0,$Q$5-$Q$4,$Q$5-Расчет!X279),0)</f>
        <v>0</v>
      </c>
      <c r="AF265" s="3">
        <f t="shared" si="31"/>
        <v>0</v>
      </c>
      <c r="AG265" s="3">
        <f>IF(IF(AE265&gt;0,$Q$6-$Q$5,$Q$6-Расчет!X279)&gt;0,IF(AE265&gt;0,$Q$6-$Q$5,$Q$6-Расчет!X279),0)</f>
        <v>0</v>
      </c>
      <c r="AH265" s="3">
        <f t="shared" si="32"/>
        <v>0</v>
      </c>
    </row>
    <row r="266" spans="1:34" x14ac:dyDescent="0.25">
      <c r="A266" s="3">
        <f>IF(Расчет!H280='ФОРМУЛЫ!'!$B$4,Расчет!G280*Расчет!$N$28,IF(Расчет!H280='ФОРМУЛЫ!'!$B$5,Расчет!G280,IF(Расчет!H280='ФОРМУЛЫ!'!$B$6,Расчет!G280*Расчет!$O$28,0)))</f>
        <v>0</v>
      </c>
      <c r="B266" s="3">
        <f>A266*Расчет!E280</f>
        <v>0</v>
      </c>
      <c r="C266" s="3">
        <f>IF(Расчет!J280='ФОРМУЛЫ!'!$B$3,Расчет!G280*Расчет!I280/100,IF(Расчет!J280='ФОРМУЛЫ!'!$B$4,Расчет!I280*Расчет!$N$28,IF(Расчет!J280='ФОРМУЛЫ!'!$B$5,Расчет!I280,IF(Расчет!J280='ФОРМУЛЫ!'!$B$6,Расчет!I280*Расчет!$O$28,0))))</f>
        <v>0</v>
      </c>
      <c r="D266" s="3">
        <f>C266*Расчет!E280</f>
        <v>0</v>
      </c>
      <c r="E266" s="3">
        <f t="shared" si="25"/>
        <v>0</v>
      </c>
      <c r="F266" s="3">
        <f>E266*Расчет!E280</f>
        <v>0</v>
      </c>
      <c r="G266" s="3">
        <f>IF(Расчет!M280="",'ФОРМУЛЫ!'!E266*(100+Расчет!$M$28)/100,'ФОРМУЛЫ!'!E266*(100+Расчет!M280)/100)</f>
        <v>0</v>
      </c>
      <c r="H266" s="7">
        <f>IF(Расчет!M280="",ROUND(Расчет!K280*(1+Расчет!$M$28/100),0),ROUND(Расчет!K280*(1+Расчет!M280/100),0))</f>
        <v>0</v>
      </c>
      <c r="I266" s="7">
        <f>IF(Расчет!M280="",(Расчет!$M$28+100)/100,(Расчет!M280+100)/100)</f>
        <v>1.2</v>
      </c>
      <c r="J266" s="5">
        <f>IF(Расчет!P280="",IF($O$16=0,'ФОРМУЛЫ!'!H266,ROUND(Расчет!K280*'ФОРМУЛЫ!'!I266+L266,0)),Расчет!P280)</f>
        <v>0</v>
      </c>
      <c r="K266" s="5">
        <f>J266*Расчет!E280</f>
        <v>0</v>
      </c>
      <c r="L266" s="3">
        <f>IF($O$16=0,0,$M$16*(Расчет!K280/$O$16))</f>
        <v>0</v>
      </c>
      <c r="O266" s="3">
        <f>IF(Расчет!P280=0,Расчет!L280,0)</f>
        <v>0</v>
      </c>
      <c r="P266" s="12">
        <f t="shared" si="26"/>
        <v>0</v>
      </c>
      <c r="Q266" s="3">
        <f>IF(Расчет!H280='ФОРМУЛЫ!'!$B$5,'ФОРМУЛЫ!'!A266,0)</f>
        <v>0</v>
      </c>
      <c r="R266" s="3">
        <f>IF(Расчет!H280='ФОРМУЛЫ!'!$B$4,'ФОРМУЛЫ!'!A266,0)</f>
        <v>0</v>
      </c>
      <c r="S266" s="3">
        <f>IF(Расчет!H280='ФОРМУЛЫ!'!$B$6,'ФОРМУЛЫ!'!A266,0)</f>
        <v>0</v>
      </c>
      <c r="T266" s="5">
        <f>ROUND((IF(Расчет!R280='ФОРМУЛЫ!'!$E$3,(A266-A266/1.18),IF(Расчет!R280='ФОРМУЛЫ!'!$E$4,0,IF(Расчет!R280='ФОРМУЛЫ!'!$E$5,(A266-A266/1.1),X))))*Расчет!E280,2)</f>
        <v>0</v>
      </c>
      <c r="U266" s="3">
        <f>ROUND((IF(Расчет!R280='ФОРМУЛЫ!'!$E$3,(J266-J266/1.18),IF(Расчет!R280='ФОРМУЛЫ!'!$E$4,0,IF(Расчет!R280='ФОРМУЛЫ!'!$E$5,(J266-J266/1.1),X))))*Расчет!E280,2)</f>
        <v>0</v>
      </c>
      <c r="V266" s="3">
        <f>ROUND((J266-J266/1.18)*Расчет!E280,2)</f>
        <v>0</v>
      </c>
      <c r="W266" s="3">
        <f>ROUND(A266*Расчет!E280*0.21/365,2)</f>
        <v>0</v>
      </c>
      <c r="X266" s="3">
        <f t="shared" si="27"/>
        <v>0</v>
      </c>
      <c r="Y266" s="3">
        <f>IF(($Q$2-Расчет!X280)&gt;0,($Q$2-Расчет!X280),0)</f>
        <v>0</v>
      </c>
      <c r="Z266" s="3">
        <f t="shared" si="28"/>
        <v>0</v>
      </c>
      <c r="AA266" s="3">
        <f>IF(IF(Y266&gt;0,$Q$3-$Q$2,$Q$3-Расчет!X280)&gt;0,IF(Y266&gt;0,$Q$3-$Q$2,$Q$3-Расчет!X280),0)</f>
        <v>0</v>
      </c>
      <c r="AB266" s="3">
        <f t="shared" si="29"/>
        <v>0</v>
      </c>
      <c r="AC266" s="3">
        <f>IF(IF(AA266&gt;0,$Q$4-$Q$3,$Q$4-Расчет!X280)&gt;0,IF(AA266&gt;0,$Q$4-$Q$3,$Q$4-Расчет!X280),0)</f>
        <v>0</v>
      </c>
      <c r="AD266" s="3">
        <f t="shared" si="30"/>
        <v>0</v>
      </c>
      <c r="AE266" s="3">
        <f>IF(IF(AC266&gt;0,$Q$5-$Q$4,$Q$5-Расчет!X280)&gt;0,IF(AC266&gt;0,$Q$5-$Q$4,$Q$5-Расчет!X280),0)</f>
        <v>0</v>
      </c>
      <c r="AF266" s="3">
        <f t="shared" si="31"/>
        <v>0</v>
      </c>
      <c r="AG266" s="3">
        <f>IF(IF(AE266&gt;0,$Q$6-$Q$5,$Q$6-Расчет!X280)&gt;0,IF(AE266&gt;0,$Q$6-$Q$5,$Q$6-Расчет!X280),0)</f>
        <v>0</v>
      </c>
      <c r="AH266" s="3">
        <f t="shared" si="32"/>
        <v>0</v>
      </c>
    </row>
    <row r="267" spans="1:34" x14ac:dyDescent="0.25">
      <c r="A267" s="3">
        <f>IF(Расчет!H281='ФОРМУЛЫ!'!$B$4,Расчет!G281*Расчет!$N$28,IF(Расчет!H281='ФОРМУЛЫ!'!$B$5,Расчет!G281,IF(Расчет!H281='ФОРМУЛЫ!'!$B$6,Расчет!G281*Расчет!$O$28,0)))</f>
        <v>0</v>
      </c>
      <c r="B267" s="3">
        <f>A267*Расчет!E281</f>
        <v>0</v>
      </c>
      <c r="C267" s="3">
        <f>IF(Расчет!J281='ФОРМУЛЫ!'!$B$3,Расчет!G281*Расчет!I281/100,IF(Расчет!J281='ФОРМУЛЫ!'!$B$4,Расчет!I281*Расчет!$N$28,IF(Расчет!J281='ФОРМУЛЫ!'!$B$5,Расчет!I281,IF(Расчет!J281='ФОРМУЛЫ!'!$B$6,Расчет!I281*Расчет!$O$28,0))))</f>
        <v>0</v>
      </c>
      <c r="D267" s="3">
        <f>C267*Расчет!E281</f>
        <v>0</v>
      </c>
      <c r="E267" s="3">
        <f t="shared" si="25"/>
        <v>0</v>
      </c>
      <c r="F267" s="3">
        <f>E267*Расчет!E281</f>
        <v>0</v>
      </c>
      <c r="G267" s="3">
        <f>IF(Расчет!M281="",'ФОРМУЛЫ!'!E267*(100+Расчет!$M$28)/100,'ФОРМУЛЫ!'!E267*(100+Расчет!M281)/100)</f>
        <v>0</v>
      </c>
      <c r="H267" s="7">
        <f>IF(Расчет!M281="",ROUND(Расчет!K281*(1+Расчет!$M$28/100),0),ROUND(Расчет!K281*(1+Расчет!M281/100),0))</f>
        <v>0</v>
      </c>
      <c r="I267" s="7">
        <f>IF(Расчет!M281="",(Расчет!$M$28+100)/100,(Расчет!M281+100)/100)</f>
        <v>1.2</v>
      </c>
      <c r="J267" s="5">
        <f>IF(Расчет!P281="",IF($O$16=0,'ФОРМУЛЫ!'!H267,ROUND(Расчет!K281*'ФОРМУЛЫ!'!I267+L267,0)),Расчет!P281)</f>
        <v>0</v>
      </c>
      <c r="K267" s="5">
        <f>J267*Расчет!E281</f>
        <v>0</v>
      </c>
      <c r="L267" s="3">
        <f>IF($O$16=0,0,$M$16*(Расчет!K281/$O$16))</f>
        <v>0</v>
      </c>
      <c r="O267" s="3">
        <f>IF(Расчет!P281=0,Расчет!L281,0)</f>
        <v>0</v>
      </c>
      <c r="P267" s="12">
        <f t="shared" si="26"/>
        <v>0</v>
      </c>
      <c r="Q267" s="3">
        <f>IF(Расчет!H281='ФОРМУЛЫ!'!$B$5,'ФОРМУЛЫ!'!A267,0)</f>
        <v>0</v>
      </c>
      <c r="R267" s="3">
        <f>IF(Расчет!H281='ФОРМУЛЫ!'!$B$4,'ФОРМУЛЫ!'!A267,0)</f>
        <v>0</v>
      </c>
      <c r="S267" s="3">
        <f>IF(Расчет!H281='ФОРМУЛЫ!'!$B$6,'ФОРМУЛЫ!'!A267,0)</f>
        <v>0</v>
      </c>
      <c r="T267" s="5">
        <f>ROUND((IF(Расчет!R281='ФОРМУЛЫ!'!$E$3,(A267-A267/1.18),IF(Расчет!R281='ФОРМУЛЫ!'!$E$4,0,IF(Расчет!R281='ФОРМУЛЫ!'!$E$5,(A267-A267/1.1),X))))*Расчет!E281,2)</f>
        <v>0</v>
      </c>
      <c r="U267" s="3">
        <f>ROUND((IF(Расчет!R281='ФОРМУЛЫ!'!$E$3,(J267-J267/1.18),IF(Расчет!R281='ФОРМУЛЫ!'!$E$4,0,IF(Расчет!R281='ФОРМУЛЫ!'!$E$5,(J267-J267/1.1),X))))*Расчет!E281,2)</f>
        <v>0</v>
      </c>
      <c r="V267" s="3">
        <f>ROUND((J267-J267/1.18)*Расчет!E281,2)</f>
        <v>0</v>
      </c>
      <c r="W267" s="3">
        <f>ROUND(A267*Расчет!E281*0.21/365,2)</f>
        <v>0</v>
      </c>
      <c r="X267" s="3">
        <f t="shared" si="27"/>
        <v>0</v>
      </c>
      <c r="Y267" s="3">
        <f>IF(($Q$2-Расчет!X281)&gt;0,($Q$2-Расчет!X281),0)</f>
        <v>0</v>
      </c>
      <c r="Z267" s="3">
        <f t="shared" si="28"/>
        <v>0</v>
      </c>
      <c r="AA267" s="3">
        <f>IF(IF(Y267&gt;0,$Q$3-$Q$2,$Q$3-Расчет!X281)&gt;0,IF(Y267&gt;0,$Q$3-$Q$2,$Q$3-Расчет!X281),0)</f>
        <v>0</v>
      </c>
      <c r="AB267" s="3">
        <f t="shared" si="29"/>
        <v>0</v>
      </c>
      <c r="AC267" s="3">
        <f>IF(IF(AA267&gt;0,$Q$4-$Q$3,$Q$4-Расчет!X281)&gt;0,IF(AA267&gt;0,$Q$4-$Q$3,$Q$4-Расчет!X281),0)</f>
        <v>0</v>
      </c>
      <c r="AD267" s="3">
        <f t="shared" si="30"/>
        <v>0</v>
      </c>
      <c r="AE267" s="3">
        <f>IF(IF(AC267&gt;0,$Q$5-$Q$4,$Q$5-Расчет!X281)&gt;0,IF(AC267&gt;0,$Q$5-$Q$4,$Q$5-Расчет!X281),0)</f>
        <v>0</v>
      </c>
      <c r="AF267" s="3">
        <f t="shared" si="31"/>
        <v>0</v>
      </c>
      <c r="AG267" s="3">
        <f>IF(IF(AE267&gt;0,$Q$6-$Q$5,$Q$6-Расчет!X281)&gt;0,IF(AE267&gt;0,$Q$6-$Q$5,$Q$6-Расчет!X281),0)</f>
        <v>0</v>
      </c>
      <c r="AH267" s="3">
        <f t="shared" si="32"/>
        <v>0</v>
      </c>
    </row>
    <row r="268" spans="1:34" x14ac:dyDescent="0.25">
      <c r="A268" s="3">
        <f>IF(Расчет!H282='ФОРМУЛЫ!'!$B$4,Расчет!G282*Расчет!$N$28,IF(Расчет!H282='ФОРМУЛЫ!'!$B$5,Расчет!G282,IF(Расчет!H282='ФОРМУЛЫ!'!$B$6,Расчет!G282*Расчет!$O$28,0)))</f>
        <v>0</v>
      </c>
      <c r="B268" s="3">
        <f>A268*Расчет!E282</f>
        <v>0</v>
      </c>
      <c r="C268" s="3">
        <f>IF(Расчет!J282='ФОРМУЛЫ!'!$B$3,Расчет!G282*Расчет!I282/100,IF(Расчет!J282='ФОРМУЛЫ!'!$B$4,Расчет!I282*Расчет!$N$28,IF(Расчет!J282='ФОРМУЛЫ!'!$B$5,Расчет!I282,IF(Расчет!J282='ФОРМУЛЫ!'!$B$6,Расчет!I282*Расчет!$O$28,0))))</f>
        <v>0</v>
      </c>
      <c r="D268" s="3">
        <f>C268*Расчет!E282</f>
        <v>0</v>
      </c>
      <c r="E268" s="3">
        <f t="shared" si="25"/>
        <v>0</v>
      </c>
      <c r="F268" s="3">
        <f>E268*Расчет!E282</f>
        <v>0</v>
      </c>
      <c r="G268" s="3">
        <f>IF(Расчет!M282="",'ФОРМУЛЫ!'!E268*(100+Расчет!$M$28)/100,'ФОРМУЛЫ!'!E268*(100+Расчет!M282)/100)</f>
        <v>0</v>
      </c>
      <c r="H268" s="7">
        <f>IF(Расчет!M282="",ROUND(Расчет!K282*(1+Расчет!$M$28/100),0),ROUND(Расчет!K282*(1+Расчет!M282/100),0))</f>
        <v>0</v>
      </c>
      <c r="I268" s="7">
        <f>IF(Расчет!M282="",(Расчет!$M$28+100)/100,(Расчет!M282+100)/100)</f>
        <v>1.2</v>
      </c>
      <c r="J268" s="5">
        <f>IF(Расчет!P282="",IF($O$16=0,'ФОРМУЛЫ!'!H268,ROUND(Расчет!K282*'ФОРМУЛЫ!'!I268+L268,0)),Расчет!P282)</f>
        <v>0</v>
      </c>
      <c r="K268" s="5">
        <f>J268*Расчет!E282</f>
        <v>0</v>
      </c>
      <c r="L268" s="3">
        <f>IF($O$16=0,0,$M$16*(Расчет!K282/$O$16))</f>
        <v>0</v>
      </c>
      <c r="O268" s="3">
        <f>IF(Расчет!P282=0,Расчет!L282,0)</f>
        <v>0</v>
      </c>
      <c r="P268" s="12">
        <f t="shared" si="26"/>
        <v>0</v>
      </c>
      <c r="Q268" s="3">
        <f>IF(Расчет!H282='ФОРМУЛЫ!'!$B$5,'ФОРМУЛЫ!'!A268,0)</f>
        <v>0</v>
      </c>
      <c r="R268" s="3">
        <f>IF(Расчет!H282='ФОРМУЛЫ!'!$B$4,'ФОРМУЛЫ!'!A268,0)</f>
        <v>0</v>
      </c>
      <c r="S268" s="3">
        <f>IF(Расчет!H282='ФОРМУЛЫ!'!$B$6,'ФОРМУЛЫ!'!A268,0)</f>
        <v>0</v>
      </c>
      <c r="T268" s="5">
        <f>ROUND((IF(Расчет!R282='ФОРМУЛЫ!'!$E$3,(A268-A268/1.18),IF(Расчет!R282='ФОРМУЛЫ!'!$E$4,0,IF(Расчет!R282='ФОРМУЛЫ!'!$E$5,(A268-A268/1.1),X))))*Расчет!E282,2)</f>
        <v>0</v>
      </c>
      <c r="U268" s="3">
        <f>ROUND((IF(Расчет!R282='ФОРМУЛЫ!'!$E$3,(J268-J268/1.18),IF(Расчет!R282='ФОРМУЛЫ!'!$E$4,0,IF(Расчет!R282='ФОРМУЛЫ!'!$E$5,(J268-J268/1.1),X))))*Расчет!E282,2)</f>
        <v>0</v>
      </c>
      <c r="V268" s="3">
        <f>ROUND((J268-J268/1.18)*Расчет!E282,2)</f>
        <v>0</v>
      </c>
      <c r="W268" s="3">
        <f>ROUND(A268*Расчет!E282*0.21/365,2)</f>
        <v>0</v>
      </c>
      <c r="X268" s="3">
        <f t="shared" si="27"/>
        <v>0</v>
      </c>
      <c r="Y268" s="3">
        <f>IF(($Q$2-Расчет!X282)&gt;0,($Q$2-Расчет!X282),0)</f>
        <v>0</v>
      </c>
      <c r="Z268" s="3">
        <f t="shared" si="28"/>
        <v>0</v>
      </c>
      <c r="AA268" s="3">
        <f>IF(IF(Y268&gt;0,$Q$3-$Q$2,$Q$3-Расчет!X282)&gt;0,IF(Y268&gt;0,$Q$3-$Q$2,$Q$3-Расчет!X282),0)</f>
        <v>0</v>
      </c>
      <c r="AB268" s="3">
        <f t="shared" si="29"/>
        <v>0</v>
      </c>
      <c r="AC268" s="3">
        <f>IF(IF(AA268&gt;0,$Q$4-$Q$3,$Q$4-Расчет!X282)&gt;0,IF(AA268&gt;0,$Q$4-$Q$3,$Q$4-Расчет!X282),0)</f>
        <v>0</v>
      </c>
      <c r="AD268" s="3">
        <f t="shared" si="30"/>
        <v>0</v>
      </c>
      <c r="AE268" s="3">
        <f>IF(IF(AC268&gt;0,$Q$5-$Q$4,$Q$5-Расчет!X282)&gt;0,IF(AC268&gt;0,$Q$5-$Q$4,$Q$5-Расчет!X282),0)</f>
        <v>0</v>
      </c>
      <c r="AF268" s="3">
        <f t="shared" si="31"/>
        <v>0</v>
      </c>
      <c r="AG268" s="3">
        <f>IF(IF(AE268&gt;0,$Q$6-$Q$5,$Q$6-Расчет!X282)&gt;0,IF(AE268&gt;0,$Q$6-$Q$5,$Q$6-Расчет!X282),0)</f>
        <v>0</v>
      </c>
      <c r="AH268" s="3">
        <f t="shared" si="32"/>
        <v>0</v>
      </c>
    </row>
    <row r="269" spans="1:34" x14ac:dyDescent="0.25">
      <c r="A269" s="3">
        <f>IF(Расчет!H283='ФОРМУЛЫ!'!$B$4,Расчет!G283*Расчет!$N$28,IF(Расчет!H283='ФОРМУЛЫ!'!$B$5,Расчет!G283,IF(Расчет!H283='ФОРМУЛЫ!'!$B$6,Расчет!G283*Расчет!$O$28,0)))</f>
        <v>0</v>
      </c>
      <c r="B269" s="3">
        <f>A269*Расчет!E283</f>
        <v>0</v>
      </c>
      <c r="C269" s="3">
        <f>IF(Расчет!J283='ФОРМУЛЫ!'!$B$3,Расчет!G283*Расчет!I283/100,IF(Расчет!J283='ФОРМУЛЫ!'!$B$4,Расчет!I283*Расчет!$N$28,IF(Расчет!J283='ФОРМУЛЫ!'!$B$5,Расчет!I283,IF(Расчет!J283='ФОРМУЛЫ!'!$B$6,Расчет!I283*Расчет!$O$28,0))))</f>
        <v>0</v>
      </c>
      <c r="D269" s="3">
        <f>C269*Расчет!E283</f>
        <v>0</v>
      </c>
      <c r="E269" s="3">
        <f t="shared" si="25"/>
        <v>0</v>
      </c>
      <c r="F269" s="3">
        <f>E269*Расчет!E283</f>
        <v>0</v>
      </c>
      <c r="G269" s="3">
        <f>IF(Расчет!M283="",'ФОРМУЛЫ!'!E269*(100+Расчет!$M$28)/100,'ФОРМУЛЫ!'!E269*(100+Расчет!M283)/100)</f>
        <v>0</v>
      </c>
      <c r="H269" s="7">
        <f>IF(Расчет!M283="",ROUND(Расчет!K283*(1+Расчет!$M$28/100),0),ROUND(Расчет!K283*(1+Расчет!M283/100),0))</f>
        <v>0</v>
      </c>
      <c r="I269" s="7">
        <f>IF(Расчет!M283="",(Расчет!$M$28+100)/100,(Расчет!M283+100)/100)</f>
        <v>1.2</v>
      </c>
      <c r="J269" s="5">
        <f>IF(Расчет!P283="",IF($O$16=0,'ФОРМУЛЫ!'!H269,ROUND(Расчет!K283*'ФОРМУЛЫ!'!I269+L269,0)),Расчет!P283)</f>
        <v>0</v>
      </c>
      <c r="K269" s="5">
        <f>J269*Расчет!E283</f>
        <v>0</v>
      </c>
      <c r="L269" s="3">
        <f>IF($O$16=0,0,$M$16*(Расчет!K283/$O$16))</f>
        <v>0</v>
      </c>
      <c r="O269" s="3">
        <f>IF(Расчет!P283=0,Расчет!L283,0)</f>
        <v>0</v>
      </c>
      <c r="P269" s="12">
        <f t="shared" si="26"/>
        <v>0</v>
      </c>
      <c r="Q269" s="3">
        <f>IF(Расчет!H283='ФОРМУЛЫ!'!$B$5,'ФОРМУЛЫ!'!A269,0)</f>
        <v>0</v>
      </c>
      <c r="R269" s="3">
        <f>IF(Расчет!H283='ФОРМУЛЫ!'!$B$4,'ФОРМУЛЫ!'!A269,0)</f>
        <v>0</v>
      </c>
      <c r="S269" s="3">
        <f>IF(Расчет!H283='ФОРМУЛЫ!'!$B$6,'ФОРМУЛЫ!'!A269,0)</f>
        <v>0</v>
      </c>
      <c r="T269" s="5">
        <f>ROUND((IF(Расчет!R283='ФОРМУЛЫ!'!$E$3,(A269-A269/1.18),IF(Расчет!R283='ФОРМУЛЫ!'!$E$4,0,IF(Расчет!R283='ФОРМУЛЫ!'!$E$5,(A269-A269/1.1),X))))*Расчет!E283,2)</f>
        <v>0</v>
      </c>
      <c r="U269" s="3">
        <f>ROUND((IF(Расчет!R283='ФОРМУЛЫ!'!$E$3,(J269-J269/1.18),IF(Расчет!R283='ФОРМУЛЫ!'!$E$4,0,IF(Расчет!R283='ФОРМУЛЫ!'!$E$5,(J269-J269/1.1),X))))*Расчет!E283,2)</f>
        <v>0</v>
      </c>
      <c r="V269" s="3">
        <f>ROUND((J269-J269/1.18)*Расчет!E283,2)</f>
        <v>0</v>
      </c>
      <c r="W269" s="3">
        <f>ROUND(A269*Расчет!E283*0.21/365,2)</f>
        <v>0</v>
      </c>
      <c r="X269" s="3">
        <f t="shared" si="27"/>
        <v>0</v>
      </c>
      <c r="Y269" s="3">
        <f>IF(($Q$2-Расчет!X283)&gt;0,($Q$2-Расчет!X283),0)</f>
        <v>0</v>
      </c>
      <c r="Z269" s="3">
        <f t="shared" si="28"/>
        <v>0</v>
      </c>
      <c r="AA269" s="3">
        <f>IF(IF(Y269&gt;0,$Q$3-$Q$2,$Q$3-Расчет!X283)&gt;0,IF(Y269&gt;0,$Q$3-$Q$2,$Q$3-Расчет!X283),0)</f>
        <v>0</v>
      </c>
      <c r="AB269" s="3">
        <f t="shared" si="29"/>
        <v>0</v>
      </c>
      <c r="AC269" s="3">
        <f>IF(IF(AA269&gt;0,$Q$4-$Q$3,$Q$4-Расчет!X283)&gt;0,IF(AA269&gt;0,$Q$4-$Q$3,$Q$4-Расчет!X283),0)</f>
        <v>0</v>
      </c>
      <c r="AD269" s="3">
        <f t="shared" si="30"/>
        <v>0</v>
      </c>
      <c r="AE269" s="3">
        <f>IF(IF(AC269&gt;0,$Q$5-$Q$4,$Q$5-Расчет!X283)&gt;0,IF(AC269&gt;0,$Q$5-$Q$4,$Q$5-Расчет!X283),0)</f>
        <v>0</v>
      </c>
      <c r="AF269" s="3">
        <f t="shared" si="31"/>
        <v>0</v>
      </c>
      <c r="AG269" s="3">
        <f>IF(IF(AE269&gt;0,$Q$6-$Q$5,$Q$6-Расчет!X283)&gt;0,IF(AE269&gt;0,$Q$6-$Q$5,$Q$6-Расчет!X283),0)</f>
        <v>0</v>
      </c>
      <c r="AH269" s="3">
        <f t="shared" si="32"/>
        <v>0</v>
      </c>
    </row>
    <row r="270" spans="1:34" x14ac:dyDescent="0.25">
      <c r="A270" s="3">
        <f>IF(Расчет!H284='ФОРМУЛЫ!'!$B$4,Расчет!G284*Расчет!$N$28,IF(Расчет!H284='ФОРМУЛЫ!'!$B$5,Расчет!G284,IF(Расчет!H284='ФОРМУЛЫ!'!$B$6,Расчет!G284*Расчет!$O$28,0)))</f>
        <v>0</v>
      </c>
      <c r="B270" s="3">
        <f>A270*Расчет!E284</f>
        <v>0</v>
      </c>
      <c r="C270" s="3">
        <f>IF(Расчет!J284='ФОРМУЛЫ!'!$B$3,Расчет!G284*Расчет!I284/100,IF(Расчет!J284='ФОРМУЛЫ!'!$B$4,Расчет!I284*Расчет!$N$28,IF(Расчет!J284='ФОРМУЛЫ!'!$B$5,Расчет!I284,IF(Расчет!J284='ФОРМУЛЫ!'!$B$6,Расчет!I284*Расчет!$O$28,0))))</f>
        <v>0</v>
      </c>
      <c r="D270" s="3">
        <f>C270*Расчет!E284</f>
        <v>0</v>
      </c>
      <c r="E270" s="3">
        <f t="shared" si="25"/>
        <v>0</v>
      </c>
      <c r="F270" s="3">
        <f>E270*Расчет!E284</f>
        <v>0</v>
      </c>
      <c r="G270" s="3">
        <f>IF(Расчет!M284="",'ФОРМУЛЫ!'!E270*(100+Расчет!$M$28)/100,'ФОРМУЛЫ!'!E270*(100+Расчет!M284)/100)</f>
        <v>0</v>
      </c>
      <c r="H270" s="7">
        <f>IF(Расчет!M284="",ROUND(Расчет!K284*(1+Расчет!$M$28/100),0),ROUND(Расчет!K284*(1+Расчет!M284/100),0))</f>
        <v>0</v>
      </c>
      <c r="I270" s="7">
        <f>IF(Расчет!M284="",(Расчет!$M$28+100)/100,(Расчет!M284+100)/100)</f>
        <v>1.2</v>
      </c>
      <c r="J270" s="5">
        <f>IF(Расчет!P284="",IF($O$16=0,'ФОРМУЛЫ!'!H270,ROUND(Расчет!K284*'ФОРМУЛЫ!'!I270+L270,0)),Расчет!P284)</f>
        <v>0</v>
      </c>
      <c r="K270" s="5">
        <f>J270*Расчет!E284</f>
        <v>0</v>
      </c>
      <c r="L270" s="3">
        <f>IF($O$16=0,0,$M$16*(Расчет!K284/$O$16))</f>
        <v>0</v>
      </c>
      <c r="O270" s="3">
        <f>IF(Расчет!P284=0,Расчет!L284,0)</f>
        <v>0</v>
      </c>
      <c r="P270" s="12">
        <f t="shared" si="26"/>
        <v>0</v>
      </c>
      <c r="Q270" s="3">
        <f>IF(Расчет!H284='ФОРМУЛЫ!'!$B$5,'ФОРМУЛЫ!'!A270,0)</f>
        <v>0</v>
      </c>
      <c r="R270" s="3">
        <f>IF(Расчет!H284='ФОРМУЛЫ!'!$B$4,'ФОРМУЛЫ!'!A270,0)</f>
        <v>0</v>
      </c>
      <c r="S270" s="3">
        <f>IF(Расчет!H284='ФОРМУЛЫ!'!$B$6,'ФОРМУЛЫ!'!A270,0)</f>
        <v>0</v>
      </c>
      <c r="T270" s="5">
        <f>ROUND((IF(Расчет!R284='ФОРМУЛЫ!'!$E$3,(A270-A270/1.18),IF(Расчет!R284='ФОРМУЛЫ!'!$E$4,0,IF(Расчет!R284='ФОРМУЛЫ!'!$E$5,(A270-A270/1.1),X))))*Расчет!E284,2)</f>
        <v>0</v>
      </c>
      <c r="U270" s="3">
        <f>ROUND((IF(Расчет!R284='ФОРМУЛЫ!'!$E$3,(J270-J270/1.18),IF(Расчет!R284='ФОРМУЛЫ!'!$E$4,0,IF(Расчет!R284='ФОРМУЛЫ!'!$E$5,(J270-J270/1.1),X))))*Расчет!E284,2)</f>
        <v>0</v>
      </c>
      <c r="V270" s="3">
        <f>ROUND((J270-J270/1.18)*Расчет!E284,2)</f>
        <v>0</v>
      </c>
      <c r="W270" s="3">
        <f>ROUND(A270*Расчет!E284*0.21/365,2)</f>
        <v>0</v>
      </c>
      <c r="X270" s="3">
        <f t="shared" si="27"/>
        <v>0</v>
      </c>
      <c r="Y270" s="3">
        <f>IF(($Q$2-Расчет!X284)&gt;0,($Q$2-Расчет!X284),0)</f>
        <v>0</v>
      </c>
      <c r="Z270" s="3">
        <f t="shared" si="28"/>
        <v>0</v>
      </c>
      <c r="AA270" s="3">
        <f>IF(IF(Y270&gt;0,$Q$3-$Q$2,$Q$3-Расчет!X284)&gt;0,IF(Y270&gt;0,$Q$3-$Q$2,$Q$3-Расчет!X284),0)</f>
        <v>0</v>
      </c>
      <c r="AB270" s="3">
        <f t="shared" si="29"/>
        <v>0</v>
      </c>
      <c r="AC270" s="3">
        <f>IF(IF(AA270&gt;0,$Q$4-$Q$3,$Q$4-Расчет!X284)&gt;0,IF(AA270&gt;0,$Q$4-$Q$3,$Q$4-Расчет!X284),0)</f>
        <v>0</v>
      </c>
      <c r="AD270" s="3">
        <f t="shared" si="30"/>
        <v>0</v>
      </c>
      <c r="AE270" s="3">
        <f>IF(IF(AC270&gt;0,$Q$5-$Q$4,$Q$5-Расчет!X284)&gt;0,IF(AC270&gt;0,$Q$5-$Q$4,$Q$5-Расчет!X284),0)</f>
        <v>0</v>
      </c>
      <c r="AF270" s="3">
        <f t="shared" si="31"/>
        <v>0</v>
      </c>
      <c r="AG270" s="3">
        <f>IF(IF(AE270&gt;0,$Q$6-$Q$5,$Q$6-Расчет!X284)&gt;0,IF(AE270&gt;0,$Q$6-$Q$5,$Q$6-Расчет!X284),0)</f>
        <v>0</v>
      </c>
      <c r="AH270" s="3">
        <f t="shared" si="32"/>
        <v>0</v>
      </c>
    </row>
    <row r="271" spans="1:34" x14ac:dyDescent="0.25">
      <c r="A271" s="3">
        <f>IF(Расчет!H285='ФОРМУЛЫ!'!$B$4,Расчет!G285*Расчет!$N$28,IF(Расчет!H285='ФОРМУЛЫ!'!$B$5,Расчет!G285,IF(Расчет!H285='ФОРМУЛЫ!'!$B$6,Расчет!G285*Расчет!$O$28,0)))</f>
        <v>0</v>
      </c>
      <c r="B271" s="3">
        <f>A271*Расчет!E285</f>
        <v>0</v>
      </c>
      <c r="C271" s="3">
        <f>IF(Расчет!J285='ФОРМУЛЫ!'!$B$3,Расчет!G285*Расчет!I285/100,IF(Расчет!J285='ФОРМУЛЫ!'!$B$4,Расчет!I285*Расчет!$N$28,IF(Расчет!J285='ФОРМУЛЫ!'!$B$5,Расчет!I285,IF(Расчет!J285='ФОРМУЛЫ!'!$B$6,Расчет!I285*Расчет!$O$28,0))))</f>
        <v>0</v>
      </c>
      <c r="D271" s="3">
        <f>C271*Расчет!E285</f>
        <v>0</v>
      </c>
      <c r="E271" s="3">
        <f t="shared" si="25"/>
        <v>0</v>
      </c>
      <c r="F271" s="3">
        <f>E271*Расчет!E285</f>
        <v>0</v>
      </c>
      <c r="G271" s="3">
        <f>IF(Расчет!M285="",'ФОРМУЛЫ!'!E271*(100+Расчет!$M$28)/100,'ФОРМУЛЫ!'!E271*(100+Расчет!M285)/100)</f>
        <v>0</v>
      </c>
      <c r="H271" s="7">
        <f>IF(Расчет!M285="",ROUND(Расчет!K285*(1+Расчет!$M$28/100),0),ROUND(Расчет!K285*(1+Расчет!M285/100),0))</f>
        <v>0</v>
      </c>
      <c r="I271" s="7">
        <f>IF(Расчет!M285="",(Расчет!$M$28+100)/100,(Расчет!M285+100)/100)</f>
        <v>1.2</v>
      </c>
      <c r="J271" s="5">
        <f>IF(Расчет!P285="",IF($O$16=0,'ФОРМУЛЫ!'!H271,ROUND(Расчет!K285*'ФОРМУЛЫ!'!I271+L271,0)),Расчет!P285)</f>
        <v>0</v>
      </c>
      <c r="K271" s="5">
        <f>J271*Расчет!E285</f>
        <v>0</v>
      </c>
      <c r="L271" s="3">
        <f>IF($O$16=0,0,$M$16*(Расчет!K285/$O$16))</f>
        <v>0</v>
      </c>
      <c r="O271" s="3">
        <f>IF(Расчет!P285=0,Расчет!L285,0)</f>
        <v>0</v>
      </c>
      <c r="P271" s="12">
        <f t="shared" si="26"/>
        <v>0</v>
      </c>
      <c r="Q271" s="3">
        <f>IF(Расчет!H285='ФОРМУЛЫ!'!$B$5,'ФОРМУЛЫ!'!A271,0)</f>
        <v>0</v>
      </c>
      <c r="R271" s="3">
        <f>IF(Расчет!H285='ФОРМУЛЫ!'!$B$4,'ФОРМУЛЫ!'!A271,0)</f>
        <v>0</v>
      </c>
      <c r="S271" s="3">
        <f>IF(Расчет!H285='ФОРМУЛЫ!'!$B$6,'ФОРМУЛЫ!'!A271,0)</f>
        <v>0</v>
      </c>
      <c r="T271" s="5">
        <f>ROUND((IF(Расчет!R285='ФОРМУЛЫ!'!$E$3,(A271-A271/1.18),IF(Расчет!R285='ФОРМУЛЫ!'!$E$4,0,IF(Расчет!R285='ФОРМУЛЫ!'!$E$5,(A271-A271/1.1),X))))*Расчет!E285,2)</f>
        <v>0</v>
      </c>
      <c r="U271" s="3">
        <f>ROUND((IF(Расчет!R285='ФОРМУЛЫ!'!$E$3,(J271-J271/1.18),IF(Расчет!R285='ФОРМУЛЫ!'!$E$4,0,IF(Расчет!R285='ФОРМУЛЫ!'!$E$5,(J271-J271/1.1),X))))*Расчет!E285,2)</f>
        <v>0</v>
      </c>
      <c r="V271" s="3">
        <f>ROUND((J271-J271/1.18)*Расчет!E285,2)</f>
        <v>0</v>
      </c>
      <c r="W271" s="3">
        <f>ROUND(A271*Расчет!E285*0.21/365,2)</f>
        <v>0</v>
      </c>
      <c r="X271" s="3">
        <f t="shared" si="27"/>
        <v>0</v>
      </c>
      <c r="Y271" s="3">
        <f>IF(($Q$2-Расчет!X285)&gt;0,($Q$2-Расчет!X285),0)</f>
        <v>0</v>
      </c>
      <c r="Z271" s="3">
        <f t="shared" si="28"/>
        <v>0</v>
      </c>
      <c r="AA271" s="3">
        <f>IF(IF(Y271&gt;0,$Q$3-$Q$2,$Q$3-Расчет!X285)&gt;0,IF(Y271&gt;0,$Q$3-$Q$2,$Q$3-Расчет!X285),0)</f>
        <v>0</v>
      </c>
      <c r="AB271" s="3">
        <f t="shared" si="29"/>
        <v>0</v>
      </c>
      <c r="AC271" s="3">
        <f>IF(IF(AA271&gt;0,$Q$4-$Q$3,$Q$4-Расчет!X285)&gt;0,IF(AA271&gt;0,$Q$4-$Q$3,$Q$4-Расчет!X285),0)</f>
        <v>0</v>
      </c>
      <c r="AD271" s="3">
        <f t="shared" si="30"/>
        <v>0</v>
      </c>
      <c r="AE271" s="3">
        <f>IF(IF(AC271&gt;0,$Q$5-$Q$4,$Q$5-Расчет!X285)&gt;0,IF(AC271&gt;0,$Q$5-$Q$4,$Q$5-Расчет!X285),0)</f>
        <v>0</v>
      </c>
      <c r="AF271" s="3">
        <f t="shared" si="31"/>
        <v>0</v>
      </c>
      <c r="AG271" s="3">
        <f>IF(IF(AE271&gt;0,$Q$6-$Q$5,$Q$6-Расчет!X285)&gt;0,IF(AE271&gt;0,$Q$6-$Q$5,$Q$6-Расчет!X285),0)</f>
        <v>0</v>
      </c>
      <c r="AH271" s="3">
        <f t="shared" si="32"/>
        <v>0</v>
      </c>
    </row>
    <row r="272" spans="1:34" x14ac:dyDescent="0.25">
      <c r="A272" s="3">
        <f>IF(Расчет!H286='ФОРМУЛЫ!'!$B$4,Расчет!G286*Расчет!$N$28,IF(Расчет!H286='ФОРМУЛЫ!'!$B$5,Расчет!G286,IF(Расчет!H286='ФОРМУЛЫ!'!$B$6,Расчет!G286*Расчет!$O$28,0)))</f>
        <v>0</v>
      </c>
      <c r="B272" s="3">
        <f>A272*Расчет!E286</f>
        <v>0</v>
      </c>
      <c r="C272" s="3">
        <f>IF(Расчет!J286='ФОРМУЛЫ!'!$B$3,Расчет!G286*Расчет!I286/100,IF(Расчет!J286='ФОРМУЛЫ!'!$B$4,Расчет!I286*Расчет!$N$28,IF(Расчет!J286='ФОРМУЛЫ!'!$B$5,Расчет!I286,IF(Расчет!J286='ФОРМУЛЫ!'!$B$6,Расчет!I286*Расчет!$O$28,0))))</f>
        <v>0</v>
      </c>
      <c r="D272" s="3">
        <f>C272*Расчет!E286</f>
        <v>0</v>
      </c>
      <c r="E272" s="3">
        <f t="shared" si="25"/>
        <v>0</v>
      </c>
      <c r="F272" s="3">
        <f>E272*Расчет!E286</f>
        <v>0</v>
      </c>
      <c r="G272" s="3">
        <f>IF(Расчет!M286="",'ФОРМУЛЫ!'!E272*(100+Расчет!$M$28)/100,'ФОРМУЛЫ!'!E272*(100+Расчет!M286)/100)</f>
        <v>0</v>
      </c>
      <c r="H272" s="7">
        <f>IF(Расчет!M286="",ROUND(Расчет!K286*(1+Расчет!$M$28/100),0),ROUND(Расчет!K286*(1+Расчет!M286/100),0))</f>
        <v>0</v>
      </c>
      <c r="I272" s="7">
        <f>IF(Расчет!M286="",(Расчет!$M$28+100)/100,(Расчет!M286+100)/100)</f>
        <v>1.2</v>
      </c>
      <c r="J272" s="5">
        <f>IF(Расчет!P286="",IF($O$16=0,'ФОРМУЛЫ!'!H272,ROUND(Расчет!K286*'ФОРМУЛЫ!'!I272+L272,0)),Расчет!P286)</f>
        <v>0</v>
      </c>
      <c r="K272" s="5">
        <f>J272*Расчет!E286</f>
        <v>0</v>
      </c>
      <c r="L272" s="3">
        <f>IF($O$16=0,0,$M$16*(Расчет!K286/$O$16))</f>
        <v>0</v>
      </c>
      <c r="O272" s="3">
        <f>IF(Расчет!P286=0,Расчет!L286,0)</f>
        <v>0</v>
      </c>
      <c r="P272" s="12">
        <f t="shared" si="26"/>
        <v>0</v>
      </c>
      <c r="Q272" s="3">
        <f>IF(Расчет!H286='ФОРМУЛЫ!'!$B$5,'ФОРМУЛЫ!'!A272,0)</f>
        <v>0</v>
      </c>
      <c r="R272" s="3">
        <f>IF(Расчет!H286='ФОРМУЛЫ!'!$B$4,'ФОРМУЛЫ!'!A272,0)</f>
        <v>0</v>
      </c>
      <c r="S272" s="3">
        <f>IF(Расчет!H286='ФОРМУЛЫ!'!$B$6,'ФОРМУЛЫ!'!A272,0)</f>
        <v>0</v>
      </c>
      <c r="T272" s="5">
        <f>ROUND((IF(Расчет!R286='ФОРМУЛЫ!'!$E$3,(A272-A272/1.18),IF(Расчет!R286='ФОРМУЛЫ!'!$E$4,0,IF(Расчет!R286='ФОРМУЛЫ!'!$E$5,(A272-A272/1.1),X))))*Расчет!E286,2)</f>
        <v>0</v>
      </c>
      <c r="U272" s="3">
        <f>ROUND((IF(Расчет!R286='ФОРМУЛЫ!'!$E$3,(J272-J272/1.18),IF(Расчет!R286='ФОРМУЛЫ!'!$E$4,0,IF(Расчет!R286='ФОРМУЛЫ!'!$E$5,(J272-J272/1.1),X))))*Расчет!E286,2)</f>
        <v>0</v>
      </c>
      <c r="V272" s="3">
        <f>ROUND((J272-J272/1.18)*Расчет!E286,2)</f>
        <v>0</v>
      </c>
      <c r="W272" s="3">
        <f>ROUND(A272*Расчет!E286*0.21/365,2)</f>
        <v>0</v>
      </c>
      <c r="X272" s="3">
        <f t="shared" si="27"/>
        <v>0</v>
      </c>
      <c r="Y272" s="3">
        <f>IF(($Q$2-Расчет!X286)&gt;0,($Q$2-Расчет!X286),0)</f>
        <v>0</v>
      </c>
      <c r="Z272" s="3">
        <f t="shared" si="28"/>
        <v>0</v>
      </c>
      <c r="AA272" s="3">
        <f>IF(IF(Y272&gt;0,$Q$3-$Q$2,$Q$3-Расчет!X286)&gt;0,IF(Y272&gt;0,$Q$3-$Q$2,$Q$3-Расчет!X286),0)</f>
        <v>0</v>
      </c>
      <c r="AB272" s="3">
        <f t="shared" si="29"/>
        <v>0</v>
      </c>
      <c r="AC272" s="3">
        <f>IF(IF(AA272&gt;0,$Q$4-$Q$3,$Q$4-Расчет!X286)&gt;0,IF(AA272&gt;0,$Q$4-$Q$3,$Q$4-Расчет!X286),0)</f>
        <v>0</v>
      </c>
      <c r="AD272" s="3">
        <f t="shared" si="30"/>
        <v>0</v>
      </c>
      <c r="AE272" s="3">
        <f>IF(IF(AC272&gt;0,$Q$5-$Q$4,$Q$5-Расчет!X286)&gt;0,IF(AC272&gt;0,$Q$5-$Q$4,$Q$5-Расчет!X286),0)</f>
        <v>0</v>
      </c>
      <c r="AF272" s="3">
        <f t="shared" si="31"/>
        <v>0</v>
      </c>
      <c r="AG272" s="3">
        <f>IF(IF(AE272&gt;0,$Q$6-$Q$5,$Q$6-Расчет!X286)&gt;0,IF(AE272&gt;0,$Q$6-$Q$5,$Q$6-Расчет!X286),0)</f>
        <v>0</v>
      </c>
      <c r="AH272" s="3">
        <f t="shared" si="32"/>
        <v>0</v>
      </c>
    </row>
    <row r="273" spans="1:34" x14ac:dyDescent="0.25">
      <c r="A273" s="3">
        <f>IF(Расчет!H287='ФОРМУЛЫ!'!$B$4,Расчет!G287*Расчет!$N$28,IF(Расчет!H287='ФОРМУЛЫ!'!$B$5,Расчет!G287,IF(Расчет!H287='ФОРМУЛЫ!'!$B$6,Расчет!G287*Расчет!$O$28,0)))</f>
        <v>0</v>
      </c>
      <c r="B273" s="3">
        <f>A273*Расчет!E287</f>
        <v>0</v>
      </c>
      <c r="C273" s="3">
        <f>IF(Расчет!J287='ФОРМУЛЫ!'!$B$3,Расчет!G287*Расчет!I287/100,IF(Расчет!J287='ФОРМУЛЫ!'!$B$4,Расчет!I287*Расчет!$N$28,IF(Расчет!J287='ФОРМУЛЫ!'!$B$5,Расчет!I287,IF(Расчет!J287='ФОРМУЛЫ!'!$B$6,Расчет!I287*Расчет!$O$28,0))))</f>
        <v>0</v>
      </c>
      <c r="D273" s="3">
        <f>C273*Расчет!E287</f>
        <v>0</v>
      </c>
      <c r="E273" s="3">
        <f t="shared" ref="E273:E336" si="33">A273-C273</f>
        <v>0</v>
      </c>
      <c r="F273" s="3">
        <f>E273*Расчет!E287</f>
        <v>0</v>
      </c>
      <c r="G273" s="3">
        <f>IF(Расчет!M287="",'ФОРМУЛЫ!'!E273*(100+Расчет!$M$28)/100,'ФОРМУЛЫ!'!E273*(100+Расчет!M287)/100)</f>
        <v>0</v>
      </c>
      <c r="H273" s="7">
        <f>IF(Расчет!M287="",ROUND(Расчет!K287*(1+Расчет!$M$28/100),0),ROUND(Расчет!K287*(1+Расчет!M287/100),0))</f>
        <v>0</v>
      </c>
      <c r="I273" s="7">
        <f>IF(Расчет!M287="",(Расчет!$M$28+100)/100,(Расчет!M287+100)/100)</f>
        <v>1.2</v>
      </c>
      <c r="J273" s="5">
        <f>IF(Расчет!P287="",IF($O$16=0,'ФОРМУЛЫ!'!H273,ROUND(Расчет!K287*'ФОРМУЛЫ!'!I273+L273,0)),Расчет!P287)</f>
        <v>0</v>
      </c>
      <c r="K273" s="5">
        <f>J273*Расчет!E287</f>
        <v>0</v>
      </c>
      <c r="L273" s="3">
        <f>IF($O$16=0,0,$M$16*(Расчет!K287/$O$16))</f>
        <v>0</v>
      </c>
      <c r="O273" s="3">
        <f>IF(Расчет!P287=0,Расчет!L287,0)</f>
        <v>0</v>
      </c>
      <c r="P273" s="12">
        <f t="shared" si="26"/>
        <v>0</v>
      </c>
      <c r="Q273" s="3">
        <f>IF(Расчет!H287='ФОРМУЛЫ!'!$B$5,'ФОРМУЛЫ!'!A273,0)</f>
        <v>0</v>
      </c>
      <c r="R273" s="3">
        <f>IF(Расчет!H287='ФОРМУЛЫ!'!$B$4,'ФОРМУЛЫ!'!A273,0)</f>
        <v>0</v>
      </c>
      <c r="S273" s="3">
        <f>IF(Расчет!H287='ФОРМУЛЫ!'!$B$6,'ФОРМУЛЫ!'!A273,0)</f>
        <v>0</v>
      </c>
      <c r="T273" s="5">
        <f>ROUND((IF(Расчет!R287='ФОРМУЛЫ!'!$E$3,(A273-A273/1.18),IF(Расчет!R287='ФОРМУЛЫ!'!$E$4,0,IF(Расчет!R287='ФОРМУЛЫ!'!$E$5,(A273-A273/1.1),X))))*Расчет!E287,2)</f>
        <v>0</v>
      </c>
      <c r="U273" s="3">
        <f>ROUND((IF(Расчет!R287='ФОРМУЛЫ!'!$E$3,(J273-J273/1.18),IF(Расчет!R287='ФОРМУЛЫ!'!$E$4,0,IF(Расчет!R287='ФОРМУЛЫ!'!$E$5,(J273-J273/1.1),X))))*Расчет!E287,2)</f>
        <v>0</v>
      </c>
      <c r="V273" s="3">
        <f>ROUND((J273-J273/1.18)*Расчет!E287,2)</f>
        <v>0</v>
      </c>
      <c r="W273" s="3">
        <f>ROUND(A273*Расчет!E287*0.21/365,2)</f>
        <v>0</v>
      </c>
      <c r="X273" s="3">
        <f t="shared" si="27"/>
        <v>0</v>
      </c>
      <c r="Y273" s="3">
        <f>IF(($Q$2-Расчет!X287)&gt;0,($Q$2-Расчет!X287),0)</f>
        <v>0</v>
      </c>
      <c r="Z273" s="3">
        <f t="shared" si="28"/>
        <v>0</v>
      </c>
      <c r="AA273" s="3">
        <f>IF(IF(Y273&gt;0,$Q$3-$Q$2,$Q$3-Расчет!X287)&gt;0,IF(Y273&gt;0,$Q$3-$Q$2,$Q$3-Расчет!X287),0)</f>
        <v>0</v>
      </c>
      <c r="AB273" s="3">
        <f t="shared" si="29"/>
        <v>0</v>
      </c>
      <c r="AC273" s="3">
        <f>IF(IF(AA273&gt;0,$Q$4-$Q$3,$Q$4-Расчет!X287)&gt;0,IF(AA273&gt;0,$Q$4-$Q$3,$Q$4-Расчет!X287),0)</f>
        <v>0</v>
      </c>
      <c r="AD273" s="3">
        <f t="shared" si="30"/>
        <v>0</v>
      </c>
      <c r="AE273" s="3">
        <f>IF(IF(AC273&gt;0,$Q$5-$Q$4,$Q$5-Расчет!X287)&gt;0,IF(AC273&gt;0,$Q$5-$Q$4,$Q$5-Расчет!X287),0)</f>
        <v>0</v>
      </c>
      <c r="AF273" s="3">
        <f t="shared" si="31"/>
        <v>0</v>
      </c>
      <c r="AG273" s="3">
        <f>IF(IF(AE273&gt;0,$Q$6-$Q$5,$Q$6-Расчет!X287)&gt;0,IF(AE273&gt;0,$Q$6-$Q$5,$Q$6-Расчет!X287),0)</f>
        <v>0</v>
      </c>
      <c r="AH273" s="3">
        <f t="shared" si="32"/>
        <v>0</v>
      </c>
    </row>
    <row r="274" spans="1:34" x14ac:dyDescent="0.25">
      <c r="A274" s="3">
        <f>IF(Расчет!H288='ФОРМУЛЫ!'!$B$4,Расчет!G288*Расчет!$N$28,IF(Расчет!H288='ФОРМУЛЫ!'!$B$5,Расчет!G288,IF(Расчет!H288='ФОРМУЛЫ!'!$B$6,Расчет!G288*Расчет!$O$28,0)))</f>
        <v>0</v>
      </c>
      <c r="B274" s="3">
        <f>A274*Расчет!E288</f>
        <v>0</v>
      </c>
      <c r="C274" s="3">
        <f>IF(Расчет!J288='ФОРМУЛЫ!'!$B$3,Расчет!G288*Расчет!I288/100,IF(Расчет!J288='ФОРМУЛЫ!'!$B$4,Расчет!I288*Расчет!$N$28,IF(Расчет!J288='ФОРМУЛЫ!'!$B$5,Расчет!I288,IF(Расчет!J288='ФОРМУЛЫ!'!$B$6,Расчет!I288*Расчет!$O$28,0))))</f>
        <v>0</v>
      </c>
      <c r="D274" s="3">
        <f>C274*Расчет!E288</f>
        <v>0</v>
      </c>
      <c r="E274" s="3">
        <f t="shared" si="33"/>
        <v>0</v>
      </c>
      <c r="F274" s="3">
        <f>E274*Расчет!E288</f>
        <v>0</v>
      </c>
      <c r="G274" s="3">
        <f>IF(Расчет!M288="",'ФОРМУЛЫ!'!E274*(100+Расчет!$M$28)/100,'ФОРМУЛЫ!'!E274*(100+Расчет!M288)/100)</f>
        <v>0</v>
      </c>
      <c r="H274" s="7">
        <f>IF(Расчет!M288="",ROUND(Расчет!K288*(1+Расчет!$M$28/100),0),ROUND(Расчет!K288*(1+Расчет!M288/100),0))</f>
        <v>0</v>
      </c>
      <c r="I274" s="7">
        <f>IF(Расчет!M288="",(Расчет!$M$28+100)/100,(Расчет!M288+100)/100)</f>
        <v>1.2</v>
      </c>
      <c r="J274" s="5">
        <f>IF(Расчет!P288="",IF($O$16=0,'ФОРМУЛЫ!'!H274,ROUND(Расчет!K288*'ФОРМУЛЫ!'!I274+L274,0)),Расчет!P288)</f>
        <v>0</v>
      </c>
      <c r="K274" s="5">
        <f>J274*Расчет!E288</f>
        <v>0</v>
      </c>
      <c r="L274" s="3">
        <f>IF($O$16=0,0,$M$16*(Расчет!K288/$O$16))</f>
        <v>0</v>
      </c>
      <c r="O274" s="3">
        <f>IF(Расчет!P288=0,Расчет!L288,0)</f>
        <v>0</v>
      </c>
      <c r="P274" s="12">
        <f t="shared" ref="P274:P337" si="34">IF(E274=0,0,(J274-E274)/J274)</f>
        <v>0</v>
      </c>
      <c r="Q274" s="3">
        <f>IF(Расчет!H288='ФОРМУЛЫ!'!$B$5,'ФОРМУЛЫ!'!A274,0)</f>
        <v>0</v>
      </c>
      <c r="R274" s="3">
        <f>IF(Расчет!H288='ФОРМУЛЫ!'!$B$4,'ФОРМУЛЫ!'!A274,0)</f>
        <v>0</v>
      </c>
      <c r="S274" s="3">
        <f>IF(Расчет!H288='ФОРМУЛЫ!'!$B$6,'ФОРМУЛЫ!'!A274,0)</f>
        <v>0</v>
      </c>
      <c r="T274" s="5">
        <f>ROUND((IF(Расчет!R288='ФОРМУЛЫ!'!$E$3,(A274-A274/1.18),IF(Расчет!R288='ФОРМУЛЫ!'!$E$4,0,IF(Расчет!R288='ФОРМУЛЫ!'!$E$5,(A274-A274/1.1),X))))*Расчет!E288,2)</f>
        <v>0</v>
      </c>
      <c r="U274" s="3">
        <f>ROUND((IF(Расчет!R288='ФОРМУЛЫ!'!$E$3,(J274-J274/1.18),IF(Расчет!R288='ФОРМУЛЫ!'!$E$4,0,IF(Расчет!R288='ФОРМУЛЫ!'!$E$5,(J274-J274/1.1),X))))*Расчет!E288,2)</f>
        <v>0</v>
      </c>
      <c r="V274" s="3">
        <f>ROUND((J274-J274/1.18)*Расчет!E288,2)</f>
        <v>0</v>
      </c>
      <c r="W274" s="3">
        <f>ROUND(A274*Расчет!E288*0.21/365,2)</f>
        <v>0</v>
      </c>
      <c r="X274" s="3">
        <f t="shared" ref="X274:X337" si="35">Z274+AB274+AD274+AF274+AH274</f>
        <v>0</v>
      </c>
      <c r="Y274" s="3">
        <f>IF(($Q$2-Расчет!X288)&gt;0,($Q$2-Расчет!X288),0)</f>
        <v>0</v>
      </c>
      <c r="Z274" s="3">
        <f t="shared" ref="Z274:Z337" si="36">$W274*Y274</f>
        <v>0</v>
      </c>
      <c r="AA274" s="3">
        <f>IF(IF(Y274&gt;0,$Q$3-$Q$2,$Q$3-Расчет!X288)&gt;0,IF(Y274&gt;0,$Q$3-$Q$2,$Q$3-Расчет!X288),0)</f>
        <v>0</v>
      </c>
      <c r="AB274" s="3">
        <f t="shared" ref="AB274:AB337" si="37">$W274*AA274</f>
        <v>0</v>
      </c>
      <c r="AC274" s="3">
        <f>IF(IF(AA274&gt;0,$Q$4-$Q$3,$Q$4-Расчет!X288)&gt;0,IF(AA274&gt;0,$Q$4-$Q$3,$Q$4-Расчет!X288),0)</f>
        <v>0</v>
      </c>
      <c r="AD274" s="3">
        <f t="shared" ref="AD274:AD337" si="38">$W274*AC274</f>
        <v>0</v>
      </c>
      <c r="AE274" s="3">
        <f>IF(IF(AC274&gt;0,$Q$5-$Q$4,$Q$5-Расчет!X288)&gt;0,IF(AC274&gt;0,$Q$5-$Q$4,$Q$5-Расчет!X288),0)</f>
        <v>0</v>
      </c>
      <c r="AF274" s="3">
        <f t="shared" ref="AF274:AF337" si="39">$W274*AE274</f>
        <v>0</v>
      </c>
      <c r="AG274" s="3">
        <f>IF(IF(AE274&gt;0,$Q$6-$Q$5,$Q$6-Расчет!X288)&gt;0,IF(AE274&gt;0,$Q$6-$Q$5,$Q$6-Расчет!X288),0)</f>
        <v>0</v>
      </c>
      <c r="AH274" s="3">
        <f t="shared" ref="AH274:AH337" si="40">$W274*AG274</f>
        <v>0</v>
      </c>
    </row>
    <row r="275" spans="1:34" x14ac:dyDescent="0.25">
      <c r="A275" s="3">
        <f>IF(Расчет!H289='ФОРМУЛЫ!'!$B$4,Расчет!G289*Расчет!$N$28,IF(Расчет!H289='ФОРМУЛЫ!'!$B$5,Расчет!G289,IF(Расчет!H289='ФОРМУЛЫ!'!$B$6,Расчет!G289*Расчет!$O$28,0)))</f>
        <v>0</v>
      </c>
      <c r="B275" s="3">
        <f>A275*Расчет!E289</f>
        <v>0</v>
      </c>
      <c r="C275" s="3">
        <f>IF(Расчет!J289='ФОРМУЛЫ!'!$B$3,Расчет!G289*Расчет!I289/100,IF(Расчет!J289='ФОРМУЛЫ!'!$B$4,Расчет!I289*Расчет!$N$28,IF(Расчет!J289='ФОРМУЛЫ!'!$B$5,Расчет!I289,IF(Расчет!J289='ФОРМУЛЫ!'!$B$6,Расчет!I289*Расчет!$O$28,0))))</f>
        <v>0</v>
      </c>
      <c r="D275" s="3">
        <f>C275*Расчет!E289</f>
        <v>0</v>
      </c>
      <c r="E275" s="3">
        <f t="shared" si="33"/>
        <v>0</v>
      </c>
      <c r="F275" s="3">
        <f>E275*Расчет!E289</f>
        <v>0</v>
      </c>
      <c r="G275" s="3">
        <f>IF(Расчет!M289="",'ФОРМУЛЫ!'!E275*(100+Расчет!$M$28)/100,'ФОРМУЛЫ!'!E275*(100+Расчет!M289)/100)</f>
        <v>0</v>
      </c>
      <c r="H275" s="7">
        <f>IF(Расчет!M289="",ROUND(Расчет!K289*(1+Расчет!$M$28/100),0),ROUND(Расчет!K289*(1+Расчет!M289/100),0))</f>
        <v>0</v>
      </c>
      <c r="I275" s="7">
        <f>IF(Расчет!M289="",(Расчет!$M$28+100)/100,(Расчет!M289+100)/100)</f>
        <v>1.2</v>
      </c>
      <c r="J275" s="5">
        <f>IF(Расчет!P289="",IF($O$16=0,'ФОРМУЛЫ!'!H275,ROUND(Расчет!K289*'ФОРМУЛЫ!'!I275+L275,0)),Расчет!P289)</f>
        <v>0</v>
      </c>
      <c r="K275" s="5">
        <f>J275*Расчет!E289</f>
        <v>0</v>
      </c>
      <c r="L275" s="3">
        <f>IF($O$16=0,0,$M$16*(Расчет!K289/$O$16))</f>
        <v>0</v>
      </c>
      <c r="O275" s="3">
        <f>IF(Расчет!P289=0,Расчет!L289,0)</f>
        <v>0</v>
      </c>
      <c r="P275" s="12">
        <f t="shared" si="34"/>
        <v>0</v>
      </c>
      <c r="Q275" s="3">
        <f>IF(Расчет!H289='ФОРМУЛЫ!'!$B$5,'ФОРМУЛЫ!'!A275,0)</f>
        <v>0</v>
      </c>
      <c r="R275" s="3">
        <f>IF(Расчет!H289='ФОРМУЛЫ!'!$B$4,'ФОРМУЛЫ!'!A275,0)</f>
        <v>0</v>
      </c>
      <c r="S275" s="3">
        <f>IF(Расчет!H289='ФОРМУЛЫ!'!$B$6,'ФОРМУЛЫ!'!A275,0)</f>
        <v>0</v>
      </c>
      <c r="T275" s="5">
        <f>ROUND((IF(Расчет!R289='ФОРМУЛЫ!'!$E$3,(A275-A275/1.18),IF(Расчет!R289='ФОРМУЛЫ!'!$E$4,0,IF(Расчет!R289='ФОРМУЛЫ!'!$E$5,(A275-A275/1.1),X))))*Расчет!E289,2)</f>
        <v>0</v>
      </c>
      <c r="U275" s="3">
        <f>ROUND((IF(Расчет!R289='ФОРМУЛЫ!'!$E$3,(J275-J275/1.18),IF(Расчет!R289='ФОРМУЛЫ!'!$E$4,0,IF(Расчет!R289='ФОРМУЛЫ!'!$E$5,(J275-J275/1.1),X))))*Расчет!E289,2)</f>
        <v>0</v>
      </c>
      <c r="V275" s="3">
        <f>ROUND((J275-J275/1.18)*Расчет!E289,2)</f>
        <v>0</v>
      </c>
      <c r="W275" s="3">
        <f>ROUND(A275*Расчет!E289*0.21/365,2)</f>
        <v>0</v>
      </c>
      <c r="X275" s="3">
        <f t="shared" si="35"/>
        <v>0</v>
      </c>
      <c r="Y275" s="3">
        <f>IF(($Q$2-Расчет!X289)&gt;0,($Q$2-Расчет!X289),0)</f>
        <v>0</v>
      </c>
      <c r="Z275" s="3">
        <f t="shared" si="36"/>
        <v>0</v>
      </c>
      <c r="AA275" s="3">
        <f>IF(IF(Y275&gt;0,$Q$3-$Q$2,$Q$3-Расчет!X289)&gt;0,IF(Y275&gt;0,$Q$3-$Q$2,$Q$3-Расчет!X289),0)</f>
        <v>0</v>
      </c>
      <c r="AB275" s="3">
        <f t="shared" si="37"/>
        <v>0</v>
      </c>
      <c r="AC275" s="3">
        <f>IF(IF(AA275&gt;0,$Q$4-$Q$3,$Q$4-Расчет!X289)&gt;0,IF(AA275&gt;0,$Q$4-$Q$3,$Q$4-Расчет!X289),0)</f>
        <v>0</v>
      </c>
      <c r="AD275" s="3">
        <f t="shared" si="38"/>
        <v>0</v>
      </c>
      <c r="AE275" s="3">
        <f>IF(IF(AC275&gt;0,$Q$5-$Q$4,$Q$5-Расчет!X289)&gt;0,IF(AC275&gt;0,$Q$5-$Q$4,$Q$5-Расчет!X289),0)</f>
        <v>0</v>
      </c>
      <c r="AF275" s="3">
        <f t="shared" si="39"/>
        <v>0</v>
      </c>
      <c r="AG275" s="3">
        <f>IF(IF(AE275&gt;0,$Q$6-$Q$5,$Q$6-Расчет!X289)&gt;0,IF(AE275&gt;0,$Q$6-$Q$5,$Q$6-Расчет!X289),0)</f>
        <v>0</v>
      </c>
      <c r="AH275" s="3">
        <f t="shared" si="40"/>
        <v>0</v>
      </c>
    </row>
    <row r="276" spans="1:34" x14ac:dyDescent="0.25">
      <c r="A276" s="3">
        <f>IF(Расчет!H290='ФОРМУЛЫ!'!$B$4,Расчет!G290*Расчет!$N$28,IF(Расчет!H290='ФОРМУЛЫ!'!$B$5,Расчет!G290,IF(Расчет!H290='ФОРМУЛЫ!'!$B$6,Расчет!G290*Расчет!$O$28,0)))</f>
        <v>0</v>
      </c>
      <c r="B276" s="3">
        <f>A276*Расчет!E290</f>
        <v>0</v>
      </c>
      <c r="C276" s="3">
        <f>IF(Расчет!J290='ФОРМУЛЫ!'!$B$3,Расчет!G290*Расчет!I290/100,IF(Расчет!J290='ФОРМУЛЫ!'!$B$4,Расчет!I290*Расчет!$N$28,IF(Расчет!J290='ФОРМУЛЫ!'!$B$5,Расчет!I290,IF(Расчет!J290='ФОРМУЛЫ!'!$B$6,Расчет!I290*Расчет!$O$28,0))))</f>
        <v>0</v>
      </c>
      <c r="D276" s="3">
        <f>C276*Расчет!E290</f>
        <v>0</v>
      </c>
      <c r="E276" s="3">
        <f t="shared" si="33"/>
        <v>0</v>
      </c>
      <c r="F276" s="3">
        <f>E276*Расчет!E290</f>
        <v>0</v>
      </c>
      <c r="G276" s="3">
        <f>IF(Расчет!M290="",'ФОРМУЛЫ!'!E276*(100+Расчет!$M$28)/100,'ФОРМУЛЫ!'!E276*(100+Расчет!M290)/100)</f>
        <v>0</v>
      </c>
      <c r="H276" s="7">
        <f>IF(Расчет!M290="",ROUND(Расчет!K290*(1+Расчет!$M$28/100),0),ROUND(Расчет!K290*(1+Расчет!M290/100),0))</f>
        <v>0</v>
      </c>
      <c r="I276" s="7">
        <f>IF(Расчет!M290="",(Расчет!$M$28+100)/100,(Расчет!M290+100)/100)</f>
        <v>1.2</v>
      </c>
      <c r="J276" s="5">
        <f>IF(Расчет!P290="",IF($O$16=0,'ФОРМУЛЫ!'!H276,ROUND(Расчет!K290*'ФОРМУЛЫ!'!I276+L276,0)),Расчет!P290)</f>
        <v>0</v>
      </c>
      <c r="K276" s="5">
        <f>J276*Расчет!E290</f>
        <v>0</v>
      </c>
      <c r="L276" s="3">
        <f>IF($O$16=0,0,$M$16*(Расчет!K290/$O$16))</f>
        <v>0</v>
      </c>
      <c r="O276" s="3">
        <f>IF(Расчет!P290=0,Расчет!L290,0)</f>
        <v>0</v>
      </c>
      <c r="P276" s="12">
        <f t="shared" si="34"/>
        <v>0</v>
      </c>
      <c r="Q276" s="3">
        <f>IF(Расчет!H290='ФОРМУЛЫ!'!$B$5,'ФОРМУЛЫ!'!A276,0)</f>
        <v>0</v>
      </c>
      <c r="R276" s="3">
        <f>IF(Расчет!H290='ФОРМУЛЫ!'!$B$4,'ФОРМУЛЫ!'!A276,0)</f>
        <v>0</v>
      </c>
      <c r="S276" s="3">
        <f>IF(Расчет!H290='ФОРМУЛЫ!'!$B$6,'ФОРМУЛЫ!'!A276,0)</f>
        <v>0</v>
      </c>
      <c r="T276" s="5">
        <f>ROUND((IF(Расчет!R290='ФОРМУЛЫ!'!$E$3,(A276-A276/1.18),IF(Расчет!R290='ФОРМУЛЫ!'!$E$4,0,IF(Расчет!R290='ФОРМУЛЫ!'!$E$5,(A276-A276/1.1),X))))*Расчет!E290,2)</f>
        <v>0</v>
      </c>
      <c r="U276" s="3">
        <f>ROUND((IF(Расчет!R290='ФОРМУЛЫ!'!$E$3,(J276-J276/1.18),IF(Расчет!R290='ФОРМУЛЫ!'!$E$4,0,IF(Расчет!R290='ФОРМУЛЫ!'!$E$5,(J276-J276/1.1),X))))*Расчет!E290,2)</f>
        <v>0</v>
      </c>
      <c r="V276" s="3">
        <f>ROUND((J276-J276/1.18)*Расчет!E290,2)</f>
        <v>0</v>
      </c>
      <c r="W276" s="3">
        <f>ROUND(A276*Расчет!E290*0.21/365,2)</f>
        <v>0</v>
      </c>
      <c r="X276" s="3">
        <f t="shared" si="35"/>
        <v>0</v>
      </c>
      <c r="Y276" s="3">
        <f>IF(($Q$2-Расчет!X290)&gt;0,($Q$2-Расчет!X290),0)</f>
        <v>0</v>
      </c>
      <c r="Z276" s="3">
        <f t="shared" si="36"/>
        <v>0</v>
      </c>
      <c r="AA276" s="3">
        <f>IF(IF(Y276&gt;0,$Q$3-$Q$2,$Q$3-Расчет!X290)&gt;0,IF(Y276&gt;0,$Q$3-$Q$2,$Q$3-Расчет!X290),0)</f>
        <v>0</v>
      </c>
      <c r="AB276" s="3">
        <f t="shared" si="37"/>
        <v>0</v>
      </c>
      <c r="AC276" s="3">
        <f>IF(IF(AA276&gt;0,$Q$4-$Q$3,$Q$4-Расчет!X290)&gt;0,IF(AA276&gt;0,$Q$4-$Q$3,$Q$4-Расчет!X290),0)</f>
        <v>0</v>
      </c>
      <c r="AD276" s="3">
        <f t="shared" si="38"/>
        <v>0</v>
      </c>
      <c r="AE276" s="3">
        <f>IF(IF(AC276&gt;0,$Q$5-$Q$4,$Q$5-Расчет!X290)&gt;0,IF(AC276&gt;0,$Q$5-$Q$4,$Q$5-Расчет!X290),0)</f>
        <v>0</v>
      </c>
      <c r="AF276" s="3">
        <f t="shared" si="39"/>
        <v>0</v>
      </c>
      <c r="AG276" s="3">
        <f>IF(IF(AE276&gt;0,$Q$6-$Q$5,$Q$6-Расчет!X290)&gt;0,IF(AE276&gt;0,$Q$6-$Q$5,$Q$6-Расчет!X290),0)</f>
        <v>0</v>
      </c>
      <c r="AH276" s="3">
        <f t="shared" si="40"/>
        <v>0</v>
      </c>
    </row>
    <row r="277" spans="1:34" x14ac:dyDescent="0.25">
      <c r="A277" s="3">
        <f>IF(Расчет!H291='ФОРМУЛЫ!'!$B$4,Расчет!G291*Расчет!$N$28,IF(Расчет!H291='ФОРМУЛЫ!'!$B$5,Расчет!G291,IF(Расчет!H291='ФОРМУЛЫ!'!$B$6,Расчет!G291*Расчет!$O$28,0)))</f>
        <v>0</v>
      </c>
      <c r="B277" s="3">
        <f>A277*Расчет!E291</f>
        <v>0</v>
      </c>
      <c r="C277" s="3">
        <f>IF(Расчет!J291='ФОРМУЛЫ!'!$B$3,Расчет!G291*Расчет!I291/100,IF(Расчет!J291='ФОРМУЛЫ!'!$B$4,Расчет!I291*Расчет!$N$28,IF(Расчет!J291='ФОРМУЛЫ!'!$B$5,Расчет!I291,IF(Расчет!J291='ФОРМУЛЫ!'!$B$6,Расчет!I291*Расчет!$O$28,0))))</f>
        <v>0</v>
      </c>
      <c r="D277" s="3">
        <f>C277*Расчет!E291</f>
        <v>0</v>
      </c>
      <c r="E277" s="3">
        <f t="shared" si="33"/>
        <v>0</v>
      </c>
      <c r="F277" s="3">
        <f>E277*Расчет!E291</f>
        <v>0</v>
      </c>
      <c r="G277" s="3">
        <f>IF(Расчет!M291="",'ФОРМУЛЫ!'!E277*(100+Расчет!$M$28)/100,'ФОРМУЛЫ!'!E277*(100+Расчет!M291)/100)</f>
        <v>0</v>
      </c>
      <c r="H277" s="7">
        <f>IF(Расчет!M291="",ROUND(Расчет!K291*(1+Расчет!$M$28/100),0),ROUND(Расчет!K291*(1+Расчет!M291/100),0))</f>
        <v>0</v>
      </c>
      <c r="I277" s="7">
        <f>IF(Расчет!M291="",(Расчет!$M$28+100)/100,(Расчет!M291+100)/100)</f>
        <v>1.2</v>
      </c>
      <c r="J277" s="5">
        <f>IF(Расчет!P291="",IF($O$16=0,'ФОРМУЛЫ!'!H277,ROUND(Расчет!K291*'ФОРМУЛЫ!'!I277+L277,0)),Расчет!P291)</f>
        <v>0</v>
      </c>
      <c r="K277" s="5">
        <f>J277*Расчет!E291</f>
        <v>0</v>
      </c>
      <c r="L277" s="3">
        <f>IF($O$16=0,0,$M$16*(Расчет!K291/$O$16))</f>
        <v>0</v>
      </c>
      <c r="O277" s="3">
        <f>IF(Расчет!P291=0,Расчет!L291,0)</f>
        <v>0</v>
      </c>
      <c r="P277" s="12">
        <f t="shared" si="34"/>
        <v>0</v>
      </c>
      <c r="Q277" s="3">
        <f>IF(Расчет!H291='ФОРМУЛЫ!'!$B$5,'ФОРМУЛЫ!'!A277,0)</f>
        <v>0</v>
      </c>
      <c r="R277" s="3">
        <f>IF(Расчет!H291='ФОРМУЛЫ!'!$B$4,'ФОРМУЛЫ!'!A277,0)</f>
        <v>0</v>
      </c>
      <c r="S277" s="3">
        <f>IF(Расчет!H291='ФОРМУЛЫ!'!$B$6,'ФОРМУЛЫ!'!A277,0)</f>
        <v>0</v>
      </c>
      <c r="T277" s="5">
        <f>ROUND((IF(Расчет!R291='ФОРМУЛЫ!'!$E$3,(A277-A277/1.18),IF(Расчет!R291='ФОРМУЛЫ!'!$E$4,0,IF(Расчет!R291='ФОРМУЛЫ!'!$E$5,(A277-A277/1.1),X))))*Расчет!E291,2)</f>
        <v>0</v>
      </c>
      <c r="U277" s="3">
        <f>ROUND((IF(Расчет!R291='ФОРМУЛЫ!'!$E$3,(J277-J277/1.18),IF(Расчет!R291='ФОРМУЛЫ!'!$E$4,0,IF(Расчет!R291='ФОРМУЛЫ!'!$E$5,(J277-J277/1.1),X))))*Расчет!E291,2)</f>
        <v>0</v>
      </c>
      <c r="V277" s="3">
        <f>ROUND((J277-J277/1.18)*Расчет!E291,2)</f>
        <v>0</v>
      </c>
      <c r="W277" s="3">
        <f>ROUND(A277*Расчет!E291*0.21/365,2)</f>
        <v>0</v>
      </c>
      <c r="X277" s="3">
        <f t="shared" si="35"/>
        <v>0</v>
      </c>
      <c r="Y277" s="3">
        <f>IF(($Q$2-Расчет!X291)&gt;0,($Q$2-Расчет!X291),0)</f>
        <v>0</v>
      </c>
      <c r="Z277" s="3">
        <f t="shared" si="36"/>
        <v>0</v>
      </c>
      <c r="AA277" s="3">
        <f>IF(IF(Y277&gt;0,$Q$3-$Q$2,$Q$3-Расчет!X291)&gt;0,IF(Y277&gt;0,$Q$3-$Q$2,$Q$3-Расчет!X291),0)</f>
        <v>0</v>
      </c>
      <c r="AB277" s="3">
        <f t="shared" si="37"/>
        <v>0</v>
      </c>
      <c r="AC277" s="3">
        <f>IF(IF(AA277&gt;0,$Q$4-$Q$3,$Q$4-Расчет!X291)&gt;0,IF(AA277&gt;0,$Q$4-$Q$3,$Q$4-Расчет!X291),0)</f>
        <v>0</v>
      </c>
      <c r="AD277" s="3">
        <f t="shared" si="38"/>
        <v>0</v>
      </c>
      <c r="AE277" s="3">
        <f>IF(IF(AC277&gt;0,$Q$5-$Q$4,$Q$5-Расчет!X291)&gt;0,IF(AC277&gt;0,$Q$5-$Q$4,$Q$5-Расчет!X291),0)</f>
        <v>0</v>
      </c>
      <c r="AF277" s="3">
        <f t="shared" si="39"/>
        <v>0</v>
      </c>
      <c r="AG277" s="3">
        <f>IF(IF(AE277&gt;0,$Q$6-$Q$5,$Q$6-Расчет!X291)&gt;0,IF(AE277&gt;0,$Q$6-$Q$5,$Q$6-Расчет!X291),0)</f>
        <v>0</v>
      </c>
      <c r="AH277" s="3">
        <f t="shared" si="40"/>
        <v>0</v>
      </c>
    </row>
    <row r="278" spans="1:34" x14ac:dyDescent="0.25">
      <c r="A278" s="3">
        <f>IF(Расчет!H292='ФОРМУЛЫ!'!$B$4,Расчет!G292*Расчет!$N$28,IF(Расчет!H292='ФОРМУЛЫ!'!$B$5,Расчет!G292,IF(Расчет!H292='ФОРМУЛЫ!'!$B$6,Расчет!G292*Расчет!$O$28,0)))</f>
        <v>0</v>
      </c>
      <c r="B278" s="3">
        <f>A278*Расчет!E292</f>
        <v>0</v>
      </c>
      <c r="C278" s="3">
        <f>IF(Расчет!J292='ФОРМУЛЫ!'!$B$3,Расчет!G292*Расчет!I292/100,IF(Расчет!J292='ФОРМУЛЫ!'!$B$4,Расчет!I292*Расчет!$N$28,IF(Расчет!J292='ФОРМУЛЫ!'!$B$5,Расчет!I292,IF(Расчет!J292='ФОРМУЛЫ!'!$B$6,Расчет!I292*Расчет!$O$28,0))))</f>
        <v>0</v>
      </c>
      <c r="D278" s="3">
        <f>C278*Расчет!E292</f>
        <v>0</v>
      </c>
      <c r="E278" s="3">
        <f t="shared" si="33"/>
        <v>0</v>
      </c>
      <c r="F278" s="3">
        <f>E278*Расчет!E292</f>
        <v>0</v>
      </c>
      <c r="G278" s="3">
        <f>IF(Расчет!M292="",'ФОРМУЛЫ!'!E278*(100+Расчет!$M$28)/100,'ФОРМУЛЫ!'!E278*(100+Расчет!M292)/100)</f>
        <v>0</v>
      </c>
      <c r="H278" s="7">
        <f>IF(Расчет!M292="",ROUND(Расчет!K292*(1+Расчет!$M$28/100),0),ROUND(Расчет!K292*(1+Расчет!M292/100),0))</f>
        <v>0</v>
      </c>
      <c r="I278" s="7">
        <f>IF(Расчет!M292="",(Расчет!$M$28+100)/100,(Расчет!M292+100)/100)</f>
        <v>1.2</v>
      </c>
      <c r="J278" s="5">
        <f>IF(Расчет!P292="",IF($O$16=0,'ФОРМУЛЫ!'!H278,ROUND(Расчет!K292*'ФОРМУЛЫ!'!I278+L278,0)),Расчет!P292)</f>
        <v>0</v>
      </c>
      <c r="K278" s="5">
        <f>J278*Расчет!E292</f>
        <v>0</v>
      </c>
      <c r="L278" s="3">
        <f>IF($O$16=0,0,$M$16*(Расчет!K292/$O$16))</f>
        <v>0</v>
      </c>
      <c r="O278" s="3">
        <f>IF(Расчет!P292=0,Расчет!L292,0)</f>
        <v>0</v>
      </c>
      <c r="P278" s="12">
        <f t="shared" si="34"/>
        <v>0</v>
      </c>
      <c r="Q278" s="3">
        <f>IF(Расчет!H292='ФОРМУЛЫ!'!$B$5,'ФОРМУЛЫ!'!A278,0)</f>
        <v>0</v>
      </c>
      <c r="R278" s="3">
        <f>IF(Расчет!H292='ФОРМУЛЫ!'!$B$4,'ФОРМУЛЫ!'!A278,0)</f>
        <v>0</v>
      </c>
      <c r="S278" s="3">
        <f>IF(Расчет!H292='ФОРМУЛЫ!'!$B$6,'ФОРМУЛЫ!'!A278,0)</f>
        <v>0</v>
      </c>
      <c r="T278" s="5">
        <f>ROUND((IF(Расчет!R292='ФОРМУЛЫ!'!$E$3,(A278-A278/1.18),IF(Расчет!R292='ФОРМУЛЫ!'!$E$4,0,IF(Расчет!R292='ФОРМУЛЫ!'!$E$5,(A278-A278/1.1),X))))*Расчет!E292,2)</f>
        <v>0</v>
      </c>
      <c r="U278" s="3">
        <f>ROUND((IF(Расчет!R292='ФОРМУЛЫ!'!$E$3,(J278-J278/1.18),IF(Расчет!R292='ФОРМУЛЫ!'!$E$4,0,IF(Расчет!R292='ФОРМУЛЫ!'!$E$5,(J278-J278/1.1),X))))*Расчет!E292,2)</f>
        <v>0</v>
      </c>
      <c r="V278" s="3">
        <f>ROUND((J278-J278/1.18)*Расчет!E292,2)</f>
        <v>0</v>
      </c>
      <c r="W278" s="3">
        <f>ROUND(A278*Расчет!E292*0.21/365,2)</f>
        <v>0</v>
      </c>
      <c r="X278" s="3">
        <f t="shared" si="35"/>
        <v>0</v>
      </c>
      <c r="Y278" s="3">
        <f>IF(($Q$2-Расчет!X292)&gt;0,($Q$2-Расчет!X292),0)</f>
        <v>0</v>
      </c>
      <c r="Z278" s="3">
        <f t="shared" si="36"/>
        <v>0</v>
      </c>
      <c r="AA278" s="3">
        <f>IF(IF(Y278&gt;0,$Q$3-$Q$2,$Q$3-Расчет!X292)&gt;0,IF(Y278&gt;0,$Q$3-$Q$2,$Q$3-Расчет!X292),0)</f>
        <v>0</v>
      </c>
      <c r="AB278" s="3">
        <f t="shared" si="37"/>
        <v>0</v>
      </c>
      <c r="AC278" s="3">
        <f>IF(IF(AA278&gt;0,$Q$4-$Q$3,$Q$4-Расчет!X292)&gt;0,IF(AA278&gt;0,$Q$4-$Q$3,$Q$4-Расчет!X292),0)</f>
        <v>0</v>
      </c>
      <c r="AD278" s="3">
        <f t="shared" si="38"/>
        <v>0</v>
      </c>
      <c r="AE278" s="3">
        <f>IF(IF(AC278&gt;0,$Q$5-$Q$4,$Q$5-Расчет!X292)&gt;0,IF(AC278&gt;0,$Q$5-$Q$4,$Q$5-Расчет!X292),0)</f>
        <v>0</v>
      </c>
      <c r="AF278" s="3">
        <f t="shared" si="39"/>
        <v>0</v>
      </c>
      <c r="AG278" s="3">
        <f>IF(IF(AE278&gt;0,$Q$6-$Q$5,$Q$6-Расчет!X292)&gt;0,IF(AE278&gt;0,$Q$6-$Q$5,$Q$6-Расчет!X292),0)</f>
        <v>0</v>
      </c>
      <c r="AH278" s="3">
        <f t="shared" si="40"/>
        <v>0</v>
      </c>
    </row>
    <row r="279" spans="1:34" x14ac:dyDescent="0.25">
      <c r="A279" s="3">
        <f>IF(Расчет!H293='ФОРМУЛЫ!'!$B$4,Расчет!G293*Расчет!$N$28,IF(Расчет!H293='ФОРМУЛЫ!'!$B$5,Расчет!G293,IF(Расчет!H293='ФОРМУЛЫ!'!$B$6,Расчет!G293*Расчет!$O$28,0)))</f>
        <v>0</v>
      </c>
      <c r="B279" s="3">
        <f>A279*Расчет!E293</f>
        <v>0</v>
      </c>
      <c r="C279" s="3">
        <f>IF(Расчет!J293='ФОРМУЛЫ!'!$B$3,Расчет!G293*Расчет!I293/100,IF(Расчет!J293='ФОРМУЛЫ!'!$B$4,Расчет!I293*Расчет!$N$28,IF(Расчет!J293='ФОРМУЛЫ!'!$B$5,Расчет!I293,IF(Расчет!J293='ФОРМУЛЫ!'!$B$6,Расчет!I293*Расчет!$O$28,0))))</f>
        <v>0</v>
      </c>
      <c r="D279" s="3">
        <f>C279*Расчет!E293</f>
        <v>0</v>
      </c>
      <c r="E279" s="3">
        <f t="shared" si="33"/>
        <v>0</v>
      </c>
      <c r="F279" s="3">
        <f>E279*Расчет!E293</f>
        <v>0</v>
      </c>
      <c r="G279" s="3">
        <f>IF(Расчет!M293="",'ФОРМУЛЫ!'!E279*(100+Расчет!$M$28)/100,'ФОРМУЛЫ!'!E279*(100+Расчет!M293)/100)</f>
        <v>0</v>
      </c>
      <c r="H279" s="7">
        <f>IF(Расчет!M293="",ROUND(Расчет!K293*(1+Расчет!$M$28/100),0),ROUND(Расчет!K293*(1+Расчет!M293/100),0))</f>
        <v>0</v>
      </c>
      <c r="I279" s="7">
        <f>IF(Расчет!M293="",(Расчет!$M$28+100)/100,(Расчет!M293+100)/100)</f>
        <v>1.2</v>
      </c>
      <c r="J279" s="5">
        <f>IF(Расчет!P293="",IF($O$16=0,'ФОРМУЛЫ!'!H279,ROUND(Расчет!K293*'ФОРМУЛЫ!'!I279+L279,0)),Расчет!P293)</f>
        <v>0</v>
      </c>
      <c r="K279" s="5">
        <f>J279*Расчет!E293</f>
        <v>0</v>
      </c>
      <c r="L279" s="3">
        <f>IF($O$16=0,0,$M$16*(Расчет!K293/$O$16))</f>
        <v>0</v>
      </c>
      <c r="O279" s="3">
        <f>IF(Расчет!P293=0,Расчет!L293,0)</f>
        <v>0</v>
      </c>
      <c r="P279" s="12">
        <f t="shared" si="34"/>
        <v>0</v>
      </c>
      <c r="Q279" s="3">
        <f>IF(Расчет!H293='ФОРМУЛЫ!'!$B$5,'ФОРМУЛЫ!'!A279,0)</f>
        <v>0</v>
      </c>
      <c r="R279" s="3">
        <f>IF(Расчет!H293='ФОРМУЛЫ!'!$B$4,'ФОРМУЛЫ!'!A279,0)</f>
        <v>0</v>
      </c>
      <c r="S279" s="3">
        <f>IF(Расчет!H293='ФОРМУЛЫ!'!$B$6,'ФОРМУЛЫ!'!A279,0)</f>
        <v>0</v>
      </c>
      <c r="T279" s="5">
        <f>ROUND((IF(Расчет!R293='ФОРМУЛЫ!'!$E$3,(A279-A279/1.18),IF(Расчет!R293='ФОРМУЛЫ!'!$E$4,0,IF(Расчет!R293='ФОРМУЛЫ!'!$E$5,(A279-A279/1.1),X))))*Расчет!E293,2)</f>
        <v>0</v>
      </c>
      <c r="U279" s="3">
        <f>ROUND((IF(Расчет!R293='ФОРМУЛЫ!'!$E$3,(J279-J279/1.18),IF(Расчет!R293='ФОРМУЛЫ!'!$E$4,0,IF(Расчет!R293='ФОРМУЛЫ!'!$E$5,(J279-J279/1.1),X))))*Расчет!E293,2)</f>
        <v>0</v>
      </c>
      <c r="V279" s="3">
        <f>ROUND((J279-J279/1.18)*Расчет!E293,2)</f>
        <v>0</v>
      </c>
      <c r="W279" s="3">
        <f>ROUND(A279*Расчет!E293*0.21/365,2)</f>
        <v>0</v>
      </c>
      <c r="X279" s="3">
        <f t="shared" si="35"/>
        <v>0</v>
      </c>
      <c r="Y279" s="3">
        <f>IF(($Q$2-Расчет!X293)&gt;0,($Q$2-Расчет!X293),0)</f>
        <v>0</v>
      </c>
      <c r="Z279" s="3">
        <f t="shared" si="36"/>
        <v>0</v>
      </c>
      <c r="AA279" s="3">
        <f>IF(IF(Y279&gt;0,$Q$3-$Q$2,$Q$3-Расчет!X293)&gt;0,IF(Y279&gt;0,$Q$3-$Q$2,$Q$3-Расчет!X293),0)</f>
        <v>0</v>
      </c>
      <c r="AB279" s="3">
        <f t="shared" si="37"/>
        <v>0</v>
      </c>
      <c r="AC279" s="3">
        <f>IF(IF(AA279&gt;0,$Q$4-$Q$3,$Q$4-Расчет!X293)&gt;0,IF(AA279&gt;0,$Q$4-$Q$3,$Q$4-Расчет!X293),0)</f>
        <v>0</v>
      </c>
      <c r="AD279" s="3">
        <f t="shared" si="38"/>
        <v>0</v>
      </c>
      <c r="AE279" s="3">
        <f>IF(IF(AC279&gt;0,$Q$5-$Q$4,$Q$5-Расчет!X293)&gt;0,IF(AC279&gt;0,$Q$5-$Q$4,$Q$5-Расчет!X293),0)</f>
        <v>0</v>
      </c>
      <c r="AF279" s="3">
        <f t="shared" si="39"/>
        <v>0</v>
      </c>
      <c r="AG279" s="3">
        <f>IF(IF(AE279&gt;0,$Q$6-$Q$5,$Q$6-Расчет!X293)&gt;0,IF(AE279&gt;0,$Q$6-$Q$5,$Q$6-Расчет!X293),0)</f>
        <v>0</v>
      </c>
      <c r="AH279" s="3">
        <f t="shared" si="40"/>
        <v>0</v>
      </c>
    </row>
    <row r="280" spans="1:34" x14ac:dyDescent="0.25">
      <c r="A280" s="3">
        <f>IF(Расчет!H294='ФОРМУЛЫ!'!$B$4,Расчет!G294*Расчет!$N$28,IF(Расчет!H294='ФОРМУЛЫ!'!$B$5,Расчет!G294,IF(Расчет!H294='ФОРМУЛЫ!'!$B$6,Расчет!G294*Расчет!$O$28,0)))</f>
        <v>0</v>
      </c>
      <c r="B280" s="3">
        <f>A280*Расчет!E294</f>
        <v>0</v>
      </c>
      <c r="C280" s="3">
        <f>IF(Расчет!J294='ФОРМУЛЫ!'!$B$3,Расчет!G294*Расчет!I294/100,IF(Расчет!J294='ФОРМУЛЫ!'!$B$4,Расчет!I294*Расчет!$N$28,IF(Расчет!J294='ФОРМУЛЫ!'!$B$5,Расчет!I294,IF(Расчет!J294='ФОРМУЛЫ!'!$B$6,Расчет!I294*Расчет!$O$28,0))))</f>
        <v>0</v>
      </c>
      <c r="D280" s="3">
        <f>C280*Расчет!E294</f>
        <v>0</v>
      </c>
      <c r="E280" s="3">
        <f t="shared" si="33"/>
        <v>0</v>
      </c>
      <c r="F280" s="3">
        <f>E280*Расчет!E294</f>
        <v>0</v>
      </c>
      <c r="G280" s="3">
        <f>IF(Расчет!M294="",'ФОРМУЛЫ!'!E280*(100+Расчет!$M$28)/100,'ФОРМУЛЫ!'!E280*(100+Расчет!M294)/100)</f>
        <v>0</v>
      </c>
      <c r="H280" s="7">
        <f>IF(Расчет!M294="",ROUND(Расчет!K294*(1+Расчет!$M$28/100),0),ROUND(Расчет!K294*(1+Расчет!M294/100),0))</f>
        <v>0</v>
      </c>
      <c r="I280" s="7">
        <f>IF(Расчет!M294="",(Расчет!$M$28+100)/100,(Расчет!M294+100)/100)</f>
        <v>1.2</v>
      </c>
      <c r="J280" s="5">
        <f>IF(Расчет!P294="",IF($O$16=0,'ФОРМУЛЫ!'!H280,ROUND(Расчет!K294*'ФОРМУЛЫ!'!I280+L280,0)),Расчет!P294)</f>
        <v>0</v>
      </c>
      <c r="K280" s="5">
        <f>J280*Расчет!E294</f>
        <v>0</v>
      </c>
      <c r="L280" s="3">
        <f>IF($O$16=0,0,$M$16*(Расчет!K294/$O$16))</f>
        <v>0</v>
      </c>
      <c r="O280" s="3">
        <f>IF(Расчет!P294=0,Расчет!L294,0)</f>
        <v>0</v>
      </c>
      <c r="P280" s="12">
        <f t="shared" si="34"/>
        <v>0</v>
      </c>
      <c r="Q280" s="3">
        <f>IF(Расчет!H294='ФОРМУЛЫ!'!$B$5,'ФОРМУЛЫ!'!A280,0)</f>
        <v>0</v>
      </c>
      <c r="R280" s="3">
        <f>IF(Расчет!H294='ФОРМУЛЫ!'!$B$4,'ФОРМУЛЫ!'!A280,0)</f>
        <v>0</v>
      </c>
      <c r="S280" s="3">
        <f>IF(Расчет!H294='ФОРМУЛЫ!'!$B$6,'ФОРМУЛЫ!'!A280,0)</f>
        <v>0</v>
      </c>
      <c r="T280" s="5">
        <f>ROUND((IF(Расчет!R294='ФОРМУЛЫ!'!$E$3,(A280-A280/1.18),IF(Расчет!R294='ФОРМУЛЫ!'!$E$4,0,IF(Расчет!R294='ФОРМУЛЫ!'!$E$5,(A280-A280/1.1),X))))*Расчет!E294,2)</f>
        <v>0</v>
      </c>
      <c r="U280" s="3">
        <f>ROUND((IF(Расчет!R294='ФОРМУЛЫ!'!$E$3,(J280-J280/1.18),IF(Расчет!R294='ФОРМУЛЫ!'!$E$4,0,IF(Расчет!R294='ФОРМУЛЫ!'!$E$5,(J280-J280/1.1),X))))*Расчет!E294,2)</f>
        <v>0</v>
      </c>
      <c r="V280" s="3">
        <f>ROUND((J280-J280/1.18)*Расчет!E294,2)</f>
        <v>0</v>
      </c>
      <c r="W280" s="3">
        <f>ROUND(A280*Расчет!E294*0.21/365,2)</f>
        <v>0</v>
      </c>
      <c r="X280" s="3">
        <f t="shared" si="35"/>
        <v>0</v>
      </c>
      <c r="Y280" s="3">
        <f>IF(($Q$2-Расчет!X294)&gt;0,($Q$2-Расчет!X294),0)</f>
        <v>0</v>
      </c>
      <c r="Z280" s="3">
        <f t="shared" si="36"/>
        <v>0</v>
      </c>
      <c r="AA280" s="3">
        <f>IF(IF(Y280&gt;0,$Q$3-$Q$2,$Q$3-Расчет!X294)&gt;0,IF(Y280&gt;0,$Q$3-$Q$2,$Q$3-Расчет!X294),0)</f>
        <v>0</v>
      </c>
      <c r="AB280" s="3">
        <f t="shared" si="37"/>
        <v>0</v>
      </c>
      <c r="AC280" s="3">
        <f>IF(IF(AA280&gt;0,$Q$4-$Q$3,$Q$4-Расчет!X294)&gt;0,IF(AA280&gt;0,$Q$4-$Q$3,$Q$4-Расчет!X294),0)</f>
        <v>0</v>
      </c>
      <c r="AD280" s="3">
        <f t="shared" si="38"/>
        <v>0</v>
      </c>
      <c r="AE280" s="3">
        <f>IF(IF(AC280&gt;0,$Q$5-$Q$4,$Q$5-Расчет!X294)&gt;0,IF(AC280&gt;0,$Q$5-$Q$4,$Q$5-Расчет!X294),0)</f>
        <v>0</v>
      </c>
      <c r="AF280" s="3">
        <f t="shared" si="39"/>
        <v>0</v>
      </c>
      <c r="AG280" s="3">
        <f>IF(IF(AE280&gt;0,$Q$6-$Q$5,$Q$6-Расчет!X294)&gt;0,IF(AE280&gt;0,$Q$6-$Q$5,$Q$6-Расчет!X294),0)</f>
        <v>0</v>
      </c>
      <c r="AH280" s="3">
        <f t="shared" si="40"/>
        <v>0</v>
      </c>
    </row>
    <row r="281" spans="1:34" x14ac:dyDescent="0.25">
      <c r="A281" s="3">
        <f>IF(Расчет!H295='ФОРМУЛЫ!'!$B$4,Расчет!G295*Расчет!$N$28,IF(Расчет!H295='ФОРМУЛЫ!'!$B$5,Расчет!G295,IF(Расчет!H295='ФОРМУЛЫ!'!$B$6,Расчет!G295*Расчет!$O$28,0)))</f>
        <v>0</v>
      </c>
      <c r="B281" s="3">
        <f>A281*Расчет!E295</f>
        <v>0</v>
      </c>
      <c r="C281" s="3">
        <f>IF(Расчет!J295='ФОРМУЛЫ!'!$B$3,Расчет!G295*Расчет!I295/100,IF(Расчет!J295='ФОРМУЛЫ!'!$B$4,Расчет!I295*Расчет!$N$28,IF(Расчет!J295='ФОРМУЛЫ!'!$B$5,Расчет!I295,IF(Расчет!J295='ФОРМУЛЫ!'!$B$6,Расчет!I295*Расчет!$O$28,0))))</f>
        <v>0</v>
      </c>
      <c r="D281" s="3">
        <f>C281*Расчет!E295</f>
        <v>0</v>
      </c>
      <c r="E281" s="3">
        <f t="shared" si="33"/>
        <v>0</v>
      </c>
      <c r="F281" s="3">
        <f>E281*Расчет!E295</f>
        <v>0</v>
      </c>
      <c r="G281" s="3">
        <f>IF(Расчет!M295="",'ФОРМУЛЫ!'!E281*(100+Расчет!$M$28)/100,'ФОРМУЛЫ!'!E281*(100+Расчет!M295)/100)</f>
        <v>0</v>
      </c>
      <c r="H281" s="7">
        <f>IF(Расчет!M295="",ROUND(Расчет!K295*(1+Расчет!$M$28/100),0),ROUND(Расчет!K295*(1+Расчет!M295/100),0))</f>
        <v>0</v>
      </c>
      <c r="I281" s="7">
        <f>IF(Расчет!M295="",(Расчет!$M$28+100)/100,(Расчет!M295+100)/100)</f>
        <v>1.2</v>
      </c>
      <c r="J281" s="5">
        <f>IF(Расчет!P295="",IF($O$16=0,'ФОРМУЛЫ!'!H281,ROUND(Расчет!K295*'ФОРМУЛЫ!'!I281+L281,0)),Расчет!P295)</f>
        <v>0</v>
      </c>
      <c r="K281" s="5">
        <f>J281*Расчет!E295</f>
        <v>0</v>
      </c>
      <c r="L281" s="3">
        <f>IF($O$16=0,0,$M$16*(Расчет!K295/$O$16))</f>
        <v>0</v>
      </c>
      <c r="O281" s="3">
        <f>IF(Расчет!P295=0,Расчет!L295,0)</f>
        <v>0</v>
      </c>
      <c r="P281" s="12">
        <f t="shared" si="34"/>
        <v>0</v>
      </c>
      <c r="Q281" s="3">
        <f>IF(Расчет!H295='ФОРМУЛЫ!'!$B$5,'ФОРМУЛЫ!'!A281,0)</f>
        <v>0</v>
      </c>
      <c r="R281" s="3">
        <f>IF(Расчет!H295='ФОРМУЛЫ!'!$B$4,'ФОРМУЛЫ!'!A281,0)</f>
        <v>0</v>
      </c>
      <c r="S281" s="3">
        <f>IF(Расчет!H295='ФОРМУЛЫ!'!$B$6,'ФОРМУЛЫ!'!A281,0)</f>
        <v>0</v>
      </c>
      <c r="T281" s="5">
        <f>ROUND((IF(Расчет!R295='ФОРМУЛЫ!'!$E$3,(A281-A281/1.18),IF(Расчет!R295='ФОРМУЛЫ!'!$E$4,0,IF(Расчет!R295='ФОРМУЛЫ!'!$E$5,(A281-A281/1.1),X))))*Расчет!E295,2)</f>
        <v>0</v>
      </c>
      <c r="U281" s="3">
        <f>ROUND((IF(Расчет!R295='ФОРМУЛЫ!'!$E$3,(J281-J281/1.18),IF(Расчет!R295='ФОРМУЛЫ!'!$E$4,0,IF(Расчет!R295='ФОРМУЛЫ!'!$E$5,(J281-J281/1.1),X))))*Расчет!E295,2)</f>
        <v>0</v>
      </c>
      <c r="V281" s="3">
        <f>ROUND((J281-J281/1.18)*Расчет!E295,2)</f>
        <v>0</v>
      </c>
      <c r="W281" s="3">
        <f>ROUND(A281*Расчет!E295*0.21/365,2)</f>
        <v>0</v>
      </c>
      <c r="X281" s="3">
        <f t="shared" si="35"/>
        <v>0</v>
      </c>
      <c r="Y281" s="3">
        <f>IF(($Q$2-Расчет!X295)&gt;0,($Q$2-Расчет!X295),0)</f>
        <v>0</v>
      </c>
      <c r="Z281" s="3">
        <f t="shared" si="36"/>
        <v>0</v>
      </c>
      <c r="AA281" s="3">
        <f>IF(IF(Y281&gt;0,$Q$3-$Q$2,$Q$3-Расчет!X295)&gt;0,IF(Y281&gt;0,$Q$3-$Q$2,$Q$3-Расчет!X295),0)</f>
        <v>0</v>
      </c>
      <c r="AB281" s="3">
        <f t="shared" si="37"/>
        <v>0</v>
      </c>
      <c r="AC281" s="3">
        <f>IF(IF(AA281&gt;0,$Q$4-$Q$3,$Q$4-Расчет!X295)&gt;0,IF(AA281&gt;0,$Q$4-$Q$3,$Q$4-Расчет!X295),0)</f>
        <v>0</v>
      </c>
      <c r="AD281" s="3">
        <f t="shared" si="38"/>
        <v>0</v>
      </c>
      <c r="AE281" s="3">
        <f>IF(IF(AC281&gt;0,$Q$5-$Q$4,$Q$5-Расчет!X295)&gt;0,IF(AC281&gt;0,$Q$5-$Q$4,$Q$5-Расчет!X295),0)</f>
        <v>0</v>
      </c>
      <c r="AF281" s="3">
        <f t="shared" si="39"/>
        <v>0</v>
      </c>
      <c r="AG281" s="3">
        <f>IF(IF(AE281&gt;0,$Q$6-$Q$5,$Q$6-Расчет!X295)&gt;0,IF(AE281&gt;0,$Q$6-$Q$5,$Q$6-Расчет!X295),0)</f>
        <v>0</v>
      </c>
      <c r="AH281" s="3">
        <f t="shared" si="40"/>
        <v>0</v>
      </c>
    </row>
    <row r="282" spans="1:34" x14ac:dyDescent="0.25">
      <c r="A282" s="3">
        <f>IF(Расчет!H296='ФОРМУЛЫ!'!$B$4,Расчет!G296*Расчет!$N$28,IF(Расчет!H296='ФОРМУЛЫ!'!$B$5,Расчет!G296,IF(Расчет!H296='ФОРМУЛЫ!'!$B$6,Расчет!G296*Расчет!$O$28,0)))</f>
        <v>0</v>
      </c>
      <c r="B282" s="3">
        <f>A282*Расчет!E296</f>
        <v>0</v>
      </c>
      <c r="C282" s="3">
        <f>IF(Расчет!J296='ФОРМУЛЫ!'!$B$3,Расчет!G296*Расчет!I296/100,IF(Расчет!J296='ФОРМУЛЫ!'!$B$4,Расчет!I296*Расчет!$N$28,IF(Расчет!J296='ФОРМУЛЫ!'!$B$5,Расчет!I296,IF(Расчет!J296='ФОРМУЛЫ!'!$B$6,Расчет!I296*Расчет!$O$28,0))))</f>
        <v>0</v>
      </c>
      <c r="D282" s="3">
        <f>C282*Расчет!E296</f>
        <v>0</v>
      </c>
      <c r="E282" s="3">
        <f t="shared" si="33"/>
        <v>0</v>
      </c>
      <c r="F282" s="3">
        <f>E282*Расчет!E296</f>
        <v>0</v>
      </c>
      <c r="G282" s="3">
        <f>IF(Расчет!M296="",'ФОРМУЛЫ!'!E282*(100+Расчет!$M$28)/100,'ФОРМУЛЫ!'!E282*(100+Расчет!M296)/100)</f>
        <v>0</v>
      </c>
      <c r="H282" s="7">
        <f>IF(Расчет!M296="",ROUND(Расчет!K296*(1+Расчет!$M$28/100),0),ROUND(Расчет!K296*(1+Расчет!M296/100),0))</f>
        <v>0</v>
      </c>
      <c r="I282" s="7">
        <f>IF(Расчет!M296="",(Расчет!$M$28+100)/100,(Расчет!M296+100)/100)</f>
        <v>1.2</v>
      </c>
      <c r="J282" s="5">
        <f>IF(Расчет!P296="",IF($O$16=0,'ФОРМУЛЫ!'!H282,ROUND(Расчет!K296*'ФОРМУЛЫ!'!I282+L282,0)),Расчет!P296)</f>
        <v>0</v>
      </c>
      <c r="K282" s="5">
        <f>J282*Расчет!E296</f>
        <v>0</v>
      </c>
      <c r="L282" s="3">
        <f>IF($O$16=0,0,$M$16*(Расчет!K296/$O$16))</f>
        <v>0</v>
      </c>
      <c r="O282" s="3">
        <f>IF(Расчет!P296=0,Расчет!L296,0)</f>
        <v>0</v>
      </c>
      <c r="P282" s="12">
        <f t="shared" si="34"/>
        <v>0</v>
      </c>
      <c r="Q282" s="3">
        <f>IF(Расчет!H296='ФОРМУЛЫ!'!$B$5,'ФОРМУЛЫ!'!A282,0)</f>
        <v>0</v>
      </c>
      <c r="R282" s="3">
        <f>IF(Расчет!H296='ФОРМУЛЫ!'!$B$4,'ФОРМУЛЫ!'!A282,0)</f>
        <v>0</v>
      </c>
      <c r="S282" s="3">
        <f>IF(Расчет!H296='ФОРМУЛЫ!'!$B$6,'ФОРМУЛЫ!'!A282,0)</f>
        <v>0</v>
      </c>
      <c r="T282" s="5">
        <f>ROUND((IF(Расчет!R296='ФОРМУЛЫ!'!$E$3,(A282-A282/1.18),IF(Расчет!R296='ФОРМУЛЫ!'!$E$4,0,IF(Расчет!R296='ФОРМУЛЫ!'!$E$5,(A282-A282/1.1),X))))*Расчет!E296,2)</f>
        <v>0</v>
      </c>
      <c r="U282" s="3">
        <f>ROUND((IF(Расчет!R296='ФОРМУЛЫ!'!$E$3,(J282-J282/1.18),IF(Расчет!R296='ФОРМУЛЫ!'!$E$4,0,IF(Расчет!R296='ФОРМУЛЫ!'!$E$5,(J282-J282/1.1),X))))*Расчет!E296,2)</f>
        <v>0</v>
      </c>
      <c r="V282" s="3">
        <f>ROUND((J282-J282/1.18)*Расчет!E296,2)</f>
        <v>0</v>
      </c>
      <c r="W282" s="3">
        <f>ROUND(A282*Расчет!E296*0.21/365,2)</f>
        <v>0</v>
      </c>
      <c r="X282" s="3">
        <f t="shared" si="35"/>
        <v>0</v>
      </c>
      <c r="Y282" s="3">
        <f>IF(($Q$2-Расчет!X296)&gt;0,($Q$2-Расчет!X296),0)</f>
        <v>0</v>
      </c>
      <c r="Z282" s="3">
        <f t="shared" si="36"/>
        <v>0</v>
      </c>
      <c r="AA282" s="3">
        <f>IF(IF(Y282&gt;0,$Q$3-$Q$2,$Q$3-Расчет!X296)&gt;0,IF(Y282&gt;0,$Q$3-$Q$2,$Q$3-Расчет!X296),0)</f>
        <v>0</v>
      </c>
      <c r="AB282" s="3">
        <f t="shared" si="37"/>
        <v>0</v>
      </c>
      <c r="AC282" s="3">
        <f>IF(IF(AA282&gt;0,$Q$4-$Q$3,$Q$4-Расчет!X296)&gt;0,IF(AA282&gt;0,$Q$4-$Q$3,$Q$4-Расчет!X296),0)</f>
        <v>0</v>
      </c>
      <c r="AD282" s="3">
        <f t="shared" si="38"/>
        <v>0</v>
      </c>
      <c r="AE282" s="3">
        <f>IF(IF(AC282&gt;0,$Q$5-$Q$4,$Q$5-Расчет!X296)&gt;0,IF(AC282&gt;0,$Q$5-$Q$4,$Q$5-Расчет!X296),0)</f>
        <v>0</v>
      </c>
      <c r="AF282" s="3">
        <f t="shared" si="39"/>
        <v>0</v>
      </c>
      <c r="AG282" s="3">
        <f>IF(IF(AE282&gt;0,$Q$6-$Q$5,$Q$6-Расчет!X296)&gt;0,IF(AE282&gt;0,$Q$6-$Q$5,$Q$6-Расчет!X296),0)</f>
        <v>0</v>
      </c>
      <c r="AH282" s="3">
        <f t="shared" si="40"/>
        <v>0</v>
      </c>
    </row>
    <row r="283" spans="1:34" x14ac:dyDescent="0.25">
      <c r="A283" s="3">
        <f>IF(Расчет!H297='ФОРМУЛЫ!'!$B$4,Расчет!G297*Расчет!$N$28,IF(Расчет!H297='ФОРМУЛЫ!'!$B$5,Расчет!G297,IF(Расчет!H297='ФОРМУЛЫ!'!$B$6,Расчет!G297*Расчет!$O$28,0)))</f>
        <v>0</v>
      </c>
      <c r="B283" s="3">
        <f>A283*Расчет!E297</f>
        <v>0</v>
      </c>
      <c r="C283" s="3">
        <f>IF(Расчет!J297='ФОРМУЛЫ!'!$B$3,Расчет!G297*Расчет!I297/100,IF(Расчет!J297='ФОРМУЛЫ!'!$B$4,Расчет!I297*Расчет!$N$28,IF(Расчет!J297='ФОРМУЛЫ!'!$B$5,Расчет!I297,IF(Расчет!J297='ФОРМУЛЫ!'!$B$6,Расчет!I297*Расчет!$O$28,0))))</f>
        <v>0</v>
      </c>
      <c r="D283" s="3">
        <f>C283*Расчет!E297</f>
        <v>0</v>
      </c>
      <c r="E283" s="3">
        <f t="shared" si="33"/>
        <v>0</v>
      </c>
      <c r="F283" s="3">
        <f>E283*Расчет!E297</f>
        <v>0</v>
      </c>
      <c r="G283" s="3">
        <f>IF(Расчет!M297="",'ФОРМУЛЫ!'!E283*(100+Расчет!$M$28)/100,'ФОРМУЛЫ!'!E283*(100+Расчет!M297)/100)</f>
        <v>0</v>
      </c>
      <c r="H283" s="7">
        <f>IF(Расчет!M297="",ROUND(Расчет!K297*(1+Расчет!$M$28/100),0),ROUND(Расчет!K297*(1+Расчет!M297/100),0))</f>
        <v>0</v>
      </c>
      <c r="I283" s="7">
        <f>IF(Расчет!M297="",(Расчет!$M$28+100)/100,(Расчет!M297+100)/100)</f>
        <v>1.2</v>
      </c>
      <c r="J283" s="5">
        <f>IF(Расчет!P297="",IF($O$16=0,'ФОРМУЛЫ!'!H283,ROUND(Расчет!K297*'ФОРМУЛЫ!'!I283+L283,0)),Расчет!P297)</f>
        <v>0</v>
      </c>
      <c r="K283" s="5">
        <f>J283*Расчет!E297</f>
        <v>0</v>
      </c>
      <c r="L283" s="3">
        <f>IF($O$16=0,0,$M$16*(Расчет!K297/$O$16))</f>
        <v>0</v>
      </c>
      <c r="O283" s="3">
        <f>IF(Расчет!P297=0,Расчет!L297,0)</f>
        <v>0</v>
      </c>
      <c r="P283" s="12">
        <f t="shared" si="34"/>
        <v>0</v>
      </c>
      <c r="Q283" s="3">
        <f>IF(Расчет!H297='ФОРМУЛЫ!'!$B$5,'ФОРМУЛЫ!'!A283,0)</f>
        <v>0</v>
      </c>
      <c r="R283" s="3">
        <f>IF(Расчет!H297='ФОРМУЛЫ!'!$B$4,'ФОРМУЛЫ!'!A283,0)</f>
        <v>0</v>
      </c>
      <c r="S283" s="3">
        <f>IF(Расчет!H297='ФОРМУЛЫ!'!$B$6,'ФОРМУЛЫ!'!A283,0)</f>
        <v>0</v>
      </c>
      <c r="T283" s="5">
        <f>ROUND((IF(Расчет!R297='ФОРМУЛЫ!'!$E$3,(A283-A283/1.18),IF(Расчет!R297='ФОРМУЛЫ!'!$E$4,0,IF(Расчет!R297='ФОРМУЛЫ!'!$E$5,(A283-A283/1.1),X))))*Расчет!E297,2)</f>
        <v>0</v>
      </c>
      <c r="U283" s="3">
        <f>ROUND((IF(Расчет!R297='ФОРМУЛЫ!'!$E$3,(J283-J283/1.18),IF(Расчет!R297='ФОРМУЛЫ!'!$E$4,0,IF(Расчет!R297='ФОРМУЛЫ!'!$E$5,(J283-J283/1.1),X))))*Расчет!E297,2)</f>
        <v>0</v>
      </c>
      <c r="V283" s="3">
        <f>ROUND((J283-J283/1.18)*Расчет!E297,2)</f>
        <v>0</v>
      </c>
      <c r="W283" s="3">
        <f>ROUND(A283*Расчет!E297*0.21/365,2)</f>
        <v>0</v>
      </c>
      <c r="X283" s="3">
        <f t="shared" si="35"/>
        <v>0</v>
      </c>
      <c r="Y283" s="3">
        <f>IF(($Q$2-Расчет!X297)&gt;0,($Q$2-Расчет!X297),0)</f>
        <v>0</v>
      </c>
      <c r="Z283" s="3">
        <f t="shared" si="36"/>
        <v>0</v>
      </c>
      <c r="AA283" s="3">
        <f>IF(IF(Y283&gt;0,$Q$3-$Q$2,$Q$3-Расчет!X297)&gt;0,IF(Y283&gt;0,$Q$3-$Q$2,$Q$3-Расчет!X297),0)</f>
        <v>0</v>
      </c>
      <c r="AB283" s="3">
        <f t="shared" si="37"/>
        <v>0</v>
      </c>
      <c r="AC283" s="3">
        <f>IF(IF(AA283&gt;0,$Q$4-$Q$3,$Q$4-Расчет!X297)&gt;0,IF(AA283&gt;0,$Q$4-$Q$3,$Q$4-Расчет!X297),0)</f>
        <v>0</v>
      </c>
      <c r="AD283" s="3">
        <f t="shared" si="38"/>
        <v>0</v>
      </c>
      <c r="AE283" s="3">
        <f>IF(IF(AC283&gt;0,$Q$5-$Q$4,$Q$5-Расчет!X297)&gt;0,IF(AC283&gt;0,$Q$5-$Q$4,$Q$5-Расчет!X297),0)</f>
        <v>0</v>
      </c>
      <c r="AF283" s="3">
        <f t="shared" si="39"/>
        <v>0</v>
      </c>
      <c r="AG283" s="3">
        <f>IF(IF(AE283&gt;0,$Q$6-$Q$5,$Q$6-Расчет!X297)&gt;0,IF(AE283&gt;0,$Q$6-$Q$5,$Q$6-Расчет!X297),0)</f>
        <v>0</v>
      </c>
      <c r="AH283" s="3">
        <f t="shared" si="40"/>
        <v>0</v>
      </c>
    </row>
    <row r="284" spans="1:34" x14ac:dyDescent="0.25">
      <c r="A284" s="3">
        <f>IF(Расчет!H298='ФОРМУЛЫ!'!$B$4,Расчет!G298*Расчет!$N$28,IF(Расчет!H298='ФОРМУЛЫ!'!$B$5,Расчет!G298,IF(Расчет!H298='ФОРМУЛЫ!'!$B$6,Расчет!G298*Расчет!$O$28,0)))</f>
        <v>0</v>
      </c>
      <c r="B284" s="3">
        <f>A284*Расчет!E298</f>
        <v>0</v>
      </c>
      <c r="C284" s="3">
        <f>IF(Расчет!J298='ФОРМУЛЫ!'!$B$3,Расчет!G298*Расчет!I298/100,IF(Расчет!J298='ФОРМУЛЫ!'!$B$4,Расчет!I298*Расчет!$N$28,IF(Расчет!J298='ФОРМУЛЫ!'!$B$5,Расчет!I298,IF(Расчет!J298='ФОРМУЛЫ!'!$B$6,Расчет!I298*Расчет!$O$28,0))))</f>
        <v>0</v>
      </c>
      <c r="D284" s="3">
        <f>C284*Расчет!E298</f>
        <v>0</v>
      </c>
      <c r="E284" s="3">
        <f t="shared" si="33"/>
        <v>0</v>
      </c>
      <c r="F284" s="3">
        <f>E284*Расчет!E298</f>
        <v>0</v>
      </c>
      <c r="G284" s="3">
        <f>IF(Расчет!M298="",'ФОРМУЛЫ!'!E284*(100+Расчет!$M$28)/100,'ФОРМУЛЫ!'!E284*(100+Расчет!M298)/100)</f>
        <v>0</v>
      </c>
      <c r="H284" s="7">
        <f>IF(Расчет!M298="",ROUND(Расчет!K298*(1+Расчет!$M$28/100),0),ROUND(Расчет!K298*(1+Расчет!M298/100),0))</f>
        <v>0</v>
      </c>
      <c r="I284" s="7">
        <f>IF(Расчет!M298="",(Расчет!$M$28+100)/100,(Расчет!M298+100)/100)</f>
        <v>1.2</v>
      </c>
      <c r="J284" s="5">
        <f>IF(Расчет!P298="",IF($O$16=0,'ФОРМУЛЫ!'!H284,ROUND(Расчет!K298*'ФОРМУЛЫ!'!I284+L284,0)),Расчет!P298)</f>
        <v>0</v>
      </c>
      <c r="K284" s="5">
        <f>J284*Расчет!E298</f>
        <v>0</v>
      </c>
      <c r="L284" s="3">
        <f>IF($O$16=0,0,$M$16*(Расчет!K298/$O$16))</f>
        <v>0</v>
      </c>
      <c r="O284" s="3">
        <f>IF(Расчет!P298=0,Расчет!L298,0)</f>
        <v>0</v>
      </c>
      <c r="P284" s="12">
        <f t="shared" si="34"/>
        <v>0</v>
      </c>
      <c r="Q284" s="3">
        <f>IF(Расчет!H298='ФОРМУЛЫ!'!$B$5,'ФОРМУЛЫ!'!A284,0)</f>
        <v>0</v>
      </c>
      <c r="R284" s="3">
        <f>IF(Расчет!H298='ФОРМУЛЫ!'!$B$4,'ФОРМУЛЫ!'!A284,0)</f>
        <v>0</v>
      </c>
      <c r="S284" s="3">
        <f>IF(Расчет!H298='ФОРМУЛЫ!'!$B$6,'ФОРМУЛЫ!'!A284,0)</f>
        <v>0</v>
      </c>
      <c r="T284" s="5">
        <f>ROUND((IF(Расчет!R298='ФОРМУЛЫ!'!$E$3,(A284-A284/1.18),IF(Расчет!R298='ФОРМУЛЫ!'!$E$4,0,IF(Расчет!R298='ФОРМУЛЫ!'!$E$5,(A284-A284/1.1),X))))*Расчет!E298,2)</f>
        <v>0</v>
      </c>
      <c r="U284" s="3">
        <f>ROUND((IF(Расчет!R298='ФОРМУЛЫ!'!$E$3,(J284-J284/1.18),IF(Расчет!R298='ФОРМУЛЫ!'!$E$4,0,IF(Расчет!R298='ФОРМУЛЫ!'!$E$5,(J284-J284/1.1),X))))*Расчет!E298,2)</f>
        <v>0</v>
      </c>
      <c r="V284" s="3">
        <f>ROUND((J284-J284/1.18)*Расчет!E298,2)</f>
        <v>0</v>
      </c>
      <c r="W284" s="3">
        <f>ROUND(A284*Расчет!E298*0.21/365,2)</f>
        <v>0</v>
      </c>
      <c r="X284" s="3">
        <f t="shared" si="35"/>
        <v>0</v>
      </c>
      <c r="Y284" s="3">
        <f>IF(($Q$2-Расчет!X298)&gt;0,($Q$2-Расчет!X298),0)</f>
        <v>0</v>
      </c>
      <c r="Z284" s="3">
        <f t="shared" si="36"/>
        <v>0</v>
      </c>
      <c r="AA284" s="3">
        <f>IF(IF(Y284&gt;0,$Q$3-$Q$2,$Q$3-Расчет!X298)&gt;0,IF(Y284&gt;0,$Q$3-$Q$2,$Q$3-Расчет!X298),0)</f>
        <v>0</v>
      </c>
      <c r="AB284" s="3">
        <f t="shared" si="37"/>
        <v>0</v>
      </c>
      <c r="AC284" s="3">
        <f>IF(IF(AA284&gt;0,$Q$4-$Q$3,$Q$4-Расчет!X298)&gt;0,IF(AA284&gt;0,$Q$4-$Q$3,$Q$4-Расчет!X298),0)</f>
        <v>0</v>
      </c>
      <c r="AD284" s="3">
        <f t="shared" si="38"/>
        <v>0</v>
      </c>
      <c r="AE284" s="3">
        <f>IF(IF(AC284&gt;0,$Q$5-$Q$4,$Q$5-Расчет!X298)&gt;0,IF(AC284&gt;0,$Q$5-$Q$4,$Q$5-Расчет!X298),0)</f>
        <v>0</v>
      </c>
      <c r="AF284" s="3">
        <f t="shared" si="39"/>
        <v>0</v>
      </c>
      <c r="AG284" s="3">
        <f>IF(IF(AE284&gt;0,$Q$6-$Q$5,$Q$6-Расчет!X298)&gt;0,IF(AE284&gt;0,$Q$6-$Q$5,$Q$6-Расчет!X298),0)</f>
        <v>0</v>
      </c>
      <c r="AH284" s="3">
        <f t="shared" si="40"/>
        <v>0</v>
      </c>
    </row>
    <row r="285" spans="1:34" x14ac:dyDescent="0.25">
      <c r="A285" s="3">
        <f>IF(Расчет!H299='ФОРМУЛЫ!'!$B$4,Расчет!G299*Расчет!$N$28,IF(Расчет!H299='ФОРМУЛЫ!'!$B$5,Расчет!G299,IF(Расчет!H299='ФОРМУЛЫ!'!$B$6,Расчет!G299*Расчет!$O$28,0)))</f>
        <v>0</v>
      </c>
      <c r="B285" s="3">
        <f>A285*Расчет!E299</f>
        <v>0</v>
      </c>
      <c r="C285" s="3">
        <f>IF(Расчет!J299='ФОРМУЛЫ!'!$B$3,Расчет!G299*Расчет!I299/100,IF(Расчет!J299='ФОРМУЛЫ!'!$B$4,Расчет!I299*Расчет!$N$28,IF(Расчет!J299='ФОРМУЛЫ!'!$B$5,Расчет!I299,IF(Расчет!J299='ФОРМУЛЫ!'!$B$6,Расчет!I299*Расчет!$O$28,0))))</f>
        <v>0</v>
      </c>
      <c r="D285" s="3">
        <f>C285*Расчет!E299</f>
        <v>0</v>
      </c>
      <c r="E285" s="3">
        <f t="shared" si="33"/>
        <v>0</v>
      </c>
      <c r="F285" s="3">
        <f>E285*Расчет!E299</f>
        <v>0</v>
      </c>
      <c r="G285" s="3">
        <f>IF(Расчет!M299="",'ФОРМУЛЫ!'!E285*(100+Расчет!$M$28)/100,'ФОРМУЛЫ!'!E285*(100+Расчет!M299)/100)</f>
        <v>0</v>
      </c>
      <c r="H285" s="7">
        <f>IF(Расчет!M299="",ROUND(Расчет!K299*(1+Расчет!$M$28/100),0),ROUND(Расчет!K299*(1+Расчет!M299/100),0))</f>
        <v>0</v>
      </c>
      <c r="I285" s="7">
        <f>IF(Расчет!M299="",(Расчет!$M$28+100)/100,(Расчет!M299+100)/100)</f>
        <v>1.2</v>
      </c>
      <c r="J285" s="5">
        <f>IF(Расчет!P299="",IF($O$16=0,'ФОРМУЛЫ!'!H285,ROUND(Расчет!K299*'ФОРМУЛЫ!'!I285+L285,0)),Расчет!P299)</f>
        <v>0</v>
      </c>
      <c r="K285" s="5">
        <f>J285*Расчет!E299</f>
        <v>0</v>
      </c>
      <c r="L285" s="3">
        <f>IF($O$16=0,0,$M$16*(Расчет!K299/$O$16))</f>
        <v>0</v>
      </c>
      <c r="O285" s="3">
        <f>IF(Расчет!P299=0,Расчет!L299,0)</f>
        <v>0</v>
      </c>
      <c r="P285" s="12">
        <f t="shared" si="34"/>
        <v>0</v>
      </c>
      <c r="Q285" s="3">
        <f>IF(Расчет!H299='ФОРМУЛЫ!'!$B$5,'ФОРМУЛЫ!'!A285,0)</f>
        <v>0</v>
      </c>
      <c r="R285" s="3">
        <f>IF(Расчет!H299='ФОРМУЛЫ!'!$B$4,'ФОРМУЛЫ!'!A285,0)</f>
        <v>0</v>
      </c>
      <c r="S285" s="3">
        <f>IF(Расчет!H299='ФОРМУЛЫ!'!$B$6,'ФОРМУЛЫ!'!A285,0)</f>
        <v>0</v>
      </c>
      <c r="T285" s="5">
        <f>ROUND((IF(Расчет!R299='ФОРМУЛЫ!'!$E$3,(A285-A285/1.18),IF(Расчет!R299='ФОРМУЛЫ!'!$E$4,0,IF(Расчет!R299='ФОРМУЛЫ!'!$E$5,(A285-A285/1.1),X))))*Расчет!E299,2)</f>
        <v>0</v>
      </c>
      <c r="U285" s="3">
        <f>ROUND((IF(Расчет!R299='ФОРМУЛЫ!'!$E$3,(J285-J285/1.18),IF(Расчет!R299='ФОРМУЛЫ!'!$E$4,0,IF(Расчет!R299='ФОРМУЛЫ!'!$E$5,(J285-J285/1.1),X))))*Расчет!E299,2)</f>
        <v>0</v>
      </c>
      <c r="V285" s="3">
        <f>ROUND((J285-J285/1.18)*Расчет!E299,2)</f>
        <v>0</v>
      </c>
      <c r="W285" s="3">
        <f>ROUND(A285*Расчет!E299*0.21/365,2)</f>
        <v>0</v>
      </c>
      <c r="X285" s="3">
        <f t="shared" si="35"/>
        <v>0</v>
      </c>
      <c r="Y285" s="3">
        <f>IF(($Q$2-Расчет!X299)&gt;0,($Q$2-Расчет!X299),0)</f>
        <v>0</v>
      </c>
      <c r="Z285" s="3">
        <f t="shared" si="36"/>
        <v>0</v>
      </c>
      <c r="AA285" s="3">
        <f>IF(IF(Y285&gt;0,$Q$3-$Q$2,$Q$3-Расчет!X299)&gt;0,IF(Y285&gt;0,$Q$3-$Q$2,$Q$3-Расчет!X299),0)</f>
        <v>0</v>
      </c>
      <c r="AB285" s="3">
        <f t="shared" si="37"/>
        <v>0</v>
      </c>
      <c r="AC285" s="3">
        <f>IF(IF(AA285&gt;0,$Q$4-$Q$3,$Q$4-Расчет!X299)&gt;0,IF(AA285&gt;0,$Q$4-$Q$3,$Q$4-Расчет!X299),0)</f>
        <v>0</v>
      </c>
      <c r="AD285" s="3">
        <f t="shared" si="38"/>
        <v>0</v>
      </c>
      <c r="AE285" s="3">
        <f>IF(IF(AC285&gt;0,$Q$5-$Q$4,$Q$5-Расчет!X299)&gt;0,IF(AC285&gt;0,$Q$5-$Q$4,$Q$5-Расчет!X299),0)</f>
        <v>0</v>
      </c>
      <c r="AF285" s="3">
        <f t="shared" si="39"/>
        <v>0</v>
      </c>
      <c r="AG285" s="3">
        <f>IF(IF(AE285&gt;0,$Q$6-$Q$5,$Q$6-Расчет!X299)&gt;0,IF(AE285&gt;0,$Q$6-$Q$5,$Q$6-Расчет!X299),0)</f>
        <v>0</v>
      </c>
      <c r="AH285" s="3">
        <f t="shared" si="40"/>
        <v>0</v>
      </c>
    </row>
    <row r="286" spans="1:34" x14ac:dyDescent="0.25">
      <c r="A286" s="3">
        <f>IF(Расчет!H300='ФОРМУЛЫ!'!$B$4,Расчет!G300*Расчет!$N$28,IF(Расчет!H300='ФОРМУЛЫ!'!$B$5,Расчет!G300,IF(Расчет!H300='ФОРМУЛЫ!'!$B$6,Расчет!G300*Расчет!$O$28,0)))</f>
        <v>0</v>
      </c>
      <c r="B286" s="3">
        <f>A286*Расчет!E300</f>
        <v>0</v>
      </c>
      <c r="C286" s="3">
        <f>IF(Расчет!J300='ФОРМУЛЫ!'!$B$3,Расчет!G300*Расчет!I300/100,IF(Расчет!J300='ФОРМУЛЫ!'!$B$4,Расчет!I300*Расчет!$N$28,IF(Расчет!J300='ФОРМУЛЫ!'!$B$5,Расчет!I300,IF(Расчет!J300='ФОРМУЛЫ!'!$B$6,Расчет!I300*Расчет!$O$28,0))))</f>
        <v>0</v>
      </c>
      <c r="D286" s="3">
        <f>C286*Расчет!E300</f>
        <v>0</v>
      </c>
      <c r="E286" s="3">
        <f t="shared" si="33"/>
        <v>0</v>
      </c>
      <c r="F286" s="3">
        <f>E286*Расчет!E300</f>
        <v>0</v>
      </c>
      <c r="G286" s="3">
        <f>IF(Расчет!M300="",'ФОРМУЛЫ!'!E286*(100+Расчет!$M$28)/100,'ФОРМУЛЫ!'!E286*(100+Расчет!M300)/100)</f>
        <v>0</v>
      </c>
      <c r="H286" s="7">
        <f>IF(Расчет!M300="",ROUND(Расчет!K300*(1+Расчет!$M$28/100),0),ROUND(Расчет!K300*(1+Расчет!M300/100),0))</f>
        <v>0</v>
      </c>
      <c r="I286" s="7">
        <f>IF(Расчет!M300="",(Расчет!$M$28+100)/100,(Расчет!M300+100)/100)</f>
        <v>1.2</v>
      </c>
      <c r="J286" s="5">
        <f>IF(Расчет!P300="",IF($O$16=0,'ФОРМУЛЫ!'!H286,ROUND(Расчет!K300*'ФОРМУЛЫ!'!I286+L286,0)),Расчет!P300)</f>
        <v>0</v>
      </c>
      <c r="K286" s="5">
        <f>J286*Расчет!E300</f>
        <v>0</v>
      </c>
      <c r="L286" s="3">
        <f>IF($O$16=0,0,$M$16*(Расчет!K300/$O$16))</f>
        <v>0</v>
      </c>
      <c r="O286" s="3">
        <f>IF(Расчет!P300=0,Расчет!L300,0)</f>
        <v>0</v>
      </c>
      <c r="P286" s="12">
        <f t="shared" si="34"/>
        <v>0</v>
      </c>
      <c r="Q286" s="3">
        <f>IF(Расчет!H300='ФОРМУЛЫ!'!$B$5,'ФОРМУЛЫ!'!A286,0)</f>
        <v>0</v>
      </c>
      <c r="R286" s="3">
        <f>IF(Расчет!H300='ФОРМУЛЫ!'!$B$4,'ФОРМУЛЫ!'!A286,0)</f>
        <v>0</v>
      </c>
      <c r="S286" s="3">
        <f>IF(Расчет!H300='ФОРМУЛЫ!'!$B$6,'ФОРМУЛЫ!'!A286,0)</f>
        <v>0</v>
      </c>
      <c r="T286" s="5">
        <f>ROUND((IF(Расчет!R300='ФОРМУЛЫ!'!$E$3,(A286-A286/1.18),IF(Расчет!R300='ФОРМУЛЫ!'!$E$4,0,IF(Расчет!R300='ФОРМУЛЫ!'!$E$5,(A286-A286/1.1),X))))*Расчет!E300,2)</f>
        <v>0</v>
      </c>
      <c r="U286" s="3">
        <f>ROUND((IF(Расчет!R300='ФОРМУЛЫ!'!$E$3,(J286-J286/1.18),IF(Расчет!R300='ФОРМУЛЫ!'!$E$4,0,IF(Расчет!R300='ФОРМУЛЫ!'!$E$5,(J286-J286/1.1),X))))*Расчет!E300,2)</f>
        <v>0</v>
      </c>
      <c r="V286" s="3">
        <f>ROUND((J286-J286/1.18)*Расчет!E300,2)</f>
        <v>0</v>
      </c>
      <c r="W286" s="3">
        <f>ROUND(A286*Расчет!E300*0.21/365,2)</f>
        <v>0</v>
      </c>
      <c r="X286" s="3">
        <f t="shared" si="35"/>
        <v>0</v>
      </c>
      <c r="Y286" s="3">
        <f>IF(($Q$2-Расчет!X300)&gt;0,($Q$2-Расчет!X300),0)</f>
        <v>0</v>
      </c>
      <c r="Z286" s="3">
        <f t="shared" si="36"/>
        <v>0</v>
      </c>
      <c r="AA286" s="3">
        <f>IF(IF(Y286&gt;0,$Q$3-$Q$2,$Q$3-Расчет!X300)&gt;0,IF(Y286&gt;0,$Q$3-$Q$2,$Q$3-Расчет!X300),0)</f>
        <v>0</v>
      </c>
      <c r="AB286" s="3">
        <f t="shared" si="37"/>
        <v>0</v>
      </c>
      <c r="AC286" s="3">
        <f>IF(IF(AA286&gt;0,$Q$4-$Q$3,$Q$4-Расчет!X300)&gt;0,IF(AA286&gt;0,$Q$4-$Q$3,$Q$4-Расчет!X300),0)</f>
        <v>0</v>
      </c>
      <c r="AD286" s="3">
        <f t="shared" si="38"/>
        <v>0</v>
      </c>
      <c r="AE286" s="3">
        <f>IF(IF(AC286&gt;0,$Q$5-$Q$4,$Q$5-Расчет!X300)&gt;0,IF(AC286&gt;0,$Q$5-$Q$4,$Q$5-Расчет!X300),0)</f>
        <v>0</v>
      </c>
      <c r="AF286" s="3">
        <f t="shared" si="39"/>
        <v>0</v>
      </c>
      <c r="AG286" s="3">
        <f>IF(IF(AE286&gt;0,$Q$6-$Q$5,$Q$6-Расчет!X300)&gt;0,IF(AE286&gt;0,$Q$6-$Q$5,$Q$6-Расчет!X300),0)</f>
        <v>0</v>
      </c>
      <c r="AH286" s="3">
        <f t="shared" si="40"/>
        <v>0</v>
      </c>
    </row>
    <row r="287" spans="1:34" x14ac:dyDescent="0.25">
      <c r="A287" s="3">
        <f>IF(Расчет!H301='ФОРМУЛЫ!'!$B$4,Расчет!G301*Расчет!$N$28,IF(Расчет!H301='ФОРМУЛЫ!'!$B$5,Расчет!G301,IF(Расчет!H301='ФОРМУЛЫ!'!$B$6,Расчет!G301*Расчет!$O$28,0)))</f>
        <v>0</v>
      </c>
      <c r="B287" s="3">
        <f>A287*Расчет!E301</f>
        <v>0</v>
      </c>
      <c r="C287" s="3">
        <f>IF(Расчет!J301='ФОРМУЛЫ!'!$B$3,Расчет!G301*Расчет!I301/100,IF(Расчет!J301='ФОРМУЛЫ!'!$B$4,Расчет!I301*Расчет!$N$28,IF(Расчет!J301='ФОРМУЛЫ!'!$B$5,Расчет!I301,IF(Расчет!J301='ФОРМУЛЫ!'!$B$6,Расчет!I301*Расчет!$O$28,0))))</f>
        <v>0</v>
      </c>
      <c r="D287" s="3">
        <f>C287*Расчет!E301</f>
        <v>0</v>
      </c>
      <c r="E287" s="3">
        <f t="shared" si="33"/>
        <v>0</v>
      </c>
      <c r="F287" s="3">
        <f>E287*Расчет!E301</f>
        <v>0</v>
      </c>
      <c r="G287" s="3">
        <f>IF(Расчет!M301="",'ФОРМУЛЫ!'!E287*(100+Расчет!$M$28)/100,'ФОРМУЛЫ!'!E287*(100+Расчет!M301)/100)</f>
        <v>0</v>
      </c>
      <c r="H287" s="7">
        <f>IF(Расчет!M301="",ROUND(Расчет!K301*(1+Расчет!$M$28/100),0),ROUND(Расчет!K301*(1+Расчет!M301/100),0))</f>
        <v>0</v>
      </c>
      <c r="I287" s="7">
        <f>IF(Расчет!M301="",(Расчет!$M$28+100)/100,(Расчет!M301+100)/100)</f>
        <v>1.2</v>
      </c>
      <c r="J287" s="5">
        <f>IF(Расчет!P301="",IF($O$16=0,'ФОРМУЛЫ!'!H287,ROUND(Расчет!K301*'ФОРМУЛЫ!'!I287+L287,0)),Расчет!P301)</f>
        <v>0</v>
      </c>
      <c r="K287" s="5">
        <f>J287*Расчет!E301</f>
        <v>0</v>
      </c>
      <c r="L287" s="3">
        <f>IF($O$16=0,0,$M$16*(Расчет!K301/$O$16))</f>
        <v>0</v>
      </c>
      <c r="O287" s="3">
        <f>IF(Расчет!P301=0,Расчет!L301,0)</f>
        <v>0</v>
      </c>
      <c r="P287" s="12">
        <f t="shared" si="34"/>
        <v>0</v>
      </c>
      <c r="Q287" s="3">
        <f>IF(Расчет!H301='ФОРМУЛЫ!'!$B$5,'ФОРМУЛЫ!'!A287,0)</f>
        <v>0</v>
      </c>
      <c r="R287" s="3">
        <f>IF(Расчет!H301='ФОРМУЛЫ!'!$B$4,'ФОРМУЛЫ!'!A287,0)</f>
        <v>0</v>
      </c>
      <c r="S287" s="3">
        <f>IF(Расчет!H301='ФОРМУЛЫ!'!$B$6,'ФОРМУЛЫ!'!A287,0)</f>
        <v>0</v>
      </c>
      <c r="T287" s="5">
        <f>ROUND((IF(Расчет!R301='ФОРМУЛЫ!'!$E$3,(A287-A287/1.18),IF(Расчет!R301='ФОРМУЛЫ!'!$E$4,0,IF(Расчет!R301='ФОРМУЛЫ!'!$E$5,(A287-A287/1.1),X))))*Расчет!E301,2)</f>
        <v>0</v>
      </c>
      <c r="U287" s="3">
        <f>ROUND((IF(Расчет!R301='ФОРМУЛЫ!'!$E$3,(J287-J287/1.18),IF(Расчет!R301='ФОРМУЛЫ!'!$E$4,0,IF(Расчет!R301='ФОРМУЛЫ!'!$E$5,(J287-J287/1.1),X))))*Расчет!E301,2)</f>
        <v>0</v>
      </c>
      <c r="V287" s="3">
        <f>ROUND((J287-J287/1.18)*Расчет!E301,2)</f>
        <v>0</v>
      </c>
      <c r="W287" s="3">
        <f>ROUND(A287*Расчет!E301*0.21/365,2)</f>
        <v>0</v>
      </c>
      <c r="X287" s="3">
        <f t="shared" si="35"/>
        <v>0</v>
      </c>
      <c r="Y287" s="3">
        <f>IF(($Q$2-Расчет!X301)&gt;0,($Q$2-Расчет!X301),0)</f>
        <v>0</v>
      </c>
      <c r="Z287" s="3">
        <f t="shared" si="36"/>
        <v>0</v>
      </c>
      <c r="AA287" s="3">
        <f>IF(IF(Y287&gt;0,$Q$3-$Q$2,$Q$3-Расчет!X301)&gt;0,IF(Y287&gt;0,$Q$3-$Q$2,$Q$3-Расчет!X301),0)</f>
        <v>0</v>
      </c>
      <c r="AB287" s="3">
        <f t="shared" si="37"/>
        <v>0</v>
      </c>
      <c r="AC287" s="3">
        <f>IF(IF(AA287&gt;0,$Q$4-$Q$3,$Q$4-Расчет!X301)&gt;0,IF(AA287&gt;0,$Q$4-$Q$3,$Q$4-Расчет!X301),0)</f>
        <v>0</v>
      </c>
      <c r="AD287" s="3">
        <f t="shared" si="38"/>
        <v>0</v>
      </c>
      <c r="AE287" s="3">
        <f>IF(IF(AC287&gt;0,$Q$5-$Q$4,$Q$5-Расчет!X301)&gt;0,IF(AC287&gt;0,$Q$5-$Q$4,$Q$5-Расчет!X301),0)</f>
        <v>0</v>
      </c>
      <c r="AF287" s="3">
        <f t="shared" si="39"/>
        <v>0</v>
      </c>
      <c r="AG287" s="3">
        <f>IF(IF(AE287&gt;0,$Q$6-$Q$5,$Q$6-Расчет!X301)&gt;0,IF(AE287&gt;0,$Q$6-$Q$5,$Q$6-Расчет!X301),0)</f>
        <v>0</v>
      </c>
      <c r="AH287" s="3">
        <f t="shared" si="40"/>
        <v>0</v>
      </c>
    </row>
    <row r="288" spans="1:34" x14ac:dyDescent="0.25">
      <c r="A288" s="3">
        <f>IF(Расчет!H302='ФОРМУЛЫ!'!$B$4,Расчет!G302*Расчет!$N$28,IF(Расчет!H302='ФОРМУЛЫ!'!$B$5,Расчет!G302,IF(Расчет!H302='ФОРМУЛЫ!'!$B$6,Расчет!G302*Расчет!$O$28,0)))</f>
        <v>0</v>
      </c>
      <c r="B288" s="3">
        <f>A288*Расчет!E302</f>
        <v>0</v>
      </c>
      <c r="C288" s="3">
        <f>IF(Расчет!J302='ФОРМУЛЫ!'!$B$3,Расчет!G302*Расчет!I302/100,IF(Расчет!J302='ФОРМУЛЫ!'!$B$4,Расчет!I302*Расчет!$N$28,IF(Расчет!J302='ФОРМУЛЫ!'!$B$5,Расчет!I302,IF(Расчет!J302='ФОРМУЛЫ!'!$B$6,Расчет!I302*Расчет!$O$28,0))))</f>
        <v>0</v>
      </c>
      <c r="D288" s="3">
        <f>C288*Расчет!E302</f>
        <v>0</v>
      </c>
      <c r="E288" s="3">
        <f t="shared" si="33"/>
        <v>0</v>
      </c>
      <c r="F288" s="3">
        <f>E288*Расчет!E302</f>
        <v>0</v>
      </c>
      <c r="G288" s="3">
        <f>IF(Расчет!M302="",'ФОРМУЛЫ!'!E288*(100+Расчет!$M$28)/100,'ФОРМУЛЫ!'!E288*(100+Расчет!M302)/100)</f>
        <v>0</v>
      </c>
      <c r="H288" s="7">
        <f>IF(Расчет!M302="",ROUND(Расчет!K302*(1+Расчет!$M$28/100),0),ROUND(Расчет!K302*(1+Расчет!M302/100),0))</f>
        <v>0</v>
      </c>
      <c r="I288" s="7">
        <f>IF(Расчет!M302="",(Расчет!$M$28+100)/100,(Расчет!M302+100)/100)</f>
        <v>1.2</v>
      </c>
      <c r="J288" s="5">
        <f>IF(Расчет!P302="",IF($O$16=0,'ФОРМУЛЫ!'!H288,ROUND(Расчет!K302*'ФОРМУЛЫ!'!I288+L288,0)),Расчет!P302)</f>
        <v>0</v>
      </c>
      <c r="K288" s="5">
        <f>J288*Расчет!E302</f>
        <v>0</v>
      </c>
      <c r="L288" s="3">
        <f>IF($O$16=0,0,$M$16*(Расчет!K302/$O$16))</f>
        <v>0</v>
      </c>
      <c r="O288" s="3">
        <f>IF(Расчет!P302=0,Расчет!L302,0)</f>
        <v>0</v>
      </c>
      <c r="P288" s="12">
        <f t="shared" si="34"/>
        <v>0</v>
      </c>
      <c r="Q288" s="3">
        <f>IF(Расчет!H302='ФОРМУЛЫ!'!$B$5,'ФОРМУЛЫ!'!A288,0)</f>
        <v>0</v>
      </c>
      <c r="R288" s="3">
        <f>IF(Расчет!H302='ФОРМУЛЫ!'!$B$4,'ФОРМУЛЫ!'!A288,0)</f>
        <v>0</v>
      </c>
      <c r="S288" s="3">
        <f>IF(Расчет!H302='ФОРМУЛЫ!'!$B$6,'ФОРМУЛЫ!'!A288,0)</f>
        <v>0</v>
      </c>
      <c r="T288" s="5">
        <f>ROUND((IF(Расчет!R302='ФОРМУЛЫ!'!$E$3,(A288-A288/1.18),IF(Расчет!R302='ФОРМУЛЫ!'!$E$4,0,IF(Расчет!R302='ФОРМУЛЫ!'!$E$5,(A288-A288/1.1),X))))*Расчет!E302,2)</f>
        <v>0</v>
      </c>
      <c r="U288" s="3">
        <f>ROUND((IF(Расчет!R302='ФОРМУЛЫ!'!$E$3,(J288-J288/1.18),IF(Расчет!R302='ФОРМУЛЫ!'!$E$4,0,IF(Расчет!R302='ФОРМУЛЫ!'!$E$5,(J288-J288/1.1),X))))*Расчет!E302,2)</f>
        <v>0</v>
      </c>
      <c r="V288" s="3">
        <f>ROUND((J288-J288/1.18)*Расчет!E302,2)</f>
        <v>0</v>
      </c>
      <c r="W288" s="3">
        <f>ROUND(A288*Расчет!E302*0.21/365,2)</f>
        <v>0</v>
      </c>
      <c r="X288" s="3">
        <f t="shared" si="35"/>
        <v>0</v>
      </c>
      <c r="Y288" s="3">
        <f>IF(($Q$2-Расчет!X302)&gt;0,($Q$2-Расчет!X302),0)</f>
        <v>0</v>
      </c>
      <c r="Z288" s="3">
        <f t="shared" si="36"/>
        <v>0</v>
      </c>
      <c r="AA288" s="3">
        <f>IF(IF(Y288&gt;0,$Q$3-$Q$2,$Q$3-Расчет!X302)&gt;0,IF(Y288&gt;0,$Q$3-$Q$2,$Q$3-Расчет!X302),0)</f>
        <v>0</v>
      </c>
      <c r="AB288" s="3">
        <f t="shared" si="37"/>
        <v>0</v>
      </c>
      <c r="AC288" s="3">
        <f>IF(IF(AA288&gt;0,$Q$4-$Q$3,$Q$4-Расчет!X302)&gt;0,IF(AA288&gt;0,$Q$4-$Q$3,$Q$4-Расчет!X302),0)</f>
        <v>0</v>
      </c>
      <c r="AD288" s="3">
        <f t="shared" si="38"/>
        <v>0</v>
      </c>
      <c r="AE288" s="3">
        <f>IF(IF(AC288&gt;0,$Q$5-$Q$4,$Q$5-Расчет!X302)&gt;0,IF(AC288&gt;0,$Q$5-$Q$4,$Q$5-Расчет!X302),0)</f>
        <v>0</v>
      </c>
      <c r="AF288" s="3">
        <f t="shared" si="39"/>
        <v>0</v>
      </c>
      <c r="AG288" s="3">
        <f>IF(IF(AE288&gt;0,$Q$6-$Q$5,$Q$6-Расчет!X302)&gt;0,IF(AE288&gt;0,$Q$6-$Q$5,$Q$6-Расчет!X302),0)</f>
        <v>0</v>
      </c>
      <c r="AH288" s="3">
        <f t="shared" si="40"/>
        <v>0</v>
      </c>
    </row>
    <row r="289" spans="1:34" x14ac:dyDescent="0.25">
      <c r="A289" s="3">
        <f>IF(Расчет!H303='ФОРМУЛЫ!'!$B$4,Расчет!G303*Расчет!$N$28,IF(Расчет!H303='ФОРМУЛЫ!'!$B$5,Расчет!G303,IF(Расчет!H303='ФОРМУЛЫ!'!$B$6,Расчет!G303*Расчет!$O$28,0)))</f>
        <v>0</v>
      </c>
      <c r="B289" s="3">
        <f>A289*Расчет!E303</f>
        <v>0</v>
      </c>
      <c r="C289" s="3">
        <f>IF(Расчет!J303='ФОРМУЛЫ!'!$B$3,Расчет!G303*Расчет!I303/100,IF(Расчет!J303='ФОРМУЛЫ!'!$B$4,Расчет!I303*Расчет!$N$28,IF(Расчет!J303='ФОРМУЛЫ!'!$B$5,Расчет!I303,IF(Расчет!J303='ФОРМУЛЫ!'!$B$6,Расчет!I303*Расчет!$O$28,0))))</f>
        <v>0</v>
      </c>
      <c r="D289" s="3">
        <f>C289*Расчет!E303</f>
        <v>0</v>
      </c>
      <c r="E289" s="3">
        <f t="shared" si="33"/>
        <v>0</v>
      </c>
      <c r="F289" s="3">
        <f>E289*Расчет!E303</f>
        <v>0</v>
      </c>
      <c r="G289" s="3">
        <f>IF(Расчет!M303="",'ФОРМУЛЫ!'!E289*(100+Расчет!$M$28)/100,'ФОРМУЛЫ!'!E289*(100+Расчет!M303)/100)</f>
        <v>0</v>
      </c>
      <c r="H289" s="7">
        <f>IF(Расчет!M303="",ROUND(Расчет!K303*(1+Расчет!$M$28/100),0),ROUND(Расчет!K303*(1+Расчет!M303/100),0))</f>
        <v>0</v>
      </c>
      <c r="I289" s="7">
        <f>IF(Расчет!M303="",(Расчет!$M$28+100)/100,(Расчет!M303+100)/100)</f>
        <v>1.2</v>
      </c>
      <c r="J289" s="5">
        <f>IF(Расчет!P303="",IF($O$16=0,'ФОРМУЛЫ!'!H289,ROUND(Расчет!K303*'ФОРМУЛЫ!'!I289+L289,0)),Расчет!P303)</f>
        <v>0</v>
      </c>
      <c r="K289" s="5">
        <f>J289*Расчет!E303</f>
        <v>0</v>
      </c>
      <c r="L289" s="3">
        <f>IF($O$16=0,0,$M$16*(Расчет!K303/$O$16))</f>
        <v>0</v>
      </c>
      <c r="O289" s="3">
        <f>IF(Расчет!P303=0,Расчет!L303,0)</f>
        <v>0</v>
      </c>
      <c r="P289" s="12">
        <f t="shared" si="34"/>
        <v>0</v>
      </c>
      <c r="Q289" s="3">
        <f>IF(Расчет!H303='ФОРМУЛЫ!'!$B$5,'ФОРМУЛЫ!'!A289,0)</f>
        <v>0</v>
      </c>
      <c r="R289" s="3">
        <f>IF(Расчет!H303='ФОРМУЛЫ!'!$B$4,'ФОРМУЛЫ!'!A289,0)</f>
        <v>0</v>
      </c>
      <c r="S289" s="3">
        <f>IF(Расчет!H303='ФОРМУЛЫ!'!$B$6,'ФОРМУЛЫ!'!A289,0)</f>
        <v>0</v>
      </c>
      <c r="T289" s="5">
        <f>ROUND((IF(Расчет!R303='ФОРМУЛЫ!'!$E$3,(A289-A289/1.18),IF(Расчет!R303='ФОРМУЛЫ!'!$E$4,0,IF(Расчет!R303='ФОРМУЛЫ!'!$E$5,(A289-A289/1.1),X))))*Расчет!E303,2)</f>
        <v>0</v>
      </c>
      <c r="U289" s="3">
        <f>ROUND((IF(Расчет!R303='ФОРМУЛЫ!'!$E$3,(J289-J289/1.18),IF(Расчет!R303='ФОРМУЛЫ!'!$E$4,0,IF(Расчет!R303='ФОРМУЛЫ!'!$E$5,(J289-J289/1.1),X))))*Расчет!E303,2)</f>
        <v>0</v>
      </c>
      <c r="V289" s="3">
        <f>ROUND((J289-J289/1.18)*Расчет!E303,2)</f>
        <v>0</v>
      </c>
      <c r="W289" s="3">
        <f>ROUND(A289*Расчет!E303*0.21/365,2)</f>
        <v>0</v>
      </c>
      <c r="X289" s="3">
        <f t="shared" si="35"/>
        <v>0</v>
      </c>
      <c r="Y289" s="3">
        <f>IF(($Q$2-Расчет!X303)&gt;0,($Q$2-Расчет!X303),0)</f>
        <v>0</v>
      </c>
      <c r="Z289" s="3">
        <f t="shared" si="36"/>
        <v>0</v>
      </c>
      <c r="AA289" s="3">
        <f>IF(IF(Y289&gt;0,$Q$3-$Q$2,$Q$3-Расчет!X303)&gt;0,IF(Y289&gt;0,$Q$3-$Q$2,$Q$3-Расчет!X303),0)</f>
        <v>0</v>
      </c>
      <c r="AB289" s="3">
        <f t="shared" si="37"/>
        <v>0</v>
      </c>
      <c r="AC289" s="3">
        <f>IF(IF(AA289&gt;0,$Q$4-$Q$3,$Q$4-Расчет!X303)&gt;0,IF(AA289&gt;0,$Q$4-$Q$3,$Q$4-Расчет!X303),0)</f>
        <v>0</v>
      </c>
      <c r="AD289" s="3">
        <f t="shared" si="38"/>
        <v>0</v>
      </c>
      <c r="AE289" s="3">
        <f>IF(IF(AC289&gt;0,$Q$5-$Q$4,$Q$5-Расчет!X303)&gt;0,IF(AC289&gt;0,$Q$5-$Q$4,$Q$5-Расчет!X303),0)</f>
        <v>0</v>
      </c>
      <c r="AF289" s="3">
        <f t="shared" si="39"/>
        <v>0</v>
      </c>
      <c r="AG289" s="3">
        <f>IF(IF(AE289&gt;0,$Q$6-$Q$5,$Q$6-Расчет!X303)&gt;0,IF(AE289&gt;0,$Q$6-$Q$5,$Q$6-Расчет!X303),0)</f>
        <v>0</v>
      </c>
      <c r="AH289" s="3">
        <f t="shared" si="40"/>
        <v>0</v>
      </c>
    </row>
    <row r="290" spans="1:34" x14ac:dyDescent="0.25">
      <c r="A290" s="3">
        <f>IF(Расчет!H304='ФОРМУЛЫ!'!$B$4,Расчет!G304*Расчет!$N$28,IF(Расчет!H304='ФОРМУЛЫ!'!$B$5,Расчет!G304,IF(Расчет!H304='ФОРМУЛЫ!'!$B$6,Расчет!G304*Расчет!$O$28,0)))</f>
        <v>0</v>
      </c>
      <c r="B290" s="3">
        <f>A290*Расчет!E304</f>
        <v>0</v>
      </c>
      <c r="C290" s="3">
        <f>IF(Расчет!J304='ФОРМУЛЫ!'!$B$3,Расчет!G304*Расчет!I304/100,IF(Расчет!J304='ФОРМУЛЫ!'!$B$4,Расчет!I304*Расчет!$N$28,IF(Расчет!J304='ФОРМУЛЫ!'!$B$5,Расчет!I304,IF(Расчет!J304='ФОРМУЛЫ!'!$B$6,Расчет!I304*Расчет!$O$28,0))))</f>
        <v>0</v>
      </c>
      <c r="D290" s="3">
        <f>C290*Расчет!E304</f>
        <v>0</v>
      </c>
      <c r="E290" s="3">
        <f t="shared" si="33"/>
        <v>0</v>
      </c>
      <c r="F290" s="3">
        <f>E290*Расчет!E304</f>
        <v>0</v>
      </c>
      <c r="G290" s="3">
        <f>IF(Расчет!M304="",'ФОРМУЛЫ!'!E290*(100+Расчет!$M$28)/100,'ФОРМУЛЫ!'!E290*(100+Расчет!M304)/100)</f>
        <v>0</v>
      </c>
      <c r="H290" s="7">
        <f>IF(Расчет!M304="",ROUND(Расчет!K304*(1+Расчет!$M$28/100),0),ROUND(Расчет!K304*(1+Расчет!M304/100),0))</f>
        <v>0</v>
      </c>
      <c r="I290" s="7">
        <f>IF(Расчет!M304="",(Расчет!$M$28+100)/100,(Расчет!M304+100)/100)</f>
        <v>1.2</v>
      </c>
      <c r="J290" s="5">
        <f>IF(Расчет!P304="",IF($O$16=0,'ФОРМУЛЫ!'!H290,ROUND(Расчет!K304*'ФОРМУЛЫ!'!I290+L290,0)),Расчет!P304)</f>
        <v>0</v>
      </c>
      <c r="K290" s="5">
        <f>J290*Расчет!E304</f>
        <v>0</v>
      </c>
      <c r="L290" s="3">
        <f>IF($O$16=0,0,$M$16*(Расчет!K304/$O$16))</f>
        <v>0</v>
      </c>
      <c r="O290" s="3">
        <f>IF(Расчет!P304=0,Расчет!L304,0)</f>
        <v>0</v>
      </c>
      <c r="P290" s="12">
        <f t="shared" si="34"/>
        <v>0</v>
      </c>
      <c r="Q290" s="3">
        <f>IF(Расчет!H304='ФОРМУЛЫ!'!$B$5,'ФОРМУЛЫ!'!A290,0)</f>
        <v>0</v>
      </c>
      <c r="R290" s="3">
        <f>IF(Расчет!H304='ФОРМУЛЫ!'!$B$4,'ФОРМУЛЫ!'!A290,0)</f>
        <v>0</v>
      </c>
      <c r="S290" s="3">
        <f>IF(Расчет!H304='ФОРМУЛЫ!'!$B$6,'ФОРМУЛЫ!'!A290,0)</f>
        <v>0</v>
      </c>
      <c r="T290" s="5">
        <f>ROUND((IF(Расчет!R304='ФОРМУЛЫ!'!$E$3,(A290-A290/1.18),IF(Расчет!R304='ФОРМУЛЫ!'!$E$4,0,IF(Расчет!R304='ФОРМУЛЫ!'!$E$5,(A290-A290/1.1),X))))*Расчет!E304,2)</f>
        <v>0</v>
      </c>
      <c r="U290" s="3">
        <f>ROUND((IF(Расчет!R304='ФОРМУЛЫ!'!$E$3,(J290-J290/1.18),IF(Расчет!R304='ФОРМУЛЫ!'!$E$4,0,IF(Расчет!R304='ФОРМУЛЫ!'!$E$5,(J290-J290/1.1),X))))*Расчет!E304,2)</f>
        <v>0</v>
      </c>
      <c r="V290" s="3">
        <f>ROUND((J290-J290/1.18)*Расчет!E304,2)</f>
        <v>0</v>
      </c>
      <c r="W290" s="3">
        <f>ROUND(A290*Расчет!E304*0.21/365,2)</f>
        <v>0</v>
      </c>
      <c r="X290" s="3">
        <f t="shared" si="35"/>
        <v>0</v>
      </c>
      <c r="Y290" s="3">
        <f>IF(($Q$2-Расчет!X304)&gt;0,($Q$2-Расчет!X304),0)</f>
        <v>0</v>
      </c>
      <c r="Z290" s="3">
        <f t="shared" si="36"/>
        <v>0</v>
      </c>
      <c r="AA290" s="3">
        <f>IF(IF(Y290&gt;0,$Q$3-$Q$2,$Q$3-Расчет!X304)&gt;0,IF(Y290&gt;0,$Q$3-$Q$2,$Q$3-Расчет!X304),0)</f>
        <v>0</v>
      </c>
      <c r="AB290" s="3">
        <f t="shared" si="37"/>
        <v>0</v>
      </c>
      <c r="AC290" s="3">
        <f>IF(IF(AA290&gt;0,$Q$4-$Q$3,$Q$4-Расчет!X304)&gt;0,IF(AA290&gt;0,$Q$4-$Q$3,$Q$4-Расчет!X304),0)</f>
        <v>0</v>
      </c>
      <c r="AD290" s="3">
        <f t="shared" si="38"/>
        <v>0</v>
      </c>
      <c r="AE290" s="3">
        <f>IF(IF(AC290&gt;0,$Q$5-$Q$4,$Q$5-Расчет!X304)&gt;0,IF(AC290&gt;0,$Q$5-$Q$4,$Q$5-Расчет!X304),0)</f>
        <v>0</v>
      </c>
      <c r="AF290" s="3">
        <f t="shared" si="39"/>
        <v>0</v>
      </c>
      <c r="AG290" s="3">
        <f>IF(IF(AE290&gt;0,$Q$6-$Q$5,$Q$6-Расчет!X304)&gt;0,IF(AE290&gt;0,$Q$6-$Q$5,$Q$6-Расчет!X304),0)</f>
        <v>0</v>
      </c>
      <c r="AH290" s="3">
        <f t="shared" si="40"/>
        <v>0</v>
      </c>
    </row>
    <row r="291" spans="1:34" x14ac:dyDescent="0.25">
      <c r="A291" s="3">
        <f>IF(Расчет!H305='ФОРМУЛЫ!'!$B$4,Расчет!G305*Расчет!$N$28,IF(Расчет!H305='ФОРМУЛЫ!'!$B$5,Расчет!G305,IF(Расчет!H305='ФОРМУЛЫ!'!$B$6,Расчет!G305*Расчет!$O$28,0)))</f>
        <v>0</v>
      </c>
      <c r="B291" s="3">
        <f>A291*Расчет!E305</f>
        <v>0</v>
      </c>
      <c r="C291" s="3">
        <f>IF(Расчет!J305='ФОРМУЛЫ!'!$B$3,Расчет!G305*Расчет!I305/100,IF(Расчет!J305='ФОРМУЛЫ!'!$B$4,Расчет!I305*Расчет!$N$28,IF(Расчет!J305='ФОРМУЛЫ!'!$B$5,Расчет!I305,IF(Расчет!J305='ФОРМУЛЫ!'!$B$6,Расчет!I305*Расчет!$O$28,0))))</f>
        <v>0</v>
      </c>
      <c r="D291" s="3">
        <f>C291*Расчет!E305</f>
        <v>0</v>
      </c>
      <c r="E291" s="3">
        <f t="shared" si="33"/>
        <v>0</v>
      </c>
      <c r="F291" s="3">
        <f>E291*Расчет!E305</f>
        <v>0</v>
      </c>
      <c r="G291" s="3">
        <f>IF(Расчет!M305="",'ФОРМУЛЫ!'!E291*(100+Расчет!$M$28)/100,'ФОРМУЛЫ!'!E291*(100+Расчет!M305)/100)</f>
        <v>0</v>
      </c>
      <c r="H291" s="7">
        <f>IF(Расчет!M305="",ROUND(Расчет!K305*(1+Расчет!$M$28/100),0),ROUND(Расчет!K305*(1+Расчет!M305/100),0))</f>
        <v>0</v>
      </c>
      <c r="I291" s="7">
        <f>IF(Расчет!M305="",(Расчет!$M$28+100)/100,(Расчет!M305+100)/100)</f>
        <v>1.2</v>
      </c>
      <c r="J291" s="5">
        <f>IF(Расчет!P305="",IF($O$16=0,'ФОРМУЛЫ!'!H291,ROUND(Расчет!K305*'ФОРМУЛЫ!'!I291+L291,0)),Расчет!P305)</f>
        <v>0</v>
      </c>
      <c r="K291" s="5">
        <f>J291*Расчет!E305</f>
        <v>0</v>
      </c>
      <c r="L291" s="3">
        <f>IF($O$16=0,0,$M$16*(Расчет!K305/$O$16))</f>
        <v>0</v>
      </c>
      <c r="O291" s="3">
        <f>IF(Расчет!P305=0,Расчет!L305,0)</f>
        <v>0</v>
      </c>
      <c r="P291" s="12">
        <f t="shared" si="34"/>
        <v>0</v>
      </c>
      <c r="Q291" s="3">
        <f>IF(Расчет!H305='ФОРМУЛЫ!'!$B$5,'ФОРМУЛЫ!'!A291,0)</f>
        <v>0</v>
      </c>
      <c r="R291" s="3">
        <f>IF(Расчет!H305='ФОРМУЛЫ!'!$B$4,'ФОРМУЛЫ!'!A291,0)</f>
        <v>0</v>
      </c>
      <c r="S291" s="3">
        <f>IF(Расчет!H305='ФОРМУЛЫ!'!$B$6,'ФОРМУЛЫ!'!A291,0)</f>
        <v>0</v>
      </c>
      <c r="T291" s="5">
        <f>ROUND((IF(Расчет!R305='ФОРМУЛЫ!'!$E$3,(A291-A291/1.18),IF(Расчет!R305='ФОРМУЛЫ!'!$E$4,0,IF(Расчет!R305='ФОРМУЛЫ!'!$E$5,(A291-A291/1.1),X))))*Расчет!E305,2)</f>
        <v>0</v>
      </c>
      <c r="U291" s="3">
        <f>ROUND((IF(Расчет!R305='ФОРМУЛЫ!'!$E$3,(J291-J291/1.18),IF(Расчет!R305='ФОРМУЛЫ!'!$E$4,0,IF(Расчет!R305='ФОРМУЛЫ!'!$E$5,(J291-J291/1.1),X))))*Расчет!E305,2)</f>
        <v>0</v>
      </c>
      <c r="V291" s="3">
        <f>ROUND((J291-J291/1.18)*Расчет!E305,2)</f>
        <v>0</v>
      </c>
      <c r="W291" s="3">
        <f>ROUND(A291*Расчет!E305*0.21/365,2)</f>
        <v>0</v>
      </c>
      <c r="X291" s="3">
        <f t="shared" si="35"/>
        <v>0</v>
      </c>
      <c r="Y291" s="3">
        <f>IF(($Q$2-Расчет!X305)&gt;0,($Q$2-Расчет!X305),0)</f>
        <v>0</v>
      </c>
      <c r="Z291" s="3">
        <f t="shared" si="36"/>
        <v>0</v>
      </c>
      <c r="AA291" s="3">
        <f>IF(IF(Y291&gt;0,$Q$3-$Q$2,$Q$3-Расчет!X305)&gt;0,IF(Y291&gt;0,$Q$3-$Q$2,$Q$3-Расчет!X305),0)</f>
        <v>0</v>
      </c>
      <c r="AB291" s="3">
        <f t="shared" si="37"/>
        <v>0</v>
      </c>
      <c r="AC291" s="3">
        <f>IF(IF(AA291&gt;0,$Q$4-$Q$3,$Q$4-Расчет!X305)&gt;0,IF(AA291&gt;0,$Q$4-$Q$3,$Q$4-Расчет!X305),0)</f>
        <v>0</v>
      </c>
      <c r="AD291" s="3">
        <f t="shared" si="38"/>
        <v>0</v>
      </c>
      <c r="AE291" s="3">
        <f>IF(IF(AC291&gt;0,$Q$5-$Q$4,$Q$5-Расчет!X305)&gt;0,IF(AC291&gt;0,$Q$5-$Q$4,$Q$5-Расчет!X305),0)</f>
        <v>0</v>
      </c>
      <c r="AF291" s="3">
        <f t="shared" si="39"/>
        <v>0</v>
      </c>
      <c r="AG291" s="3">
        <f>IF(IF(AE291&gt;0,$Q$6-$Q$5,$Q$6-Расчет!X305)&gt;0,IF(AE291&gt;0,$Q$6-$Q$5,$Q$6-Расчет!X305),0)</f>
        <v>0</v>
      </c>
      <c r="AH291" s="3">
        <f t="shared" si="40"/>
        <v>0</v>
      </c>
    </row>
    <row r="292" spans="1:34" x14ac:dyDescent="0.25">
      <c r="A292" s="3">
        <f>IF(Расчет!H306='ФОРМУЛЫ!'!$B$4,Расчет!G306*Расчет!$N$28,IF(Расчет!H306='ФОРМУЛЫ!'!$B$5,Расчет!G306,IF(Расчет!H306='ФОРМУЛЫ!'!$B$6,Расчет!G306*Расчет!$O$28,0)))</f>
        <v>0</v>
      </c>
      <c r="B292" s="3">
        <f>A292*Расчет!E306</f>
        <v>0</v>
      </c>
      <c r="C292" s="3">
        <f>IF(Расчет!J306='ФОРМУЛЫ!'!$B$3,Расчет!G306*Расчет!I306/100,IF(Расчет!J306='ФОРМУЛЫ!'!$B$4,Расчет!I306*Расчет!$N$28,IF(Расчет!J306='ФОРМУЛЫ!'!$B$5,Расчет!I306,IF(Расчет!J306='ФОРМУЛЫ!'!$B$6,Расчет!I306*Расчет!$O$28,0))))</f>
        <v>0</v>
      </c>
      <c r="D292" s="3">
        <f>C292*Расчет!E306</f>
        <v>0</v>
      </c>
      <c r="E292" s="3">
        <f t="shared" si="33"/>
        <v>0</v>
      </c>
      <c r="F292" s="3">
        <f>E292*Расчет!E306</f>
        <v>0</v>
      </c>
      <c r="G292" s="3">
        <f>IF(Расчет!M306="",'ФОРМУЛЫ!'!E292*(100+Расчет!$M$28)/100,'ФОРМУЛЫ!'!E292*(100+Расчет!M306)/100)</f>
        <v>0</v>
      </c>
      <c r="H292" s="7">
        <f>IF(Расчет!M306="",ROUND(Расчет!K306*(1+Расчет!$M$28/100),0),ROUND(Расчет!K306*(1+Расчет!M306/100),0))</f>
        <v>0</v>
      </c>
      <c r="I292" s="7">
        <f>IF(Расчет!M306="",(Расчет!$M$28+100)/100,(Расчет!M306+100)/100)</f>
        <v>1.2</v>
      </c>
      <c r="J292" s="5">
        <f>IF(Расчет!P306="",IF($O$16=0,'ФОРМУЛЫ!'!H292,ROUND(Расчет!K306*'ФОРМУЛЫ!'!I292+L292,0)),Расчет!P306)</f>
        <v>0</v>
      </c>
      <c r="K292" s="5">
        <f>J292*Расчет!E306</f>
        <v>0</v>
      </c>
      <c r="L292" s="3">
        <f>IF($O$16=0,0,$M$16*(Расчет!K306/$O$16))</f>
        <v>0</v>
      </c>
      <c r="O292" s="3">
        <f>IF(Расчет!P306=0,Расчет!L306,0)</f>
        <v>0</v>
      </c>
      <c r="P292" s="12">
        <f t="shared" si="34"/>
        <v>0</v>
      </c>
      <c r="Q292" s="3">
        <f>IF(Расчет!H306='ФОРМУЛЫ!'!$B$5,'ФОРМУЛЫ!'!A292,0)</f>
        <v>0</v>
      </c>
      <c r="R292" s="3">
        <f>IF(Расчет!H306='ФОРМУЛЫ!'!$B$4,'ФОРМУЛЫ!'!A292,0)</f>
        <v>0</v>
      </c>
      <c r="S292" s="3">
        <f>IF(Расчет!H306='ФОРМУЛЫ!'!$B$6,'ФОРМУЛЫ!'!A292,0)</f>
        <v>0</v>
      </c>
      <c r="T292" s="5">
        <f>ROUND((IF(Расчет!R306='ФОРМУЛЫ!'!$E$3,(A292-A292/1.18),IF(Расчет!R306='ФОРМУЛЫ!'!$E$4,0,IF(Расчет!R306='ФОРМУЛЫ!'!$E$5,(A292-A292/1.1),X))))*Расчет!E306,2)</f>
        <v>0</v>
      </c>
      <c r="U292" s="3">
        <f>ROUND((IF(Расчет!R306='ФОРМУЛЫ!'!$E$3,(J292-J292/1.18),IF(Расчет!R306='ФОРМУЛЫ!'!$E$4,0,IF(Расчет!R306='ФОРМУЛЫ!'!$E$5,(J292-J292/1.1),X))))*Расчет!E306,2)</f>
        <v>0</v>
      </c>
      <c r="V292" s="3">
        <f>ROUND((J292-J292/1.18)*Расчет!E306,2)</f>
        <v>0</v>
      </c>
      <c r="W292" s="3">
        <f>ROUND(A292*Расчет!E306*0.21/365,2)</f>
        <v>0</v>
      </c>
      <c r="X292" s="3">
        <f t="shared" si="35"/>
        <v>0</v>
      </c>
      <c r="Y292" s="3">
        <f>IF(($Q$2-Расчет!X306)&gt;0,($Q$2-Расчет!X306),0)</f>
        <v>0</v>
      </c>
      <c r="Z292" s="3">
        <f t="shared" si="36"/>
        <v>0</v>
      </c>
      <c r="AA292" s="3">
        <f>IF(IF(Y292&gt;0,$Q$3-$Q$2,$Q$3-Расчет!X306)&gt;0,IF(Y292&gt;0,$Q$3-$Q$2,$Q$3-Расчет!X306),0)</f>
        <v>0</v>
      </c>
      <c r="AB292" s="3">
        <f t="shared" si="37"/>
        <v>0</v>
      </c>
      <c r="AC292" s="3">
        <f>IF(IF(AA292&gt;0,$Q$4-$Q$3,$Q$4-Расчет!X306)&gt;0,IF(AA292&gt;0,$Q$4-$Q$3,$Q$4-Расчет!X306),0)</f>
        <v>0</v>
      </c>
      <c r="AD292" s="3">
        <f t="shared" si="38"/>
        <v>0</v>
      </c>
      <c r="AE292" s="3">
        <f>IF(IF(AC292&gt;0,$Q$5-$Q$4,$Q$5-Расчет!X306)&gt;0,IF(AC292&gt;0,$Q$5-$Q$4,$Q$5-Расчет!X306),0)</f>
        <v>0</v>
      </c>
      <c r="AF292" s="3">
        <f t="shared" si="39"/>
        <v>0</v>
      </c>
      <c r="AG292" s="3">
        <f>IF(IF(AE292&gt;0,$Q$6-$Q$5,$Q$6-Расчет!X306)&gt;0,IF(AE292&gt;0,$Q$6-$Q$5,$Q$6-Расчет!X306),0)</f>
        <v>0</v>
      </c>
      <c r="AH292" s="3">
        <f t="shared" si="40"/>
        <v>0</v>
      </c>
    </row>
    <row r="293" spans="1:34" x14ac:dyDescent="0.25">
      <c r="A293" s="3">
        <f>IF(Расчет!H307='ФОРМУЛЫ!'!$B$4,Расчет!G307*Расчет!$N$28,IF(Расчет!H307='ФОРМУЛЫ!'!$B$5,Расчет!G307,IF(Расчет!H307='ФОРМУЛЫ!'!$B$6,Расчет!G307*Расчет!$O$28,0)))</f>
        <v>0</v>
      </c>
      <c r="B293" s="3">
        <f>A293*Расчет!E307</f>
        <v>0</v>
      </c>
      <c r="C293" s="3">
        <f>IF(Расчет!J307='ФОРМУЛЫ!'!$B$3,Расчет!G307*Расчет!I307/100,IF(Расчет!J307='ФОРМУЛЫ!'!$B$4,Расчет!I307*Расчет!$N$28,IF(Расчет!J307='ФОРМУЛЫ!'!$B$5,Расчет!I307,IF(Расчет!J307='ФОРМУЛЫ!'!$B$6,Расчет!I307*Расчет!$O$28,0))))</f>
        <v>0</v>
      </c>
      <c r="D293" s="3">
        <f>C293*Расчет!E307</f>
        <v>0</v>
      </c>
      <c r="E293" s="3">
        <f t="shared" si="33"/>
        <v>0</v>
      </c>
      <c r="F293" s="3">
        <f>E293*Расчет!E307</f>
        <v>0</v>
      </c>
      <c r="G293" s="3">
        <f>IF(Расчет!M307="",'ФОРМУЛЫ!'!E293*(100+Расчет!$M$28)/100,'ФОРМУЛЫ!'!E293*(100+Расчет!M307)/100)</f>
        <v>0</v>
      </c>
      <c r="H293" s="7">
        <f>IF(Расчет!M307="",ROUND(Расчет!K307*(1+Расчет!$M$28/100),0),ROUND(Расчет!K307*(1+Расчет!M307/100),0))</f>
        <v>0</v>
      </c>
      <c r="I293" s="7">
        <f>IF(Расчет!M307="",(Расчет!$M$28+100)/100,(Расчет!M307+100)/100)</f>
        <v>1.2</v>
      </c>
      <c r="J293" s="5">
        <f>IF(Расчет!P307="",IF($O$16=0,'ФОРМУЛЫ!'!H293,ROUND(Расчет!K307*'ФОРМУЛЫ!'!I293+L293,0)),Расчет!P307)</f>
        <v>0</v>
      </c>
      <c r="K293" s="5">
        <f>J293*Расчет!E307</f>
        <v>0</v>
      </c>
      <c r="L293" s="3">
        <f>IF($O$16=0,0,$M$16*(Расчет!K307/$O$16))</f>
        <v>0</v>
      </c>
      <c r="O293" s="3">
        <f>IF(Расчет!P307=0,Расчет!L307,0)</f>
        <v>0</v>
      </c>
      <c r="P293" s="12">
        <f t="shared" si="34"/>
        <v>0</v>
      </c>
      <c r="Q293" s="3">
        <f>IF(Расчет!H307='ФОРМУЛЫ!'!$B$5,'ФОРМУЛЫ!'!A293,0)</f>
        <v>0</v>
      </c>
      <c r="R293" s="3">
        <f>IF(Расчет!H307='ФОРМУЛЫ!'!$B$4,'ФОРМУЛЫ!'!A293,0)</f>
        <v>0</v>
      </c>
      <c r="S293" s="3">
        <f>IF(Расчет!H307='ФОРМУЛЫ!'!$B$6,'ФОРМУЛЫ!'!A293,0)</f>
        <v>0</v>
      </c>
      <c r="T293" s="5">
        <f>ROUND((IF(Расчет!R307='ФОРМУЛЫ!'!$E$3,(A293-A293/1.18),IF(Расчет!R307='ФОРМУЛЫ!'!$E$4,0,IF(Расчет!R307='ФОРМУЛЫ!'!$E$5,(A293-A293/1.1),X))))*Расчет!E307,2)</f>
        <v>0</v>
      </c>
      <c r="U293" s="3">
        <f>ROUND((IF(Расчет!R307='ФОРМУЛЫ!'!$E$3,(J293-J293/1.18),IF(Расчет!R307='ФОРМУЛЫ!'!$E$4,0,IF(Расчет!R307='ФОРМУЛЫ!'!$E$5,(J293-J293/1.1),X))))*Расчет!E307,2)</f>
        <v>0</v>
      </c>
      <c r="V293" s="3">
        <f>ROUND((J293-J293/1.18)*Расчет!E307,2)</f>
        <v>0</v>
      </c>
      <c r="W293" s="3">
        <f>ROUND(A293*Расчет!E307*0.21/365,2)</f>
        <v>0</v>
      </c>
      <c r="X293" s="3">
        <f t="shared" si="35"/>
        <v>0</v>
      </c>
      <c r="Y293" s="3">
        <f>IF(($Q$2-Расчет!X307)&gt;0,($Q$2-Расчет!X307),0)</f>
        <v>0</v>
      </c>
      <c r="Z293" s="3">
        <f t="shared" si="36"/>
        <v>0</v>
      </c>
      <c r="AA293" s="3">
        <f>IF(IF(Y293&gt;0,$Q$3-$Q$2,$Q$3-Расчет!X307)&gt;0,IF(Y293&gt;0,$Q$3-$Q$2,$Q$3-Расчет!X307),0)</f>
        <v>0</v>
      </c>
      <c r="AB293" s="3">
        <f t="shared" si="37"/>
        <v>0</v>
      </c>
      <c r="AC293" s="3">
        <f>IF(IF(AA293&gt;0,$Q$4-$Q$3,$Q$4-Расчет!X307)&gt;0,IF(AA293&gt;0,$Q$4-$Q$3,$Q$4-Расчет!X307),0)</f>
        <v>0</v>
      </c>
      <c r="AD293" s="3">
        <f t="shared" si="38"/>
        <v>0</v>
      </c>
      <c r="AE293" s="3">
        <f>IF(IF(AC293&gt;0,$Q$5-$Q$4,$Q$5-Расчет!X307)&gt;0,IF(AC293&gt;0,$Q$5-$Q$4,$Q$5-Расчет!X307),0)</f>
        <v>0</v>
      </c>
      <c r="AF293" s="3">
        <f t="shared" si="39"/>
        <v>0</v>
      </c>
      <c r="AG293" s="3">
        <f>IF(IF(AE293&gt;0,$Q$6-$Q$5,$Q$6-Расчет!X307)&gt;0,IF(AE293&gt;0,$Q$6-$Q$5,$Q$6-Расчет!X307),0)</f>
        <v>0</v>
      </c>
      <c r="AH293" s="3">
        <f t="shared" si="40"/>
        <v>0</v>
      </c>
    </row>
    <row r="294" spans="1:34" x14ac:dyDescent="0.25">
      <c r="A294" s="3">
        <f>IF(Расчет!H308='ФОРМУЛЫ!'!$B$4,Расчет!G308*Расчет!$N$28,IF(Расчет!H308='ФОРМУЛЫ!'!$B$5,Расчет!G308,IF(Расчет!H308='ФОРМУЛЫ!'!$B$6,Расчет!G308*Расчет!$O$28,0)))</f>
        <v>0</v>
      </c>
      <c r="B294" s="3">
        <f>A294*Расчет!E308</f>
        <v>0</v>
      </c>
      <c r="C294" s="3">
        <f>IF(Расчет!J308='ФОРМУЛЫ!'!$B$3,Расчет!G308*Расчет!I308/100,IF(Расчет!J308='ФОРМУЛЫ!'!$B$4,Расчет!I308*Расчет!$N$28,IF(Расчет!J308='ФОРМУЛЫ!'!$B$5,Расчет!I308,IF(Расчет!J308='ФОРМУЛЫ!'!$B$6,Расчет!I308*Расчет!$O$28,0))))</f>
        <v>0</v>
      </c>
      <c r="D294" s="3">
        <f>C294*Расчет!E308</f>
        <v>0</v>
      </c>
      <c r="E294" s="3">
        <f t="shared" si="33"/>
        <v>0</v>
      </c>
      <c r="F294" s="3">
        <f>E294*Расчет!E308</f>
        <v>0</v>
      </c>
      <c r="G294" s="3">
        <f>IF(Расчет!M308="",'ФОРМУЛЫ!'!E294*(100+Расчет!$M$28)/100,'ФОРМУЛЫ!'!E294*(100+Расчет!M308)/100)</f>
        <v>0</v>
      </c>
      <c r="H294" s="7">
        <f>IF(Расчет!M308="",ROUND(Расчет!K308*(1+Расчет!$M$28/100),0),ROUND(Расчет!K308*(1+Расчет!M308/100),0))</f>
        <v>0</v>
      </c>
      <c r="I294" s="7">
        <f>IF(Расчет!M308="",(Расчет!$M$28+100)/100,(Расчет!M308+100)/100)</f>
        <v>1.2</v>
      </c>
      <c r="J294" s="5">
        <f>IF(Расчет!P308="",IF($O$16=0,'ФОРМУЛЫ!'!H294,ROUND(Расчет!K308*'ФОРМУЛЫ!'!I294+L294,0)),Расчет!P308)</f>
        <v>0</v>
      </c>
      <c r="K294" s="5">
        <f>J294*Расчет!E308</f>
        <v>0</v>
      </c>
      <c r="L294" s="3">
        <f>IF($O$16=0,0,$M$16*(Расчет!K308/$O$16))</f>
        <v>0</v>
      </c>
      <c r="O294" s="3">
        <f>IF(Расчет!P308=0,Расчет!L308,0)</f>
        <v>0</v>
      </c>
      <c r="P294" s="12">
        <f t="shared" si="34"/>
        <v>0</v>
      </c>
      <c r="Q294" s="3">
        <f>IF(Расчет!H308='ФОРМУЛЫ!'!$B$5,'ФОРМУЛЫ!'!A294,0)</f>
        <v>0</v>
      </c>
      <c r="R294" s="3">
        <f>IF(Расчет!H308='ФОРМУЛЫ!'!$B$4,'ФОРМУЛЫ!'!A294,0)</f>
        <v>0</v>
      </c>
      <c r="S294" s="3">
        <f>IF(Расчет!H308='ФОРМУЛЫ!'!$B$6,'ФОРМУЛЫ!'!A294,0)</f>
        <v>0</v>
      </c>
      <c r="T294" s="5">
        <f>ROUND((IF(Расчет!R308='ФОРМУЛЫ!'!$E$3,(A294-A294/1.18),IF(Расчет!R308='ФОРМУЛЫ!'!$E$4,0,IF(Расчет!R308='ФОРМУЛЫ!'!$E$5,(A294-A294/1.1),X))))*Расчет!E308,2)</f>
        <v>0</v>
      </c>
      <c r="U294" s="3">
        <f>ROUND((IF(Расчет!R308='ФОРМУЛЫ!'!$E$3,(J294-J294/1.18),IF(Расчет!R308='ФОРМУЛЫ!'!$E$4,0,IF(Расчет!R308='ФОРМУЛЫ!'!$E$5,(J294-J294/1.1),X))))*Расчет!E308,2)</f>
        <v>0</v>
      </c>
      <c r="V294" s="3">
        <f>ROUND((J294-J294/1.18)*Расчет!E308,2)</f>
        <v>0</v>
      </c>
      <c r="W294" s="3">
        <f>ROUND(A294*Расчет!E308*0.21/365,2)</f>
        <v>0</v>
      </c>
      <c r="X294" s="3">
        <f t="shared" si="35"/>
        <v>0</v>
      </c>
      <c r="Y294" s="3">
        <f>IF(($Q$2-Расчет!X308)&gt;0,($Q$2-Расчет!X308),0)</f>
        <v>0</v>
      </c>
      <c r="Z294" s="3">
        <f t="shared" si="36"/>
        <v>0</v>
      </c>
      <c r="AA294" s="3">
        <f>IF(IF(Y294&gt;0,$Q$3-$Q$2,$Q$3-Расчет!X308)&gt;0,IF(Y294&gt;0,$Q$3-$Q$2,$Q$3-Расчет!X308),0)</f>
        <v>0</v>
      </c>
      <c r="AB294" s="3">
        <f t="shared" si="37"/>
        <v>0</v>
      </c>
      <c r="AC294" s="3">
        <f>IF(IF(AA294&gt;0,$Q$4-$Q$3,$Q$4-Расчет!X308)&gt;0,IF(AA294&gt;0,$Q$4-$Q$3,$Q$4-Расчет!X308),0)</f>
        <v>0</v>
      </c>
      <c r="AD294" s="3">
        <f t="shared" si="38"/>
        <v>0</v>
      </c>
      <c r="AE294" s="3">
        <f>IF(IF(AC294&gt;0,$Q$5-$Q$4,$Q$5-Расчет!X308)&gt;0,IF(AC294&gt;0,$Q$5-$Q$4,$Q$5-Расчет!X308),0)</f>
        <v>0</v>
      </c>
      <c r="AF294" s="3">
        <f t="shared" si="39"/>
        <v>0</v>
      </c>
      <c r="AG294" s="3">
        <f>IF(IF(AE294&gt;0,$Q$6-$Q$5,$Q$6-Расчет!X308)&gt;0,IF(AE294&gt;0,$Q$6-$Q$5,$Q$6-Расчет!X308),0)</f>
        <v>0</v>
      </c>
      <c r="AH294" s="3">
        <f t="shared" si="40"/>
        <v>0</v>
      </c>
    </row>
    <row r="295" spans="1:34" x14ac:dyDescent="0.25">
      <c r="A295" s="3">
        <f>IF(Расчет!H309='ФОРМУЛЫ!'!$B$4,Расчет!G309*Расчет!$N$28,IF(Расчет!H309='ФОРМУЛЫ!'!$B$5,Расчет!G309,IF(Расчет!H309='ФОРМУЛЫ!'!$B$6,Расчет!G309*Расчет!$O$28,0)))</f>
        <v>0</v>
      </c>
      <c r="B295" s="3">
        <f>A295*Расчет!E309</f>
        <v>0</v>
      </c>
      <c r="C295" s="3">
        <f>IF(Расчет!J309='ФОРМУЛЫ!'!$B$3,Расчет!G309*Расчет!I309/100,IF(Расчет!J309='ФОРМУЛЫ!'!$B$4,Расчет!I309*Расчет!$N$28,IF(Расчет!J309='ФОРМУЛЫ!'!$B$5,Расчет!I309,IF(Расчет!J309='ФОРМУЛЫ!'!$B$6,Расчет!I309*Расчет!$O$28,0))))</f>
        <v>0</v>
      </c>
      <c r="D295" s="3">
        <f>C295*Расчет!E309</f>
        <v>0</v>
      </c>
      <c r="E295" s="3">
        <f t="shared" si="33"/>
        <v>0</v>
      </c>
      <c r="F295" s="3">
        <f>E295*Расчет!E309</f>
        <v>0</v>
      </c>
      <c r="G295" s="3">
        <f>IF(Расчет!M309="",'ФОРМУЛЫ!'!E295*(100+Расчет!$M$28)/100,'ФОРМУЛЫ!'!E295*(100+Расчет!M309)/100)</f>
        <v>0</v>
      </c>
      <c r="H295" s="7">
        <f>IF(Расчет!M309="",ROUND(Расчет!K309*(1+Расчет!$M$28/100),0),ROUND(Расчет!K309*(1+Расчет!M309/100),0))</f>
        <v>0</v>
      </c>
      <c r="I295" s="7">
        <f>IF(Расчет!M309="",(Расчет!$M$28+100)/100,(Расчет!M309+100)/100)</f>
        <v>1.2</v>
      </c>
      <c r="J295" s="5">
        <f>IF(Расчет!P309="",IF($O$16=0,'ФОРМУЛЫ!'!H295,ROUND(Расчет!K309*'ФОРМУЛЫ!'!I295+L295,0)),Расчет!P309)</f>
        <v>0</v>
      </c>
      <c r="K295" s="5">
        <f>J295*Расчет!E309</f>
        <v>0</v>
      </c>
      <c r="L295" s="3">
        <f>IF($O$16=0,0,$M$16*(Расчет!K309/$O$16))</f>
        <v>0</v>
      </c>
      <c r="O295" s="3">
        <f>IF(Расчет!P309=0,Расчет!L309,0)</f>
        <v>0</v>
      </c>
      <c r="P295" s="12">
        <f t="shared" si="34"/>
        <v>0</v>
      </c>
      <c r="Q295" s="3">
        <f>IF(Расчет!H309='ФОРМУЛЫ!'!$B$5,'ФОРМУЛЫ!'!A295,0)</f>
        <v>0</v>
      </c>
      <c r="R295" s="3">
        <f>IF(Расчет!H309='ФОРМУЛЫ!'!$B$4,'ФОРМУЛЫ!'!A295,0)</f>
        <v>0</v>
      </c>
      <c r="S295" s="3">
        <f>IF(Расчет!H309='ФОРМУЛЫ!'!$B$6,'ФОРМУЛЫ!'!A295,0)</f>
        <v>0</v>
      </c>
      <c r="T295" s="5">
        <f>ROUND((IF(Расчет!R309='ФОРМУЛЫ!'!$E$3,(A295-A295/1.18),IF(Расчет!R309='ФОРМУЛЫ!'!$E$4,0,IF(Расчет!R309='ФОРМУЛЫ!'!$E$5,(A295-A295/1.1),X))))*Расчет!E309,2)</f>
        <v>0</v>
      </c>
      <c r="U295" s="3">
        <f>ROUND((IF(Расчет!R309='ФОРМУЛЫ!'!$E$3,(J295-J295/1.18),IF(Расчет!R309='ФОРМУЛЫ!'!$E$4,0,IF(Расчет!R309='ФОРМУЛЫ!'!$E$5,(J295-J295/1.1),X))))*Расчет!E309,2)</f>
        <v>0</v>
      </c>
      <c r="V295" s="3">
        <f>ROUND((J295-J295/1.18)*Расчет!E309,2)</f>
        <v>0</v>
      </c>
      <c r="W295" s="3">
        <f>ROUND(A295*Расчет!E309*0.21/365,2)</f>
        <v>0</v>
      </c>
      <c r="X295" s="3">
        <f t="shared" si="35"/>
        <v>0</v>
      </c>
      <c r="Y295" s="3">
        <f>IF(($Q$2-Расчет!X309)&gt;0,($Q$2-Расчет!X309),0)</f>
        <v>0</v>
      </c>
      <c r="Z295" s="3">
        <f t="shared" si="36"/>
        <v>0</v>
      </c>
      <c r="AA295" s="3">
        <f>IF(IF(Y295&gt;0,$Q$3-$Q$2,$Q$3-Расчет!X309)&gt;0,IF(Y295&gt;0,$Q$3-$Q$2,$Q$3-Расчет!X309),0)</f>
        <v>0</v>
      </c>
      <c r="AB295" s="3">
        <f t="shared" si="37"/>
        <v>0</v>
      </c>
      <c r="AC295" s="3">
        <f>IF(IF(AA295&gt;0,$Q$4-$Q$3,$Q$4-Расчет!X309)&gt;0,IF(AA295&gt;0,$Q$4-$Q$3,$Q$4-Расчет!X309),0)</f>
        <v>0</v>
      </c>
      <c r="AD295" s="3">
        <f t="shared" si="38"/>
        <v>0</v>
      </c>
      <c r="AE295" s="3">
        <f>IF(IF(AC295&gt;0,$Q$5-$Q$4,$Q$5-Расчет!X309)&gt;0,IF(AC295&gt;0,$Q$5-$Q$4,$Q$5-Расчет!X309),0)</f>
        <v>0</v>
      </c>
      <c r="AF295" s="3">
        <f t="shared" si="39"/>
        <v>0</v>
      </c>
      <c r="AG295" s="3">
        <f>IF(IF(AE295&gt;0,$Q$6-$Q$5,$Q$6-Расчет!X309)&gt;0,IF(AE295&gt;0,$Q$6-$Q$5,$Q$6-Расчет!X309),0)</f>
        <v>0</v>
      </c>
      <c r="AH295" s="3">
        <f t="shared" si="40"/>
        <v>0</v>
      </c>
    </row>
    <row r="296" spans="1:34" x14ac:dyDescent="0.25">
      <c r="A296" s="3">
        <f>IF(Расчет!H310='ФОРМУЛЫ!'!$B$4,Расчет!G310*Расчет!$N$28,IF(Расчет!H310='ФОРМУЛЫ!'!$B$5,Расчет!G310,IF(Расчет!H310='ФОРМУЛЫ!'!$B$6,Расчет!G310*Расчет!$O$28,0)))</f>
        <v>0</v>
      </c>
      <c r="B296" s="3">
        <f>A296*Расчет!E310</f>
        <v>0</v>
      </c>
      <c r="C296" s="3">
        <f>IF(Расчет!J310='ФОРМУЛЫ!'!$B$3,Расчет!G310*Расчет!I310/100,IF(Расчет!J310='ФОРМУЛЫ!'!$B$4,Расчет!I310*Расчет!$N$28,IF(Расчет!J310='ФОРМУЛЫ!'!$B$5,Расчет!I310,IF(Расчет!J310='ФОРМУЛЫ!'!$B$6,Расчет!I310*Расчет!$O$28,0))))</f>
        <v>0</v>
      </c>
      <c r="D296" s="3">
        <f>C296*Расчет!E310</f>
        <v>0</v>
      </c>
      <c r="E296" s="3">
        <f t="shared" si="33"/>
        <v>0</v>
      </c>
      <c r="F296" s="3">
        <f>E296*Расчет!E310</f>
        <v>0</v>
      </c>
      <c r="G296" s="3">
        <f>IF(Расчет!M310="",'ФОРМУЛЫ!'!E296*(100+Расчет!$M$28)/100,'ФОРМУЛЫ!'!E296*(100+Расчет!M310)/100)</f>
        <v>0</v>
      </c>
      <c r="H296" s="7">
        <f>IF(Расчет!M310="",ROUND(Расчет!K310*(1+Расчет!$M$28/100),0),ROUND(Расчет!K310*(1+Расчет!M310/100),0))</f>
        <v>0</v>
      </c>
      <c r="I296" s="7">
        <f>IF(Расчет!M310="",(Расчет!$M$28+100)/100,(Расчет!M310+100)/100)</f>
        <v>1.2</v>
      </c>
      <c r="J296" s="5">
        <f>IF(Расчет!P310="",IF($O$16=0,'ФОРМУЛЫ!'!H296,ROUND(Расчет!K310*'ФОРМУЛЫ!'!I296+L296,0)),Расчет!P310)</f>
        <v>0</v>
      </c>
      <c r="K296" s="5">
        <f>J296*Расчет!E310</f>
        <v>0</v>
      </c>
      <c r="L296" s="3">
        <f>IF($O$16=0,0,$M$16*(Расчет!K310/$O$16))</f>
        <v>0</v>
      </c>
      <c r="O296" s="3">
        <f>IF(Расчет!P310=0,Расчет!L310,0)</f>
        <v>0</v>
      </c>
      <c r="P296" s="12">
        <f t="shared" si="34"/>
        <v>0</v>
      </c>
      <c r="Q296" s="3">
        <f>IF(Расчет!H310='ФОРМУЛЫ!'!$B$5,'ФОРМУЛЫ!'!A296,0)</f>
        <v>0</v>
      </c>
      <c r="R296" s="3">
        <f>IF(Расчет!H310='ФОРМУЛЫ!'!$B$4,'ФОРМУЛЫ!'!A296,0)</f>
        <v>0</v>
      </c>
      <c r="S296" s="3">
        <f>IF(Расчет!H310='ФОРМУЛЫ!'!$B$6,'ФОРМУЛЫ!'!A296,0)</f>
        <v>0</v>
      </c>
      <c r="T296" s="5">
        <f>ROUND((IF(Расчет!R310='ФОРМУЛЫ!'!$E$3,(A296-A296/1.18),IF(Расчет!R310='ФОРМУЛЫ!'!$E$4,0,IF(Расчет!R310='ФОРМУЛЫ!'!$E$5,(A296-A296/1.1),X))))*Расчет!E310,2)</f>
        <v>0</v>
      </c>
      <c r="U296" s="3">
        <f>ROUND((IF(Расчет!R310='ФОРМУЛЫ!'!$E$3,(J296-J296/1.18),IF(Расчет!R310='ФОРМУЛЫ!'!$E$4,0,IF(Расчет!R310='ФОРМУЛЫ!'!$E$5,(J296-J296/1.1),X))))*Расчет!E310,2)</f>
        <v>0</v>
      </c>
      <c r="V296" s="3">
        <f>ROUND((J296-J296/1.18)*Расчет!E310,2)</f>
        <v>0</v>
      </c>
      <c r="W296" s="3">
        <f>ROUND(A296*Расчет!E310*0.21/365,2)</f>
        <v>0</v>
      </c>
      <c r="X296" s="3">
        <f t="shared" si="35"/>
        <v>0</v>
      </c>
      <c r="Y296" s="3">
        <f>IF(($Q$2-Расчет!X310)&gt;0,($Q$2-Расчет!X310),0)</f>
        <v>0</v>
      </c>
      <c r="Z296" s="3">
        <f t="shared" si="36"/>
        <v>0</v>
      </c>
      <c r="AA296" s="3">
        <f>IF(IF(Y296&gt;0,$Q$3-$Q$2,$Q$3-Расчет!X310)&gt;0,IF(Y296&gt;0,$Q$3-$Q$2,$Q$3-Расчет!X310),0)</f>
        <v>0</v>
      </c>
      <c r="AB296" s="3">
        <f t="shared" si="37"/>
        <v>0</v>
      </c>
      <c r="AC296" s="3">
        <f>IF(IF(AA296&gt;0,$Q$4-$Q$3,$Q$4-Расчет!X310)&gt;0,IF(AA296&gt;0,$Q$4-$Q$3,$Q$4-Расчет!X310),0)</f>
        <v>0</v>
      </c>
      <c r="AD296" s="3">
        <f t="shared" si="38"/>
        <v>0</v>
      </c>
      <c r="AE296" s="3">
        <f>IF(IF(AC296&gt;0,$Q$5-$Q$4,$Q$5-Расчет!X310)&gt;0,IF(AC296&gt;0,$Q$5-$Q$4,$Q$5-Расчет!X310),0)</f>
        <v>0</v>
      </c>
      <c r="AF296" s="3">
        <f t="shared" si="39"/>
        <v>0</v>
      </c>
      <c r="AG296" s="3">
        <f>IF(IF(AE296&gt;0,$Q$6-$Q$5,$Q$6-Расчет!X310)&gt;0,IF(AE296&gt;0,$Q$6-$Q$5,$Q$6-Расчет!X310),0)</f>
        <v>0</v>
      </c>
      <c r="AH296" s="3">
        <f t="shared" si="40"/>
        <v>0</v>
      </c>
    </row>
    <row r="297" spans="1:34" x14ac:dyDescent="0.25">
      <c r="A297" s="3">
        <f>IF(Расчет!H311='ФОРМУЛЫ!'!$B$4,Расчет!G311*Расчет!$N$28,IF(Расчет!H311='ФОРМУЛЫ!'!$B$5,Расчет!G311,IF(Расчет!H311='ФОРМУЛЫ!'!$B$6,Расчет!G311*Расчет!$O$28,0)))</f>
        <v>0</v>
      </c>
      <c r="B297" s="3">
        <f>A297*Расчет!E311</f>
        <v>0</v>
      </c>
      <c r="C297" s="3">
        <f>IF(Расчет!J311='ФОРМУЛЫ!'!$B$3,Расчет!G311*Расчет!I311/100,IF(Расчет!J311='ФОРМУЛЫ!'!$B$4,Расчет!I311*Расчет!$N$28,IF(Расчет!J311='ФОРМУЛЫ!'!$B$5,Расчет!I311,IF(Расчет!J311='ФОРМУЛЫ!'!$B$6,Расчет!I311*Расчет!$O$28,0))))</f>
        <v>0</v>
      </c>
      <c r="D297" s="3">
        <f>C297*Расчет!E311</f>
        <v>0</v>
      </c>
      <c r="E297" s="3">
        <f t="shared" si="33"/>
        <v>0</v>
      </c>
      <c r="F297" s="3">
        <f>E297*Расчет!E311</f>
        <v>0</v>
      </c>
      <c r="G297" s="3">
        <f>IF(Расчет!M311="",'ФОРМУЛЫ!'!E297*(100+Расчет!$M$28)/100,'ФОРМУЛЫ!'!E297*(100+Расчет!M311)/100)</f>
        <v>0</v>
      </c>
      <c r="H297" s="7">
        <f>IF(Расчет!M311="",ROUND(Расчет!K311*(1+Расчет!$M$28/100),0),ROUND(Расчет!K311*(1+Расчет!M311/100),0))</f>
        <v>0</v>
      </c>
      <c r="I297" s="7">
        <f>IF(Расчет!M311="",(Расчет!$M$28+100)/100,(Расчет!M311+100)/100)</f>
        <v>1.2</v>
      </c>
      <c r="J297" s="5">
        <f>IF(Расчет!P311="",IF($O$16=0,'ФОРМУЛЫ!'!H297,ROUND(Расчет!K311*'ФОРМУЛЫ!'!I297+L297,0)),Расчет!P311)</f>
        <v>0</v>
      </c>
      <c r="K297" s="5">
        <f>J297*Расчет!E311</f>
        <v>0</v>
      </c>
      <c r="L297" s="3">
        <f>IF($O$16=0,0,$M$16*(Расчет!K311/$O$16))</f>
        <v>0</v>
      </c>
      <c r="O297" s="3">
        <f>IF(Расчет!P311=0,Расчет!L311,0)</f>
        <v>0</v>
      </c>
      <c r="P297" s="12">
        <f t="shared" si="34"/>
        <v>0</v>
      </c>
      <c r="Q297" s="3">
        <f>IF(Расчет!H311='ФОРМУЛЫ!'!$B$5,'ФОРМУЛЫ!'!A297,0)</f>
        <v>0</v>
      </c>
      <c r="R297" s="3">
        <f>IF(Расчет!H311='ФОРМУЛЫ!'!$B$4,'ФОРМУЛЫ!'!A297,0)</f>
        <v>0</v>
      </c>
      <c r="S297" s="3">
        <f>IF(Расчет!H311='ФОРМУЛЫ!'!$B$6,'ФОРМУЛЫ!'!A297,0)</f>
        <v>0</v>
      </c>
      <c r="T297" s="5">
        <f>ROUND((IF(Расчет!R311='ФОРМУЛЫ!'!$E$3,(A297-A297/1.18),IF(Расчет!R311='ФОРМУЛЫ!'!$E$4,0,IF(Расчет!R311='ФОРМУЛЫ!'!$E$5,(A297-A297/1.1),X))))*Расчет!E311,2)</f>
        <v>0</v>
      </c>
      <c r="U297" s="3">
        <f>ROUND((IF(Расчет!R311='ФОРМУЛЫ!'!$E$3,(J297-J297/1.18),IF(Расчет!R311='ФОРМУЛЫ!'!$E$4,0,IF(Расчет!R311='ФОРМУЛЫ!'!$E$5,(J297-J297/1.1),X))))*Расчет!E311,2)</f>
        <v>0</v>
      </c>
      <c r="V297" s="3">
        <f>ROUND((J297-J297/1.18)*Расчет!E311,2)</f>
        <v>0</v>
      </c>
      <c r="W297" s="3">
        <f>ROUND(A297*Расчет!E311*0.21/365,2)</f>
        <v>0</v>
      </c>
      <c r="X297" s="3">
        <f t="shared" si="35"/>
        <v>0</v>
      </c>
      <c r="Y297" s="3">
        <f>IF(($Q$2-Расчет!X311)&gt;0,($Q$2-Расчет!X311),0)</f>
        <v>0</v>
      </c>
      <c r="Z297" s="3">
        <f t="shared" si="36"/>
        <v>0</v>
      </c>
      <c r="AA297" s="3">
        <f>IF(IF(Y297&gt;0,$Q$3-$Q$2,$Q$3-Расчет!X311)&gt;0,IF(Y297&gt;0,$Q$3-$Q$2,$Q$3-Расчет!X311),0)</f>
        <v>0</v>
      </c>
      <c r="AB297" s="3">
        <f t="shared" si="37"/>
        <v>0</v>
      </c>
      <c r="AC297" s="3">
        <f>IF(IF(AA297&gt;0,$Q$4-$Q$3,$Q$4-Расчет!X311)&gt;0,IF(AA297&gt;0,$Q$4-$Q$3,$Q$4-Расчет!X311),0)</f>
        <v>0</v>
      </c>
      <c r="AD297" s="3">
        <f t="shared" si="38"/>
        <v>0</v>
      </c>
      <c r="AE297" s="3">
        <f>IF(IF(AC297&gt;0,$Q$5-$Q$4,$Q$5-Расчет!X311)&gt;0,IF(AC297&gt;0,$Q$5-$Q$4,$Q$5-Расчет!X311),0)</f>
        <v>0</v>
      </c>
      <c r="AF297" s="3">
        <f t="shared" si="39"/>
        <v>0</v>
      </c>
      <c r="AG297" s="3">
        <f>IF(IF(AE297&gt;0,$Q$6-$Q$5,$Q$6-Расчет!X311)&gt;0,IF(AE297&gt;0,$Q$6-$Q$5,$Q$6-Расчет!X311),0)</f>
        <v>0</v>
      </c>
      <c r="AH297" s="3">
        <f t="shared" si="40"/>
        <v>0</v>
      </c>
    </row>
    <row r="298" spans="1:34" x14ac:dyDescent="0.25">
      <c r="A298" s="3">
        <f>IF(Расчет!H312='ФОРМУЛЫ!'!$B$4,Расчет!G312*Расчет!$N$28,IF(Расчет!H312='ФОРМУЛЫ!'!$B$5,Расчет!G312,IF(Расчет!H312='ФОРМУЛЫ!'!$B$6,Расчет!G312*Расчет!$O$28,0)))</f>
        <v>0</v>
      </c>
      <c r="B298" s="3">
        <f>A298*Расчет!E312</f>
        <v>0</v>
      </c>
      <c r="C298" s="3">
        <f>IF(Расчет!J312='ФОРМУЛЫ!'!$B$3,Расчет!G312*Расчет!I312/100,IF(Расчет!J312='ФОРМУЛЫ!'!$B$4,Расчет!I312*Расчет!$N$28,IF(Расчет!J312='ФОРМУЛЫ!'!$B$5,Расчет!I312,IF(Расчет!J312='ФОРМУЛЫ!'!$B$6,Расчет!I312*Расчет!$O$28,0))))</f>
        <v>0</v>
      </c>
      <c r="D298" s="3">
        <f>C298*Расчет!E312</f>
        <v>0</v>
      </c>
      <c r="E298" s="3">
        <f t="shared" si="33"/>
        <v>0</v>
      </c>
      <c r="F298" s="3">
        <f>E298*Расчет!E312</f>
        <v>0</v>
      </c>
      <c r="G298" s="3">
        <f>IF(Расчет!M312="",'ФОРМУЛЫ!'!E298*(100+Расчет!$M$28)/100,'ФОРМУЛЫ!'!E298*(100+Расчет!M312)/100)</f>
        <v>0</v>
      </c>
      <c r="H298" s="7">
        <f>IF(Расчет!M312="",ROUND(Расчет!K312*(1+Расчет!$M$28/100),0),ROUND(Расчет!K312*(1+Расчет!M312/100),0))</f>
        <v>0</v>
      </c>
      <c r="I298" s="7">
        <f>IF(Расчет!M312="",(Расчет!$M$28+100)/100,(Расчет!M312+100)/100)</f>
        <v>1.2</v>
      </c>
      <c r="J298" s="5">
        <f>IF(Расчет!P312="",IF($O$16=0,'ФОРМУЛЫ!'!H298,ROUND(Расчет!K312*'ФОРМУЛЫ!'!I298+L298,0)),Расчет!P312)</f>
        <v>0</v>
      </c>
      <c r="K298" s="5">
        <f>J298*Расчет!E312</f>
        <v>0</v>
      </c>
      <c r="L298" s="3">
        <f>IF($O$16=0,0,$M$16*(Расчет!K312/$O$16))</f>
        <v>0</v>
      </c>
      <c r="O298" s="3">
        <f>IF(Расчет!P312=0,Расчет!L312,0)</f>
        <v>0</v>
      </c>
      <c r="P298" s="12">
        <f t="shared" si="34"/>
        <v>0</v>
      </c>
      <c r="Q298" s="3">
        <f>IF(Расчет!H312='ФОРМУЛЫ!'!$B$5,'ФОРМУЛЫ!'!A298,0)</f>
        <v>0</v>
      </c>
      <c r="R298" s="3">
        <f>IF(Расчет!H312='ФОРМУЛЫ!'!$B$4,'ФОРМУЛЫ!'!A298,0)</f>
        <v>0</v>
      </c>
      <c r="S298" s="3">
        <f>IF(Расчет!H312='ФОРМУЛЫ!'!$B$6,'ФОРМУЛЫ!'!A298,0)</f>
        <v>0</v>
      </c>
      <c r="T298" s="5">
        <f>ROUND((IF(Расчет!R312='ФОРМУЛЫ!'!$E$3,(A298-A298/1.18),IF(Расчет!R312='ФОРМУЛЫ!'!$E$4,0,IF(Расчет!R312='ФОРМУЛЫ!'!$E$5,(A298-A298/1.1),X))))*Расчет!E312,2)</f>
        <v>0</v>
      </c>
      <c r="U298" s="3">
        <f>ROUND((IF(Расчет!R312='ФОРМУЛЫ!'!$E$3,(J298-J298/1.18),IF(Расчет!R312='ФОРМУЛЫ!'!$E$4,0,IF(Расчет!R312='ФОРМУЛЫ!'!$E$5,(J298-J298/1.1),X))))*Расчет!E312,2)</f>
        <v>0</v>
      </c>
      <c r="V298" s="3">
        <f>ROUND((J298-J298/1.18)*Расчет!E312,2)</f>
        <v>0</v>
      </c>
      <c r="W298" s="3">
        <f>ROUND(A298*Расчет!E312*0.21/365,2)</f>
        <v>0</v>
      </c>
      <c r="X298" s="3">
        <f t="shared" si="35"/>
        <v>0</v>
      </c>
      <c r="Y298" s="3">
        <f>IF(($Q$2-Расчет!X312)&gt;0,($Q$2-Расчет!X312),0)</f>
        <v>0</v>
      </c>
      <c r="Z298" s="3">
        <f t="shared" si="36"/>
        <v>0</v>
      </c>
      <c r="AA298" s="3">
        <f>IF(IF(Y298&gt;0,$Q$3-$Q$2,$Q$3-Расчет!X312)&gt;0,IF(Y298&gt;0,$Q$3-$Q$2,$Q$3-Расчет!X312),0)</f>
        <v>0</v>
      </c>
      <c r="AB298" s="3">
        <f t="shared" si="37"/>
        <v>0</v>
      </c>
      <c r="AC298" s="3">
        <f>IF(IF(AA298&gt;0,$Q$4-$Q$3,$Q$4-Расчет!X312)&gt;0,IF(AA298&gt;0,$Q$4-$Q$3,$Q$4-Расчет!X312),0)</f>
        <v>0</v>
      </c>
      <c r="AD298" s="3">
        <f t="shared" si="38"/>
        <v>0</v>
      </c>
      <c r="AE298" s="3">
        <f>IF(IF(AC298&gt;0,$Q$5-$Q$4,$Q$5-Расчет!X312)&gt;0,IF(AC298&gt;0,$Q$5-$Q$4,$Q$5-Расчет!X312),0)</f>
        <v>0</v>
      </c>
      <c r="AF298" s="3">
        <f t="shared" si="39"/>
        <v>0</v>
      </c>
      <c r="AG298" s="3">
        <f>IF(IF(AE298&gt;0,$Q$6-$Q$5,$Q$6-Расчет!X312)&gt;0,IF(AE298&gt;0,$Q$6-$Q$5,$Q$6-Расчет!X312),0)</f>
        <v>0</v>
      </c>
      <c r="AH298" s="3">
        <f t="shared" si="40"/>
        <v>0</v>
      </c>
    </row>
    <row r="299" spans="1:34" x14ac:dyDescent="0.25">
      <c r="A299" s="3">
        <f>IF(Расчет!H313='ФОРМУЛЫ!'!$B$4,Расчет!G313*Расчет!$N$28,IF(Расчет!H313='ФОРМУЛЫ!'!$B$5,Расчет!G313,IF(Расчет!H313='ФОРМУЛЫ!'!$B$6,Расчет!G313*Расчет!$O$28,0)))</f>
        <v>0</v>
      </c>
      <c r="B299" s="3">
        <f>A299*Расчет!E313</f>
        <v>0</v>
      </c>
      <c r="C299" s="3">
        <f>IF(Расчет!J313='ФОРМУЛЫ!'!$B$3,Расчет!G313*Расчет!I313/100,IF(Расчет!J313='ФОРМУЛЫ!'!$B$4,Расчет!I313*Расчет!$N$28,IF(Расчет!J313='ФОРМУЛЫ!'!$B$5,Расчет!I313,IF(Расчет!J313='ФОРМУЛЫ!'!$B$6,Расчет!I313*Расчет!$O$28,0))))</f>
        <v>0</v>
      </c>
      <c r="D299" s="3">
        <f>C299*Расчет!E313</f>
        <v>0</v>
      </c>
      <c r="E299" s="3">
        <f t="shared" si="33"/>
        <v>0</v>
      </c>
      <c r="F299" s="3">
        <f>E299*Расчет!E313</f>
        <v>0</v>
      </c>
      <c r="G299" s="3">
        <f>IF(Расчет!M313="",'ФОРМУЛЫ!'!E299*(100+Расчет!$M$28)/100,'ФОРМУЛЫ!'!E299*(100+Расчет!M313)/100)</f>
        <v>0</v>
      </c>
      <c r="H299" s="7">
        <f>IF(Расчет!M313="",ROUND(Расчет!K313*(1+Расчет!$M$28/100),0),ROUND(Расчет!K313*(1+Расчет!M313/100),0))</f>
        <v>0</v>
      </c>
      <c r="I299" s="7">
        <f>IF(Расчет!M313="",(Расчет!$M$28+100)/100,(Расчет!M313+100)/100)</f>
        <v>1.2</v>
      </c>
      <c r="J299" s="5">
        <f>IF(Расчет!P313="",IF($O$16=0,'ФОРМУЛЫ!'!H299,ROUND(Расчет!K313*'ФОРМУЛЫ!'!I299+L299,0)),Расчет!P313)</f>
        <v>0</v>
      </c>
      <c r="K299" s="5">
        <f>J299*Расчет!E313</f>
        <v>0</v>
      </c>
      <c r="L299" s="3">
        <f>IF($O$16=0,0,$M$16*(Расчет!K313/$O$16))</f>
        <v>0</v>
      </c>
      <c r="O299" s="3">
        <f>IF(Расчет!P313=0,Расчет!L313,0)</f>
        <v>0</v>
      </c>
      <c r="P299" s="12">
        <f t="shared" si="34"/>
        <v>0</v>
      </c>
      <c r="Q299" s="3">
        <f>IF(Расчет!H313='ФОРМУЛЫ!'!$B$5,'ФОРМУЛЫ!'!A299,0)</f>
        <v>0</v>
      </c>
      <c r="R299" s="3">
        <f>IF(Расчет!H313='ФОРМУЛЫ!'!$B$4,'ФОРМУЛЫ!'!A299,0)</f>
        <v>0</v>
      </c>
      <c r="S299" s="3">
        <f>IF(Расчет!H313='ФОРМУЛЫ!'!$B$6,'ФОРМУЛЫ!'!A299,0)</f>
        <v>0</v>
      </c>
      <c r="T299" s="5">
        <f>ROUND((IF(Расчет!R313='ФОРМУЛЫ!'!$E$3,(A299-A299/1.18),IF(Расчет!R313='ФОРМУЛЫ!'!$E$4,0,IF(Расчет!R313='ФОРМУЛЫ!'!$E$5,(A299-A299/1.1),X))))*Расчет!E313,2)</f>
        <v>0</v>
      </c>
      <c r="U299" s="3">
        <f>ROUND((IF(Расчет!R313='ФОРМУЛЫ!'!$E$3,(J299-J299/1.18),IF(Расчет!R313='ФОРМУЛЫ!'!$E$4,0,IF(Расчет!R313='ФОРМУЛЫ!'!$E$5,(J299-J299/1.1),X))))*Расчет!E313,2)</f>
        <v>0</v>
      </c>
      <c r="V299" s="3">
        <f>ROUND((J299-J299/1.18)*Расчет!E313,2)</f>
        <v>0</v>
      </c>
      <c r="W299" s="3">
        <f>ROUND(A299*Расчет!E313*0.21/365,2)</f>
        <v>0</v>
      </c>
      <c r="X299" s="3">
        <f t="shared" si="35"/>
        <v>0</v>
      </c>
      <c r="Y299" s="3">
        <f>IF(($Q$2-Расчет!X313)&gt;0,($Q$2-Расчет!X313),0)</f>
        <v>0</v>
      </c>
      <c r="Z299" s="3">
        <f t="shared" si="36"/>
        <v>0</v>
      </c>
      <c r="AA299" s="3">
        <f>IF(IF(Y299&gt;0,$Q$3-$Q$2,$Q$3-Расчет!X313)&gt;0,IF(Y299&gt;0,$Q$3-$Q$2,$Q$3-Расчет!X313),0)</f>
        <v>0</v>
      </c>
      <c r="AB299" s="3">
        <f t="shared" si="37"/>
        <v>0</v>
      </c>
      <c r="AC299" s="3">
        <f>IF(IF(AA299&gt;0,$Q$4-$Q$3,$Q$4-Расчет!X313)&gt;0,IF(AA299&gt;0,$Q$4-$Q$3,$Q$4-Расчет!X313),0)</f>
        <v>0</v>
      </c>
      <c r="AD299" s="3">
        <f t="shared" si="38"/>
        <v>0</v>
      </c>
      <c r="AE299" s="3">
        <f>IF(IF(AC299&gt;0,$Q$5-$Q$4,$Q$5-Расчет!X313)&gt;0,IF(AC299&gt;0,$Q$5-$Q$4,$Q$5-Расчет!X313),0)</f>
        <v>0</v>
      </c>
      <c r="AF299" s="3">
        <f t="shared" si="39"/>
        <v>0</v>
      </c>
      <c r="AG299" s="3">
        <f>IF(IF(AE299&gt;0,$Q$6-$Q$5,$Q$6-Расчет!X313)&gt;0,IF(AE299&gt;0,$Q$6-$Q$5,$Q$6-Расчет!X313),0)</f>
        <v>0</v>
      </c>
      <c r="AH299" s="3">
        <f t="shared" si="40"/>
        <v>0</v>
      </c>
    </row>
    <row r="300" spans="1:34" x14ac:dyDescent="0.25">
      <c r="A300" s="3">
        <f>IF(Расчет!H314='ФОРМУЛЫ!'!$B$4,Расчет!G314*Расчет!$N$28,IF(Расчет!H314='ФОРМУЛЫ!'!$B$5,Расчет!G314,IF(Расчет!H314='ФОРМУЛЫ!'!$B$6,Расчет!G314*Расчет!$O$28,0)))</f>
        <v>0</v>
      </c>
      <c r="B300" s="3">
        <f>A300*Расчет!E314</f>
        <v>0</v>
      </c>
      <c r="C300" s="3">
        <f>IF(Расчет!J314='ФОРМУЛЫ!'!$B$3,Расчет!G314*Расчет!I314/100,IF(Расчет!J314='ФОРМУЛЫ!'!$B$4,Расчет!I314*Расчет!$N$28,IF(Расчет!J314='ФОРМУЛЫ!'!$B$5,Расчет!I314,IF(Расчет!J314='ФОРМУЛЫ!'!$B$6,Расчет!I314*Расчет!$O$28,0))))</f>
        <v>0</v>
      </c>
      <c r="D300" s="3">
        <f>C300*Расчет!E314</f>
        <v>0</v>
      </c>
      <c r="E300" s="3">
        <f t="shared" si="33"/>
        <v>0</v>
      </c>
      <c r="F300" s="3">
        <f>E300*Расчет!E314</f>
        <v>0</v>
      </c>
      <c r="G300" s="3">
        <f>IF(Расчет!M314="",'ФОРМУЛЫ!'!E300*(100+Расчет!$M$28)/100,'ФОРМУЛЫ!'!E300*(100+Расчет!M314)/100)</f>
        <v>0</v>
      </c>
      <c r="H300" s="7">
        <f>IF(Расчет!M314="",ROUND(Расчет!K314*(1+Расчет!$M$28/100),0),ROUND(Расчет!K314*(1+Расчет!M314/100),0))</f>
        <v>0</v>
      </c>
      <c r="I300" s="7">
        <f>IF(Расчет!M314="",(Расчет!$M$28+100)/100,(Расчет!M314+100)/100)</f>
        <v>1.2</v>
      </c>
      <c r="J300" s="5">
        <f>IF(Расчет!P314="",IF($O$16=0,'ФОРМУЛЫ!'!H300,ROUND(Расчет!K314*'ФОРМУЛЫ!'!I300+L300,0)),Расчет!P314)</f>
        <v>0</v>
      </c>
      <c r="K300" s="5">
        <f>J300*Расчет!E314</f>
        <v>0</v>
      </c>
      <c r="L300" s="3">
        <f>IF($O$16=0,0,$M$16*(Расчет!K314/$O$16))</f>
        <v>0</v>
      </c>
      <c r="O300" s="3">
        <f>IF(Расчет!P314=0,Расчет!L314,0)</f>
        <v>0</v>
      </c>
      <c r="P300" s="12">
        <f t="shared" si="34"/>
        <v>0</v>
      </c>
      <c r="Q300" s="3">
        <f>IF(Расчет!H314='ФОРМУЛЫ!'!$B$5,'ФОРМУЛЫ!'!A300,0)</f>
        <v>0</v>
      </c>
      <c r="R300" s="3">
        <f>IF(Расчет!H314='ФОРМУЛЫ!'!$B$4,'ФОРМУЛЫ!'!A300,0)</f>
        <v>0</v>
      </c>
      <c r="S300" s="3">
        <f>IF(Расчет!H314='ФОРМУЛЫ!'!$B$6,'ФОРМУЛЫ!'!A300,0)</f>
        <v>0</v>
      </c>
      <c r="T300" s="5">
        <f>ROUND((IF(Расчет!R314='ФОРМУЛЫ!'!$E$3,(A300-A300/1.18),IF(Расчет!R314='ФОРМУЛЫ!'!$E$4,0,IF(Расчет!R314='ФОРМУЛЫ!'!$E$5,(A300-A300/1.1),X))))*Расчет!E314,2)</f>
        <v>0</v>
      </c>
      <c r="U300" s="3">
        <f>ROUND((IF(Расчет!R314='ФОРМУЛЫ!'!$E$3,(J300-J300/1.18),IF(Расчет!R314='ФОРМУЛЫ!'!$E$4,0,IF(Расчет!R314='ФОРМУЛЫ!'!$E$5,(J300-J300/1.1),X))))*Расчет!E314,2)</f>
        <v>0</v>
      </c>
      <c r="V300" s="3">
        <f>ROUND((J300-J300/1.18)*Расчет!E314,2)</f>
        <v>0</v>
      </c>
      <c r="W300" s="3">
        <f>ROUND(A300*Расчет!E314*0.21/365,2)</f>
        <v>0</v>
      </c>
      <c r="X300" s="3">
        <f t="shared" si="35"/>
        <v>0</v>
      </c>
      <c r="Y300" s="3">
        <f>IF(($Q$2-Расчет!X314)&gt;0,($Q$2-Расчет!X314),0)</f>
        <v>0</v>
      </c>
      <c r="Z300" s="3">
        <f t="shared" si="36"/>
        <v>0</v>
      </c>
      <c r="AA300" s="3">
        <f>IF(IF(Y300&gt;0,$Q$3-$Q$2,$Q$3-Расчет!X314)&gt;0,IF(Y300&gt;0,$Q$3-$Q$2,$Q$3-Расчет!X314),0)</f>
        <v>0</v>
      </c>
      <c r="AB300" s="3">
        <f t="shared" si="37"/>
        <v>0</v>
      </c>
      <c r="AC300" s="3">
        <f>IF(IF(AA300&gt;0,$Q$4-$Q$3,$Q$4-Расчет!X314)&gt;0,IF(AA300&gt;0,$Q$4-$Q$3,$Q$4-Расчет!X314),0)</f>
        <v>0</v>
      </c>
      <c r="AD300" s="3">
        <f t="shared" si="38"/>
        <v>0</v>
      </c>
      <c r="AE300" s="3">
        <f>IF(IF(AC300&gt;0,$Q$5-$Q$4,$Q$5-Расчет!X314)&gt;0,IF(AC300&gt;0,$Q$5-$Q$4,$Q$5-Расчет!X314),0)</f>
        <v>0</v>
      </c>
      <c r="AF300" s="3">
        <f t="shared" si="39"/>
        <v>0</v>
      </c>
      <c r="AG300" s="3">
        <f>IF(IF(AE300&gt;0,$Q$6-$Q$5,$Q$6-Расчет!X314)&gt;0,IF(AE300&gt;0,$Q$6-$Q$5,$Q$6-Расчет!X314),0)</f>
        <v>0</v>
      </c>
      <c r="AH300" s="3">
        <f t="shared" si="40"/>
        <v>0</v>
      </c>
    </row>
    <row r="301" spans="1:34" x14ac:dyDescent="0.25">
      <c r="A301" s="3">
        <f>IF(Расчет!H315='ФОРМУЛЫ!'!$B$4,Расчет!G315*Расчет!$N$28,IF(Расчет!H315='ФОРМУЛЫ!'!$B$5,Расчет!G315,IF(Расчет!H315='ФОРМУЛЫ!'!$B$6,Расчет!G315*Расчет!$O$28,0)))</f>
        <v>0</v>
      </c>
      <c r="B301" s="3">
        <f>A301*Расчет!E315</f>
        <v>0</v>
      </c>
      <c r="C301" s="3">
        <f>IF(Расчет!J315='ФОРМУЛЫ!'!$B$3,Расчет!G315*Расчет!I315/100,IF(Расчет!J315='ФОРМУЛЫ!'!$B$4,Расчет!I315*Расчет!$N$28,IF(Расчет!J315='ФОРМУЛЫ!'!$B$5,Расчет!I315,IF(Расчет!J315='ФОРМУЛЫ!'!$B$6,Расчет!I315*Расчет!$O$28,0))))</f>
        <v>0</v>
      </c>
      <c r="D301" s="3">
        <f>C301*Расчет!E315</f>
        <v>0</v>
      </c>
      <c r="E301" s="3">
        <f t="shared" si="33"/>
        <v>0</v>
      </c>
      <c r="F301" s="3">
        <f>E301*Расчет!E315</f>
        <v>0</v>
      </c>
      <c r="G301" s="3">
        <f>IF(Расчет!M315="",'ФОРМУЛЫ!'!E301*(100+Расчет!$M$28)/100,'ФОРМУЛЫ!'!E301*(100+Расчет!M315)/100)</f>
        <v>0</v>
      </c>
      <c r="H301" s="7">
        <f>IF(Расчет!M315="",ROUND(Расчет!K315*(1+Расчет!$M$28/100),0),ROUND(Расчет!K315*(1+Расчет!M315/100),0))</f>
        <v>0</v>
      </c>
      <c r="I301" s="7">
        <f>IF(Расчет!M315="",(Расчет!$M$28+100)/100,(Расчет!M315+100)/100)</f>
        <v>1.2</v>
      </c>
      <c r="J301" s="5">
        <f>IF(Расчет!P315="",IF($O$16=0,'ФОРМУЛЫ!'!H301,ROUND(Расчет!K315*'ФОРМУЛЫ!'!I301+L301,0)),Расчет!P315)</f>
        <v>0</v>
      </c>
      <c r="K301" s="5">
        <f>J301*Расчет!E315</f>
        <v>0</v>
      </c>
      <c r="L301" s="3">
        <f>IF($O$16=0,0,$M$16*(Расчет!K315/$O$16))</f>
        <v>0</v>
      </c>
      <c r="O301" s="3">
        <f>IF(Расчет!P315=0,Расчет!L315,0)</f>
        <v>0</v>
      </c>
      <c r="P301" s="12">
        <f t="shared" si="34"/>
        <v>0</v>
      </c>
      <c r="Q301" s="3">
        <f>IF(Расчет!H315='ФОРМУЛЫ!'!$B$5,'ФОРМУЛЫ!'!A301,0)</f>
        <v>0</v>
      </c>
      <c r="R301" s="3">
        <f>IF(Расчет!H315='ФОРМУЛЫ!'!$B$4,'ФОРМУЛЫ!'!A301,0)</f>
        <v>0</v>
      </c>
      <c r="S301" s="3">
        <f>IF(Расчет!H315='ФОРМУЛЫ!'!$B$6,'ФОРМУЛЫ!'!A301,0)</f>
        <v>0</v>
      </c>
      <c r="T301" s="5">
        <f>ROUND((IF(Расчет!R315='ФОРМУЛЫ!'!$E$3,(A301-A301/1.18),IF(Расчет!R315='ФОРМУЛЫ!'!$E$4,0,IF(Расчет!R315='ФОРМУЛЫ!'!$E$5,(A301-A301/1.1),X))))*Расчет!E315,2)</f>
        <v>0</v>
      </c>
      <c r="U301" s="3">
        <f>ROUND((IF(Расчет!R315='ФОРМУЛЫ!'!$E$3,(J301-J301/1.18),IF(Расчет!R315='ФОРМУЛЫ!'!$E$4,0,IF(Расчет!R315='ФОРМУЛЫ!'!$E$5,(J301-J301/1.1),X))))*Расчет!E315,2)</f>
        <v>0</v>
      </c>
      <c r="V301" s="3">
        <f>ROUND((J301-J301/1.18)*Расчет!E315,2)</f>
        <v>0</v>
      </c>
      <c r="W301" s="3">
        <f>ROUND(A301*Расчет!E315*0.21/365,2)</f>
        <v>0</v>
      </c>
      <c r="X301" s="3">
        <f t="shared" si="35"/>
        <v>0</v>
      </c>
      <c r="Y301" s="3">
        <f>IF(($Q$2-Расчет!X315)&gt;0,($Q$2-Расчет!X315),0)</f>
        <v>0</v>
      </c>
      <c r="Z301" s="3">
        <f t="shared" si="36"/>
        <v>0</v>
      </c>
      <c r="AA301" s="3">
        <f>IF(IF(Y301&gt;0,$Q$3-$Q$2,$Q$3-Расчет!X315)&gt;0,IF(Y301&gt;0,$Q$3-$Q$2,$Q$3-Расчет!X315),0)</f>
        <v>0</v>
      </c>
      <c r="AB301" s="3">
        <f t="shared" si="37"/>
        <v>0</v>
      </c>
      <c r="AC301" s="3">
        <f>IF(IF(AA301&gt;0,$Q$4-$Q$3,$Q$4-Расчет!X315)&gt;0,IF(AA301&gt;0,$Q$4-$Q$3,$Q$4-Расчет!X315),0)</f>
        <v>0</v>
      </c>
      <c r="AD301" s="3">
        <f t="shared" si="38"/>
        <v>0</v>
      </c>
      <c r="AE301" s="3">
        <f>IF(IF(AC301&gt;0,$Q$5-$Q$4,$Q$5-Расчет!X315)&gt;0,IF(AC301&gt;0,$Q$5-$Q$4,$Q$5-Расчет!X315),0)</f>
        <v>0</v>
      </c>
      <c r="AF301" s="3">
        <f t="shared" si="39"/>
        <v>0</v>
      </c>
      <c r="AG301" s="3">
        <f>IF(IF(AE301&gt;0,$Q$6-$Q$5,$Q$6-Расчет!X315)&gt;0,IF(AE301&gt;0,$Q$6-$Q$5,$Q$6-Расчет!X315),0)</f>
        <v>0</v>
      </c>
      <c r="AH301" s="3">
        <f t="shared" si="40"/>
        <v>0</v>
      </c>
    </row>
    <row r="302" spans="1:34" x14ac:dyDescent="0.25">
      <c r="A302" s="3">
        <f>IF(Расчет!H316='ФОРМУЛЫ!'!$B$4,Расчет!G316*Расчет!$N$28,IF(Расчет!H316='ФОРМУЛЫ!'!$B$5,Расчет!G316,IF(Расчет!H316='ФОРМУЛЫ!'!$B$6,Расчет!G316*Расчет!$O$28,0)))</f>
        <v>0</v>
      </c>
      <c r="B302" s="3">
        <f>A302*Расчет!E316</f>
        <v>0</v>
      </c>
      <c r="C302" s="3">
        <f>IF(Расчет!J316='ФОРМУЛЫ!'!$B$3,Расчет!G316*Расчет!I316/100,IF(Расчет!J316='ФОРМУЛЫ!'!$B$4,Расчет!I316*Расчет!$N$28,IF(Расчет!J316='ФОРМУЛЫ!'!$B$5,Расчет!I316,IF(Расчет!J316='ФОРМУЛЫ!'!$B$6,Расчет!I316*Расчет!$O$28,0))))</f>
        <v>0</v>
      </c>
      <c r="D302" s="3">
        <f>C302*Расчет!E316</f>
        <v>0</v>
      </c>
      <c r="E302" s="3">
        <f t="shared" si="33"/>
        <v>0</v>
      </c>
      <c r="F302" s="3">
        <f>E302*Расчет!E316</f>
        <v>0</v>
      </c>
      <c r="G302" s="3">
        <f>IF(Расчет!M316="",'ФОРМУЛЫ!'!E302*(100+Расчет!$M$28)/100,'ФОРМУЛЫ!'!E302*(100+Расчет!M316)/100)</f>
        <v>0</v>
      </c>
      <c r="H302" s="7">
        <f>IF(Расчет!M316="",ROUND(Расчет!K316*(1+Расчет!$M$28/100),0),ROUND(Расчет!K316*(1+Расчет!M316/100),0))</f>
        <v>0</v>
      </c>
      <c r="I302" s="7">
        <f>IF(Расчет!M316="",(Расчет!$M$28+100)/100,(Расчет!M316+100)/100)</f>
        <v>1.2</v>
      </c>
      <c r="J302" s="5">
        <f>IF(Расчет!P316="",IF($O$16=0,'ФОРМУЛЫ!'!H302,ROUND(Расчет!K316*'ФОРМУЛЫ!'!I302+L302,0)),Расчет!P316)</f>
        <v>0</v>
      </c>
      <c r="K302" s="5">
        <f>J302*Расчет!E316</f>
        <v>0</v>
      </c>
      <c r="L302" s="3">
        <f>IF($O$16=0,0,$M$16*(Расчет!K316/$O$16))</f>
        <v>0</v>
      </c>
      <c r="O302" s="3">
        <f>IF(Расчет!P316=0,Расчет!L316,0)</f>
        <v>0</v>
      </c>
      <c r="P302" s="12">
        <f t="shared" si="34"/>
        <v>0</v>
      </c>
      <c r="Q302" s="3">
        <f>IF(Расчет!H316='ФОРМУЛЫ!'!$B$5,'ФОРМУЛЫ!'!A302,0)</f>
        <v>0</v>
      </c>
      <c r="R302" s="3">
        <f>IF(Расчет!H316='ФОРМУЛЫ!'!$B$4,'ФОРМУЛЫ!'!A302,0)</f>
        <v>0</v>
      </c>
      <c r="S302" s="3">
        <f>IF(Расчет!H316='ФОРМУЛЫ!'!$B$6,'ФОРМУЛЫ!'!A302,0)</f>
        <v>0</v>
      </c>
      <c r="T302" s="5">
        <f>ROUND((IF(Расчет!R316='ФОРМУЛЫ!'!$E$3,(A302-A302/1.18),IF(Расчет!R316='ФОРМУЛЫ!'!$E$4,0,IF(Расчет!R316='ФОРМУЛЫ!'!$E$5,(A302-A302/1.1),X))))*Расчет!E316,2)</f>
        <v>0</v>
      </c>
      <c r="U302" s="3">
        <f>ROUND((IF(Расчет!R316='ФОРМУЛЫ!'!$E$3,(J302-J302/1.18),IF(Расчет!R316='ФОРМУЛЫ!'!$E$4,0,IF(Расчет!R316='ФОРМУЛЫ!'!$E$5,(J302-J302/1.1),X))))*Расчет!E316,2)</f>
        <v>0</v>
      </c>
      <c r="V302" s="3">
        <f>ROUND((J302-J302/1.18)*Расчет!E316,2)</f>
        <v>0</v>
      </c>
      <c r="W302" s="3">
        <f>ROUND(A302*Расчет!E316*0.21/365,2)</f>
        <v>0</v>
      </c>
      <c r="X302" s="3">
        <f t="shared" si="35"/>
        <v>0</v>
      </c>
      <c r="Y302" s="3">
        <f>IF(($Q$2-Расчет!X316)&gt;0,($Q$2-Расчет!X316),0)</f>
        <v>0</v>
      </c>
      <c r="Z302" s="3">
        <f t="shared" si="36"/>
        <v>0</v>
      </c>
      <c r="AA302" s="3">
        <f>IF(IF(Y302&gt;0,$Q$3-$Q$2,$Q$3-Расчет!X316)&gt;0,IF(Y302&gt;0,$Q$3-$Q$2,$Q$3-Расчет!X316),0)</f>
        <v>0</v>
      </c>
      <c r="AB302" s="3">
        <f t="shared" si="37"/>
        <v>0</v>
      </c>
      <c r="AC302" s="3">
        <f>IF(IF(AA302&gt;0,$Q$4-$Q$3,$Q$4-Расчет!X316)&gt;0,IF(AA302&gt;0,$Q$4-$Q$3,$Q$4-Расчет!X316),0)</f>
        <v>0</v>
      </c>
      <c r="AD302" s="3">
        <f t="shared" si="38"/>
        <v>0</v>
      </c>
      <c r="AE302" s="3">
        <f>IF(IF(AC302&gt;0,$Q$5-$Q$4,$Q$5-Расчет!X316)&gt;0,IF(AC302&gt;0,$Q$5-$Q$4,$Q$5-Расчет!X316),0)</f>
        <v>0</v>
      </c>
      <c r="AF302" s="3">
        <f t="shared" si="39"/>
        <v>0</v>
      </c>
      <c r="AG302" s="3">
        <f>IF(IF(AE302&gt;0,$Q$6-$Q$5,$Q$6-Расчет!X316)&gt;0,IF(AE302&gt;0,$Q$6-$Q$5,$Q$6-Расчет!X316),0)</f>
        <v>0</v>
      </c>
      <c r="AH302" s="3">
        <f t="shared" si="40"/>
        <v>0</v>
      </c>
    </row>
    <row r="303" spans="1:34" x14ac:dyDescent="0.25">
      <c r="A303" s="3">
        <f>IF(Расчет!H317='ФОРМУЛЫ!'!$B$4,Расчет!G317*Расчет!$N$28,IF(Расчет!H317='ФОРМУЛЫ!'!$B$5,Расчет!G317,IF(Расчет!H317='ФОРМУЛЫ!'!$B$6,Расчет!G317*Расчет!$O$28,0)))</f>
        <v>0</v>
      </c>
      <c r="B303" s="3">
        <f>A303*Расчет!E317</f>
        <v>0</v>
      </c>
      <c r="C303" s="3">
        <f>IF(Расчет!J317='ФОРМУЛЫ!'!$B$3,Расчет!G317*Расчет!I317/100,IF(Расчет!J317='ФОРМУЛЫ!'!$B$4,Расчет!I317*Расчет!$N$28,IF(Расчет!J317='ФОРМУЛЫ!'!$B$5,Расчет!I317,IF(Расчет!J317='ФОРМУЛЫ!'!$B$6,Расчет!I317*Расчет!$O$28,0))))</f>
        <v>0</v>
      </c>
      <c r="D303" s="3">
        <f>C303*Расчет!E317</f>
        <v>0</v>
      </c>
      <c r="E303" s="3">
        <f t="shared" si="33"/>
        <v>0</v>
      </c>
      <c r="F303" s="3">
        <f>E303*Расчет!E317</f>
        <v>0</v>
      </c>
      <c r="G303" s="3">
        <f>IF(Расчет!M317="",'ФОРМУЛЫ!'!E303*(100+Расчет!$M$28)/100,'ФОРМУЛЫ!'!E303*(100+Расчет!M317)/100)</f>
        <v>0</v>
      </c>
      <c r="H303" s="7">
        <f>IF(Расчет!M317="",ROUND(Расчет!K317*(1+Расчет!$M$28/100),0),ROUND(Расчет!K317*(1+Расчет!M317/100),0))</f>
        <v>0</v>
      </c>
      <c r="I303" s="7">
        <f>IF(Расчет!M317="",(Расчет!$M$28+100)/100,(Расчет!M317+100)/100)</f>
        <v>1.2</v>
      </c>
      <c r="J303" s="5">
        <f>IF(Расчет!P317="",IF($O$16=0,'ФОРМУЛЫ!'!H303,ROUND(Расчет!K317*'ФОРМУЛЫ!'!I303+L303,0)),Расчет!P317)</f>
        <v>0</v>
      </c>
      <c r="K303" s="5">
        <f>J303*Расчет!E317</f>
        <v>0</v>
      </c>
      <c r="L303" s="3">
        <f>IF($O$16=0,0,$M$16*(Расчет!K317/$O$16))</f>
        <v>0</v>
      </c>
      <c r="O303" s="3">
        <f>IF(Расчет!P317=0,Расчет!L317,0)</f>
        <v>0</v>
      </c>
      <c r="P303" s="12">
        <f t="shared" si="34"/>
        <v>0</v>
      </c>
      <c r="Q303" s="3">
        <f>IF(Расчет!H317='ФОРМУЛЫ!'!$B$5,'ФОРМУЛЫ!'!A303,0)</f>
        <v>0</v>
      </c>
      <c r="R303" s="3">
        <f>IF(Расчет!H317='ФОРМУЛЫ!'!$B$4,'ФОРМУЛЫ!'!A303,0)</f>
        <v>0</v>
      </c>
      <c r="S303" s="3">
        <f>IF(Расчет!H317='ФОРМУЛЫ!'!$B$6,'ФОРМУЛЫ!'!A303,0)</f>
        <v>0</v>
      </c>
      <c r="T303" s="5">
        <f>ROUND((IF(Расчет!R317='ФОРМУЛЫ!'!$E$3,(A303-A303/1.18),IF(Расчет!R317='ФОРМУЛЫ!'!$E$4,0,IF(Расчет!R317='ФОРМУЛЫ!'!$E$5,(A303-A303/1.1),X))))*Расчет!E317,2)</f>
        <v>0</v>
      </c>
      <c r="U303" s="3">
        <f>ROUND((IF(Расчет!R317='ФОРМУЛЫ!'!$E$3,(J303-J303/1.18),IF(Расчет!R317='ФОРМУЛЫ!'!$E$4,0,IF(Расчет!R317='ФОРМУЛЫ!'!$E$5,(J303-J303/1.1),X))))*Расчет!E317,2)</f>
        <v>0</v>
      </c>
      <c r="V303" s="3">
        <f>ROUND((J303-J303/1.18)*Расчет!E317,2)</f>
        <v>0</v>
      </c>
      <c r="W303" s="3">
        <f>ROUND(A303*Расчет!E317*0.21/365,2)</f>
        <v>0</v>
      </c>
      <c r="X303" s="3">
        <f t="shared" si="35"/>
        <v>0</v>
      </c>
      <c r="Y303" s="3">
        <f>IF(($Q$2-Расчет!X317)&gt;0,($Q$2-Расчет!X317),0)</f>
        <v>0</v>
      </c>
      <c r="Z303" s="3">
        <f t="shared" si="36"/>
        <v>0</v>
      </c>
      <c r="AA303" s="3">
        <f>IF(IF(Y303&gt;0,$Q$3-$Q$2,$Q$3-Расчет!X317)&gt;0,IF(Y303&gt;0,$Q$3-$Q$2,$Q$3-Расчет!X317),0)</f>
        <v>0</v>
      </c>
      <c r="AB303" s="3">
        <f t="shared" si="37"/>
        <v>0</v>
      </c>
      <c r="AC303" s="3">
        <f>IF(IF(AA303&gt;0,$Q$4-$Q$3,$Q$4-Расчет!X317)&gt;0,IF(AA303&gt;0,$Q$4-$Q$3,$Q$4-Расчет!X317),0)</f>
        <v>0</v>
      </c>
      <c r="AD303" s="3">
        <f t="shared" si="38"/>
        <v>0</v>
      </c>
      <c r="AE303" s="3">
        <f>IF(IF(AC303&gt;0,$Q$5-$Q$4,$Q$5-Расчет!X317)&gt;0,IF(AC303&gt;0,$Q$5-$Q$4,$Q$5-Расчет!X317),0)</f>
        <v>0</v>
      </c>
      <c r="AF303" s="3">
        <f t="shared" si="39"/>
        <v>0</v>
      </c>
      <c r="AG303" s="3">
        <f>IF(IF(AE303&gt;0,$Q$6-$Q$5,$Q$6-Расчет!X317)&gt;0,IF(AE303&gt;0,$Q$6-$Q$5,$Q$6-Расчет!X317),0)</f>
        <v>0</v>
      </c>
      <c r="AH303" s="3">
        <f t="shared" si="40"/>
        <v>0</v>
      </c>
    </row>
    <row r="304" spans="1:34" x14ac:dyDescent="0.25">
      <c r="A304" s="3">
        <f>IF(Расчет!H318='ФОРМУЛЫ!'!$B$4,Расчет!G318*Расчет!$N$28,IF(Расчет!H318='ФОРМУЛЫ!'!$B$5,Расчет!G318,IF(Расчет!H318='ФОРМУЛЫ!'!$B$6,Расчет!G318*Расчет!$O$28,0)))</f>
        <v>0</v>
      </c>
      <c r="B304" s="3">
        <f>A304*Расчет!E318</f>
        <v>0</v>
      </c>
      <c r="C304" s="3">
        <f>IF(Расчет!J318='ФОРМУЛЫ!'!$B$3,Расчет!G318*Расчет!I318/100,IF(Расчет!J318='ФОРМУЛЫ!'!$B$4,Расчет!I318*Расчет!$N$28,IF(Расчет!J318='ФОРМУЛЫ!'!$B$5,Расчет!I318,IF(Расчет!J318='ФОРМУЛЫ!'!$B$6,Расчет!I318*Расчет!$O$28,0))))</f>
        <v>0</v>
      </c>
      <c r="D304" s="3">
        <f>C304*Расчет!E318</f>
        <v>0</v>
      </c>
      <c r="E304" s="3">
        <f t="shared" si="33"/>
        <v>0</v>
      </c>
      <c r="F304" s="3">
        <f>E304*Расчет!E318</f>
        <v>0</v>
      </c>
      <c r="G304" s="3">
        <f>IF(Расчет!M318="",'ФОРМУЛЫ!'!E304*(100+Расчет!$M$28)/100,'ФОРМУЛЫ!'!E304*(100+Расчет!M318)/100)</f>
        <v>0</v>
      </c>
      <c r="H304" s="7">
        <f>IF(Расчет!M318="",ROUND(Расчет!K318*(1+Расчет!$M$28/100),0),ROUND(Расчет!K318*(1+Расчет!M318/100),0))</f>
        <v>0</v>
      </c>
      <c r="I304" s="7">
        <f>IF(Расчет!M318="",(Расчет!$M$28+100)/100,(Расчет!M318+100)/100)</f>
        <v>1.2</v>
      </c>
      <c r="J304" s="5">
        <f>IF(Расчет!P318="",IF($O$16=0,'ФОРМУЛЫ!'!H304,ROUND(Расчет!K318*'ФОРМУЛЫ!'!I304+L304,0)),Расчет!P318)</f>
        <v>0</v>
      </c>
      <c r="K304" s="5">
        <f>J304*Расчет!E318</f>
        <v>0</v>
      </c>
      <c r="L304" s="3">
        <f>IF($O$16=0,0,$M$16*(Расчет!K318/$O$16))</f>
        <v>0</v>
      </c>
      <c r="O304" s="3">
        <f>IF(Расчет!P318=0,Расчет!L318,0)</f>
        <v>0</v>
      </c>
      <c r="P304" s="12">
        <f t="shared" si="34"/>
        <v>0</v>
      </c>
      <c r="Q304" s="3">
        <f>IF(Расчет!H318='ФОРМУЛЫ!'!$B$5,'ФОРМУЛЫ!'!A304,0)</f>
        <v>0</v>
      </c>
      <c r="R304" s="3">
        <f>IF(Расчет!H318='ФОРМУЛЫ!'!$B$4,'ФОРМУЛЫ!'!A304,0)</f>
        <v>0</v>
      </c>
      <c r="S304" s="3">
        <f>IF(Расчет!H318='ФОРМУЛЫ!'!$B$6,'ФОРМУЛЫ!'!A304,0)</f>
        <v>0</v>
      </c>
      <c r="T304" s="5">
        <f>ROUND((IF(Расчет!R318='ФОРМУЛЫ!'!$E$3,(A304-A304/1.18),IF(Расчет!R318='ФОРМУЛЫ!'!$E$4,0,IF(Расчет!R318='ФОРМУЛЫ!'!$E$5,(A304-A304/1.1),X))))*Расчет!E318,2)</f>
        <v>0</v>
      </c>
      <c r="U304" s="3">
        <f>ROUND((IF(Расчет!R318='ФОРМУЛЫ!'!$E$3,(J304-J304/1.18),IF(Расчет!R318='ФОРМУЛЫ!'!$E$4,0,IF(Расчет!R318='ФОРМУЛЫ!'!$E$5,(J304-J304/1.1),X))))*Расчет!E318,2)</f>
        <v>0</v>
      </c>
      <c r="V304" s="3">
        <f>ROUND((J304-J304/1.18)*Расчет!E318,2)</f>
        <v>0</v>
      </c>
      <c r="W304" s="3">
        <f>ROUND(A304*Расчет!E318*0.21/365,2)</f>
        <v>0</v>
      </c>
      <c r="X304" s="3">
        <f t="shared" si="35"/>
        <v>0</v>
      </c>
      <c r="Y304" s="3">
        <f>IF(($Q$2-Расчет!X318)&gt;0,($Q$2-Расчет!X318),0)</f>
        <v>0</v>
      </c>
      <c r="Z304" s="3">
        <f t="shared" si="36"/>
        <v>0</v>
      </c>
      <c r="AA304" s="3">
        <f>IF(IF(Y304&gt;0,$Q$3-$Q$2,$Q$3-Расчет!X318)&gt;0,IF(Y304&gt;0,$Q$3-$Q$2,$Q$3-Расчет!X318),0)</f>
        <v>0</v>
      </c>
      <c r="AB304" s="3">
        <f t="shared" si="37"/>
        <v>0</v>
      </c>
      <c r="AC304" s="3">
        <f>IF(IF(AA304&gt;0,$Q$4-$Q$3,$Q$4-Расчет!X318)&gt;0,IF(AA304&gt;0,$Q$4-$Q$3,$Q$4-Расчет!X318),0)</f>
        <v>0</v>
      </c>
      <c r="AD304" s="3">
        <f t="shared" si="38"/>
        <v>0</v>
      </c>
      <c r="AE304" s="3">
        <f>IF(IF(AC304&gt;0,$Q$5-$Q$4,$Q$5-Расчет!X318)&gt;0,IF(AC304&gt;0,$Q$5-$Q$4,$Q$5-Расчет!X318),0)</f>
        <v>0</v>
      </c>
      <c r="AF304" s="3">
        <f t="shared" si="39"/>
        <v>0</v>
      </c>
      <c r="AG304" s="3">
        <f>IF(IF(AE304&gt;0,$Q$6-$Q$5,$Q$6-Расчет!X318)&gt;0,IF(AE304&gt;0,$Q$6-$Q$5,$Q$6-Расчет!X318),0)</f>
        <v>0</v>
      </c>
      <c r="AH304" s="3">
        <f t="shared" si="40"/>
        <v>0</v>
      </c>
    </row>
    <row r="305" spans="1:34" x14ac:dyDescent="0.25">
      <c r="A305" s="3">
        <f>IF(Расчет!H319='ФОРМУЛЫ!'!$B$4,Расчет!G319*Расчет!$N$28,IF(Расчет!H319='ФОРМУЛЫ!'!$B$5,Расчет!G319,IF(Расчет!H319='ФОРМУЛЫ!'!$B$6,Расчет!G319*Расчет!$O$28,0)))</f>
        <v>0</v>
      </c>
      <c r="B305" s="3">
        <f>A305*Расчет!E319</f>
        <v>0</v>
      </c>
      <c r="C305" s="3">
        <f>IF(Расчет!J319='ФОРМУЛЫ!'!$B$3,Расчет!G319*Расчет!I319/100,IF(Расчет!J319='ФОРМУЛЫ!'!$B$4,Расчет!I319*Расчет!$N$28,IF(Расчет!J319='ФОРМУЛЫ!'!$B$5,Расчет!I319,IF(Расчет!J319='ФОРМУЛЫ!'!$B$6,Расчет!I319*Расчет!$O$28,0))))</f>
        <v>0</v>
      </c>
      <c r="D305" s="3">
        <f>C305*Расчет!E319</f>
        <v>0</v>
      </c>
      <c r="E305" s="3">
        <f t="shared" si="33"/>
        <v>0</v>
      </c>
      <c r="F305" s="3">
        <f>E305*Расчет!E319</f>
        <v>0</v>
      </c>
      <c r="G305" s="3">
        <f>IF(Расчет!M319="",'ФОРМУЛЫ!'!E305*(100+Расчет!$M$28)/100,'ФОРМУЛЫ!'!E305*(100+Расчет!M319)/100)</f>
        <v>0</v>
      </c>
      <c r="H305" s="7">
        <f>IF(Расчет!M319="",ROUND(Расчет!K319*(1+Расчет!$M$28/100),0),ROUND(Расчет!K319*(1+Расчет!M319/100),0))</f>
        <v>0</v>
      </c>
      <c r="I305" s="7">
        <f>IF(Расчет!M319="",(Расчет!$M$28+100)/100,(Расчет!M319+100)/100)</f>
        <v>1.2</v>
      </c>
      <c r="J305" s="5">
        <f>IF(Расчет!P319="",IF($O$16=0,'ФОРМУЛЫ!'!H305,ROUND(Расчет!K319*'ФОРМУЛЫ!'!I305+L305,0)),Расчет!P319)</f>
        <v>0</v>
      </c>
      <c r="K305" s="5">
        <f>J305*Расчет!E319</f>
        <v>0</v>
      </c>
      <c r="L305" s="3">
        <f>IF($O$16=0,0,$M$16*(Расчет!K319/$O$16))</f>
        <v>0</v>
      </c>
      <c r="O305" s="3">
        <f>IF(Расчет!P319=0,Расчет!L319,0)</f>
        <v>0</v>
      </c>
      <c r="P305" s="12">
        <f t="shared" si="34"/>
        <v>0</v>
      </c>
      <c r="Q305" s="3">
        <f>IF(Расчет!H319='ФОРМУЛЫ!'!$B$5,'ФОРМУЛЫ!'!A305,0)</f>
        <v>0</v>
      </c>
      <c r="R305" s="3">
        <f>IF(Расчет!H319='ФОРМУЛЫ!'!$B$4,'ФОРМУЛЫ!'!A305,0)</f>
        <v>0</v>
      </c>
      <c r="S305" s="3">
        <f>IF(Расчет!H319='ФОРМУЛЫ!'!$B$6,'ФОРМУЛЫ!'!A305,0)</f>
        <v>0</v>
      </c>
      <c r="T305" s="5">
        <f>ROUND((IF(Расчет!R319='ФОРМУЛЫ!'!$E$3,(A305-A305/1.18),IF(Расчет!R319='ФОРМУЛЫ!'!$E$4,0,IF(Расчет!R319='ФОРМУЛЫ!'!$E$5,(A305-A305/1.1),X))))*Расчет!E319,2)</f>
        <v>0</v>
      </c>
      <c r="U305" s="3">
        <f>ROUND((IF(Расчет!R319='ФОРМУЛЫ!'!$E$3,(J305-J305/1.18),IF(Расчет!R319='ФОРМУЛЫ!'!$E$4,0,IF(Расчет!R319='ФОРМУЛЫ!'!$E$5,(J305-J305/1.1),X))))*Расчет!E319,2)</f>
        <v>0</v>
      </c>
      <c r="V305" s="3">
        <f>ROUND((J305-J305/1.18)*Расчет!E319,2)</f>
        <v>0</v>
      </c>
      <c r="W305" s="3">
        <f>ROUND(A305*Расчет!E319*0.21/365,2)</f>
        <v>0</v>
      </c>
      <c r="X305" s="3">
        <f t="shared" si="35"/>
        <v>0</v>
      </c>
      <c r="Y305" s="3">
        <f>IF(($Q$2-Расчет!X319)&gt;0,($Q$2-Расчет!X319),0)</f>
        <v>0</v>
      </c>
      <c r="Z305" s="3">
        <f t="shared" si="36"/>
        <v>0</v>
      </c>
      <c r="AA305" s="3">
        <f>IF(IF(Y305&gt;0,$Q$3-$Q$2,$Q$3-Расчет!X319)&gt;0,IF(Y305&gt;0,$Q$3-$Q$2,$Q$3-Расчет!X319),0)</f>
        <v>0</v>
      </c>
      <c r="AB305" s="3">
        <f t="shared" si="37"/>
        <v>0</v>
      </c>
      <c r="AC305" s="3">
        <f>IF(IF(AA305&gt;0,$Q$4-$Q$3,$Q$4-Расчет!X319)&gt;0,IF(AA305&gt;0,$Q$4-$Q$3,$Q$4-Расчет!X319),0)</f>
        <v>0</v>
      </c>
      <c r="AD305" s="3">
        <f t="shared" si="38"/>
        <v>0</v>
      </c>
      <c r="AE305" s="3">
        <f>IF(IF(AC305&gt;0,$Q$5-$Q$4,$Q$5-Расчет!X319)&gt;0,IF(AC305&gt;0,$Q$5-$Q$4,$Q$5-Расчет!X319),0)</f>
        <v>0</v>
      </c>
      <c r="AF305" s="3">
        <f t="shared" si="39"/>
        <v>0</v>
      </c>
      <c r="AG305" s="3">
        <f>IF(IF(AE305&gt;0,$Q$6-$Q$5,$Q$6-Расчет!X319)&gt;0,IF(AE305&gt;0,$Q$6-$Q$5,$Q$6-Расчет!X319),0)</f>
        <v>0</v>
      </c>
      <c r="AH305" s="3">
        <f t="shared" si="40"/>
        <v>0</v>
      </c>
    </row>
    <row r="306" spans="1:34" x14ac:dyDescent="0.25">
      <c r="A306" s="3">
        <f>IF(Расчет!H320='ФОРМУЛЫ!'!$B$4,Расчет!G320*Расчет!$N$28,IF(Расчет!H320='ФОРМУЛЫ!'!$B$5,Расчет!G320,IF(Расчет!H320='ФОРМУЛЫ!'!$B$6,Расчет!G320*Расчет!$O$28,0)))</f>
        <v>0</v>
      </c>
      <c r="B306" s="3">
        <f>A306*Расчет!E320</f>
        <v>0</v>
      </c>
      <c r="C306" s="3">
        <f>IF(Расчет!J320='ФОРМУЛЫ!'!$B$3,Расчет!G320*Расчет!I320/100,IF(Расчет!J320='ФОРМУЛЫ!'!$B$4,Расчет!I320*Расчет!$N$28,IF(Расчет!J320='ФОРМУЛЫ!'!$B$5,Расчет!I320,IF(Расчет!J320='ФОРМУЛЫ!'!$B$6,Расчет!I320*Расчет!$O$28,0))))</f>
        <v>0</v>
      </c>
      <c r="D306" s="3">
        <f>C306*Расчет!E320</f>
        <v>0</v>
      </c>
      <c r="E306" s="3">
        <f t="shared" si="33"/>
        <v>0</v>
      </c>
      <c r="F306" s="3">
        <f>E306*Расчет!E320</f>
        <v>0</v>
      </c>
      <c r="G306" s="3">
        <f>IF(Расчет!M320="",'ФОРМУЛЫ!'!E306*(100+Расчет!$M$28)/100,'ФОРМУЛЫ!'!E306*(100+Расчет!M320)/100)</f>
        <v>0</v>
      </c>
      <c r="H306" s="7">
        <f>IF(Расчет!M320="",ROUND(Расчет!K320*(1+Расчет!$M$28/100),0),ROUND(Расчет!K320*(1+Расчет!M320/100),0))</f>
        <v>0</v>
      </c>
      <c r="I306" s="7">
        <f>IF(Расчет!M320="",(Расчет!$M$28+100)/100,(Расчет!M320+100)/100)</f>
        <v>1.2</v>
      </c>
      <c r="J306" s="5">
        <f>IF(Расчет!P320="",IF($O$16=0,'ФОРМУЛЫ!'!H306,ROUND(Расчет!K320*'ФОРМУЛЫ!'!I306+L306,0)),Расчет!P320)</f>
        <v>0</v>
      </c>
      <c r="K306" s="5">
        <f>J306*Расчет!E320</f>
        <v>0</v>
      </c>
      <c r="L306" s="3">
        <f>IF($O$16=0,0,$M$16*(Расчет!K320/$O$16))</f>
        <v>0</v>
      </c>
      <c r="O306" s="3">
        <f>IF(Расчет!P320=0,Расчет!L320,0)</f>
        <v>0</v>
      </c>
      <c r="P306" s="12">
        <f t="shared" si="34"/>
        <v>0</v>
      </c>
      <c r="Q306" s="3">
        <f>IF(Расчет!H320='ФОРМУЛЫ!'!$B$5,'ФОРМУЛЫ!'!A306,0)</f>
        <v>0</v>
      </c>
      <c r="R306" s="3">
        <f>IF(Расчет!H320='ФОРМУЛЫ!'!$B$4,'ФОРМУЛЫ!'!A306,0)</f>
        <v>0</v>
      </c>
      <c r="S306" s="3">
        <f>IF(Расчет!H320='ФОРМУЛЫ!'!$B$6,'ФОРМУЛЫ!'!A306,0)</f>
        <v>0</v>
      </c>
      <c r="T306" s="5">
        <f>ROUND((IF(Расчет!R320='ФОРМУЛЫ!'!$E$3,(A306-A306/1.18),IF(Расчет!R320='ФОРМУЛЫ!'!$E$4,0,IF(Расчет!R320='ФОРМУЛЫ!'!$E$5,(A306-A306/1.1),X))))*Расчет!E320,2)</f>
        <v>0</v>
      </c>
      <c r="U306" s="3">
        <f>ROUND((IF(Расчет!R320='ФОРМУЛЫ!'!$E$3,(J306-J306/1.18),IF(Расчет!R320='ФОРМУЛЫ!'!$E$4,0,IF(Расчет!R320='ФОРМУЛЫ!'!$E$5,(J306-J306/1.1),X))))*Расчет!E320,2)</f>
        <v>0</v>
      </c>
      <c r="V306" s="3">
        <f>ROUND((J306-J306/1.18)*Расчет!E320,2)</f>
        <v>0</v>
      </c>
      <c r="W306" s="3">
        <f>ROUND(A306*Расчет!E320*0.21/365,2)</f>
        <v>0</v>
      </c>
      <c r="X306" s="3">
        <f t="shared" si="35"/>
        <v>0</v>
      </c>
      <c r="Y306" s="3">
        <f>IF(($Q$2-Расчет!X320)&gt;0,($Q$2-Расчет!X320),0)</f>
        <v>0</v>
      </c>
      <c r="Z306" s="3">
        <f t="shared" si="36"/>
        <v>0</v>
      </c>
      <c r="AA306" s="3">
        <f>IF(IF(Y306&gt;0,$Q$3-$Q$2,$Q$3-Расчет!X320)&gt;0,IF(Y306&gt;0,$Q$3-$Q$2,$Q$3-Расчет!X320),0)</f>
        <v>0</v>
      </c>
      <c r="AB306" s="3">
        <f t="shared" si="37"/>
        <v>0</v>
      </c>
      <c r="AC306" s="3">
        <f>IF(IF(AA306&gt;0,$Q$4-$Q$3,$Q$4-Расчет!X320)&gt;0,IF(AA306&gt;0,$Q$4-$Q$3,$Q$4-Расчет!X320),0)</f>
        <v>0</v>
      </c>
      <c r="AD306" s="3">
        <f t="shared" si="38"/>
        <v>0</v>
      </c>
      <c r="AE306" s="3">
        <f>IF(IF(AC306&gt;0,$Q$5-$Q$4,$Q$5-Расчет!X320)&gt;0,IF(AC306&gt;0,$Q$5-$Q$4,$Q$5-Расчет!X320),0)</f>
        <v>0</v>
      </c>
      <c r="AF306" s="3">
        <f t="shared" si="39"/>
        <v>0</v>
      </c>
      <c r="AG306" s="3">
        <f>IF(IF(AE306&gt;0,$Q$6-$Q$5,$Q$6-Расчет!X320)&gt;0,IF(AE306&gt;0,$Q$6-$Q$5,$Q$6-Расчет!X320),0)</f>
        <v>0</v>
      </c>
      <c r="AH306" s="3">
        <f t="shared" si="40"/>
        <v>0</v>
      </c>
    </row>
    <row r="307" spans="1:34" x14ac:dyDescent="0.25">
      <c r="A307" s="3">
        <f>IF(Расчет!H321='ФОРМУЛЫ!'!$B$4,Расчет!G321*Расчет!$N$28,IF(Расчет!H321='ФОРМУЛЫ!'!$B$5,Расчет!G321,IF(Расчет!H321='ФОРМУЛЫ!'!$B$6,Расчет!G321*Расчет!$O$28,0)))</f>
        <v>0</v>
      </c>
      <c r="B307" s="3">
        <f>A307*Расчет!E321</f>
        <v>0</v>
      </c>
      <c r="C307" s="3">
        <f>IF(Расчет!J321='ФОРМУЛЫ!'!$B$3,Расчет!G321*Расчет!I321/100,IF(Расчет!J321='ФОРМУЛЫ!'!$B$4,Расчет!I321*Расчет!$N$28,IF(Расчет!J321='ФОРМУЛЫ!'!$B$5,Расчет!I321,IF(Расчет!J321='ФОРМУЛЫ!'!$B$6,Расчет!I321*Расчет!$O$28,0))))</f>
        <v>0</v>
      </c>
      <c r="D307" s="3">
        <f>C307*Расчет!E321</f>
        <v>0</v>
      </c>
      <c r="E307" s="3">
        <f t="shared" si="33"/>
        <v>0</v>
      </c>
      <c r="F307" s="3">
        <f>E307*Расчет!E321</f>
        <v>0</v>
      </c>
      <c r="G307" s="3">
        <f>IF(Расчет!M321="",'ФОРМУЛЫ!'!E307*(100+Расчет!$M$28)/100,'ФОРМУЛЫ!'!E307*(100+Расчет!M321)/100)</f>
        <v>0</v>
      </c>
      <c r="H307" s="7">
        <f>IF(Расчет!M321="",ROUND(Расчет!K321*(1+Расчет!$M$28/100),0),ROUND(Расчет!K321*(1+Расчет!M321/100),0))</f>
        <v>0</v>
      </c>
      <c r="I307" s="7">
        <f>IF(Расчет!M321="",(Расчет!$M$28+100)/100,(Расчет!M321+100)/100)</f>
        <v>1.2</v>
      </c>
      <c r="J307" s="5">
        <f>IF(Расчет!P321="",IF($O$16=0,'ФОРМУЛЫ!'!H307,ROUND(Расчет!K321*'ФОРМУЛЫ!'!I307+L307,0)),Расчет!P321)</f>
        <v>0</v>
      </c>
      <c r="K307" s="5">
        <f>J307*Расчет!E321</f>
        <v>0</v>
      </c>
      <c r="L307" s="3">
        <f>IF($O$16=0,0,$M$16*(Расчет!K321/$O$16))</f>
        <v>0</v>
      </c>
      <c r="O307" s="3">
        <f>IF(Расчет!P321=0,Расчет!L321,0)</f>
        <v>0</v>
      </c>
      <c r="P307" s="12">
        <f t="shared" si="34"/>
        <v>0</v>
      </c>
      <c r="Q307" s="3">
        <f>IF(Расчет!H321='ФОРМУЛЫ!'!$B$5,'ФОРМУЛЫ!'!A307,0)</f>
        <v>0</v>
      </c>
      <c r="R307" s="3">
        <f>IF(Расчет!H321='ФОРМУЛЫ!'!$B$4,'ФОРМУЛЫ!'!A307,0)</f>
        <v>0</v>
      </c>
      <c r="S307" s="3">
        <f>IF(Расчет!H321='ФОРМУЛЫ!'!$B$6,'ФОРМУЛЫ!'!A307,0)</f>
        <v>0</v>
      </c>
      <c r="T307" s="5">
        <f>ROUND((IF(Расчет!R321='ФОРМУЛЫ!'!$E$3,(A307-A307/1.18),IF(Расчет!R321='ФОРМУЛЫ!'!$E$4,0,IF(Расчет!R321='ФОРМУЛЫ!'!$E$5,(A307-A307/1.1),X))))*Расчет!E321,2)</f>
        <v>0</v>
      </c>
      <c r="U307" s="3">
        <f>ROUND((IF(Расчет!R321='ФОРМУЛЫ!'!$E$3,(J307-J307/1.18),IF(Расчет!R321='ФОРМУЛЫ!'!$E$4,0,IF(Расчет!R321='ФОРМУЛЫ!'!$E$5,(J307-J307/1.1),X))))*Расчет!E321,2)</f>
        <v>0</v>
      </c>
      <c r="V307" s="3">
        <f>ROUND((J307-J307/1.18)*Расчет!E321,2)</f>
        <v>0</v>
      </c>
      <c r="W307" s="3">
        <f>ROUND(A307*Расчет!E321*0.21/365,2)</f>
        <v>0</v>
      </c>
      <c r="X307" s="3">
        <f t="shared" si="35"/>
        <v>0</v>
      </c>
      <c r="Y307" s="3">
        <f>IF(($Q$2-Расчет!X321)&gt;0,($Q$2-Расчет!X321),0)</f>
        <v>0</v>
      </c>
      <c r="Z307" s="3">
        <f t="shared" si="36"/>
        <v>0</v>
      </c>
      <c r="AA307" s="3">
        <f>IF(IF(Y307&gt;0,$Q$3-$Q$2,$Q$3-Расчет!X321)&gt;0,IF(Y307&gt;0,$Q$3-$Q$2,$Q$3-Расчет!X321),0)</f>
        <v>0</v>
      </c>
      <c r="AB307" s="3">
        <f t="shared" si="37"/>
        <v>0</v>
      </c>
      <c r="AC307" s="3">
        <f>IF(IF(AA307&gt;0,$Q$4-$Q$3,$Q$4-Расчет!X321)&gt;0,IF(AA307&gt;0,$Q$4-$Q$3,$Q$4-Расчет!X321),0)</f>
        <v>0</v>
      </c>
      <c r="AD307" s="3">
        <f t="shared" si="38"/>
        <v>0</v>
      </c>
      <c r="AE307" s="3">
        <f>IF(IF(AC307&gt;0,$Q$5-$Q$4,$Q$5-Расчет!X321)&gt;0,IF(AC307&gt;0,$Q$5-$Q$4,$Q$5-Расчет!X321),0)</f>
        <v>0</v>
      </c>
      <c r="AF307" s="3">
        <f t="shared" si="39"/>
        <v>0</v>
      </c>
      <c r="AG307" s="3">
        <f>IF(IF(AE307&gt;0,$Q$6-$Q$5,$Q$6-Расчет!X321)&gt;0,IF(AE307&gt;0,$Q$6-$Q$5,$Q$6-Расчет!X321),0)</f>
        <v>0</v>
      </c>
      <c r="AH307" s="3">
        <f t="shared" si="40"/>
        <v>0</v>
      </c>
    </row>
    <row r="308" spans="1:34" x14ac:dyDescent="0.25">
      <c r="A308" s="3">
        <f>IF(Расчет!H322='ФОРМУЛЫ!'!$B$4,Расчет!G322*Расчет!$N$28,IF(Расчет!H322='ФОРМУЛЫ!'!$B$5,Расчет!G322,IF(Расчет!H322='ФОРМУЛЫ!'!$B$6,Расчет!G322*Расчет!$O$28,0)))</f>
        <v>0</v>
      </c>
      <c r="B308" s="3">
        <f>A308*Расчет!E322</f>
        <v>0</v>
      </c>
      <c r="C308" s="3">
        <f>IF(Расчет!J322='ФОРМУЛЫ!'!$B$3,Расчет!G322*Расчет!I322/100,IF(Расчет!J322='ФОРМУЛЫ!'!$B$4,Расчет!I322*Расчет!$N$28,IF(Расчет!J322='ФОРМУЛЫ!'!$B$5,Расчет!I322,IF(Расчет!J322='ФОРМУЛЫ!'!$B$6,Расчет!I322*Расчет!$O$28,0))))</f>
        <v>0</v>
      </c>
      <c r="D308" s="3">
        <f>C308*Расчет!E322</f>
        <v>0</v>
      </c>
      <c r="E308" s="3">
        <f t="shared" si="33"/>
        <v>0</v>
      </c>
      <c r="F308" s="3">
        <f>E308*Расчет!E322</f>
        <v>0</v>
      </c>
      <c r="G308" s="3">
        <f>IF(Расчет!M322="",'ФОРМУЛЫ!'!E308*(100+Расчет!$M$28)/100,'ФОРМУЛЫ!'!E308*(100+Расчет!M322)/100)</f>
        <v>0</v>
      </c>
      <c r="H308" s="7">
        <f>IF(Расчет!M322="",ROUND(Расчет!K322*(1+Расчет!$M$28/100),0),ROUND(Расчет!K322*(1+Расчет!M322/100),0))</f>
        <v>0</v>
      </c>
      <c r="I308" s="7">
        <f>IF(Расчет!M322="",(Расчет!$M$28+100)/100,(Расчет!M322+100)/100)</f>
        <v>1.2</v>
      </c>
      <c r="J308" s="5">
        <f>IF(Расчет!P322="",IF($O$16=0,'ФОРМУЛЫ!'!H308,ROUND(Расчет!K322*'ФОРМУЛЫ!'!I308+L308,0)),Расчет!P322)</f>
        <v>0</v>
      </c>
      <c r="K308" s="5">
        <f>J308*Расчет!E322</f>
        <v>0</v>
      </c>
      <c r="L308" s="3">
        <f>IF($O$16=0,0,$M$16*(Расчет!K322/$O$16))</f>
        <v>0</v>
      </c>
      <c r="O308" s="3">
        <f>IF(Расчет!P322=0,Расчет!L322,0)</f>
        <v>0</v>
      </c>
      <c r="P308" s="12">
        <f t="shared" si="34"/>
        <v>0</v>
      </c>
      <c r="Q308" s="3">
        <f>IF(Расчет!H322='ФОРМУЛЫ!'!$B$5,'ФОРМУЛЫ!'!A308,0)</f>
        <v>0</v>
      </c>
      <c r="R308" s="3">
        <f>IF(Расчет!H322='ФОРМУЛЫ!'!$B$4,'ФОРМУЛЫ!'!A308,0)</f>
        <v>0</v>
      </c>
      <c r="S308" s="3">
        <f>IF(Расчет!H322='ФОРМУЛЫ!'!$B$6,'ФОРМУЛЫ!'!A308,0)</f>
        <v>0</v>
      </c>
      <c r="T308" s="5">
        <f>ROUND((IF(Расчет!R322='ФОРМУЛЫ!'!$E$3,(A308-A308/1.18),IF(Расчет!R322='ФОРМУЛЫ!'!$E$4,0,IF(Расчет!R322='ФОРМУЛЫ!'!$E$5,(A308-A308/1.1),X))))*Расчет!E322,2)</f>
        <v>0</v>
      </c>
      <c r="U308" s="3">
        <f>ROUND((IF(Расчет!R322='ФОРМУЛЫ!'!$E$3,(J308-J308/1.18),IF(Расчет!R322='ФОРМУЛЫ!'!$E$4,0,IF(Расчет!R322='ФОРМУЛЫ!'!$E$5,(J308-J308/1.1),X))))*Расчет!E322,2)</f>
        <v>0</v>
      </c>
      <c r="V308" s="3">
        <f>ROUND((J308-J308/1.18)*Расчет!E322,2)</f>
        <v>0</v>
      </c>
      <c r="W308" s="3">
        <f>ROUND(A308*Расчет!E322*0.21/365,2)</f>
        <v>0</v>
      </c>
      <c r="X308" s="3">
        <f t="shared" si="35"/>
        <v>0</v>
      </c>
      <c r="Y308" s="3">
        <f>IF(($Q$2-Расчет!X322)&gt;0,($Q$2-Расчет!X322),0)</f>
        <v>0</v>
      </c>
      <c r="Z308" s="3">
        <f t="shared" si="36"/>
        <v>0</v>
      </c>
      <c r="AA308" s="3">
        <f>IF(IF(Y308&gt;0,$Q$3-$Q$2,$Q$3-Расчет!X322)&gt;0,IF(Y308&gt;0,$Q$3-$Q$2,$Q$3-Расчет!X322),0)</f>
        <v>0</v>
      </c>
      <c r="AB308" s="3">
        <f t="shared" si="37"/>
        <v>0</v>
      </c>
      <c r="AC308" s="3">
        <f>IF(IF(AA308&gt;0,$Q$4-$Q$3,$Q$4-Расчет!X322)&gt;0,IF(AA308&gt;0,$Q$4-$Q$3,$Q$4-Расчет!X322),0)</f>
        <v>0</v>
      </c>
      <c r="AD308" s="3">
        <f t="shared" si="38"/>
        <v>0</v>
      </c>
      <c r="AE308" s="3">
        <f>IF(IF(AC308&gt;0,$Q$5-$Q$4,$Q$5-Расчет!X322)&gt;0,IF(AC308&gt;0,$Q$5-$Q$4,$Q$5-Расчет!X322),0)</f>
        <v>0</v>
      </c>
      <c r="AF308" s="3">
        <f t="shared" si="39"/>
        <v>0</v>
      </c>
      <c r="AG308" s="3">
        <f>IF(IF(AE308&gt;0,$Q$6-$Q$5,$Q$6-Расчет!X322)&gt;0,IF(AE308&gt;0,$Q$6-$Q$5,$Q$6-Расчет!X322),0)</f>
        <v>0</v>
      </c>
      <c r="AH308" s="3">
        <f t="shared" si="40"/>
        <v>0</v>
      </c>
    </row>
    <row r="309" spans="1:34" x14ac:dyDescent="0.25">
      <c r="A309" s="3">
        <f>IF(Расчет!H323='ФОРМУЛЫ!'!$B$4,Расчет!G323*Расчет!$N$28,IF(Расчет!H323='ФОРМУЛЫ!'!$B$5,Расчет!G323,IF(Расчет!H323='ФОРМУЛЫ!'!$B$6,Расчет!G323*Расчет!$O$28,0)))</f>
        <v>0</v>
      </c>
      <c r="B309" s="3">
        <f>A309*Расчет!E323</f>
        <v>0</v>
      </c>
      <c r="C309" s="3">
        <f>IF(Расчет!J323='ФОРМУЛЫ!'!$B$3,Расчет!G323*Расчет!I323/100,IF(Расчет!J323='ФОРМУЛЫ!'!$B$4,Расчет!I323*Расчет!$N$28,IF(Расчет!J323='ФОРМУЛЫ!'!$B$5,Расчет!I323,IF(Расчет!J323='ФОРМУЛЫ!'!$B$6,Расчет!I323*Расчет!$O$28,0))))</f>
        <v>0</v>
      </c>
      <c r="D309" s="3">
        <f>C309*Расчет!E323</f>
        <v>0</v>
      </c>
      <c r="E309" s="3">
        <f t="shared" si="33"/>
        <v>0</v>
      </c>
      <c r="F309" s="3">
        <f>E309*Расчет!E323</f>
        <v>0</v>
      </c>
      <c r="G309" s="3">
        <f>IF(Расчет!M323="",'ФОРМУЛЫ!'!E309*(100+Расчет!$M$28)/100,'ФОРМУЛЫ!'!E309*(100+Расчет!M323)/100)</f>
        <v>0</v>
      </c>
      <c r="H309" s="7">
        <f>IF(Расчет!M323="",ROUND(Расчет!K323*(1+Расчет!$M$28/100),0),ROUND(Расчет!K323*(1+Расчет!M323/100),0))</f>
        <v>0</v>
      </c>
      <c r="I309" s="7">
        <f>IF(Расчет!M323="",(Расчет!$M$28+100)/100,(Расчет!M323+100)/100)</f>
        <v>1.2</v>
      </c>
      <c r="J309" s="5">
        <f>IF(Расчет!P323="",IF($O$16=0,'ФОРМУЛЫ!'!H309,ROUND(Расчет!K323*'ФОРМУЛЫ!'!I309+L309,0)),Расчет!P323)</f>
        <v>0</v>
      </c>
      <c r="K309" s="5">
        <f>J309*Расчет!E323</f>
        <v>0</v>
      </c>
      <c r="L309" s="3">
        <f>IF($O$16=0,0,$M$16*(Расчет!K323/$O$16))</f>
        <v>0</v>
      </c>
      <c r="O309" s="3">
        <f>IF(Расчет!P323=0,Расчет!L323,0)</f>
        <v>0</v>
      </c>
      <c r="P309" s="12">
        <f t="shared" si="34"/>
        <v>0</v>
      </c>
      <c r="Q309" s="3">
        <f>IF(Расчет!H323='ФОРМУЛЫ!'!$B$5,'ФОРМУЛЫ!'!A309,0)</f>
        <v>0</v>
      </c>
      <c r="R309" s="3">
        <f>IF(Расчет!H323='ФОРМУЛЫ!'!$B$4,'ФОРМУЛЫ!'!A309,0)</f>
        <v>0</v>
      </c>
      <c r="S309" s="3">
        <f>IF(Расчет!H323='ФОРМУЛЫ!'!$B$6,'ФОРМУЛЫ!'!A309,0)</f>
        <v>0</v>
      </c>
      <c r="T309" s="5">
        <f>ROUND((IF(Расчет!R323='ФОРМУЛЫ!'!$E$3,(A309-A309/1.18),IF(Расчет!R323='ФОРМУЛЫ!'!$E$4,0,IF(Расчет!R323='ФОРМУЛЫ!'!$E$5,(A309-A309/1.1),X))))*Расчет!E323,2)</f>
        <v>0</v>
      </c>
      <c r="U309" s="3">
        <f>ROUND((IF(Расчет!R323='ФОРМУЛЫ!'!$E$3,(J309-J309/1.18),IF(Расчет!R323='ФОРМУЛЫ!'!$E$4,0,IF(Расчет!R323='ФОРМУЛЫ!'!$E$5,(J309-J309/1.1),X))))*Расчет!E323,2)</f>
        <v>0</v>
      </c>
      <c r="V309" s="3">
        <f>ROUND((J309-J309/1.18)*Расчет!E323,2)</f>
        <v>0</v>
      </c>
      <c r="W309" s="3">
        <f>ROUND(A309*Расчет!E323*0.21/365,2)</f>
        <v>0</v>
      </c>
      <c r="X309" s="3">
        <f t="shared" si="35"/>
        <v>0</v>
      </c>
      <c r="Y309" s="3">
        <f>IF(($Q$2-Расчет!X323)&gt;0,($Q$2-Расчет!X323),0)</f>
        <v>0</v>
      </c>
      <c r="Z309" s="3">
        <f t="shared" si="36"/>
        <v>0</v>
      </c>
      <c r="AA309" s="3">
        <f>IF(IF(Y309&gt;0,$Q$3-$Q$2,$Q$3-Расчет!X323)&gt;0,IF(Y309&gt;0,$Q$3-$Q$2,$Q$3-Расчет!X323),0)</f>
        <v>0</v>
      </c>
      <c r="AB309" s="3">
        <f t="shared" si="37"/>
        <v>0</v>
      </c>
      <c r="AC309" s="3">
        <f>IF(IF(AA309&gt;0,$Q$4-$Q$3,$Q$4-Расчет!X323)&gt;0,IF(AA309&gt;0,$Q$4-$Q$3,$Q$4-Расчет!X323),0)</f>
        <v>0</v>
      </c>
      <c r="AD309" s="3">
        <f t="shared" si="38"/>
        <v>0</v>
      </c>
      <c r="AE309" s="3">
        <f>IF(IF(AC309&gt;0,$Q$5-$Q$4,$Q$5-Расчет!X323)&gt;0,IF(AC309&gt;0,$Q$5-$Q$4,$Q$5-Расчет!X323),0)</f>
        <v>0</v>
      </c>
      <c r="AF309" s="3">
        <f t="shared" si="39"/>
        <v>0</v>
      </c>
      <c r="AG309" s="3">
        <f>IF(IF(AE309&gt;0,$Q$6-$Q$5,$Q$6-Расчет!X323)&gt;0,IF(AE309&gt;0,$Q$6-$Q$5,$Q$6-Расчет!X323),0)</f>
        <v>0</v>
      </c>
      <c r="AH309" s="3">
        <f t="shared" si="40"/>
        <v>0</v>
      </c>
    </row>
    <row r="310" spans="1:34" x14ac:dyDescent="0.25">
      <c r="A310" s="3">
        <f>IF(Расчет!H324='ФОРМУЛЫ!'!$B$4,Расчет!G324*Расчет!$N$28,IF(Расчет!H324='ФОРМУЛЫ!'!$B$5,Расчет!G324,IF(Расчет!H324='ФОРМУЛЫ!'!$B$6,Расчет!G324*Расчет!$O$28,0)))</f>
        <v>0</v>
      </c>
      <c r="B310" s="3">
        <f>A310*Расчет!E324</f>
        <v>0</v>
      </c>
      <c r="C310" s="3">
        <f>IF(Расчет!J324='ФОРМУЛЫ!'!$B$3,Расчет!G324*Расчет!I324/100,IF(Расчет!J324='ФОРМУЛЫ!'!$B$4,Расчет!I324*Расчет!$N$28,IF(Расчет!J324='ФОРМУЛЫ!'!$B$5,Расчет!I324,IF(Расчет!J324='ФОРМУЛЫ!'!$B$6,Расчет!I324*Расчет!$O$28,0))))</f>
        <v>0</v>
      </c>
      <c r="D310" s="3">
        <f>C310*Расчет!E324</f>
        <v>0</v>
      </c>
      <c r="E310" s="3">
        <f t="shared" si="33"/>
        <v>0</v>
      </c>
      <c r="F310" s="3">
        <f>E310*Расчет!E324</f>
        <v>0</v>
      </c>
      <c r="G310" s="3">
        <f>IF(Расчет!M324="",'ФОРМУЛЫ!'!E310*(100+Расчет!$M$28)/100,'ФОРМУЛЫ!'!E310*(100+Расчет!M324)/100)</f>
        <v>0</v>
      </c>
      <c r="H310" s="7">
        <f>IF(Расчет!M324="",ROUND(Расчет!K324*(1+Расчет!$M$28/100),0),ROUND(Расчет!K324*(1+Расчет!M324/100),0))</f>
        <v>0</v>
      </c>
      <c r="I310" s="7">
        <f>IF(Расчет!M324="",(Расчет!$M$28+100)/100,(Расчет!M324+100)/100)</f>
        <v>1.2</v>
      </c>
      <c r="J310" s="5">
        <f>IF(Расчет!P324="",IF($O$16=0,'ФОРМУЛЫ!'!H310,ROUND(Расчет!K324*'ФОРМУЛЫ!'!I310+L310,0)),Расчет!P324)</f>
        <v>0</v>
      </c>
      <c r="K310" s="5">
        <f>J310*Расчет!E324</f>
        <v>0</v>
      </c>
      <c r="L310" s="3">
        <f>IF($O$16=0,0,$M$16*(Расчет!K324/$O$16))</f>
        <v>0</v>
      </c>
      <c r="O310" s="3">
        <f>IF(Расчет!P324=0,Расчет!L324,0)</f>
        <v>0</v>
      </c>
      <c r="P310" s="12">
        <f t="shared" si="34"/>
        <v>0</v>
      </c>
      <c r="Q310" s="3">
        <f>IF(Расчет!H324='ФОРМУЛЫ!'!$B$5,'ФОРМУЛЫ!'!A310,0)</f>
        <v>0</v>
      </c>
      <c r="R310" s="3">
        <f>IF(Расчет!H324='ФОРМУЛЫ!'!$B$4,'ФОРМУЛЫ!'!A310,0)</f>
        <v>0</v>
      </c>
      <c r="S310" s="3">
        <f>IF(Расчет!H324='ФОРМУЛЫ!'!$B$6,'ФОРМУЛЫ!'!A310,0)</f>
        <v>0</v>
      </c>
      <c r="T310" s="5">
        <f>ROUND((IF(Расчет!R324='ФОРМУЛЫ!'!$E$3,(A310-A310/1.18),IF(Расчет!R324='ФОРМУЛЫ!'!$E$4,0,IF(Расчет!R324='ФОРМУЛЫ!'!$E$5,(A310-A310/1.1),X))))*Расчет!E324,2)</f>
        <v>0</v>
      </c>
      <c r="U310" s="3">
        <f>ROUND((IF(Расчет!R324='ФОРМУЛЫ!'!$E$3,(J310-J310/1.18),IF(Расчет!R324='ФОРМУЛЫ!'!$E$4,0,IF(Расчет!R324='ФОРМУЛЫ!'!$E$5,(J310-J310/1.1),X))))*Расчет!E324,2)</f>
        <v>0</v>
      </c>
      <c r="V310" s="3">
        <f>ROUND((J310-J310/1.18)*Расчет!E324,2)</f>
        <v>0</v>
      </c>
      <c r="W310" s="3">
        <f>ROUND(A310*Расчет!E324*0.21/365,2)</f>
        <v>0</v>
      </c>
      <c r="X310" s="3">
        <f t="shared" si="35"/>
        <v>0</v>
      </c>
      <c r="Y310" s="3">
        <f>IF(($Q$2-Расчет!X324)&gt;0,($Q$2-Расчет!X324),0)</f>
        <v>0</v>
      </c>
      <c r="Z310" s="3">
        <f t="shared" si="36"/>
        <v>0</v>
      </c>
      <c r="AA310" s="3">
        <f>IF(IF(Y310&gt;0,$Q$3-$Q$2,$Q$3-Расчет!X324)&gt;0,IF(Y310&gt;0,$Q$3-$Q$2,$Q$3-Расчет!X324),0)</f>
        <v>0</v>
      </c>
      <c r="AB310" s="3">
        <f t="shared" si="37"/>
        <v>0</v>
      </c>
      <c r="AC310" s="3">
        <f>IF(IF(AA310&gt;0,$Q$4-$Q$3,$Q$4-Расчет!X324)&gt;0,IF(AA310&gt;0,$Q$4-$Q$3,$Q$4-Расчет!X324),0)</f>
        <v>0</v>
      </c>
      <c r="AD310" s="3">
        <f t="shared" si="38"/>
        <v>0</v>
      </c>
      <c r="AE310" s="3">
        <f>IF(IF(AC310&gt;0,$Q$5-$Q$4,$Q$5-Расчет!X324)&gt;0,IF(AC310&gt;0,$Q$5-$Q$4,$Q$5-Расчет!X324),0)</f>
        <v>0</v>
      </c>
      <c r="AF310" s="3">
        <f t="shared" si="39"/>
        <v>0</v>
      </c>
      <c r="AG310" s="3">
        <f>IF(IF(AE310&gt;0,$Q$6-$Q$5,$Q$6-Расчет!X324)&gt;0,IF(AE310&gt;0,$Q$6-$Q$5,$Q$6-Расчет!X324),0)</f>
        <v>0</v>
      </c>
      <c r="AH310" s="3">
        <f t="shared" si="40"/>
        <v>0</v>
      </c>
    </row>
    <row r="311" spans="1:34" x14ac:dyDescent="0.25">
      <c r="A311" s="3">
        <f>IF(Расчет!H325='ФОРМУЛЫ!'!$B$4,Расчет!G325*Расчет!$N$28,IF(Расчет!H325='ФОРМУЛЫ!'!$B$5,Расчет!G325,IF(Расчет!H325='ФОРМУЛЫ!'!$B$6,Расчет!G325*Расчет!$O$28,0)))</f>
        <v>0</v>
      </c>
      <c r="B311" s="3">
        <f>A311*Расчет!E325</f>
        <v>0</v>
      </c>
      <c r="C311" s="3">
        <f>IF(Расчет!J325='ФОРМУЛЫ!'!$B$3,Расчет!G325*Расчет!I325/100,IF(Расчет!J325='ФОРМУЛЫ!'!$B$4,Расчет!I325*Расчет!$N$28,IF(Расчет!J325='ФОРМУЛЫ!'!$B$5,Расчет!I325,IF(Расчет!J325='ФОРМУЛЫ!'!$B$6,Расчет!I325*Расчет!$O$28,0))))</f>
        <v>0</v>
      </c>
      <c r="D311" s="3">
        <f>C311*Расчет!E325</f>
        <v>0</v>
      </c>
      <c r="E311" s="3">
        <f t="shared" si="33"/>
        <v>0</v>
      </c>
      <c r="F311" s="3">
        <f>E311*Расчет!E325</f>
        <v>0</v>
      </c>
      <c r="G311" s="3">
        <f>IF(Расчет!M325="",'ФОРМУЛЫ!'!E311*(100+Расчет!$M$28)/100,'ФОРМУЛЫ!'!E311*(100+Расчет!M325)/100)</f>
        <v>0</v>
      </c>
      <c r="H311" s="7">
        <f>IF(Расчет!M325="",ROUND(Расчет!K325*(1+Расчет!$M$28/100),0),ROUND(Расчет!K325*(1+Расчет!M325/100),0))</f>
        <v>0</v>
      </c>
      <c r="I311" s="7">
        <f>IF(Расчет!M325="",(Расчет!$M$28+100)/100,(Расчет!M325+100)/100)</f>
        <v>1.2</v>
      </c>
      <c r="J311" s="5">
        <f>IF(Расчет!P325="",IF($O$16=0,'ФОРМУЛЫ!'!H311,ROUND(Расчет!K325*'ФОРМУЛЫ!'!I311+L311,0)),Расчет!P325)</f>
        <v>0</v>
      </c>
      <c r="K311" s="5">
        <f>J311*Расчет!E325</f>
        <v>0</v>
      </c>
      <c r="L311" s="3">
        <f>IF($O$16=0,0,$M$16*(Расчет!K325/$O$16))</f>
        <v>0</v>
      </c>
      <c r="O311" s="3">
        <f>IF(Расчет!P325=0,Расчет!L325,0)</f>
        <v>0</v>
      </c>
      <c r="P311" s="12">
        <f t="shared" si="34"/>
        <v>0</v>
      </c>
      <c r="Q311" s="3">
        <f>IF(Расчет!H325='ФОРМУЛЫ!'!$B$5,'ФОРМУЛЫ!'!A311,0)</f>
        <v>0</v>
      </c>
      <c r="R311" s="3">
        <f>IF(Расчет!H325='ФОРМУЛЫ!'!$B$4,'ФОРМУЛЫ!'!A311,0)</f>
        <v>0</v>
      </c>
      <c r="S311" s="3">
        <f>IF(Расчет!H325='ФОРМУЛЫ!'!$B$6,'ФОРМУЛЫ!'!A311,0)</f>
        <v>0</v>
      </c>
      <c r="T311" s="5">
        <f>ROUND((IF(Расчет!R325='ФОРМУЛЫ!'!$E$3,(A311-A311/1.18),IF(Расчет!R325='ФОРМУЛЫ!'!$E$4,0,IF(Расчет!R325='ФОРМУЛЫ!'!$E$5,(A311-A311/1.1),X))))*Расчет!E325,2)</f>
        <v>0</v>
      </c>
      <c r="U311" s="3">
        <f>ROUND((IF(Расчет!R325='ФОРМУЛЫ!'!$E$3,(J311-J311/1.18),IF(Расчет!R325='ФОРМУЛЫ!'!$E$4,0,IF(Расчет!R325='ФОРМУЛЫ!'!$E$5,(J311-J311/1.1),X))))*Расчет!E325,2)</f>
        <v>0</v>
      </c>
      <c r="V311" s="3">
        <f>ROUND((J311-J311/1.18)*Расчет!E325,2)</f>
        <v>0</v>
      </c>
      <c r="W311" s="3">
        <f>ROUND(A311*Расчет!E325*0.21/365,2)</f>
        <v>0</v>
      </c>
      <c r="X311" s="3">
        <f t="shared" si="35"/>
        <v>0</v>
      </c>
      <c r="Y311" s="3">
        <f>IF(($Q$2-Расчет!X325)&gt;0,($Q$2-Расчет!X325),0)</f>
        <v>0</v>
      </c>
      <c r="Z311" s="3">
        <f t="shared" si="36"/>
        <v>0</v>
      </c>
      <c r="AA311" s="3">
        <f>IF(IF(Y311&gt;0,$Q$3-$Q$2,$Q$3-Расчет!X325)&gt;0,IF(Y311&gt;0,$Q$3-$Q$2,$Q$3-Расчет!X325),0)</f>
        <v>0</v>
      </c>
      <c r="AB311" s="3">
        <f t="shared" si="37"/>
        <v>0</v>
      </c>
      <c r="AC311" s="3">
        <f>IF(IF(AA311&gt;0,$Q$4-$Q$3,$Q$4-Расчет!X325)&gt;0,IF(AA311&gt;0,$Q$4-$Q$3,$Q$4-Расчет!X325),0)</f>
        <v>0</v>
      </c>
      <c r="AD311" s="3">
        <f t="shared" si="38"/>
        <v>0</v>
      </c>
      <c r="AE311" s="3">
        <f>IF(IF(AC311&gt;0,$Q$5-$Q$4,$Q$5-Расчет!X325)&gt;0,IF(AC311&gt;0,$Q$5-$Q$4,$Q$5-Расчет!X325),0)</f>
        <v>0</v>
      </c>
      <c r="AF311" s="3">
        <f t="shared" si="39"/>
        <v>0</v>
      </c>
      <c r="AG311" s="3">
        <f>IF(IF(AE311&gt;0,$Q$6-$Q$5,$Q$6-Расчет!X325)&gt;0,IF(AE311&gt;0,$Q$6-$Q$5,$Q$6-Расчет!X325),0)</f>
        <v>0</v>
      </c>
      <c r="AH311" s="3">
        <f t="shared" si="40"/>
        <v>0</v>
      </c>
    </row>
    <row r="312" spans="1:34" x14ac:dyDescent="0.25">
      <c r="A312" s="3">
        <f>IF(Расчет!H326='ФОРМУЛЫ!'!$B$4,Расчет!G326*Расчет!$N$28,IF(Расчет!H326='ФОРМУЛЫ!'!$B$5,Расчет!G326,IF(Расчет!H326='ФОРМУЛЫ!'!$B$6,Расчет!G326*Расчет!$O$28,0)))</f>
        <v>0</v>
      </c>
      <c r="B312" s="3">
        <f>A312*Расчет!E326</f>
        <v>0</v>
      </c>
      <c r="C312" s="3">
        <f>IF(Расчет!J326='ФОРМУЛЫ!'!$B$3,Расчет!G326*Расчет!I326/100,IF(Расчет!J326='ФОРМУЛЫ!'!$B$4,Расчет!I326*Расчет!$N$28,IF(Расчет!J326='ФОРМУЛЫ!'!$B$5,Расчет!I326,IF(Расчет!J326='ФОРМУЛЫ!'!$B$6,Расчет!I326*Расчет!$O$28,0))))</f>
        <v>0</v>
      </c>
      <c r="D312" s="3">
        <f>C312*Расчет!E326</f>
        <v>0</v>
      </c>
      <c r="E312" s="3">
        <f t="shared" si="33"/>
        <v>0</v>
      </c>
      <c r="F312" s="3">
        <f>E312*Расчет!E326</f>
        <v>0</v>
      </c>
      <c r="G312" s="3">
        <f>IF(Расчет!M326="",'ФОРМУЛЫ!'!E312*(100+Расчет!$M$28)/100,'ФОРМУЛЫ!'!E312*(100+Расчет!M326)/100)</f>
        <v>0</v>
      </c>
      <c r="H312" s="7">
        <f>IF(Расчет!M326="",ROUND(Расчет!K326*(1+Расчет!$M$28/100),0),ROUND(Расчет!K326*(1+Расчет!M326/100),0))</f>
        <v>0</v>
      </c>
      <c r="I312" s="7">
        <f>IF(Расчет!M326="",(Расчет!$M$28+100)/100,(Расчет!M326+100)/100)</f>
        <v>1.2</v>
      </c>
      <c r="J312" s="5">
        <f>IF(Расчет!P326="",IF($O$16=0,'ФОРМУЛЫ!'!H312,ROUND(Расчет!K326*'ФОРМУЛЫ!'!I312+L312,0)),Расчет!P326)</f>
        <v>0</v>
      </c>
      <c r="K312" s="5">
        <f>J312*Расчет!E326</f>
        <v>0</v>
      </c>
      <c r="L312" s="3">
        <f>IF($O$16=0,0,$M$16*(Расчет!K326/$O$16))</f>
        <v>0</v>
      </c>
      <c r="O312" s="3">
        <f>IF(Расчет!P326=0,Расчет!L326,0)</f>
        <v>0</v>
      </c>
      <c r="P312" s="12">
        <f t="shared" si="34"/>
        <v>0</v>
      </c>
      <c r="Q312" s="3">
        <f>IF(Расчет!H326='ФОРМУЛЫ!'!$B$5,'ФОРМУЛЫ!'!A312,0)</f>
        <v>0</v>
      </c>
      <c r="R312" s="3">
        <f>IF(Расчет!H326='ФОРМУЛЫ!'!$B$4,'ФОРМУЛЫ!'!A312,0)</f>
        <v>0</v>
      </c>
      <c r="S312" s="3">
        <f>IF(Расчет!H326='ФОРМУЛЫ!'!$B$6,'ФОРМУЛЫ!'!A312,0)</f>
        <v>0</v>
      </c>
      <c r="T312" s="5">
        <f>ROUND((IF(Расчет!R326='ФОРМУЛЫ!'!$E$3,(A312-A312/1.18),IF(Расчет!R326='ФОРМУЛЫ!'!$E$4,0,IF(Расчет!R326='ФОРМУЛЫ!'!$E$5,(A312-A312/1.1),X))))*Расчет!E326,2)</f>
        <v>0</v>
      </c>
      <c r="U312" s="3">
        <f>ROUND((IF(Расчет!R326='ФОРМУЛЫ!'!$E$3,(J312-J312/1.18),IF(Расчет!R326='ФОРМУЛЫ!'!$E$4,0,IF(Расчет!R326='ФОРМУЛЫ!'!$E$5,(J312-J312/1.1),X))))*Расчет!E326,2)</f>
        <v>0</v>
      </c>
      <c r="V312" s="3">
        <f>ROUND((J312-J312/1.18)*Расчет!E326,2)</f>
        <v>0</v>
      </c>
      <c r="W312" s="3">
        <f>ROUND(A312*Расчет!E326*0.21/365,2)</f>
        <v>0</v>
      </c>
      <c r="X312" s="3">
        <f t="shared" si="35"/>
        <v>0</v>
      </c>
      <c r="Y312" s="3">
        <f>IF(($Q$2-Расчет!X326)&gt;0,($Q$2-Расчет!X326),0)</f>
        <v>0</v>
      </c>
      <c r="Z312" s="3">
        <f t="shared" si="36"/>
        <v>0</v>
      </c>
      <c r="AA312" s="3">
        <f>IF(IF(Y312&gt;0,$Q$3-$Q$2,$Q$3-Расчет!X326)&gt;0,IF(Y312&gt;0,$Q$3-$Q$2,$Q$3-Расчет!X326),0)</f>
        <v>0</v>
      </c>
      <c r="AB312" s="3">
        <f t="shared" si="37"/>
        <v>0</v>
      </c>
      <c r="AC312" s="3">
        <f>IF(IF(AA312&gt;0,$Q$4-$Q$3,$Q$4-Расчет!X326)&gt;0,IF(AA312&gt;0,$Q$4-$Q$3,$Q$4-Расчет!X326),0)</f>
        <v>0</v>
      </c>
      <c r="AD312" s="3">
        <f t="shared" si="38"/>
        <v>0</v>
      </c>
      <c r="AE312" s="3">
        <f>IF(IF(AC312&gt;0,$Q$5-$Q$4,$Q$5-Расчет!X326)&gt;0,IF(AC312&gt;0,$Q$5-$Q$4,$Q$5-Расчет!X326),0)</f>
        <v>0</v>
      </c>
      <c r="AF312" s="3">
        <f t="shared" si="39"/>
        <v>0</v>
      </c>
      <c r="AG312" s="3">
        <f>IF(IF(AE312&gt;0,$Q$6-$Q$5,$Q$6-Расчет!X326)&gt;0,IF(AE312&gt;0,$Q$6-$Q$5,$Q$6-Расчет!X326),0)</f>
        <v>0</v>
      </c>
      <c r="AH312" s="3">
        <f t="shared" si="40"/>
        <v>0</v>
      </c>
    </row>
    <row r="313" spans="1:34" x14ac:dyDescent="0.25">
      <c r="A313" s="3">
        <f>IF(Расчет!H327='ФОРМУЛЫ!'!$B$4,Расчет!G327*Расчет!$N$28,IF(Расчет!H327='ФОРМУЛЫ!'!$B$5,Расчет!G327,IF(Расчет!H327='ФОРМУЛЫ!'!$B$6,Расчет!G327*Расчет!$O$28,0)))</f>
        <v>0</v>
      </c>
      <c r="B313" s="3">
        <f>A313*Расчет!E327</f>
        <v>0</v>
      </c>
      <c r="C313" s="3">
        <f>IF(Расчет!J327='ФОРМУЛЫ!'!$B$3,Расчет!G327*Расчет!I327/100,IF(Расчет!J327='ФОРМУЛЫ!'!$B$4,Расчет!I327*Расчет!$N$28,IF(Расчет!J327='ФОРМУЛЫ!'!$B$5,Расчет!I327,IF(Расчет!J327='ФОРМУЛЫ!'!$B$6,Расчет!I327*Расчет!$O$28,0))))</f>
        <v>0</v>
      </c>
      <c r="D313" s="3">
        <f>C313*Расчет!E327</f>
        <v>0</v>
      </c>
      <c r="E313" s="3">
        <f t="shared" si="33"/>
        <v>0</v>
      </c>
      <c r="F313" s="3">
        <f>E313*Расчет!E327</f>
        <v>0</v>
      </c>
      <c r="G313" s="3">
        <f>IF(Расчет!M327="",'ФОРМУЛЫ!'!E313*(100+Расчет!$M$28)/100,'ФОРМУЛЫ!'!E313*(100+Расчет!M327)/100)</f>
        <v>0</v>
      </c>
      <c r="H313" s="7">
        <f>IF(Расчет!M327="",ROUND(Расчет!K327*(1+Расчет!$M$28/100),0),ROUND(Расчет!K327*(1+Расчет!M327/100),0))</f>
        <v>0</v>
      </c>
      <c r="I313" s="7">
        <f>IF(Расчет!M327="",(Расчет!$M$28+100)/100,(Расчет!M327+100)/100)</f>
        <v>1.2</v>
      </c>
      <c r="J313" s="5">
        <f>IF(Расчет!P327="",IF($O$16=0,'ФОРМУЛЫ!'!H313,ROUND(Расчет!K327*'ФОРМУЛЫ!'!I313+L313,0)),Расчет!P327)</f>
        <v>0</v>
      </c>
      <c r="K313" s="5">
        <f>J313*Расчет!E327</f>
        <v>0</v>
      </c>
      <c r="L313" s="3">
        <f>IF($O$16=0,0,$M$16*(Расчет!K327/$O$16))</f>
        <v>0</v>
      </c>
      <c r="O313" s="3">
        <f>IF(Расчет!P327=0,Расчет!L327,0)</f>
        <v>0</v>
      </c>
      <c r="P313" s="12">
        <f t="shared" si="34"/>
        <v>0</v>
      </c>
      <c r="Q313" s="3">
        <f>IF(Расчет!H327='ФОРМУЛЫ!'!$B$5,'ФОРМУЛЫ!'!A313,0)</f>
        <v>0</v>
      </c>
      <c r="R313" s="3">
        <f>IF(Расчет!H327='ФОРМУЛЫ!'!$B$4,'ФОРМУЛЫ!'!A313,0)</f>
        <v>0</v>
      </c>
      <c r="S313" s="3">
        <f>IF(Расчет!H327='ФОРМУЛЫ!'!$B$6,'ФОРМУЛЫ!'!A313,0)</f>
        <v>0</v>
      </c>
      <c r="T313" s="5">
        <f>ROUND((IF(Расчет!R327='ФОРМУЛЫ!'!$E$3,(A313-A313/1.18),IF(Расчет!R327='ФОРМУЛЫ!'!$E$4,0,IF(Расчет!R327='ФОРМУЛЫ!'!$E$5,(A313-A313/1.1),X))))*Расчет!E327,2)</f>
        <v>0</v>
      </c>
      <c r="U313" s="3">
        <f>ROUND((IF(Расчет!R327='ФОРМУЛЫ!'!$E$3,(J313-J313/1.18),IF(Расчет!R327='ФОРМУЛЫ!'!$E$4,0,IF(Расчет!R327='ФОРМУЛЫ!'!$E$5,(J313-J313/1.1),X))))*Расчет!E327,2)</f>
        <v>0</v>
      </c>
      <c r="V313" s="3">
        <f>ROUND((J313-J313/1.18)*Расчет!E327,2)</f>
        <v>0</v>
      </c>
      <c r="W313" s="3">
        <f>ROUND(A313*Расчет!E327*0.21/365,2)</f>
        <v>0</v>
      </c>
      <c r="X313" s="3">
        <f t="shared" si="35"/>
        <v>0</v>
      </c>
      <c r="Y313" s="3">
        <f>IF(($Q$2-Расчет!X327)&gt;0,($Q$2-Расчет!X327),0)</f>
        <v>0</v>
      </c>
      <c r="Z313" s="3">
        <f t="shared" si="36"/>
        <v>0</v>
      </c>
      <c r="AA313" s="3">
        <f>IF(IF(Y313&gt;0,$Q$3-$Q$2,$Q$3-Расчет!X327)&gt;0,IF(Y313&gt;0,$Q$3-$Q$2,$Q$3-Расчет!X327),0)</f>
        <v>0</v>
      </c>
      <c r="AB313" s="3">
        <f t="shared" si="37"/>
        <v>0</v>
      </c>
      <c r="AC313" s="3">
        <f>IF(IF(AA313&gt;0,$Q$4-$Q$3,$Q$4-Расчет!X327)&gt;0,IF(AA313&gt;0,$Q$4-$Q$3,$Q$4-Расчет!X327),0)</f>
        <v>0</v>
      </c>
      <c r="AD313" s="3">
        <f t="shared" si="38"/>
        <v>0</v>
      </c>
      <c r="AE313" s="3">
        <f>IF(IF(AC313&gt;0,$Q$5-$Q$4,$Q$5-Расчет!X327)&gt;0,IF(AC313&gt;0,$Q$5-$Q$4,$Q$5-Расчет!X327),0)</f>
        <v>0</v>
      </c>
      <c r="AF313" s="3">
        <f t="shared" si="39"/>
        <v>0</v>
      </c>
      <c r="AG313" s="3">
        <f>IF(IF(AE313&gt;0,$Q$6-$Q$5,$Q$6-Расчет!X327)&gt;0,IF(AE313&gt;0,$Q$6-$Q$5,$Q$6-Расчет!X327),0)</f>
        <v>0</v>
      </c>
      <c r="AH313" s="3">
        <f t="shared" si="40"/>
        <v>0</v>
      </c>
    </row>
    <row r="314" spans="1:34" x14ac:dyDescent="0.25">
      <c r="A314" s="3">
        <f>IF(Расчет!H328='ФОРМУЛЫ!'!$B$4,Расчет!G328*Расчет!$N$28,IF(Расчет!H328='ФОРМУЛЫ!'!$B$5,Расчет!G328,IF(Расчет!H328='ФОРМУЛЫ!'!$B$6,Расчет!G328*Расчет!$O$28,0)))</f>
        <v>0</v>
      </c>
      <c r="B314" s="3">
        <f>A314*Расчет!E328</f>
        <v>0</v>
      </c>
      <c r="C314" s="3">
        <f>IF(Расчет!J328='ФОРМУЛЫ!'!$B$3,Расчет!G328*Расчет!I328/100,IF(Расчет!J328='ФОРМУЛЫ!'!$B$4,Расчет!I328*Расчет!$N$28,IF(Расчет!J328='ФОРМУЛЫ!'!$B$5,Расчет!I328,IF(Расчет!J328='ФОРМУЛЫ!'!$B$6,Расчет!I328*Расчет!$O$28,0))))</f>
        <v>0</v>
      </c>
      <c r="D314" s="3">
        <f>C314*Расчет!E328</f>
        <v>0</v>
      </c>
      <c r="E314" s="3">
        <f t="shared" si="33"/>
        <v>0</v>
      </c>
      <c r="F314" s="3">
        <f>E314*Расчет!E328</f>
        <v>0</v>
      </c>
      <c r="G314" s="3">
        <f>IF(Расчет!M328="",'ФОРМУЛЫ!'!E314*(100+Расчет!$M$28)/100,'ФОРМУЛЫ!'!E314*(100+Расчет!M328)/100)</f>
        <v>0</v>
      </c>
      <c r="H314" s="7">
        <f>IF(Расчет!M328="",ROUND(Расчет!K328*(1+Расчет!$M$28/100),0),ROUND(Расчет!K328*(1+Расчет!M328/100),0))</f>
        <v>0</v>
      </c>
      <c r="I314" s="7">
        <f>IF(Расчет!M328="",(Расчет!$M$28+100)/100,(Расчет!M328+100)/100)</f>
        <v>1.2</v>
      </c>
      <c r="J314" s="5">
        <f>IF(Расчет!P328="",IF($O$16=0,'ФОРМУЛЫ!'!H314,ROUND(Расчет!K328*'ФОРМУЛЫ!'!I314+L314,0)),Расчет!P328)</f>
        <v>0</v>
      </c>
      <c r="K314" s="5">
        <f>J314*Расчет!E328</f>
        <v>0</v>
      </c>
      <c r="L314" s="3">
        <f>IF($O$16=0,0,$M$16*(Расчет!K328/$O$16))</f>
        <v>0</v>
      </c>
      <c r="O314" s="3">
        <f>IF(Расчет!P328=0,Расчет!L328,0)</f>
        <v>0</v>
      </c>
      <c r="P314" s="12">
        <f t="shared" si="34"/>
        <v>0</v>
      </c>
      <c r="Q314" s="3">
        <f>IF(Расчет!H328='ФОРМУЛЫ!'!$B$5,'ФОРМУЛЫ!'!A314,0)</f>
        <v>0</v>
      </c>
      <c r="R314" s="3">
        <f>IF(Расчет!H328='ФОРМУЛЫ!'!$B$4,'ФОРМУЛЫ!'!A314,0)</f>
        <v>0</v>
      </c>
      <c r="S314" s="3">
        <f>IF(Расчет!H328='ФОРМУЛЫ!'!$B$6,'ФОРМУЛЫ!'!A314,0)</f>
        <v>0</v>
      </c>
      <c r="T314" s="5">
        <f>ROUND((IF(Расчет!R328='ФОРМУЛЫ!'!$E$3,(A314-A314/1.18),IF(Расчет!R328='ФОРМУЛЫ!'!$E$4,0,IF(Расчет!R328='ФОРМУЛЫ!'!$E$5,(A314-A314/1.1),X))))*Расчет!E328,2)</f>
        <v>0</v>
      </c>
      <c r="U314" s="3">
        <f>ROUND((IF(Расчет!R328='ФОРМУЛЫ!'!$E$3,(J314-J314/1.18),IF(Расчет!R328='ФОРМУЛЫ!'!$E$4,0,IF(Расчет!R328='ФОРМУЛЫ!'!$E$5,(J314-J314/1.1),X))))*Расчет!E328,2)</f>
        <v>0</v>
      </c>
      <c r="V314" s="3">
        <f>ROUND((J314-J314/1.18)*Расчет!E328,2)</f>
        <v>0</v>
      </c>
      <c r="W314" s="3">
        <f>ROUND(A314*Расчет!E328*0.21/365,2)</f>
        <v>0</v>
      </c>
      <c r="X314" s="3">
        <f t="shared" si="35"/>
        <v>0</v>
      </c>
      <c r="Y314" s="3">
        <f>IF(($Q$2-Расчет!X328)&gt;0,($Q$2-Расчет!X328),0)</f>
        <v>0</v>
      </c>
      <c r="Z314" s="3">
        <f t="shared" si="36"/>
        <v>0</v>
      </c>
      <c r="AA314" s="3">
        <f>IF(IF(Y314&gt;0,$Q$3-$Q$2,$Q$3-Расчет!X328)&gt;0,IF(Y314&gt;0,$Q$3-$Q$2,$Q$3-Расчет!X328),0)</f>
        <v>0</v>
      </c>
      <c r="AB314" s="3">
        <f t="shared" si="37"/>
        <v>0</v>
      </c>
      <c r="AC314" s="3">
        <f>IF(IF(AA314&gt;0,$Q$4-$Q$3,$Q$4-Расчет!X328)&gt;0,IF(AA314&gt;0,$Q$4-$Q$3,$Q$4-Расчет!X328),0)</f>
        <v>0</v>
      </c>
      <c r="AD314" s="3">
        <f t="shared" si="38"/>
        <v>0</v>
      </c>
      <c r="AE314" s="3">
        <f>IF(IF(AC314&gt;0,$Q$5-$Q$4,$Q$5-Расчет!X328)&gt;0,IF(AC314&gt;0,$Q$5-$Q$4,$Q$5-Расчет!X328),0)</f>
        <v>0</v>
      </c>
      <c r="AF314" s="3">
        <f t="shared" si="39"/>
        <v>0</v>
      </c>
      <c r="AG314" s="3">
        <f>IF(IF(AE314&gt;0,$Q$6-$Q$5,$Q$6-Расчет!X328)&gt;0,IF(AE314&gt;0,$Q$6-$Q$5,$Q$6-Расчет!X328),0)</f>
        <v>0</v>
      </c>
      <c r="AH314" s="3">
        <f t="shared" si="40"/>
        <v>0</v>
      </c>
    </row>
    <row r="315" spans="1:34" x14ac:dyDescent="0.25">
      <c r="A315" s="3">
        <f>IF(Расчет!H329='ФОРМУЛЫ!'!$B$4,Расчет!G329*Расчет!$N$28,IF(Расчет!H329='ФОРМУЛЫ!'!$B$5,Расчет!G329,IF(Расчет!H329='ФОРМУЛЫ!'!$B$6,Расчет!G329*Расчет!$O$28,0)))</f>
        <v>0</v>
      </c>
      <c r="B315" s="3">
        <f>A315*Расчет!E329</f>
        <v>0</v>
      </c>
      <c r="C315" s="3">
        <f>IF(Расчет!J329='ФОРМУЛЫ!'!$B$3,Расчет!G329*Расчет!I329/100,IF(Расчет!J329='ФОРМУЛЫ!'!$B$4,Расчет!I329*Расчет!$N$28,IF(Расчет!J329='ФОРМУЛЫ!'!$B$5,Расчет!I329,IF(Расчет!J329='ФОРМУЛЫ!'!$B$6,Расчет!I329*Расчет!$O$28,0))))</f>
        <v>0</v>
      </c>
      <c r="D315" s="3">
        <f>C315*Расчет!E329</f>
        <v>0</v>
      </c>
      <c r="E315" s="3">
        <f t="shared" si="33"/>
        <v>0</v>
      </c>
      <c r="F315" s="3">
        <f>E315*Расчет!E329</f>
        <v>0</v>
      </c>
      <c r="G315" s="3">
        <f>IF(Расчет!M329="",'ФОРМУЛЫ!'!E315*(100+Расчет!$M$28)/100,'ФОРМУЛЫ!'!E315*(100+Расчет!M329)/100)</f>
        <v>0</v>
      </c>
      <c r="H315" s="7">
        <f>IF(Расчет!M329="",ROUND(Расчет!K329*(1+Расчет!$M$28/100),0),ROUND(Расчет!K329*(1+Расчет!M329/100),0))</f>
        <v>0</v>
      </c>
      <c r="I315" s="7">
        <f>IF(Расчет!M329="",(Расчет!$M$28+100)/100,(Расчет!M329+100)/100)</f>
        <v>1.2</v>
      </c>
      <c r="J315" s="5">
        <f>IF(Расчет!P329="",IF($O$16=0,'ФОРМУЛЫ!'!H315,ROUND(Расчет!K329*'ФОРМУЛЫ!'!I315+L315,0)),Расчет!P329)</f>
        <v>0</v>
      </c>
      <c r="K315" s="5">
        <f>J315*Расчет!E329</f>
        <v>0</v>
      </c>
      <c r="L315" s="3">
        <f>IF($O$16=0,0,$M$16*(Расчет!K329/$O$16))</f>
        <v>0</v>
      </c>
      <c r="O315" s="3">
        <f>IF(Расчет!P329=0,Расчет!L329,0)</f>
        <v>0</v>
      </c>
      <c r="P315" s="12">
        <f t="shared" si="34"/>
        <v>0</v>
      </c>
      <c r="Q315" s="3">
        <f>IF(Расчет!H329='ФОРМУЛЫ!'!$B$5,'ФОРМУЛЫ!'!A315,0)</f>
        <v>0</v>
      </c>
      <c r="R315" s="3">
        <f>IF(Расчет!H329='ФОРМУЛЫ!'!$B$4,'ФОРМУЛЫ!'!A315,0)</f>
        <v>0</v>
      </c>
      <c r="S315" s="3">
        <f>IF(Расчет!H329='ФОРМУЛЫ!'!$B$6,'ФОРМУЛЫ!'!A315,0)</f>
        <v>0</v>
      </c>
      <c r="T315" s="5">
        <f>ROUND((IF(Расчет!R329='ФОРМУЛЫ!'!$E$3,(A315-A315/1.18),IF(Расчет!R329='ФОРМУЛЫ!'!$E$4,0,IF(Расчет!R329='ФОРМУЛЫ!'!$E$5,(A315-A315/1.1),X))))*Расчет!E329,2)</f>
        <v>0</v>
      </c>
      <c r="U315" s="3">
        <f>ROUND((IF(Расчет!R329='ФОРМУЛЫ!'!$E$3,(J315-J315/1.18),IF(Расчет!R329='ФОРМУЛЫ!'!$E$4,0,IF(Расчет!R329='ФОРМУЛЫ!'!$E$5,(J315-J315/1.1),X))))*Расчет!E329,2)</f>
        <v>0</v>
      </c>
      <c r="V315" s="3">
        <f>ROUND((J315-J315/1.18)*Расчет!E329,2)</f>
        <v>0</v>
      </c>
      <c r="W315" s="3">
        <f>ROUND(A315*Расчет!E329*0.21/365,2)</f>
        <v>0</v>
      </c>
      <c r="X315" s="3">
        <f t="shared" si="35"/>
        <v>0</v>
      </c>
      <c r="Y315" s="3">
        <f>IF(($Q$2-Расчет!X329)&gt;0,($Q$2-Расчет!X329),0)</f>
        <v>0</v>
      </c>
      <c r="Z315" s="3">
        <f t="shared" si="36"/>
        <v>0</v>
      </c>
      <c r="AA315" s="3">
        <f>IF(IF(Y315&gt;0,$Q$3-$Q$2,$Q$3-Расчет!X329)&gt;0,IF(Y315&gt;0,$Q$3-$Q$2,$Q$3-Расчет!X329),0)</f>
        <v>0</v>
      </c>
      <c r="AB315" s="3">
        <f t="shared" si="37"/>
        <v>0</v>
      </c>
      <c r="AC315" s="3">
        <f>IF(IF(AA315&gt;0,$Q$4-$Q$3,$Q$4-Расчет!X329)&gt;0,IF(AA315&gt;0,$Q$4-$Q$3,$Q$4-Расчет!X329),0)</f>
        <v>0</v>
      </c>
      <c r="AD315" s="3">
        <f t="shared" si="38"/>
        <v>0</v>
      </c>
      <c r="AE315" s="3">
        <f>IF(IF(AC315&gt;0,$Q$5-$Q$4,$Q$5-Расчет!X329)&gt;0,IF(AC315&gt;0,$Q$5-$Q$4,$Q$5-Расчет!X329),0)</f>
        <v>0</v>
      </c>
      <c r="AF315" s="3">
        <f t="shared" si="39"/>
        <v>0</v>
      </c>
      <c r="AG315" s="3">
        <f>IF(IF(AE315&gt;0,$Q$6-$Q$5,$Q$6-Расчет!X329)&gt;0,IF(AE315&gt;0,$Q$6-$Q$5,$Q$6-Расчет!X329),0)</f>
        <v>0</v>
      </c>
      <c r="AH315" s="3">
        <f t="shared" si="40"/>
        <v>0</v>
      </c>
    </row>
    <row r="316" spans="1:34" x14ac:dyDescent="0.25">
      <c r="A316" s="3">
        <f>IF(Расчет!H330='ФОРМУЛЫ!'!$B$4,Расчет!G330*Расчет!$N$28,IF(Расчет!H330='ФОРМУЛЫ!'!$B$5,Расчет!G330,IF(Расчет!H330='ФОРМУЛЫ!'!$B$6,Расчет!G330*Расчет!$O$28,0)))</f>
        <v>0</v>
      </c>
      <c r="B316" s="3">
        <f>A316*Расчет!E330</f>
        <v>0</v>
      </c>
      <c r="C316" s="3">
        <f>IF(Расчет!J330='ФОРМУЛЫ!'!$B$3,Расчет!G330*Расчет!I330/100,IF(Расчет!J330='ФОРМУЛЫ!'!$B$4,Расчет!I330*Расчет!$N$28,IF(Расчет!J330='ФОРМУЛЫ!'!$B$5,Расчет!I330,IF(Расчет!J330='ФОРМУЛЫ!'!$B$6,Расчет!I330*Расчет!$O$28,0))))</f>
        <v>0</v>
      </c>
      <c r="D316" s="3">
        <f>C316*Расчет!E330</f>
        <v>0</v>
      </c>
      <c r="E316" s="3">
        <f t="shared" si="33"/>
        <v>0</v>
      </c>
      <c r="F316" s="3">
        <f>E316*Расчет!E330</f>
        <v>0</v>
      </c>
      <c r="G316" s="3">
        <f>IF(Расчет!M330="",'ФОРМУЛЫ!'!E316*(100+Расчет!$M$28)/100,'ФОРМУЛЫ!'!E316*(100+Расчет!M330)/100)</f>
        <v>0</v>
      </c>
      <c r="H316" s="7">
        <f>IF(Расчет!M330="",ROUND(Расчет!K330*(1+Расчет!$M$28/100),0),ROUND(Расчет!K330*(1+Расчет!M330/100),0))</f>
        <v>0</v>
      </c>
      <c r="I316" s="7">
        <f>IF(Расчет!M330="",(Расчет!$M$28+100)/100,(Расчет!M330+100)/100)</f>
        <v>1.2</v>
      </c>
      <c r="J316" s="5">
        <f>IF(Расчет!P330="",IF($O$16=0,'ФОРМУЛЫ!'!H316,ROUND(Расчет!K330*'ФОРМУЛЫ!'!I316+L316,0)),Расчет!P330)</f>
        <v>0</v>
      </c>
      <c r="K316" s="5">
        <f>J316*Расчет!E330</f>
        <v>0</v>
      </c>
      <c r="L316" s="3">
        <f>IF($O$16=0,0,$M$16*(Расчет!K330/$O$16))</f>
        <v>0</v>
      </c>
      <c r="O316" s="3">
        <f>IF(Расчет!P330=0,Расчет!L330,0)</f>
        <v>0</v>
      </c>
      <c r="P316" s="12">
        <f t="shared" si="34"/>
        <v>0</v>
      </c>
      <c r="Q316" s="3">
        <f>IF(Расчет!H330='ФОРМУЛЫ!'!$B$5,'ФОРМУЛЫ!'!A316,0)</f>
        <v>0</v>
      </c>
      <c r="R316" s="3">
        <f>IF(Расчет!H330='ФОРМУЛЫ!'!$B$4,'ФОРМУЛЫ!'!A316,0)</f>
        <v>0</v>
      </c>
      <c r="S316" s="3">
        <f>IF(Расчет!H330='ФОРМУЛЫ!'!$B$6,'ФОРМУЛЫ!'!A316,0)</f>
        <v>0</v>
      </c>
      <c r="T316" s="5">
        <f>ROUND((IF(Расчет!R330='ФОРМУЛЫ!'!$E$3,(A316-A316/1.18),IF(Расчет!R330='ФОРМУЛЫ!'!$E$4,0,IF(Расчет!R330='ФОРМУЛЫ!'!$E$5,(A316-A316/1.1),X))))*Расчет!E330,2)</f>
        <v>0</v>
      </c>
      <c r="U316" s="3">
        <f>ROUND((IF(Расчет!R330='ФОРМУЛЫ!'!$E$3,(J316-J316/1.18),IF(Расчет!R330='ФОРМУЛЫ!'!$E$4,0,IF(Расчет!R330='ФОРМУЛЫ!'!$E$5,(J316-J316/1.1),X))))*Расчет!E330,2)</f>
        <v>0</v>
      </c>
      <c r="V316" s="3">
        <f>ROUND((J316-J316/1.18)*Расчет!E330,2)</f>
        <v>0</v>
      </c>
      <c r="W316" s="3">
        <f>ROUND(A316*Расчет!E330*0.21/365,2)</f>
        <v>0</v>
      </c>
      <c r="X316" s="3">
        <f t="shared" si="35"/>
        <v>0</v>
      </c>
      <c r="Y316" s="3">
        <f>IF(($Q$2-Расчет!X330)&gt;0,($Q$2-Расчет!X330),0)</f>
        <v>0</v>
      </c>
      <c r="Z316" s="3">
        <f t="shared" si="36"/>
        <v>0</v>
      </c>
      <c r="AA316" s="3">
        <f>IF(IF(Y316&gt;0,$Q$3-$Q$2,$Q$3-Расчет!X330)&gt;0,IF(Y316&gt;0,$Q$3-$Q$2,$Q$3-Расчет!X330),0)</f>
        <v>0</v>
      </c>
      <c r="AB316" s="3">
        <f t="shared" si="37"/>
        <v>0</v>
      </c>
      <c r="AC316" s="3">
        <f>IF(IF(AA316&gt;0,$Q$4-$Q$3,$Q$4-Расчет!X330)&gt;0,IF(AA316&gt;0,$Q$4-$Q$3,$Q$4-Расчет!X330),0)</f>
        <v>0</v>
      </c>
      <c r="AD316" s="3">
        <f t="shared" si="38"/>
        <v>0</v>
      </c>
      <c r="AE316" s="3">
        <f>IF(IF(AC316&gt;0,$Q$5-$Q$4,$Q$5-Расчет!X330)&gt;0,IF(AC316&gt;0,$Q$5-$Q$4,$Q$5-Расчет!X330),0)</f>
        <v>0</v>
      </c>
      <c r="AF316" s="3">
        <f t="shared" si="39"/>
        <v>0</v>
      </c>
      <c r="AG316" s="3">
        <f>IF(IF(AE316&gt;0,$Q$6-$Q$5,$Q$6-Расчет!X330)&gt;0,IF(AE316&gt;0,$Q$6-$Q$5,$Q$6-Расчет!X330),0)</f>
        <v>0</v>
      </c>
      <c r="AH316" s="3">
        <f t="shared" si="40"/>
        <v>0</v>
      </c>
    </row>
    <row r="317" spans="1:34" x14ac:dyDescent="0.25">
      <c r="A317" s="3">
        <f>IF(Расчет!H331='ФОРМУЛЫ!'!$B$4,Расчет!G331*Расчет!$N$28,IF(Расчет!H331='ФОРМУЛЫ!'!$B$5,Расчет!G331,IF(Расчет!H331='ФОРМУЛЫ!'!$B$6,Расчет!G331*Расчет!$O$28,0)))</f>
        <v>0</v>
      </c>
      <c r="B317" s="3">
        <f>A317*Расчет!E331</f>
        <v>0</v>
      </c>
      <c r="C317" s="3">
        <f>IF(Расчет!J331='ФОРМУЛЫ!'!$B$3,Расчет!G331*Расчет!I331/100,IF(Расчет!J331='ФОРМУЛЫ!'!$B$4,Расчет!I331*Расчет!$N$28,IF(Расчет!J331='ФОРМУЛЫ!'!$B$5,Расчет!I331,IF(Расчет!J331='ФОРМУЛЫ!'!$B$6,Расчет!I331*Расчет!$O$28,0))))</f>
        <v>0</v>
      </c>
      <c r="D317" s="3">
        <f>C317*Расчет!E331</f>
        <v>0</v>
      </c>
      <c r="E317" s="3">
        <f t="shared" si="33"/>
        <v>0</v>
      </c>
      <c r="F317" s="3">
        <f>E317*Расчет!E331</f>
        <v>0</v>
      </c>
      <c r="G317" s="3">
        <f>IF(Расчет!M331="",'ФОРМУЛЫ!'!E317*(100+Расчет!$M$28)/100,'ФОРМУЛЫ!'!E317*(100+Расчет!M331)/100)</f>
        <v>0</v>
      </c>
      <c r="H317" s="7">
        <f>IF(Расчет!M331="",ROUND(Расчет!K331*(1+Расчет!$M$28/100),0),ROUND(Расчет!K331*(1+Расчет!M331/100),0))</f>
        <v>0</v>
      </c>
      <c r="I317" s="7">
        <f>IF(Расчет!M331="",(Расчет!$M$28+100)/100,(Расчет!M331+100)/100)</f>
        <v>1.2</v>
      </c>
      <c r="J317" s="5">
        <f>IF(Расчет!P331="",IF($O$16=0,'ФОРМУЛЫ!'!H317,ROUND(Расчет!K331*'ФОРМУЛЫ!'!I317+L317,0)),Расчет!P331)</f>
        <v>0</v>
      </c>
      <c r="K317" s="5">
        <f>J317*Расчет!E331</f>
        <v>0</v>
      </c>
      <c r="L317" s="3">
        <f>IF($O$16=0,0,$M$16*(Расчет!K331/$O$16))</f>
        <v>0</v>
      </c>
      <c r="O317" s="3">
        <f>IF(Расчет!P331=0,Расчет!L331,0)</f>
        <v>0</v>
      </c>
      <c r="P317" s="12">
        <f t="shared" si="34"/>
        <v>0</v>
      </c>
      <c r="Q317" s="3">
        <f>IF(Расчет!H331='ФОРМУЛЫ!'!$B$5,'ФОРМУЛЫ!'!A317,0)</f>
        <v>0</v>
      </c>
      <c r="R317" s="3">
        <f>IF(Расчет!H331='ФОРМУЛЫ!'!$B$4,'ФОРМУЛЫ!'!A317,0)</f>
        <v>0</v>
      </c>
      <c r="S317" s="3">
        <f>IF(Расчет!H331='ФОРМУЛЫ!'!$B$6,'ФОРМУЛЫ!'!A317,0)</f>
        <v>0</v>
      </c>
      <c r="T317" s="5">
        <f>ROUND((IF(Расчет!R331='ФОРМУЛЫ!'!$E$3,(A317-A317/1.18),IF(Расчет!R331='ФОРМУЛЫ!'!$E$4,0,IF(Расчет!R331='ФОРМУЛЫ!'!$E$5,(A317-A317/1.1),X))))*Расчет!E331,2)</f>
        <v>0</v>
      </c>
      <c r="U317" s="3">
        <f>ROUND((IF(Расчет!R331='ФОРМУЛЫ!'!$E$3,(J317-J317/1.18),IF(Расчет!R331='ФОРМУЛЫ!'!$E$4,0,IF(Расчет!R331='ФОРМУЛЫ!'!$E$5,(J317-J317/1.1),X))))*Расчет!E331,2)</f>
        <v>0</v>
      </c>
      <c r="V317" s="3">
        <f>ROUND((J317-J317/1.18)*Расчет!E331,2)</f>
        <v>0</v>
      </c>
      <c r="W317" s="3">
        <f>ROUND(A317*Расчет!E331*0.21/365,2)</f>
        <v>0</v>
      </c>
      <c r="X317" s="3">
        <f t="shared" si="35"/>
        <v>0</v>
      </c>
      <c r="Y317" s="3">
        <f>IF(($Q$2-Расчет!X331)&gt;0,($Q$2-Расчет!X331),0)</f>
        <v>0</v>
      </c>
      <c r="Z317" s="3">
        <f t="shared" si="36"/>
        <v>0</v>
      </c>
      <c r="AA317" s="3">
        <f>IF(IF(Y317&gt;0,$Q$3-$Q$2,$Q$3-Расчет!X331)&gt;0,IF(Y317&gt;0,$Q$3-$Q$2,$Q$3-Расчет!X331),0)</f>
        <v>0</v>
      </c>
      <c r="AB317" s="3">
        <f t="shared" si="37"/>
        <v>0</v>
      </c>
      <c r="AC317" s="3">
        <f>IF(IF(AA317&gt;0,$Q$4-$Q$3,$Q$4-Расчет!X331)&gt;0,IF(AA317&gt;0,$Q$4-$Q$3,$Q$4-Расчет!X331),0)</f>
        <v>0</v>
      </c>
      <c r="AD317" s="3">
        <f t="shared" si="38"/>
        <v>0</v>
      </c>
      <c r="AE317" s="3">
        <f>IF(IF(AC317&gt;0,$Q$5-$Q$4,$Q$5-Расчет!X331)&gt;0,IF(AC317&gt;0,$Q$5-$Q$4,$Q$5-Расчет!X331),0)</f>
        <v>0</v>
      </c>
      <c r="AF317" s="3">
        <f t="shared" si="39"/>
        <v>0</v>
      </c>
      <c r="AG317" s="3">
        <f>IF(IF(AE317&gt;0,$Q$6-$Q$5,$Q$6-Расчет!X331)&gt;0,IF(AE317&gt;0,$Q$6-$Q$5,$Q$6-Расчет!X331),0)</f>
        <v>0</v>
      </c>
      <c r="AH317" s="3">
        <f t="shared" si="40"/>
        <v>0</v>
      </c>
    </row>
    <row r="318" spans="1:34" x14ac:dyDescent="0.25">
      <c r="A318" s="3">
        <f>IF(Расчет!H332='ФОРМУЛЫ!'!$B$4,Расчет!G332*Расчет!$N$28,IF(Расчет!H332='ФОРМУЛЫ!'!$B$5,Расчет!G332,IF(Расчет!H332='ФОРМУЛЫ!'!$B$6,Расчет!G332*Расчет!$O$28,0)))</f>
        <v>0</v>
      </c>
      <c r="B318" s="3">
        <f>A318*Расчет!E332</f>
        <v>0</v>
      </c>
      <c r="C318" s="3">
        <f>IF(Расчет!J332='ФОРМУЛЫ!'!$B$3,Расчет!G332*Расчет!I332/100,IF(Расчет!J332='ФОРМУЛЫ!'!$B$4,Расчет!I332*Расчет!$N$28,IF(Расчет!J332='ФОРМУЛЫ!'!$B$5,Расчет!I332,IF(Расчет!J332='ФОРМУЛЫ!'!$B$6,Расчет!I332*Расчет!$O$28,0))))</f>
        <v>0</v>
      </c>
      <c r="D318" s="3">
        <f>C318*Расчет!E332</f>
        <v>0</v>
      </c>
      <c r="E318" s="3">
        <f t="shared" si="33"/>
        <v>0</v>
      </c>
      <c r="F318" s="3">
        <f>E318*Расчет!E332</f>
        <v>0</v>
      </c>
      <c r="G318" s="3">
        <f>IF(Расчет!M332="",'ФОРМУЛЫ!'!E318*(100+Расчет!$M$28)/100,'ФОРМУЛЫ!'!E318*(100+Расчет!M332)/100)</f>
        <v>0</v>
      </c>
      <c r="H318" s="7">
        <f>IF(Расчет!M332="",ROUND(Расчет!K332*(1+Расчет!$M$28/100),0),ROUND(Расчет!K332*(1+Расчет!M332/100),0))</f>
        <v>0</v>
      </c>
      <c r="I318" s="7">
        <f>IF(Расчет!M332="",(Расчет!$M$28+100)/100,(Расчет!M332+100)/100)</f>
        <v>1.2</v>
      </c>
      <c r="J318" s="5">
        <f>IF(Расчет!P332="",IF($O$16=0,'ФОРМУЛЫ!'!H318,ROUND(Расчет!K332*'ФОРМУЛЫ!'!I318+L318,0)),Расчет!P332)</f>
        <v>0</v>
      </c>
      <c r="K318" s="5">
        <f>J318*Расчет!E332</f>
        <v>0</v>
      </c>
      <c r="L318" s="3">
        <f>IF($O$16=0,0,$M$16*(Расчет!K332/$O$16))</f>
        <v>0</v>
      </c>
      <c r="O318" s="3">
        <f>IF(Расчет!P332=0,Расчет!L332,0)</f>
        <v>0</v>
      </c>
      <c r="P318" s="12">
        <f t="shared" si="34"/>
        <v>0</v>
      </c>
      <c r="Q318" s="3">
        <f>IF(Расчет!H332='ФОРМУЛЫ!'!$B$5,'ФОРМУЛЫ!'!A318,0)</f>
        <v>0</v>
      </c>
      <c r="R318" s="3">
        <f>IF(Расчет!H332='ФОРМУЛЫ!'!$B$4,'ФОРМУЛЫ!'!A318,0)</f>
        <v>0</v>
      </c>
      <c r="S318" s="3">
        <f>IF(Расчет!H332='ФОРМУЛЫ!'!$B$6,'ФОРМУЛЫ!'!A318,0)</f>
        <v>0</v>
      </c>
      <c r="T318" s="5">
        <f>ROUND((IF(Расчет!R332='ФОРМУЛЫ!'!$E$3,(A318-A318/1.18),IF(Расчет!R332='ФОРМУЛЫ!'!$E$4,0,IF(Расчет!R332='ФОРМУЛЫ!'!$E$5,(A318-A318/1.1),X))))*Расчет!E332,2)</f>
        <v>0</v>
      </c>
      <c r="U318" s="3">
        <f>ROUND((IF(Расчет!R332='ФОРМУЛЫ!'!$E$3,(J318-J318/1.18),IF(Расчет!R332='ФОРМУЛЫ!'!$E$4,0,IF(Расчет!R332='ФОРМУЛЫ!'!$E$5,(J318-J318/1.1),X))))*Расчет!E332,2)</f>
        <v>0</v>
      </c>
      <c r="V318" s="3">
        <f>ROUND((J318-J318/1.18)*Расчет!E332,2)</f>
        <v>0</v>
      </c>
      <c r="W318" s="3">
        <f>ROUND(A318*Расчет!E332*0.21/365,2)</f>
        <v>0</v>
      </c>
      <c r="X318" s="3">
        <f t="shared" si="35"/>
        <v>0</v>
      </c>
      <c r="Y318" s="3">
        <f>IF(($Q$2-Расчет!X332)&gt;0,($Q$2-Расчет!X332),0)</f>
        <v>0</v>
      </c>
      <c r="Z318" s="3">
        <f t="shared" si="36"/>
        <v>0</v>
      </c>
      <c r="AA318" s="3">
        <f>IF(IF(Y318&gt;0,$Q$3-$Q$2,$Q$3-Расчет!X332)&gt;0,IF(Y318&gt;0,$Q$3-$Q$2,$Q$3-Расчет!X332),0)</f>
        <v>0</v>
      </c>
      <c r="AB318" s="3">
        <f t="shared" si="37"/>
        <v>0</v>
      </c>
      <c r="AC318" s="3">
        <f>IF(IF(AA318&gt;0,$Q$4-$Q$3,$Q$4-Расчет!X332)&gt;0,IF(AA318&gt;0,$Q$4-$Q$3,$Q$4-Расчет!X332),0)</f>
        <v>0</v>
      </c>
      <c r="AD318" s="3">
        <f t="shared" si="38"/>
        <v>0</v>
      </c>
      <c r="AE318" s="3">
        <f>IF(IF(AC318&gt;0,$Q$5-$Q$4,$Q$5-Расчет!X332)&gt;0,IF(AC318&gt;0,$Q$5-$Q$4,$Q$5-Расчет!X332),0)</f>
        <v>0</v>
      </c>
      <c r="AF318" s="3">
        <f t="shared" si="39"/>
        <v>0</v>
      </c>
      <c r="AG318" s="3">
        <f>IF(IF(AE318&gt;0,$Q$6-$Q$5,$Q$6-Расчет!X332)&gt;0,IF(AE318&gt;0,$Q$6-$Q$5,$Q$6-Расчет!X332),0)</f>
        <v>0</v>
      </c>
      <c r="AH318" s="3">
        <f t="shared" si="40"/>
        <v>0</v>
      </c>
    </row>
    <row r="319" spans="1:34" x14ac:dyDescent="0.25">
      <c r="A319" s="3">
        <f>IF(Расчет!H333='ФОРМУЛЫ!'!$B$4,Расчет!G333*Расчет!$N$28,IF(Расчет!H333='ФОРМУЛЫ!'!$B$5,Расчет!G333,IF(Расчет!H333='ФОРМУЛЫ!'!$B$6,Расчет!G333*Расчет!$O$28,0)))</f>
        <v>0</v>
      </c>
      <c r="B319" s="3">
        <f>A319*Расчет!E333</f>
        <v>0</v>
      </c>
      <c r="C319" s="3">
        <f>IF(Расчет!J333='ФОРМУЛЫ!'!$B$3,Расчет!G333*Расчет!I333/100,IF(Расчет!J333='ФОРМУЛЫ!'!$B$4,Расчет!I333*Расчет!$N$28,IF(Расчет!J333='ФОРМУЛЫ!'!$B$5,Расчет!I333,IF(Расчет!J333='ФОРМУЛЫ!'!$B$6,Расчет!I333*Расчет!$O$28,0))))</f>
        <v>0</v>
      </c>
      <c r="D319" s="3">
        <f>C319*Расчет!E333</f>
        <v>0</v>
      </c>
      <c r="E319" s="3">
        <f t="shared" si="33"/>
        <v>0</v>
      </c>
      <c r="F319" s="3">
        <f>E319*Расчет!E333</f>
        <v>0</v>
      </c>
      <c r="G319" s="3">
        <f>IF(Расчет!M333="",'ФОРМУЛЫ!'!E319*(100+Расчет!$M$28)/100,'ФОРМУЛЫ!'!E319*(100+Расчет!M333)/100)</f>
        <v>0</v>
      </c>
      <c r="H319" s="7">
        <f>IF(Расчет!M333="",ROUND(Расчет!K333*(1+Расчет!$M$28/100),0),ROUND(Расчет!K333*(1+Расчет!M333/100),0))</f>
        <v>0</v>
      </c>
      <c r="I319" s="7">
        <f>IF(Расчет!M333="",(Расчет!$M$28+100)/100,(Расчет!M333+100)/100)</f>
        <v>1.2</v>
      </c>
      <c r="J319" s="5">
        <f>IF(Расчет!P333="",IF($O$16=0,'ФОРМУЛЫ!'!H319,ROUND(Расчет!K333*'ФОРМУЛЫ!'!I319+L319,0)),Расчет!P333)</f>
        <v>0</v>
      </c>
      <c r="K319" s="5">
        <f>J319*Расчет!E333</f>
        <v>0</v>
      </c>
      <c r="L319" s="3">
        <f>IF($O$16=0,0,$M$16*(Расчет!K333/$O$16))</f>
        <v>0</v>
      </c>
      <c r="O319" s="3">
        <f>IF(Расчет!P333=0,Расчет!L333,0)</f>
        <v>0</v>
      </c>
      <c r="P319" s="12">
        <f t="shared" si="34"/>
        <v>0</v>
      </c>
      <c r="Q319" s="3">
        <f>IF(Расчет!H333='ФОРМУЛЫ!'!$B$5,'ФОРМУЛЫ!'!A319,0)</f>
        <v>0</v>
      </c>
      <c r="R319" s="3">
        <f>IF(Расчет!H333='ФОРМУЛЫ!'!$B$4,'ФОРМУЛЫ!'!A319,0)</f>
        <v>0</v>
      </c>
      <c r="S319" s="3">
        <f>IF(Расчет!H333='ФОРМУЛЫ!'!$B$6,'ФОРМУЛЫ!'!A319,0)</f>
        <v>0</v>
      </c>
      <c r="T319" s="5">
        <f>ROUND((IF(Расчет!R333='ФОРМУЛЫ!'!$E$3,(A319-A319/1.18),IF(Расчет!R333='ФОРМУЛЫ!'!$E$4,0,IF(Расчет!R333='ФОРМУЛЫ!'!$E$5,(A319-A319/1.1),X))))*Расчет!E333,2)</f>
        <v>0</v>
      </c>
      <c r="U319" s="3">
        <f>ROUND((IF(Расчет!R333='ФОРМУЛЫ!'!$E$3,(J319-J319/1.18),IF(Расчет!R333='ФОРМУЛЫ!'!$E$4,0,IF(Расчет!R333='ФОРМУЛЫ!'!$E$5,(J319-J319/1.1),X))))*Расчет!E333,2)</f>
        <v>0</v>
      </c>
      <c r="V319" s="3">
        <f>ROUND((J319-J319/1.18)*Расчет!E333,2)</f>
        <v>0</v>
      </c>
      <c r="W319" s="3">
        <f>ROUND(A319*Расчет!E333*0.21/365,2)</f>
        <v>0</v>
      </c>
      <c r="X319" s="3">
        <f t="shared" si="35"/>
        <v>0</v>
      </c>
      <c r="Y319" s="3">
        <f>IF(($Q$2-Расчет!X333)&gt;0,($Q$2-Расчет!X333),0)</f>
        <v>0</v>
      </c>
      <c r="Z319" s="3">
        <f t="shared" si="36"/>
        <v>0</v>
      </c>
      <c r="AA319" s="3">
        <f>IF(IF(Y319&gt;0,$Q$3-$Q$2,$Q$3-Расчет!X333)&gt;0,IF(Y319&gt;0,$Q$3-$Q$2,$Q$3-Расчет!X333),0)</f>
        <v>0</v>
      </c>
      <c r="AB319" s="3">
        <f t="shared" si="37"/>
        <v>0</v>
      </c>
      <c r="AC319" s="3">
        <f>IF(IF(AA319&gt;0,$Q$4-$Q$3,$Q$4-Расчет!X333)&gt;0,IF(AA319&gt;0,$Q$4-$Q$3,$Q$4-Расчет!X333),0)</f>
        <v>0</v>
      </c>
      <c r="AD319" s="3">
        <f t="shared" si="38"/>
        <v>0</v>
      </c>
      <c r="AE319" s="3">
        <f>IF(IF(AC319&gt;0,$Q$5-$Q$4,$Q$5-Расчет!X333)&gt;0,IF(AC319&gt;0,$Q$5-$Q$4,$Q$5-Расчет!X333),0)</f>
        <v>0</v>
      </c>
      <c r="AF319" s="3">
        <f t="shared" si="39"/>
        <v>0</v>
      </c>
      <c r="AG319" s="3">
        <f>IF(IF(AE319&gt;0,$Q$6-$Q$5,$Q$6-Расчет!X333)&gt;0,IF(AE319&gt;0,$Q$6-$Q$5,$Q$6-Расчет!X333),0)</f>
        <v>0</v>
      </c>
      <c r="AH319" s="3">
        <f t="shared" si="40"/>
        <v>0</v>
      </c>
    </row>
    <row r="320" spans="1:34" x14ac:dyDescent="0.25">
      <c r="A320" s="3">
        <f>IF(Расчет!H334='ФОРМУЛЫ!'!$B$4,Расчет!G334*Расчет!$N$28,IF(Расчет!H334='ФОРМУЛЫ!'!$B$5,Расчет!G334,IF(Расчет!H334='ФОРМУЛЫ!'!$B$6,Расчет!G334*Расчет!$O$28,0)))</f>
        <v>0</v>
      </c>
      <c r="B320" s="3">
        <f>A320*Расчет!E334</f>
        <v>0</v>
      </c>
      <c r="C320" s="3">
        <f>IF(Расчет!J334='ФОРМУЛЫ!'!$B$3,Расчет!G334*Расчет!I334/100,IF(Расчет!J334='ФОРМУЛЫ!'!$B$4,Расчет!I334*Расчет!$N$28,IF(Расчет!J334='ФОРМУЛЫ!'!$B$5,Расчет!I334,IF(Расчет!J334='ФОРМУЛЫ!'!$B$6,Расчет!I334*Расчет!$O$28,0))))</f>
        <v>0</v>
      </c>
      <c r="D320" s="3">
        <f>C320*Расчет!E334</f>
        <v>0</v>
      </c>
      <c r="E320" s="3">
        <f t="shared" si="33"/>
        <v>0</v>
      </c>
      <c r="F320" s="3">
        <f>E320*Расчет!E334</f>
        <v>0</v>
      </c>
      <c r="G320" s="3">
        <f>IF(Расчет!M334="",'ФОРМУЛЫ!'!E320*(100+Расчет!$M$28)/100,'ФОРМУЛЫ!'!E320*(100+Расчет!M334)/100)</f>
        <v>0</v>
      </c>
      <c r="H320" s="7">
        <f>IF(Расчет!M334="",ROUND(Расчет!K334*(1+Расчет!$M$28/100),0),ROUND(Расчет!K334*(1+Расчет!M334/100),0))</f>
        <v>0</v>
      </c>
      <c r="I320" s="7">
        <f>IF(Расчет!M334="",(Расчет!$M$28+100)/100,(Расчет!M334+100)/100)</f>
        <v>1.2</v>
      </c>
      <c r="J320" s="5">
        <f>IF(Расчет!P334="",IF($O$16=0,'ФОРМУЛЫ!'!H320,ROUND(Расчет!K334*'ФОРМУЛЫ!'!I320+L320,0)),Расчет!P334)</f>
        <v>0</v>
      </c>
      <c r="K320" s="5">
        <f>J320*Расчет!E334</f>
        <v>0</v>
      </c>
      <c r="L320" s="3">
        <f>IF($O$16=0,0,$M$16*(Расчет!K334/$O$16))</f>
        <v>0</v>
      </c>
      <c r="O320" s="3">
        <f>IF(Расчет!P334=0,Расчет!L334,0)</f>
        <v>0</v>
      </c>
      <c r="P320" s="12">
        <f t="shared" si="34"/>
        <v>0</v>
      </c>
      <c r="Q320" s="3">
        <f>IF(Расчет!H334='ФОРМУЛЫ!'!$B$5,'ФОРМУЛЫ!'!A320,0)</f>
        <v>0</v>
      </c>
      <c r="R320" s="3">
        <f>IF(Расчет!H334='ФОРМУЛЫ!'!$B$4,'ФОРМУЛЫ!'!A320,0)</f>
        <v>0</v>
      </c>
      <c r="S320" s="3">
        <f>IF(Расчет!H334='ФОРМУЛЫ!'!$B$6,'ФОРМУЛЫ!'!A320,0)</f>
        <v>0</v>
      </c>
      <c r="T320" s="5">
        <f>ROUND((IF(Расчет!R334='ФОРМУЛЫ!'!$E$3,(A320-A320/1.18),IF(Расчет!R334='ФОРМУЛЫ!'!$E$4,0,IF(Расчет!R334='ФОРМУЛЫ!'!$E$5,(A320-A320/1.1),X))))*Расчет!E334,2)</f>
        <v>0</v>
      </c>
      <c r="U320" s="3">
        <f>ROUND((IF(Расчет!R334='ФОРМУЛЫ!'!$E$3,(J320-J320/1.18),IF(Расчет!R334='ФОРМУЛЫ!'!$E$4,0,IF(Расчет!R334='ФОРМУЛЫ!'!$E$5,(J320-J320/1.1),X))))*Расчет!E334,2)</f>
        <v>0</v>
      </c>
      <c r="V320" s="3">
        <f>ROUND((J320-J320/1.18)*Расчет!E334,2)</f>
        <v>0</v>
      </c>
      <c r="W320" s="3">
        <f>ROUND(A320*Расчет!E334*0.21/365,2)</f>
        <v>0</v>
      </c>
      <c r="X320" s="3">
        <f t="shared" si="35"/>
        <v>0</v>
      </c>
      <c r="Y320" s="3">
        <f>IF(($Q$2-Расчет!X334)&gt;0,($Q$2-Расчет!X334),0)</f>
        <v>0</v>
      </c>
      <c r="Z320" s="3">
        <f t="shared" si="36"/>
        <v>0</v>
      </c>
      <c r="AA320" s="3">
        <f>IF(IF(Y320&gt;0,$Q$3-$Q$2,$Q$3-Расчет!X334)&gt;0,IF(Y320&gt;0,$Q$3-$Q$2,$Q$3-Расчет!X334),0)</f>
        <v>0</v>
      </c>
      <c r="AB320" s="3">
        <f t="shared" si="37"/>
        <v>0</v>
      </c>
      <c r="AC320" s="3">
        <f>IF(IF(AA320&gt;0,$Q$4-$Q$3,$Q$4-Расчет!X334)&gt;0,IF(AA320&gt;0,$Q$4-$Q$3,$Q$4-Расчет!X334),0)</f>
        <v>0</v>
      </c>
      <c r="AD320" s="3">
        <f t="shared" si="38"/>
        <v>0</v>
      </c>
      <c r="AE320" s="3">
        <f>IF(IF(AC320&gt;0,$Q$5-$Q$4,$Q$5-Расчет!X334)&gt;0,IF(AC320&gt;0,$Q$5-$Q$4,$Q$5-Расчет!X334),0)</f>
        <v>0</v>
      </c>
      <c r="AF320" s="3">
        <f t="shared" si="39"/>
        <v>0</v>
      </c>
      <c r="AG320" s="3">
        <f>IF(IF(AE320&gt;0,$Q$6-$Q$5,$Q$6-Расчет!X334)&gt;0,IF(AE320&gt;0,$Q$6-$Q$5,$Q$6-Расчет!X334),0)</f>
        <v>0</v>
      </c>
      <c r="AH320" s="3">
        <f t="shared" si="40"/>
        <v>0</v>
      </c>
    </row>
    <row r="321" spans="1:34" x14ac:dyDescent="0.25">
      <c r="A321" s="3">
        <f>IF(Расчет!H335='ФОРМУЛЫ!'!$B$4,Расчет!G335*Расчет!$N$28,IF(Расчет!H335='ФОРМУЛЫ!'!$B$5,Расчет!G335,IF(Расчет!H335='ФОРМУЛЫ!'!$B$6,Расчет!G335*Расчет!$O$28,0)))</f>
        <v>0</v>
      </c>
      <c r="B321" s="3">
        <f>A321*Расчет!E335</f>
        <v>0</v>
      </c>
      <c r="C321" s="3">
        <f>IF(Расчет!J335='ФОРМУЛЫ!'!$B$3,Расчет!G335*Расчет!I335/100,IF(Расчет!J335='ФОРМУЛЫ!'!$B$4,Расчет!I335*Расчет!$N$28,IF(Расчет!J335='ФОРМУЛЫ!'!$B$5,Расчет!I335,IF(Расчет!J335='ФОРМУЛЫ!'!$B$6,Расчет!I335*Расчет!$O$28,0))))</f>
        <v>0</v>
      </c>
      <c r="D321" s="3">
        <f>C321*Расчет!E335</f>
        <v>0</v>
      </c>
      <c r="E321" s="3">
        <f t="shared" si="33"/>
        <v>0</v>
      </c>
      <c r="F321" s="3">
        <f>E321*Расчет!E335</f>
        <v>0</v>
      </c>
      <c r="G321" s="3">
        <f>IF(Расчет!M335="",'ФОРМУЛЫ!'!E321*(100+Расчет!$M$28)/100,'ФОРМУЛЫ!'!E321*(100+Расчет!M335)/100)</f>
        <v>0</v>
      </c>
      <c r="H321" s="7">
        <f>IF(Расчет!M335="",ROUND(Расчет!K335*(1+Расчет!$M$28/100),0),ROUND(Расчет!K335*(1+Расчет!M335/100),0))</f>
        <v>0</v>
      </c>
      <c r="I321" s="7">
        <f>IF(Расчет!M335="",(Расчет!$M$28+100)/100,(Расчет!M335+100)/100)</f>
        <v>1.2</v>
      </c>
      <c r="J321" s="5">
        <f>IF(Расчет!P335="",IF($O$16=0,'ФОРМУЛЫ!'!H321,ROUND(Расчет!K335*'ФОРМУЛЫ!'!I321+L321,0)),Расчет!P335)</f>
        <v>0</v>
      </c>
      <c r="K321" s="5">
        <f>J321*Расчет!E335</f>
        <v>0</v>
      </c>
      <c r="L321" s="3">
        <f>IF($O$16=0,0,$M$16*(Расчет!K335/$O$16))</f>
        <v>0</v>
      </c>
      <c r="O321" s="3">
        <f>IF(Расчет!P335=0,Расчет!L335,0)</f>
        <v>0</v>
      </c>
      <c r="P321" s="12">
        <f t="shared" si="34"/>
        <v>0</v>
      </c>
      <c r="Q321" s="3">
        <f>IF(Расчет!H335='ФОРМУЛЫ!'!$B$5,'ФОРМУЛЫ!'!A321,0)</f>
        <v>0</v>
      </c>
      <c r="R321" s="3">
        <f>IF(Расчет!H335='ФОРМУЛЫ!'!$B$4,'ФОРМУЛЫ!'!A321,0)</f>
        <v>0</v>
      </c>
      <c r="S321" s="3">
        <f>IF(Расчет!H335='ФОРМУЛЫ!'!$B$6,'ФОРМУЛЫ!'!A321,0)</f>
        <v>0</v>
      </c>
      <c r="T321" s="5">
        <f>ROUND((IF(Расчет!R335='ФОРМУЛЫ!'!$E$3,(A321-A321/1.18),IF(Расчет!R335='ФОРМУЛЫ!'!$E$4,0,IF(Расчет!R335='ФОРМУЛЫ!'!$E$5,(A321-A321/1.1),X))))*Расчет!E335,2)</f>
        <v>0</v>
      </c>
      <c r="U321" s="3">
        <f>ROUND((IF(Расчет!R335='ФОРМУЛЫ!'!$E$3,(J321-J321/1.18),IF(Расчет!R335='ФОРМУЛЫ!'!$E$4,0,IF(Расчет!R335='ФОРМУЛЫ!'!$E$5,(J321-J321/1.1),X))))*Расчет!E335,2)</f>
        <v>0</v>
      </c>
      <c r="V321" s="3">
        <f>ROUND((J321-J321/1.18)*Расчет!E335,2)</f>
        <v>0</v>
      </c>
      <c r="W321" s="3">
        <f>ROUND(A321*Расчет!E335*0.21/365,2)</f>
        <v>0</v>
      </c>
      <c r="X321" s="3">
        <f t="shared" si="35"/>
        <v>0</v>
      </c>
      <c r="Y321" s="3">
        <f>IF(($Q$2-Расчет!X335)&gt;0,($Q$2-Расчет!X335),0)</f>
        <v>0</v>
      </c>
      <c r="Z321" s="3">
        <f t="shared" si="36"/>
        <v>0</v>
      </c>
      <c r="AA321" s="3">
        <f>IF(IF(Y321&gt;0,$Q$3-$Q$2,$Q$3-Расчет!X335)&gt;0,IF(Y321&gt;0,$Q$3-$Q$2,$Q$3-Расчет!X335),0)</f>
        <v>0</v>
      </c>
      <c r="AB321" s="3">
        <f t="shared" si="37"/>
        <v>0</v>
      </c>
      <c r="AC321" s="3">
        <f>IF(IF(AA321&gt;0,$Q$4-$Q$3,$Q$4-Расчет!X335)&gt;0,IF(AA321&gt;0,$Q$4-$Q$3,$Q$4-Расчет!X335),0)</f>
        <v>0</v>
      </c>
      <c r="AD321" s="3">
        <f t="shared" si="38"/>
        <v>0</v>
      </c>
      <c r="AE321" s="3">
        <f>IF(IF(AC321&gt;0,$Q$5-$Q$4,$Q$5-Расчет!X335)&gt;0,IF(AC321&gt;0,$Q$5-$Q$4,$Q$5-Расчет!X335),0)</f>
        <v>0</v>
      </c>
      <c r="AF321" s="3">
        <f t="shared" si="39"/>
        <v>0</v>
      </c>
      <c r="AG321" s="3">
        <f>IF(IF(AE321&gt;0,$Q$6-$Q$5,$Q$6-Расчет!X335)&gt;0,IF(AE321&gt;0,$Q$6-$Q$5,$Q$6-Расчет!X335),0)</f>
        <v>0</v>
      </c>
      <c r="AH321" s="3">
        <f t="shared" si="40"/>
        <v>0</v>
      </c>
    </row>
    <row r="322" spans="1:34" x14ac:dyDescent="0.25">
      <c r="A322" s="3">
        <f>IF(Расчет!H336='ФОРМУЛЫ!'!$B$4,Расчет!G336*Расчет!$N$28,IF(Расчет!H336='ФОРМУЛЫ!'!$B$5,Расчет!G336,IF(Расчет!H336='ФОРМУЛЫ!'!$B$6,Расчет!G336*Расчет!$O$28,0)))</f>
        <v>0</v>
      </c>
      <c r="B322" s="3">
        <f>A322*Расчет!E336</f>
        <v>0</v>
      </c>
      <c r="C322" s="3">
        <f>IF(Расчет!J336='ФОРМУЛЫ!'!$B$3,Расчет!G336*Расчет!I336/100,IF(Расчет!J336='ФОРМУЛЫ!'!$B$4,Расчет!I336*Расчет!$N$28,IF(Расчет!J336='ФОРМУЛЫ!'!$B$5,Расчет!I336,IF(Расчет!J336='ФОРМУЛЫ!'!$B$6,Расчет!I336*Расчет!$O$28,0))))</f>
        <v>0</v>
      </c>
      <c r="D322" s="3">
        <f>C322*Расчет!E336</f>
        <v>0</v>
      </c>
      <c r="E322" s="3">
        <f t="shared" si="33"/>
        <v>0</v>
      </c>
      <c r="F322" s="3">
        <f>E322*Расчет!E336</f>
        <v>0</v>
      </c>
      <c r="G322" s="3">
        <f>IF(Расчет!M336="",'ФОРМУЛЫ!'!E322*(100+Расчет!$M$28)/100,'ФОРМУЛЫ!'!E322*(100+Расчет!M336)/100)</f>
        <v>0</v>
      </c>
      <c r="H322" s="7">
        <f>IF(Расчет!M336="",ROUND(Расчет!K336*(1+Расчет!$M$28/100),0),ROUND(Расчет!K336*(1+Расчет!M336/100),0))</f>
        <v>0</v>
      </c>
      <c r="I322" s="7">
        <f>IF(Расчет!M336="",(Расчет!$M$28+100)/100,(Расчет!M336+100)/100)</f>
        <v>1.2</v>
      </c>
      <c r="J322" s="5">
        <f>IF(Расчет!P336="",IF($O$16=0,'ФОРМУЛЫ!'!H322,ROUND(Расчет!K336*'ФОРМУЛЫ!'!I322+L322,0)),Расчет!P336)</f>
        <v>0</v>
      </c>
      <c r="K322" s="5">
        <f>J322*Расчет!E336</f>
        <v>0</v>
      </c>
      <c r="L322" s="3">
        <f>IF($O$16=0,0,$M$16*(Расчет!K336/$O$16))</f>
        <v>0</v>
      </c>
      <c r="O322" s="3">
        <f>IF(Расчет!P336=0,Расчет!L336,0)</f>
        <v>0</v>
      </c>
      <c r="P322" s="12">
        <f t="shared" si="34"/>
        <v>0</v>
      </c>
      <c r="Q322" s="3">
        <f>IF(Расчет!H336='ФОРМУЛЫ!'!$B$5,'ФОРМУЛЫ!'!A322,0)</f>
        <v>0</v>
      </c>
      <c r="R322" s="3">
        <f>IF(Расчет!H336='ФОРМУЛЫ!'!$B$4,'ФОРМУЛЫ!'!A322,0)</f>
        <v>0</v>
      </c>
      <c r="S322" s="3">
        <f>IF(Расчет!H336='ФОРМУЛЫ!'!$B$6,'ФОРМУЛЫ!'!A322,0)</f>
        <v>0</v>
      </c>
      <c r="T322" s="5">
        <f>ROUND((IF(Расчет!R336='ФОРМУЛЫ!'!$E$3,(A322-A322/1.18),IF(Расчет!R336='ФОРМУЛЫ!'!$E$4,0,IF(Расчет!R336='ФОРМУЛЫ!'!$E$5,(A322-A322/1.1),X))))*Расчет!E336,2)</f>
        <v>0</v>
      </c>
      <c r="U322" s="3">
        <f>ROUND((IF(Расчет!R336='ФОРМУЛЫ!'!$E$3,(J322-J322/1.18),IF(Расчет!R336='ФОРМУЛЫ!'!$E$4,0,IF(Расчет!R336='ФОРМУЛЫ!'!$E$5,(J322-J322/1.1),X))))*Расчет!E336,2)</f>
        <v>0</v>
      </c>
      <c r="V322" s="3">
        <f>ROUND((J322-J322/1.18)*Расчет!E336,2)</f>
        <v>0</v>
      </c>
      <c r="W322" s="3">
        <f>ROUND(A322*Расчет!E336*0.21/365,2)</f>
        <v>0</v>
      </c>
      <c r="X322" s="3">
        <f t="shared" si="35"/>
        <v>0</v>
      </c>
      <c r="Y322" s="3">
        <f>IF(($Q$2-Расчет!X336)&gt;0,($Q$2-Расчет!X336),0)</f>
        <v>0</v>
      </c>
      <c r="Z322" s="3">
        <f t="shared" si="36"/>
        <v>0</v>
      </c>
      <c r="AA322" s="3">
        <f>IF(IF(Y322&gt;0,$Q$3-$Q$2,$Q$3-Расчет!X336)&gt;0,IF(Y322&gt;0,$Q$3-$Q$2,$Q$3-Расчет!X336),0)</f>
        <v>0</v>
      </c>
      <c r="AB322" s="3">
        <f t="shared" si="37"/>
        <v>0</v>
      </c>
      <c r="AC322" s="3">
        <f>IF(IF(AA322&gt;0,$Q$4-$Q$3,$Q$4-Расчет!X336)&gt;0,IF(AA322&gt;0,$Q$4-$Q$3,$Q$4-Расчет!X336),0)</f>
        <v>0</v>
      </c>
      <c r="AD322" s="3">
        <f t="shared" si="38"/>
        <v>0</v>
      </c>
      <c r="AE322" s="3">
        <f>IF(IF(AC322&gt;0,$Q$5-$Q$4,$Q$5-Расчет!X336)&gt;0,IF(AC322&gt;0,$Q$5-$Q$4,$Q$5-Расчет!X336),0)</f>
        <v>0</v>
      </c>
      <c r="AF322" s="3">
        <f t="shared" si="39"/>
        <v>0</v>
      </c>
      <c r="AG322" s="3">
        <f>IF(IF(AE322&gt;0,$Q$6-$Q$5,$Q$6-Расчет!X336)&gt;0,IF(AE322&gt;0,$Q$6-$Q$5,$Q$6-Расчет!X336),0)</f>
        <v>0</v>
      </c>
      <c r="AH322" s="3">
        <f t="shared" si="40"/>
        <v>0</v>
      </c>
    </row>
    <row r="323" spans="1:34" x14ac:dyDescent="0.25">
      <c r="A323" s="3">
        <f>IF(Расчет!H337='ФОРМУЛЫ!'!$B$4,Расчет!G337*Расчет!$N$28,IF(Расчет!H337='ФОРМУЛЫ!'!$B$5,Расчет!G337,IF(Расчет!H337='ФОРМУЛЫ!'!$B$6,Расчет!G337*Расчет!$O$28,0)))</f>
        <v>0</v>
      </c>
      <c r="B323" s="3">
        <f>A323*Расчет!E337</f>
        <v>0</v>
      </c>
      <c r="C323" s="3">
        <f>IF(Расчет!J337='ФОРМУЛЫ!'!$B$3,Расчет!G337*Расчет!I337/100,IF(Расчет!J337='ФОРМУЛЫ!'!$B$4,Расчет!I337*Расчет!$N$28,IF(Расчет!J337='ФОРМУЛЫ!'!$B$5,Расчет!I337,IF(Расчет!J337='ФОРМУЛЫ!'!$B$6,Расчет!I337*Расчет!$O$28,0))))</f>
        <v>0</v>
      </c>
      <c r="D323" s="3">
        <f>C323*Расчет!E337</f>
        <v>0</v>
      </c>
      <c r="E323" s="3">
        <f t="shared" si="33"/>
        <v>0</v>
      </c>
      <c r="F323" s="3">
        <f>E323*Расчет!E337</f>
        <v>0</v>
      </c>
      <c r="G323" s="3">
        <f>IF(Расчет!M337="",'ФОРМУЛЫ!'!E323*(100+Расчет!$M$28)/100,'ФОРМУЛЫ!'!E323*(100+Расчет!M337)/100)</f>
        <v>0</v>
      </c>
      <c r="H323" s="7">
        <f>IF(Расчет!M337="",ROUND(Расчет!K337*(1+Расчет!$M$28/100),0),ROUND(Расчет!K337*(1+Расчет!M337/100),0))</f>
        <v>0</v>
      </c>
      <c r="I323" s="7">
        <f>IF(Расчет!M337="",(Расчет!$M$28+100)/100,(Расчет!M337+100)/100)</f>
        <v>1.2</v>
      </c>
      <c r="J323" s="5">
        <f>IF(Расчет!P337="",IF($O$16=0,'ФОРМУЛЫ!'!H323,ROUND(Расчет!K337*'ФОРМУЛЫ!'!I323+L323,0)),Расчет!P337)</f>
        <v>0</v>
      </c>
      <c r="K323" s="5">
        <f>J323*Расчет!E337</f>
        <v>0</v>
      </c>
      <c r="L323" s="3">
        <f>IF($O$16=0,0,$M$16*(Расчет!K337/$O$16))</f>
        <v>0</v>
      </c>
      <c r="O323" s="3">
        <f>IF(Расчет!P337=0,Расчет!L337,0)</f>
        <v>0</v>
      </c>
      <c r="P323" s="12">
        <f t="shared" si="34"/>
        <v>0</v>
      </c>
      <c r="Q323" s="3">
        <f>IF(Расчет!H337='ФОРМУЛЫ!'!$B$5,'ФОРМУЛЫ!'!A323,0)</f>
        <v>0</v>
      </c>
      <c r="R323" s="3">
        <f>IF(Расчет!H337='ФОРМУЛЫ!'!$B$4,'ФОРМУЛЫ!'!A323,0)</f>
        <v>0</v>
      </c>
      <c r="S323" s="3">
        <f>IF(Расчет!H337='ФОРМУЛЫ!'!$B$6,'ФОРМУЛЫ!'!A323,0)</f>
        <v>0</v>
      </c>
      <c r="T323" s="5">
        <f>ROUND((IF(Расчет!R337='ФОРМУЛЫ!'!$E$3,(A323-A323/1.18),IF(Расчет!R337='ФОРМУЛЫ!'!$E$4,0,IF(Расчет!R337='ФОРМУЛЫ!'!$E$5,(A323-A323/1.1),X))))*Расчет!E337,2)</f>
        <v>0</v>
      </c>
      <c r="U323" s="3">
        <f>ROUND((IF(Расчет!R337='ФОРМУЛЫ!'!$E$3,(J323-J323/1.18),IF(Расчет!R337='ФОРМУЛЫ!'!$E$4,0,IF(Расчет!R337='ФОРМУЛЫ!'!$E$5,(J323-J323/1.1),X))))*Расчет!E337,2)</f>
        <v>0</v>
      </c>
      <c r="V323" s="3">
        <f>ROUND((J323-J323/1.18)*Расчет!E337,2)</f>
        <v>0</v>
      </c>
      <c r="W323" s="3">
        <f>ROUND(A323*Расчет!E337*0.21/365,2)</f>
        <v>0</v>
      </c>
      <c r="X323" s="3">
        <f t="shared" si="35"/>
        <v>0</v>
      </c>
      <c r="Y323" s="3">
        <f>IF(($Q$2-Расчет!X337)&gt;0,($Q$2-Расчет!X337),0)</f>
        <v>0</v>
      </c>
      <c r="Z323" s="3">
        <f t="shared" si="36"/>
        <v>0</v>
      </c>
      <c r="AA323" s="3">
        <f>IF(IF(Y323&gt;0,$Q$3-$Q$2,$Q$3-Расчет!X337)&gt;0,IF(Y323&gt;0,$Q$3-$Q$2,$Q$3-Расчет!X337),0)</f>
        <v>0</v>
      </c>
      <c r="AB323" s="3">
        <f t="shared" si="37"/>
        <v>0</v>
      </c>
      <c r="AC323" s="3">
        <f>IF(IF(AA323&gt;0,$Q$4-$Q$3,$Q$4-Расчет!X337)&gt;0,IF(AA323&gt;0,$Q$4-$Q$3,$Q$4-Расчет!X337),0)</f>
        <v>0</v>
      </c>
      <c r="AD323" s="3">
        <f t="shared" si="38"/>
        <v>0</v>
      </c>
      <c r="AE323" s="3">
        <f>IF(IF(AC323&gt;0,$Q$5-$Q$4,$Q$5-Расчет!X337)&gt;0,IF(AC323&gt;0,$Q$5-$Q$4,$Q$5-Расчет!X337),0)</f>
        <v>0</v>
      </c>
      <c r="AF323" s="3">
        <f t="shared" si="39"/>
        <v>0</v>
      </c>
      <c r="AG323" s="3">
        <f>IF(IF(AE323&gt;0,$Q$6-$Q$5,$Q$6-Расчет!X337)&gt;0,IF(AE323&gt;0,$Q$6-$Q$5,$Q$6-Расчет!X337),0)</f>
        <v>0</v>
      </c>
      <c r="AH323" s="3">
        <f t="shared" si="40"/>
        <v>0</v>
      </c>
    </row>
    <row r="324" spans="1:34" x14ac:dyDescent="0.25">
      <c r="A324" s="3">
        <f>IF(Расчет!H338='ФОРМУЛЫ!'!$B$4,Расчет!G338*Расчет!$N$28,IF(Расчет!H338='ФОРМУЛЫ!'!$B$5,Расчет!G338,IF(Расчет!H338='ФОРМУЛЫ!'!$B$6,Расчет!G338*Расчет!$O$28,0)))</f>
        <v>0</v>
      </c>
      <c r="B324" s="3">
        <f>A324*Расчет!E338</f>
        <v>0</v>
      </c>
      <c r="C324" s="3">
        <f>IF(Расчет!J338='ФОРМУЛЫ!'!$B$3,Расчет!G338*Расчет!I338/100,IF(Расчет!J338='ФОРМУЛЫ!'!$B$4,Расчет!I338*Расчет!$N$28,IF(Расчет!J338='ФОРМУЛЫ!'!$B$5,Расчет!I338,IF(Расчет!J338='ФОРМУЛЫ!'!$B$6,Расчет!I338*Расчет!$O$28,0))))</f>
        <v>0</v>
      </c>
      <c r="D324" s="3">
        <f>C324*Расчет!E338</f>
        <v>0</v>
      </c>
      <c r="E324" s="3">
        <f t="shared" si="33"/>
        <v>0</v>
      </c>
      <c r="F324" s="3">
        <f>E324*Расчет!E338</f>
        <v>0</v>
      </c>
      <c r="G324" s="3">
        <f>IF(Расчет!M338="",'ФОРМУЛЫ!'!E324*(100+Расчет!$M$28)/100,'ФОРМУЛЫ!'!E324*(100+Расчет!M338)/100)</f>
        <v>0</v>
      </c>
      <c r="H324" s="7">
        <f>IF(Расчет!M338="",ROUND(Расчет!K338*(1+Расчет!$M$28/100),0),ROUND(Расчет!K338*(1+Расчет!M338/100),0))</f>
        <v>0</v>
      </c>
      <c r="I324" s="7">
        <f>IF(Расчет!M338="",(Расчет!$M$28+100)/100,(Расчет!M338+100)/100)</f>
        <v>1.2</v>
      </c>
      <c r="J324" s="5">
        <f>IF(Расчет!P338="",IF($O$16=0,'ФОРМУЛЫ!'!H324,ROUND(Расчет!K338*'ФОРМУЛЫ!'!I324+L324,0)),Расчет!P338)</f>
        <v>0</v>
      </c>
      <c r="K324" s="5">
        <f>J324*Расчет!E338</f>
        <v>0</v>
      </c>
      <c r="L324" s="3">
        <f>IF($O$16=0,0,$M$16*(Расчет!K338/$O$16))</f>
        <v>0</v>
      </c>
      <c r="O324" s="3">
        <f>IF(Расчет!P338=0,Расчет!L338,0)</f>
        <v>0</v>
      </c>
      <c r="P324" s="12">
        <f t="shared" si="34"/>
        <v>0</v>
      </c>
      <c r="Q324" s="3">
        <f>IF(Расчет!H338='ФОРМУЛЫ!'!$B$5,'ФОРМУЛЫ!'!A324,0)</f>
        <v>0</v>
      </c>
      <c r="R324" s="3">
        <f>IF(Расчет!H338='ФОРМУЛЫ!'!$B$4,'ФОРМУЛЫ!'!A324,0)</f>
        <v>0</v>
      </c>
      <c r="S324" s="3">
        <f>IF(Расчет!H338='ФОРМУЛЫ!'!$B$6,'ФОРМУЛЫ!'!A324,0)</f>
        <v>0</v>
      </c>
      <c r="T324" s="5">
        <f>ROUND((IF(Расчет!R338='ФОРМУЛЫ!'!$E$3,(A324-A324/1.18),IF(Расчет!R338='ФОРМУЛЫ!'!$E$4,0,IF(Расчет!R338='ФОРМУЛЫ!'!$E$5,(A324-A324/1.1),X))))*Расчет!E338,2)</f>
        <v>0</v>
      </c>
      <c r="U324" s="3">
        <f>ROUND((IF(Расчет!R338='ФОРМУЛЫ!'!$E$3,(J324-J324/1.18),IF(Расчет!R338='ФОРМУЛЫ!'!$E$4,0,IF(Расчет!R338='ФОРМУЛЫ!'!$E$5,(J324-J324/1.1),X))))*Расчет!E338,2)</f>
        <v>0</v>
      </c>
      <c r="V324" s="3">
        <f>ROUND((J324-J324/1.18)*Расчет!E338,2)</f>
        <v>0</v>
      </c>
      <c r="W324" s="3">
        <f>ROUND(A324*Расчет!E338*0.21/365,2)</f>
        <v>0</v>
      </c>
      <c r="X324" s="3">
        <f t="shared" si="35"/>
        <v>0</v>
      </c>
      <c r="Y324" s="3">
        <f>IF(($Q$2-Расчет!X338)&gt;0,($Q$2-Расчет!X338),0)</f>
        <v>0</v>
      </c>
      <c r="Z324" s="3">
        <f t="shared" si="36"/>
        <v>0</v>
      </c>
      <c r="AA324" s="3">
        <f>IF(IF(Y324&gt;0,$Q$3-$Q$2,$Q$3-Расчет!X338)&gt;0,IF(Y324&gt;0,$Q$3-$Q$2,$Q$3-Расчет!X338),0)</f>
        <v>0</v>
      </c>
      <c r="AB324" s="3">
        <f t="shared" si="37"/>
        <v>0</v>
      </c>
      <c r="AC324" s="3">
        <f>IF(IF(AA324&gt;0,$Q$4-$Q$3,$Q$4-Расчет!X338)&gt;0,IF(AA324&gt;0,$Q$4-$Q$3,$Q$4-Расчет!X338),0)</f>
        <v>0</v>
      </c>
      <c r="AD324" s="3">
        <f t="shared" si="38"/>
        <v>0</v>
      </c>
      <c r="AE324" s="3">
        <f>IF(IF(AC324&gt;0,$Q$5-$Q$4,$Q$5-Расчет!X338)&gt;0,IF(AC324&gt;0,$Q$5-$Q$4,$Q$5-Расчет!X338),0)</f>
        <v>0</v>
      </c>
      <c r="AF324" s="3">
        <f t="shared" si="39"/>
        <v>0</v>
      </c>
      <c r="AG324" s="3">
        <f>IF(IF(AE324&gt;0,$Q$6-$Q$5,$Q$6-Расчет!X338)&gt;0,IF(AE324&gt;0,$Q$6-$Q$5,$Q$6-Расчет!X338),0)</f>
        <v>0</v>
      </c>
      <c r="AH324" s="3">
        <f t="shared" si="40"/>
        <v>0</v>
      </c>
    </row>
    <row r="325" spans="1:34" x14ac:dyDescent="0.25">
      <c r="A325" s="3">
        <f>IF(Расчет!H339='ФОРМУЛЫ!'!$B$4,Расчет!G339*Расчет!$N$28,IF(Расчет!H339='ФОРМУЛЫ!'!$B$5,Расчет!G339,IF(Расчет!H339='ФОРМУЛЫ!'!$B$6,Расчет!G339*Расчет!$O$28,0)))</f>
        <v>0</v>
      </c>
      <c r="B325" s="3">
        <f>A325*Расчет!E339</f>
        <v>0</v>
      </c>
      <c r="C325" s="3">
        <f>IF(Расчет!J339='ФОРМУЛЫ!'!$B$3,Расчет!G339*Расчет!I339/100,IF(Расчет!J339='ФОРМУЛЫ!'!$B$4,Расчет!I339*Расчет!$N$28,IF(Расчет!J339='ФОРМУЛЫ!'!$B$5,Расчет!I339,IF(Расчет!J339='ФОРМУЛЫ!'!$B$6,Расчет!I339*Расчет!$O$28,0))))</f>
        <v>0</v>
      </c>
      <c r="D325" s="3">
        <f>C325*Расчет!E339</f>
        <v>0</v>
      </c>
      <c r="E325" s="3">
        <f t="shared" si="33"/>
        <v>0</v>
      </c>
      <c r="F325" s="3">
        <f>E325*Расчет!E339</f>
        <v>0</v>
      </c>
      <c r="G325" s="3">
        <f>IF(Расчет!M339="",'ФОРМУЛЫ!'!E325*(100+Расчет!$M$28)/100,'ФОРМУЛЫ!'!E325*(100+Расчет!M339)/100)</f>
        <v>0</v>
      </c>
      <c r="H325" s="7">
        <f>IF(Расчет!M339="",ROUND(Расчет!K339*(1+Расчет!$M$28/100),0),ROUND(Расчет!K339*(1+Расчет!M339/100),0))</f>
        <v>0</v>
      </c>
      <c r="I325" s="7">
        <f>IF(Расчет!M339="",(Расчет!$M$28+100)/100,(Расчет!M339+100)/100)</f>
        <v>1.2</v>
      </c>
      <c r="J325" s="5">
        <f>IF(Расчет!P339="",IF($O$16=0,'ФОРМУЛЫ!'!H325,ROUND(Расчет!K339*'ФОРМУЛЫ!'!I325+L325,0)),Расчет!P339)</f>
        <v>0</v>
      </c>
      <c r="K325" s="5">
        <f>J325*Расчет!E339</f>
        <v>0</v>
      </c>
      <c r="L325" s="3">
        <f>IF($O$16=0,0,$M$16*(Расчет!K339/$O$16))</f>
        <v>0</v>
      </c>
      <c r="O325" s="3">
        <f>IF(Расчет!P339=0,Расчет!L339,0)</f>
        <v>0</v>
      </c>
      <c r="P325" s="12">
        <f t="shared" si="34"/>
        <v>0</v>
      </c>
      <c r="Q325" s="3">
        <f>IF(Расчет!H339='ФОРМУЛЫ!'!$B$5,'ФОРМУЛЫ!'!A325,0)</f>
        <v>0</v>
      </c>
      <c r="R325" s="3">
        <f>IF(Расчет!H339='ФОРМУЛЫ!'!$B$4,'ФОРМУЛЫ!'!A325,0)</f>
        <v>0</v>
      </c>
      <c r="S325" s="3">
        <f>IF(Расчет!H339='ФОРМУЛЫ!'!$B$6,'ФОРМУЛЫ!'!A325,0)</f>
        <v>0</v>
      </c>
      <c r="T325" s="5">
        <f>ROUND((IF(Расчет!R339='ФОРМУЛЫ!'!$E$3,(A325-A325/1.18),IF(Расчет!R339='ФОРМУЛЫ!'!$E$4,0,IF(Расчет!R339='ФОРМУЛЫ!'!$E$5,(A325-A325/1.1),X))))*Расчет!E339,2)</f>
        <v>0</v>
      </c>
      <c r="U325" s="3">
        <f>ROUND((IF(Расчет!R339='ФОРМУЛЫ!'!$E$3,(J325-J325/1.18),IF(Расчет!R339='ФОРМУЛЫ!'!$E$4,0,IF(Расчет!R339='ФОРМУЛЫ!'!$E$5,(J325-J325/1.1),X))))*Расчет!E339,2)</f>
        <v>0</v>
      </c>
      <c r="V325" s="3">
        <f>ROUND((J325-J325/1.18)*Расчет!E339,2)</f>
        <v>0</v>
      </c>
      <c r="W325" s="3">
        <f>ROUND(A325*Расчет!E339*0.21/365,2)</f>
        <v>0</v>
      </c>
      <c r="X325" s="3">
        <f t="shared" si="35"/>
        <v>0</v>
      </c>
      <c r="Y325" s="3">
        <f>IF(($Q$2-Расчет!X339)&gt;0,($Q$2-Расчет!X339),0)</f>
        <v>0</v>
      </c>
      <c r="Z325" s="3">
        <f t="shared" si="36"/>
        <v>0</v>
      </c>
      <c r="AA325" s="3">
        <f>IF(IF(Y325&gt;0,$Q$3-$Q$2,$Q$3-Расчет!X339)&gt;0,IF(Y325&gt;0,$Q$3-$Q$2,$Q$3-Расчет!X339),0)</f>
        <v>0</v>
      </c>
      <c r="AB325" s="3">
        <f t="shared" si="37"/>
        <v>0</v>
      </c>
      <c r="AC325" s="3">
        <f>IF(IF(AA325&gt;0,$Q$4-$Q$3,$Q$4-Расчет!X339)&gt;0,IF(AA325&gt;0,$Q$4-$Q$3,$Q$4-Расчет!X339),0)</f>
        <v>0</v>
      </c>
      <c r="AD325" s="3">
        <f t="shared" si="38"/>
        <v>0</v>
      </c>
      <c r="AE325" s="3">
        <f>IF(IF(AC325&gt;0,$Q$5-$Q$4,$Q$5-Расчет!X339)&gt;0,IF(AC325&gt;0,$Q$5-$Q$4,$Q$5-Расчет!X339),0)</f>
        <v>0</v>
      </c>
      <c r="AF325" s="3">
        <f t="shared" si="39"/>
        <v>0</v>
      </c>
      <c r="AG325" s="3">
        <f>IF(IF(AE325&gt;0,$Q$6-$Q$5,$Q$6-Расчет!X339)&gt;0,IF(AE325&gt;0,$Q$6-$Q$5,$Q$6-Расчет!X339),0)</f>
        <v>0</v>
      </c>
      <c r="AH325" s="3">
        <f t="shared" si="40"/>
        <v>0</v>
      </c>
    </row>
    <row r="326" spans="1:34" x14ac:dyDescent="0.25">
      <c r="A326" s="3">
        <f>IF(Расчет!H340='ФОРМУЛЫ!'!$B$4,Расчет!G340*Расчет!$N$28,IF(Расчет!H340='ФОРМУЛЫ!'!$B$5,Расчет!G340,IF(Расчет!H340='ФОРМУЛЫ!'!$B$6,Расчет!G340*Расчет!$O$28,0)))</f>
        <v>0</v>
      </c>
      <c r="B326" s="3">
        <f>A326*Расчет!E340</f>
        <v>0</v>
      </c>
      <c r="C326" s="3">
        <f>IF(Расчет!J340='ФОРМУЛЫ!'!$B$3,Расчет!G340*Расчет!I340/100,IF(Расчет!J340='ФОРМУЛЫ!'!$B$4,Расчет!I340*Расчет!$N$28,IF(Расчет!J340='ФОРМУЛЫ!'!$B$5,Расчет!I340,IF(Расчет!J340='ФОРМУЛЫ!'!$B$6,Расчет!I340*Расчет!$O$28,0))))</f>
        <v>0</v>
      </c>
      <c r="D326" s="3">
        <f>C326*Расчет!E340</f>
        <v>0</v>
      </c>
      <c r="E326" s="3">
        <f t="shared" si="33"/>
        <v>0</v>
      </c>
      <c r="F326" s="3">
        <f>E326*Расчет!E340</f>
        <v>0</v>
      </c>
      <c r="G326" s="3">
        <f>IF(Расчет!M340="",'ФОРМУЛЫ!'!E326*(100+Расчет!$M$28)/100,'ФОРМУЛЫ!'!E326*(100+Расчет!M340)/100)</f>
        <v>0</v>
      </c>
      <c r="H326" s="7">
        <f>IF(Расчет!M340="",ROUND(Расчет!K340*(1+Расчет!$M$28/100),0),ROUND(Расчет!K340*(1+Расчет!M340/100),0))</f>
        <v>0</v>
      </c>
      <c r="I326" s="7">
        <f>IF(Расчет!M340="",(Расчет!$M$28+100)/100,(Расчет!M340+100)/100)</f>
        <v>1.2</v>
      </c>
      <c r="J326" s="5">
        <f>IF(Расчет!P340="",IF($O$16=0,'ФОРМУЛЫ!'!H326,ROUND(Расчет!K340*'ФОРМУЛЫ!'!I326+L326,0)),Расчет!P340)</f>
        <v>0</v>
      </c>
      <c r="K326" s="5">
        <f>J326*Расчет!E340</f>
        <v>0</v>
      </c>
      <c r="L326" s="3">
        <f>IF($O$16=0,0,$M$16*(Расчет!K340/$O$16))</f>
        <v>0</v>
      </c>
      <c r="O326" s="3">
        <f>IF(Расчет!P340=0,Расчет!L340,0)</f>
        <v>0</v>
      </c>
      <c r="P326" s="12">
        <f t="shared" si="34"/>
        <v>0</v>
      </c>
      <c r="Q326" s="3">
        <f>IF(Расчет!H340='ФОРМУЛЫ!'!$B$5,'ФОРМУЛЫ!'!A326,0)</f>
        <v>0</v>
      </c>
      <c r="R326" s="3">
        <f>IF(Расчет!H340='ФОРМУЛЫ!'!$B$4,'ФОРМУЛЫ!'!A326,0)</f>
        <v>0</v>
      </c>
      <c r="S326" s="3">
        <f>IF(Расчет!H340='ФОРМУЛЫ!'!$B$6,'ФОРМУЛЫ!'!A326,0)</f>
        <v>0</v>
      </c>
      <c r="T326" s="5">
        <f>ROUND((IF(Расчет!R340='ФОРМУЛЫ!'!$E$3,(A326-A326/1.18),IF(Расчет!R340='ФОРМУЛЫ!'!$E$4,0,IF(Расчет!R340='ФОРМУЛЫ!'!$E$5,(A326-A326/1.1),X))))*Расчет!E340,2)</f>
        <v>0</v>
      </c>
      <c r="U326" s="3">
        <f>ROUND((IF(Расчет!R340='ФОРМУЛЫ!'!$E$3,(J326-J326/1.18),IF(Расчет!R340='ФОРМУЛЫ!'!$E$4,0,IF(Расчет!R340='ФОРМУЛЫ!'!$E$5,(J326-J326/1.1),X))))*Расчет!E340,2)</f>
        <v>0</v>
      </c>
      <c r="V326" s="3">
        <f>ROUND((J326-J326/1.18)*Расчет!E340,2)</f>
        <v>0</v>
      </c>
      <c r="W326" s="3">
        <f>ROUND(A326*Расчет!E340*0.21/365,2)</f>
        <v>0</v>
      </c>
      <c r="X326" s="3">
        <f t="shared" si="35"/>
        <v>0</v>
      </c>
      <c r="Y326" s="3">
        <f>IF(($Q$2-Расчет!X340)&gt;0,($Q$2-Расчет!X340),0)</f>
        <v>0</v>
      </c>
      <c r="Z326" s="3">
        <f t="shared" si="36"/>
        <v>0</v>
      </c>
      <c r="AA326" s="3">
        <f>IF(IF(Y326&gt;0,$Q$3-$Q$2,$Q$3-Расчет!X340)&gt;0,IF(Y326&gt;0,$Q$3-$Q$2,$Q$3-Расчет!X340),0)</f>
        <v>0</v>
      </c>
      <c r="AB326" s="3">
        <f t="shared" si="37"/>
        <v>0</v>
      </c>
      <c r="AC326" s="3">
        <f>IF(IF(AA326&gt;0,$Q$4-$Q$3,$Q$4-Расчет!X340)&gt;0,IF(AA326&gt;0,$Q$4-$Q$3,$Q$4-Расчет!X340),0)</f>
        <v>0</v>
      </c>
      <c r="AD326" s="3">
        <f t="shared" si="38"/>
        <v>0</v>
      </c>
      <c r="AE326" s="3">
        <f>IF(IF(AC326&gt;0,$Q$5-$Q$4,$Q$5-Расчет!X340)&gt;0,IF(AC326&gt;0,$Q$5-$Q$4,$Q$5-Расчет!X340),0)</f>
        <v>0</v>
      </c>
      <c r="AF326" s="3">
        <f t="shared" si="39"/>
        <v>0</v>
      </c>
      <c r="AG326" s="3">
        <f>IF(IF(AE326&gt;0,$Q$6-$Q$5,$Q$6-Расчет!X340)&gt;0,IF(AE326&gt;0,$Q$6-$Q$5,$Q$6-Расчет!X340),0)</f>
        <v>0</v>
      </c>
      <c r="AH326" s="3">
        <f t="shared" si="40"/>
        <v>0</v>
      </c>
    </row>
    <row r="327" spans="1:34" x14ac:dyDescent="0.25">
      <c r="A327" s="3">
        <f>IF(Расчет!H341='ФОРМУЛЫ!'!$B$4,Расчет!G341*Расчет!$N$28,IF(Расчет!H341='ФОРМУЛЫ!'!$B$5,Расчет!G341,IF(Расчет!H341='ФОРМУЛЫ!'!$B$6,Расчет!G341*Расчет!$O$28,0)))</f>
        <v>0</v>
      </c>
      <c r="B327" s="3">
        <f>A327*Расчет!E341</f>
        <v>0</v>
      </c>
      <c r="C327" s="3">
        <f>IF(Расчет!J341='ФОРМУЛЫ!'!$B$3,Расчет!G341*Расчет!I341/100,IF(Расчет!J341='ФОРМУЛЫ!'!$B$4,Расчет!I341*Расчет!$N$28,IF(Расчет!J341='ФОРМУЛЫ!'!$B$5,Расчет!I341,IF(Расчет!J341='ФОРМУЛЫ!'!$B$6,Расчет!I341*Расчет!$O$28,0))))</f>
        <v>0</v>
      </c>
      <c r="D327" s="3">
        <f>C327*Расчет!E341</f>
        <v>0</v>
      </c>
      <c r="E327" s="3">
        <f t="shared" si="33"/>
        <v>0</v>
      </c>
      <c r="F327" s="3">
        <f>E327*Расчет!E341</f>
        <v>0</v>
      </c>
      <c r="G327" s="3">
        <f>IF(Расчет!M341="",'ФОРМУЛЫ!'!E327*(100+Расчет!$M$28)/100,'ФОРМУЛЫ!'!E327*(100+Расчет!M341)/100)</f>
        <v>0</v>
      </c>
      <c r="H327" s="7">
        <f>IF(Расчет!M341="",ROUND(Расчет!K341*(1+Расчет!$M$28/100),0),ROUND(Расчет!K341*(1+Расчет!M341/100),0))</f>
        <v>0</v>
      </c>
      <c r="I327" s="7">
        <f>IF(Расчет!M341="",(Расчет!$M$28+100)/100,(Расчет!M341+100)/100)</f>
        <v>1.2</v>
      </c>
      <c r="J327" s="5">
        <f>IF(Расчет!P341="",IF($O$16=0,'ФОРМУЛЫ!'!H327,ROUND(Расчет!K341*'ФОРМУЛЫ!'!I327+L327,0)),Расчет!P341)</f>
        <v>0</v>
      </c>
      <c r="K327" s="5">
        <f>J327*Расчет!E341</f>
        <v>0</v>
      </c>
      <c r="L327" s="3">
        <f>IF($O$16=0,0,$M$16*(Расчет!K341/$O$16))</f>
        <v>0</v>
      </c>
      <c r="O327" s="3">
        <f>IF(Расчет!P341=0,Расчет!L341,0)</f>
        <v>0</v>
      </c>
      <c r="P327" s="12">
        <f t="shared" si="34"/>
        <v>0</v>
      </c>
      <c r="Q327" s="3">
        <f>IF(Расчет!H341='ФОРМУЛЫ!'!$B$5,'ФОРМУЛЫ!'!A327,0)</f>
        <v>0</v>
      </c>
      <c r="R327" s="3">
        <f>IF(Расчет!H341='ФОРМУЛЫ!'!$B$4,'ФОРМУЛЫ!'!A327,0)</f>
        <v>0</v>
      </c>
      <c r="S327" s="3">
        <f>IF(Расчет!H341='ФОРМУЛЫ!'!$B$6,'ФОРМУЛЫ!'!A327,0)</f>
        <v>0</v>
      </c>
      <c r="T327" s="5">
        <f>ROUND((IF(Расчет!R341='ФОРМУЛЫ!'!$E$3,(A327-A327/1.18),IF(Расчет!R341='ФОРМУЛЫ!'!$E$4,0,IF(Расчет!R341='ФОРМУЛЫ!'!$E$5,(A327-A327/1.1),X))))*Расчет!E341,2)</f>
        <v>0</v>
      </c>
      <c r="U327" s="3">
        <f>ROUND((IF(Расчет!R341='ФОРМУЛЫ!'!$E$3,(J327-J327/1.18),IF(Расчет!R341='ФОРМУЛЫ!'!$E$4,0,IF(Расчет!R341='ФОРМУЛЫ!'!$E$5,(J327-J327/1.1),X))))*Расчет!E341,2)</f>
        <v>0</v>
      </c>
      <c r="V327" s="3">
        <f>ROUND((J327-J327/1.18)*Расчет!E341,2)</f>
        <v>0</v>
      </c>
      <c r="W327" s="3">
        <f>ROUND(A327*Расчет!E341*0.21/365,2)</f>
        <v>0</v>
      </c>
      <c r="X327" s="3">
        <f t="shared" si="35"/>
        <v>0</v>
      </c>
      <c r="Y327" s="3">
        <f>IF(($Q$2-Расчет!X341)&gt;0,($Q$2-Расчет!X341),0)</f>
        <v>0</v>
      </c>
      <c r="Z327" s="3">
        <f t="shared" si="36"/>
        <v>0</v>
      </c>
      <c r="AA327" s="3">
        <f>IF(IF(Y327&gt;0,$Q$3-$Q$2,$Q$3-Расчет!X341)&gt;0,IF(Y327&gt;0,$Q$3-$Q$2,$Q$3-Расчет!X341),0)</f>
        <v>0</v>
      </c>
      <c r="AB327" s="3">
        <f t="shared" si="37"/>
        <v>0</v>
      </c>
      <c r="AC327" s="3">
        <f>IF(IF(AA327&gt;0,$Q$4-$Q$3,$Q$4-Расчет!X341)&gt;0,IF(AA327&gt;0,$Q$4-$Q$3,$Q$4-Расчет!X341),0)</f>
        <v>0</v>
      </c>
      <c r="AD327" s="3">
        <f t="shared" si="38"/>
        <v>0</v>
      </c>
      <c r="AE327" s="3">
        <f>IF(IF(AC327&gt;0,$Q$5-$Q$4,$Q$5-Расчет!X341)&gt;0,IF(AC327&gt;0,$Q$5-$Q$4,$Q$5-Расчет!X341),0)</f>
        <v>0</v>
      </c>
      <c r="AF327" s="3">
        <f t="shared" si="39"/>
        <v>0</v>
      </c>
      <c r="AG327" s="3">
        <f>IF(IF(AE327&gt;0,$Q$6-$Q$5,$Q$6-Расчет!X341)&gt;0,IF(AE327&gt;0,$Q$6-$Q$5,$Q$6-Расчет!X341),0)</f>
        <v>0</v>
      </c>
      <c r="AH327" s="3">
        <f t="shared" si="40"/>
        <v>0</v>
      </c>
    </row>
    <row r="328" spans="1:34" x14ac:dyDescent="0.25">
      <c r="A328" s="3">
        <f>IF(Расчет!H342='ФОРМУЛЫ!'!$B$4,Расчет!G342*Расчет!$N$28,IF(Расчет!H342='ФОРМУЛЫ!'!$B$5,Расчет!G342,IF(Расчет!H342='ФОРМУЛЫ!'!$B$6,Расчет!G342*Расчет!$O$28,0)))</f>
        <v>0</v>
      </c>
      <c r="B328" s="3">
        <f>A328*Расчет!E342</f>
        <v>0</v>
      </c>
      <c r="C328" s="3">
        <f>IF(Расчет!J342='ФОРМУЛЫ!'!$B$3,Расчет!G342*Расчет!I342/100,IF(Расчет!J342='ФОРМУЛЫ!'!$B$4,Расчет!I342*Расчет!$N$28,IF(Расчет!J342='ФОРМУЛЫ!'!$B$5,Расчет!I342,IF(Расчет!J342='ФОРМУЛЫ!'!$B$6,Расчет!I342*Расчет!$O$28,0))))</f>
        <v>0</v>
      </c>
      <c r="D328" s="3">
        <f>C328*Расчет!E342</f>
        <v>0</v>
      </c>
      <c r="E328" s="3">
        <f t="shared" si="33"/>
        <v>0</v>
      </c>
      <c r="F328" s="3">
        <f>E328*Расчет!E342</f>
        <v>0</v>
      </c>
      <c r="G328" s="3">
        <f>IF(Расчет!M342="",'ФОРМУЛЫ!'!E328*(100+Расчет!$M$28)/100,'ФОРМУЛЫ!'!E328*(100+Расчет!M342)/100)</f>
        <v>0</v>
      </c>
      <c r="H328" s="7">
        <f>IF(Расчет!M342="",ROUND(Расчет!K342*(1+Расчет!$M$28/100),0),ROUND(Расчет!K342*(1+Расчет!M342/100),0))</f>
        <v>0</v>
      </c>
      <c r="I328" s="7">
        <f>IF(Расчет!M342="",(Расчет!$M$28+100)/100,(Расчет!M342+100)/100)</f>
        <v>1.2</v>
      </c>
      <c r="J328" s="5">
        <f>IF(Расчет!P342="",IF($O$16=0,'ФОРМУЛЫ!'!H328,ROUND(Расчет!K342*'ФОРМУЛЫ!'!I328+L328,0)),Расчет!P342)</f>
        <v>0</v>
      </c>
      <c r="K328" s="5">
        <f>J328*Расчет!E342</f>
        <v>0</v>
      </c>
      <c r="L328" s="3">
        <f>IF($O$16=0,0,$M$16*(Расчет!K342/$O$16))</f>
        <v>0</v>
      </c>
      <c r="O328" s="3">
        <f>IF(Расчет!P342=0,Расчет!L342,0)</f>
        <v>0</v>
      </c>
      <c r="P328" s="12">
        <f t="shared" si="34"/>
        <v>0</v>
      </c>
      <c r="Q328" s="3">
        <f>IF(Расчет!H342='ФОРМУЛЫ!'!$B$5,'ФОРМУЛЫ!'!A328,0)</f>
        <v>0</v>
      </c>
      <c r="R328" s="3">
        <f>IF(Расчет!H342='ФОРМУЛЫ!'!$B$4,'ФОРМУЛЫ!'!A328,0)</f>
        <v>0</v>
      </c>
      <c r="S328" s="3">
        <f>IF(Расчет!H342='ФОРМУЛЫ!'!$B$6,'ФОРМУЛЫ!'!A328,0)</f>
        <v>0</v>
      </c>
      <c r="T328" s="5">
        <f>ROUND((IF(Расчет!R342='ФОРМУЛЫ!'!$E$3,(A328-A328/1.18),IF(Расчет!R342='ФОРМУЛЫ!'!$E$4,0,IF(Расчет!R342='ФОРМУЛЫ!'!$E$5,(A328-A328/1.1),X))))*Расчет!E342,2)</f>
        <v>0</v>
      </c>
      <c r="U328" s="3">
        <f>ROUND((IF(Расчет!R342='ФОРМУЛЫ!'!$E$3,(J328-J328/1.18),IF(Расчет!R342='ФОРМУЛЫ!'!$E$4,0,IF(Расчет!R342='ФОРМУЛЫ!'!$E$5,(J328-J328/1.1),X))))*Расчет!E342,2)</f>
        <v>0</v>
      </c>
      <c r="V328" s="3">
        <f>ROUND((J328-J328/1.18)*Расчет!E342,2)</f>
        <v>0</v>
      </c>
      <c r="W328" s="3">
        <f>ROUND(A328*Расчет!E342*0.21/365,2)</f>
        <v>0</v>
      </c>
      <c r="X328" s="3">
        <f t="shared" si="35"/>
        <v>0</v>
      </c>
      <c r="Y328" s="3">
        <f>IF(($Q$2-Расчет!X342)&gt;0,($Q$2-Расчет!X342),0)</f>
        <v>0</v>
      </c>
      <c r="Z328" s="3">
        <f t="shared" si="36"/>
        <v>0</v>
      </c>
      <c r="AA328" s="3">
        <f>IF(IF(Y328&gt;0,$Q$3-$Q$2,$Q$3-Расчет!X342)&gt;0,IF(Y328&gt;0,$Q$3-$Q$2,$Q$3-Расчет!X342),0)</f>
        <v>0</v>
      </c>
      <c r="AB328" s="3">
        <f t="shared" si="37"/>
        <v>0</v>
      </c>
      <c r="AC328" s="3">
        <f>IF(IF(AA328&gt;0,$Q$4-$Q$3,$Q$4-Расчет!X342)&gt;0,IF(AA328&gt;0,$Q$4-$Q$3,$Q$4-Расчет!X342),0)</f>
        <v>0</v>
      </c>
      <c r="AD328" s="3">
        <f t="shared" si="38"/>
        <v>0</v>
      </c>
      <c r="AE328" s="3">
        <f>IF(IF(AC328&gt;0,$Q$5-$Q$4,$Q$5-Расчет!X342)&gt;0,IF(AC328&gt;0,$Q$5-$Q$4,$Q$5-Расчет!X342),0)</f>
        <v>0</v>
      </c>
      <c r="AF328" s="3">
        <f t="shared" si="39"/>
        <v>0</v>
      </c>
      <c r="AG328" s="3">
        <f>IF(IF(AE328&gt;0,$Q$6-$Q$5,$Q$6-Расчет!X342)&gt;0,IF(AE328&gt;0,$Q$6-$Q$5,$Q$6-Расчет!X342),0)</f>
        <v>0</v>
      </c>
      <c r="AH328" s="3">
        <f t="shared" si="40"/>
        <v>0</v>
      </c>
    </row>
    <row r="329" spans="1:34" x14ac:dyDescent="0.25">
      <c r="A329" s="3">
        <f>IF(Расчет!H343='ФОРМУЛЫ!'!$B$4,Расчет!G343*Расчет!$N$28,IF(Расчет!H343='ФОРМУЛЫ!'!$B$5,Расчет!G343,IF(Расчет!H343='ФОРМУЛЫ!'!$B$6,Расчет!G343*Расчет!$O$28,0)))</f>
        <v>0</v>
      </c>
      <c r="B329" s="3">
        <f>A329*Расчет!E343</f>
        <v>0</v>
      </c>
      <c r="C329" s="3">
        <f>IF(Расчет!J343='ФОРМУЛЫ!'!$B$3,Расчет!G343*Расчет!I343/100,IF(Расчет!J343='ФОРМУЛЫ!'!$B$4,Расчет!I343*Расчет!$N$28,IF(Расчет!J343='ФОРМУЛЫ!'!$B$5,Расчет!I343,IF(Расчет!J343='ФОРМУЛЫ!'!$B$6,Расчет!I343*Расчет!$O$28,0))))</f>
        <v>0</v>
      </c>
      <c r="D329" s="3">
        <f>C329*Расчет!E343</f>
        <v>0</v>
      </c>
      <c r="E329" s="3">
        <f t="shared" si="33"/>
        <v>0</v>
      </c>
      <c r="F329" s="3">
        <f>E329*Расчет!E343</f>
        <v>0</v>
      </c>
      <c r="G329" s="3">
        <f>IF(Расчет!M343="",'ФОРМУЛЫ!'!E329*(100+Расчет!$M$28)/100,'ФОРМУЛЫ!'!E329*(100+Расчет!M343)/100)</f>
        <v>0</v>
      </c>
      <c r="H329" s="7">
        <f>IF(Расчет!M343="",ROUND(Расчет!K343*(1+Расчет!$M$28/100),0),ROUND(Расчет!K343*(1+Расчет!M343/100),0))</f>
        <v>0</v>
      </c>
      <c r="I329" s="7">
        <f>IF(Расчет!M343="",(Расчет!$M$28+100)/100,(Расчет!M343+100)/100)</f>
        <v>1.2</v>
      </c>
      <c r="J329" s="5">
        <f>IF(Расчет!P343="",IF($O$16=0,'ФОРМУЛЫ!'!H329,ROUND(Расчет!K343*'ФОРМУЛЫ!'!I329+L329,0)),Расчет!P343)</f>
        <v>0</v>
      </c>
      <c r="K329" s="5">
        <f>J329*Расчет!E343</f>
        <v>0</v>
      </c>
      <c r="L329" s="3">
        <f>IF($O$16=0,0,$M$16*(Расчет!K343/$O$16))</f>
        <v>0</v>
      </c>
      <c r="O329" s="3">
        <f>IF(Расчет!P343=0,Расчет!L343,0)</f>
        <v>0</v>
      </c>
      <c r="P329" s="12">
        <f t="shared" si="34"/>
        <v>0</v>
      </c>
      <c r="Q329" s="3">
        <f>IF(Расчет!H343='ФОРМУЛЫ!'!$B$5,'ФОРМУЛЫ!'!A329,0)</f>
        <v>0</v>
      </c>
      <c r="R329" s="3">
        <f>IF(Расчет!H343='ФОРМУЛЫ!'!$B$4,'ФОРМУЛЫ!'!A329,0)</f>
        <v>0</v>
      </c>
      <c r="S329" s="3">
        <f>IF(Расчет!H343='ФОРМУЛЫ!'!$B$6,'ФОРМУЛЫ!'!A329,0)</f>
        <v>0</v>
      </c>
      <c r="T329" s="5">
        <f>ROUND((IF(Расчет!R343='ФОРМУЛЫ!'!$E$3,(A329-A329/1.18),IF(Расчет!R343='ФОРМУЛЫ!'!$E$4,0,IF(Расчет!R343='ФОРМУЛЫ!'!$E$5,(A329-A329/1.1),X))))*Расчет!E343,2)</f>
        <v>0</v>
      </c>
      <c r="U329" s="3">
        <f>ROUND((IF(Расчет!R343='ФОРМУЛЫ!'!$E$3,(J329-J329/1.18),IF(Расчет!R343='ФОРМУЛЫ!'!$E$4,0,IF(Расчет!R343='ФОРМУЛЫ!'!$E$5,(J329-J329/1.1),X))))*Расчет!E343,2)</f>
        <v>0</v>
      </c>
      <c r="V329" s="3">
        <f>ROUND((J329-J329/1.18)*Расчет!E343,2)</f>
        <v>0</v>
      </c>
      <c r="W329" s="3">
        <f>ROUND(A329*Расчет!E343*0.21/365,2)</f>
        <v>0</v>
      </c>
      <c r="X329" s="3">
        <f t="shared" si="35"/>
        <v>0</v>
      </c>
      <c r="Y329" s="3">
        <f>IF(($Q$2-Расчет!X343)&gt;0,($Q$2-Расчет!X343),0)</f>
        <v>0</v>
      </c>
      <c r="Z329" s="3">
        <f t="shared" si="36"/>
        <v>0</v>
      </c>
      <c r="AA329" s="3">
        <f>IF(IF(Y329&gt;0,$Q$3-$Q$2,$Q$3-Расчет!X343)&gt;0,IF(Y329&gt;0,$Q$3-$Q$2,$Q$3-Расчет!X343),0)</f>
        <v>0</v>
      </c>
      <c r="AB329" s="3">
        <f t="shared" si="37"/>
        <v>0</v>
      </c>
      <c r="AC329" s="3">
        <f>IF(IF(AA329&gt;0,$Q$4-$Q$3,$Q$4-Расчет!X343)&gt;0,IF(AA329&gt;0,$Q$4-$Q$3,$Q$4-Расчет!X343),0)</f>
        <v>0</v>
      </c>
      <c r="AD329" s="3">
        <f t="shared" si="38"/>
        <v>0</v>
      </c>
      <c r="AE329" s="3">
        <f>IF(IF(AC329&gt;0,$Q$5-$Q$4,$Q$5-Расчет!X343)&gt;0,IF(AC329&gt;0,$Q$5-$Q$4,$Q$5-Расчет!X343),0)</f>
        <v>0</v>
      </c>
      <c r="AF329" s="3">
        <f t="shared" si="39"/>
        <v>0</v>
      </c>
      <c r="AG329" s="3">
        <f>IF(IF(AE329&gt;0,$Q$6-$Q$5,$Q$6-Расчет!X343)&gt;0,IF(AE329&gt;0,$Q$6-$Q$5,$Q$6-Расчет!X343),0)</f>
        <v>0</v>
      </c>
      <c r="AH329" s="3">
        <f t="shared" si="40"/>
        <v>0</v>
      </c>
    </row>
    <row r="330" spans="1:34" x14ac:dyDescent="0.25">
      <c r="A330" s="3">
        <f>IF(Расчет!H344='ФОРМУЛЫ!'!$B$4,Расчет!G344*Расчет!$N$28,IF(Расчет!H344='ФОРМУЛЫ!'!$B$5,Расчет!G344,IF(Расчет!H344='ФОРМУЛЫ!'!$B$6,Расчет!G344*Расчет!$O$28,0)))</f>
        <v>0</v>
      </c>
      <c r="B330" s="3">
        <f>A330*Расчет!E344</f>
        <v>0</v>
      </c>
      <c r="C330" s="3">
        <f>IF(Расчет!J344='ФОРМУЛЫ!'!$B$3,Расчет!G344*Расчет!I344/100,IF(Расчет!J344='ФОРМУЛЫ!'!$B$4,Расчет!I344*Расчет!$N$28,IF(Расчет!J344='ФОРМУЛЫ!'!$B$5,Расчет!I344,IF(Расчет!J344='ФОРМУЛЫ!'!$B$6,Расчет!I344*Расчет!$O$28,0))))</f>
        <v>0</v>
      </c>
      <c r="D330" s="3">
        <f>C330*Расчет!E344</f>
        <v>0</v>
      </c>
      <c r="E330" s="3">
        <f t="shared" si="33"/>
        <v>0</v>
      </c>
      <c r="F330" s="3">
        <f>E330*Расчет!E344</f>
        <v>0</v>
      </c>
      <c r="G330" s="3">
        <f>IF(Расчет!M344="",'ФОРМУЛЫ!'!E330*(100+Расчет!$M$28)/100,'ФОРМУЛЫ!'!E330*(100+Расчет!M344)/100)</f>
        <v>0</v>
      </c>
      <c r="H330" s="7">
        <f>IF(Расчет!M344="",ROUND(Расчет!K344*(1+Расчет!$M$28/100),0),ROUND(Расчет!K344*(1+Расчет!M344/100),0))</f>
        <v>0</v>
      </c>
      <c r="I330" s="7">
        <f>IF(Расчет!M344="",(Расчет!$M$28+100)/100,(Расчет!M344+100)/100)</f>
        <v>1.2</v>
      </c>
      <c r="J330" s="5">
        <f>IF(Расчет!P344="",IF($O$16=0,'ФОРМУЛЫ!'!H330,ROUND(Расчет!K344*'ФОРМУЛЫ!'!I330+L330,0)),Расчет!P344)</f>
        <v>0</v>
      </c>
      <c r="K330" s="5">
        <f>J330*Расчет!E344</f>
        <v>0</v>
      </c>
      <c r="L330" s="3">
        <f>IF($O$16=0,0,$M$16*(Расчет!K344/$O$16))</f>
        <v>0</v>
      </c>
      <c r="O330" s="3">
        <f>IF(Расчет!P344=0,Расчет!L344,0)</f>
        <v>0</v>
      </c>
      <c r="P330" s="12">
        <f t="shared" si="34"/>
        <v>0</v>
      </c>
      <c r="Q330" s="3">
        <f>IF(Расчет!H344='ФОРМУЛЫ!'!$B$5,'ФОРМУЛЫ!'!A330,0)</f>
        <v>0</v>
      </c>
      <c r="R330" s="3">
        <f>IF(Расчет!H344='ФОРМУЛЫ!'!$B$4,'ФОРМУЛЫ!'!A330,0)</f>
        <v>0</v>
      </c>
      <c r="S330" s="3">
        <f>IF(Расчет!H344='ФОРМУЛЫ!'!$B$6,'ФОРМУЛЫ!'!A330,0)</f>
        <v>0</v>
      </c>
      <c r="T330" s="5">
        <f>ROUND((IF(Расчет!R344='ФОРМУЛЫ!'!$E$3,(A330-A330/1.18),IF(Расчет!R344='ФОРМУЛЫ!'!$E$4,0,IF(Расчет!R344='ФОРМУЛЫ!'!$E$5,(A330-A330/1.1),X))))*Расчет!E344,2)</f>
        <v>0</v>
      </c>
      <c r="U330" s="3">
        <f>ROUND((IF(Расчет!R344='ФОРМУЛЫ!'!$E$3,(J330-J330/1.18),IF(Расчет!R344='ФОРМУЛЫ!'!$E$4,0,IF(Расчет!R344='ФОРМУЛЫ!'!$E$5,(J330-J330/1.1),X))))*Расчет!E344,2)</f>
        <v>0</v>
      </c>
      <c r="V330" s="3">
        <f>ROUND((J330-J330/1.18)*Расчет!E344,2)</f>
        <v>0</v>
      </c>
      <c r="W330" s="3">
        <f>ROUND(A330*Расчет!E344*0.21/365,2)</f>
        <v>0</v>
      </c>
      <c r="X330" s="3">
        <f t="shared" si="35"/>
        <v>0</v>
      </c>
      <c r="Y330" s="3">
        <f>IF(($Q$2-Расчет!X344)&gt;0,($Q$2-Расчет!X344),0)</f>
        <v>0</v>
      </c>
      <c r="Z330" s="3">
        <f t="shared" si="36"/>
        <v>0</v>
      </c>
      <c r="AA330" s="3">
        <f>IF(IF(Y330&gt;0,$Q$3-$Q$2,$Q$3-Расчет!X344)&gt;0,IF(Y330&gt;0,$Q$3-$Q$2,$Q$3-Расчет!X344),0)</f>
        <v>0</v>
      </c>
      <c r="AB330" s="3">
        <f t="shared" si="37"/>
        <v>0</v>
      </c>
      <c r="AC330" s="3">
        <f>IF(IF(AA330&gt;0,$Q$4-$Q$3,$Q$4-Расчет!X344)&gt;0,IF(AA330&gt;0,$Q$4-$Q$3,$Q$4-Расчет!X344),0)</f>
        <v>0</v>
      </c>
      <c r="AD330" s="3">
        <f t="shared" si="38"/>
        <v>0</v>
      </c>
      <c r="AE330" s="3">
        <f>IF(IF(AC330&gt;0,$Q$5-$Q$4,$Q$5-Расчет!X344)&gt;0,IF(AC330&gt;0,$Q$5-$Q$4,$Q$5-Расчет!X344),0)</f>
        <v>0</v>
      </c>
      <c r="AF330" s="3">
        <f t="shared" si="39"/>
        <v>0</v>
      </c>
      <c r="AG330" s="3">
        <f>IF(IF(AE330&gt;0,$Q$6-$Q$5,$Q$6-Расчет!X344)&gt;0,IF(AE330&gt;0,$Q$6-$Q$5,$Q$6-Расчет!X344),0)</f>
        <v>0</v>
      </c>
      <c r="AH330" s="3">
        <f t="shared" si="40"/>
        <v>0</v>
      </c>
    </row>
    <row r="331" spans="1:34" x14ac:dyDescent="0.25">
      <c r="A331" s="3">
        <f>IF(Расчет!H345='ФОРМУЛЫ!'!$B$4,Расчет!G345*Расчет!$N$28,IF(Расчет!H345='ФОРМУЛЫ!'!$B$5,Расчет!G345,IF(Расчет!H345='ФОРМУЛЫ!'!$B$6,Расчет!G345*Расчет!$O$28,0)))</f>
        <v>0</v>
      </c>
      <c r="B331" s="3">
        <f>A331*Расчет!E345</f>
        <v>0</v>
      </c>
      <c r="C331" s="3">
        <f>IF(Расчет!J345='ФОРМУЛЫ!'!$B$3,Расчет!G345*Расчет!I345/100,IF(Расчет!J345='ФОРМУЛЫ!'!$B$4,Расчет!I345*Расчет!$N$28,IF(Расчет!J345='ФОРМУЛЫ!'!$B$5,Расчет!I345,IF(Расчет!J345='ФОРМУЛЫ!'!$B$6,Расчет!I345*Расчет!$O$28,0))))</f>
        <v>0</v>
      </c>
      <c r="D331" s="3">
        <f>C331*Расчет!E345</f>
        <v>0</v>
      </c>
      <c r="E331" s="3">
        <f t="shared" si="33"/>
        <v>0</v>
      </c>
      <c r="F331" s="3">
        <f>E331*Расчет!E345</f>
        <v>0</v>
      </c>
      <c r="G331" s="3">
        <f>IF(Расчет!M345="",'ФОРМУЛЫ!'!E331*(100+Расчет!$M$28)/100,'ФОРМУЛЫ!'!E331*(100+Расчет!M345)/100)</f>
        <v>0</v>
      </c>
      <c r="H331" s="7">
        <f>IF(Расчет!M345="",ROUND(Расчет!K345*(1+Расчет!$M$28/100),0),ROUND(Расчет!K345*(1+Расчет!M345/100),0))</f>
        <v>0</v>
      </c>
      <c r="I331" s="7">
        <f>IF(Расчет!M345="",(Расчет!$M$28+100)/100,(Расчет!M345+100)/100)</f>
        <v>1.2</v>
      </c>
      <c r="J331" s="5">
        <f>IF(Расчет!P345="",IF($O$16=0,'ФОРМУЛЫ!'!H331,ROUND(Расчет!K345*'ФОРМУЛЫ!'!I331+L331,0)),Расчет!P345)</f>
        <v>0</v>
      </c>
      <c r="K331" s="5">
        <f>J331*Расчет!E345</f>
        <v>0</v>
      </c>
      <c r="L331" s="3">
        <f>IF($O$16=0,0,$M$16*(Расчет!K345/$O$16))</f>
        <v>0</v>
      </c>
      <c r="O331" s="3">
        <f>IF(Расчет!P345=0,Расчет!L345,0)</f>
        <v>0</v>
      </c>
      <c r="P331" s="12">
        <f t="shared" si="34"/>
        <v>0</v>
      </c>
      <c r="Q331" s="3">
        <f>IF(Расчет!H345='ФОРМУЛЫ!'!$B$5,'ФОРМУЛЫ!'!A331,0)</f>
        <v>0</v>
      </c>
      <c r="R331" s="3">
        <f>IF(Расчет!H345='ФОРМУЛЫ!'!$B$4,'ФОРМУЛЫ!'!A331,0)</f>
        <v>0</v>
      </c>
      <c r="S331" s="3">
        <f>IF(Расчет!H345='ФОРМУЛЫ!'!$B$6,'ФОРМУЛЫ!'!A331,0)</f>
        <v>0</v>
      </c>
      <c r="T331" s="5">
        <f>ROUND((IF(Расчет!R345='ФОРМУЛЫ!'!$E$3,(A331-A331/1.18),IF(Расчет!R345='ФОРМУЛЫ!'!$E$4,0,IF(Расчет!R345='ФОРМУЛЫ!'!$E$5,(A331-A331/1.1),X))))*Расчет!E345,2)</f>
        <v>0</v>
      </c>
      <c r="U331" s="3">
        <f>ROUND((IF(Расчет!R345='ФОРМУЛЫ!'!$E$3,(J331-J331/1.18),IF(Расчет!R345='ФОРМУЛЫ!'!$E$4,0,IF(Расчет!R345='ФОРМУЛЫ!'!$E$5,(J331-J331/1.1),X))))*Расчет!E345,2)</f>
        <v>0</v>
      </c>
      <c r="V331" s="3">
        <f>ROUND((J331-J331/1.18)*Расчет!E345,2)</f>
        <v>0</v>
      </c>
      <c r="W331" s="3">
        <f>ROUND(A331*Расчет!E345*0.21/365,2)</f>
        <v>0</v>
      </c>
      <c r="X331" s="3">
        <f t="shared" si="35"/>
        <v>0</v>
      </c>
      <c r="Y331" s="3">
        <f>IF(($Q$2-Расчет!X345)&gt;0,($Q$2-Расчет!X345),0)</f>
        <v>0</v>
      </c>
      <c r="Z331" s="3">
        <f t="shared" si="36"/>
        <v>0</v>
      </c>
      <c r="AA331" s="3">
        <f>IF(IF(Y331&gt;0,$Q$3-$Q$2,$Q$3-Расчет!X345)&gt;0,IF(Y331&gt;0,$Q$3-$Q$2,$Q$3-Расчет!X345),0)</f>
        <v>0</v>
      </c>
      <c r="AB331" s="3">
        <f t="shared" si="37"/>
        <v>0</v>
      </c>
      <c r="AC331" s="3">
        <f>IF(IF(AA331&gt;0,$Q$4-$Q$3,$Q$4-Расчет!X345)&gt;0,IF(AA331&gt;0,$Q$4-$Q$3,$Q$4-Расчет!X345),0)</f>
        <v>0</v>
      </c>
      <c r="AD331" s="3">
        <f t="shared" si="38"/>
        <v>0</v>
      </c>
      <c r="AE331" s="3">
        <f>IF(IF(AC331&gt;0,$Q$5-$Q$4,$Q$5-Расчет!X345)&gt;0,IF(AC331&gt;0,$Q$5-$Q$4,$Q$5-Расчет!X345),0)</f>
        <v>0</v>
      </c>
      <c r="AF331" s="3">
        <f t="shared" si="39"/>
        <v>0</v>
      </c>
      <c r="AG331" s="3">
        <f>IF(IF(AE331&gt;0,$Q$6-$Q$5,$Q$6-Расчет!X345)&gt;0,IF(AE331&gt;0,$Q$6-$Q$5,$Q$6-Расчет!X345),0)</f>
        <v>0</v>
      </c>
      <c r="AH331" s="3">
        <f t="shared" si="40"/>
        <v>0</v>
      </c>
    </row>
    <row r="332" spans="1:34" x14ac:dyDescent="0.25">
      <c r="A332" s="3">
        <f>IF(Расчет!H346='ФОРМУЛЫ!'!$B$4,Расчет!G346*Расчет!$N$28,IF(Расчет!H346='ФОРМУЛЫ!'!$B$5,Расчет!G346,IF(Расчет!H346='ФОРМУЛЫ!'!$B$6,Расчет!G346*Расчет!$O$28,0)))</f>
        <v>0</v>
      </c>
      <c r="B332" s="3">
        <f>A332*Расчет!E346</f>
        <v>0</v>
      </c>
      <c r="C332" s="3">
        <f>IF(Расчет!J346='ФОРМУЛЫ!'!$B$3,Расчет!G346*Расчет!I346/100,IF(Расчет!J346='ФОРМУЛЫ!'!$B$4,Расчет!I346*Расчет!$N$28,IF(Расчет!J346='ФОРМУЛЫ!'!$B$5,Расчет!I346,IF(Расчет!J346='ФОРМУЛЫ!'!$B$6,Расчет!I346*Расчет!$O$28,0))))</f>
        <v>0</v>
      </c>
      <c r="D332" s="3">
        <f>C332*Расчет!E346</f>
        <v>0</v>
      </c>
      <c r="E332" s="3">
        <f t="shared" si="33"/>
        <v>0</v>
      </c>
      <c r="F332" s="3">
        <f>E332*Расчет!E346</f>
        <v>0</v>
      </c>
      <c r="G332" s="3">
        <f>IF(Расчет!M346="",'ФОРМУЛЫ!'!E332*(100+Расчет!$M$28)/100,'ФОРМУЛЫ!'!E332*(100+Расчет!M346)/100)</f>
        <v>0</v>
      </c>
      <c r="H332" s="7">
        <f>IF(Расчет!M346="",ROUND(Расчет!K346*(1+Расчет!$M$28/100),0),ROUND(Расчет!K346*(1+Расчет!M346/100),0))</f>
        <v>0</v>
      </c>
      <c r="I332" s="7">
        <f>IF(Расчет!M346="",(Расчет!$M$28+100)/100,(Расчет!M346+100)/100)</f>
        <v>1.2</v>
      </c>
      <c r="J332" s="5">
        <f>IF(Расчет!P346="",IF($O$16=0,'ФОРМУЛЫ!'!H332,ROUND(Расчет!K346*'ФОРМУЛЫ!'!I332+L332,0)),Расчет!P346)</f>
        <v>0</v>
      </c>
      <c r="K332" s="5">
        <f>J332*Расчет!E346</f>
        <v>0</v>
      </c>
      <c r="L332" s="3">
        <f>IF($O$16=0,0,$M$16*(Расчет!K346/$O$16))</f>
        <v>0</v>
      </c>
      <c r="O332" s="3">
        <f>IF(Расчет!P346=0,Расчет!L346,0)</f>
        <v>0</v>
      </c>
      <c r="P332" s="12">
        <f t="shared" si="34"/>
        <v>0</v>
      </c>
      <c r="Q332" s="3">
        <f>IF(Расчет!H346='ФОРМУЛЫ!'!$B$5,'ФОРМУЛЫ!'!A332,0)</f>
        <v>0</v>
      </c>
      <c r="R332" s="3">
        <f>IF(Расчет!H346='ФОРМУЛЫ!'!$B$4,'ФОРМУЛЫ!'!A332,0)</f>
        <v>0</v>
      </c>
      <c r="S332" s="3">
        <f>IF(Расчет!H346='ФОРМУЛЫ!'!$B$6,'ФОРМУЛЫ!'!A332,0)</f>
        <v>0</v>
      </c>
      <c r="T332" s="5">
        <f>ROUND((IF(Расчет!R346='ФОРМУЛЫ!'!$E$3,(A332-A332/1.18),IF(Расчет!R346='ФОРМУЛЫ!'!$E$4,0,IF(Расчет!R346='ФОРМУЛЫ!'!$E$5,(A332-A332/1.1),X))))*Расчет!E346,2)</f>
        <v>0</v>
      </c>
      <c r="U332" s="3">
        <f>ROUND((IF(Расчет!R346='ФОРМУЛЫ!'!$E$3,(J332-J332/1.18),IF(Расчет!R346='ФОРМУЛЫ!'!$E$4,0,IF(Расчет!R346='ФОРМУЛЫ!'!$E$5,(J332-J332/1.1),X))))*Расчет!E346,2)</f>
        <v>0</v>
      </c>
      <c r="V332" s="3">
        <f>ROUND((J332-J332/1.18)*Расчет!E346,2)</f>
        <v>0</v>
      </c>
      <c r="W332" s="3">
        <f>ROUND(A332*Расчет!E346*0.21/365,2)</f>
        <v>0</v>
      </c>
      <c r="X332" s="3">
        <f t="shared" si="35"/>
        <v>0</v>
      </c>
      <c r="Y332" s="3">
        <f>IF(($Q$2-Расчет!X346)&gt;0,($Q$2-Расчет!X346),0)</f>
        <v>0</v>
      </c>
      <c r="Z332" s="3">
        <f t="shared" si="36"/>
        <v>0</v>
      </c>
      <c r="AA332" s="3">
        <f>IF(IF(Y332&gt;0,$Q$3-$Q$2,$Q$3-Расчет!X346)&gt;0,IF(Y332&gt;0,$Q$3-$Q$2,$Q$3-Расчет!X346),0)</f>
        <v>0</v>
      </c>
      <c r="AB332" s="3">
        <f t="shared" si="37"/>
        <v>0</v>
      </c>
      <c r="AC332" s="3">
        <f>IF(IF(AA332&gt;0,$Q$4-$Q$3,$Q$4-Расчет!X346)&gt;0,IF(AA332&gt;0,$Q$4-$Q$3,$Q$4-Расчет!X346),0)</f>
        <v>0</v>
      </c>
      <c r="AD332" s="3">
        <f t="shared" si="38"/>
        <v>0</v>
      </c>
      <c r="AE332" s="3">
        <f>IF(IF(AC332&gt;0,$Q$5-$Q$4,$Q$5-Расчет!X346)&gt;0,IF(AC332&gt;0,$Q$5-$Q$4,$Q$5-Расчет!X346),0)</f>
        <v>0</v>
      </c>
      <c r="AF332" s="3">
        <f t="shared" si="39"/>
        <v>0</v>
      </c>
      <c r="AG332" s="3">
        <f>IF(IF(AE332&gt;0,$Q$6-$Q$5,$Q$6-Расчет!X346)&gt;0,IF(AE332&gt;0,$Q$6-$Q$5,$Q$6-Расчет!X346),0)</f>
        <v>0</v>
      </c>
      <c r="AH332" s="3">
        <f t="shared" si="40"/>
        <v>0</v>
      </c>
    </row>
    <row r="333" spans="1:34" x14ac:dyDescent="0.25">
      <c r="A333" s="3">
        <f>IF(Расчет!H347='ФОРМУЛЫ!'!$B$4,Расчет!G347*Расчет!$N$28,IF(Расчет!H347='ФОРМУЛЫ!'!$B$5,Расчет!G347,IF(Расчет!H347='ФОРМУЛЫ!'!$B$6,Расчет!G347*Расчет!$O$28,0)))</f>
        <v>0</v>
      </c>
      <c r="B333" s="3">
        <f>A333*Расчет!E347</f>
        <v>0</v>
      </c>
      <c r="C333" s="3">
        <f>IF(Расчет!J347='ФОРМУЛЫ!'!$B$3,Расчет!G347*Расчет!I347/100,IF(Расчет!J347='ФОРМУЛЫ!'!$B$4,Расчет!I347*Расчет!$N$28,IF(Расчет!J347='ФОРМУЛЫ!'!$B$5,Расчет!I347,IF(Расчет!J347='ФОРМУЛЫ!'!$B$6,Расчет!I347*Расчет!$O$28,0))))</f>
        <v>0</v>
      </c>
      <c r="D333" s="3">
        <f>C333*Расчет!E347</f>
        <v>0</v>
      </c>
      <c r="E333" s="3">
        <f t="shared" si="33"/>
        <v>0</v>
      </c>
      <c r="F333" s="3">
        <f>E333*Расчет!E347</f>
        <v>0</v>
      </c>
      <c r="G333" s="3">
        <f>IF(Расчет!M347="",'ФОРМУЛЫ!'!E333*(100+Расчет!$M$28)/100,'ФОРМУЛЫ!'!E333*(100+Расчет!M347)/100)</f>
        <v>0</v>
      </c>
      <c r="H333" s="7">
        <f>IF(Расчет!M347="",ROUND(Расчет!K347*(1+Расчет!$M$28/100),0),ROUND(Расчет!K347*(1+Расчет!M347/100),0))</f>
        <v>0</v>
      </c>
      <c r="I333" s="7">
        <f>IF(Расчет!M347="",(Расчет!$M$28+100)/100,(Расчет!M347+100)/100)</f>
        <v>1.2</v>
      </c>
      <c r="J333" s="5">
        <f>IF(Расчет!P347="",IF($O$16=0,'ФОРМУЛЫ!'!H333,ROUND(Расчет!K347*'ФОРМУЛЫ!'!I333+L333,0)),Расчет!P347)</f>
        <v>0</v>
      </c>
      <c r="K333" s="5">
        <f>J333*Расчет!E347</f>
        <v>0</v>
      </c>
      <c r="L333" s="3">
        <f>IF($O$16=0,0,$M$16*(Расчет!K347/$O$16))</f>
        <v>0</v>
      </c>
      <c r="O333" s="3">
        <f>IF(Расчет!P347=0,Расчет!L347,0)</f>
        <v>0</v>
      </c>
      <c r="P333" s="12">
        <f t="shared" si="34"/>
        <v>0</v>
      </c>
      <c r="Q333" s="3">
        <f>IF(Расчет!H347='ФОРМУЛЫ!'!$B$5,'ФОРМУЛЫ!'!A333,0)</f>
        <v>0</v>
      </c>
      <c r="R333" s="3">
        <f>IF(Расчет!H347='ФОРМУЛЫ!'!$B$4,'ФОРМУЛЫ!'!A333,0)</f>
        <v>0</v>
      </c>
      <c r="S333" s="3">
        <f>IF(Расчет!H347='ФОРМУЛЫ!'!$B$6,'ФОРМУЛЫ!'!A333,0)</f>
        <v>0</v>
      </c>
      <c r="T333" s="5">
        <f>ROUND((IF(Расчет!R347='ФОРМУЛЫ!'!$E$3,(A333-A333/1.18),IF(Расчет!R347='ФОРМУЛЫ!'!$E$4,0,IF(Расчет!R347='ФОРМУЛЫ!'!$E$5,(A333-A333/1.1),X))))*Расчет!E347,2)</f>
        <v>0</v>
      </c>
      <c r="U333" s="3">
        <f>ROUND((IF(Расчет!R347='ФОРМУЛЫ!'!$E$3,(J333-J333/1.18),IF(Расчет!R347='ФОРМУЛЫ!'!$E$4,0,IF(Расчет!R347='ФОРМУЛЫ!'!$E$5,(J333-J333/1.1),X))))*Расчет!E347,2)</f>
        <v>0</v>
      </c>
      <c r="V333" s="3">
        <f>ROUND((J333-J333/1.18)*Расчет!E347,2)</f>
        <v>0</v>
      </c>
      <c r="W333" s="3">
        <f>ROUND(A333*Расчет!E347*0.21/365,2)</f>
        <v>0</v>
      </c>
      <c r="X333" s="3">
        <f t="shared" si="35"/>
        <v>0</v>
      </c>
      <c r="Y333" s="3">
        <f>IF(($Q$2-Расчет!X347)&gt;0,($Q$2-Расчет!X347),0)</f>
        <v>0</v>
      </c>
      <c r="Z333" s="3">
        <f t="shared" si="36"/>
        <v>0</v>
      </c>
      <c r="AA333" s="3">
        <f>IF(IF(Y333&gt;0,$Q$3-$Q$2,$Q$3-Расчет!X347)&gt;0,IF(Y333&gt;0,$Q$3-$Q$2,$Q$3-Расчет!X347),0)</f>
        <v>0</v>
      </c>
      <c r="AB333" s="3">
        <f t="shared" si="37"/>
        <v>0</v>
      </c>
      <c r="AC333" s="3">
        <f>IF(IF(AA333&gt;0,$Q$4-$Q$3,$Q$4-Расчет!X347)&gt;0,IF(AA333&gt;0,$Q$4-$Q$3,$Q$4-Расчет!X347),0)</f>
        <v>0</v>
      </c>
      <c r="AD333" s="3">
        <f t="shared" si="38"/>
        <v>0</v>
      </c>
      <c r="AE333" s="3">
        <f>IF(IF(AC333&gt;0,$Q$5-$Q$4,$Q$5-Расчет!X347)&gt;0,IF(AC333&gt;0,$Q$5-$Q$4,$Q$5-Расчет!X347),0)</f>
        <v>0</v>
      </c>
      <c r="AF333" s="3">
        <f t="shared" si="39"/>
        <v>0</v>
      </c>
      <c r="AG333" s="3">
        <f>IF(IF(AE333&gt;0,$Q$6-$Q$5,$Q$6-Расчет!X347)&gt;0,IF(AE333&gt;0,$Q$6-$Q$5,$Q$6-Расчет!X347),0)</f>
        <v>0</v>
      </c>
      <c r="AH333" s="3">
        <f t="shared" si="40"/>
        <v>0</v>
      </c>
    </row>
    <row r="334" spans="1:34" x14ac:dyDescent="0.25">
      <c r="A334" s="3">
        <f>IF(Расчет!H348='ФОРМУЛЫ!'!$B$4,Расчет!G348*Расчет!$N$28,IF(Расчет!H348='ФОРМУЛЫ!'!$B$5,Расчет!G348,IF(Расчет!H348='ФОРМУЛЫ!'!$B$6,Расчет!G348*Расчет!$O$28,0)))</f>
        <v>0</v>
      </c>
      <c r="B334" s="3">
        <f>A334*Расчет!E348</f>
        <v>0</v>
      </c>
      <c r="C334" s="3">
        <f>IF(Расчет!J348='ФОРМУЛЫ!'!$B$3,Расчет!G348*Расчет!I348/100,IF(Расчет!J348='ФОРМУЛЫ!'!$B$4,Расчет!I348*Расчет!$N$28,IF(Расчет!J348='ФОРМУЛЫ!'!$B$5,Расчет!I348,IF(Расчет!J348='ФОРМУЛЫ!'!$B$6,Расчет!I348*Расчет!$O$28,0))))</f>
        <v>0</v>
      </c>
      <c r="D334" s="3">
        <f>C334*Расчет!E348</f>
        <v>0</v>
      </c>
      <c r="E334" s="3">
        <f t="shared" si="33"/>
        <v>0</v>
      </c>
      <c r="F334" s="3">
        <f>E334*Расчет!E348</f>
        <v>0</v>
      </c>
      <c r="G334" s="3">
        <f>IF(Расчет!M348="",'ФОРМУЛЫ!'!E334*(100+Расчет!$M$28)/100,'ФОРМУЛЫ!'!E334*(100+Расчет!M348)/100)</f>
        <v>0</v>
      </c>
      <c r="H334" s="7">
        <f>IF(Расчет!M348="",ROUND(Расчет!K348*(1+Расчет!$M$28/100),0),ROUND(Расчет!K348*(1+Расчет!M348/100),0))</f>
        <v>0</v>
      </c>
      <c r="I334" s="7">
        <f>IF(Расчет!M348="",(Расчет!$M$28+100)/100,(Расчет!M348+100)/100)</f>
        <v>1.2</v>
      </c>
      <c r="J334" s="5">
        <f>IF(Расчет!P348="",IF($O$16=0,'ФОРМУЛЫ!'!H334,ROUND(Расчет!K348*'ФОРМУЛЫ!'!I334+L334,0)),Расчет!P348)</f>
        <v>0</v>
      </c>
      <c r="K334" s="5">
        <f>J334*Расчет!E348</f>
        <v>0</v>
      </c>
      <c r="L334" s="3">
        <f>IF($O$16=0,0,$M$16*(Расчет!K348/$O$16))</f>
        <v>0</v>
      </c>
      <c r="O334" s="3">
        <f>IF(Расчет!P348=0,Расчет!L348,0)</f>
        <v>0</v>
      </c>
      <c r="P334" s="12">
        <f t="shared" si="34"/>
        <v>0</v>
      </c>
      <c r="Q334" s="3">
        <f>IF(Расчет!H348='ФОРМУЛЫ!'!$B$5,'ФОРМУЛЫ!'!A334,0)</f>
        <v>0</v>
      </c>
      <c r="R334" s="3">
        <f>IF(Расчет!H348='ФОРМУЛЫ!'!$B$4,'ФОРМУЛЫ!'!A334,0)</f>
        <v>0</v>
      </c>
      <c r="S334" s="3">
        <f>IF(Расчет!H348='ФОРМУЛЫ!'!$B$6,'ФОРМУЛЫ!'!A334,0)</f>
        <v>0</v>
      </c>
      <c r="T334" s="5">
        <f>ROUND((IF(Расчет!R348='ФОРМУЛЫ!'!$E$3,(A334-A334/1.18),IF(Расчет!R348='ФОРМУЛЫ!'!$E$4,0,IF(Расчет!R348='ФОРМУЛЫ!'!$E$5,(A334-A334/1.1),X))))*Расчет!E348,2)</f>
        <v>0</v>
      </c>
      <c r="U334" s="3">
        <f>ROUND((IF(Расчет!R348='ФОРМУЛЫ!'!$E$3,(J334-J334/1.18),IF(Расчет!R348='ФОРМУЛЫ!'!$E$4,0,IF(Расчет!R348='ФОРМУЛЫ!'!$E$5,(J334-J334/1.1),X))))*Расчет!E348,2)</f>
        <v>0</v>
      </c>
      <c r="V334" s="3">
        <f>ROUND((J334-J334/1.18)*Расчет!E348,2)</f>
        <v>0</v>
      </c>
      <c r="W334" s="3">
        <f>ROUND(A334*Расчет!E348*0.21/365,2)</f>
        <v>0</v>
      </c>
      <c r="X334" s="3">
        <f t="shared" si="35"/>
        <v>0</v>
      </c>
      <c r="Y334" s="3">
        <f>IF(($Q$2-Расчет!X348)&gt;0,($Q$2-Расчет!X348),0)</f>
        <v>0</v>
      </c>
      <c r="Z334" s="3">
        <f t="shared" si="36"/>
        <v>0</v>
      </c>
      <c r="AA334" s="3">
        <f>IF(IF(Y334&gt;0,$Q$3-$Q$2,$Q$3-Расчет!X348)&gt;0,IF(Y334&gt;0,$Q$3-$Q$2,$Q$3-Расчет!X348),0)</f>
        <v>0</v>
      </c>
      <c r="AB334" s="3">
        <f t="shared" si="37"/>
        <v>0</v>
      </c>
      <c r="AC334" s="3">
        <f>IF(IF(AA334&gt;0,$Q$4-$Q$3,$Q$4-Расчет!X348)&gt;0,IF(AA334&gt;0,$Q$4-$Q$3,$Q$4-Расчет!X348),0)</f>
        <v>0</v>
      </c>
      <c r="AD334" s="3">
        <f t="shared" si="38"/>
        <v>0</v>
      </c>
      <c r="AE334" s="3">
        <f>IF(IF(AC334&gt;0,$Q$5-$Q$4,$Q$5-Расчет!X348)&gt;0,IF(AC334&gt;0,$Q$5-$Q$4,$Q$5-Расчет!X348),0)</f>
        <v>0</v>
      </c>
      <c r="AF334" s="3">
        <f t="shared" si="39"/>
        <v>0</v>
      </c>
      <c r="AG334" s="3">
        <f>IF(IF(AE334&gt;0,$Q$6-$Q$5,$Q$6-Расчет!X348)&gt;0,IF(AE334&gt;0,$Q$6-$Q$5,$Q$6-Расчет!X348),0)</f>
        <v>0</v>
      </c>
      <c r="AH334" s="3">
        <f t="shared" si="40"/>
        <v>0</v>
      </c>
    </row>
    <row r="335" spans="1:34" x14ac:dyDescent="0.25">
      <c r="A335" s="3">
        <f>IF(Расчет!H349='ФОРМУЛЫ!'!$B$4,Расчет!G349*Расчет!$N$28,IF(Расчет!H349='ФОРМУЛЫ!'!$B$5,Расчет!G349,IF(Расчет!H349='ФОРМУЛЫ!'!$B$6,Расчет!G349*Расчет!$O$28,0)))</f>
        <v>0</v>
      </c>
      <c r="B335" s="3">
        <f>A335*Расчет!E349</f>
        <v>0</v>
      </c>
      <c r="C335" s="3">
        <f>IF(Расчет!J349='ФОРМУЛЫ!'!$B$3,Расчет!G349*Расчет!I349/100,IF(Расчет!J349='ФОРМУЛЫ!'!$B$4,Расчет!I349*Расчет!$N$28,IF(Расчет!J349='ФОРМУЛЫ!'!$B$5,Расчет!I349,IF(Расчет!J349='ФОРМУЛЫ!'!$B$6,Расчет!I349*Расчет!$O$28,0))))</f>
        <v>0</v>
      </c>
      <c r="D335" s="3">
        <f>C335*Расчет!E349</f>
        <v>0</v>
      </c>
      <c r="E335" s="3">
        <f t="shared" si="33"/>
        <v>0</v>
      </c>
      <c r="F335" s="3">
        <f>E335*Расчет!E349</f>
        <v>0</v>
      </c>
      <c r="G335" s="3">
        <f>IF(Расчет!M349="",'ФОРМУЛЫ!'!E335*(100+Расчет!$M$28)/100,'ФОРМУЛЫ!'!E335*(100+Расчет!M349)/100)</f>
        <v>0</v>
      </c>
      <c r="H335" s="7">
        <f>IF(Расчет!M349="",ROUND(Расчет!K349*(1+Расчет!$M$28/100),0),ROUND(Расчет!K349*(1+Расчет!M349/100),0))</f>
        <v>0</v>
      </c>
      <c r="I335" s="7">
        <f>IF(Расчет!M349="",(Расчет!$M$28+100)/100,(Расчет!M349+100)/100)</f>
        <v>1.2</v>
      </c>
      <c r="J335" s="5">
        <f>IF(Расчет!P349="",IF($O$16=0,'ФОРМУЛЫ!'!H335,ROUND(Расчет!K349*'ФОРМУЛЫ!'!I335+L335,0)),Расчет!P349)</f>
        <v>0</v>
      </c>
      <c r="K335" s="5">
        <f>J335*Расчет!E349</f>
        <v>0</v>
      </c>
      <c r="L335" s="3">
        <f>IF($O$16=0,0,$M$16*(Расчет!K349/$O$16))</f>
        <v>0</v>
      </c>
      <c r="O335" s="3">
        <f>IF(Расчет!P349=0,Расчет!L349,0)</f>
        <v>0</v>
      </c>
      <c r="P335" s="12">
        <f t="shared" si="34"/>
        <v>0</v>
      </c>
      <c r="Q335" s="3">
        <f>IF(Расчет!H349='ФОРМУЛЫ!'!$B$5,'ФОРМУЛЫ!'!A335,0)</f>
        <v>0</v>
      </c>
      <c r="R335" s="3">
        <f>IF(Расчет!H349='ФОРМУЛЫ!'!$B$4,'ФОРМУЛЫ!'!A335,0)</f>
        <v>0</v>
      </c>
      <c r="S335" s="3">
        <f>IF(Расчет!H349='ФОРМУЛЫ!'!$B$6,'ФОРМУЛЫ!'!A335,0)</f>
        <v>0</v>
      </c>
      <c r="T335" s="5">
        <f>ROUND((IF(Расчет!R349='ФОРМУЛЫ!'!$E$3,(A335-A335/1.18),IF(Расчет!R349='ФОРМУЛЫ!'!$E$4,0,IF(Расчет!R349='ФОРМУЛЫ!'!$E$5,(A335-A335/1.1),X))))*Расчет!E349,2)</f>
        <v>0</v>
      </c>
      <c r="U335" s="3">
        <f>ROUND((IF(Расчет!R349='ФОРМУЛЫ!'!$E$3,(J335-J335/1.18),IF(Расчет!R349='ФОРМУЛЫ!'!$E$4,0,IF(Расчет!R349='ФОРМУЛЫ!'!$E$5,(J335-J335/1.1),X))))*Расчет!E349,2)</f>
        <v>0</v>
      </c>
      <c r="V335" s="3">
        <f>ROUND((J335-J335/1.18)*Расчет!E349,2)</f>
        <v>0</v>
      </c>
      <c r="W335" s="3">
        <f>ROUND(A335*Расчет!E349*0.21/365,2)</f>
        <v>0</v>
      </c>
      <c r="X335" s="3">
        <f t="shared" si="35"/>
        <v>0</v>
      </c>
      <c r="Y335" s="3">
        <f>IF(($Q$2-Расчет!X349)&gt;0,($Q$2-Расчет!X349),0)</f>
        <v>0</v>
      </c>
      <c r="Z335" s="3">
        <f t="shared" si="36"/>
        <v>0</v>
      </c>
      <c r="AA335" s="3">
        <f>IF(IF(Y335&gt;0,$Q$3-$Q$2,$Q$3-Расчет!X349)&gt;0,IF(Y335&gt;0,$Q$3-$Q$2,$Q$3-Расчет!X349),0)</f>
        <v>0</v>
      </c>
      <c r="AB335" s="3">
        <f t="shared" si="37"/>
        <v>0</v>
      </c>
      <c r="AC335" s="3">
        <f>IF(IF(AA335&gt;0,$Q$4-$Q$3,$Q$4-Расчет!X349)&gt;0,IF(AA335&gt;0,$Q$4-$Q$3,$Q$4-Расчет!X349),0)</f>
        <v>0</v>
      </c>
      <c r="AD335" s="3">
        <f t="shared" si="38"/>
        <v>0</v>
      </c>
      <c r="AE335" s="3">
        <f>IF(IF(AC335&gt;0,$Q$5-$Q$4,$Q$5-Расчет!X349)&gt;0,IF(AC335&gt;0,$Q$5-$Q$4,$Q$5-Расчет!X349),0)</f>
        <v>0</v>
      </c>
      <c r="AF335" s="3">
        <f t="shared" si="39"/>
        <v>0</v>
      </c>
      <c r="AG335" s="3">
        <f>IF(IF(AE335&gt;0,$Q$6-$Q$5,$Q$6-Расчет!X349)&gt;0,IF(AE335&gt;0,$Q$6-$Q$5,$Q$6-Расчет!X349),0)</f>
        <v>0</v>
      </c>
      <c r="AH335" s="3">
        <f t="shared" si="40"/>
        <v>0</v>
      </c>
    </row>
    <row r="336" spans="1:34" x14ac:dyDescent="0.25">
      <c r="A336" s="3">
        <f>IF(Расчет!H350='ФОРМУЛЫ!'!$B$4,Расчет!G350*Расчет!$N$28,IF(Расчет!H350='ФОРМУЛЫ!'!$B$5,Расчет!G350,IF(Расчет!H350='ФОРМУЛЫ!'!$B$6,Расчет!G350*Расчет!$O$28,0)))</f>
        <v>0</v>
      </c>
      <c r="B336" s="3">
        <f>A336*Расчет!E350</f>
        <v>0</v>
      </c>
      <c r="C336" s="3">
        <f>IF(Расчет!J350='ФОРМУЛЫ!'!$B$3,Расчет!G350*Расчет!I350/100,IF(Расчет!J350='ФОРМУЛЫ!'!$B$4,Расчет!I350*Расчет!$N$28,IF(Расчет!J350='ФОРМУЛЫ!'!$B$5,Расчет!I350,IF(Расчет!J350='ФОРМУЛЫ!'!$B$6,Расчет!I350*Расчет!$O$28,0))))</f>
        <v>0</v>
      </c>
      <c r="D336" s="3">
        <f>C336*Расчет!E350</f>
        <v>0</v>
      </c>
      <c r="E336" s="3">
        <f t="shared" si="33"/>
        <v>0</v>
      </c>
      <c r="F336" s="3">
        <f>E336*Расчет!E350</f>
        <v>0</v>
      </c>
      <c r="G336" s="3">
        <f>IF(Расчет!M350="",'ФОРМУЛЫ!'!E336*(100+Расчет!$M$28)/100,'ФОРМУЛЫ!'!E336*(100+Расчет!M350)/100)</f>
        <v>0</v>
      </c>
      <c r="H336" s="7">
        <f>IF(Расчет!M350="",ROUND(Расчет!K350*(1+Расчет!$M$28/100),0),ROUND(Расчет!K350*(1+Расчет!M350/100),0))</f>
        <v>0</v>
      </c>
      <c r="I336" s="7">
        <f>IF(Расчет!M350="",(Расчет!$M$28+100)/100,(Расчет!M350+100)/100)</f>
        <v>1.2</v>
      </c>
      <c r="J336" s="5">
        <f>IF(Расчет!P350="",IF($O$16=0,'ФОРМУЛЫ!'!H336,ROUND(Расчет!K350*'ФОРМУЛЫ!'!I336+L336,0)),Расчет!P350)</f>
        <v>0</v>
      </c>
      <c r="K336" s="5">
        <f>J336*Расчет!E350</f>
        <v>0</v>
      </c>
      <c r="L336" s="3">
        <f>IF($O$16=0,0,$M$16*(Расчет!K350/$O$16))</f>
        <v>0</v>
      </c>
      <c r="O336" s="3">
        <f>IF(Расчет!P350=0,Расчет!L350,0)</f>
        <v>0</v>
      </c>
      <c r="P336" s="12">
        <f t="shared" si="34"/>
        <v>0</v>
      </c>
      <c r="Q336" s="3">
        <f>IF(Расчет!H350='ФОРМУЛЫ!'!$B$5,'ФОРМУЛЫ!'!A336,0)</f>
        <v>0</v>
      </c>
      <c r="R336" s="3">
        <f>IF(Расчет!H350='ФОРМУЛЫ!'!$B$4,'ФОРМУЛЫ!'!A336,0)</f>
        <v>0</v>
      </c>
      <c r="S336" s="3">
        <f>IF(Расчет!H350='ФОРМУЛЫ!'!$B$6,'ФОРМУЛЫ!'!A336,0)</f>
        <v>0</v>
      </c>
      <c r="T336" s="5">
        <f>ROUND((IF(Расчет!R350='ФОРМУЛЫ!'!$E$3,(A336-A336/1.18),IF(Расчет!R350='ФОРМУЛЫ!'!$E$4,0,IF(Расчет!R350='ФОРМУЛЫ!'!$E$5,(A336-A336/1.1),X))))*Расчет!E350,2)</f>
        <v>0</v>
      </c>
      <c r="U336" s="3">
        <f>ROUND((IF(Расчет!R350='ФОРМУЛЫ!'!$E$3,(J336-J336/1.18),IF(Расчет!R350='ФОРМУЛЫ!'!$E$4,0,IF(Расчет!R350='ФОРМУЛЫ!'!$E$5,(J336-J336/1.1),X))))*Расчет!E350,2)</f>
        <v>0</v>
      </c>
      <c r="V336" s="3">
        <f>ROUND((J336-J336/1.18)*Расчет!E350,2)</f>
        <v>0</v>
      </c>
      <c r="W336" s="3">
        <f>ROUND(A336*Расчет!E350*0.21/365,2)</f>
        <v>0</v>
      </c>
      <c r="X336" s="3">
        <f t="shared" si="35"/>
        <v>0</v>
      </c>
      <c r="Y336" s="3">
        <f>IF(($Q$2-Расчет!X350)&gt;0,($Q$2-Расчет!X350),0)</f>
        <v>0</v>
      </c>
      <c r="Z336" s="3">
        <f t="shared" si="36"/>
        <v>0</v>
      </c>
      <c r="AA336" s="3">
        <f>IF(IF(Y336&gt;0,$Q$3-$Q$2,$Q$3-Расчет!X350)&gt;0,IF(Y336&gt;0,$Q$3-$Q$2,$Q$3-Расчет!X350),0)</f>
        <v>0</v>
      </c>
      <c r="AB336" s="3">
        <f t="shared" si="37"/>
        <v>0</v>
      </c>
      <c r="AC336" s="3">
        <f>IF(IF(AA336&gt;0,$Q$4-$Q$3,$Q$4-Расчет!X350)&gt;0,IF(AA336&gt;0,$Q$4-$Q$3,$Q$4-Расчет!X350),0)</f>
        <v>0</v>
      </c>
      <c r="AD336" s="3">
        <f t="shared" si="38"/>
        <v>0</v>
      </c>
      <c r="AE336" s="3">
        <f>IF(IF(AC336&gt;0,$Q$5-$Q$4,$Q$5-Расчет!X350)&gt;0,IF(AC336&gt;0,$Q$5-$Q$4,$Q$5-Расчет!X350),0)</f>
        <v>0</v>
      </c>
      <c r="AF336" s="3">
        <f t="shared" si="39"/>
        <v>0</v>
      </c>
      <c r="AG336" s="3">
        <f>IF(IF(AE336&gt;0,$Q$6-$Q$5,$Q$6-Расчет!X350)&gt;0,IF(AE336&gt;0,$Q$6-$Q$5,$Q$6-Расчет!X350),0)</f>
        <v>0</v>
      </c>
      <c r="AH336" s="3">
        <f t="shared" si="40"/>
        <v>0</v>
      </c>
    </row>
    <row r="337" spans="1:34" x14ac:dyDescent="0.25">
      <c r="A337" s="3">
        <f>IF(Расчет!H351='ФОРМУЛЫ!'!$B$4,Расчет!G351*Расчет!$N$28,IF(Расчет!H351='ФОРМУЛЫ!'!$B$5,Расчет!G351,IF(Расчет!H351='ФОРМУЛЫ!'!$B$6,Расчет!G351*Расчет!$O$28,0)))</f>
        <v>0</v>
      </c>
      <c r="B337" s="3">
        <f>A337*Расчет!E351</f>
        <v>0</v>
      </c>
      <c r="C337" s="3">
        <f>IF(Расчет!J351='ФОРМУЛЫ!'!$B$3,Расчет!G351*Расчет!I351/100,IF(Расчет!J351='ФОРМУЛЫ!'!$B$4,Расчет!I351*Расчет!$N$28,IF(Расчет!J351='ФОРМУЛЫ!'!$B$5,Расчет!I351,IF(Расчет!J351='ФОРМУЛЫ!'!$B$6,Расчет!I351*Расчет!$O$28,0))))</f>
        <v>0</v>
      </c>
      <c r="D337" s="3">
        <f>C337*Расчет!E351</f>
        <v>0</v>
      </c>
      <c r="E337" s="3">
        <f t="shared" ref="E337:E400" si="41">A337-C337</f>
        <v>0</v>
      </c>
      <c r="F337" s="3">
        <f>E337*Расчет!E351</f>
        <v>0</v>
      </c>
      <c r="G337" s="3">
        <f>IF(Расчет!M351="",'ФОРМУЛЫ!'!E337*(100+Расчет!$M$28)/100,'ФОРМУЛЫ!'!E337*(100+Расчет!M351)/100)</f>
        <v>0</v>
      </c>
      <c r="H337" s="7">
        <f>IF(Расчет!M351="",ROUND(Расчет!K351*(1+Расчет!$M$28/100),0),ROUND(Расчет!K351*(1+Расчет!M351/100),0))</f>
        <v>0</v>
      </c>
      <c r="I337" s="7">
        <f>IF(Расчет!M351="",(Расчет!$M$28+100)/100,(Расчет!M351+100)/100)</f>
        <v>1.2</v>
      </c>
      <c r="J337" s="5">
        <f>IF(Расчет!P351="",IF($O$16=0,'ФОРМУЛЫ!'!H337,ROUND(Расчет!K351*'ФОРМУЛЫ!'!I337+L337,0)),Расчет!P351)</f>
        <v>0</v>
      </c>
      <c r="K337" s="5">
        <f>J337*Расчет!E351</f>
        <v>0</v>
      </c>
      <c r="L337" s="3">
        <f>IF($O$16=0,0,$M$16*(Расчет!K351/$O$16))</f>
        <v>0</v>
      </c>
      <c r="O337" s="3">
        <f>IF(Расчет!P351=0,Расчет!L351,0)</f>
        <v>0</v>
      </c>
      <c r="P337" s="12">
        <f t="shared" si="34"/>
        <v>0</v>
      </c>
      <c r="Q337" s="3">
        <f>IF(Расчет!H351='ФОРМУЛЫ!'!$B$5,'ФОРМУЛЫ!'!A337,0)</f>
        <v>0</v>
      </c>
      <c r="R337" s="3">
        <f>IF(Расчет!H351='ФОРМУЛЫ!'!$B$4,'ФОРМУЛЫ!'!A337,0)</f>
        <v>0</v>
      </c>
      <c r="S337" s="3">
        <f>IF(Расчет!H351='ФОРМУЛЫ!'!$B$6,'ФОРМУЛЫ!'!A337,0)</f>
        <v>0</v>
      </c>
      <c r="T337" s="5">
        <f>ROUND((IF(Расчет!R351='ФОРМУЛЫ!'!$E$3,(A337-A337/1.18),IF(Расчет!R351='ФОРМУЛЫ!'!$E$4,0,IF(Расчет!R351='ФОРМУЛЫ!'!$E$5,(A337-A337/1.1),X))))*Расчет!E351,2)</f>
        <v>0</v>
      </c>
      <c r="U337" s="3">
        <f>ROUND((IF(Расчет!R351='ФОРМУЛЫ!'!$E$3,(J337-J337/1.18),IF(Расчет!R351='ФОРМУЛЫ!'!$E$4,0,IF(Расчет!R351='ФОРМУЛЫ!'!$E$5,(J337-J337/1.1),X))))*Расчет!E351,2)</f>
        <v>0</v>
      </c>
      <c r="V337" s="3">
        <f>ROUND((J337-J337/1.18)*Расчет!E351,2)</f>
        <v>0</v>
      </c>
      <c r="W337" s="3">
        <f>ROUND(A337*Расчет!E351*0.21/365,2)</f>
        <v>0</v>
      </c>
      <c r="X337" s="3">
        <f t="shared" si="35"/>
        <v>0</v>
      </c>
      <c r="Y337" s="3">
        <f>IF(($Q$2-Расчет!X351)&gt;0,($Q$2-Расчет!X351),0)</f>
        <v>0</v>
      </c>
      <c r="Z337" s="3">
        <f t="shared" si="36"/>
        <v>0</v>
      </c>
      <c r="AA337" s="3">
        <f>IF(IF(Y337&gt;0,$Q$3-$Q$2,$Q$3-Расчет!X351)&gt;0,IF(Y337&gt;0,$Q$3-$Q$2,$Q$3-Расчет!X351),0)</f>
        <v>0</v>
      </c>
      <c r="AB337" s="3">
        <f t="shared" si="37"/>
        <v>0</v>
      </c>
      <c r="AC337" s="3">
        <f>IF(IF(AA337&gt;0,$Q$4-$Q$3,$Q$4-Расчет!X351)&gt;0,IF(AA337&gt;0,$Q$4-$Q$3,$Q$4-Расчет!X351),0)</f>
        <v>0</v>
      </c>
      <c r="AD337" s="3">
        <f t="shared" si="38"/>
        <v>0</v>
      </c>
      <c r="AE337" s="3">
        <f>IF(IF(AC337&gt;0,$Q$5-$Q$4,$Q$5-Расчет!X351)&gt;0,IF(AC337&gt;0,$Q$5-$Q$4,$Q$5-Расчет!X351),0)</f>
        <v>0</v>
      </c>
      <c r="AF337" s="3">
        <f t="shared" si="39"/>
        <v>0</v>
      </c>
      <c r="AG337" s="3">
        <f>IF(IF(AE337&gt;0,$Q$6-$Q$5,$Q$6-Расчет!X351)&gt;0,IF(AE337&gt;0,$Q$6-$Q$5,$Q$6-Расчет!X351),0)</f>
        <v>0</v>
      </c>
      <c r="AH337" s="3">
        <f t="shared" si="40"/>
        <v>0</v>
      </c>
    </row>
    <row r="338" spans="1:34" x14ac:dyDescent="0.25">
      <c r="A338" s="3">
        <f>IF(Расчет!H352='ФОРМУЛЫ!'!$B$4,Расчет!G352*Расчет!$N$28,IF(Расчет!H352='ФОРМУЛЫ!'!$B$5,Расчет!G352,IF(Расчет!H352='ФОРМУЛЫ!'!$B$6,Расчет!G352*Расчет!$O$28,0)))</f>
        <v>0</v>
      </c>
      <c r="B338" s="3">
        <f>A338*Расчет!E352</f>
        <v>0</v>
      </c>
      <c r="C338" s="3">
        <f>IF(Расчет!J352='ФОРМУЛЫ!'!$B$3,Расчет!G352*Расчет!I352/100,IF(Расчет!J352='ФОРМУЛЫ!'!$B$4,Расчет!I352*Расчет!$N$28,IF(Расчет!J352='ФОРМУЛЫ!'!$B$5,Расчет!I352,IF(Расчет!J352='ФОРМУЛЫ!'!$B$6,Расчет!I352*Расчет!$O$28,0))))</f>
        <v>0</v>
      </c>
      <c r="D338" s="3">
        <f>C338*Расчет!E352</f>
        <v>0</v>
      </c>
      <c r="E338" s="3">
        <f t="shared" si="41"/>
        <v>0</v>
      </c>
      <c r="F338" s="3">
        <f>E338*Расчет!E352</f>
        <v>0</v>
      </c>
      <c r="G338" s="3">
        <f>IF(Расчет!M352="",'ФОРМУЛЫ!'!E338*(100+Расчет!$M$28)/100,'ФОРМУЛЫ!'!E338*(100+Расчет!M352)/100)</f>
        <v>0</v>
      </c>
      <c r="H338" s="7">
        <f>IF(Расчет!M352="",ROUND(Расчет!K352*(1+Расчет!$M$28/100),0),ROUND(Расчет!K352*(1+Расчет!M352/100),0))</f>
        <v>0</v>
      </c>
      <c r="I338" s="7">
        <f>IF(Расчет!M352="",(Расчет!$M$28+100)/100,(Расчет!M352+100)/100)</f>
        <v>1.2</v>
      </c>
      <c r="J338" s="5">
        <f>IF(Расчет!P352="",IF($O$16=0,'ФОРМУЛЫ!'!H338,ROUND(Расчет!K352*'ФОРМУЛЫ!'!I338+L338,0)),Расчет!P352)</f>
        <v>0</v>
      </c>
      <c r="K338" s="5">
        <f>J338*Расчет!E352</f>
        <v>0</v>
      </c>
      <c r="L338" s="3">
        <f>IF($O$16=0,0,$M$16*(Расчет!K352/$O$16))</f>
        <v>0</v>
      </c>
      <c r="O338" s="3">
        <f>IF(Расчет!P352=0,Расчет!L352,0)</f>
        <v>0</v>
      </c>
      <c r="P338" s="12">
        <f t="shared" ref="P338:P401" si="42">IF(E338=0,0,(J338-E338)/J338)</f>
        <v>0</v>
      </c>
      <c r="Q338" s="3">
        <f>IF(Расчет!H352='ФОРМУЛЫ!'!$B$5,'ФОРМУЛЫ!'!A338,0)</f>
        <v>0</v>
      </c>
      <c r="R338" s="3">
        <f>IF(Расчет!H352='ФОРМУЛЫ!'!$B$4,'ФОРМУЛЫ!'!A338,0)</f>
        <v>0</v>
      </c>
      <c r="S338" s="3">
        <f>IF(Расчет!H352='ФОРМУЛЫ!'!$B$6,'ФОРМУЛЫ!'!A338,0)</f>
        <v>0</v>
      </c>
      <c r="T338" s="5">
        <f>ROUND((IF(Расчет!R352='ФОРМУЛЫ!'!$E$3,(A338-A338/1.18),IF(Расчет!R352='ФОРМУЛЫ!'!$E$4,0,IF(Расчет!R352='ФОРМУЛЫ!'!$E$5,(A338-A338/1.1),X))))*Расчет!E352,2)</f>
        <v>0</v>
      </c>
      <c r="U338" s="3">
        <f>ROUND((IF(Расчет!R352='ФОРМУЛЫ!'!$E$3,(J338-J338/1.18),IF(Расчет!R352='ФОРМУЛЫ!'!$E$4,0,IF(Расчет!R352='ФОРМУЛЫ!'!$E$5,(J338-J338/1.1),X))))*Расчет!E352,2)</f>
        <v>0</v>
      </c>
      <c r="V338" s="3">
        <f>ROUND((J338-J338/1.18)*Расчет!E352,2)</f>
        <v>0</v>
      </c>
      <c r="W338" s="3">
        <f>ROUND(A338*Расчет!E352*0.21/365,2)</f>
        <v>0</v>
      </c>
      <c r="X338" s="3">
        <f t="shared" ref="X338:X401" si="43">Z338+AB338+AD338+AF338+AH338</f>
        <v>0</v>
      </c>
      <c r="Y338" s="3">
        <f>IF(($Q$2-Расчет!X352)&gt;0,($Q$2-Расчет!X352),0)</f>
        <v>0</v>
      </c>
      <c r="Z338" s="3">
        <f t="shared" ref="Z338:Z401" si="44">$W338*Y338</f>
        <v>0</v>
      </c>
      <c r="AA338" s="3">
        <f>IF(IF(Y338&gt;0,$Q$3-$Q$2,$Q$3-Расчет!X352)&gt;0,IF(Y338&gt;0,$Q$3-$Q$2,$Q$3-Расчет!X352),0)</f>
        <v>0</v>
      </c>
      <c r="AB338" s="3">
        <f t="shared" ref="AB338:AB401" si="45">$W338*AA338</f>
        <v>0</v>
      </c>
      <c r="AC338" s="3">
        <f>IF(IF(AA338&gt;0,$Q$4-$Q$3,$Q$4-Расчет!X352)&gt;0,IF(AA338&gt;0,$Q$4-$Q$3,$Q$4-Расчет!X352),0)</f>
        <v>0</v>
      </c>
      <c r="AD338" s="3">
        <f t="shared" ref="AD338:AD401" si="46">$W338*AC338</f>
        <v>0</v>
      </c>
      <c r="AE338" s="3">
        <f>IF(IF(AC338&gt;0,$Q$5-$Q$4,$Q$5-Расчет!X352)&gt;0,IF(AC338&gt;0,$Q$5-$Q$4,$Q$5-Расчет!X352),0)</f>
        <v>0</v>
      </c>
      <c r="AF338" s="3">
        <f t="shared" ref="AF338:AF401" si="47">$W338*AE338</f>
        <v>0</v>
      </c>
      <c r="AG338" s="3">
        <f>IF(IF(AE338&gt;0,$Q$6-$Q$5,$Q$6-Расчет!X352)&gt;0,IF(AE338&gt;0,$Q$6-$Q$5,$Q$6-Расчет!X352),0)</f>
        <v>0</v>
      </c>
      <c r="AH338" s="3">
        <f t="shared" ref="AH338:AH401" si="48">$W338*AG338</f>
        <v>0</v>
      </c>
    </row>
    <row r="339" spans="1:34" x14ac:dyDescent="0.25">
      <c r="A339" s="3">
        <f>IF(Расчет!H353='ФОРМУЛЫ!'!$B$4,Расчет!G353*Расчет!$N$28,IF(Расчет!H353='ФОРМУЛЫ!'!$B$5,Расчет!G353,IF(Расчет!H353='ФОРМУЛЫ!'!$B$6,Расчет!G353*Расчет!$O$28,0)))</f>
        <v>0</v>
      </c>
      <c r="B339" s="3">
        <f>A339*Расчет!E353</f>
        <v>0</v>
      </c>
      <c r="C339" s="3">
        <f>IF(Расчет!J353='ФОРМУЛЫ!'!$B$3,Расчет!G353*Расчет!I353/100,IF(Расчет!J353='ФОРМУЛЫ!'!$B$4,Расчет!I353*Расчет!$N$28,IF(Расчет!J353='ФОРМУЛЫ!'!$B$5,Расчет!I353,IF(Расчет!J353='ФОРМУЛЫ!'!$B$6,Расчет!I353*Расчет!$O$28,0))))</f>
        <v>0</v>
      </c>
      <c r="D339" s="3">
        <f>C339*Расчет!E353</f>
        <v>0</v>
      </c>
      <c r="E339" s="3">
        <f t="shared" si="41"/>
        <v>0</v>
      </c>
      <c r="F339" s="3">
        <f>E339*Расчет!E353</f>
        <v>0</v>
      </c>
      <c r="G339" s="3">
        <f>IF(Расчет!M353="",'ФОРМУЛЫ!'!E339*(100+Расчет!$M$28)/100,'ФОРМУЛЫ!'!E339*(100+Расчет!M353)/100)</f>
        <v>0</v>
      </c>
      <c r="H339" s="7">
        <f>IF(Расчет!M353="",ROUND(Расчет!K353*(1+Расчет!$M$28/100),0),ROUND(Расчет!K353*(1+Расчет!M353/100),0))</f>
        <v>0</v>
      </c>
      <c r="I339" s="7">
        <f>IF(Расчет!M353="",(Расчет!$M$28+100)/100,(Расчет!M353+100)/100)</f>
        <v>1.2</v>
      </c>
      <c r="J339" s="5">
        <f>IF(Расчет!P353="",IF($O$16=0,'ФОРМУЛЫ!'!H339,ROUND(Расчет!K353*'ФОРМУЛЫ!'!I339+L339,0)),Расчет!P353)</f>
        <v>0</v>
      </c>
      <c r="K339" s="5">
        <f>J339*Расчет!E353</f>
        <v>0</v>
      </c>
      <c r="L339" s="3">
        <f>IF($O$16=0,0,$M$16*(Расчет!K353/$O$16))</f>
        <v>0</v>
      </c>
      <c r="O339" s="3">
        <f>IF(Расчет!P353=0,Расчет!L353,0)</f>
        <v>0</v>
      </c>
      <c r="P339" s="12">
        <f t="shared" si="42"/>
        <v>0</v>
      </c>
      <c r="Q339" s="3">
        <f>IF(Расчет!H353='ФОРМУЛЫ!'!$B$5,'ФОРМУЛЫ!'!A339,0)</f>
        <v>0</v>
      </c>
      <c r="R339" s="3">
        <f>IF(Расчет!H353='ФОРМУЛЫ!'!$B$4,'ФОРМУЛЫ!'!A339,0)</f>
        <v>0</v>
      </c>
      <c r="S339" s="3">
        <f>IF(Расчет!H353='ФОРМУЛЫ!'!$B$6,'ФОРМУЛЫ!'!A339,0)</f>
        <v>0</v>
      </c>
      <c r="T339" s="5">
        <f>ROUND((IF(Расчет!R353='ФОРМУЛЫ!'!$E$3,(A339-A339/1.18),IF(Расчет!R353='ФОРМУЛЫ!'!$E$4,0,IF(Расчет!R353='ФОРМУЛЫ!'!$E$5,(A339-A339/1.1),X))))*Расчет!E353,2)</f>
        <v>0</v>
      </c>
      <c r="U339" s="3">
        <f>ROUND((IF(Расчет!R353='ФОРМУЛЫ!'!$E$3,(J339-J339/1.18),IF(Расчет!R353='ФОРМУЛЫ!'!$E$4,0,IF(Расчет!R353='ФОРМУЛЫ!'!$E$5,(J339-J339/1.1),X))))*Расчет!E353,2)</f>
        <v>0</v>
      </c>
      <c r="V339" s="3">
        <f>ROUND((J339-J339/1.18)*Расчет!E353,2)</f>
        <v>0</v>
      </c>
      <c r="W339" s="3">
        <f>ROUND(A339*Расчет!E353*0.21/365,2)</f>
        <v>0</v>
      </c>
      <c r="X339" s="3">
        <f t="shared" si="43"/>
        <v>0</v>
      </c>
      <c r="Y339" s="3">
        <f>IF(($Q$2-Расчет!X353)&gt;0,($Q$2-Расчет!X353),0)</f>
        <v>0</v>
      </c>
      <c r="Z339" s="3">
        <f t="shared" si="44"/>
        <v>0</v>
      </c>
      <c r="AA339" s="3">
        <f>IF(IF(Y339&gt;0,$Q$3-$Q$2,$Q$3-Расчет!X353)&gt;0,IF(Y339&gt;0,$Q$3-$Q$2,$Q$3-Расчет!X353),0)</f>
        <v>0</v>
      </c>
      <c r="AB339" s="3">
        <f t="shared" si="45"/>
        <v>0</v>
      </c>
      <c r="AC339" s="3">
        <f>IF(IF(AA339&gt;0,$Q$4-$Q$3,$Q$4-Расчет!X353)&gt;0,IF(AA339&gt;0,$Q$4-$Q$3,$Q$4-Расчет!X353),0)</f>
        <v>0</v>
      </c>
      <c r="AD339" s="3">
        <f t="shared" si="46"/>
        <v>0</v>
      </c>
      <c r="AE339" s="3">
        <f>IF(IF(AC339&gt;0,$Q$5-$Q$4,$Q$5-Расчет!X353)&gt;0,IF(AC339&gt;0,$Q$5-$Q$4,$Q$5-Расчет!X353),0)</f>
        <v>0</v>
      </c>
      <c r="AF339" s="3">
        <f t="shared" si="47"/>
        <v>0</v>
      </c>
      <c r="AG339" s="3">
        <f>IF(IF(AE339&gt;0,$Q$6-$Q$5,$Q$6-Расчет!X353)&gt;0,IF(AE339&gt;0,$Q$6-$Q$5,$Q$6-Расчет!X353),0)</f>
        <v>0</v>
      </c>
      <c r="AH339" s="3">
        <f t="shared" si="48"/>
        <v>0</v>
      </c>
    </row>
    <row r="340" spans="1:34" x14ac:dyDescent="0.25">
      <c r="A340" s="3">
        <f>IF(Расчет!H354='ФОРМУЛЫ!'!$B$4,Расчет!G354*Расчет!$N$28,IF(Расчет!H354='ФОРМУЛЫ!'!$B$5,Расчет!G354,IF(Расчет!H354='ФОРМУЛЫ!'!$B$6,Расчет!G354*Расчет!$O$28,0)))</f>
        <v>0</v>
      </c>
      <c r="B340" s="3">
        <f>A340*Расчет!E354</f>
        <v>0</v>
      </c>
      <c r="C340" s="3">
        <f>IF(Расчет!J354='ФОРМУЛЫ!'!$B$3,Расчет!G354*Расчет!I354/100,IF(Расчет!J354='ФОРМУЛЫ!'!$B$4,Расчет!I354*Расчет!$N$28,IF(Расчет!J354='ФОРМУЛЫ!'!$B$5,Расчет!I354,IF(Расчет!J354='ФОРМУЛЫ!'!$B$6,Расчет!I354*Расчет!$O$28,0))))</f>
        <v>0</v>
      </c>
      <c r="D340" s="3">
        <f>C340*Расчет!E354</f>
        <v>0</v>
      </c>
      <c r="E340" s="3">
        <f t="shared" si="41"/>
        <v>0</v>
      </c>
      <c r="F340" s="3">
        <f>E340*Расчет!E354</f>
        <v>0</v>
      </c>
      <c r="G340" s="3">
        <f>IF(Расчет!M354="",'ФОРМУЛЫ!'!E340*(100+Расчет!$M$28)/100,'ФОРМУЛЫ!'!E340*(100+Расчет!M354)/100)</f>
        <v>0</v>
      </c>
      <c r="H340" s="7">
        <f>IF(Расчет!M354="",ROUND(Расчет!K354*(1+Расчет!$M$28/100),0),ROUND(Расчет!K354*(1+Расчет!M354/100),0))</f>
        <v>0</v>
      </c>
      <c r="I340" s="7">
        <f>IF(Расчет!M354="",(Расчет!$M$28+100)/100,(Расчет!M354+100)/100)</f>
        <v>1.2</v>
      </c>
      <c r="J340" s="5">
        <f>IF(Расчет!P354="",IF($O$16=0,'ФОРМУЛЫ!'!H340,ROUND(Расчет!K354*'ФОРМУЛЫ!'!I340+L340,0)),Расчет!P354)</f>
        <v>0</v>
      </c>
      <c r="K340" s="5">
        <f>J340*Расчет!E354</f>
        <v>0</v>
      </c>
      <c r="L340" s="3">
        <f>IF($O$16=0,0,$M$16*(Расчет!K354/$O$16))</f>
        <v>0</v>
      </c>
      <c r="O340" s="3">
        <f>IF(Расчет!P354=0,Расчет!L354,0)</f>
        <v>0</v>
      </c>
      <c r="P340" s="12">
        <f t="shared" si="42"/>
        <v>0</v>
      </c>
      <c r="Q340" s="3">
        <f>IF(Расчет!H354='ФОРМУЛЫ!'!$B$5,'ФОРМУЛЫ!'!A340,0)</f>
        <v>0</v>
      </c>
      <c r="R340" s="3">
        <f>IF(Расчет!H354='ФОРМУЛЫ!'!$B$4,'ФОРМУЛЫ!'!A340,0)</f>
        <v>0</v>
      </c>
      <c r="S340" s="3">
        <f>IF(Расчет!H354='ФОРМУЛЫ!'!$B$6,'ФОРМУЛЫ!'!A340,0)</f>
        <v>0</v>
      </c>
      <c r="T340" s="5">
        <f>ROUND((IF(Расчет!R354='ФОРМУЛЫ!'!$E$3,(A340-A340/1.18),IF(Расчет!R354='ФОРМУЛЫ!'!$E$4,0,IF(Расчет!R354='ФОРМУЛЫ!'!$E$5,(A340-A340/1.1),X))))*Расчет!E354,2)</f>
        <v>0</v>
      </c>
      <c r="U340" s="3">
        <f>ROUND((IF(Расчет!R354='ФОРМУЛЫ!'!$E$3,(J340-J340/1.18),IF(Расчет!R354='ФОРМУЛЫ!'!$E$4,0,IF(Расчет!R354='ФОРМУЛЫ!'!$E$5,(J340-J340/1.1),X))))*Расчет!E354,2)</f>
        <v>0</v>
      </c>
      <c r="V340" s="3">
        <f>ROUND((J340-J340/1.18)*Расчет!E354,2)</f>
        <v>0</v>
      </c>
      <c r="W340" s="3">
        <f>ROUND(A340*Расчет!E354*0.21/365,2)</f>
        <v>0</v>
      </c>
      <c r="X340" s="3">
        <f t="shared" si="43"/>
        <v>0</v>
      </c>
      <c r="Y340" s="3">
        <f>IF(($Q$2-Расчет!X354)&gt;0,($Q$2-Расчет!X354),0)</f>
        <v>0</v>
      </c>
      <c r="Z340" s="3">
        <f t="shared" si="44"/>
        <v>0</v>
      </c>
      <c r="AA340" s="3">
        <f>IF(IF(Y340&gt;0,$Q$3-$Q$2,$Q$3-Расчет!X354)&gt;0,IF(Y340&gt;0,$Q$3-$Q$2,$Q$3-Расчет!X354),0)</f>
        <v>0</v>
      </c>
      <c r="AB340" s="3">
        <f t="shared" si="45"/>
        <v>0</v>
      </c>
      <c r="AC340" s="3">
        <f>IF(IF(AA340&gt;0,$Q$4-$Q$3,$Q$4-Расчет!X354)&gt;0,IF(AA340&gt;0,$Q$4-$Q$3,$Q$4-Расчет!X354),0)</f>
        <v>0</v>
      </c>
      <c r="AD340" s="3">
        <f t="shared" si="46"/>
        <v>0</v>
      </c>
      <c r="AE340" s="3">
        <f>IF(IF(AC340&gt;0,$Q$5-$Q$4,$Q$5-Расчет!X354)&gt;0,IF(AC340&gt;0,$Q$5-$Q$4,$Q$5-Расчет!X354),0)</f>
        <v>0</v>
      </c>
      <c r="AF340" s="3">
        <f t="shared" si="47"/>
        <v>0</v>
      </c>
      <c r="AG340" s="3">
        <f>IF(IF(AE340&gt;0,$Q$6-$Q$5,$Q$6-Расчет!X354)&gt;0,IF(AE340&gt;0,$Q$6-$Q$5,$Q$6-Расчет!X354),0)</f>
        <v>0</v>
      </c>
      <c r="AH340" s="3">
        <f t="shared" si="48"/>
        <v>0</v>
      </c>
    </row>
    <row r="341" spans="1:34" x14ac:dyDescent="0.25">
      <c r="A341" s="3">
        <f>IF(Расчет!H355='ФОРМУЛЫ!'!$B$4,Расчет!G355*Расчет!$N$28,IF(Расчет!H355='ФОРМУЛЫ!'!$B$5,Расчет!G355,IF(Расчет!H355='ФОРМУЛЫ!'!$B$6,Расчет!G355*Расчет!$O$28,0)))</f>
        <v>0</v>
      </c>
      <c r="B341" s="3">
        <f>A341*Расчет!E355</f>
        <v>0</v>
      </c>
      <c r="C341" s="3">
        <f>IF(Расчет!J355='ФОРМУЛЫ!'!$B$3,Расчет!G355*Расчет!I355/100,IF(Расчет!J355='ФОРМУЛЫ!'!$B$4,Расчет!I355*Расчет!$N$28,IF(Расчет!J355='ФОРМУЛЫ!'!$B$5,Расчет!I355,IF(Расчет!J355='ФОРМУЛЫ!'!$B$6,Расчет!I355*Расчет!$O$28,0))))</f>
        <v>0</v>
      </c>
      <c r="D341" s="3">
        <f>C341*Расчет!E355</f>
        <v>0</v>
      </c>
      <c r="E341" s="3">
        <f t="shared" si="41"/>
        <v>0</v>
      </c>
      <c r="F341" s="3">
        <f>E341*Расчет!E355</f>
        <v>0</v>
      </c>
      <c r="G341" s="3">
        <f>IF(Расчет!M355="",'ФОРМУЛЫ!'!E341*(100+Расчет!$M$28)/100,'ФОРМУЛЫ!'!E341*(100+Расчет!M355)/100)</f>
        <v>0</v>
      </c>
      <c r="H341" s="7">
        <f>IF(Расчет!M355="",ROUND(Расчет!K355*(1+Расчет!$M$28/100),0),ROUND(Расчет!K355*(1+Расчет!M355/100),0))</f>
        <v>0</v>
      </c>
      <c r="I341" s="7">
        <f>IF(Расчет!M355="",(Расчет!$M$28+100)/100,(Расчет!M355+100)/100)</f>
        <v>1.2</v>
      </c>
      <c r="J341" s="5">
        <f>IF(Расчет!P355="",IF($O$16=0,'ФОРМУЛЫ!'!H341,ROUND(Расчет!K355*'ФОРМУЛЫ!'!I341+L341,0)),Расчет!P355)</f>
        <v>0</v>
      </c>
      <c r="K341" s="5">
        <f>J341*Расчет!E355</f>
        <v>0</v>
      </c>
      <c r="L341" s="3">
        <f>IF($O$16=0,0,$M$16*(Расчет!K355/$O$16))</f>
        <v>0</v>
      </c>
      <c r="O341" s="3">
        <f>IF(Расчет!P355=0,Расчет!L355,0)</f>
        <v>0</v>
      </c>
      <c r="P341" s="12">
        <f t="shared" si="42"/>
        <v>0</v>
      </c>
      <c r="Q341" s="3">
        <f>IF(Расчет!H355='ФОРМУЛЫ!'!$B$5,'ФОРМУЛЫ!'!A341,0)</f>
        <v>0</v>
      </c>
      <c r="R341" s="3">
        <f>IF(Расчет!H355='ФОРМУЛЫ!'!$B$4,'ФОРМУЛЫ!'!A341,0)</f>
        <v>0</v>
      </c>
      <c r="S341" s="3">
        <f>IF(Расчет!H355='ФОРМУЛЫ!'!$B$6,'ФОРМУЛЫ!'!A341,0)</f>
        <v>0</v>
      </c>
      <c r="T341" s="5">
        <f>ROUND((IF(Расчет!R355='ФОРМУЛЫ!'!$E$3,(A341-A341/1.18),IF(Расчет!R355='ФОРМУЛЫ!'!$E$4,0,IF(Расчет!R355='ФОРМУЛЫ!'!$E$5,(A341-A341/1.1),X))))*Расчет!E355,2)</f>
        <v>0</v>
      </c>
      <c r="U341" s="3">
        <f>ROUND((IF(Расчет!R355='ФОРМУЛЫ!'!$E$3,(J341-J341/1.18),IF(Расчет!R355='ФОРМУЛЫ!'!$E$4,0,IF(Расчет!R355='ФОРМУЛЫ!'!$E$5,(J341-J341/1.1),X))))*Расчет!E355,2)</f>
        <v>0</v>
      </c>
      <c r="V341" s="3">
        <f>ROUND((J341-J341/1.18)*Расчет!E355,2)</f>
        <v>0</v>
      </c>
      <c r="W341" s="3">
        <f>ROUND(A341*Расчет!E355*0.21/365,2)</f>
        <v>0</v>
      </c>
      <c r="X341" s="3">
        <f t="shared" si="43"/>
        <v>0</v>
      </c>
      <c r="Y341" s="3">
        <f>IF(($Q$2-Расчет!X355)&gt;0,($Q$2-Расчет!X355),0)</f>
        <v>0</v>
      </c>
      <c r="Z341" s="3">
        <f t="shared" si="44"/>
        <v>0</v>
      </c>
      <c r="AA341" s="3">
        <f>IF(IF(Y341&gt;0,$Q$3-$Q$2,$Q$3-Расчет!X355)&gt;0,IF(Y341&gt;0,$Q$3-$Q$2,$Q$3-Расчет!X355),0)</f>
        <v>0</v>
      </c>
      <c r="AB341" s="3">
        <f t="shared" si="45"/>
        <v>0</v>
      </c>
      <c r="AC341" s="3">
        <f>IF(IF(AA341&gt;0,$Q$4-$Q$3,$Q$4-Расчет!X355)&gt;0,IF(AA341&gt;0,$Q$4-$Q$3,$Q$4-Расчет!X355),0)</f>
        <v>0</v>
      </c>
      <c r="AD341" s="3">
        <f t="shared" si="46"/>
        <v>0</v>
      </c>
      <c r="AE341" s="3">
        <f>IF(IF(AC341&gt;0,$Q$5-$Q$4,$Q$5-Расчет!X355)&gt;0,IF(AC341&gt;0,$Q$5-$Q$4,$Q$5-Расчет!X355),0)</f>
        <v>0</v>
      </c>
      <c r="AF341" s="3">
        <f t="shared" si="47"/>
        <v>0</v>
      </c>
      <c r="AG341" s="3">
        <f>IF(IF(AE341&gt;0,$Q$6-$Q$5,$Q$6-Расчет!X355)&gt;0,IF(AE341&gt;0,$Q$6-$Q$5,$Q$6-Расчет!X355),0)</f>
        <v>0</v>
      </c>
      <c r="AH341" s="3">
        <f t="shared" si="48"/>
        <v>0</v>
      </c>
    </row>
    <row r="342" spans="1:34" x14ac:dyDescent="0.25">
      <c r="A342" s="3">
        <f>IF(Расчет!H356='ФОРМУЛЫ!'!$B$4,Расчет!G356*Расчет!$N$28,IF(Расчет!H356='ФОРМУЛЫ!'!$B$5,Расчет!G356,IF(Расчет!H356='ФОРМУЛЫ!'!$B$6,Расчет!G356*Расчет!$O$28,0)))</f>
        <v>0</v>
      </c>
      <c r="B342" s="3">
        <f>A342*Расчет!E356</f>
        <v>0</v>
      </c>
      <c r="C342" s="3">
        <f>IF(Расчет!J356='ФОРМУЛЫ!'!$B$3,Расчет!G356*Расчет!I356/100,IF(Расчет!J356='ФОРМУЛЫ!'!$B$4,Расчет!I356*Расчет!$N$28,IF(Расчет!J356='ФОРМУЛЫ!'!$B$5,Расчет!I356,IF(Расчет!J356='ФОРМУЛЫ!'!$B$6,Расчет!I356*Расчет!$O$28,0))))</f>
        <v>0</v>
      </c>
      <c r="D342" s="3">
        <f>C342*Расчет!E356</f>
        <v>0</v>
      </c>
      <c r="E342" s="3">
        <f t="shared" si="41"/>
        <v>0</v>
      </c>
      <c r="F342" s="3">
        <f>E342*Расчет!E356</f>
        <v>0</v>
      </c>
      <c r="G342" s="3">
        <f>IF(Расчет!M356="",'ФОРМУЛЫ!'!E342*(100+Расчет!$M$28)/100,'ФОРМУЛЫ!'!E342*(100+Расчет!M356)/100)</f>
        <v>0</v>
      </c>
      <c r="H342" s="7">
        <f>IF(Расчет!M356="",ROUND(Расчет!K356*(1+Расчет!$M$28/100),0),ROUND(Расчет!K356*(1+Расчет!M356/100),0))</f>
        <v>0</v>
      </c>
      <c r="I342" s="7">
        <f>IF(Расчет!M356="",(Расчет!$M$28+100)/100,(Расчет!M356+100)/100)</f>
        <v>1.2</v>
      </c>
      <c r="J342" s="5">
        <f>IF(Расчет!P356="",IF($O$16=0,'ФОРМУЛЫ!'!H342,ROUND(Расчет!K356*'ФОРМУЛЫ!'!I342+L342,0)),Расчет!P356)</f>
        <v>0</v>
      </c>
      <c r="K342" s="5">
        <f>J342*Расчет!E356</f>
        <v>0</v>
      </c>
      <c r="L342" s="3">
        <f>IF($O$16=0,0,$M$16*(Расчет!K356/$O$16))</f>
        <v>0</v>
      </c>
      <c r="O342" s="3">
        <f>IF(Расчет!P356=0,Расчет!L356,0)</f>
        <v>0</v>
      </c>
      <c r="P342" s="12">
        <f t="shared" si="42"/>
        <v>0</v>
      </c>
      <c r="Q342" s="3">
        <f>IF(Расчет!H356='ФОРМУЛЫ!'!$B$5,'ФОРМУЛЫ!'!A342,0)</f>
        <v>0</v>
      </c>
      <c r="R342" s="3">
        <f>IF(Расчет!H356='ФОРМУЛЫ!'!$B$4,'ФОРМУЛЫ!'!A342,0)</f>
        <v>0</v>
      </c>
      <c r="S342" s="3">
        <f>IF(Расчет!H356='ФОРМУЛЫ!'!$B$6,'ФОРМУЛЫ!'!A342,0)</f>
        <v>0</v>
      </c>
      <c r="T342" s="5">
        <f>ROUND((IF(Расчет!R356='ФОРМУЛЫ!'!$E$3,(A342-A342/1.18),IF(Расчет!R356='ФОРМУЛЫ!'!$E$4,0,IF(Расчет!R356='ФОРМУЛЫ!'!$E$5,(A342-A342/1.1),X))))*Расчет!E356,2)</f>
        <v>0</v>
      </c>
      <c r="U342" s="3">
        <f>ROUND((IF(Расчет!R356='ФОРМУЛЫ!'!$E$3,(J342-J342/1.18),IF(Расчет!R356='ФОРМУЛЫ!'!$E$4,0,IF(Расчет!R356='ФОРМУЛЫ!'!$E$5,(J342-J342/1.1),X))))*Расчет!E356,2)</f>
        <v>0</v>
      </c>
      <c r="V342" s="3">
        <f>ROUND((J342-J342/1.18)*Расчет!E356,2)</f>
        <v>0</v>
      </c>
      <c r="W342" s="3">
        <f>ROUND(A342*Расчет!E356*0.21/365,2)</f>
        <v>0</v>
      </c>
      <c r="X342" s="3">
        <f t="shared" si="43"/>
        <v>0</v>
      </c>
      <c r="Y342" s="3">
        <f>IF(($Q$2-Расчет!X356)&gt;0,($Q$2-Расчет!X356),0)</f>
        <v>0</v>
      </c>
      <c r="Z342" s="3">
        <f t="shared" si="44"/>
        <v>0</v>
      </c>
      <c r="AA342" s="3">
        <f>IF(IF(Y342&gt;0,$Q$3-$Q$2,$Q$3-Расчет!X356)&gt;0,IF(Y342&gt;0,$Q$3-$Q$2,$Q$3-Расчет!X356),0)</f>
        <v>0</v>
      </c>
      <c r="AB342" s="3">
        <f t="shared" si="45"/>
        <v>0</v>
      </c>
      <c r="AC342" s="3">
        <f>IF(IF(AA342&gt;0,$Q$4-$Q$3,$Q$4-Расчет!X356)&gt;0,IF(AA342&gt;0,$Q$4-$Q$3,$Q$4-Расчет!X356),0)</f>
        <v>0</v>
      </c>
      <c r="AD342" s="3">
        <f t="shared" si="46"/>
        <v>0</v>
      </c>
      <c r="AE342" s="3">
        <f>IF(IF(AC342&gt;0,$Q$5-$Q$4,$Q$5-Расчет!X356)&gt;0,IF(AC342&gt;0,$Q$5-$Q$4,$Q$5-Расчет!X356),0)</f>
        <v>0</v>
      </c>
      <c r="AF342" s="3">
        <f t="shared" si="47"/>
        <v>0</v>
      </c>
      <c r="AG342" s="3">
        <f>IF(IF(AE342&gt;0,$Q$6-$Q$5,$Q$6-Расчет!X356)&gt;0,IF(AE342&gt;0,$Q$6-$Q$5,$Q$6-Расчет!X356),0)</f>
        <v>0</v>
      </c>
      <c r="AH342" s="3">
        <f t="shared" si="48"/>
        <v>0</v>
      </c>
    </row>
    <row r="343" spans="1:34" x14ac:dyDescent="0.25">
      <c r="A343" s="3">
        <f>IF(Расчет!H357='ФОРМУЛЫ!'!$B$4,Расчет!G357*Расчет!$N$28,IF(Расчет!H357='ФОРМУЛЫ!'!$B$5,Расчет!G357,IF(Расчет!H357='ФОРМУЛЫ!'!$B$6,Расчет!G357*Расчет!$O$28,0)))</f>
        <v>0</v>
      </c>
      <c r="B343" s="3">
        <f>A343*Расчет!E357</f>
        <v>0</v>
      </c>
      <c r="C343" s="3">
        <f>IF(Расчет!J357='ФОРМУЛЫ!'!$B$3,Расчет!G357*Расчет!I357/100,IF(Расчет!J357='ФОРМУЛЫ!'!$B$4,Расчет!I357*Расчет!$N$28,IF(Расчет!J357='ФОРМУЛЫ!'!$B$5,Расчет!I357,IF(Расчет!J357='ФОРМУЛЫ!'!$B$6,Расчет!I357*Расчет!$O$28,0))))</f>
        <v>0</v>
      </c>
      <c r="D343" s="3">
        <f>C343*Расчет!E357</f>
        <v>0</v>
      </c>
      <c r="E343" s="3">
        <f t="shared" si="41"/>
        <v>0</v>
      </c>
      <c r="F343" s="3">
        <f>E343*Расчет!E357</f>
        <v>0</v>
      </c>
      <c r="G343" s="3">
        <f>IF(Расчет!M357="",'ФОРМУЛЫ!'!E343*(100+Расчет!$M$28)/100,'ФОРМУЛЫ!'!E343*(100+Расчет!M357)/100)</f>
        <v>0</v>
      </c>
      <c r="H343" s="7">
        <f>IF(Расчет!M357="",ROUND(Расчет!K357*(1+Расчет!$M$28/100),0),ROUND(Расчет!K357*(1+Расчет!M357/100),0))</f>
        <v>0</v>
      </c>
      <c r="I343" s="7">
        <f>IF(Расчет!M357="",(Расчет!$M$28+100)/100,(Расчет!M357+100)/100)</f>
        <v>1.2</v>
      </c>
      <c r="J343" s="5">
        <f>IF(Расчет!P357="",IF($O$16=0,'ФОРМУЛЫ!'!H343,ROUND(Расчет!K357*'ФОРМУЛЫ!'!I343+L343,0)),Расчет!P357)</f>
        <v>0</v>
      </c>
      <c r="K343" s="5">
        <f>J343*Расчет!E357</f>
        <v>0</v>
      </c>
      <c r="L343" s="3">
        <f>IF($O$16=0,0,$M$16*(Расчет!K357/$O$16))</f>
        <v>0</v>
      </c>
      <c r="O343" s="3">
        <f>IF(Расчет!P357=0,Расчет!L357,0)</f>
        <v>0</v>
      </c>
      <c r="P343" s="12">
        <f t="shared" si="42"/>
        <v>0</v>
      </c>
      <c r="Q343" s="3">
        <f>IF(Расчет!H357='ФОРМУЛЫ!'!$B$5,'ФОРМУЛЫ!'!A343,0)</f>
        <v>0</v>
      </c>
      <c r="R343" s="3">
        <f>IF(Расчет!H357='ФОРМУЛЫ!'!$B$4,'ФОРМУЛЫ!'!A343,0)</f>
        <v>0</v>
      </c>
      <c r="S343" s="3">
        <f>IF(Расчет!H357='ФОРМУЛЫ!'!$B$6,'ФОРМУЛЫ!'!A343,0)</f>
        <v>0</v>
      </c>
      <c r="T343" s="5">
        <f>ROUND((IF(Расчет!R357='ФОРМУЛЫ!'!$E$3,(A343-A343/1.18),IF(Расчет!R357='ФОРМУЛЫ!'!$E$4,0,IF(Расчет!R357='ФОРМУЛЫ!'!$E$5,(A343-A343/1.1),X))))*Расчет!E357,2)</f>
        <v>0</v>
      </c>
      <c r="U343" s="3">
        <f>ROUND((IF(Расчет!R357='ФОРМУЛЫ!'!$E$3,(J343-J343/1.18),IF(Расчет!R357='ФОРМУЛЫ!'!$E$4,0,IF(Расчет!R357='ФОРМУЛЫ!'!$E$5,(J343-J343/1.1),X))))*Расчет!E357,2)</f>
        <v>0</v>
      </c>
      <c r="V343" s="3">
        <f>ROUND((J343-J343/1.18)*Расчет!E357,2)</f>
        <v>0</v>
      </c>
      <c r="W343" s="3">
        <f>ROUND(A343*Расчет!E357*0.21/365,2)</f>
        <v>0</v>
      </c>
      <c r="X343" s="3">
        <f t="shared" si="43"/>
        <v>0</v>
      </c>
      <c r="Y343" s="3">
        <f>IF(($Q$2-Расчет!X357)&gt;0,($Q$2-Расчет!X357),0)</f>
        <v>0</v>
      </c>
      <c r="Z343" s="3">
        <f t="shared" si="44"/>
        <v>0</v>
      </c>
      <c r="AA343" s="3">
        <f>IF(IF(Y343&gt;0,$Q$3-$Q$2,$Q$3-Расчет!X357)&gt;0,IF(Y343&gt;0,$Q$3-$Q$2,$Q$3-Расчет!X357),0)</f>
        <v>0</v>
      </c>
      <c r="AB343" s="3">
        <f t="shared" si="45"/>
        <v>0</v>
      </c>
      <c r="AC343" s="3">
        <f>IF(IF(AA343&gt;0,$Q$4-$Q$3,$Q$4-Расчет!X357)&gt;0,IF(AA343&gt;0,$Q$4-$Q$3,$Q$4-Расчет!X357),0)</f>
        <v>0</v>
      </c>
      <c r="AD343" s="3">
        <f t="shared" si="46"/>
        <v>0</v>
      </c>
      <c r="AE343" s="3">
        <f>IF(IF(AC343&gt;0,$Q$5-$Q$4,$Q$5-Расчет!X357)&gt;0,IF(AC343&gt;0,$Q$5-$Q$4,$Q$5-Расчет!X357),0)</f>
        <v>0</v>
      </c>
      <c r="AF343" s="3">
        <f t="shared" si="47"/>
        <v>0</v>
      </c>
      <c r="AG343" s="3">
        <f>IF(IF(AE343&gt;0,$Q$6-$Q$5,$Q$6-Расчет!X357)&gt;0,IF(AE343&gt;0,$Q$6-$Q$5,$Q$6-Расчет!X357),0)</f>
        <v>0</v>
      </c>
      <c r="AH343" s="3">
        <f t="shared" si="48"/>
        <v>0</v>
      </c>
    </row>
    <row r="344" spans="1:34" x14ac:dyDescent="0.25">
      <c r="A344" s="3">
        <f>IF(Расчет!H358='ФОРМУЛЫ!'!$B$4,Расчет!G358*Расчет!$N$28,IF(Расчет!H358='ФОРМУЛЫ!'!$B$5,Расчет!G358,IF(Расчет!H358='ФОРМУЛЫ!'!$B$6,Расчет!G358*Расчет!$O$28,0)))</f>
        <v>0</v>
      </c>
      <c r="B344" s="3">
        <f>A344*Расчет!E358</f>
        <v>0</v>
      </c>
      <c r="C344" s="3">
        <f>IF(Расчет!J358='ФОРМУЛЫ!'!$B$3,Расчет!G358*Расчет!I358/100,IF(Расчет!J358='ФОРМУЛЫ!'!$B$4,Расчет!I358*Расчет!$N$28,IF(Расчет!J358='ФОРМУЛЫ!'!$B$5,Расчет!I358,IF(Расчет!J358='ФОРМУЛЫ!'!$B$6,Расчет!I358*Расчет!$O$28,0))))</f>
        <v>0</v>
      </c>
      <c r="D344" s="3">
        <f>C344*Расчет!E358</f>
        <v>0</v>
      </c>
      <c r="E344" s="3">
        <f t="shared" si="41"/>
        <v>0</v>
      </c>
      <c r="F344" s="3">
        <f>E344*Расчет!E358</f>
        <v>0</v>
      </c>
      <c r="G344" s="3">
        <f>IF(Расчет!M358="",'ФОРМУЛЫ!'!E344*(100+Расчет!$M$28)/100,'ФОРМУЛЫ!'!E344*(100+Расчет!M358)/100)</f>
        <v>0</v>
      </c>
      <c r="H344" s="7">
        <f>IF(Расчет!M358="",ROUND(Расчет!K358*(1+Расчет!$M$28/100),0),ROUND(Расчет!K358*(1+Расчет!M358/100),0))</f>
        <v>0</v>
      </c>
      <c r="I344" s="7">
        <f>IF(Расчет!M358="",(Расчет!$M$28+100)/100,(Расчет!M358+100)/100)</f>
        <v>1.2</v>
      </c>
      <c r="J344" s="5">
        <f>IF(Расчет!P358="",IF($O$16=0,'ФОРМУЛЫ!'!H344,ROUND(Расчет!K358*'ФОРМУЛЫ!'!I344+L344,0)),Расчет!P358)</f>
        <v>0</v>
      </c>
      <c r="K344" s="5">
        <f>J344*Расчет!E358</f>
        <v>0</v>
      </c>
      <c r="L344" s="3">
        <f>IF($O$16=0,0,$M$16*(Расчет!K358/$O$16))</f>
        <v>0</v>
      </c>
      <c r="O344" s="3">
        <f>IF(Расчет!P358=0,Расчет!L358,0)</f>
        <v>0</v>
      </c>
      <c r="P344" s="12">
        <f t="shared" si="42"/>
        <v>0</v>
      </c>
      <c r="Q344" s="3">
        <f>IF(Расчет!H358='ФОРМУЛЫ!'!$B$5,'ФОРМУЛЫ!'!A344,0)</f>
        <v>0</v>
      </c>
      <c r="R344" s="3">
        <f>IF(Расчет!H358='ФОРМУЛЫ!'!$B$4,'ФОРМУЛЫ!'!A344,0)</f>
        <v>0</v>
      </c>
      <c r="S344" s="3">
        <f>IF(Расчет!H358='ФОРМУЛЫ!'!$B$6,'ФОРМУЛЫ!'!A344,0)</f>
        <v>0</v>
      </c>
      <c r="T344" s="5">
        <f>ROUND((IF(Расчет!R358='ФОРМУЛЫ!'!$E$3,(A344-A344/1.18),IF(Расчет!R358='ФОРМУЛЫ!'!$E$4,0,IF(Расчет!R358='ФОРМУЛЫ!'!$E$5,(A344-A344/1.1),X))))*Расчет!E358,2)</f>
        <v>0</v>
      </c>
      <c r="U344" s="3">
        <f>ROUND((IF(Расчет!R358='ФОРМУЛЫ!'!$E$3,(J344-J344/1.18),IF(Расчет!R358='ФОРМУЛЫ!'!$E$4,0,IF(Расчет!R358='ФОРМУЛЫ!'!$E$5,(J344-J344/1.1),X))))*Расчет!E358,2)</f>
        <v>0</v>
      </c>
      <c r="V344" s="3">
        <f>ROUND((J344-J344/1.18)*Расчет!E358,2)</f>
        <v>0</v>
      </c>
      <c r="W344" s="3">
        <f>ROUND(A344*Расчет!E358*0.21/365,2)</f>
        <v>0</v>
      </c>
      <c r="X344" s="3">
        <f t="shared" si="43"/>
        <v>0</v>
      </c>
      <c r="Y344" s="3">
        <f>IF(($Q$2-Расчет!X358)&gt;0,($Q$2-Расчет!X358),0)</f>
        <v>0</v>
      </c>
      <c r="Z344" s="3">
        <f t="shared" si="44"/>
        <v>0</v>
      </c>
      <c r="AA344" s="3">
        <f>IF(IF(Y344&gt;0,$Q$3-$Q$2,$Q$3-Расчет!X358)&gt;0,IF(Y344&gt;0,$Q$3-$Q$2,$Q$3-Расчет!X358),0)</f>
        <v>0</v>
      </c>
      <c r="AB344" s="3">
        <f t="shared" si="45"/>
        <v>0</v>
      </c>
      <c r="AC344" s="3">
        <f>IF(IF(AA344&gt;0,$Q$4-$Q$3,$Q$4-Расчет!X358)&gt;0,IF(AA344&gt;0,$Q$4-$Q$3,$Q$4-Расчет!X358),0)</f>
        <v>0</v>
      </c>
      <c r="AD344" s="3">
        <f t="shared" si="46"/>
        <v>0</v>
      </c>
      <c r="AE344" s="3">
        <f>IF(IF(AC344&gt;0,$Q$5-$Q$4,$Q$5-Расчет!X358)&gt;0,IF(AC344&gt;0,$Q$5-$Q$4,$Q$5-Расчет!X358),0)</f>
        <v>0</v>
      </c>
      <c r="AF344" s="3">
        <f t="shared" si="47"/>
        <v>0</v>
      </c>
      <c r="AG344" s="3">
        <f>IF(IF(AE344&gt;0,$Q$6-$Q$5,$Q$6-Расчет!X358)&gt;0,IF(AE344&gt;0,$Q$6-$Q$5,$Q$6-Расчет!X358),0)</f>
        <v>0</v>
      </c>
      <c r="AH344" s="3">
        <f t="shared" si="48"/>
        <v>0</v>
      </c>
    </row>
    <row r="345" spans="1:34" x14ac:dyDescent="0.25">
      <c r="A345" s="3">
        <f>IF(Расчет!H359='ФОРМУЛЫ!'!$B$4,Расчет!G359*Расчет!$N$28,IF(Расчет!H359='ФОРМУЛЫ!'!$B$5,Расчет!G359,IF(Расчет!H359='ФОРМУЛЫ!'!$B$6,Расчет!G359*Расчет!$O$28,0)))</f>
        <v>0</v>
      </c>
      <c r="B345" s="3">
        <f>A345*Расчет!E359</f>
        <v>0</v>
      </c>
      <c r="C345" s="3">
        <f>IF(Расчет!J359='ФОРМУЛЫ!'!$B$3,Расчет!G359*Расчет!I359/100,IF(Расчет!J359='ФОРМУЛЫ!'!$B$4,Расчет!I359*Расчет!$N$28,IF(Расчет!J359='ФОРМУЛЫ!'!$B$5,Расчет!I359,IF(Расчет!J359='ФОРМУЛЫ!'!$B$6,Расчет!I359*Расчет!$O$28,0))))</f>
        <v>0</v>
      </c>
      <c r="D345" s="3">
        <f>C345*Расчет!E359</f>
        <v>0</v>
      </c>
      <c r="E345" s="3">
        <f t="shared" si="41"/>
        <v>0</v>
      </c>
      <c r="F345" s="3">
        <f>E345*Расчет!E359</f>
        <v>0</v>
      </c>
      <c r="G345" s="3">
        <f>IF(Расчет!M359="",'ФОРМУЛЫ!'!E345*(100+Расчет!$M$28)/100,'ФОРМУЛЫ!'!E345*(100+Расчет!M359)/100)</f>
        <v>0</v>
      </c>
      <c r="H345" s="7">
        <f>IF(Расчет!M359="",ROUND(Расчет!K359*(1+Расчет!$M$28/100),0),ROUND(Расчет!K359*(1+Расчет!M359/100),0))</f>
        <v>0</v>
      </c>
      <c r="I345" s="7">
        <f>IF(Расчет!M359="",(Расчет!$M$28+100)/100,(Расчет!M359+100)/100)</f>
        <v>1.2</v>
      </c>
      <c r="J345" s="5">
        <f>IF(Расчет!P359="",IF($O$16=0,'ФОРМУЛЫ!'!H345,ROUND(Расчет!K359*'ФОРМУЛЫ!'!I345+L345,0)),Расчет!P359)</f>
        <v>0</v>
      </c>
      <c r="K345" s="5">
        <f>J345*Расчет!E359</f>
        <v>0</v>
      </c>
      <c r="L345" s="3">
        <f>IF($O$16=0,0,$M$16*(Расчет!K359/$O$16))</f>
        <v>0</v>
      </c>
      <c r="O345" s="3">
        <f>IF(Расчет!P359=0,Расчет!L359,0)</f>
        <v>0</v>
      </c>
      <c r="P345" s="12">
        <f t="shared" si="42"/>
        <v>0</v>
      </c>
      <c r="Q345" s="3">
        <f>IF(Расчет!H359='ФОРМУЛЫ!'!$B$5,'ФОРМУЛЫ!'!A345,0)</f>
        <v>0</v>
      </c>
      <c r="R345" s="3">
        <f>IF(Расчет!H359='ФОРМУЛЫ!'!$B$4,'ФОРМУЛЫ!'!A345,0)</f>
        <v>0</v>
      </c>
      <c r="S345" s="3">
        <f>IF(Расчет!H359='ФОРМУЛЫ!'!$B$6,'ФОРМУЛЫ!'!A345,0)</f>
        <v>0</v>
      </c>
      <c r="T345" s="5">
        <f>ROUND((IF(Расчет!R359='ФОРМУЛЫ!'!$E$3,(A345-A345/1.18),IF(Расчет!R359='ФОРМУЛЫ!'!$E$4,0,IF(Расчет!R359='ФОРМУЛЫ!'!$E$5,(A345-A345/1.1),X))))*Расчет!E359,2)</f>
        <v>0</v>
      </c>
      <c r="U345" s="3">
        <f>ROUND((IF(Расчет!R359='ФОРМУЛЫ!'!$E$3,(J345-J345/1.18),IF(Расчет!R359='ФОРМУЛЫ!'!$E$4,0,IF(Расчет!R359='ФОРМУЛЫ!'!$E$5,(J345-J345/1.1),X))))*Расчет!E359,2)</f>
        <v>0</v>
      </c>
      <c r="V345" s="3">
        <f>ROUND((J345-J345/1.18)*Расчет!E359,2)</f>
        <v>0</v>
      </c>
      <c r="W345" s="3">
        <f>ROUND(A345*Расчет!E359*0.21/365,2)</f>
        <v>0</v>
      </c>
      <c r="X345" s="3">
        <f t="shared" si="43"/>
        <v>0</v>
      </c>
      <c r="Y345" s="3">
        <f>IF(($Q$2-Расчет!X359)&gt;0,($Q$2-Расчет!X359),0)</f>
        <v>0</v>
      </c>
      <c r="Z345" s="3">
        <f t="shared" si="44"/>
        <v>0</v>
      </c>
      <c r="AA345" s="3">
        <f>IF(IF(Y345&gt;0,$Q$3-$Q$2,$Q$3-Расчет!X359)&gt;0,IF(Y345&gt;0,$Q$3-$Q$2,$Q$3-Расчет!X359),0)</f>
        <v>0</v>
      </c>
      <c r="AB345" s="3">
        <f t="shared" si="45"/>
        <v>0</v>
      </c>
      <c r="AC345" s="3">
        <f>IF(IF(AA345&gt;0,$Q$4-$Q$3,$Q$4-Расчет!X359)&gt;0,IF(AA345&gt;0,$Q$4-$Q$3,$Q$4-Расчет!X359),0)</f>
        <v>0</v>
      </c>
      <c r="AD345" s="3">
        <f t="shared" si="46"/>
        <v>0</v>
      </c>
      <c r="AE345" s="3">
        <f>IF(IF(AC345&gt;0,$Q$5-$Q$4,$Q$5-Расчет!X359)&gt;0,IF(AC345&gt;0,$Q$5-$Q$4,$Q$5-Расчет!X359),0)</f>
        <v>0</v>
      </c>
      <c r="AF345" s="3">
        <f t="shared" si="47"/>
        <v>0</v>
      </c>
      <c r="AG345" s="3">
        <f>IF(IF(AE345&gt;0,$Q$6-$Q$5,$Q$6-Расчет!X359)&gt;0,IF(AE345&gt;0,$Q$6-$Q$5,$Q$6-Расчет!X359),0)</f>
        <v>0</v>
      </c>
      <c r="AH345" s="3">
        <f t="shared" si="48"/>
        <v>0</v>
      </c>
    </row>
    <row r="346" spans="1:34" x14ac:dyDescent="0.25">
      <c r="A346" s="3">
        <f>IF(Расчет!H360='ФОРМУЛЫ!'!$B$4,Расчет!G360*Расчет!$N$28,IF(Расчет!H360='ФОРМУЛЫ!'!$B$5,Расчет!G360,IF(Расчет!H360='ФОРМУЛЫ!'!$B$6,Расчет!G360*Расчет!$O$28,0)))</f>
        <v>0</v>
      </c>
      <c r="B346" s="3">
        <f>A346*Расчет!E360</f>
        <v>0</v>
      </c>
      <c r="C346" s="3">
        <f>IF(Расчет!J360='ФОРМУЛЫ!'!$B$3,Расчет!G360*Расчет!I360/100,IF(Расчет!J360='ФОРМУЛЫ!'!$B$4,Расчет!I360*Расчет!$N$28,IF(Расчет!J360='ФОРМУЛЫ!'!$B$5,Расчет!I360,IF(Расчет!J360='ФОРМУЛЫ!'!$B$6,Расчет!I360*Расчет!$O$28,0))))</f>
        <v>0</v>
      </c>
      <c r="D346" s="3">
        <f>C346*Расчет!E360</f>
        <v>0</v>
      </c>
      <c r="E346" s="3">
        <f t="shared" si="41"/>
        <v>0</v>
      </c>
      <c r="F346" s="3">
        <f>E346*Расчет!E360</f>
        <v>0</v>
      </c>
      <c r="G346" s="3">
        <f>IF(Расчет!M360="",'ФОРМУЛЫ!'!E346*(100+Расчет!$M$28)/100,'ФОРМУЛЫ!'!E346*(100+Расчет!M360)/100)</f>
        <v>0</v>
      </c>
      <c r="H346" s="7">
        <f>IF(Расчет!M360="",ROUND(Расчет!K360*(1+Расчет!$M$28/100),0),ROUND(Расчет!K360*(1+Расчет!M360/100),0))</f>
        <v>0</v>
      </c>
      <c r="I346" s="7">
        <f>IF(Расчет!M360="",(Расчет!$M$28+100)/100,(Расчет!M360+100)/100)</f>
        <v>1.2</v>
      </c>
      <c r="J346" s="5">
        <f>IF(Расчет!P360="",IF($O$16=0,'ФОРМУЛЫ!'!H346,ROUND(Расчет!K360*'ФОРМУЛЫ!'!I346+L346,0)),Расчет!P360)</f>
        <v>0</v>
      </c>
      <c r="K346" s="5">
        <f>J346*Расчет!E360</f>
        <v>0</v>
      </c>
      <c r="L346" s="3">
        <f>IF($O$16=0,0,$M$16*(Расчет!K360/$O$16))</f>
        <v>0</v>
      </c>
      <c r="O346" s="3">
        <f>IF(Расчет!P360=0,Расчет!L360,0)</f>
        <v>0</v>
      </c>
      <c r="P346" s="12">
        <f t="shared" si="42"/>
        <v>0</v>
      </c>
      <c r="Q346" s="3">
        <f>IF(Расчет!H360='ФОРМУЛЫ!'!$B$5,'ФОРМУЛЫ!'!A346,0)</f>
        <v>0</v>
      </c>
      <c r="R346" s="3">
        <f>IF(Расчет!H360='ФОРМУЛЫ!'!$B$4,'ФОРМУЛЫ!'!A346,0)</f>
        <v>0</v>
      </c>
      <c r="S346" s="3">
        <f>IF(Расчет!H360='ФОРМУЛЫ!'!$B$6,'ФОРМУЛЫ!'!A346,0)</f>
        <v>0</v>
      </c>
      <c r="T346" s="5">
        <f>ROUND((IF(Расчет!R360='ФОРМУЛЫ!'!$E$3,(A346-A346/1.18),IF(Расчет!R360='ФОРМУЛЫ!'!$E$4,0,IF(Расчет!R360='ФОРМУЛЫ!'!$E$5,(A346-A346/1.1),X))))*Расчет!E360,2)</f>
        <v>0</v>
      </c>
      <c r="U346" s="3">
        <f>ROUND((IF(Расчет!R360='ФОРМУЛЫ!'!$E$3,(J346-J346/1.18),IF(Расчет!R360='ФОРМУЛЫ!'!$E$4,0,IF(Расчет!R360='ФОРМУЛЫ!'!$E$5,(J346-J346/1.1),X))))*Расчет!E360,2)</f>
        <v>0</v>
      </c>
      <c r="V346" s="3">
        <f>ROUND((J346-J346/1.18)*Расчет!E360,2)</f>
        <v>0</v>
      </c>
      <c r="W346" s="3">
        <f>ROUND(A346*Расчет!E360*0.21/365,2)</f>
        <v>0</v>
      </c>
      <c r="X346" s="3">
        <f t="shared" si="43"/>
        <v>0</v>
      </c>
      <c r="Y346" s="3">
        <f>IF(($Q$2-Расчет!X360)&gt;0,($Q$2-Расчет!X360),0)</f>
        <v>0</v>
      </c>
      <c r="Z346" s="3">
        <f t="shared" si="44"/>
        <v>0</v>
      </c>
      <c r="AA346" s="3">
        <f>IF(IF(Y346&gt;0,$Q$3-$Q$2,$Q$3-Расчет!X360)&gt;0,IF(Y346&gt;0,$Q$3-$Q$2,$Q$3-Расчет!X360),0)</f>
        <v>0</v>
      </c>
      <c r="AB346" s="3">
        <f t="shared" si="45"/>
        <v>0</v>
      </c>
      <c r="AC346" s="3">
        <f>IF(IF(AA346&gt;0,$Q$4-$Q$3,$Q$4-Расчет!X360)&gt;0,IF(AA346&gt;0,$Q$4-$Q$3,$Q$4-Расчет!X360),0)</f>
        <v>0</v>
      </c>
      <c r="AD346" s="3">
        <f t="shared" si="46"/>
        <v>0</v>
      </c>
      <c r="AE346" s="3">
        <f>IF(IF(AC346&gt;0,$Q$5-$Q$4,$Q$5-Расчет!X360)&gt;0,IF(AC346&gt;0,$Q$5-$Q$4,$Q$5-Расчет!X360),0)</f>
        <v>0</v>
      </c>
      <c r="AF346" s="3">
        <f t="shared" si="47"/>
        <v>0</v>
      </c>
      <c r="AG346" s="3">
        <f>IF(IF(AE346&gt;0,$Q$6-$Q$5,$Q$6-Расчет!X360)&gt;0,IF(AE346&gt;0,$Q$6-$Q$5,$Q$6-Расчет!X360),0)</f>
        <v>0</v>
      </c>
      <c r="AH346" s="3">
        <f t="shared" si="48"/>
        <v>0</v>
      </c>
    </row>
    <row r="347" spans="1:34" x14ac:dyDescent="0.25">
      <c r="A347" s="3">
        <f>IF(Расчет!H361='ФОРМУЛЫ!'!$B$4,Расчет!G361*Расчет!$N$28,IF(Расчет!H361='ФОРМУЛЫ!'!$B$5,Расчет!G361,IF(Расчет!H361='ФОРМУЛЫ!'!$B$6,Расчет!G361*Расчет!$O$28,0)))</f>
        <v>0</v>
      </c>
      <c r="B347" s="3">
        <f>A347*Расчет!E361</f>
        <v>0</v>
      </c>
      <c r="C347" s="3">
        <f>IF(Расчет!J361='ФОРМУЛЫ!'!$B$3,Расчет!G361*Расчет!I361/100,IF(Расчет!J361='ФОРМУЛЫ!'!$B$4,Расчет!I361*Расчет!$N$28,IF(Расчет!J361='ФОРМУЛЫ!'!$B$5,Расчет!I361,IF(Расчет!J361='ФОРМУЛЫ!'!$B$6,Расчет!I361*Расчет!$O$28,0))))</f>
        <v>0</v>
      </c>
      <c r="D347" s="3">
        <f>C347*Расчет!E361</f>
        <v>0</v>
      </c>
      <c r="E347" s="3">
        <f t="shared" si="41"/>
        <v>0</v>
      </c>
      <c r="F347" s="3">
        <f>E347*Расчет!E361</f>
        <v>0</v>
      </c>
      <c r="G347" s="3">
        <f>IF(Расчет!M361="",'ФОРМУЛЫ!'!E347*(100+Расчет!$M$28)/100,'ФОРМУЛЫ!'!E347*(100+Расчет!M361)/100)</f>
        <v>0</v>
      </c>
      <c r="H347" s="7">
        <f>IF(Расчет!M361="",ROUND(Расчет!K361*(1+Расчет!$M$28/100),0),ROUND(Расчет!K361*(1+Расчет!M361/100),0))</f>
        <v>0</v>
      </c>
      <c r="I347" s="7">
        <f>IF(Расчет!M361="",(Расчет!$M$28+100)/100,(Расчет!M361+100)/100)</f>
        <v>1.2</v>
      </c>
      <c r="J347" s="5">
        <f>IF(Расчет!P361="",IF($O$16=0,'ФОРМУЛЫ!'!H347,ROUND(Расчет!K361*'ФОРМУЛЫ!'!I347+L347,0)),Расчет!P361)</f>
        <v>0</v>
      </c>
      <c r="K347" s="5">
        <f>J347*Расчет!E361</f>
        <v>0</v>
      </c>
      <c r="L347" s="3">
        <f>IF($O$16=0,0,$M$16*(Расчет!K361/$O$16))</f>
        <v>0</v>
      </c>
      <c r="O347" s="3">
        <f>IF(Расчет!P361=0,Расчет!L361,0)</f>
        <v>0</v>
      </c>
      <c r="P347" s="12">
        <f t="shared" si="42"/>
        <v>0</v>
      </c>
      <c r="Q347" s="3">
        <f>IF(Расчет!H361='ФОРМУЛЫ!'!$B$5,'ФОРМУЛЫ!'!A347,0)</f>
        <v>0</v>
      </c>
      <c r="R347" s="3">
        <f>IF(Расчет!H361='ФОРМУЛЫ!'!$B$4,'ФОРМУЛЫ!'!A347,0)</f>
        <v>0</v>
      </c>
      <c r="S347" s="3">
        <f>IF(Расчет!H361='ФОРМУЛЫ!'!$B$6,'ФОРМУЛЫ!'!A347,0)</f>
        <v>0</v>
      </c>
      <c r="T347" s="5">
        <f>ROUND((IF(Расчет!R361='ФОРМУЛЫ!'!$E$3,(A347-A347/1.18),IF(Расчет!R361='ФОРМУЛЫ!'!$E$4,0,IF(Расчет!R361='ФОРМУЛЫ!'!$E$5,(A347-A347/1.1),X))))*Расчет!E361,2)</f>
        <v>0</v>
      </c>
      <c r="U347" s="3">
        <f>ROUND((IF(Расчет!R361='ФОРМУЛЫ!'!$E$3,(J347-J347/1.18),IF(Расчет!R361='ФОРМУЛЫ!'!$E$4,0,IF(Расчет!R361='ФОРМУЛЫ!'!$E$5,(J347-J347/1.1),X))))*Расчет!E361,2)</f>
        <v>0</v>
      </c>
      <c r="V347" s="3">
        <f>ROUND((J347-J347/1.18)*Расчет!E361,2)</f>
        <v>0</v>
      </c>
      <c r="W347" s="3">
        <f>ROUND(A347*Расчет!E361*0.21/365,2)</f>
        <v>0</v>
      </c>
      <c r="X347" s="3">
        <f t="shared" si="43"/>
        <v>0</v>
      </c>
      <c r="Y347" s="3">
        <f>IF(($Q$2-Расчет!X361)&gt;0,($Q$2-Расчет!X361),0)</f>
        <v>0</v>
      </c>
      <c r="Z347" s="3">
        <f t="shared" si="44"/>
        <v>0</v>
      </c>
      <c r="AA347" s="3">
        <f>IF(IF(Y347&gt;0,$Q$3-$Q$2,$Q$3-Расчет!X361)&gt;0,IF(Y347&gt;0,$Q$3-$Q$2,$Q$3-Расчет!X361),0)</f>
        <v>0</v>
      </c>
      <c r="AB347" s="3">
        <f t="shared" si="45"/>
        <v>0</v>
      </c>
      <c r="AC347" s="3">
        <f>IF(IF(AA347&gt;0,$Q$4-$Q$3,$Q$4-Расчет!X361)&gt;0,IF(AA347&gt;0,$Q$4-$Q$3,$Q$4-Расчет!X361),0)</f>
        <v>0</v>
      </c>
      <c r="AD347" s="3">
        <f t="shared" si="46"/>
        <v>0</v>
      </c>
      <c r="AE347" s="3">
        <f>IF(IF(AC347&gt;0,$Q$5-$Q$4,$Q$5-Расчет!X361)&gt;0,IF(AC347&gt;0,$Q$5-$Q$4,$Q$5-Расчет!X361),0)</f>
        <v>0</v>
      </c>
      <c r="AF347" s="3">
        <f t="shared" si="47"/>
        <v>0</v>
      </c>
      <c r="AG347" s="3">
        <f>IF(IF(AE347&gt;0,$Q$6-$Q$5,$Q$6-Расчет!X361)&gt;0,IF(AE347&gt;0,$Q$6-$Q$5,$Q$6-Расчет!X361),0)</f>
        <v>0</v>
      </c>
      <c r="AH347" s="3">
        <f t="shared" si="48"/>
        <v>0</v>
      </c>
    </row>
    <row r="348" spans="1:34" x14ac:dyDescent="0.25">
      <c r="A348" s="3">
        <f>IF(Расчет!H362='ФОРМУЛЫ!'!$B$4,Расчет!G362*Расчет!$N$28,IF(Расчет!H362='ФОРМУЛЫ!'!$B$5,Расчет!G362,IF(Расчет!H362='ФОРМУЛЫ!'!$B$6,Расчет!G362*Расчет!$O$28,0)))</f>
        <v>0</v>
      </c>
      <c r="B348" s="3">
        <f>A348*Расчет!E362</f>
        <v>0</v>
      </c>
      <c r="C348" s="3">
        <f>IF(Расчет!J362='ФОРМУЛЫ!'!$B$3,Расчет!G362*Расчет!I362/100,IF(Расчет!J362='ФОРМУЛЫ!'!$B$4,Расчет!I362*Расчет!$N$28,IF(Расчет!J362='ФОРМУЛЫ!'!$B$5,Расчет!I362,IF(Расчет!J362='ФОРМУЛЫ!'!$B$6,Расчет!I362*Расчет!$O$28,0))))</f>
        <v>0</v>
      </c>
      <c r="D348" s="3">
        <f>C348*Расчет!E362</f>
        <v>0</v>
      </c>
      <c r="E348" s="3">
        <f t="shared" si="41"/>
        <v>0</v>
      </c>
      <c r="F348" s="3">
        <f>E348*Расчет!E362</f>
        <v>0</v>
      </c>
      <c r="G348" s="3">
        <f>IF(Расчет!M362="",'ФОРМУЛЫ!'!E348*(100+Расчет!$M$28)/100,'ФОРМУЛЫ!'!E348*(100+Расчет!M362)/100)</f>
        <v>0</v>
      </c>
      <c r="H348" s="7">
        <f>IF(Расчет!M362="",ROUND(Расчет!K362*(1+Расчет!$M$28/100),0),ROUND(Расчет!K362*(1+Расчет!M362/100),0))</f>
        <v>0</v>
      </c>
      <c r="I348" s="7">
        <f>IF(Расчет!M362="",(Расчет!$M$28+100)/100,(Расчет!M362+100)/100)</f>
        <v>1.2</v>
      </c>
      <c r="J348" s="5">
        <f>IF(Расчет!P362="",IF($O$16=0,'ФОРМУЛЫ!'!H348,ROUND(Расчет!K362*'ФОРМУЛЫ!'!I348+L348,0)),Расчет!P362)</f>
        <v>0</v>
      </c>
      <c r="K348" s="5">
        <f>J348*Расчет!E362</f>
        <v>0</v>
      </c>
      <c r="L348" s="3">
        <f>IF($O$16=0,0,$M$16*(Расчет!K362/$O$16))</f>
        <v>0</v>
      </c>
      <c r="O348" s="3">
        <f>IF(Расчет!P362=0,Расчет!L362,0)</f>
        <v>0</v>
      </c>
      <c r="P348" s="12">
        <f t="shared" si="42"/>
        <v>0</v>
      </c>
      <c r="Q348" s="3">
        <f>IF(Расчет!H362='ФОРМУЛЫ!'!$B$5,'ФОРМУЛЫ!'!A348,0)</f>
        <v>0</v>
      </c>
      <c r="R348" s="3">
        <f>IF(Расчет!H362='ФОРМУЛЫ!'!$B$4,'ФОРМУЛЫ!'!A348,0)</f>
        <v>0</v>
      </c>
      <c r="S348" s="3">
        <f>IF(Расчет!H362='ФОРМУЛЫ!'!$B$6,'ФОРМУЛЫ!'!A348,0)</f>
        <v>0</v>
      </c>
      <c r="T348" s="5">
        <f>ROUND((IF(Расчет!R362='ФОРМУЛЫ!'!$E$3,(A348-A348/1.18),IF(Расчет!R362='ФОРМУЛЫ!'!$E$4,0,IF(Расчет!R362='ФОРМУЛЫ!'!$E$5,(A348-A348/1.1),X))))*Расчет!E362,2)</f>
        <v>0</v>
      </c>
      <c r="U348" s="3">
        <f>ROUND((IF(Расчет!R362='ФОРМУЛЫ!'!$E$3,(J348-J348/1.18),IF(Расчет!R362='ФОРМУЛЫ!'!$E$4,0,IF(Расчет!R362='ФОРМУЛЫ!'!$E$5,(J348-J348/1.1),X))))*Расчет!E362,2)</f>
        <v>0</v>
      </c>
      <c r="V348" s="3">
        <f>ROUND((J348-J348/1.18)*Расчет!E362,2)</f>
        <v>0</v>
      </c>
      <c r="W348" s="3">
        <f>ROUND(A348*Расчет!E362*0.21/365,2)</f>
        <v>0</v>
      </c>
      <c r="X348" s="3">
        <f t="shared" si="43"/>
        <v>0</v>
      </c>
      <c r="Y348" s="3">
        <f>IF(($Q$2-Расчет!X362)&gt;0,($Q$2-Расчет!X362),0)</f>
        <v>0</v>
      </c>
      <c r="Z348" s="3">
        <f t="shared" si="44"/>
        <v>0</v>
      </c>
      <c r="AA348" s="3">
        <f>IF(IF(Y348&gt;0,$Q$3-$Q$2,$Q$3-Расчет!X362)&gt;0,IF(Y348&gt;0,$Q$3-$Q$2,$Q$3-Расчет!X362),0)</f>
        <v>0</v>
      </c>
      <c r="AB348" s="3">
        <f t="shared" si="45"/>
        <v>0</v>
      </c>
      <c r="AC348" s="3">
        <f>IF(IF(AA348&gt;0,$Q$4-$Q$3,$Q$4-Расчет!X362)&gt;0,IF(AA348&gt;0,$Q$4-$Q$3,$Q$4-Расчет!X362),0)</f>
        <v>0</v>
      </c>
      <c r="AD348" s="3">
        <f t="shared" si="46"/>
        <v>0</v>
      </c>
      <c r="AE348" s="3">
        <f>IF(IF(AC348&gt;0,$Q$5-$Q$4,$Q$5-Расчет!X362)&gt;0,IF(AC348&gt;0,$Q$5-$Q$4,$Q$5-Расчет!X362),0)</f>
        <v>0</v>
      </c>
      <c r="AF348" s="3">
        <f t="shared" si="47"/>
        <v>0</v>
      </c>
      <c r="AG348" s="3">
        <f>IF(IF(AE348&gt;0,$Q$6-$Q$5,$Q$6-Расчет!X362)&gt;0,IF(AE348&gt;0,$Q$6-$Q$5,$Q$6-Расчет!X362),0)</f>
        <v>0</v>
      </c>
      <c r="AH348" s="3">
        <f t="shared" si="48"/>
        <v>0</v>
      </c>
    </row>
    <row r="349" spans="1:34" x14ac:dyDescent="0.25">
      <c r="A349" s="3">
        <f>IF(Расчет!H363='ФОРМУЛЫ!'!$B$4,Расчет!G363*Расчет!$N$28,IF(Расчет!H363='ФОРМУЛЫ!'!$B$5,Расчет!G363,IF(Расчет!H363='ФОРМУЛЫ!'!$B$6,Расчет!G363*Расчет!$O$28,0)))</f>
        <v>0</v>
      </c>
      <c r="B349" s="3">
        <f>A349*Расчет!E363</f>
        <v>0</v>
      </c>
      <c r="C349" s="3">
        <f>IF(Расчет!J363='ФОРМУЛЫ!'!$B$3,Расчет!G363*Расчет!I363/100,IF(Расчет!J363='ФОРМУЛЫ!'!$B$4,Расчет!I363*Расчет!$N$28,IF(Расчет!J363='ФОРМУЛЫ!'!$B$5,Расчет!I363,IF(Расчет!J363='ФОРМУЛЫ!'!$B$6,Расчет!I363*Расчет!$O$28,0))))</f>
        <v>0</v>
      </c>
      <c r="D349" s="3">
        <f>C349*Расчет!E363</f>
        <v>0</v>
      </c>
      <c r="E349" s="3">
        <f t="shared" si="41"/>
        <v>0</v>
      </c>
      <c r="F349" s="3">
        <f>E349*Расчет!E363</f>
        <v>0</v>
      </c>
      <c r="G349" s="3">
        <f>IF(Расчет!M363="",'ФОРМУЛЫ!'!E349*(100+Расчет!$M$28)/100,'ФОРМУЛЫ!'!E349*(100+Расчет!M363)/100)</f>
        <v>0</v>
      </c>
      <c r="H349" s="7">
        <f>IF(Расчет!M363="",ROUND(Расчет!K363*(1+Расчет!$M$28/100),0),ROUND(Расчет!K363*(1+Расчет!M363/100),0))</f>
        <v>0</v>
      </c>
      <c r="I349" s="7">
        <f>IF(Расчет!M363="",(Расчет!$M$28+100)/100,(Расчет!M363+100)/100)</f>
        <v>1.2</v>
      </c>
      <c r="J349" s="5">
        <f>IF(Расчет!P363="",IF($O$16=0,'ФОРМУЛЫ!'!H349,ROUND(Расчет!K363*'ФОРМУЛЫ!'!I349+L349,0)),Расчет!P363)</f>
        <v>0</v>
      </c>
      <c r="K349" s="5">
        <f>J349*Расчет!E363</f>
        <v>0</v>
      </c>
      <c r="L349" s="3">
        <f>IF($O$16=0,0,$M$16*(Расчет!K363/$O$16))</f>
        <v>0</v>
      </c>
      <c r="O349" s="3">
        <f>IF(Расчет!P363=0,Расчет!L363,0)</f>
        <v>0</v>
      </c>
      <c r="P349" s="12">
        <f t="shared" si="42"/>
        <v>0</v>
      </c>
      <c r="Q349" s="3">
        <f>IF(Расчет!H363='ФОРМУЛЫ!'!$B$5,'ФОРМУЛЫ!'!A349,0)</f>
        <v>0</v>
      </c>
      <c r="R349" s="3">
        <f>IF(Расчет!H363='ФОРМУЛЫ!'!$B$4,'ФОРМУЛЫ!'!A349,0)</f>
        <v>0</v>
      </c>
      <c r="S349" s="3">
        <f>IF(Расчет!H363='ФОРМУЛЫ!'!$B$6,'ФОРМУЛЫ!'!A349,0)</f>
        <v>0</v>
      </c>
      <c r="T349" s="5">
        <f>ROUND((IF(Расчет!R363='ФОРМУЛЫ!'!$E$3,(A349-A349/1.18),IF(Расчет!R363='ФОРМУЛЫ!'!$E$4,0,IF(Расчет!R363='ФОРМУЛЫ!'!$E$5,(A349-A349/1.1),X))))*Расчет!E363,2)</f>
        <v>0</v>
      </c>
      <c r="U349" s="3">
        <f>ROUND((IF(Расчет!R363='ФОРМУЛЫ!'!$E$3,(J349-J349/1.18),IF(Расчет!R363='ФОРМУЛЫ!'!$E$4,0,IF(Расчет!R363='ФОРМУЛЫ!'!$E$5,(J349-J349/1.1),X))))*Расчет!E363,2)</f>
        <v>0</v>
      </c>
      <c r="V349" s="3">
        <f>ROUND((J349-J349/1.18)*Расчет!E363,2)</f>
        <v>0</v>
      </c>
      <c r="W349" s="3">
        <f>ROUND(A349*Расчет!E363*0.21/365,2)</f>
        <v>0</v>
      </c>
      <c r="X349" s="3">
        <f t="shared" si="43"/>
        <v>0</v>
      </c>
      <c r="Y349" s="3">
        <f>IF(($Q$2-Расчет!X363)&gt;0,($Q$2-Расчет!X363),0)</f>
        <v>0</v>
      </c>
      <c r="Z349" s="3">
        <f t="shared" si="44"/>
        <v>0</v>
      </c>
      <c r="AA349" s="3">
        <f>IF(IF(Y349&gt;0,$Q$3-$Q$2,$Q$3-Расчет!X363)&gt;0,IF(Y349&gt;0,$Q$3-$Q$2,$Q$3-Расчет!X363),0)</f>
        <v>0</v>
      </c>
      <c r="AB349" s="3">
        <f t="shared" si="45"/>
        <v>0</v>
      </c>
      <c r="AC349" s="3">
        <f>IF(IF(AA349&gt;0,$Q$4-$Q$3,$Q$4-Расчет!X363)&gt;0,IF(AA349&gt;0,$Q$4-$Q$3,$Q$4-Расчет!X363),0)</f>
        <v>0</v>
      </c>
      <c r="AD349" s="3">
        <f t="shared" si="46"/>
        <v>0</v>
      </c>
      <c r="AE349" s="3">
        <f>IF(IF(AC349&gt;0,$Q$5-$Q$4,$Q$5-Расчет!X363)&gt;0,IF(AC349&gt;0,$Q$5-$Q$4,$Q$5-Расчет!X363),0)</f>
        <v>0</v>
      </c>
      <c r="AF349" s="3">
        <f t="shared" si="47"/>
        <v>0</v>
      </c>
      <c r="AG349" s="3">
        <f>IF(IF(AE349&gt;0,$Q$6-$Q$5,$Q$6-Расчет!X363)&gt;0,IF(AE349&gt;0,$Q$6-$Q$5,$Q$6-Расчет!X363),0)</f>
        <v>0</v>
      </c>
      <c r="AH349" s="3">
        <f t="shared" si="48"/>
        <v>0</v>
      </c>
    </row>
    <row r="350" spans="1:34" x14ac:dyDescent="0.25">
      <c r="A350" s="3">
        <f>IF(Расчет!H364='ФОРМУЛЫ!'!$B$4,Расчет!G364*Расчет!$N$28,IF(Расчет!H364='ФОРМУЛЫ!'!$B$5,Расчет!G364,IF(Расчет!H364='ФОРМУЛЫ!'!$B$6,Расчет!G364*Расчет!$O$28,0)))</f>
        <v>0</v>
      </c>
      <c r="B350" s="3">
        <f>A350*Расчет!E364</f>
        <v>0</v>
      </c>
      <c r="C350" s="3">
        <f>IF(Расчет!J364='ФОРМУЛЫ!'!$B$3,Расчет!G364*Расчет!I364/100,IF(Расчет!J364='ФОРМУЛЫ!'!$B$4,Расчет!I364*Расчет!$N$28,IF(Расчет!J364='ФОРМУЛЫ!'!$B$5,Расчет!I364,IF(Расчет!J364='ФОРМУЛЫ!'!$B$6,Расчет!I364*Расчет!$O$28,0))))</f>
        <v>0</v>
      </c>
      <c r="D350" s="3">
        <f>C350*Расчет!E364</f>
        <v>0</v>
      </c>
      <c r="E350" s="3">
        <f t="shared" si="41"/>
        <v>0</v>
      </c>
      <c r="F350" s="3">
        <f>E350*Расчет!E364</f>
        <v>0</v>
      </c>
      <c r="G350" s="3">
        <f>IF(Расчет!M364="",'ФОРМУЛЫ!'!E350*(100+Расчет!$M$28)/100,'ФОРМУЛЫ!'!E350*(100+Расчет!M364)/100)</f>
        <v>0</v>
      </c>
      <c r="H350" s="7">
        <f>IF(Расчет!M364="",ROUND(Расчет!K364*(1+Расчет!$M$28/100),0),ROUND(Расчет!K364*(1+Расчет!M364/100),0))</f>
        <v>0</v>
      </c>
      <c r="I350" s="7">
        <f>IF(Расчет!M364="",(Расчет!$M$28+100)/100,(Расчет!M364+100)/100)</f>
        <v>1.2</v>
      </c>
      <c r="J350" s="5">
        <f>IF(Расчет!P364="",IF($O$16=0,'ФОРМУЛЫ!'!H350,ROUND(Расчет!K364*'ФОРМУЛЫ!'!I350+L350,0)),Расчет!P364)</f>
        <v>0</v>
      </c>
      <c r="K350" s="5">
        <f>J350*Расчет!E364</f>
        <v>0</v>
      </c>
      <c r="L350" s="3">
        <f>IF($O$16=0,0,$M$16*(Расчет!K364/$O$16))</f>
        <v>0</v>
      </c>
      <c r="O350" s="3">
        <f>IF(Расчет!P364=0,Расчет!L364,0)</f>
        <v>0</v>
      </c>
      <c r="P350" s="12">
        <f t="shared" si="42"/>
        <v>0</v>
      </c>
      <c r="Q350" s="3">
        <f>IF(Расчет!H364='ФОРМУЛЫ!'!$B$5,'ФОРМУЛЫ!'!A350,0)</f>
        <v>0</v>
      </c>
      <c r="R350" s="3">
        <f>IF(Расчет!H364='ФОРМУЛЫ!'!$B$4,'ФОРМУЛЫ!'!A350,0)</f>
        <v>0</v>
      </c>
      <c r="S350" s="3">
        <f>IF(Расчет!H364='ФОРМУЛЫ!'!$B$6,'ФОРМУЛЫ!'!A350,0)</f>
        <v>0</v>
      </c>
      <c r="T350" s="5">
        <f>ROUND((IF(Расчет!R364='ФОРМУЛЫ!'!$E$3,(A350-A350/1.18),IF(Расчет!R364='ФОРМУЛЫ!'!$E$4,0,IF(Расчет!R364='ФОРМУЛЫ!'!$E$5,(A350-A350/1.1),X))))*Расчет!E364,2)</f>
        <v>0</v>
      </c>
      <c r="U350" s="3">
        <f>ROUND((IF(Расчет!R364='ФОРМУЛЫ!'!$E$3,(J350-J350/1.18),IF(Расчет!R364='ФОРМУЛЫ!'!$E$4,0,IF(Расчет!R364='ФОРМУЛЫ!'!$E$5,(J350-J350/1.1),X))))*Расчет!E364,2)</f>
        <v>0</v>
      </c>
      <c r="V350" s="3">
        <f>ROUND((J350-J350/1.18)*Расчет!E364,2)</f>
        <v>0</v>
      </c>
      <c r="W350" s="3">
        <f>ROUND(A350*Расчет!E364*0.21/365,2)</f>
        <v>0</v>
      </c>
      <c r="X350" s="3">
        <f t="shared" si="43"/>
        <v>0</v>
      </c>
      <c r="Y350" s="3">
        <f>IF(($Q$2-Расчет!X364)&gt;0,($Q$2-Расчет!X364),0)</f>
        <v>0</v>
      </c>
      <c r="Z350" s="3">
        <f t="shared" si="44"/>
        <v>0</v>
      </c>
      <c r="AA350" s="3">
        <f>IF(IF(Y350&gt;0,$Q$3-$Q$2,$Q$3-Расчет!X364)&gt;0,IF(Y350&gt;0,$Q$3-$Q$2,$Q$3-Расчет!X364),0)</f>
        <v>0</v>
      </c>
      <c r="AB350" s="3">
        <f t="shared" si="45"/>
        <v>0</v>
      </c>
      <c r="AC350" s="3">
        <f>IF(IF(AA350&gt;0,$Q$4-$Q$3,$Q$4-Расчет!X364)&gt;0,IF(AA350&gt;0,$Q$4-$Q$3,$Q$4-Расчет!X364),0)</f>
        <v>0</v>
      </c>
      <c r="AD350" s="3">
        <f t="shared" si="46"/>
        <v>0</v>
      </c>
      <c r="AE350" s="3">
        <f>IF(IF(AC350&gt;0,$Q$5-$Q$4,$Q$5-Расчет!X364)&gt;0,IF(AC350&gt;0,$Q$5-$Q$4,$Q$5-Расчет!X364),0)</f>
        <v>0</v>
      </c>
      <c r="AF350" s="3">
        <f t="shared" si="47"/>
        <v>0</v>
      </c>
      <c r="AG350" s="3">
        <f>IF(IF(AE350&gt;0,$Q$6-$Q$5,$Q$6-Расчет!X364)&gt;0,IF(AE350&gt;0,$Q$6-$Q$5,$Q$6-Расчет!X364),0)</f>
        <v>0</v>
      </c>
      <c r="AH350" s="3">
        <f t="shared" si="48"/>
        <v>0</v>
      </c>
    </row>
    <row r="351" spans="1:34" x14ac:dyDescent="0.25">
      <c r="A351" s="3">
        <f>IF(Расчет!H365='ФОРМУЛЫ!'!$B$4,Расчет!G365*Расчет!$N$28,IF(Расчет!H365='ФОРМУЛЫ!'!$B$5,Расчет!G365,IF(Расчет!H365='ФОРМУЛЫ!'!$B$6,Расчет!G365*Расчет!$O$28,0)))</f>
        <v>0</v>
      </c>
      <c r="B351" s="3">
        <f>A351*Расчет!E365</f>
        <v>0</v>
      </c>
      <c r="C351" s="3">
        <f>IF(Расчет!J365='ФОРМУЛЫ!'!$B$3,Расчет!G365*Расчет!I365/100,IF(Расчет!J365='ФОРМУЛЫ!'!$B$4,Расчет!I365*Расчет!$N$28,IF(Расчет!J365='ФОРМУЛЫ!'!$B$5,Расчет!I365,IF(Расчет!J365='ФОРМУЛЫ!'!$B$6,Расчет!I365*Расчет!$O$28,0))))</f>
        <v>0</v>
      </c>
      <c r="D351" s="3">
        <f>C351*Расчет!E365</f>
        <v>0</v>
      </c>
      <c r="E351" s="3">
        <f t="shared" si="41"/>
        <v>0</v>
      </c>
      <c r="F351" s="3">
        <f>E351*Расчет!E365</f>
        <v>0</v>
      </c>
      <c r="G351" s="3">
        <f>IF(Расчет!M365="",'ФОРМУЛЫ!'!E351*(100+Расчет!$M$28)/100,'ФОРМУЛЫ!'!E351*(100+Расчет!M365)/100)</f>
        <v>0</v>
      </c>
      <c r="H351" s="7">
        <f>IF(Расчет!M365="",ROUND(Расчет!K365*(1+Расчет!$M$28/100),0),ROUND(Расчет!K365*(1+Расчет!M365/100),0))</f>
        <v>0</v>
      </c>
      <c r="I351" s="7">
        <f>IF(Расчет!M365="",(Расчет!$M$28+100)/100,(Расчет!M365+100)/100)</f>
        <v>1.2</v>
      </c>
      <c r="J351" s="5">
        <f>IF(Расчет!P365="",IF($O$16=0,'ФОРМУЛЫ!'!H351,ROUND(Расчет!K365*'ФОРМУЛЫ!'!I351+L351,0)),Расчет!P365)</f>
        <v>0</v>
      </c>
      <c r="K351" s="5">
        <f>J351*Расчет!E365</f>
        <v>0</v>
      </c>
      <c r="L351" s="3">
        <f>IF($O$16=0,0,$M$16*(Расчет!K365/$O$16))</f>
        <v>0</v>
      </c>
      <c r="O351" s="3">
        <f>IF(Расчет!P365=0,Расчет!L365,0)</f>
        <v>0</v>
      </c>
      <c r="P351" s="12">
        <f t="shared" si="42"/>
        <v>0</v>
      </c>
      <c r="Q351" s="3">
        <f>IF(Расчет!H365='ФОРМУЛЫ!'!$B$5,'ФОРМУЛЫ!'!A351,0)</f>
        <v>0</v>
      </c>
      <c r="R351" s="3">
        <f>IF(Расчет!H365='ФОРМУЛЫ!'!$B$4,'ФОРМУЛЫ!'!A351,0)</f>
        <v>0</v>
      </c>
      <c r="S351" s="3">
        <f>IF(Расчет!H365='ФОРМУЛЫ!'!$B$6,'ФОРМУЛЫ!'!A351,0)</f>
        <v>0</v>
      </c>
      <c r="T351" s="5">
        <f>ROUND((IF(Расчет!R365='ФОРМУЛЫ!'!$E$3,(A351-A351/1.18),IF(Расчет!R365='ФОРМУЛЫ!'!$E$4,0,IF(Расчет!R365='ФОРМУЛЫ!'!$E$5,(A351-A351/1.1),X))))*Расчет!E365,2)</f>
        <v>0</v>
      </c>
      <c r="U351" s="3">
        <f>ROUND((IF(Расчет!R365='ФОРМУЛЫ!'!$E$3,(J351-J351/1.18),IF(Расчет!R365='ФОРМУЛЫ!'!$E$4,0,IF(Расчет!R365='ФОРМУЛЫ!'!$E$5,(J351-J351/1.1),X))))*Расчет!E365,2)</f>
        <v>0</v>
      </c>
      <c r="V351" s="3">
        <f>ROUND((J351-J351/1.18)*Расчет!E365,2)</f>
        <v>0</v>
      </c>
      <c r="W351" s="3">
        <f>ROUND(A351*Расчет!E365*0.21/365,2)</f>
        <v>0</v>
      </c>
      <c r="X351" s="3">
        <f t="shared" si="43"/>
        <v>0</v>
      </c>
      <c r="Y351" s="3">
        <f>IF(($Q$2-Расчет!X365)&gt;0,($Q$2-Расчет!X365),0)</f>
        <v>0</v>
      </c>
      <c r="Z351" s="3">
        <f t="shared" si="44"/>
        <v>0</v>
      </c>
      <c r="AA351" s="3">
        <f>IF(IF(Y351&gt;0,$Q$3-$Q$2,$Q$3-Расчет!X365)&gt;0,IF(Y351&gt;0,$Q$3-$Q$2,$Q$3-Расчет!X365),0)</f>
        <v>0</v>
      </c>
      <c r="AB351" s="3">
        <f t="shared" si="45"/>
        <v>0</v>
      </c>
      <c r="AC351" s="3">
        <f>IF(IF(AA351&gt;0,$Q$4-$Q$3,$Q$4-Расчет!X365)&gt;0,IF(AA351&gt;0,$Q$4-$Q$3,$Q$4-Расчет!X365),0)</f>
        <v>0</v>
      </c>
      <c r="AD351" s="3">
        <f t="shared" si="46"/>
        <v>0</v>
      </c>
      <c r="AE351" s="3">
        <f>IF(IF(AC351&gt;0,$Q$5-$Q$4,$Q$5-Расчет!X365)&gt;0,IF(AC351&gt;0,$Q$5-$Q$4,$Q$5-Расчет!X365),0)</f>
        <v>0</v>
      </c>
      <c r="AF351" s="3">
        <f t="shared" si="47"/>
        <v>0</v>
      </c>
      <c r="AG351" s="3">
        <f>IF(IF(AE351&gt;0,$Q$6-$Q$5,$Q$6-Расчет!X365)&gt;0,IF(AE351&gt;0,$Q$6-$Q$5,$Q$6-Расчет!X365),0)</f>
        <v>0</v>
      </c>
      <c r="AH351" s="3">
        <f t="shared" si="48"/>
        <v>0</v>
      </c>
    </row>
    <row r="352" spans="1:34" x14ac:dyDescent="0.25">
      <c r="A352" s="3">
        <f>IF(Расчет!H366='ФОРМУЛЫ!'!$B$4,Расчет!G366*Расчет!$N$28,IF(Расчет!H366='ФОРМУЛЫ!'!$B$5,Расчет!G366,IF(Расчет!H366='ФОРМУЛЫ!'!$B$6,Расчет!G366*Расчет!$O$28,0)))</f>
        <v>0</v>
      </c>
      <c r="B352" s="3">
        <f>A352*Расчет!E366</f>
        <v>0</v>
      </c>
      <c r="C352" s="3">
        <f>IF(Расчет!J366='ФОРМУЛЫ!'!$B$3,Расчет!G366*Расчет!I366/100,IF(Расчет!J366='ФОРМУЛЫ!'!$B$4,Расчет!I366*Расчет!$N$28,IF(Расчет!J366='ФОРМУЛЫ!'!$B$5,Расчет!I366,IF(Расчет!J366='ФОРМУЛЫ!'!$B$6,Расчет!I366*Расчет!$O$28,0))))</f>
        <v>0</v>
      </c>
      <c r="D352" s="3">
        <f>C352*Расчет!E366</f>
        <v>0</v>
      </c>
      <c r="E352" s="3">
        <f t="shared" si="41"/>
        <v>0</v>
      </c>
      <c r="F352" s="3">
        <f>E352*Расчет!E366</f>
        <v>0</v>
      </c>
      <c r="G352" s="3">
        <f>IF(Расчет!M366="",'ФОРМУЛЫ!'!E352*(100+Расчет!$M$28)/100,'ФОРМУЛЫ!'!E352*(100+Расчет!M366)/100)</f>
        <v>0</v>
      </c>
      <c r="H352" s="7">
        <f>IF(Расчет!M366="",ROUND(Расчет!K366*(1+Расчет!$M$28/100),0),ROUND(Расчет!K366*(1+Расчет!M366/100),0))</f>
        <v>0</v>
      </c>
      <c r="I352" s="7">
        <f>IF(Расчет!M366="",(Расчет!$M$28+100)/100,(Расчет!M366+100)/100)</f>
        <v>1.2</v>
      </c>
      <c r="J352" s="5">
        <f>IF(Расчет!P366="",IF($O$16=0,'ФОРМУЛЫ!'!H352,ROUND(Расчет!K366*'ФОРМУЛЫ!'!I352+L352,0)),Расчет!P366)</f>
        <v>0</v>
      </c>
      <c r="K352" s="5">
        <f>J352*Расчет!E366</f>
        <v>0</v>
      </c>
      <c r="L352" s="3">
        <f>IF($O$16=0,0,$M$16*(Расчет!K366/$O$16))</f>
        <v>0</v>
      </c>
      <c r="O352" s="3">
        <f>IF(Расчет!P366=0,Расчет!L366,0)</f>
        <v>0</v>
      </c>
      <c r="P352" s="12">
        <f t="shared" si="42"/>
        <v>0</v>
      </c>
      <c r="Q352" s="3">
        <f>IF(Расчет!H366='ФОРМУЛЫ!'!$B$5,'ФОРМУЛЫ!'!A352,0)</f>
        <v>0</v>
      </c>
      <c r="R352" s="3">
        <f>IF(Расчет!H366='ФОРМУЛЫ!'!$B$4,'ФОРМУЛЫ!'!A352,0)</f>
        <v>0</v>
      </c>
      <c r="S352" s="3">
        <f>IF(Расчет!H366='ФОРМУЛЫ!'!$B$6,'ФОРМУЛЫ!'!A352,0)</f>
        <v>0</v>
      </c>
      <c r="T352" s="5">
        <f>ROUND((IF(Расчет!R366='ФОРМУЛЫ!'!$E$3,(A352-A352/1.18),IF(Расчет!R366='ФОРМУЛЫ!'!$E$4,0,IF(Расчет!R366='ФОРМУЛЫ!'!$E$5,(A352-A352/1.1),X))))*Расчет!E366,2)</f>
        <v>0</v>
      </c>
      <c r="U352" s="3">
        <f>ROUND((IF(Расчет!R366='ФОРМУЛЫ!'!$E$3,(J352-J352/1.18),IF(Расчет!R366='ФОРМУЛЫ!'!$E$4,0,IF(Расчет!R366='ФОРМУЛЫ!'!$E$5,(J352-J352/1.1),X))))*Расчет!E366,2)</f>
        <v>0</v>
      </c>
      <c r="V352" s="3">
        <f>ROUND((J352-J352/1.18)*Расчет!E366,2)</f>
        <v>0</v>
      </c>
      <c r="W352" s="3">
        <f>ROUND(A352*Расчет!E366*0.21/365,2)</f>
        <v>0</v>
      </c>
      <c r="X352" s="3">
        <f t="shared" si="43"/>
        <v>0</v>
      </c>
      <c r="Y352" s="3">
        <f>IF(($Q$2-Расчет!X366)&gt;0,($Q$2-Расчет!X366),0)</f>
        <v>0</v>
      </c>
      <c r="Z352" s="3">
        <f t="shared" si="44"/>
        <v>0</v>
      </c>
      <c r="AA352" s="3">
        <f>IF(IF(Y352&gt;0,$Q$3-$Q$2,$Q$3-Расчет!X366)&gt;0,IF(Y352&gt;0,$Q$3-$Q$2,$Q$3-Расчет!X366),0)</f>
        <v>0</v>
      </c>
      <c r="AB352" s="3">
        <f t="shared" si="45"/>
        <v>0</v>
      </c>
      <c r="AC352" s="3">
        <f>IF(IF(AA352&gt;0,$Q$4-$Q$3,$Q$4-Расчет!X366)&gt;0,IF(AA352&gt;0,$Q$4-$Q$3,$Q$4-Расчет!X366),0)</f>
        <v>0</v>
      </c>
      <c r="AD352" s="3">
        <f t="shared" si="46"/>
        <v>0</v>
      </c>
      <c r="AE352" s="3">
        <f>IF(IF(AC352&gt;0,$Q$5-$Q$4,$Q$5-Расчет!X366)&gt;0,IF(AC352&gt;0,$Q$5-$Q$4,$Q$5-Расчет!X366),0)</f>
        <v>0</v>
      </c>
      <c r="AF352" s="3">
        <f t="shared" si="47"/>
        <v>0</v>
      </c>
      <c r="AG352" s="3">
        <f>IF(IF(AE352&gt;0,$Q$6-$Q$5,$Q$6-Расчет!X366)&gt;0,IF(AE352&gt;0,$Q$6-$Q$5,$Q$6-Расчет!X366),0)</f>
        <v>0</v>
      </c>
      <c r="AH352" s="3">
        <f t="shared" si="48"/>
        <v>0</v>
      </c>
    </row>
    <row r="353" spans="1:34" x14ac:dyDescent="0.25">
      <c r="A353" s="3">
        <f>IF(Расчет!H367='ФОРМУЛЫ!'!$B$4,Расчет!G367*Расчет!$N$28,IF(Расчет!H367='ФОРМУЛЫ!'!$B$5,Расчет!G367,IF(Расчет!H367='ФОРМУЛЫ!'!$B$6,Расчет!G367*Расчет!$O$28,0)))</f>
        <v>0</v>
      </c>
      <c r="B353" s="3">
        <f>A353*Расчет!E367</f>
        <v>0</v>
      </c>
      <c r="C353" s="3">
        <f>IF(Расчет!J367='ФОРМУЛЫ!'!$B$3,Расчет!G367*Расчет!I367/100,IF(Расчет!J367='ФОРМУЛЫ!'!$B$4,Расчет!I367*Расчет!$N$28,IF(Расчет!J367='ФОРМУЛЫ!'!$B$5,Расчет!I367,IF(Расчет!J367='ФОРМУЛЫ!'!$B$6,Расчет!I367*Расчет!$O$28,0))))</f>
        <v>0</v>
      </c>
      <c r="D353" s="3">
        <f>C353*Расчет!E367</f>
        <v>0</v>
      </c>
      <c r="E353" s="3">
        <f t="shared" si="41"/>
        <v>0</v>
      </c>
      <c r="F353" s="3">
        <f>E353*Расчет!E367</f>
        <v>0</v>
      </c>
      <c r="G353" s="3">
        <f>IF(Расчет!M367="",'ФОРМУЛЫ!'!E353*(100+Расчет!$M$28)/100,'ФОРМУЛЫ!'!E353*(100+Расчет!M367)/100)</f>
        <v>0</v>
      </c>
      <c r="H353" s="7">
        <f>IF(Расчет!M367="",ROUND(Расчет!K367*(1+Расчет!$M$28/100),0),ROUND(Расчет!K367*(1+Расчет!M367/100),0))</f>
        <v>0</v>
      </c>
      <c r="I353" s="7">
        <f>IF(Расчет!M367="",(Расчет!$M$28+100)/100,(Расчет!M367+100)/100)</f>
        <v>1.2</v>
      </c>
      <c r="J353" s="5">
        <f>IF(Расчет!P367="",IF($O$16=0,'ФОРМУЛЫ!'!H353,ROUND(Расчет!K367*'ФОРМУЛЫ!'!I353+L353,0)),Расчет!P367)</f>
        <v>0</v>
      </c>
      <c r="K353" s="5">
        <f>J353*Расчет!E367</f>
        <v>0</v>
      </c>
      <c r="L353" s="3">
        <f>IF($O$16=0,0,$M$16*(Расчет!K367/$O$16))</f>
        <v>0</v>
      </c>
      <c r="O353" s="3">
        <f>IF(Расчет!P367=0,Расчет!L367,0)</f>
        <v>0</v>
      </c>
      <c r="P353" s="12">
        <f t="shared" si="42"/>
        <v>0</v>
      </c>
      <c r="Q353" s="3">
        <f>IF(Расчет!H367='ФОРМУЛЫ!'!$B$5,'ФОРМУЛЫ!'!A353,0)</f>
        <v>0</v>
      </c>
      <c r="R353" s="3">
        <f>IF(Расчет!H367='ФОРМУЛЫ!'!$B$4,'ФОРМУЛЫ!'!A353,0)</f>
        <v>0</v>
      </c>
      <c r="S353" s="3">
        <f>IF(Расчет!H367='ФОРМУЛЫ!'!$B$6,'ФОРМУЛЫ!'!A353,0)</f>
        <v>0</v>
      </c>
      <c r="T353" s="5">
        <f>ROUND((IF(Расчет!R367='ФОРМУЛЫ!'!$E$3,(A353-A353/1.18),IF(Расчет!R367='ФОРМУЛЫ!'!$E$4,0,IF(Расчет!R367='ФОРМУЛЫ!'!$E$5,(A353-A353/1.1),X))))*Расчет!E367,2)</f>
        <v>0</v>
      </c>
      <c r="U353" s="3">
        <f>ROUND((IF(Расчет!R367='ФОРМУЛЫ!'!$E$3,(J353-J353/1.18),IF(Расчет!R367='ФОРМУЛЫ!'!$E$4,0,IF(Расчет!R367='ФОРМУЛЫ!'!$E$5,(J353-J353/1.1),X))))*Расчет!E367,2)</f>
        <v>0</v>
      </c>
      <c r="V353" s="3">
        <f>ROUND((J353-J353/1.18)*Расчет!E367,2)</f>
        <v>0</v>
      </c>
      <c r="W353" s="3">
        <f>ROUND(A353*Расчет!E367*0.21/365,2)</f>
        <v>0</v>
      </c>
      <c r="X353" s="3">
        <f t="shared" si="43"/>
        <v>0</v>
      </c>
      <c r="Y353" s="3">
        <f>IF(($Q$2-Расчет!X367)&gt;0,($Q$2-Расчет!X367),0)</f>
        <v>0</v>
      </c>
      <c r="Z353" s="3">
        <f t="shared" si="44"/>
        <v>0</v>
      </c>
      <c r="AA353" s="3">
        <f>IF(IF(Y353&gt;0,$Q$3-$Q$2,$Q$3-Расчет!X367)&gt;0,IF(Y353&gt;0,$Q$3-$Q$2,$Q$3-Расчет!X367),0)</f>
        <v>0</v>
      </c>
      <c r="AB353" s="3">
        <f t="shared" si="45"/>
        <v>0</v>
      </c>
      <c r="AC353" s="3">
        <f>IF(IF(AA353&gt;0,$Q$4-$Q$3,$Q$4-Расчет!X367)&gt;0,IF(AA353&gt;0,$Q$4-$Q$3,$Q$4-Расчет!X367),0)</f>
        <v>0</v>
      </c>
      <c r="AD353" s="3">
        <f t="shared" si="46"/>
        <v>0</v>
      </c>
      <c r="AE353" s="3">
        <f>IF(IF(AC353&gt;0,$Q$5-$Q$4,$Q$5-Расчет!X367)&gt;0,IF(AC353&gt;0,$Q$5-$Q$4,$Q$5-Расчет!X367),0)</f>
        <v>0</v>
      </c>
      <c r="AF353" s="3">
        <f t="shared" si="47"/>
        <v>0</v>
      </c>
      <c r="AG353" s="3">
        <f>IF(IF(AE353&gt;0,$Q$6-$Q$5,$Q$6-Расчет!X367)&gt;0,IF(AE353&gt;0,$Q$6-$Q$5,$Q$6-Расчет!X367),0)</f>
        <v>0</v>
      </c>
      <c r="AH353" s="3">
        <f t="shared" si="48"/>
        <v>0</v>
      </c>
    </row>
    <row r="354" spans="1:34" x14ac:dyDescent="0.25">
      <c r="A354" s="3">
        <f>IF(Расчет!H368='ФОРМУЛЫ!'!$B$4,Расчет!G368*Расчет!$N$28,IF(Расчет!H368='ФОРМУЛЫ!'!$B$5,Расчет!G368,IF(Расчет!H368='ФОРМУЛЫ!'!$B$6,Расчет!G368*Расчет!$O$28,0)))</f>
        <v>0</v>
      </c>
      <c r="B354" s="3">
        <f>A354*Расчет!E368</f>
        <v>0</v>
      </c>
      <c r="C354" s="3">
        <f>IF(Расчет!J368='ФОРМУЛЫ!'!$B$3,Расчет!G368*Расчет!I368/100,IF(Расчет!J368='ФОРМУЛЫ!'!$B$4,Расчет!I368*Расчет!$N$28,IF(Расчет!J368='ФОРМУЛЫ!'!$B$5,Расчет!I368,IF(Расчет!J368='ФОРМУЛЫ!'!$B$6,Расчет!I368*Расчет!$O$28,0))))</f>
        <v>0</v>
      </c>
      <c r="D354" s="3">
        <f>C354*Расчет!E368</f>
        <v>0</v>
      </c>
      <c r="E354" s="3">
        <f t="shared" si="41"/>
        <v>0</v>
      </c>
      <c r="F354" s="3">
        <f>E354*Расчет!E368</f>
        <v>0</v>
      </c>
      <c r="G354" s="3">
        <f>IF(Расчет!M368="",'ФОРМУЛЫ!'!E354*(100+Расчет!$M$28)/100,'ФОРМУЛЫ!'!E354*(100+Расчет!M368)/100)</f>
        <v>0</v>
      </c>
      <c r="H354" s="7">
        <f>IF(Расчет!M368="",ROUND(Расчет!K368*(1+Расчет!$M$28/100),0),ROUND(Расчет!K368*(1+Расчет!M368/100),0))</f>
        <v>0</v>
      </c>
      <c r="I354" s="7">
        <f>IF(Расчет!M368="",(Расчет!$M$28+100)/100,(Расчет!M368+100)/100)</f>
        <v>1.2</v>
      </c>
      <c r="J354" s="5">
        <f>IF(Расчет!P368="",IF($O$16=0,'ФОРМУЛЫ!'!H354,ROUND(Расчет!K368*'ФОРМУЛЫ!'!I354+L354,0)),Расчет!P368)</f>
        <v>0</v>
      </c>
      <c r="K354" s="5">
        <f>J354*Расчет!E368</f>
        <v>0</v>
      </c>
      <c r="L354" s="3">
        <f>IF($O$16=0,0,$M$16*(Расчет!K368/$O$16))</f>
        <v>0</v>
      </c>
      <c r="O354" s="3">
        <f>IF(Расчет!P368=0,Расчет!L368,0)</f>
        <v>0</v>
      </c>
      <c r="P354" s="12">
        <f t="shared" si="42"/>
        <v>0</v>
      </c>
      <c r="Q354" s="3">
        <f>IF(Расчет!H368='ФОРМУЛЫ!'!$B$5,'ФОРМУЛЫ!'!A354,0)</f>
        <v>0</v>
      </c>
      <c r="R354" s="3">
        <f>IF(Расчет!H368='ФОРМУЛЫ!'!$B$4,'ФОРМУЛЫ!'!A354,0)</f>
        <v>0</v>
      </c>
      <c r="S354" s="3">
        <f>IF(Расчет!H368='ФОРМУЛЫ!'!$B$6,'ФОРМУЛЫ!'!A354,0)</f>
        <v>0</v>
      </c>
      <c r="T354" s="5">
        <f>ROUND((IF(Расчет!R368='ФОРМУЛЫ!'!$E$3,(A354-A354/1.18),IF(Расчет!R368='ФОРМУЛЫ!'!$E$4,0,IF(Расчет!R368='ФОРМУЛЫ!'!$E$5,(A354-A354/1.1),X))))*Расчет!E368,2)</f>
        <v>0</v>
      </c>
      <c r="U354" s="3">
        <f>ROUND((IF(Расчет!R368='ФОРМУЛЫ!'!$E$3,(J354-J354/1.18),IF(Расчет!R368='ФОРМУЛЫ!'!$E$4,0,IF(Расчет!R368='ФОРМУЛЫ!'!$E$5,(J354-J354/1.1),X))))*Расчет!E368,2)</f>
        <v>0</v>
      </c>
      <c r="V354" s="3">
        <f>ROUND((J354-J354/1.18)*Расчет!E368,2)</f>
        <v>0</v>
      </c>
      <c r="W354" s="3">
        <f>ROUND(A354*Расчет!E368*0.21/365,2)</f>
        <v>0</v>
      </c>
      <c r="X354" s="3">
        <f t="shared" si="43"/>
        <v>0</v>
      </c>
      <c r="Y354" s="3">
        <f>IF(($Q$2-Расчет!X368)&gt;0,($Q$2-Расчет!X368),0)</f>
        <v>0</v>
      </c>
      <c r="Z354" s="3">
        <f t="shared" si="44"/>
        <v>0</v>
      </c>
      <c r="AA354" s="3">
        <f>IF(IF(Y354&gt;0,$Q$3-$Q$2,$Q$3-Расчет!X368)&gt;0,IF(Y354&gt;0,$Q$3-$Q$2,$Q$3-Расчет!X368),0)</f>
        <v>0</v>
      </c>
      <c r="AB354" s="3">
        <f t="shared" si="45"/>
        <v>0</v>
      </c>
      <c r="AC354" s="3">
        <f>IF(IF(AA354&gt;0,$Q$4-$Q$3,$Q$4-Расчет!X368)&gt;0,IF(AA354&gt;0,$Q$4-$Q$3,$Q$4-Расчет!X368),0)</f>
        <v>0</v>
      </c>
      <c r="AD354" s="3">
        <f t="shared" si="46"/>
        <v>0</v>
      </c>
      <c r="AE354" s="3">
        <f>IF(IF(AC354&gt;0,$Q$5-$Q$4,$Q$5-Расчет!X368)&gt;0,IF(AC354&gt;0,$Q$5-$Q$4,$Q$5-Расчет!X368),0)</f>
        <v>0</v>
      </c>
      <c r="AF354" s="3">
        <f t="shared" si="47"/>
        <v>0</v>
      </c>
      <c r="AG354" s="3">
        <f>IF(IF(AE354&gt;0,$Q$6-$Q$5,$Q$6-Расчет!X368)&gt;0,IF(AE354&gt;0,$Q$6-$Q$5,$Q$6-Расчет!X368),0)</f>
        <v>0</v>
      </c>
      <c r="AH354" s="3">
        <f t="shared" si="48"/>
        <v>0</v>
      </c>
    </row>
    <row r="355" spans="1:34" x14ac:dyDescent="0.25">
      <c r="A355" s="3">
        <f>IF(Расчет!H369='ФОРМУЛЫ!'!$B$4,Расчет!G369*Расчет!$N$28,IF(Расчет!H369='ФОРМУЛЫ!'!$B$5,Расчет!G369,IF(Расчет!H369='ФОРМУЛЫ!'!$B$6,Расчет!G369*Расчет!$O$28,0)))</f>
        <v>0</v>
      </c>
      <c r="B355" s="3">
        <f>A355*Расчет!E369</f>
        <v>0</v>
      </c>
      <c r="C355" s="3">
        <f>IF(Расчет!J369='ФОРМУЛЫ!'!$B$3,Расчет!G369*Расчет!I369/100,IF(Расчет!J369='ФОРМУЛЫ!'!$B$4,Расчет!I369*Расчет!$N$28,IF(Расчет!J369='ФОРМУЛЫ!'!$B$5,Расчет!I369,IF(Расчет!J369='ФОРМУЛЫ!'!$B$6,Расчет!I369*Расчет!$O$28,0))))</f>
        <v>0</v>
      </c>
      <c r="D355" s="3">
        <f>C355*Расчет!E369</f>
        <v>0</v>
      </c>
      <c r="E355" s="3">
        <f t="shared" si="41"/>
        <v>0</v>
      </c>
      <c r="F355" s="3">
        <f>E355*Расчет!E369</f>
        <v>0</v>
      </c>
      <c r="G355" s="3">
        <f>IF(Расчет!M369="",'ФОРМУЛЫ!'!E355*(100+Расчет!$M$28)/100,'ФОРМУЛЫ!'!E355*(100+Расчет!M369)/100)</f>
        <v>0</v>
      </c>
      <c r="H355" s="7">
        <f>IF(Расчет!M369="",ROUND(Расчет!K369*(1+Расчет!$M$28/100),0),ROUND(Расчет!K369*(1+Расчет!M369/100),0))</f>
        <v>0</v>
      </c>
      <c r="I355" s="7">
        <f>IF(Расчет!M369="",(Расчет!$M$28+100)/100,(Расчет!M369+100)/100)</f>
        <v>1.2</v>
      </c>
      <c r="J355" s="5">
        <f>IF(Расчет!P369="",IF($O$16=0,'ФОРМУЛЫ!'!H355,ROUND(Расчет!K369*'ФОРМУЛЫ!'!I355+L355,0)),Расчет!P369)</f>
        <v>0</v>
      </c>
      <c r="K355" s="5">
        <f>J355*Расчет!E369</f>
        <v>0</v>
      </c>
      <c r="L355" s="3">
        <f>IF($O$16=0,0,$M$16*(Расчет!K369/$O$16))</f>
        <v>0</v>
      </c>
      <c r="O355" s="3">
        <f>IF(Расчет!P369=0,Расчет!L369,0)</f>
        <v>0</v>
      </c>
      <c r="P355" s="12">
        <f t="shared" si="42"/>
        <v>0</v>
      </c>
      <c r="Q355" s="3">
        <f>IF(Расчет!H369='ФОРМУЛЫ!'!$B$5,'ФОРМУЛЫ!'!A355,0)</f>
        <v>0</v>
      </c>
      <c r="R355" s="3">
        <f>IF(Расчет!H369='ФОРМУЛЫ!'!$B$4,'ФОРМУЛЫ!'!A355,0)</f>
        <v>0</v>
      </c>
      <c r="S355" s="3">
        <f>IF(Расчет!H369='ФОРМУЛЫ!'!$B$6,'ФОРМУЛЫ!'!A355,0)</f>
        <v>0</v>
      </c>
      <c r="T355" s="5">
        <f>ROUND((IF(Расчет!R369='ФОРМУЛЫ!'!$E$3,(A355-A355/1.18),IF(Расчет!R369='ФОРМУЛЫ!'!$E$4,0,IF(Расчет!R369='ФОРМУЛЫ!'!$E$5,(A355-A355/1.1),X))))*Расчет!E369,2)</f>
        <v>0</v>
      </c>
      <c r="U355" s="3">
        <f>ROUND((IF(Расчет!R369='ФОРМУЛЫ!'!$E$3,(J355-J355/1.18),IF(Расчет!R369='ФОРМУЛЫ!'!$E$4,0,IF(Расчет!R369='ФОРМУЛЫ!'!$E$5,(J355-J355/1.1),X))))*Расчет!E369,2)</f>
        <v>0</v>
      </c>
      <c r="V355" s="3">
        <f>ROUND((J355-J355/1.18)*Расчет!E369,2)</f>
        <v>0</v>
      </c>
      <c r="W355" s="3">
        <f>ROUND(A355*Расчет!E369*0.21/365,2)</f>
        <v>0</v>
      </c>
      <c r="X355" s="3">
        <f t="shared" si="43"/>
        <v>0</v>
      </c>
      <c r="Y355" s="3">
        <f>IF(($Q$2-Расчет!X369)&gt;0,($Q$2-Расчет!X369),0)</f>
        <v>0</v>
      </c>
      <c r="Z355" s="3">
        <f t="shared" si="44"/>
        <v>0</v>
      </c>
      <c r="AA355" s="3">
        <f>IF(IF(Y355&gt;0,$Q$3-$Q$2,$Q$3-Расчет!X369)&gt;0,IF(Y355&gt;0,$Q$3-$Q$2,$Q$3-Расчет!X369),0)</f>
        <v>0</v>
      </c>
      <c r="AB355" s="3">
        <f t="shared" si="45"/>
        <v>0</v>
      </c>
      <c r="AC355" s="3">
        <f>IF(IF(AA355&gt;0,$Q$4-$Q$3,$Q$4-Расчет!X369)&gt;0,IF(AA355&gt;0,$Q$4-$Q$3,$Q$4-Расчет!X369),0)</f>
        <v>0</v>
      </c>
      <c r="AD355" s="3">
        <f t="shared" si="46"/>
        <v>0</v>
      </c>
      <c r="AE355" s="3">
        <f>IF(IF(AC355&gt;0,$Q$5-$Q$4,$Q$5-Расчет!X369)&gt;0,IF(AC355&gt;0,$Q$5-$Q$4,$Q$5-Расчет!X369),0)</f>
        <v>0</v>
      </c>
      <c r="AF355" s="3">
        <f t="shared" si="47"/>
        <v>0</v>
      </c>
      <c r="AG355" s="3">
        <f>IF(IF(AE355&gt;0,$Q$6-$Q$5,$Q$6-Расчет!X369)&gt;0,IF(AE355&gt;0,$Q$6-$Q$5,$Q$6-Расчет!X369),0)</f>
        <v>0</v>
      </c>
      <c r="AH355" s="3">
        <f t="shared" si="48"/>
        <v>0</v>
      </c>
    </row>
    <row r="356" spans="1:34" x14ac:dyDescent="0.25">
      <c r="A356" s="3">
        <f>IF(Расчет!H370='ФОРМУЛЫ!'!$B$4,Расчет!G370*Расчет!$N$28,IF(Расчет!H370='ФОРМУЛЫ!'!$B$5,Расчет!G370,IF(Расчет!H370='ФОРМУЛЫ!'!$B$6,Расчет!G370*Расчет!$O$28,0)))</f>
        <v>0</v>
      </c>
      <c r="B356" s="3">
        <f>A356*Расчет!E370</f>
        <v>0</v>
      </c>
      <c r="C356" s="3">
        <f>IF(Расчет!J370='ФОРМУЛЫ!'!$B$3,Расчет!G370*Расчет!I370/100,IF(Расчет!J370='ФОРМУЛЫ!'!$B$4,Расчет!I370*Расчет!$N$28,IF(Расчет!J370='ФОРМУЛЫ!'!$B$5,Расчет!I370,IF(Расчет!J370='ФОРМУЛЫ!'!$B$6,Расчет!I370*Расчет!$O$28,0))))</f>
        <v>0</v>
      </c>
      <c r="D356" s="3">
        <f>C356*Расчет!E370</f>
        <v>0</v>
      </c>
      <c r="E356" s="3">
        <f t="shared" si="41"/>
        <v>0</v>
      </c>
      <c r="F356" s="3">
        <f>E356*Расчет!E370</f>
        <v>0</v>
      </c>
      <c r="G356" s="3">
        <f>IF(Расчет!M370="",'ФОРМУЛЫ!'!E356*(100+Расчет!$M$28)/100,'ФОРМУЛЫ!'!E356*(100+Расчет!M370)/100)</f>
        <v>0</v>
      </c>
      <c r="H356" s="7">
        <f>IF(Расчет!M370="",ROUND(Расчет!K370*(1+Расчет!$M$28/100),0),ROUND(Расчет!K370*(1+Расчет!M370/100),0))</f>
        <v>0</v>
      </c>
      <c r="I356" s="7">
        <f>IF(Расчет!M370="",(Расчет!$M$28+100)/100,(Расчет!M370+100)/100)</f>
        <v>1.2</v>
      </c>
      <c r="J356" s="5">
        <f>IF(Расчет!P370="",IF($O$16=0,'ФОРМУЛЫ!'!H356,ROUND(Расчет!K370*'ФОРМУЛЫ!'!I356+L356,0)),Расчет!P370)</f>
        <v>0</v>
      </c>
      <c r="K356" s="5">
        <f>J356*Расчет!E370</f>
        <v>0</v>
      </c>
      <c r="L356" s="3">
        <f>IF($O$16=0,0,$M$16*(Расчет!K370/$O$16))</f>
        <v>0</v>
      </c>
      <c r="O356" s="3">
        <f>IF(Расчет!P370=0,Расчет!L370,0)</f>
        <v>0</v>
      </c>
      <c r="P356" s="12">
        <f t="shared" si="42"/>
        <v>0</v>
      </c>
      <c r="Q356" s="3">
        <f>IF(Расчет!H370='ФОРМУЛЫ!'!$B$5,'ФОРМУЛЫ!'!A356,0)</f>
        <v>0</v>
      </c>
      <c r="R356" s="3">
        <f>IF(Расчет!H370='ФОРМУЛЫ!'!$B$4,'ФОРМУЛЫ!'!A356,0)</f>
        <v>0</v>
      </c>
      <c r="S356" s="3">
        <f>IF(Расчет!H370='ФОРМУЛЫ!'!$B$6,'ФОРМУЛЫ!'!A356,0)</f>
        <v>0</v>
      </c>
      <c r="T356" s="5">
        <f>ROUND((IF(Расчет!R370='ФОРМУЛЫ!'!$E$3,(A356-A356/1.18),IF(Расчет!R370='ФОРМУЛЫ!'!$E$4,0,IF(Расчет!R370='ФОРМУЛЫ!'!$E$5,(A356-A356/1.1),X))))*Расчет!E370,2)</f>
        <v>0</v>
      </c>
      <c r="U356" s="3">
        <f>ROUND((IF(Расчет!R370='ФОРМУЛЫ!'!$E$3,(J356-J356/1.18),IF(Расчет!R370='ФОРМУЛЫ!'!$E$4,0,IF(Расчет!R370='ФОРМУЛЫ!'!$E$5,(J356-J356/1.1),X))))*Расчет!E370,2)</f>
        <v>0</v>
      </c>
      <c r="V356" s="3">
        <f>ROUND((J356-J356/1.18)*Расчет!E370,2)</f>
        <v>0</v>
      </c>
      <c r="W356" s="3">
        <f>ROUND(A356*Расчет!E370*0.21/365,2)</f>
        <v>0</v>
      </c>
      <c r="X356" s="3">
        <f t="shared" si="43"/>
        <v>0</v>
      </c>
      <c r="Y356" s="3">
        <f>IF(($Q$2-Расчет!X370)&gt;0,($Q$2-Расчет!X370),0)</f>
        <v>0</v>
      </c>
      <c r="Z356" s="3">
        <f t="shared" si="44"/>
        <v>0</v>
      </c>
      <c r="AA356" s="3">
        <f>IF(IF(Y356&gt;0,$Q$3-$Q$2,$Q$3-Расчет!X370)&gt;0,IF(Y356&gt;0,$Q$3-$Q$2,$Q$3-Расчет!X370),0)</f>
        <v>0</v>
      </c>
      <c r="AB356" s="3">
        <f t="shared" si="45"/>
        <v>0</v>
      </c>
      <c r="AC356" s="3">
        <f>IF(IF(AA356&gt;0,$Q$4-$Q$3,$Q$4-Расчет!X370)&gt;0,IF(AA356&gt;0,$Q$4-$Q$3,$Q$4-Расчет!X370),0)</f>
        <v>0</v>
      </c>
      <c r="AD356" s="3">
        <f t="shared" si="46"/>
        <v>0</v>
      </c>
      <c r="AE356" s="3">
        <f>IF(IF(AC356&gt;0,$Q$5-$Q$4,$Q$5-Расчет!X370)&gt;0,IF(AC356&gt;0,$Q$5-$Q$4,$Q$5-Расчет!X370),0)</f>
        <v>0</v>
      </c>
      <c r="AF356" s="3">
        <f t="shared" si="47"/>
        <v>0</v>
      </c>
      <c r="AG356" s="3">
        <f>IF(IF(AE356&gt;0,$Q$6-$Q$5,$Q$6-Расчет!X370)&gt;0,IF(AE356&gt;0,$Q$6-$Q$5,$Q$6-Расчет!X370),0)</f>
        <v>0</v>
      </c>
      <c r="AH356" s="3">
        <f t="shared" si="48"/>
        <v>0</v>
      </c>
    </row>
    <row r="357" spans="1:34" x14ac:dyDescent="0.25">
      <c r="A357" s="3">
        <f>IF(Расчет!H371='ФОРМУЛЫ!'!$B$4,Расчет!G371*Расчет!$N$28,IF(Расчет!H371='ФОРМУЛЫ!'!$B$5,Расчет!G371,IF(Расчет!H371='ФОРМУЛЫ!'!$B$6,Расчет!G371*Расчет!$O$28,0)))</f>
        <v>0</v>
      </c>
      <c r="B357" s="3">
        <f>A357*Расчет!E371</f>
        <v>0</v>
      </c>
      <c r="C357" s="3">
        <f>IF(Расчет!J371='ФОРМУЛЫ!'!$B$3,Расчет!G371*Расчет!I371/100,IF(Расчет!J371='ФОРМУЛЫ!'!$B$4,Расчет!I371*Расчет!$N$28,IF(Расчет!J371='ФОРМУЛЫ!'!$B$5,Расчет!I371,IF(Расчет!J371='ФОРМУЛЫ!'!$B$6,Расчет!I371*Расчет!$O$28,0))))</f>
        <v>0</v>
      </c>
      <c r="D357" s="3">
        <f>C357*Расчет!E371</f>
        <v>0</v>
      </c>
      <c r="E357" s="3">
        <f t="shared" si="41"/>
        <v>0</v>
      </c>
      <c r="F357" s="3">
        <f>E357*Расчет!E371</f>
        <v>0</v>
      </c>
      <c r="G357" s="3">
        <f>IF(Расчет!M371="",'ФОРМУЛЫ!'!E357*(100+Расчет!$M$28)/100,'ФОРМУЛЫ!'!E357*(100+Расчет!M371)/100)</f>
        <v>0</v>
      </c>
      <c r="H357" s="7">
        <f>IF(Расчет!M371="",ROUND(Расчет!K371*(1+Расчет!$M$28/100),0),ROUND(Расчет!K371*(1+Расчет!M371/100),0))</f>
        <v>0</v>
      </c>
      <c r="I357" s="7">
        <f>IF(Расчет!M371="",(Расчет!$M$28+100)/100,(Расчет!M371+100)/100)</f>
        <v>1.2</v>
      </c>
      <c r="J357" s="5">
        <f>IF(Расчет!P371="",IF($O$16=0,'ФОРМУЛЫ!'!H357,ROUND(Расчет!K371*'ФОРМУЛЫ!'!I357+L357,0)),Расчет!P371)</f>
        <v>0</v>
      </c>
      <c r="K357" s="5">
        <f>J357*Расчет!E371</f>
        <v>0</v>
      </c>
      <c r="L357" s="3">
        <f>IF($O$16=0,0,$M$16*(Расчет!K371/$O$16))</f>
        <v>0</v>
      </c>
      <c r="O357" s="3">
        <f>IF(Расчет!P371=0,Расчет!L371,0)</f>
        <v>0</v>
      </c>
      <c r="P357" s="12">
        <f t="shared" si="42"/>
        <v>0</v>
      </c>
      <c r="Q357" s="3">
        <f>IF(Расчет!H371='ФОРМУЛЫ!'!$B$5,'ФОРМУЛЫ!'!A357,0)</f>
        <v>0</v>
      </c>
      <c r="R357" s="3">
        <f>IF(Расчет!H371='ФОРМУЛЫ!'!$B$4,'ФОРМУЛЫ!'!A357,0)</f>
        <v>0</v>
      </c>
      <c r="S357" s="3">
        <f>IF(Расчет!H371='ФОРМУЛЫ!'!$B$6,'ФОРМУЛЫ!'!A357,0)</f>
        <v>0</v>
      </c>
      <c r="T357" s="5">
        <f>ROUND((IF(Расчет!R371='ФОРМУЛЫ!'!$E$3,(A357-A357/1.18),IF(Расчет!R371='ФОРМУЛЫ!'!$E$4,0,IF(Расчет!R371='ФОРМУЛЫ!'!$E$5,(A357-A357/1.1),X))))*Расчет!E371,2)</f>
        <v>0</v>
      </c>
      <c r="U357" s="3">
        <f>ROUND((IF(Расчет!R371='ФОРМУЛЫ!'!$E$3,(J357-J357/1.18),IF(Расчет!R371='ФОРМУЛЫ!'!$E$4,0,IF(Расчет!R371='ФОРМУЛЫ!'!$E$5,(J357-J357/1.1),X))))*Расчет!E371,2)</f>
        <v>0</v>
      </c>
      <c r="V357" s="3">
        <f>ROUND((J357-J357/1.18)*Расчет!E371,2)</f>
        <v>0</v>
      </c>
      <c r="W357" s="3">
        <f>ROUND(A357*Расчет!E371*0.21/365,2)</f>
        <v>0</v>
      </c>
      <c r="X357" s="3">
        <f t="shared" si="43"/>
        <v>0</v>
      </c>
      <c r="Y357" s="3">
        <f>IF(($Q$2-Расчет!X371)&gt;0,($Q$2-Расчет!X371),0)</f>
        <v>0</v>
      </c>
      <c r="Z357" s="3">
        <f t="shared" si="44"/>
        <v>0</v>
      </c>
      <c r="AA357" s="3">
        <f>IF(IF(Y357&gt;0,$Q$3-$Q$2,$Q$3-Расчет!X371)&gt;0,IF(Y357&gt;0,$Q$3-$Q$2,$Q$3-Расчет!X371),0)</f>
        <v>0</v>
      </c>
      <c r="AB357" s="3">
        <f t="shared" si="45"/>
        <v>0</v>
      </c>
      <c r="AC357" s="3">
        <f>IF(IF(AA357&gt;0,$Q$4-$Q$3,$Q$4-Расчет!X371)&gt;0,IF(AA357&gt;0,$Q$4-$Q$3,$Q$4-Расчет!X371),0)</f>
        <v>0</v>
      </c>
      <c r="AD357" s="3">
        <f t="shared" si="46"/>
        <v>0</v>
      </c>
      <c r="AE357" s="3">
        <f>IF(IF(AC357&gt;0,$Q$5-$Q$4,$Q$5-Расчет!X371)&gt;0,IF(AC357&gt;0,$Q$5-$Q$4,$Q$5-Расчет!X371),0)</f>
        <v>0</v>
      </c>
      <c r="AF357" s="3">
        <f t="shared" si="47"/>
        <v>0</v>
      </c>
      <c r="AG357" s="3">
        <f>IF(IF(AE357&gt;0,$Q$6-$Q$5,$Q$6-Расчет!X371)&gt;0,IF(AE357&gt;0,$Q$6-$Q$5,$Q$6-Расчет!X371),0)</f>
        <v>0</v>
      </c>
      <c r="AH357" s="3">
        <f t="shared" si="48"/>
        <v>0</v>
      </c>
    </row>
    <row r="358" spans="1:34" x14ac:dyDescent="0.25">
      <c r="A358" s="3">
        <f>IF(Расчет!H372='ФОРМУЛЫ!'!$B$4,Расчет!G372*Расчет!$N$28,IF(Расчет!H372='ФОРМУЛЫ!'!$B$5,Расчет!G372,IF(Расчет!H372='ФОРМУЛЫ!'!$B$6,Расчет!G372*Расчет!$O$28,0)))</f>
        <v>0</v>
      </c>
      <c r="B358" s="3">
        <f>A358*Расчет!E372</f>
        <v>0</v>
      </c>
      <c r="C358" s="3">
        <f>IF(Расчет!J372='ФОРМУЛЫ!'!$B$3,Расчет!G372*Расчет!I372/100,IF(Расчет!J372='ФОРМУЛЫ!'!$B$4,Расчет!I372*Расчет!$N$28,IF(Расчет!J372='ФОРМУЛЫ!'!$B$5,Расчет!I372,IF(Расчет!J372='ФОРМУЛЫ!'!$B$6,Расчет!I372*Расчет!$O$28,0))))</f>
        <v>0</v>
      </c>
      <c r="D358" s="3">
        <f>C358*Расчет!E372</f>
        <v>0</v>
      </c>
      <c r="E358" s="3">
        <f t="shared" si="41"/>
        <v>0</v>
      </c>
      <c r="F358" s="3">
        <f>E358*Расчет!E372</f>
        <v>0</v>
      </c>
      <c r="G358" s="3">
        <f>IF(Расчет!M372="",'ФОРМУЛЫ!'!E358*(100+Расчет!$M$28)/100,'ФОРМУЛЫ!'!E358*(100+Расчет!M372)/100)</f>
        <v>0</v>
      </c>
      <c r="H358" s="7">
        <f>IF(Расчет!M372="",ROUND(Расчет!K372*(1+Расчет!$M$28/100),0),ROUND(Расчет!K372*(1+Расчет!M372/100),0))</f>
        <v>0</v>
      </c>
      <c r="I358" s="7">
        <f>IF(Расчет!M372="",(Расчет!$M$28+100)/100,(Расчет!M372+100)/100)</f>
        <v>1.2</v>
      </c>
      <c r="J358" s="5">
        <f>IF(Расчет!P372="",IF($O$16=0,'ФОРМУЛЫ!'!H358,ROUND(Расчет!K372*'ФОРМУЛЫ!'!I358+L358,0)),Расчет!P372)</f>
        <v>0</v>
      </c>
      <c r="K358" s="5">
        <f>J358*Расчет!E372</f>
        <v>0</v>
      </c>
      <c r="L358" s="3">
        <f>IF($O$16=0,0,$M$16*(Расчет!K372/$O$16))</f>
        <v>0</v>
      </c>
      <c r="O358" s="3">
        <f>IF(Расчет!P372=0,Расчет!L372,0)</f>
        <v>0</v>
      </c>
      <c r="P358" s="12">
        <f t="shared" si="42"/>
        <v>0</v>
      </c>
      <c r="Q358" s="3">
        <f>IF(Расчет!H372='ФОРМУЛЫ!'!$B$5,'ФОРМУЛЫ!'!A358,0)</f>
        <v>0</v>
      </c>
      <c r="R358" s="3">
        <f>IF(Расчет!H372='ФОРМУЛЫ!'!$B$4,'ФОРМУЛЫ!'!A358,0)</f>
        <v>0</v>
      </c>
      <c r="S358" s="3">
        <f>IF(Расчет!H372='ФОРМУЛЫ!'!$B$6,'ФОРМУЛЫ!'!A358,0)</f>
        <v>0</v>
      </c>
      <c r="T358" s="5">
        <f>ROUND((IF(Расчет!R372='ФОРМУЛЫ!'!$E$3,(A358-A358/1.18),IF(Расчет!R372='ФОРМУЛЫ!'!$E$4,0,IF(Расчет!R372='ФОРМУЛЫ!'!$E$5,(A358-A358/1.1),X))))*Расчет!E372,2)</f>
        <v>0</v>
      </c>
      <c r="U358" s="3">
        <f>ROUND((IF(Расчет!R372='ФОРМУЛЫ!'!$E$3,(J358-J358/1.18),IF(Расчет!R372='ФОРМУЛЫ!'!$E$4,0,IF(Расчет!R372='ФОРМУЛЫ!'!$E$5,(J358-J358/1.1),X))))*Расчет!E372,2)</f>
        <v>0</v>
      </c>
      <c r="V358" s="3">
        <f>ROUND((J358-J358/1.18)*Расчет!E372,2)</f>
        <v>0</v>
      </c>
      <c r="W358" s="3">
        <f>ROUND(A358*Расчет!E372*0.21/365,2)</f>
        <v>0</v>
      </c>
      <c r="X358" s="3">
        <f t="shared" si="43"/>
        <v>0</v>
      </c>
      <c r="Y358" s="3">
        <f>IF(($Q$2-Расчет!X372)&gt;0,($Q$2-Расчет!X372),0)</f>
        <v>0</v>
      </c>
      <c r="Z358" s="3">
        <f t="shared" si="44"/>
        <v>0</v>
      </c>
      <c r="AA358" s="3">
        <f>IF(IF(Y358&gt;0,$Q$3-$Q$2,$Q$3-Расчет!X372)&gt;0,IF(Y358&gt;0,$Q$3-$Q$2,$Q$3-Расчет!X372),0)</f>
        <v>0</v>
      </c>
      <c r="AB358" s="3">
        <f t="shared" si="45"/>
        <v>0</v>
      </c>
      <c r="AC358" s="3">
        <f>IF(IF(AA358&gt;0,$Q$4-$Q$3,$Q$4-Расчет!X372)&gt;0,IF(AA358&gt;0,$Q$4-$Q$3,$Q$4-Расчет!X372),0)</f>
        <v>0</v>
      </c>
      <c r="AD358" s="3">
        <f t="shared" si="46"/>
        <v>0</v>
      </c>
      <c r="AE358" s="3">
        <f>IF(IF(AC358&gt;0,$Q$5-$Q$4,$Q$5-Расчет!X372)&gt;0,IF(AC358&gt;0,$Q$5-$Q$4,$Q$5-Расчет!X372),0)</f>
        <v>0</v>
      </c>
      <c r="AF358" s="3">
        <f t="shared" si="47"/>
        <v>0</v>
      </c>
      <c r="AG358" s="3">
        <f>IF(IF(AE358&gt;0,$Q$6-$Q$5,$Q$6-Расчет!X372)&gt;0,IF(AE358&gt;0,$Q$6-$Q$5,$Q$6-Расчет!X372),0)</f>
        <v>0</v>
      </c>
      <c r="AH358" s="3">
        <f t="shared" si="48"/>
        <v>0</v>
      </c>
    </row>
    <row r="359" spans="1:34" x14ac:dyDescent="0.25">
      <c r="A359" s="3">
        <f>IF(Расчет!H373='ФОРМУЛЫ!'!$B$4,Расчет!G373*Расчет!$N$28,IF(Расчет!H373='ФОРМУЛЫ!'!$B$5,Расчет!G373,IF(Расчет!H373='ФОРМУЛЫ!'!$B$6,Расчет!G373*Расчет!$O$28,0)))</f>
        <v>0</v>
      </c>
      <c r="B359" s="3">
        <f>A359*Расчет!E373</f>
        <v>0</v>
      </c>
      <c r="C359" s="3">
        <f>IF(Расчет!J373='ФОРМУЛЫ!'!$B$3,Расчет!G373*Расчет!I373/100,IF(Расчет!J373='ФОРМУЛЫ!'!$B$4,Расчет!I373*Расчет!$N$28,IF(Расчет!J373='ФОРМУЛЫ!'!$B$5,Расчет!I373,IF(Расчет!J373='ФОРМУЛЫ!'!$B$6,Расчет!I373*Расчет!$O$28,0))))</f>
        <v>0</v>
      </c>
      <c r="D359" s="3">
        <f>C359*Расчет!E373</f>
        <v>0</v>
      </c>
      <c r="E359" s="3">
        <f t="shared" si="41"/>
        <v>0</v>
      </c>
      <c r="F359" s="3">
        <f>E359*Расчет!E373</f>
        <v>0</v>
      </c>
      <c r="G359" s="3">
        <f>IF(Расчет!M373="",'ФОРМУЛЫ!'!E359*(100+Расчет!$M$28)/100,'ФОРМУЛЫ!'!E359*(100+Расчет!M373)/100)</f>
        <v>0</v>
      </c>
      <c r="H359" s="7">
        <f>IF(Расчет!M373="",ROUND(Расчет!K373*(1+Расчет!$M$28/100),0),ROUND(Расчет!K373*(1+Расчет!M373/100),0))</f>
        <v>0</v>
      </c>
      <c r="I359" s="7">
        <f>IF(Расчет!M373="",(Расчет!$M$28+100)/100,(Расчет!M373+100)/100)</f>
        <v>1.2</v>
      </c>
      <c r="J359" s="5">
        <f>IF(Расчет!P373="",IF($O$16=0,'ФОРМУЛЫ!'!H359,ROUND(Расчет!K373*'ФОРМУЛЫ!'!I359+L359,0)),Расчет!P373)</f>
        <v>0</v>
      </c>
      <c r="K359" s="5">
        <f>J359*Расчет!E373</f>
        <v>0</v>
      </c>
      <c r="L359" s="3">
        <f>IF($O$16=0,0,$M$16*(Расчет!K373/$O$16))</f>
        <v>0</v>
      </c>
      <c r="O359" s="3">
        <f>IF(Расчет!P373=0,Расчет!L373,0)</f>
        <v>0</v>
      </c>
      <c r="P359" s="12">
        <f t="shared" si="42"/>
        <v>0</v>
      </c>
      <c r="Q359" s="3">
        <f>IF(Расчет!H373='ФОРМУЛЫ!'!$B$5,'ФОРМУЛЫ!'!A359,0)</f>
        <v>0</v>
      </c>
      <c r="R359" s="3">
        <f>IF(Расчет!H373='ФОРМУЛЫ!'!$B$4,'ФОРМУЛЫ!'!A359,0)</f>
        <v>0</v>
      </c>
      <c r="S359" s="3">
        <f>IF(Расчет!H373='ФОРМУЛЫ!'!$B$6,'ФОРМУЛЫ!'!A359,0)</f>
        <v>0</v>
      </c>
      <c r="T359" s="5">
        <f>ROUND((IF(Расчет!R373='ФОРМУЛЫ!'!$E$3,(A359-A359/1.18),IF(Расчет!R373='ФОРМУЛЫ!'!$E$4,0,IF(Расчет!R373='ФОРМУЛЫ!'!$E$5,(A359-A359/1.1),X))))*Расчет!E373,2)</f>
        <v>0</v>
      </c>
      <c r="U359" s="3">
        <f>ROUND((IF(Расчет!R373='ФОРМУЛЫ!'!$E$3,(J359-J359/1.18),IF(Расчет!R373='ФОРМУЛЫ!'!$E$4,0,IF(Расчет!R373='ФОРМУЛЫ!'!$E$5,(J359-J359/1.1),X))))*Расчет!E373,2)</f>
        <v>0</v>
      </c>
      <c r="V359" s="3">
        <f>ROUND((J359-J359/1.18)*Расчет!E373,2)</f>
        <v>0</v>
      </c>
      <c r="W359" s="3">
        <f>ROUND(A359*Расчет!E373*0.21/365,2)</f>
        <v>0</v>
      </c>
      <c r="X359" s="3">
        <f t="shared" si="43"/>
        <v>0</v>
      </c>
      <c r="Y359" s="3">
        <f>IF(($Q$2-Расчет!X373)&gt;0,($Q$2-Расчет!X373),0)</f>
        <v>0</v>
      </c>
      <c r="Z359" s="3">
        <f t="shared" si="44"/>
        <v>0</v>
      </c>
      <c r="AA359" s="3">
        <f>IF(IF(Y359&gt;0,$Q$3-$Q$2,$Q$3-Расчет!X373)&gt;0,IF(Y359&gt;0,$Q$3-$Q$2,$Q$3-Расчет!X373),0)</f>
        <v>0</v>
      </c>
      <c r="AB359" s="3">
        <f t="shared" si="45"/>
        <v>0</v>
      </c>
      <c r="AC359" s="3">
        <f>IF(IF(AA359&gt;0,$Q$4-$Q$3,$Q$4-Расчет!X373)&gt;0,IF(AA359&gt;0,$Q$4-$Q$3,$Q$4-Расчет!X373),0)</f>
        <v>0</v>
      </c>
      <c r="AD359" s="3">
        <f t="shared" si="46"/>
        <v>0</v>
      </c>
      <c r="AE359" s="3">
        <f>IF(IF(AC359&gt;0,$Q$5-$Q$4,$Q$5-Расчет!X373)&gt;0,IF(AC359&gt;0,$Q$5-$Q$4,$Q$5-Расчет!X373),0)</f>
        <v>0</v>
      </c>
      <c r="AF359" s="3">
        <f t="shared" si="47"/>
        <v>0</v>
      </c>
      <c r="AG359" s="3">
        <f>IF(IF(AE359&gt;0,$Q$6-$Q$5,$Q$6-Расчет!X373)&gt;0,IF(AE359&gt;0,$Q$6-$Q$5,$Q$6-Расчет!X373),0)</f>
        <v>0</v>
      </c>
      <c r="AH359" s="3">
        <f t="shared" si="48"/>
        <v>0</v>
      </c>
    </row>
    <row r="360" spans="1:34" x14ac:dyDescent="0.25">
      <c r="A360" s="3">
        <f>IF(Расчет!H374='ФОРМУЛЫ!'!$B$4,Расчет!G374*Расчет!$N$28,IF(Расчет!H374='ФОРМУЛЫ!'!$B$5,Расчет!G374,IF(Расчет!H374='ФОРМУЛЫ!'!$B$6,Расчет!G374*Расчет!$O$28,0)))</f>
        <v>0</v>
      </c>
      <c r="B360" s="3">
        <f>A360*Расчет!E374</f>
        <v>0</v>
      </c>
      <c r="C360" s="3">
        <f>IF(Расчет!J374='ФОРМУЛЫ!'!$B$3,Расчет!G374*Расчет!I374/100,IF(Расчет!J374='ФОРМУЛЫ!'!$B$4,Расчет!I374*Расчет!$N$28,IF(Расчет!J374='ФОРМУЛЫ!'!$B$5,Расчет!I374,IF(Расчет!J374='ФОРМУЛЫ!'!$B$6,Расчет!I374*Расчет!$O$28,0))))</f>
        <v>0</v>
      </c>
      <c r="D360" s="3">
        <f>C360*Расчет!E374</f>
        <v>0</v>
      </c>
      <c r="E360" s="3">
        <f t="shared" si="41"/>
        <v>0</v>
      </c>
      <c r="F360" s="3">
        <f>E360*Расчет!E374</f>
        <v>0</v>
      </c>
      <c r="G360" s="3">
        <f>IF(Расчет!M374="",'ФОРМУЛЫ!'!E360*(100+Расчет!$M$28)/100,'ФОРМУЛЫ!'!E360*(100+Расчет!M374)/100)</f>
        <v>0</v>
      </c>
      <c r="H360" s="7">
        <f>IF(Расчет!M374="",ROUND(Расчет!K374*(1+Расчет!$M$28/100),0),ROUND(Расчет!K374*(1+Расчет!M374/100),0))</f>
        <v>0</v>
      </c>
      <c r="I360" s="7">
        <f>IF(Расчет!M374="",(Расчет!$M$28+100)/100,(Расчет!M374+100)/100)</f>
        <v>1.2</v>
      </c>
      <c r="J360" s="5">
        <f>IF(Расчет!P374="",IF($O$16=0,'ФОРМУЛЫ!'!H360,ROUND(Расчет!K374*'ФОРМУЛЫ!'!I360+L360,0)),Расчет!P374)</f>
        <v>0</v>
      </c>
      <c r="K360" s="5">
        <f>J360*Расчет!E374</f>
        <v>0</v>
      </c>
      <c r="L360" s="3">
        <f>IF($O$16=0,0,$M$16*(Расчет!K374/$O$16))</f>
        <v>0</v>
      </c>
      <c r="O360" s="3">
        <f>IF(Расчет!P374=0,Расчет!L374,0)</f>
        <v>0</v>
      </c>
      <c r="P360" s="12">
        <f t="shared" si="42"/>
        <v>0</v>
      </c>
      <c r="Q360" s="3">
        <f>IF(Расчет!H374='ФОРМУЛЫ!'!$B$5,'ФОРМУЛЫ!'!A360,0)</f>
        <v>0</v>
      </c>
      <c r="R360" s="3">
        <f>IF(Расчет!H374='ФОРМУЛЫ!'!$B$4,'ФОРМУЛЫ!'!A360,0)</f>
        <v>0</v>
      </c>
      <c r="S360" s="3">
        <f>IF(Расчет!H374='ФОРМУЛЫ!'!$B$6,'ФОРМУЛЫ!'!A360,0)</f>
        <v>0</v>
      </c>
      <c r="T360" s="5">
        <f>ROUND((IF(Расчет!R374='ФОРМУЛЫ!'!$E$3,(A360-A360/1.18),IF(Расчет!R374='ФОРМУЛЫ!'!$E$4,0,IF(Расчет!R374='ФОРМУЛЫ!'!$E$5,(A360-A360/1.1),X))))*Расчет!E374,2)</f>
        <v>0</v>
      </c>
      <c r="U360" s="3">
        <f>ROUND((IF(Расчет!R374='ФОРМУЛЫ!'!$E$3,(J360-J360/1.18),IF(Расчет!R374='ФОРМУЛЫ!'!$E$4,0,IF(Расчет!R374='ФОРМУЛЫ!'!$E$5,(J360-J360/1.1),X))))*Расчет!E374,2)</f>
        <v>0</v>
      </c>
      <c r="V360" s="3">
        <f>ROUND((J360-J360/1.18)*Расчет!E374,2)</f>
        <v>0</v>
      </c>
      <c r="W360" s="3">
        <f>ROUND(A360*Расчет!E374*0.21/365,2)</f>
        <v>0</v>
      </c>
      <c r="X360" s="3">
        <f t="shared" si="43"/>
        <v>0</v>
      </c>
      <c r="Y360" s="3">
        <f>IF(($Q$2-Расчет!X374)&gt;0,($Q$2-Расчет!X374),0)</f>
        <v>0</v>
      </c>
      <c r="Z360" s="3">
        <f t="shared" si="44"/>
        <v>0</v>
      </c>
      <c r="AA360" s="3">
        <f>IF(IF(Y360&gt;0,$Q$3-$Q$2,$Q$3-Расчет!X374)&gt;0,IF(Y360&gt;0,$Q$3-$Q$2,$Q$3-Расчет!X374),0)</f>
        <v>0</v>
      </c>
      <c r="AB360" s="3">
        <f t="shared" si="45"/>
        <v>0</v>
      </c>
      <c r="AC360" s="3">
        <f>IF(IF(AA360&gt;0,$Q$4-$Q$3,$Q$4-Расчет!X374)&gt;0,IF(AA360&gt;0,$Q$4-$Q$3,$Q$4-Расчет!X374),0)</f>
        <v>0</v>
      </c>
      <c r="AD360" s="3">
        <f t="shared" si="46"/>
        <v>0</v>
      </c>
      <c r="AE360" s="3">
        <f>IF(IF(AC360&gt;0,$Q$5-$Q$4,$Q$5-Расчет!X374)&gt;0,IF(AC360&gt;0,$Q$5-$Q$4,$Q$5-Расчет!X374),0)</f>
        <v>0</v>
      </c>
      <c r="AF360" s="3">
        <f t="shared" si="47"/>
        <v>0</v>
      </c>
      <c r="AG360" s="3">
        <f>IF(IF(AE360&gt;0,$Q$6-$Q$5,$Q$6-Расчет!X374)&gt;0,IF(AE360&gt;0,$Q$6-$Q$5,$Q$6-Расчет!X374),0)</f>
        <v>0</v>
      </c>
      <c r="AH360" s="3">
        <f t="shared" si="48"/>
        <v>0</v>
      </c>
    </row>
    <row r="361" spans="1:34" x14ac:dyDescent="0.25">
      <c r="A361" s="3">
        <f>IF(Расчет!H375='ФОРМУЛЫ!'!$B$4,Расчет!G375*Расчет!$N$28,IF(Расчет!H375='ФОРМУЛЫ!'!$B$5,Расчет!G375,IF(Расчет!H375='ФОРМУЛЫ!'!$B$6,Расчет!G375*Расчет!$O$28,0)))</f>
        <v>0</v>
      </c>
      <c r="B361" s="3">
        <f>A361*Расчет!E375</f>
        <v>0</v>
      </c>
      <c r="C361" s="3">
        <f>IF(Расчет!J375='ФОРМУЛЫ!'!$B$3,Расчет!G375*Расчет!I375/100,IF(Расчет!J375='ФОРМУЛЫ!'!$B$4,Расчет!I375*Расчет!$N$28,IF(Расчет!J375='ФОРМУЛЫ!'!$B$5,Расчет!I375,IF(Расчет!J375='ФОРМУЛЫ!'!$B$6,Расчет!I375*Расчет!$O$28,0))))</f>
        <v>0</v>
      </c>
      <c r="D361" s="3">
        <f>C361*Расчет!E375</f>
        <v>0</v>
      </c>
      <c r="E361" s="3">
        <f t="shared" si="41"/>
        <v>0</v>
      </c>
      <c r="F361" s="3">
        <f>E361*Расчет!E375</f>
        <v>0</v>
      </c>
      <c r="G361" s="3">
        <f>IF(Расчет!M375="",'ФОРМУЛЫ!'!E361*(100+Расчет!$M$28)/100,'ФОРМУЛЫ!'!E361*(100+Расчет!M375)/100)</f>
        <v>0</v>
      </c>
      <c r="H361" s="7">
        <f>IF(Расчет!M375="",ROUND(Расчет!K375*(1+Расчет!$M$28/100),0),ROUND(Расчет!K375*(1+Расчет!M375/100),0))</f>
        <v>0</v>
      </c>
      <c r="I361" s="7">
        <f>IF(Расчет!M375="",(Расчет!$M$28+100)/100,(Расчет!M375+100)/100)</f>
        <v>1.2</v>
      </c>
      <c r="J361" s="5">
        <f>IF(Расчет!P375="",IF($O$16=0,'ФОРМУЛЫ!'!H361,ROUND(Расчет!K375*'ФОРМУЛЫ!'!I361+L361,0)),Расчет!P375)</f>
        <v>0</v>
      </c>
      <c r="K361" s="5">
        <f>J361*Расчет!E375</f>
        <v>0</v>
      </c>
      <c r="L361" s="3">
        <f>IF($O$16=0,0,$M$16*(Расчет!K375/$O$16))</f>
        <v>0</v>
      </c>
      <c r="O361" s="3">
        <f>IF(Расчет!P375=0,Расчет!L375,0)</f>
        <v>0</v>
      </c>
      <c r="P361" s="12">
        <f t="shared" si="42"/>
        <v>0</v>
      </c>
      <c r="Q361" s="3">
        <f>IF(Расчет!H375='ФОРМУЛЫ!'!$B$5,'ФОРМУЛЫ!'!A361,0)</f>
        <v>0</v>
      </c>
      <c r="R361" s="3">
        <f>IF(Расчет!H375='ФОРМУЛЫ!'!$B$4,'ФОРМУЛЫ!'!A361,0)</f>
        <v>0</v>
      </c>
      <c r="S361" s="3">
        <f>IF(Расчет!H375='ФОРМУЛЫ!'!$B$6,'ФОРМУЛЫ!'!A361,0)</f>
        <v>0</v>
      </c>
      <c r="T361" s="5">
        <f>ROUND((IF(Расчет!R375='ФОРМУЛЫ!'!$E$3,(A361-A361/1.18),IF(Расчет!R375='ФОРМУЛЫ!'!$E$4,0,IF(Расчет!R375='ФОРМУЛЫ!'!$E$5,(A361-A361/1.1),X))))*Расчет!E375,2)</f>
        <v>0</v>
      </c>
      <c r="U361" s="3">
        <f>ROUND((IF(Расчет!R375='ФОРМУЛЫ!'!$E$3,(J361-J361/1.18),IF(Расчет!R375='ФОРМУЛЫ!'!$E$4,0,IF(Расчет!R375='ФОРМУЛЫ!'!$E$5,(J361-J361/1.1),X))))*Расчет!E375,2)</f>
        <v>0</v>
      </c>
      <c r="V361" s="3">
        <f>ROUND((J361-J361/1.18)*Расчет!E375,2)</f>
        <v>0</v>
      </c>
      <c r="W361" s="3">
        <f>ROUND(A361*Расчет!E375*0.21/365,2)</f>
        <v>0</v>
      </c>
      <c r="X361" s="3">
        <f t="shared" si="43"/>
        <v>0</v>
      </c>
      <c r="Y361" s="3">
        <f>IF(($Q$2-Расчет!X375)&gt;0,($Q$2-Расчет!X375),0)</f>
        <v>0</v>
      </c>
      <c r="Z361" s="3">
        <f t="shared" si="44"/>
        <v>0</v>
      </c>
      <c r="AA361" s="3">
        <f>IF(IF(Y361&gt;0,$Q$3-$Q$2,$Q$3-Расчет!X375)&gt;0,IF(Y361&gt;0,$Q$3-$Q$2,$Q$3-Расчет!X375),0)</f>
        <v>0</v>
      </c>
      <c r="AB361" s="3">
        <f t="shared" si="45"/>
        <v>0</v>
      </c>
      <c r="AC361" s="3">
        <f>IF(IF(AA361&gt;0,$Q$4-$Q$3,$Q$4-Расчет!X375)&gt;0,IF(AA361&gt;0,$Q$4-$Q$3,$Q$4-Расчет!X375),0)</f>
        <v>0</v>
      </c>
      <c r="AD361" s="3">
        <f t="shared" si="46"/>
        <v>0</v>
      </c>
      <c r="AE361" s="3">
        <f>IF(IF(AC361&gt;0,$Q$5-$Q$4,$Q$5-Расчет!X375)&gt;0,IF(AC361&gt;0,$Q$5-$Q$4,$Q$5-Расчет!X375),0)</f>
        <v>0</v>
      </c>
      <c r="AF361" s="3">
        <f t="shared" si="47"/>
        <v>0</v>
      </c>
      <c r="AG361" s="3">
        <f>IF(IF(AE361&gt;0,$Q$6-$Q$5,$Q$6-Расчет!X375)&gt;0,IF(AE361&gt;0,$Q$6-$Q$5,$Q$6-Расчет!X375),0)</f>
        <v>0</v>
      </c>
      <c r="AH361" s="3">
        <f t="shared" si="48"/>
        <v>0</v>
      </c>
    </row>
    <row r="362" spans="1:34" x14ac:dyDescent="0.25">
      <c r="A362" s="3">
        <f>IF(Расчет!H376='ФОРМУЛЫ!'!$B$4,Расчет!G376*Расчет!$N$28,IF(Расчет!H376='ФОРМУЛЫ!'!$B$5,Расчет!G376,IF(Расчет!H376='ФОРМУЛЫ!'!$B$6,Расчет!G376*Расчет!$O$28,0)))</f>
        <v>0</v>
      </c>
      <c r="B362" s="3">
        <f>A362*Расчет!E376</f>
        <v>0</v>
      </c>
      <c r="C362" s="3">
        <f>IF(Расчет!J376='ФОРМУЛЫ!'!$B$3,Расчет!G376*Расчет!I376/100,IF(Расчет!J376='ФОРМУЛЫ!'!$B$4,Расчет!I376*Расчет!$N$28,IF(Расчет!J376='ФОРМУЛЫ!'!$B$5,Расчет!I376,IF(Расчет!J376='ФОРМУЛЫ!'!$B$6,Расчет!I376*Расчет!$O$28,0))))</f>
        <v>0</v>
      </c>
      <c r="D362" s="3">
        <f>C362*Расчет!E376</f>
        <v>0</v>
      </c>
      <c r="E362" s="3">
        <f t="shared" si="41"/>
        <v>0</v>
      </c>
      <c r="F362" s="3">
        <f>E362*Расчет!E376</f>
        <v>0</v>
      </c>
      <c r="G362" s="3">
        <f>IF(Расчет!M376="",'ФОРМУЛЫ!'!E362*(100+Расчет!$M$28)/100,'ФОРМУЛЫ!'!E362*(100+Расчет!M376)/100)</f>
        <v>0</v>
      </c>
      <c r="H362" s="7">
        <f>IF(Расчет!M376="",ROUND(Расчет!K376*(1+Расчет!$M$28/100),0),ROUND(Расчет!K376*(1+Расчет!M376/100),0))</f>
        <v>0</v>
      </c>
      <c r="I362" s="7">
        <f>IF(Расчет!M376="",(Расчет!$M$28+100)/100,(Расчет!M376+100)/100)</f>
        <v>1.2</v>
      </c>
      <c r="J362" s="5">
        <f>IF(Расчет!P376="",IF($O$16=0,'ФОРМУЛЫ!'!H362,ROUND(Расчет!K376*'ФОРМУЛЫ!'!I362+L362,0)),Расчет!P376)</f>
        <v>0</v>
      </c>
      <c r="K362" s="5">
        <f>J362*Расчет!E376</f>
        <v>0</v>
      </c>
      <c r="L362" s="3">
        <f>IF($O$16=0,0,$M$16*(Расчет!K376/$O$16))</f>
        <v>0</v>
      </c>
      <c r="O362" s="3">
        <f>IF(Расчет!P376=0,Расчет!L376,0)</f>
        <v>0</v>
      </c>
      <c r="P362" s="12">
        <f t="shared" si="42"/>
        <v>0</v>
      </c>
      <c r="Q362" s="3">
        <f>IF(Расчет!H376='ФОРМУЛЫ!'!$B$5,'ФОРМУЛЫ!'!A362,0)</f>
        <v>0</v>
      </c>
      <c r="R362" s="3">
        <f>IF(Расчет!H376='ФОРМУЛЫ!'!$B$4,'ФОРМУЛЫ!'!A362,0)</f>
        <v>0</v>
      </c>
      <c r="S362" s="3">
        <f>IF(Расчет!H376='ФОРМУЛЫ!'!$B$6,'ФОРМУЛЫ!'!A362,0)</f>
        <v>0</v>
      </c>
      <c r="T362" s="5">
        <f>ROUND((IF(Расчет!R376='ФОРМУЛЫ!'!$E$3,(A362-A362/1.18),IF(Расчет!R376='ФОРМУЛЫ!'!$E$4,0,IF(Расчет!R376='ФОРМУЛЫ!'!$E$5,(A362-A362/1.1),X))))*Расчет!E376,2)</f>
        <v>0</v>
      </c>
      <c r="U362" s="3">
        <f>ROUND((IF(Расчет!R376='ФОРМУЛЫ!'!$E$3,(J362-J362/1.18),IF(Расчет!R376='ФОРМУЛЫ!'!$E$4,0,IF(Расчет!R376='ФОРМУЛЫ!'!$E$5,(J362-J362/1.1),X))))*Расчет!E376,2)</f>
        <v>0</v>
      </c>
      <c r="V362" s="3">
        <f>ROUND((J362-J362/1.18)*Расчет!E376,2)</f>
        <v>0</v>
      </c>
      <c r="W362" s="3">
        <f>ROUND(A362*Расчет!E376*0.21/365,2)</f>
        <v>0</v>
      </c>
      <c r="X362" s="3">
        <f t="shared" si="43"/>
        <v>0</v>
      </c>
      <c r="Y362" s="3">
        <f>IF(($Q$2-Расчет!X376)&gt;0,($Q$2-Расчет!X376),0)</f>
        <v>0</v>
      </c>
      <c r="Z362" s="3">
        <f t="shared" si="44"/>
        <v>0</v>
      </c>
      <c r="AA362" s="3">
        <f>IF(IF(Y362&gt;0,$Q$3-$Q$2,$Q$3-Расчет!X376)&gt;0,IF(Y362&gt;0,$Q$3-$Q$2,$Q$3-Расчет!X376),0)</f>
        <v>0</v>
      </c>
      <c r="AB362" s="3">
        <f t="shared" si="45"/>
        <v>0</v>
      </c>
      <c r="AC362" s="3">
        <f>IF(IF(AA362&gt;0,$Q$4-$Q$3,$Q$4-Расчет!X376)&gt;0,IF(AA362&gt;0,$Q$4-$Q$3,$Q$4-Расчет!X376),0)</f>
        <v>0</v>
      </c>
      <c r="AD362" s="3">
        <f t="shared" si="46"/>
        <v>0</v>
      </c>
      <c r="AE362" s="3">
        <f>IF(IF(AC362&gt;0,$Q$5-$Q$4,$Q$5-Расчет!X376)&gt;0,IF(AC362&gt;0,$Q$5-$Q$4,$Q$5-Расчет!X376),0)</f>
        <v>0</v>
      </c>
      <c r="AF362" s="3">
        <f t="shared" si="47"/>
        <v>0</v>
      </c>
      <c r="AG362" s="3">
        <f>IF(IF(AE362&gt;0,$Q$6-$Q$5,$Q$6-Расчет!X376)&gt;0,IF(AE362&gt;0,$Q$6-$Q$5,$Q$6-Расчет!X376),0)</f>
        <v>0</v>
      </c>
      <c r="AH362" s="3">
        <f t="shared" si="48"/>
        <v>0</v>
      </c>
    </row>
    <row r="363" spans="1:34" x14ac:dyDescent="0.25">
      <c r="A363" s="3">
        <f>IF(Расчет!H377='ФОРМУЛЫ!'!$B$4,Расчет!G377*Расчет!$N$28,IF(Расчет!H377='ФОРМУЛЫ!'!$B$5,Расчет!G377,IF(Расчет!H377='ФОРМУЛЫ!'!$B$6,Расчет!G377*Расчет!$O$28,0)))</f>
        <v>0</v>
      </c>
      <c r="B363" s="3">
        <f>A363*Расчет!E377</f>
        <v>0</v>
      </c>
      <c r="C363" s="3">
        <f>IF(Расчет!J377='ФОРМУЛЫ!'!$B$3,Расчет!G377*Расчет!I377/100,IF(Расчет!J377='ФОРМУЛЫ!'!$B$4,Расчет!I377*Расчет!$N$28,IF(Расчет!J377='ФОРМУЛЫ!'!$B$5,Расчет!I377,IF(Расчет!J377='ФОРМУЛЫ!'!$B$6,Расчет!I377*Расчет!$O$28,0))))</f>
        <v>0</v>
      </c>
      <c r="D363" s="3">
        <f>C363*Расчет!E377</f>
        <v>0</v>
      </c>
      <c r="E363" s="3">
        <f t="shared" si="41"/>
        <v>0</v>
      </c>
      <c r="F363" s="3">
        <f>E363*Расчет!E377</f>
        <v>0</v>
      </c>
      <c r="G363" s="3">
        <f>IF(Расчет!M377="",'ФОРМУЛЫ!'!E363*(100+Расчет!$M$28)/100,'ФОРМУЛЫ!'!E363*(100+Расчет!M377)/100)</f>
        <v>0</v>
      </c>
      <c r="H363" s="7">
        <f>IF(Расчет!M377="",ROUND(Расчет!K377*(1+Расчет!$M$28/100),0),ROUND(Расчет!K377*(1+Расчет!M377/100),0))</f>
        <v>0</v>
      </c>
      <c r="I363" s="7">
        <f>IF(Расчет!M377="",(Расчет!$M$28+100)/100,(Расчет!M377+100)/100)</f>
        <v>1.2</v>
      </c>
      <c r="J363" s="5">
        <f>IF(Расчет!P377="",IF($O$16=0,'ФОРМУЛЫ!'!H363,ROUND(Расчет!K377*'ФОРМУЛЫ!'!I363+L363,0)),Расчет!P377)</f>
        <v>0</v>
      </c>
      <c r="K363" s="5">
        <f>J363*Расчет!E377</f>
        <v>0</v>
      </c>
      <c r="L363" s="3">
        <f>IF($O$16=0,0,$M$16*(Расчет!K377/$O$16))</f>
        <v>0</v>
      </c>
      <c r="O363" s="3">
        <f>IF(Расчет!P377=0,Расчет!L377,0)</f>
        <v>0</v>
      </c>
      <c r="P363" s="12">
        <f t="shared" si="42"/>
        <v>0</v>
      </c>
      <c r="Q363" s="3">
        <f>IF(Расчет!H377='ФОРМУЛЫ!'!$B$5,'ФОРМУЛЫ!'!A363,0)</f>
        <v>0</v>
      </c>
      <c r="R363" s="3">
        <f>IF(Расчет!H377='ФОРМУЛЫ!'!$B$4,'ФОРМУЛЫ!'!A363,0)</f>
        <v>0</v>
      </c>
      <c r="S363" s="3">
        <f>IF(Расчет!H377='ФОРМУЛЫ!'!$B$6,'ФОРМУЛЫ!'!A363,0)</f>
        <v>0</v>
      </c>
      <c r="T363" s="5">
        <f>ROUND((IF(Расчет!R377='ФОРМУЛЫ!'!$E$3,(A363-A363/1.18),IF(Расчет!R377='ФОРМУЛЫ!'!$E$4,0,IF(Расчет!R377='ФОРМУЛЫ!'!$E$5,(A363-A363/1.1),X))))*Расчет!E377,2)</f>
        <v>0</v>
      </c>
      <c r="U363" s="3">
        <f>ROUND((IF(Расчет!R377='ФОРМУЛЫ!'!$E$3,(J363-J363/1.18),IF(Расчет!R377='ФОРМУЛЫ!'!$E$4,0,IF(Расчет!R377='ФОРМУЛЫ!'!$E$5,(J363-J363/1.1),X))))*Расчет!E377,2)</f>
        <v>0</v>
      </c>
      <c r="V363" s="3">
        <f>ROUND((J363-J363/1.18)*Расчет!E377,2)</f>
        <v>0</v>
      </c>
      <c r="W363" s="3">
        <f>ROUND(A363*Расчет!E377*0.21/365,2)</f>
        <v>0</v>
      </c>
      <c r="X363" s="3">
        <f t="shared" si="43"/>
        <v>0</v>
      </c>
      <c r="Y363" s="3">
        <f>IF(($Q$2-Расчет!X377)&gt;0,($Q$2-Расчет!X377),0)</f>
        <v>0</v>
      </c>
      <c r="Z363" s="3">
        <f t="shared" si="44"/>
        <v>0</v>
      </c>
      <c r="AA363" s="3">
        <f>IF(IF(Y363&gt;0,$Q$3-$Q$2,$Q$3-Расчет!X377)&gt;0,IF(Y363&gt;0,$Q$3-$Q$2,$Q$3-Расчет!X377),0)</f>
        <v>0</v>
      </c>
      <c r="AB363" s="3">
        <f t="shared" si="45"/>
        <v>0</v>
      </c>
      <c r="AC363" s="3">
        <f>IF(IF(AA363&gt;0,$Q$4-$Q$3,$Q$4-Расчет!X377)&gt;0,IF(AA363&gt;0,$Q$4-$Q$3,$Q$4-Расчет!X377),0)</f>
        <v>0</v>
      </c>
      <c r="AD363" s="3">
        <f t="shared" si="46"/>
        <v>0</v>
      </c>
      <c r="AE363" s="3">
        <f>IF(IF(AC363&gt;0,$Q$5-$Q$4,$Q$5-Расчет!X377)&gt;0,IF(AC363&gt;0,$Q$5-$Q$4,$Q$5-Расчет!X377),0)</f>
        <v>0</v>
      </c>
      <c r="AF363" s="3">
        <f t="shared" si="47"/>
        <v>0</v>
      </c>
      <c r="AG363" s="3">
        <f>IF(IF(AE363&gt;0,$Q$6-$Q$5,$Q$6-Расчет!X377)&gt;0,IF(AE363&gt;0,$Q$6-$Q$5,$Q$6-Расчет!X377),0)</f>
        <v>0</v>
      </c>
      <c r="AH363" s="3">
        <f t="shared" si="48"/>
        <v>0</v>
      </c>
    </row>
    <row r="364" spans="1:34" x14ac:dyDescent="0.25">
      <c r="A364" s="3">
        <f>IF(Расчет!H378='ФОРМУЛЫ!'!$B$4,Расчет!G378*Расчет!$N$28,IF(Расчет!H378='ФОРМУЛЫ!'!$B$5,Расчет!G378,IF(Расчет!H378='ФОРМУЛЫ!'!$B$6,Расчет!G378*Расчет!$O$28,0)))</f>
        <v>0</v>
      </c>
      <c r="B364" s="3">
        <f>A364*Расчет!E378</f>
        <v>0</v>
      </c>
      <c r="C364" s="3">
        <f>IF(Расчет!J378='ФОРМУЛЫ!'!$B$3,Расчет!G378*Расчет!I378/100,IF(Расчет!J378='ФОРМУЛЫ!'!$B$4,Расчет!I378*Расчет!$N$28,IF(Расчет!J378='ФОРМУЛЫ!'!$B$5,Расчет!I378,IF(Расчет!J378='ФОРМУЛЫ!'!$B$6,Расчет!I378*Расчет!$O$28,0))))</f>
        <v>0</v>
      </c>
      <c r="D364" s="3">
        <f>C364*Расчет!E378</f>
        <v>0</v>
      </c>
      <c r="E364" s="3">
        <f t="shared" si="41"/>
        <v>0</v>
      </c>
      <c r="F364" s="3">
        <f>E364*Расчет!E378</f>
        <v>0</v>
      </c>
      <c r="G364" s="3">
        <f>IF(Расчет!M378="",'ФОРМУЛЫ!'!E364*(100+Расчет!$M$28)/100,'ФОРМУЛЫ!'!E364*(100+Расчет!M378)/100)</f>
        <v>0</v>
      </c>
      <c r="H364" s="7">
        <f>IF(Расчет!M378="",ROUND(Расчет!K378*(1+Расчет!$M$28/100),0),ROUND(Расчет!K378*(1+Расчет!M378/100),0))</f>
        <v>0</v>
      </c>
      <c r="I364" s="7">
        <f>IF(Расчет!M378="",(Расчет!$M$28+100)/100,(Расчет!M378+100)/100)</f>
        <v>1.2</v>
      </c>
      <c r="J364" s="5">
        <f>IF(Расчет!P378="",IF($O$16=0,'ФОРМУЛЫ!'!H364,ROUND(Расчет!K378*'ФОРМУЛЫ!'!I364+L364,0)),Расчет!P378)</f>
        <v>0</v>
      </c>
      <c r="K364" s="5">
        <f>J364*Расчет!E378</f>
        <v>0</v>
      </c>
      <c r="L364" s="3">
        <f>IF($O$16=0,0,$M$16*(Расчет!K378/$O$16))</f>
        <v>0</v>
      </c>
      <c r="O364" s="3">
        <f>IF(Расчет!P378=0,Расчет!L378,0)</f>
        <v>0</v>
      </c>
      <c r="P364" s="12">
        <f t="shared" si="42"/>
        <v>0</v>
      </c>
      <c r="Q364" s="3">
        <f>IF(Расчет!H378='ФОРМУЛЫ!'!$B$5,'ФОРМУЛЫ!'!A364,0)</f>
        <v>0</v>
      </c>
      <c r="R364" s="3">
        <f>IF(Расчет!H378='ФОРМУЛЫ!'!$B$4,'ФОРМУЛЫ!'!A364,0)</f>
        <v>0</v>
      </c>
      <c r="S364" s="3">
        <f>IF(Расчет!H378='ФОРМУЛЫ!'!$B$6,'ФОРМУЛЫ!'!A364,0)</f>
        <v>0</v>
      </c>
      <c r="T364" s="5">
        <f>ROUND((IF(Расчет!R378='ФОРМУЛЫ!'!$E$3,(A364-A364/1.18),IF(Расчет!R378='ФОРМУЛЫ!'!$E$4,0,IF(Расчет!R378='ФОРМУЛЫ!'!$E$5,(A364-A364/1.1),X))))*Расчет!E378,2)</f>
        <v>0</v>
      </c>
      <c r="U364" s="3">
        <f>ROUND((IF(Расчет!R378='ФОРМУЛЫ!'!$E$3,(J364-J364/1.18),IF(Расчет!R378='ФОРМУЛЫ!'!$E$4,0,IF(Расчет!R378='ФОРМУЛЫ!'!$E$5,(J364-J364/1.1),X))))*Расчет!E378,2)</f>
        <v>0</v>
      </c>
      <c r="V364" s="3">
        <f>ROUND((J364-J364/1.18)*Расчет!E378,2)</f>
        <v>0</v>
      </c>
      <c r="W364" s="3">
        <f>ROUND(A364*Расчет!E378*0.21/365,2)</f>
        <v>0</v>
      </c>
      <c r="X364" s="3">
        <f t="shared" si="43"/>
        <v>0</v>
      </c>
      <c r="Y364" s="3">
        <f>IF(($Q$2-Расчет!X378)&gt;0,($Q$2-Расчет!X378),0)</f>
        <v>0</v>
      </c>
      <c r="Z364" s="3">
        <f t="shared" si="44"/>
        <v>0</v>
      </c>
      <c r="AA364" s="3">
        <f>IF(IF(Y364&gt;0,$Q$3-$Q$2,$Q$3-Расчет!X378)&gt;0,IF(Y364&gt;0,$Q$3-$Q$2,$Q$3-Расчет!X378),0)</f>
        <v>0</v>
      </c>
      <c r="AB364" s="3">
        <f t="shared" si="45"/>
        <v>0</v>
      </c>
      <c r="AC364" s="3">
        <f>IF(IF(AA364&gt;0,$Q$4-$Q$3,$Q$4-Расчет!X378)&gt;0,IF(AA364&gt;0,$Q$4-$Q$3,$Q$4-Расчет!X378),0)</f>
        <v>0</v>
      </c>
      <c r="AD364" s="3">
        <f t="shared" si="46"/>
        <v>0</v>
      </c>
      <c r="AE364" s="3">
        <f>IF(IF(AC364&gt;0,$Q$5-$Q$4,$Q$5-Расчет!X378)&gt;0,IF(AC364&gt;0,$Q$5-$Q$4,$Q$5-Расчет!X378),0)</f>
        <v>0</v>
      </c>
      <c r="AF364" s="3">
        <f t="shared" si="47"/>
        <v>0</v>
      </c>
      <c r="AG364" s="3">
        <f>IF(IF(AE364&gt;0,$Q$6-$Q$5,$Q$6-Расчет!X378)&gt;0,IF(AE364&gt;0,$Q$6-$Q$5,$Q$6-Расчет!X378),0)</f>
        <v>0</v>
      </c>
      <c r="AH364" s="3">
        <f t="shared" si="48"/>
        <v>0</v>
      </c>
    </row>
    <row r="365" spans="1:34" x14ac:dyDescent="0.25">
      <c r="A365" s="3">
        <f>IF(Расчет!H379='ФОРМУЛЫ!'!$B$4,Расчет!G379*Расчет!$N$28,IF(Расчет!H379='ФОРМУЛЫ!'!$B$5,Расчет!G379,IF(Расчет!H379='ФОРМУЛЫ!'!$B$6,Расчет!G379*Расчет!$O$28,0)))</f>
        <v>0</v>
      </c>
      <c r="B365" s="3">
        <f>A365*Расчет!E379</f>
        <v>0</v>
      </c>
      <c r="C365" s="3">
        <f>IF(Расчет!J379='ФОРМУЛЫ!'!$B$3,Расчет!G379*Расчет!I379/100,IF(Расчет!J379='ФОРМУЛЫ!'!$B$4,Расчет!I379*Расчет!$N$28,IF(Расчет!J379='ФОРМУЛЫ!'!$B$5,Расчет!I379,IF(Расчет!J379='ФОРМУЛЫ!'!$B$6,Расчет!I379*Расчет!$O$28,0))))</f>
        <v>0</v>
      </c>
      <c r="D365" s="3">
        <f>C365*Расчет!E379</f>
        <v>0</v>
      </c>
      <c r="E365" s="3">
        <f t="shared" si="41"/>
        <v>0</v>
      </c>
      <c r="F365" s="3">
        <f>E365*Расчет!E379</f>
        <v>0</v>
      </c>
      <c r="G365" s="3">
        <f>IF(Расчет!M379="",'ФОРМУЛЫ!'!E365*(100+Расчет!$M$28)/100,'ФОРМУЛЫ!'!E365*(100+Расчет!M379)/100)</f>
        <v>0</v>
      </c>
      <c r="H365" s="7">
        <f>IF(Расчет!M379="",ROUND(Расчет!K379*(1+Расчет!$M$28/100),0),ROUND(Расчет!K379*(1+Расчет!M379/100),0))</f>
        <v>0</v>
      </c>
      <c r="I365" s="7">
        <f>IF(Расчет!M379="",(Расчет!$M$28+100)/100,(Расчет!M379+100)/100)</f>
        <v>1.2</v>
      </c>
      <c r="J365" s="5">
        <f>IF(Расчет!P379="",IF($O$16=0,'ФОРМУЛЫ!'!H365,ROUND(Расчет!K379*'ФОРМУЛЫ!'!I365+L365,0)),Расчет!P379)</f>
        <v>0</v>
      </c>
      <c r="K365" s="5">
        <f>J365*Расчет!E379</f>
        <v>0</v>
      </c>
      <c r="L365" s="3">
        <f>IF($O$16=0,0,$M$16*(Расчет!K379/$O$16))</f>
        <v>0</v>
      </c>
      <c r="O365" s="3">
        <f>IF(Расчет!P379=0,Расчет!L379,0)</f>
        <v>0</v>
      </c>
      <c r="P365" s="12">
        <f t="shared" si="42"/>
        <v>0</v>
      </c>
      <c r="Q365" s="3">
        <f>IF(Расчет!H379='ФОРМУЛЫ!'!$B$5,'ФОРМУЛЫ!'!A365,0)</f>
        <v>0</v>
      </c>
      <c r="R365" s="3">
        <f>IF(Расчет!H379='ФОРМУЛЫ!'!$B$4,'ФОРМУЛЫ!'!A365,0)</f>
        <v>0</v>
      </c>
      <c r="S365" s="3">
        <f>IF(Расчет!H379='ФОРМУЛЫ!'!$B$6,'ФОРМУЛЫ!'!A365,0)</f>
        <v>0</v>
      </c>
      <c r="T365" s="5">
        <f>ROUND((IF(Расчет!R379='ФОРМУЛЫ!'!$E$3,(A365-A365/1.18),IF(Расчет!R379='ФОРМУЛЫ!'!$E$4,0,IF(Расчет!R379='ФОРМУЛЫ!'!$E$5,(A365-A365/1.1),X))))*Расчет!E379,2)</f>
        <v>0</v>
      </c>
      <c r="U365" s="3">
        <f>ROUND((IF(Расчет!R379='ФОРМУЛЫ!'!$E$3,(J365-J365/1.18),IF(Расчет!R379='ФОРМУЛЫ!'!$E$4,0,IF(Расчет!R379='ФОРМУЛЫ!'!$E$5,(J365-J365/1.1),X))))*Расчет!E379,2)</f>
        <v>0</v>
      </c>
      <c r="V365" s="3">
        <f>ROUND((J365-J365/1.18)*Расчет!E379,2)</f>
        <v>0</v>
      </c>
      <c r="W365" s="3">
        <f>ROUND(A365*Расчет!E379*0.21/365,2)</f>
        <v>0</v>
      </c>
      <c r="X365" s="3">
        <f t="shared" si="43"/>
        <v>0</v>
      </c>
      <c r="Y365" s="3">
        <f>IF(($Q$2-Расчет!X379)&gt;0,($Q$2-Расчет!X379),0)</f>
        <v>0</v>
      </c>
      <c r="Z365" s="3">
        <f t="shared" si="44"/>
        <v>0</v>
      </c>
      <c r="AA365" s="3">
        <f>IF(IF(Y365&gt;0,$Q$3-$Q$2,$Q$3-Расчет!X379)&gt;0,IF(Y365&gt;0,$Q$3-$Q$2,$Q$3-Расчет!X379),0)</f>
        <v>0</v>
      </c>
      <c r="AB365" s="3">
        <f t="shared" si="45"/>
        <v>0</v>
      </c>
      <c r="AC365" s="3">
        <f>IF(IF(AA365&gt;0,$Q$4-$Q$3,$Q$4-Расчет!X379)&gt;0,IF(AA365&gt;0,$Q$4-$Q$3,$Q$4-Расчет!X379),0)</f>
        <v>0</v>
      </c>
      <c r="AD365" s="3">
        <f t="shared" si="46"/>
        <v>0</v>
      </c>
      <c r="AE365" s="3">
        <f>IF(IF(AC365&gt;0,$Q$5-$Q$4,$Q$5-Расчет!X379)&gt;0,IF(AC365&gt;0,$Q$5-$Q$4,$Q$5-Расчет!X379),0)</f>
        <v>0</v>
      </c>
      <c r="AF365" s="3">
        <f t="shared" si="47"/>
        <v>0</v>
      </c>
      <c r="AG365" s="3">
        <f>IF(IF(AE365&gt;0,$Q$6-$Q$5,$Q$6-Расчет!X379)&gt;0,IF(AE365&gt;0,$Q$6-$Q$5,$Q$6-Расчет!X379),0)</f>
        <v>0</v>
      </c>
      <c r="AH365" s="3">
        <f t="shared" si="48"/>
        <v>0</v>
      </c>
    </row>
    <row r="366" spans="1:34" x14ac:dyDescent="0.25">
      <c r="A366" s="3">
        <f>IF(Расчет!H380='ФОРМУЛЫ!'!$B$4,Расчет!G380*Расчет!$N$28,IF(Расчет!H380='ФОРМУЛЫ!'!$B$5,Расчет!G380,IF(Расчет!H380='ФОРМУЛЫ!'!$B$6,Расчет!G380*Расчет!$O$28,0)))</f>
        <v>0</v>
      </c>
      <c r="B366" s="3">
        <f>A366*Расчет!E380</f>
        <v>0</v>
      </c>
      <c r="C366" s="3">
        <f>IF(Расчет!J380='ФОРМУЛЫ!'!$B$3,Расчет!G380*Расчет!I380/100,IF(Расчет!J380='ФОРМУЛЫ!'!$B$4,Расчет!I380*Расчет!$N$28,IF(Расчет!J380='ФОРМУЛЫ!'!$B$5,Расчет!I380,IF(Расчет!J380='ФОРМУЛЫ!'!$B$6,Расчет!I380*Расчет!$O$28,0))))</f>
        <v>0</v>
      </c>
      <c r="D366" s="3">
        <f>C366*Расчет!E380</f>
        <v>0</v>
      </c>
      <c r="E366" s="3">
        <f t="shared" si="41"/>
        <v>0</v>
      </c>
      <c r="F366" s="3">
        <f>E366*Расчет!E380</f>
        <v>0</v>
      </c>
      <c r="G366" s="3">
        <f>IF(Расчет!M380="",'ФОРМУЛЫ!'!E366*(100+Расчет!$M$28)/100,'ФОРМУЛЫ!'!E366*(100+Расчет!M380)/100)</f>
        <v>0</v>
      </c>
      <c r="H366" s="7">
        <f>IF(Расчет!M380="",ROUND(Расчет!K380*(1+Расчет!$M$28/100),0),ROUND(Расчет!K380*(1+Расчет!M380/100),0))</f>
        <v>0</v>
      </c>
      <c r="I366" s="7">
        <f>IF(Расчет!M380="",(Расчет!$M$28+100)/100,(Расчет!M380+100)/100)</f>
        <v>1.2</v>
      </c>
      <c r="J366" s="5">
        <f>IF(Расчет!P380="",IF($O$16=0,'ФОРМУЛЫ!'!H366,ROUND(Расчет!K380*'ФОРМУЛЫ!'!I366+L366,0)),Расчет!P380)</f>
        <v>0</v>
      </c>
      <c r="K366" s="5">
        <f>J366*Расчет!E380</f>
        <v>0</v>
      </c>
      <c r="L366" s="3">
        <f>IF($O$16=0,0,$M$16*(Расчет!K380/$O$16))</f>
        <v>0</v>
      </c>
      <c r="O366" s="3">
        <f>IF(Расчет!P380=0,Расчет!L380,0)</f>
        <v>0</v>
      </c>
      <c r="P366" s="12">
        <f t="shared" si="42"/>
        <v>0</v>
      </c>
      <c r="Q366" s="3">
        <f>IF(Расчет!H380='ФОРМУЛЫ!'!$B$5,'ФОРМУЛЫ!'!A366,0)</f>
        <v>0</v>
      </c>
      <c r="R366" s="3">
        <f>IF(Расчет!H380='ФОРМУЛЫ!'!$B$4,'ФОРМУЛЫ!'!A366,0)</f>
        <v>0</v>
      </c>
      <c r="S366" s="3">
        <f>IF(Расчет!H380='ФОРМУЛЫ!'!$B$6,'ФОРМУЛЫ!'!A366,0)</f>
        <v>0</v>
      </c>
      <c r="T366" s="5">
        <f>ROUND((IF(Расчет!R380='ФОРМУЛЫ!'!$E$3,(A366-A366/1.18),IF(Расчет!R380='ФОРМУЛЫ!'!$E$4,0,IF(Расчет!R380='ФОРМУЛЫ!'!$E$5,(A366-A366/1.1),X))))*Расчет!E380,2)</f>
        <v>0</v>
      </c>
      <c r="U366" s="3">
        <f>ROUND((IF(Расчет!R380='ФОРМУЛЫ!'!$E$3,(J366-J366/1.18),IF(Расчет!R380='ФОРМУЛЫ!'!$E$4,0,IF(Расчет!R380='ФОРМУЛЫ!'!$E$5,(J366-J366/1.1),X))))*Расчет!E380,2)</f>
        <v>0</v>
      </c>
      <c r="V366" s="3">
        <f>ROUND((J366-J366/1.18)*Расчет!E380,2)</f>
        <v>0</v>
      </c>
      <c r="W366" s="3">
        <f>ROUND(A366*Расчет!E380*0.21/365,2)</f>
        <v>0</v>
      </c>
      <c r="X366" s="3">
        <f t="shared" si="43"/>
        <v>0</v>
      </c>
      <c r="Y366" s="3">
        <f>IF(($Q$2-Расчет!X380)&gt;0,($Q$2-Расчет!X380),0)</f>
        <v>0</v>
      </c>
      <c r="Z366" s="3">
        <f t="shared" si="44"/>
        <v>0</v>
      </c>
      <c r="AA366" s="3">
        <f>IF(IF(Y366&gt;0,$Q$3-$Q$2,$Q$3-Расчет!X380)&gt;0,IF(Y366&gt;0,$Q$3-$Q$2,$Q$3-Расчет!X380),0)</f>
        <v>0</v>
      </c>
      <c r="AB366" s="3">
        <f t="shared" si="45"/>
        <v>0</v>
      </c>
      <c r="AC366" s="3">
        <f>IF(IF(AA366&gt;0,$Q$4-$Q$3,$Q$4-Расчет!X380)&gt;0,IF(AA366&gt;0,$Q$4-$Q$3,$Q$4-Расчет!X380),0)</f>
        <v>0</v>
      </c>
      <c r="AD366" s="3">
        <f t="shared" si="46"/>
        <v>0</v>
      </c>
      <c r="AE366" s="3">
        <f>IF(IF(AC366&gt;0,$Q$5-$Q$4,$Q$5-Расчет!X380)&gt;0,IF(AC366&gt;0,$Q$5-$Q$4,$Q$5-Расчет!X380),0)</f>
        <v>0</v>
      </c>
      <c r="AF366" s="3">
        <f t="shared" si="47"/>
        <v>0</v>
      </c>
      <c r="AG366" s="3">
        <f>IF(IF(AE366&gt;0,$Q$6-$Q$5,$Q$6-Расчет!X380)&gt;0,IF(AE366&gt;0,$Q$6-$Q$5,$Q$6-Расчет!X380),0)</f>
        <v>0</v>
      </c>
      <c r="AH366" s="3">
        <f t="shared" si="48"/>
        <v>0</v>
      </c>
    </row>
    <row r="367" spans="1:34" x14ac:dyDescent="0.25">
      <c r="A367" s="3">
        <f>IF(Расчет!H381='ФОРМУЛЫ!'!$B$4,Расчет!G381*Расчет!$N$28,IF(Расчет!H381='ФОРМУЛЫ!'!$B$5,Расчет!G381,IF(Расчет!H381='ФОРМУЛЫ!'!$B$6,Расчет!G381*Расчет!$O$28,0)))</f>
        <v>0</v>
      </c>
      <c r="B367" s="3">
        <f>A367*Расчет!E381</f>
        <v>0</v>
      </c>
      <c r="C367" s="3">
        <f>IF(Расчет!J381='ФОРМУЛЫ!'!$B$3,Расчет!G381*Расчет!I381/100,IF(Расчет!J381='ФОРМУЛЫ!'!$B$4,Расчет!I381*Расчет!$N$28,IF(Расчет!J381='ФОРМУЛЫ!'!$B$5,Расчет!I381,IF(Расчет!J381='ФОРМУЛЫ!'!$B$6,Расчет!I381*Расчет!$O$28,0))))</f>
        <v>0</v>
      </c>
      <c r="D367" s="3">
        <f>C367*Расчет!E381</f>
        <v>0</v>
      </c>
      <c r="E367" s="3">
        <f t="shared" si="41"/>
        <v>0</v>
      </c>
      <c r="F367" s="3">
        <f>E367*Расчет!E381</f>
        <v>0</v>
      </c>
      <c r="G367" s="3">
        <f>IF(Расчет!M381="",'ФОРМУЛЫ!'!E367*(100+Расчет!$M$28)/100,'ФОРМУЛЫ!'!E367*(100+Расчет!M381)/100)</f>
        <v>0</v>
      </c>
      <c r="H367" s="7">
        <f>IF(Расчет!M381="",ROUND(Расчет!K381*(1+Расчет!$M$28/100),0),ROUND(Расчет!K381*(1+Расчет!M381/100),0))</f>
        <v>0</v>
      </c>
      <c r="I367" s="7">
        <f>IF(Расчет!M381="",(Расчет!$M$28+100)/100,(Расчет!M381+100)/100)</f>
        <v>1.2</v>
      </c>
      <c r="J367" s="5">
        <f>IF(Расчет!P381="",IF($O$16=0,'ФОРМУЛЫ!'!H367,ROUND(Расчет!K381*'ФОРМУЛЫ!'!I367+L367,0)),Расчет!P381)</f>
        <v>0</v>
      </c>
      <c r="K367" s="5">
        <f>J367*Расчет!E381</f>
        <v>0</v>
      </c>
      <c r="L367" s="3">
        <f>IF($O$16=0,0,$M$16*(Расчет!K381/$O$16))</f>
        <v>0</v>
      </c>
      <c r="O367" s="3">
        <f>IF(Расчет!P381=0,Расчет!L381,0)</f>
        <v>0</v>
      </c>
      <c r="P367" s="12">
        <f t="shared" si="42"/>
        <v>0</v>
      </c>
      <c r="Q367" s="3">
        <f>IF(Расчет!H381='ФОРМУЛЫ!'!$B$5,'ФОРМУЛЫ!'!A367,0)</f>
        <v>0</v>
      </c>
      <c r="R367" s="3">
        <f>IF(Расчет!H381='ФОРМУЛЫ!'!$B$4,'ФОРМУЛЫ!'!A367,0)</f>
        <v>0</v>
      </c>
      <c r="S367" s="3">
        <f>IF(Расчет!H381='ФОРМУЛЫ!'!$B$6,'ФОРМУЛЫ!'!A367,0)</f>
        <v>0</v>
      </c>
      <c r="T367" s="5">
        <f>ROUND((IF(Расчет!R381='ФОРМУЛЫ!'!$E$3,(A367-A367/1.18),IF(Расчет!R381='ФОРМУЛЫ!'!$E$4,0,IF(Расчет!R381='ФОРМУЛЫ!'!$E$5,(A367-A367/1.1),X))))*Расчет!E381,2)</f>
        <v>0</v>
      </c>
      <c r="U367" s="3">
        <f>ROUND((IF(Расчет!R381='ФОРМУЛЫ!'!$E$3,(J367-J367/1.18),IF(Расчет!R381='ФОРМУЛЫ!'!$E$4,0,IF(Расчет!R381='ФОРМУЛЫ!'!$E$5,(J367-J367/1.1),X))))*Расчет!E381,2)</f>
        <v>0</v>
      </c>
      <c r="V367" s="3">
        <f>ROUND((J367-J367/1.18)*Расчет!E381,2)</f>
        <v>0</v>
      </c>
      <c r="W367" s="3">
        <f>ROUND(A367*Расчет!E381*0.21/365,2)</f>
        <v>0</v>
      </c>
      <c r="X367" s="3">
        <f t="shared" si="43"/>
        <v>0</v>
      </c>
      <c r="Y367" s="3">
        <f>IF(($Q$2-Расчет!X381)&gt;0,($Q$2-Расчет!X381),0)</f>
        <v>0</v>
      </c>
      <c r="Z367" s="3">
        <f t="shared" si="44"/>
        <v>0</v>
      </c>
      <c r="AA367" s="3">
        <f>IF(IF(Y367&gt;0,$Q$3-$Q$2,$Q$3-Расчет!X381)&gt;0,IF(Y367&gt;0,$Q$3-$Q$2,$Q$3-Расчет!X381),0)</f>
        <v>0</v>
      </c>
      <c r="AB367" s="3">
        <f t="shared" si="45"/>
        <v>0</v>
      </c>
      <c r="AC367" s="3">
        <f>IF(IF(AA367&gt;0,$Q$4-$Q$3,$Q$4-Расчет!X381)&gt;0,IF(AA367&gt;0,$Q$4-$Q$3,$Q$4-Расчет!X381),0)</f>
        <v>0</v>
      </c>
      <c r="AD367" s="3">
        <f t="shared" si="46"/>
        <v>0</v>
      </c>
      <c r="AE367" s="3">
        <f>IF(IF(AC367&gt;0,$Q$5-$Q$4,$Q$5-Расчет!X381)&gt;0,IF(AC367&gt;0,$Q$5-$Q$4,$Q$5-Расчет!X381),0)</f>
        <v>0</v>
      </c>
      <c r="AF367" s="3">
        <f t="shared" si="47"/>
        <v>0</v>
      </c>
      <c r="AG367" s="3">
        <f>IF(IF(AE367&gt;0,$Q$6-$Q$5,$Q$6-Расчет!X381)&gt;0,IF(AE367&gt;0,$Q$6-$Q$5,$Q$6-Расчет!X381),0)</f>
        <v>0</v>
      </c>
      <c r="AH367" s="3">
        <f t="shared" si="48"/>
        <v>0</v>
      </c>
    </row>
    <row r="368" spans="1:34" x14ac:dyDescent="0.25">
      <c r="A368" s="3">
        <f>IF(Расчет!H382='ФОРМУЛЫ!'!$B$4,Расчет!G382*Расчет!$N$28,IF(Расчет!H382='ФОРМУЛЫ!'!$B$5,Расчет!G382,IF(Расчет!H382='ФОРМУЛЫ!'!$B$6,Расчет!G382*Расчет!$O$28,0)))</f>
        <v>0</v>
      </c>
      <c r="B368" s="3">
        <f>A368*Расчет!E382</f>
        <v>0</v>
      </c>
      <c r="C368" s="3">
        <f>IF(Расчет!J382='ФОРМУЛЫ!'!$B$3,Расчет!G382*Расчет!I382/100,IF(Расчет!J382='ФОРМУЛЫ!'!$B$4,Расчет!I382*Расчет!$N$28,IF(Расчет!J382='ФОРМУЛЫ!'!$B$5,Расчет!I382,IF(Расчет!J382='ФОРМУЛЫ!'!$B$6,Расчет!I382*Расчет!$O$28,0))))</f>
        <v>0</v>
      </c>
      <c r="D368" s="3">
        <f>C368*Расчет!E382</f>
        <v>0</v>
      </c>
      <c r="E368" s="3">
        <f t="shared" si="41"/>
        <v>0</v>
      </c>
      <c r="F368" s="3">
        <f>E368*Расчет!E382</f>
        <v>0</v>
      </c>
      <c r="G368" s="3">
        <f>IF(Расчет!M382="",'ФОРМУЛЫ!'!E368*(100+Расчет!$M$28)/100,'ФОРМУЛЫ!'!E368*(100+Расчет!M382)/100)</f>
        <v>0</v>
      </c>
      <c r="H368" s="7">
        <f>IF(Расчет!M382="",ROUND(Расчет!K382*(1+Расчет!$M$28/100),0),ROUND(Расчет!K382*(1+Расчет!M382/100),0))</f>
        <v>0</v>
      </c>
      <c r="I368" s="7">
        <f>IF(Расчет!M382="",(Расчет!$M$28+100)/100,(Расчет!M382+100)/100)</f>
        <v>1.2</v>
      </c>
      <c r="J368" s="5">
        <f>IF(Расчет!P382="",IF($O$16=0,'ФОРМУЛЫ!'!H368,ROUND(Расчет!K382*'ФОРМУЛЫ!'!I368+L368,0)),Расчет!P382)</f>
        <v>0</v>
      </c>
      <c r="K368" s="5">
        <f>J368*Расчет!E382</f>
        <v>0</v>
      </c>
      <c r="L368" s="3">
        <f>IF($O$16=0,0,$M$16*(Расчет!K382/$O$16))</f>
        <v>0</v>
      </c>
      <c r="O368" s="3">
        <f>IF(Расчет!P382=0,Расчет!L382,0)</f>
        <v>0</v>
      </c>
      <c r="P368" s="12">
        <f t="shared" si="42"/>
        <v>0</v>
      </c>
      <c r="Q368" s="3">
        <f>IF(Расчет!H382='ФОРМУЛЫ!'!$B$5,'ФОРМУЛЫ!'!A368,0)</f>
        <v>0</v>
      </c>
      <c r="R368" s="3">
        <f>IF(Расчет!H382='ФОРМУЛЫ!'!$B$4,'ФОРМУЛЫ!'!A368,0)</f>
        <v>0</v>
      </c>
      <c r="S368" s="3">
        <f>IF(Расчет!H382='ФОРМУЛЫ!'!$B$6,'ФОРМУЛЫ!'!A368,0)</f>
        <v>0</v>
      </c>
      <c r="T368" s="5">
        <f>ROUND((IF(Расчет!R382='ФОРМУЛЫ!'!$E$3,(A368-A368/1.18),IF(Расчет!R382='ФОРМУЛЫ!'!$E$4,0,IF(Расчет!R382='ФОРМУЛЫ!'!$E$5,(A368-A368/1.1),X))))*Расчет!E382,2)</f>
        <v>0</v>
      </c>
      <c r="U368" s="3">
        <f>ROUND((IF(Расчет!R382='ФОРМУЛЫ!'!$E$3,(J368-J368/1.18),IF(Расчет!R382='ФОРМУЛЫ!'!$E$4,0,IF(Расчет!R382='ФОРМУЛЫ!'!$E$5,(J368-J368/1.1),X))))*Расчет!E382,2)</f>
        <v>0</v>
      </c>
      <c r="V368" s="3">
        <f>ROUND((J368-J368/1.18)*Расчет!E382,2)</f>
        <v>0</v>
      </c>
      <c r="W368" s="3">
        <f>ROUND(A368*Расчет!E382*0.21/365,2)</f>
        <v>0</v>
      </c>
      <c r="X368" s="3">
        <f t="shared" si="43"/>
        <v>0</v>
      </c>
      <c r="Y368" s="3">
        <f>IF(($Q$2-Расчет!X382)&gt;0,($Q$2-Расчет!X382),0)</f>
        <v>0</v>
      </c>
      <c r="Z368" s="3">
        <f t="shared" si="44"/>
        <v>0</v>
      </c>
      <c r="AA368" s="3">
        <f>IF(IF(Y368&gt;0,$Q$3-$Q$2,$Q$3-Расчет!X382)&gt;0,IF(Y368&gt;0,$Q$3-$Q$2,$Q$3-Расчет!X382),0)</f>
        <v>0</v>
      </c>
      <c r="AB368" s="3">
        <f t="shared" si="45"/>
        <v>0</v>
      </c>
      <c r="AC368" s="3">
        <f>IF(IF(AA368&gt;0,$Q$4-$Q$3,$Q$4-Расчет!X382)&gt;0,IF(AA368&gt;0,$Q$4-$Q$3,$Q$4-Расчет!X382),0)</f>
        <v>0</v>
      </c>
      <c r="AD368" s="3">
        <f t="shared" si="46"/>
        <v>0</v>
      </c>
      <c r="AE368" s="3">
        <f>IF(IF(AC368&gt;0,$Q$5-$Q$4,$Q$5-Расчет!X382)&gt;0,IF(AC368&gt;0,$Q$5-$Q$4,$Q$5-Расчет!X382),0)</f>
        <v>0</v>
      </c>
      <c r="AF368" s="3">
        <f t="shared" si="47"/>
        <v>0</v>
      </c>
      <c r="AG368" s="3">
        <f>IF(IF(AE368&gt;0,$Q$6-$Q$5,$Q$6-Расчет!X382)&gt;0,IF(AE368&gt;0,$Q$6-$Q$5,$Q$6-Расчет!X382),0)</f>
        <v>0</v>
      </c>
      <c r="AH368" s="3">
        <f t="shared" si="48"/>
        <v>0</v>
      </c>
    </row>
    <row r="369" spans="1:34" x14ac:dyDescent="0.25">
      <c r="A369" s="3">
        <f>IF(Расчет!H383='ФОРМУЛЫ!'!$B$4,Расчет!G383*Расчет!$N$28,IF(Расчет!H383='ФОРМУЛЫ!'!$B$5,Расчет!G383,IF(Расчет!H383='ФОРМУЛЫ!'!$B$6,Расчет!G383*Расчет!$O$28,0)))</f>
        <v>0</v>
      </c>
      <c r="B369" s="3">
        <f>A369*Расчет!E383</f>
        <v>0</v>
      </c>
      <c r="C369" s="3">
        <f>IF(Расчет!J383='ФОРМУЛЫ!'!$B$3,Расчет!G383*Расчет!I383/100,IF(Расчет!J383='ФОРМУЛЫ!'!$B$4,Расчет!I383*Расчет!$N$28,IF(Расчет!J383='ФОРМУЛЫ!'!$B$5,Расчет!I383,IF(Расчет!J383='ФОРМУЛЫ!'!$B$6,Расчет!I383*Расчет!$O$28,0))))</f>
        <v>0</v>
      </c>
      <c r="D369" s="3">
        <f>C369*Расчет!E383</f>
        <v>0</v>
      </c>
      <c r="E369" s="3">
        <f t="shared" si="41"/>
        <v>0</v>
      </c>
      <c r="F369" s="3">
        <f>E369*Расчет!E383</f>
        <v>0</v>
      </c>
      <c r="G369" s="3">
        <f>IF(Расчет!M383="",'ФОРМУЛЫ!'!E369*(100+Расчет!$M$28)/100,'ФОРМУЛЫ!'!E369*(100+Расчет!M383)/100)</f>
        <v>0</v>
      </c>
      <c r="H369" s="7">
        <f>IF(Расчет!M383="",ROUND(Расчет!K383*(1+Расчет!$M$28/100),0),ROUND(Расчет!K383*(1+Расчет!M383/100),0))</f>
        <v>0</v>
      </c>
      <c r="I369" s="7">
        <f>IF(Расчет!M383="",(Расчет!$M$28+100)/100,(Расчет!M383+100)/100)</f>
        <v>1.2</v>
      </c>
      <c r="J369" s="5">
        <f>IF(Расчет!P383="",IF($O$16=0,'ФОРМУЛЫ!'!H369,ROUND(Расчет!K383*'ФОРМУЛЫ!'!I369+L369,0)),Расчет!P383)</f>
        <v>0</v>
      </c>
      <c r="K369" s="5">
        <f>J369*Расчет!E383</f>
        <v>0</v>
      </c>
      <c r="L369" s="3">
        <f>IF($O$16=0,0,$M$16*(Расчет!K383/$O$16))</f>
        <v>0</v>
      </c>
      <c r="O369" s="3">
        <f>IF(Расчет!P383=0,Расчет!L383,0)</f>
        <v>0</v>
      </c>
      <c r="P369" s="12">
        <f t="shared" si="42"/>
        <v>0</v>
      </c>
      <c r="Q369" s="3">
        <f>IF(Расчет!H383='ФОРМУЛЫ!'!$B$5,'ФОРМУЛЫ!'!A369,0)</f>
        <v>0</v>
      </c>
      <c r="R369" s="3">
        <f>IF(Расчет!H383='ФОРМУЛЫ!'!$B$4,'ФОРМУЛЫ!'!A369,0)</f>
        <v>0</v>
      </c>
      <c r="S369" s="3">
        <f>IF(Расчет!H383='ФОРМУЛЫ!'!$B$6,'ФОРМУЛЫ!'!A369,0)</f>
        <v>0</v>
      </c>
      <c r="T369" s="5">
        <f>ROUND((IF(Расчет!R383='ФОРМУЛЫ!'!$E$3,(A369-A369/1.18),IF(Расчет!R383='ФОРМУЛЫ!'!$E$4,0,IF(Расчет!R383='ФОРМУЛЫ!'!$E$5,(A369-A369/1.1),X))))*Расчет!E383,2)</f>
        <v>0</v>
      </c>
      <c r="U369" s="3">
        <f>ROUND((IF(Расчет!R383='ФОРМУЛЫ!'!$E$3,(J369-J369/1.18),IF(Расчет!R383='ФОРМУЛЫ!'!$E$4,0,IF(Расчет!R383='ФОРМУЛЫ!'!$E$5,(J369-J369/1.1),X))))*Расчет!E383,2)</f>
        <v>0</v>
      </c>
      <c r="V369" s="3">
        <f>ROUND((J369-J369/1.18)*Расчет!E383,2)</f>
        <v>0</v>
      </c>
      <c r="W369" s="3">
        <f>ROUND(A369*Расчет!E383*0.21/365,2)</f>
        <v>0</v>
      </c>
      <c r="X369" s="3">
        <f t="shared" si="43"/>
        <v>0</v>
      </c>
      <c r="Y369" s="3">
        <f>IF(($Q$2-Расчет!X383)&gt;0,($Q$2-Расчет!X383),0)</f>
        <v>0</v>
      </c>
      <c r="Z369" s="3">
        <f t="shared" si="44"/>
        <v>0</v>
      </c>
      <c r="AA369" s="3">
        <f>IF(IF(Y369&gt;0,$Q$3-$Q$2,$Q$3-Расчет!X383)&gt;0,IF(Y369&gt;0,$Q$3-$Q$2,$Q$3-Расчет!X383),0)</f>
        <v>0</v>
      </c>
      <c r="AB369" s="3">
        <f t="shared" si="45"/>
        <v>0</v>
      </c>
      <c r="AC369" s="3">
        <f>IF(IF(AA369&gt;0,$Q$4-$Q$3,$Q$4-Расчет!X383)&gt;0,IF(AA369&gt;0,$Q$4-$Q$3,$Q$4-Расчет!X383),0)</f>
        <v>0</v>
      </c>
      <c r="AD369" s="3">
        <f t="shared" si="46"/>
        <v>0</v>
      </c>
      <c r="AE369" s="3">
        <f>IF(IF(AC369&gt;0,$Q$5-$Q$4,$Q$5-Расчет!X383)&gt;0,IF(AC369&gt;0,$Q$5-$Q$4,$Q$5-Расчет!X383),0)</f>
        <v>0</v>
      </c>
      <c r="AF369" s="3">
        <f t="shared" si="47"/>
        <v>0</v>
      </c>
      <c r="AG369" s="3">
        <f>IF(IF(AE369&gt;0,$Q$6-$Q$5,$Q$6-Расчет!X383)&gt;0,IF(AE369&gt;0,$Q$6-$Q$5,$Q$6-Расчет!X383),0)</f>
        <v>0</v>
      </c>
      <c r="AH369" s="3">
        <f t="shared" si="48"/>
        <v>0</v>
      </c>
    </row>
    <row r="370" spans="1:34" x14ac:dyDescent="0.25">
      <c r="A370" s="3">
        <f>IF(Расчет!H384='ФОРМУЛЫ!'!$B$4,Расчет!G384*Расчет!$N$28,IF(Расчет!H384='ФОРМУЛЫ!'!$B$5,Расчет!G384,IF(Расчет!H384='ФОРМУЛЫ!'!$B$6,Расчет!G384*Расчет!$O$28,0)))</f>
        <v>0</v>
      </c>
      <c r="B370" s="3">
        <f>A370*Расчет!E384</f>
        <v>0</v>
      </c>
      <c r="C370" s="3">
        <f>IF(Расчет!J384='ФОРМУЛЫ!'!$B$3,Расчет!G384*Расчет!I384/100,IF(Расчет!J384='ФОРМУЛЫ!'!$B$4,Расчет!I384*Расчет!$N$28,IF(Расчет!J384='ФОРМУЛЫ!'!$B$5,Расчет!I384,IF(Расчет!J384='ФОРМУЛЫ!'!$B$6,Расчет!I384*Расчет!$O$28,0))))</f>
        <v>0</v>
      </c>
      <c r="D370" s="3">
        <f>C370*Расчет!E384</f>
        <v>0</v>
      </c>
      <c r="E370" s="3">
        <f t="shared" si="41"/>
        <v>0</v>
      </c>
      <c r="F370" s="3">
        <f>E370*Расчет!E384</f>
        <v>0</v>
      </c>
      <c r="G370" s="3">
        <f>IF(Расчет!M384="",'ФОРМУЛЫ!'!E370*(100+Расчет!$M$28)/100,'ФОРМУЛЫ!'!E370*(100+Расчет!M384)/100)</f>
        <v>0</v>
      </c>
      <c r="H370" s="7">
        <f>IF(Расчет!M384="",ROUND(Расчет!K384*(1+Расчет!$M$28/100),0),ROUND(Расчет!K384*(1+Расчет!M384/100),0))</f>
        <v>0</v>
      </c>
      <c r="I370" s="7">
        <f>IF(Расчет!M384="",(Расчет!$M$28+100)/100,(Расчет!M384+100)/100)</f>
        <v>1.2</v>
      </c>
      <c r="J370" s="5">
        <f>IF(Расчет!P384="",IF($O$16=0,'ФОРМУЛЫ!'!H370,ROUND(Расчет!K384*'ФОРМУЛЫ!'!I370+L370,0)),Расчет!P384)</f>
        <v>0</v>
      </c>
      <c r="K370" s="5">
        <f>J370*Расчет!E384</f>
        <v>0</v>
      </c>
      <c r="L370" s="3">
        <f>IF($O$16=0,0,$M$16*(Расчет!K384/$O$16))</f>
        <v>0</v>
      </c>
      <c r="O370" s="3">
        <f>IF(Расчет!P384=0,Расчет!L384,0)</f>
        <v>0</v>
      </c>
      <c r="P370" s="12">
        <f t="shared" si="42"/>
        <v>0</v>
      </c>
      <c r="Q370" s="3">
        <f>IF(Расчет!H384='ФОРМУЛЫ!'!$B$5,'ФОРМУЛЫ!'!A370,0)</f>
        <v>0</v>
      </c>
      <c r="R370" s="3">
        <f>IF(Расчет!H384='ФОРМУЛЫ!'!$B$4,'ФОРМУЛЫ!'!A370,0)</f>
        <v>0</v>
      </c>
      <c r="S370" s="3">
        <f>IF(Расчет!H384='ФОРМУЛЫ!'!$B$6,'ФОРМУЛЫ!'!A370,0)</f>
        <v>0</v>
      </c>
      <c r="T370" s="5">
        <f>ROUND((IF(Расчет!R384='ФОРМУЛЫ!'!$E$3,(A370-A370/1.18),IF(Расчет!R384='ФОРМУЛЫ!'!$E$4,0,IF(Расчет!R384='ФОРМУЛЫ!'!$E$5,(A370-A370/1.1),X))))*Расчет!E384,2)</f>
        <v>0</v>
      </c>
      <c r="U370" s="3">
        <f>ROUND((IF(Расчет!R384='ФОРМУЛЫ!'!$E$3,(J370-J370/1.18),IF(Расчет!R384='ФОРМУЛЫ!'!$E$4,0,IF(Расчет!R384='ФОРМУЛЫ!'!$E$5,(J370-J370/1.1),X))))*Расчет!E384,2)</f>
        <v>0</v>
      </c>
      <c r="V370" s="3">
        <f>ROUND((J370-J370/1.18)*Расчет!E384,2)</f>
        <v>0</v>
      </c>
      <c r="W370" s="3">
        <f>ROUND(A370*Расчет!E384*0.21/365,2)</f>
        <v>0</v>
      </c>
      <c r="X370" s="3">
        <f t="shared" si="43"/>
        <v>0</v>
      </c>
      <c r="Y370" s="3">
        <f>IF(($Q$2-Расчет!X384)&gt;0,($Q$2-Расчет!X384),0)</f>
        <v>0</v>
      </c>
      <c r="Z370" s="3">
        <f t="shared" si="44"/>
        <v>0</v>
      </c>
      <c r="AA370" s="3">
        <f>IF(IF(Y370&gt;0,$Q$3-$Q$2,$Q$3-Расчет!X384)&gt;0,IF(Y370&gt;0,$Q$3-$Q$2,$Q$3-Расчет!X384),0)</f>
        <v>0</v>
      </c>
      <c r="AB370" s="3">
        <f t="shared" si="45"/>
        <v>0</v>
      </c>
      <c r="AC370" s="3">
        <f>IF(IF(AA370&gt;0,$Q$4-$Q$3,$Q$4-Расчет!X384)&gt;0,IF(AA370&gt;0,$Q$4-$Q$3,$Q$4-Расчет!X384),0)</f>
        <v>0</v>
      </c>
      <c r="AD370" s="3">
        <f t="shared" si="46"/>
        <v>0</v>
      </c>
      <c r="AE370" s="3">
        <f>IF(IF(AC370&gt;0,$Q$5-$Q$4,$Q$5-Расчет!X384)&gt;0,IF(AC370&gt;0,$Q$5-$Q$4,$Q$5-Расчет!X384),0)</f>
        <v>0</v>
      </c>
      <c r="AF370" s="3">
        <f t="shared" si="47"/>
        <v>0</v>
      </c>
      <c r="AG370" s="3">
        <f>IF(IF(AE370&gt;0,$Q$6-$Q$5,$Q$6-Расчет!X384)&gt;0,IF(AE370&gt;0,$Q$6-$Q$5,$Q$6-Расчет!X384),0)</f>
        <v>0</v>
      </c>
      <c r="AH370" s="3">
        <f t="shared" si="48"/>
        <v>0</v>
      </c>
    </row>
    <row r="371" spans="1:34" x14ac:dyDescent="0.25">
      <c r="A371" s="3">
        <f>IF(Расчет!H385='ФОРМУЛЫ!'!$B$4,Расчет!G385*Расчет!$N$28,IF(Расчет!H385='ФОРМУЛЫ!'!$B$5,Расчет!G385,IF(Расчет!H385='ФОРМУЛЫ!'!$B$6,Расчет!G385*Расчет!$O$28,0)))</f>
        <v>0</v>
      </c>
      <c r="B371" s="3">
        <f>A371*Расчет!E385</f>
        <v>0</v>
      </c>
      <c r="C371" s="3">
        <f>IF(Расчет!J385='ФОРМУЛЫ!'!$B$3,Расчет!G385*Расчет!I385/100,IF(Расчет!J385='ФОРМУЛЫ!'!$B$4,Расчет!I385*Расчет!$N$28,IF(Расчет!J385='ФОРМУЛЫ!'!$B$5,Расчет!I385,IF(Расчет!J385='ФОРМУЛЫ!'!$B$6,Расчет!I385*Расчет!$O$28,0))))</f>
        <v>0</v>
      </c>
      <c r="D371" s="3">
        <f>C371*Расчет!E385</f>
        <v>0</v>
      </c>
      <c r="E371" s="3">
        <f t="shared" si="41"/>
        <v>0</v>
      </c>
      <c r="F371" s="3">
        <f>E371*Расчет!E385</f>
        <v>0</v>
      </c>
      <c r="G371" s="3">
        <f>IF(Расчет!M385="",'ФОРМУЛЫ!'!E371*(100+Расчет!$M$28)/100,'ФОРМУЛЫ!'!E371*(100+Расчет!M385)/100)</f>
        <v>0</v>
      </c>
      <c r="H371" s="7">
        <f>IF(Расчет!M385="",ROUND(Расчет!K385*(1+Расчет!$M$28/100),0),ROUND(Расчет!K385*(1+Расчет!M385/100),0))</f>
        <v>0</v>
      </c>
      <c r="I371" s="7">
        <f>IF(Расчет!M385="",(Расчет!$M$28+100)/100,(Расчет!M385+100)/100)</f>
        <v>1.2</v>
      </c>
      <c r="J371" s="5">
        <f>IF(Расчет!P385="",IF($O$16=0,'ФОРМУЛЫ!'!H371,ROUND(Расчет!K385*'ФОРМУЛЫ!'!I371+L371,0)),Расчет!P385)</f>
        <v>0</v>
      </c>
      <c r="K371" s="5">
        <f>J371*Расчет!E385</f>
        <v>0</v>
      </c>
      <c r="L371" s="3">
        <f>IF($O$16=0,0,$M$16*(Расчет!K385/$O$16))</f>
        <v>0</v>
      </c>
      <c r="O371" s="3">
        <f>IF(Расчет!P385=0,Расчет!L385,0)</f>
        <v>0</v>
      </c>
      <c r="P371" s="12">
        <f t="shared" si="42"/>
        <v>0</v>
      </c>
      <c r="Q371" s="3">
        <f>IF(Расчет!H385='ФОРМУЛЫ!'!$B$5,'ФОРМУЛЫ!'!A371,0)</f>
        <v>0</v>
      </c>
      <c r="R371" s="3">
        <f>IF(Расчет!H385='ФОРМУЛЫ!'!$B$4,'ФОРМУЛЫ!'!A371,0)</f>
        <v>0</v>
      </c>
      <c r="S371" s="3">
        <f>IF(Расчет!H385='ФОРМУЛЫ!'!$B$6,'ФОРМУЛЫ!'!A371,0)</f>
        <v>0</v>
      </c>
      <c r="T371" s="5">
        <f>ROUND((IF(Расчет!R385='ФОРМУЛЫ!'!$E$3,(A371-A371/1.18),IF(Расчет!R385='ФОРМУЛЫ!'!$E$4,0,IF(Расчет!R385='ФОРМУЛЫ!'!$E$5,(A371-A371/1.1),X))))*Расчет!E385,2)</f>
        <v>0</v>
      </c>
      <c r="U371" s="3">
        <f>ROUND((IF(Расчет!R385='ФОРМУЛЫ!'!$E$3,(J371-J371/1.18),IF(Расчет!R385='ФОРМУЛЫ!'!$E$4,0,IF(Расчет!R385='ФОРМУЛЫ!'!$E$5,(J371-J371/1.1),X))))*Расчет!E385,2)</f>
        <v>0</v>
      </c>
      <c r="V371" s="3">
        <f>ROUND((J371-J371/1.18)*Расчет!E385,2)</f>
        <v>0</v>
      </c>
      <c r="W371" s="3">
        <f>ROUND(A371*Расчет!E385*0.21/365,2)</f>
        <v>0</v>
      </c>
      <c r="X371" s="3">
        <f t="shared" si="43"/>
        <v>0</v>
      </c>
      <c r="Y371" s="3">
        <f>IF(($Q$2-Расчет!X385)&gt;0,($Q$2-Расчет!X385),0)</f>
        <v>0</v>
      </c>
      <c r="Z371" s="3">
        <f t="shared" si="44"/>
        <v>0</v>
      </c>
      <c r="AA371" s="3">
        <f>IF(IF(Y371&gt;0,$Q$3-$Q$2,$Q$3-Расчет!X385)&gt;0,IF(Y371&gt;0,$Q$3-$Q$2,$Q$3-Расчет!X385),0)</f>
        <v>0</v>
      </c>
      <c r="AB371" s="3">
        <f t="shared" si="45"/>
        <v>0</v>
      </c>
      <c r="AC371" s="3">
        <f>IF(IF(AA371&gt;0,$Q$4-$Q$3,$Q$4-Расчет!X385)&gt;0,IF(AA371&gt;0,$Q$4-$Q$3,$Q$4-Расчет!X385),0)</f>
        <v>0</v>
      </c>
      <c r="AD371" s="3">
        <f t="shared" si="46"/>
        <v>0</v>
      </c>
      <c r="AE371" s="3">
        <f>IF(IF(AC371&gt;0,$Q$5-$Q$4,$Q$5-Расчет!X385)&gt;0,IF(AC371&gt;0,$Q$5-$Q$4,$Q$5-Расчет!X385),0)</f>
        <v>0</v>
      </c>
      <c r="AF371" s="3">
        <f t="shared" si="47"/>
        <v>0</v>
      </c>
      <c r="AG371" s="3">
        <f>IF(IF(AE371&gt;0,$Q$6-$Q$5,$Q$6-Расчет!X385)&gt;0,IF(AE371&gt;0,$Q$6-$Q$5,$Q$6-Расчет!X385),0)</f>
        <v>0</v>
      </c>
      <c r="AH371" s="3">
        <f t="shared" si="48"/>
        <v>0</v>
      </c>
    </row>
    <row r="372" spans="1:34" x14ac:dyDescent="0.25">
      <c r="A372" s="3">
        <f>IF(Расчет!H386='ФОРМУЛЫ!'!$B$4,Расчет!G386*Расчет!$N$28,IF(Расчет!H386='ФОРМУЛЫ!'!$B$5,Расчет!G386,IF(Расчет!H386='ФОРМУЛЫ!'!$B$6,Расчет!G386*Расчет!$O$28,0)))</f>
        <v>0</v>
      </c>
      <c r="B372" s="3">
        <f>A372*Расчет!E386</f>
        <v>0</v>
      </c>
      <c r="C372" s="3">
        <f>IF(Расчет!J386='ФОРМУЛЫ!'!$B$3,Расчет!G386*Расчет!I386/100,IF(Расчет!J386='ФОРМУЛЫ!'!$B$4,Расчет!I386*Расчет!$N$28,IF(Расчет!J386='ФОРМУЛЫ!'!$B$5,Расчет!I386,IF(Расчет!J386='ФОРМУЛЫ!'!$B$6,Расчет!I386*Расчет!$O$28,0))))</f>
        <v>0</v>
      </c>
      <c r="D372" s="3">
        <f>C372*Расчет!E386</f>
        <v>0</v>
      </c>
      <c r="E372" s="3">
        <f t="shared" si="41"/>
        <v>0</v>
      </c>
      <c r="F372" s="3">
        <f>E372*Расчет!E386</f>
        <v>0</v>
      </c>
      <c r="G372" s="3">
        <f>IF(Расчет!M386="",'ФОРМУЛЫ!'!E372*(100+Расчет!$M$28)/100,'ФОРМУЛЫ!'!E372*(100+Расчет!M386)/100)</f>
        <v>0</v>
      </c>
      <c r="H372" s="7">
        <f>IF(Расчет!M386="",ROUND(Расчет!K386*(1+Расчет!$M$28/100),0),ROUND(Расчет!K386*(1+Расчет!M386/100),0))</f>
        <v>0</v>
      </c>
      <c r="I372" s="7">
        <f>IF(Расчет!M386="",(Расчет!$M$28+100)/100,(Расчет!M386+100)/100)</f>
        <v>1.2</v>
      </c>
      <c r="J372" s="5">
        <f>IF(Расчет!P386="",IF($O$16=0,'ФОРМУЛЫ!'!H372,ROUND(Расчет!K386*'ФОРМУЛЫ!'!I372+L372,0)),Расчет!P386)</f>
        <v>0</v>
      </c>
      <c r="K372" s="5">
        <f>J372*Расчет!E386</f>
        <v>0</v>
      </c>
      <c r="L372" s="3">
        <f>IF($O$16=0,0,$M$16*(Расчет!K386/$O$16))</f>
        <v>0</v>
      </c>
      <c r="O372" s="3">
        <f>IF(Расчет!P386=0,Расчет!L386,0)</f>
        <v>0</v>
      </c>
      <c r="P372" s="12">
        <f t="shared" si="42"/>
        <v>0</v>
      </c>
      <c r="Q372" s="3">
        <f>IF(Расчет!H386='ФОРМУЛЫ!'!$B$5,'ФОРМУЛЫ!'!A372,0)</f>
        <v>0</v>
      </c>
      <c r="R372" s="3">
        <f>IF(Расчет!H386='ФОРМУЛЫ!'!$B$4,'ФОРМУЛЫ!'!A372,0)</f>
        <v>0</v>
      </c>
      <c r="S372" s="3">
        <f>IF(Расчет!H386='ФОРМУЛЫ!'!$B$6,'ФОРМУЛЫ!'!A372,0)</f>
        <v>0</v>
      </c>
      <c r="T372" s="5">
        <f>ROUND((IF(Расчет!R386='ФОРМУЛЫ!'!$E$3,(A372-A372/1.18),IF(Расчет!R386='ФОРМУЛЫ!'!$E$4,0,IF(Расчет!R386='ФОРМУЛЫ!'!$E$5,(A372-A372/1.1),X))))*Расчет!E386,2)</f>
        <v>0</v>
      </c>
      <c r="U372" s="3">
        <f>ROUND((IF(Расчет!R386='ФОРМУЛЫ!'!$E$3,(J372-J372/1.18),IF(Расчет!R386='ФОРМУЛЫ!'!$E$4,0,IF(Расчет!R386='ФОРМУЛЫ!'!$E$5,(J372-J372/1.1),X))))*Расчет!E386,2)</f>
        <v>0</v>
      </c>
      <c r="V372" s="3">
        <f>ROUND((J372-J372/1.18)*Расчет!E386,2)</f>
        <v>0</v>
      </c>
      <c r="W372" s="3">
        <f>ROUND(A372*Расчет!E386*0.21/365,2)</f>
        <v>0</v>
      </c>
      <c r="X372" s="3">
        <f t="shared" si="43"/>
        <v>0</v>
      </c>
      <c r="Y372" s="3">
        <f>IF(($Q$2-Расчет!X386)&gt;0,($Q$2-Расчет!X386),0)</f>
        <v>0</v>
      </c>
      <c r="Z372" s="3">
        <f t="shared" si="44"/>
        <v>0</v>
      </c>
      <c r="AA372" s="3">
        <f>IF(IF(Y372&gt;0,$Q$3-$Q$2,$Q$3-Расчет!X386)&gt;0,IF(Y372&gt;0,$Q$3-$Q$2,$Q$3-Расчет!X386),0)</f>
        <v>0</v>
      </c>
      <c r="AB372" s="3">
        <f t="shared" si="45"/>
        <v>0</v>
      </c>
      <c r="AC372" s="3">
        <f>IF(IF(AA372&gt;0,$Q$4-$Q$3,$Q$4-Расчет!X386)&gt;0,IF(AA372&gt;0,$Q$4-$Q$3,$Q$4-Расчет!X386),0)</f>
        <v>0</v>
      </c>
      <c r="AD372" s="3">
        <f t="shared" si="46"/>
        <v>0</v>
      </c>
      <c r="AE372" s="3">
        <f>IF(IF(AC372&gt;0,$Q$5-$Q$4,$Q$5-Расчет!X386)&gt;0,IF(AC372&gt;0,$Q$5-$Q$4,$Q$5-Расчет!X386),0)</f>
        <v>0</v>
      </c>
      <c r="AF372" s="3">
        <f t="shared" si="47"/>
        <v>0</v>
      </c>
      <c r="AG372" s="3">
        <f>IF(IF(AE372&gt;0,$Q$6-$Q$5,$Q$6-Расчет!X386)&gt;0,IF(AE372&gt;0,$Q$6-$Q$5,$Q$6-Расчет!X386),0)</f>
        <v>0</v>
      </c>
      <c r="AH372" s="3">
        <f t="shared" si="48"/>
        <v>0</v>
      </c>
    </row>
    <row r="373" spans="1:34" x14ac:dyDescent="0.25">
      <c r="A373" s="3">
        <f>IF(Расчет!H387='ФОРМУЛЫ!'!$B$4,Расчет!G387*Расчет!$N$28,IF(Расчет!H387='ФОРМУЛЫ!'!$B$5,Расчет!G387,IF(Расчет!H387='ФОРМУЛЫ!'!$B$6,Расчет!G387*Расчет!$O$28,0)))</f>
        <v>0</v>
      </c>
      <c r="B373" s="3">
        <f>A373*Расчет!E387</f>
        <v>0</v>
      </c>
      <c r="C373" s="3">
        <f>IF(Расчет!J387='ФОРМУЛЫ!'!$B$3,Расчет!G387*Расчет!I387/100,IF(Расчет!J387='ФОРМУЛЫ!'!$B$4,Расчет!I387*Расчет!$N$28,IF(Расчет!J387='ФОРМУЛЫ!'!$B$5,Расчет!I387,IF(Расчет!J387='ФОРМУЛЫ!'!$B$6,Расчет!I387*Расчет!$O$28,0))))</f>
        <v>0</v>
      </c>
      <c r="D373" s="3">
        <f>C373*Расчет!E387</f>
        <v>0</v>
      </c>
      <c r="E373" s="3">
        <f t="shared" si="41"/>
        <v>0</v>
      </c>
      <c r="F373" s="3">
        <f>E373*Расчет!E387</f>
        <v>0</v>
      </c>
      <c r="G373" s="3">
        <f>IF(Расчет!M387="",'ФОРМУЛЫ!'!E373*(100+Расчет!$M$28)/100,'ФОРМУЛЫ!'!E373*(100+Расчет!M387)/100)</f>
        <v>0</v>
      </c>
      <c r="H373" s="7">
        <f>IF(Расчет!M387="",ROUND(Расчет!K387*(1+Расчет!$M$28/100),0),ROUND(Расчет!K387*(1+Расчет!M387/100),0))</f>
        <v>0</v>
      </c>
      <c r="I373" s="7">
        <f>IF(Расчет!M387="",(Расчет!$M$28+100)/100,(Расчет!M387+100)/100)</f>
        <v>1.2</v>
      </c>
      <c r="J373" s="5">
        <f>IF(Расчет!P387="",IF($O$16=0,'ФОРМУЛЫ!'!H373,ROUND(Расчет!K387*'ФОРМУЛЫ!'!I373+L373,0)),Расчет!P387)</f>
        <v>0</v>
      </c>
      <c r="K373" s="5">
        <f>J373*Расчет!E387</f>
        <v>0</v>
      </c>
      <c r="L373" s="3">
        <f>IF($O$16=0,0,$M$16*(Расчет!K387/$O$16))</f>
        <v>0</v>
      </c>
      <c r="O373" s="3">
        <f>IF(Расчет!P387=0,Расчет!L387,0)</f>
        <v>0</v>
      </c>
      <c r="P373" s="12">
        <f t="shared" si="42"/>
        <v>0</v>
      </c>
      <c r="Q373" s="3">
        <f>IF(Расчет!H387='ФОРМУЛЫ!'!$B$5,'ФОРМУЛЫ!'!A373,0)</f>
        <v>0</v>
      </c>
      <c r="R373" s="3">
        <f>IF(Расчет!H387='ФОРМУЛЫ!'!$B$4,'ФОРМУЛЫ!'!A373,0)</f>
        <v>0</v>
      </c>
      <c r="S373" s="3">
        <f>IF(Расчет!H387='ФОРМУЛЫ!'!$B$6,'ФОРМУЛЫ!'!A373,0)</f>
        <v>0</v>
      </c>
      <c r="T373" s="5">
        <f>ROUND((IF(Расчет!R387='ФОРМУЛЫ!'!$E$3,(A373-A373/1.18),IF(Расчет!R387='ФОРМУЛЫ!'!$E$4,0,IF(Расчет!R387='ФОРМУЛЫ!'!$E$5,(A373-A373/1.1),X))))*Расчет!E387,2)</f>
        <v>0</v>
      </c>
      <c r="U373" s="3">
        <f>ROUND((IF(Расчет!R387='ФОРМУЛЫ!'!$E$3,(J373-J373/1.18),IF(Расчет!R387='ФОРМУЛЫ!'!$E$4,0,IF(Расчет!R387='ФОРМУЛЫ!'!$E$5,(J373-J373/1.1),X))))*Расчет!E387,2)</f>
        <v>0</v>
      </c>
      <c r="V373" s="3">
        <f>ROUND((J373-J373/1.18)*Расчет!E387,2)</f>
        <v>0</v>
      </c>
      <c r="W373" s="3">
        <f>ROUND(A373*Расчет!E387*0.21/365,2)</f>
        <v>0</v>
      </c>
      <c r="X373" s="3">
        <f t="shared" si="43"/>
        <v>0</v>
      </c>
      <c r="Y373" s="3">
        <f>IF(($Q$2-Расчет!X387)&gt;0,($Q$2-Расчет!X387),0)</f>
        <v>0</v>
      </c>
      <c r="Z373" s="3">
        <f t="shared" si="44"/>
        <v>0</v>
      </c>
      <c r="AA373" s="3">
        <f>IF(IF(Y373&gt;0,$Q$3-$Q$2,$Q$3-Расчет!X387)&gt;0,IF(Y373&gt;0,$Q$3-$Q$2,$Q$3-Расчет!X387),0)</f>
        <v>0</v>
      </c>
      <c r="AB373" s="3">
        <f t="shared" si="45"/>
        <v>0</v>
      </c>
      <c r="AC373" s="3">
        <f>IF(IF(AA373&gt;0,$Q$4-$Q$3,$Q$4-Расчет!X387)&gt;0,IF(AA373&gt;0,$Q$4-$Q$3,$Q$4-Расчет!X387),0)</f>
        <v>0</v>
      </c>
      <c r="AD373" s="3">
        <f t="shared" si="46"/>
        <v>0</v>
      </c>
      <c r="AE373" s="3">
        <f>IF(IF(AC373&gt;0,$Q$5-$Q$4,$Q$5-Расчет!X387)&gt;0,IF(AC373&gt;0,$Q$5-$Q$4,$Q$5-Расчет!X387),0)</f>
        <v>0</v>
      </c>
      <c r="AF373" s="3">
        <f t="shared" si="47"/>
        <v>0</v>
      </c>
      <c r="AG373" s="3">
        <f>IF(IF(AE373&gt;0,$Q$6-$Q$5,$Q$6-Расчет!X387)&gt;0,IF(AE373&gt;0,$Q$6-$Q$5,$Q$6-Расчет!X387),0)</f>
        <v>0</v>
      </c>
      <c r="AH373" s="3">
        <f t="shared" si="48"/>
        <v>0</v>
      </c>
    </row>
    <row r="374" spans="1:34" x14ac:dyDescent="0.25">
      <c r="A374" s="3">
        <f>IF(Расчет!H388='ФОРМУЛЫ!'!$B$4,Расчет!G388*Расчет!$N$28,IF(Расчет!H388='ФОРМУЛЫ!'!$B$5,Расчет!G388,IF(Расчет!H388='ФОРМУЛЫ!'!$B$6,Расчет!G388*Расчет!$O$28,0)))</f>
        <v>0</v>
      </c>
      <c r="B374" s="3">
        <f>A374*Расчет!E388</f>
        <v>0</v>
      </c>
      <c r="C374" s="3">
        <f>IF(Расчет!J388='ФОРМУЛЫ!'!$B$3,Расчет!G388*Расчет!I388/100,IF(Расчет!J388='ФОРМУЛЫ!'!$B$4,Расчет!I388*Расчет!$N$28,IF(Расчет!J388='ФОРМУЛЫ!'!$B$5,Расчет!I388,IF(Расчет!J388='ФОРМУЛЫ!'!$B$6,Расчет!I388*Расчет!$O$28,0))))</f>
        <v>0</v>
      </c>
      <c r="D374" s="3">
        <f>C374*Расчет!E388</f>
        <v>0</v>
      </c>
      <c r="E374" s="3">
        <f t="shared" si="41"/>
        <v>0</v>
      </c>
      <c r="F374" s="3">
        <f>E374*Расчет!E388</f>
        <v>0</v>
      </c>
      <c r="G374" s="3">
        <f>IF(Расчет!M388="",'ФОРМУЛЫ!'!E374*(100+Расчет!$M$28)/100,'ФОРМУЛЫ!'!E374*(100+Расчет!M388)/100)</f>
        <v>0</v>
      </c>
      <c r="H374" s="7">
        <f>IF(Расчет!M388="",ROUND(Расчет!K388*(1+Расчет!$M$28/100),0),ROUND(Расчет!K388*(1+Расчет!M388/100),0))</f>
        <v>0</v>
      </c>
      <c r="I374" s="7">
        <f>IF(Расчет!M388="",(Расчет!$M$28+100)/100,(Расчет!M388+100)/100)</f>
        <v>1.2</v>
      </c>
      <c r="J374" s="5">
        <f>IF(Расчет!P388="",IF($O$16=0,'ФОРМУЛЫ!'!H374,ROUND(Расчет!K388*'ФОРМУЛЫ!'!I374+L374,0)),Расчет!P388)</f>
        <v>0</v>
      </c>
      <c r="K374" s="5">
        <f>J374*Расчет!E388</f>
        <v>0</v>
      </c>
      <c r="L374" s="3">
        <f>IF($O$16=0,0,$M$16*(Расчет!K388/$O$16))</f>
        <v>0</v>
      </c>
      <c r="O374" s="3">
        <f>IF(Расчет!P388=0,Расчет!L388,0)</f>
        <v>0</v>
      </c>
      <c r="P374" s="12">
        <f t="shared" si="42"/>
        <v>0</v>
      </c>
      <c r="Q374" s="3">
        <f>IF(Расчет!H388='ФОРМУЛЫ!'!$B$5,'ФОРМУЛЫ!'!A374,0)</f>
        <v>0</v>
      </c>
      <c r="R374" s="3">
        <f>IF(Расчет!H388='ФОРМУЛЫ!'!$B$4,'ФОРМУЛЫ!'!A374,0)</f>
        <v>0</v>
      </c>
      <c r="S374" s="3">
        <f>IF(Расчет!H388='ФОРМУЛЫ!'!$B$6,'ФОРМУЛЫ!'!A374,0)</f>
        <v>0</v>
      </c>
      <c r="T374" s="5">
        <f>ROUND((IF(Расчет!R388='ФОРМУЛЫ!'!$E$3,(A374-A374/1.18),IF(Расчет!R388='ФОРМУЛЫ!'!$E$4,0,IF(Расчет!R388='ФОРМУЛЫ!'!$E$5,(A374-A374/1.1),X))))*Расчет!E388,2)</f>
        <v>0</v>
      </c>
      <c r="U374" s="3">
        <f>ROUND((IF(Расчет!R388='ФОРМУЛЫ!'!$E$3,(J374-J374/1.18),IF(Расчет!R388='ФОРМУЛЫ!'!$E$4,0,IF(Расчет!R388='ФОРМУЛЫ!'!$E$5,(J374-J374/1.1),X))))*Расчет!E388,2)</f>
        <v>0</v>
      </c>
      <c r="V374" s="3">
        <f>ROUND((J374-J374/1.18)*Расчет!E388,2)</f>
        <v>0</v>
      </c>
      <c r="W374" s="3">
        <f>ROUND(A374*Расчет!E388*0.21/365,2)</f>
        <v>0</v>
      </c>
      <c r="X374" s="3">
        <f t="shared" si="43"/>
        <v>0</v>
      </c>
      <c r="Y374" s="3">
        <f>IF(($Q$2-Расчет!X388)&gt;0,($Q$2-Расчет!X388),0)</f>
        <v>0</v>
      </c>
      <c r="Z374" s="3">
        <f t="shared" si="44"/>
        <v>0</v>
      </c>
      <c r="AA374" s="3">
        <f>IF(IF(Y374&gt;0,$Q$3-$Q$2,$Q$3-Расчет!X388)&gt;0,IF(Y374&gt;0,$Q$3-$Q$2,$Q$3-Расчет!X388),0)</f>
        <v>0</v>
      </c>
      <c r="AB374" s="3">
        <f t="shared" si="45"/>
        <v>0</v>
      </c>
      <c r="AC374" s="3">
        <f>IF(IF(AA374&gt;0,$Q$4-$Q$3,$Q$4-Расчет!X388)&gt;0,IF(AA374&gt;0,$Q$4-$Q$3,$Q$4-Расчет!X388),0)</f>
        <v>0</v>
      </c>
      <c r="AD374" s="3">
        <f t="shared" si="46"/>
        <v>0</v>
      </c>
      <c r="AE374" s="3">
        <f>IF(IF(AC374&gt;0,$Q$5-$Q$4,$Q$5-Расчет!X388)&gt;0,IF(AC374&gt;0,$Q$5-$Q$4,$Q$5-Расчет!X388),0)</f>
        <v>0</v>
      </c>
      <c r="AF374" s="3">
        <f t="shared" si="47"/>
        <v>0</v>
      </c>
      <c r="AG374" s="3">
        <f>IF(IF(AE374&gt;0,$Q$6-$Q$5,$Q$6-Расчет!X388)&gt;0,IF(AE374&gt;0,$Q$6-$Q$5,$Q$6-Расчет!X388),0)</f>
        <v>0</v>
      </c>
      <c r="AH374" s="3">
        <f t="shared" si="48"/>
        <v>0</v>
      </c>
    </row>
    <row r="375" spans="1:34" x14ac:dyDescent="0.25">
      <c r="A375" s="3">
        <f>IF(Расчет!H389='ФОРМУЛЫ!'!$B$4,Расчет!G389*Расчет!$N$28,IF(Расчет!H389='ФОРМУЛЫ!'!$B$5,Расчет!G389,IF(Расчет!H389='ФОРМУЛЫ!'!$B$6,Расчет!G389*Расчет!$O$28,0)))</f>
        <v>0</v>
      </c>
      <c r="B375" s="3">
        <f>A375*Расчет!E389</f>
        <v>0</v>
      </c>
      <c r="C375" s="3">
        <f>IF(Расчет!J389='ФОРМУЛЫ!'!$B$3,Расчет!G389*Расчет!I389/100,IF(Расчет!J389='ФОРМУЛЫ!'!$B$4,Расчет!I389*Расчет!$N$28,IF(Расчет!J389='ФОРМУЛЫ!'!$B$5,Расчет!I389,IF(Расчет!J389='ФОРМУЛЫ!'!$B$6,Расчет!I389*Расчет!$O$28,0))))</f>
        <v>0</v>
      </c>
      <c r="D375" s="3">
        <f>C375*Расчет!E389</f>
        <v>0</v>
      </c>
      <c r="E375" s="3">
        <f t="shared" si="41"/>
        <v>0</v>
      </c>
      <c r="F375" s="3">
        <f>E375*Расчет!E389</f>
        <v>0</v>
      </c>
      <c r="G375" s="3">
        <f>IF(Расчет!M389="",'ФОРМУЛЫ!'!E375*(100+Расчет!$M$28)/100,'ФОРМУЛЫ!'!E375*(100+Расчет!M389)/100)</f>
        <v>0</v>
      </c>
      <c r="H375" s="7">
        <f>IF(Расчет!M389="",ROUND(Расчет!K389*(1+Расчет!$M$28/100),0),ROUND(Расчет!K389*(1+Расчет!M389/100),0))</f>
        <v>0</v>
      </c>
      <c r="I375" s="7">
        <f>IF(Расчет!M389="",(Расчет!$M$28+100)/100,(Расчет!M389+100)/100)</f>
        <v>1.2</v>
      </c>
      <c r="J375" s="5">
        <f>IF(Расчет!P389="",IF($O$16=0,'ФОРМУЛЫ!'!H375,ROUND(Расчет!K389*'ФОРМУЛЫ!'!I375+L375,0)),Расчет!P389)</f>
        <v>0</v>
      </c>
      <c r="K375" s="5">
        <f>J375*Расчет!E389</f>
        <v>0</v>
      </c>
      <c r="L375" s="3">
        <f>IF($O$16=0,0,$M$16*(Расчет!K389/$O$16))</f>
        <v>0</v>
      </c>
      <c r="O375" s="3">
        <f>IF(Расчет!P389=0,Расчет!L389,0)</f>
        <v>0</v>
      </c>
      <c r="P375" s="12">
        <f t="shared" si="42"/>
        <v>0</v>
      </c>
      <c r="Q375" s="3">
        <f>IF(Расчет!H389='ФОРМУЛЫ!'!$B$5,'ФОРМУЛЫ!'!A375,0)</f>
        <v>0</v>
      </c>
      <c r="R375" s="3">
        <f>IF(Расчет!H389='ФОРМУЛЫ!'!$B$4,'ФОРМУЛЫ!'!A375,0)</f>
        <v>0</v>
      </c>
      <c r="S375" s="3">
        <f>IF(Расчет!H389='ФОРМУЛЫ!'!$B$6,'ФОРМУЛЫ!'!A375,0)</f>
        <v>0</v>
      </c>
      <c r="T375" s="5">
        <f>ROUND((IF(Расчет!R389='ФОРМУЛЫ!'!$E$3,(A375-A375/1.18),IF(Расчет!R389='ФОРМУЛЫ!'!$E$4,0,IF(Расчет!R389='ФОРМУЛЫ!'!$E$5,(A375-A375/1.1),X))))*Расчет!E389,2)</f>
        <v>0</v>
      </c>
      <c r="U375" s="3">
        <f>ROUND((IF(Расчет!R389='ФОРМУЛЫ!'!$E$3,(J375-J375/1.18),IF(Расчет!R389='ФОРМУЛЫ!'!$E$4,0,IF(Расчет!R389='ФОРМУЛЫ!'!$E$5,(J375-J375/1.1),X))))*Расчет!E389,2)</f>
        <v>0</v>
      </c>
      <c r="V375" s="3">
        <f>ROUND((J375-J375/1.18)*Расчет!E389,2)</f>
        <v>0</v>
      </c>
      <c r="W375" s="3">
        <f>ROUND(A375*Расчет!E389*0.21/365,2)</f>
        <v>0</v>
      </c>
      <c r="X375" s="3">
        <f t="shared" si="43"/>
        <v>0</v>
      </c>
      <c r="Y375" s="3">
        <f>IF(($Q$2-Расчет!X389)&gt;0,($Q$2-Расчет!X389),0)</f>
        <v>0</v>
      </c>
      <c r="Z375" s="3">
        <f t="shared" si="44"/>
        <v>0</v>
      </c>
      <c r="AA375" s="3">
        <f>IF(IF(Y375&gt;0,$Q$3-$Q$2,$Q$3-Расчет!X389)&gt;0,IF(Y375&gt;0,$Q$3-$Q$2,$Q$3-Расчет!X389),0)</f>
        <v>0</v>
      </c>
      <c r="AB375" s="3">
        <f t="shared" si="45"/>
        <v>0</v>
      </c>
      <c r="AC375" s="3">
        <f>IF(IF(AA375&gt;0,$Q$4-$Q$3,$Q$4-Расчет!X389)&gt;0,IF(AA375&gt;0,$Q$4-$Q$3,$Q$4-Расчет!X389),0)</f>
        <v>0</v>
      </c>
      <c r="AD375" s="3">
        <f t="shared" si="46"/>
        <v>0</v>
      </c>
      <c r="AE375" s="3">
        <f>IF(IF(AC375&gt;0,$Q$5-$Q$4,$Q$5-Расчет!X389)&gt;0,IF(AC375&gt;0,$Q$5-$Q$4,$Q$5-Расчет!X389),0)</f>
        <v>0</v>
      </c>
      <c r="AF375" s="3">
        <f t="shared" si="47"/>
        <v>0</v>
      </c>
      <c r="AG375" s="3">
        <f>IF(IF(AE375&gt;0,$Q$6-$Q$5,$Q$6-Расчет!X389)&gt;0,IF(AE375&gt;0,$Q$6-$Q$5,$Q$6-Расчет!X389),0)</f>
        <v>0</v>
      </c>
      <c r="AH375" s="3">
        <f t="shared" si="48"/>
        <v>0</v>
      </c>
    </row>
    <row r="376" spans="1:34" x14ac:dyDescent="0.25">
      <c r="A376" s="3">
        <f>IF(Расчет!H390='ФОРМУЛЫ!'!$B$4,Расчет!G390*Расчет!$N$28,IF(Расчет!H390='ФОРМУЛЫ!'!$B$5,Расчет!G390,IF(Расчет!H390='ФОРМУЛЫ!'!$B$6,Расчет!G390*Расчет!$O$28,0)))</f>
        <v>0</v>
      </c>
      <c r="B376" s="3">
        <f>A376*Расчет!E390</f>
        <v>0</v>
      </c>
      <c r="C376" s="3">
        <f>IF(Расчет!J390='ФОРМУЛЫ!'!$B$3,Расчет!G390*Расчет!I390/100,IF(Расчет!J390='ФОРМУЛЫ!'!$B$4,Расчет!I390*Расчет!$N$28,IF(Расчет!J390='ФОРМУЛЫ!'!$B$5,Расчет!I390,IF(Расчет!J390='ФОРМУЛЫ!'!$B$6,Расчет!I390*Расчет!$O$28,0))))</f>
        <v>0</v>
      </c>
      <c r="D376" s="3">
        <f>C376*Расчет!E390</f>
        <v>0</v>
      </c>
      <c r="E376" s="3">
        <f t="shared" si="41"/>
        <v>0</v>
      </c>
      <c r="F376" s="3">
        <f>E376*Расчет!E390</f>
        <v>0</v>
      </c>
      <c r="G376" s="3">
        <f>IF(Расчет!M390="",'ФОРМУЛЫ!'!E376*(100+Расчет!$M$28)/100,'ФОРМУЛЫ!'!E376*(100+Расчет!M390)/100)</f>
        <v>0</v>
      </c>
      <c r="H376" s="7">
        <f>IF(Расчет!M390="",ROUND(Расчет!K390*(1+Расчет!$M$28/100),0),ROUND(Расчет!K390*(1+Расчет!M390/100),0))</f>
        <v>0</v>
      </c>
      <c r="I376" s="7">
        <f>IF(Расчет!M390="",(Расчет!$M$28+100)/100,(Расчет!M390+100)/100)</f>
        <v>1.2</v>
      </c>
      <c r="J376" s="5">
        <f>IF(Расчет!P390="",IF($O$16=0,'ФОРМУЛЫ!'!H376,ROUND(Расчет!K390*'ФОРМУЛЫ!'!I376+L376,0)),Расчет!P390)</f>
        <v>0</v>
      </c>
      <c r="K376" s="5">
        <f>J376*Расчет!E390</f>
        <v>0</v>
      </c>
      <c r="L376" s="3">
        <f>IF($O$16=0,0,$M$16*(Расчет!K390/$O$16))</f>
        <v>0</v>
      </c>
      <c r="O376" s="3">
        <f>IF(Расчет!P390=0,Расчет!L390,0)</f>
        <v>0</v>
      </c>
      <c r="P376" s="12">
        <f t="shared" si="42"/>
        <v>0</v>
      </c>
      <c r="Q376" s="3">
        <f>IF(Расчет!H390='ФОРМУЛЫ!'!$B$5,'ФОРМУЛЫ!'!A376,0)</f>
        <v>0</v>
      </c>
      <c r="R376" s="3">
        <f>IF(Расчет!H390='ФОРМУЛЫ!'!$B$4,'ФОРМУЛЫ!'!A376,0)</f>
        <v>0</v>
      </c>
      <c r="S376" s="3">
        <f>IF(Расчет!H390='ФОРМУЛЫ!'!$B$6,'ФОРМУЛЫ!'!A376,0)</f>
        <v>0</v>
      </c>
      <c r="T376" s="5">
        <f>ROUND((IF(Расчет!R390='ФОРМУЛЫ!'!$E$3,(A376-A376/1.18),IF(Расчет!R390='ФОРМУЛЫ!'!$E$4,0,IF(Расчет!R390='ФОРМУЛЫ!'!$E$5,(A376-A376/1.1),X))))*Расчет!E390,2)</f>
        <v>0</v>
      </c>
      <c r="U376" s="3">
        <f>ROUND((IF(Расчет!R390='ФОРМУЛЫ!'!$E$3,(J376-J376/1.18),IF(Расчет!R390='ФОРМУЛЫ!'!$E$4,0,IF(Расчет!R390='ФОРМУЛЫ!'!$E$5,(J376-J376/1.1),X))))*Расчет!E390,2)</f>
        <v>0</v>
      </c>
      <c r="V376" s="3">
        <f>ROUND((J376-J376/1.18)*Расчет!E390,2)</f>
        <v>0</v>
      </c>
      <c r="W376" s="3">
        <f>ROUND(A376*Расчет!E390*0.21/365,2)</f>
        <v>0</v>
      </c>
      <c r="X376" s="3">
        <f t="shared" si="43"/>
        <v>0</v>
      </c>
      <c r="Y376" s="3">
        <f>IF(($Q$2-Расчет!X390)&gt;0,($Q$2-Расчет!X390),0)</f>
        <v>0</v>
      </c>
      <c r="Z376" s="3">
        <f t="shared" si="44"/>
        <v>0</v>
      </c>
      <c r="AA376" s="3">
        <f>IF(IF(Y376&gt;0,$Q$3-$Q$2,$Q$3-Расчет!X390)&gt;0,IF(Y376&gt;0,$Q$3-$Q$2,$Q$3-Расчет!X390),0)</f>
        <v>0</v>
      </c>
      <c r="AB376" s="3">
        <f t="shared" si="45"/>
        <v>0</v>
      </c>
      <c r="AC376" s="3">
        <f>IF(IF(AA376&gt;0,$Q$4-$Q$3,$Q$4-Расчет!X390)&gt;0,IF(AA376&gt;0,$Q$4-$Q$3,$Q$4-Расчет!X390),0)</f>
        <v>0</v>
      </c>
      <c r="AD376" s="3">
        <f t="shared" si="46"/>
        <v>0</v>
      </c>
      <c r="AE376" s="3">
        <f>IF(IF(AC376&gt;0,$Q$5-$Q$4,$Q$5-Расчет!X390)&gt;0,IF(AC376&gt;0,$Q$5-$Q$4,$Q$5-Расчет!X390),0)</f>
        <v>0</v>
      </c>
      <c r="AF376" s="3">
        <f t="shared" si="47"/>
        <v>0</v>
      </c>
      <c r="AG376" s="3">
        <f>IF(IF(AE376&gt;0,$Q$6-$Q$5,$Q$6-Расчет!X390)&gt;0,IF(AE376&gt;0,$Q$6-$Q$5,$Q$6-Расчет!X390),0)</f>
        <v>0</v>
      </c>
      <c r="AH376" s="3">
        <f t="shared" si="48"/>
        <v>0</v>
      </c>
    </row>
    <row r="377" spans="1:34" x14ac:dyDescent="0.25">
      <c r="A377" s="3">
        <f>IF(Расчет!H391='ФОРМУЛЫ!'!$B$4,Расчет!G391*Расчет!$N$28,IF(Расчет!H391='ФОРМУЛЫ!'!$B$5,Расчет!G391,IF(Расчет!H391='ФОРМУЛЫ!'!$B$6,Расчет!G391*Расчет!$O$28,0)))</f>
        <v>0</v>
      </c>
      <c r="B377" s="3">
        <f>A377*Расчет!E391</f>
        <v>0</v>
      </c>
      <c r="C377" s="3">
        <f>IF(Расчет!J391='ФОРМУЛЫ!'!$B$3,Расчет!G391*Расчет!I391/100,IF(Расчет!J391='ФОРМУЛЫ!'!$B$4,Расчет!I391*Расчет!$N$28,IF(Расчет!J391='ФОРМУЛЫ!'!$B$5,Расчет!I391,IF(Расчет!J391='ФОРМУЛЫ!'!$B$6,Расчет!I391*Расчет!$O$28,0))))</f>
        <v>0</v>
      </c>
      <c r="D377" s="3">
        <f>C377*Расчет!E391</f>
        <v>0</v>
      </c>
      <c r="E377" s="3">
        <f t="shared" si="41"/>
        <v>0</v>
      </c>
      <c r="F377" s="3">
        <f>E377*Расчет!E391</f>
        <v>0</v>
      </c>
      <c r="G377" s="3">
        <f>IF(Расчет!M391="",'ФОРМУЛЫ!'!E377*(100+Расчет!$M$28)/100,'ФОРМУЛЫ!'!E377*(100+Расчет!M391)/100)</f>
        <v>0</v>
      </c>
      <c r="H377" s="7">
        <f>IF(Расчет!M391="",ROUND(Расчет!K391*(1+Расчет!$M$28/100),0),ROUND(Расчет!K391*(1+Расчет!M391/100),0))</f>
        <v>0</v>
      </c>
      <c r="I377" s="7">
        <f>IF(Расчет!M391="",(Расчет!$M$28+100)/100,(Расчет!M391+100)/100)</f>
        <v>1.2</v>
      </c>
      <c r="J377" s="5">
        <f>IF(Расчет!P391="",IF($O$16=0,'ФОРМУЛЫ!'!H377,ROUND(Расчет!K391*'ФОРМУЛЫ!'!I377+L377,0)),Расчет!P391)</f>
        <v>0</v>
      </c>
      <c r="K377" s="5">
        <f>J377*Расчет!E391</f>
        <v>0</v>
      </c>
      <c r="L377" s="3">
        <f>IF($O$16=0,0,$M$16*(Расчет!K391/$O$16))</f>
        <v>0</v>
      </c>
      <c r="O377" s="3">
        <f>IF(Расчет!P391=0,Расчет!L391,0)</f>
        <v>0</v>
      </c>
      <c r="P377" s="12">
        <f t="shared" si="42"/>
        <v>0</v>
      </c>
      <c r="Q377" s="3">
        <f>IF(Расчет!H391='ФОРМУЛЫ!'!$B$5,'ФОРМУЛЫ!'!A377,0)</f>
        <v>0</v>
      </c>
      <c r="R377" s="3">
        <f>IF(Расчет!H391='ФОРМУЛЫ!'!$B$4,'ФОРМУЛЫ!'!A377,0)</f>
        <v>0</v>
      </c>
      <c r="S377" s="3">
        <f>IF(Расчет!H391='ФОРМУЛЫ!'!$B$6,'ФОРМУЛЫ!'!A377,0)</f>
        <v>0</v>
      </c>
      <c r="T377" s="5">
        <f>ROUND((IF(Расчет!R391='ФОРМУЛЫ!'!$E$3,(A377-A377/1.18),IF(Расчет!R391='ФОРМУЛЫ!'!$E$4,0,IF(Расчет!R391='ФОРМУЛЫ!'!$E$5,(A377-A377/1.1),X))))*Расчет!E391,2)</f>
        <v>0</v>
      </c>
      <c r="U377" s="3">
        <f>ROUND((IF(Расчет!R391='ФОРМУЛЫ!'!$E$3,(J377-J377/1.18),IF(Расчет!R391='ФОРМУЛЫ!'!$E$4,0,IF(Расчет!R391='ФОРМУЛЫ!'!$E$5,(J377-J377/1.1),X))))*Расчет!E391,2)</f>
        <v>0</v>
      </c>
      <c r="V377" s="3">
        <f>ROUND((J377-J377/1.18)*Расчет!E391,2)</f>
        <v>0</v>
      </c>
      <c r="W377" s="3">
        <f>ROUND(A377*Расчет!E391*0.21/365,2)</f>
        <v>0</v>
      </c>
      <c r="X377" s="3">
        <f t="shared" si="43"/>
        <v>0</v>
      </c>
      <c r="Y377" s="3">
        <f>IF(($Q$2-Расчет!X391)&gt;0,($Q$2-Расчет!X391),0)</f>
        <v>0</v>
      </c>
      <c r="Z377" s="3">
        <f t="shared" si="44"/>
        <v>0</v>
      </c>
      <c r="AA377" s="3">
        <f>IF(IF(Y377&gt;0,$Q$3-$Q$2,$Q$3-Расчет!X391)&gt;0,IF(Y377&gt;0,$Q$3-$Q$2,$Q$3-Расчет!X391),0)</f>
        <v>0</v>
      </c>
      <c r="AB377" s="3">
        <f t="shared" si="45"/>
        <v>0</v>
      </c>
      <c r="AC377" s="3">
        <f>IF(IF(AA377&gt;0,$Q$4-$Q$3,$Q$4-Расчет!X391)&gt;0,IF(AA377&gt;0,$Q$4-$Q$3,$Q$4-Расчет!X391),0)</f>
        <v>0</v>
      </c>
      <c r="AD377" s="3">
        <f t="shared" si="46"/>
        <v>0</v>
      </c>
      <c r="AE377" s="3">
        <f>IF(IF(AC377&gt;0,$Q$5-$Q$4,$Q$5-Расчет!X391)&gt;0,IF(AC377&gt;0,$Q$5-$Q$4,$Q$5-Расчет!X391),0)</f>
        <v>0</v>
      </c>
      <c r="AF377" s="3">
        <f t="shared" si="47"/>
        <v>0</v>
      </c>
      <c r="AG377" s="3">
        <f>IF(IF(AE377&gt;0,$Q$6-$Q$5,$Q$6-Расчет!X391)&gt;0,IF(AE377&gt;0,$Q$6-$Q$5,$Q$6-Расчет!X391),0)</f>
        <v>0</v>
      </c>
      <c r="AH377" s="3">
        <f t="shared" si="48"/>
        <v>0</v>
      </c>
    </row>
    <row r="378" spans="1:34" x14ac:dyDescent="0.25">
      <c r="A378" s="3">
        <f>IF(Расчет!H392='ФОРМУЛЫ!'!$B$4,Расчет!G392*Расчет!$N$28,IF(Расчет!H392='ФОРМУЛЫ!'!$B$5,Расчет!G392,IF(Расчет!H392='ФОРМУЛЫ!'!$B$6,Расчет!G392*Расчет!$O$28,0)))</f>
        <v>0</v>
      </c>
      <c r="B378" s="3">
        <f>A378*Расчет!E392</f>
        <v>0</v>
      </c>
      <c r="C378" s="3">
        <f>IF(Расчет!J392='ФОРМУЛЫ!'!$B$3,Расчет!G392*Расчет!I392/100,IF(Расчет!J392='ФОРМУЛЫ!'!$B$4,Расчет!I392*Расчет!$N$28,IF(Расчет!J392='ФОРМУЛЫ!'!$B$5,Расчет!I392,IF(Расчет!J392='ФОРМУЛЫ!'!$B$6,Расчет!I392*Расчет!$O$28,0))))</f>
        <v>0</v>
      </c>
      <c r="D378" s="3">
        <f>C378*Расчет!E392</f>
        <v>0</v>
      </c>
      <c r="E378" s="3">
        <f t="shared" si="41"/>
        <v>0</v>
      </c>
      <c r="F378" s="3">
        <f>E378*Расчет!E392</f>
        <v>0</v>
      </c>
      <c r="G378" s="3">
        <f>IF(Расчет!M392="",'ФОРМУЛЫ!'!E378*(100+Расчет!$M$28)/100,'ФОРМУЛЫ!'!E378*(100+Расчет!M392)/100)</f>
        <v>0</v>
      </c>
      <c r="H378" s="7">
        <f>IF(Расчет!M392="",ROUND(Расчет!K392*(1+Расчет!$M$28/100),0),ROUND(Расчет!K392*(1+Расчет!M392/100),0))</f>
        <v>0</v>
      </c>
      <c r="I378" s="7">
        <f>IF(Расчет!M392="",(Расчет!$M$28+100)/100,(Расчет!M392+100)/100)</f>
        <v>1.2</v>
      </c>
      <c r="J378" s="5">
        <f>IF(Расчет!P392="",IF($O$16=0,'ФОРМУЛЫ!'!H378,ROUND(Расчет!K392*'ФОРМУЛЫ!'!I378+L378,0)),Расчет!P392)</f>
        <v>0</v>
      </c>
      <c r="K378" s="5">
        <f>J378*Расчет!E392</f>
        <v>0</v>
      </c>
      <c r="L378" s="3">
        <f>IF($O$16=0,0,$M$16*(Расчет!K392/$O$16))</f>
        <v>0</v>
      </c>
      <c r="O378" s="3">
        <f>IF(Расчет!P392=0,Расчет!L392,0)</f>
        <v>0</v>
      </c>
      <c r="P378" s="12">
        <f t="shared" si="42"/>
        <v>0</v>
      </c>
      <c r="Q378" s="3">
        <f>IF(Расчет!H392='ФОРМУЛЫ!'!$B$5,'ФОРМУЛЫ!'!A378,0)</f>
        <v>0</v>
      </c>
      <c r="R378" s="3">
        <f>IF(Расчет!H392='ФОРМУЛЫ!'!$B$4,'ФОРМУЛЫ!'!A378,0)</f>
        <v>0</v>
      </c>
      <c r="S378" s="3">
        <f>IF(Расчет!H392='ФОРМУЛЫ!'!$B$6,'ФОРМУЛЫ!'!A378,0)</f>
        <v>0</v>
      </c>
      <c r="T378" s="5">
        <f>ROUND((IF(Расчет!R392='ФОРМУЛЫ!'!$E$3,(A378-A378/1.18),IF(Расчет!R392='ФОРМУЛЫ!'!$E$4,0,IF(Расчет!R392='ФОРМУЛЫ!'!$E$5,(A378-A378/1.1),X))))*Расчет!E392,2)</f>
        <v>0</v>
      </c>
      <c r="U378" s="3">
        <f>ROUND((IF(Расчет!R392='ФОРМУЛЫ!'!$E$3,(J378-J378/1.18),IF(Расчет!R392='ФОРМУЛЫ!'!$E$4,0,IF(Расчет!R392='ФОРМУЛЫ!'!$E$5,(J378-J378/1.1),X))))*Расчет!E392,2)</f>
        <v>0</v>
      </c>
      <c r="V378" s="3">
        <f>ROUND((J378-J378/1.18)*Расчет!E392,2)</f>
        <v>0</v>
      </c>
      <c r="W378" s="3">
        <f>ROUND(A378*Расчет!E392*0.21/365,2)</f>
        <v>0</v>
      </c>
      <c r="X378" s="3">
        <f t="shared" si="43"/>
        <v>0</v>
      </c>
      <c r="Y378" s="3">
        <f>IF(($Q$2-Расчет!X392)&gt;0,($Q$2-Расчет!X392),0)</f>
        <v>0</v>
      </c>
      <c r="Z378" s="3">
        <f t="shared" si="44"/>
        <v>0</v>
      </c>
      <c r="AA378" s="3">
        <f>IF(IF(Y378&gt;0,$Q$3-$Q$2,$Q$3-Расчет!X392)&gt;0,IF(Y378&gt;0,$Q$3-$Q$2,$Q$3-Расчет!X392),0)</f>
        <v>0</v>
      </c>
      <c r="AB378" s="3">
        <f t="shared" si="45"/>
        <v>0</v>
      </c>
      <c r="AC378" s="3">
        <f>IF(IF(AA378&gt;0,$Q$4-$Q$3,$Q$4-Расчет!X392)&gt;0,IF(AA378&gt;0,$Q$4-$Q$3,$Q$4-Расчет!X392),0)</f>
        <v>0</v>
      </c>
      <c r="AD378" s="3">
        <f t="shared" si="46"/>
        <v>0</v>
      </c>
      <c r="AE378" s="3">
        <f>IF(IF(AC378&gt;0,$Q$5-$Q$4,$Q$5-Расчет!X392)&gt;0,IF(AC378&gt;0,$Q$5-$Q$4,$Q$5-Расчет!X392),0)</f>
        <v>0</v>
      </c>
      <c r="AF378" s="3">
        <f t="shared" si="47"/>
        <v>0</v>
      </c>
      <c r="AG378" s="3">
        <f>IF(IF(AE378&gt;0,$Q$6-$Q$5,$Q$6-Расчет!X392)&gt;0,IF(AE378&gt;0,$Q$6-$Q$5,$Q$6-Расчет!X392),0)</f>
        <v>0</v>
      </c>
      <c r="AH378" s="3">
        <f t="shared" si="48"/>
        <v>0</v>
      </c>
    </row>
    <row r="379" spans="1:34" x14ac:dyDescent="0.25">
      <c r="A379" s="3">
        <f>IF(Расчет!H393='ФОРМУЛЫ!'!$B$4,Расчет!G393*Расчет!$N$28,IF(Расчет!H393='ФОРМУЛЫ!'!$B$5,Расчет!G393,IF(Расчет!H393='ФОРМУЛЫ!'!$B$6,Расчет!G393*Расчет!$O$28,0)))</f>
        <v>0</v>
      </c>
      <c r="B379" s="3">
        <f>A379*Расчет!E393</f>
        <v>0</v>
      </c>
      <c r="C379" s="3">
        <f>IF(Расчет!J393='ФОРМУЛЫ!'!$B$3,Расчет!G393*Расчет!I393/100,IF(Расчет!J393='ФОРМУЛЫ!'!$B$4,Расчет!I393*Расчет!$N$28,IF(Расчет!J393='ФОРМУЛЫ!'!$B$5,Расчет!I393,IF(Расчет!J393='ФОРМУЛЫ!'!$B$6,Расчет!I393*Расчет!$O$28,0))))</f>
        <v>0</v>
      </c>
      <c r="D379" s="3">
        <f>C379*Расчет!E393</f>
        <v>0</v>
      </c>
      <c r="E379" s="3">
        <f t="shared" si="41"/>
        <v>0</v>
      </c>
      <c r="F379" s="3">
        <f>E379*Расчет!E393</f>
        <v>0</v>
      </c>
      <c r="G379" s="3">
        <f>IF(Расчет!M393="",'ФОРМУЛЫ!'!E379*(100+Расчет!$M$28)/100,'ФОРМУЛЫ!'!E379*(100+Расчет!M393)/100)</f>
        <v>0</v>
      </c>
      <c r="H379" s="7">
        <f>IF(Расчет!M393="",ROUND(Расчет!K393*(1+Расчет!$M$28/100),0),ROUND(Расчет!K393*(1+Расчет!M393/100),0))</f>
        <v>0</v>
      </c>
      <c r="I379" s="7">
        <f>IF(Расчет!M393="",(Расчет!$M$28+100)/100,(Расчет!M393+100)/100)</f>
        <v>1.2</v>
      </c>
      <c r="J379" s="5">
        <f>IF(Расчет!P393="",IF($O$16=0,'ФОРМУЛЫ!'!H379,ROUND(Расчет!K393*'ФОРМУЛЫ!'!I379+L379,0)),Расчет!P393)</f>
        <v>0</v>
      </c>
      <c r="K379" s="5">
        <f>J379*Расчет!E393</f>
        <v>0</v>
      </c>
      <c r="L379" s="3">
        <f>IF($O$16=0,0,$M$16*(Расчет!K393/$O$16))</f>
        <v>0</v>
      </c>
      <c r="O379" s="3">
        <f>IF(Расчет!P393=0,Расчет!L393,0)</f>
        <v>0</v>
      </c>
      <c r="P379" s="12">
        <f t="shared" si="42"/>
        <v>0</v>
      </c>
      <c r="Q379" s="3">
        <f>IF(Расчет!H393='ФОРМУЛЫ!'!$B$5,'ФОРМУЛЫ!'!A379,0)</f>
        <v>0</v>
      </c>
      <c r="R379" s="3">
        <f>IF(Расчет!H393='ФОРМУЛЫ!'!$B$4,'ФОРМУЛЫ!'!A379,0)</f>
        <v>0</v>
      </c>
      <c r="S379" s="3">
        <f>IF(Расчет!H393='ФОРМУЛЫ!'!$B$6,'ФОРМУЛЫ!'!A379,0)</f>
        <v>0</v>
      </c>
      <c r="T379" s="5">
        <f>ROUND((IF(Расчет!R393='ФОРМУЛЫ!'!$E$3,(A379-A379/1.18),IF(Расчет!R393='ФОРМУЛЫ!'!$E$4,0,IF(Расчет!R393='ФОРМУЛЫ!'!$E$5,(A379-A379/1.1),X))))*Расчет!E393,2)</f>
        <v>0</v>
      </c>
      <c r="U379" s="3">
        <f>ROUND((IF(Расчет!R393='ФОРМУЛЫ!'!$E$3,(J379-J379/1.18),IF(Расчет!R393='ФОРМУЛЫ!'!$E$4,0,IF(Расчет!R393='ФОРМУЛЫ!'!$E$5,(J379-J379/1.1),X))))*Расчет!E393,2)</f>
        <v>0</v>
      </c>
      <c r="V379" s="3">
        <f>ROUND((J379-J379/1.18)*Расчет!E393,2)</f>
        <v>0</v>
      </c>
      <c r="W379" s="3">
        <f>ROUND(A379*Расчет!E393*0.21/365,2)</f>
        <v>0</v>
      </c>
      <c r="X379" s="3">
        <f t="shared" si="43"/>
        <v>0</v>
      </c>
      <c r="Y379" s="3">
        <f>IF(($Q$2-Расчет!X393)&gt;0,($Q$2-Расчет!X393),0)</f>
        <v>0</v>
      </c>
      <c r="Z379" s="3">
        <f t="shared" si="44"/>
        <v>0</v>
      </c>
      <c r="AA379" s="3">
        <f>IF(IF(Y379&gt;0,$Q$3-$Q$2,$Q$3-Расчет!X393)&gt;0,IF(Y379&gt;0,$Q$3-$Q$2,$Q$3-Расчет!X393),0)</f>
        <v>0</v>
      </c>
      <c r="AB379" s="3">
        <f t="shared" si="45"/>
        <v>0</v>
      </c>
      <c r="AC379" s="3">
        <f>IF(IF(AA379&gt;0,$Q$4-$Q$3,$Q$4-Расчет!X393)&gt;0,IF(AA379&gt;0,$Q$4-$Q$3,$Q$4-Расчет!X393),0)</f>
        <v>0</v>
      </c>
      <c r="AD379" s="3">
        <f t="shared" si="46"/>
        <v>0</v>
      </c>
      <c r="AE379" s="3">
        <f>IF(IF(AC379&gt;0,$Q$5-$Q$4,$Q$5-Расчет!X393)&gt;0,IF(AC379&gt;0,$Q$5-$Q$4,$Q$5-Расчет!X393),0)</f>
        <v>0</v>
      </c>
      <c r="AF379" s="3">
        <f t="shared" si="47"/>
        <v>0</v>
      </c>
      <c r="AG379" s="3">
        <f>IF(IF(AE379&gt;0,$Q$6-$Q$5,$Q$6-Расчет!X393)&gt;0,IF(AE379&gt;0,$Q$6-$Q$5,$Q$6-Расчет!X393),0)</f>
        <v>0</v>
      </c>
      <c r="AH379" s="3">
        <f t="shared" si="48"/>
        <v>0</v>
      </c>
    </row>
    <row r="380" spans="1:34" x14ac:dyDescent="0.25">
      <c r="A380" s="3">
        <f>IF(Расчет!H394='ФОРМУЛЫ!'!$B$4,Расчет!G394*Расчет!$N$28,IF(Расчет!H394='ФОРМУЛЫ!'!$B$5,Расчет!G394,IF(Расчет!H394='ФОРМУЛЫ!'!$B$6,Расчет!G394*Расчет!$O$28,0)))</f>
        <v>0</v>
      </c>
      <c r="B380" s="3">
        <f>A380*Расчет!E394</f>
        <v>0</v>
      </c>
      <c r="C380" s="3">
        <f>IF(Расчет!J394='ФОРМУЛЫ!'!$B$3,Расчет!G394*Расчет!I394/100,IF(Расчет!J394='ФОРМУЛЫ!'!$B$4,Расчет!I394*Расчет!$N$28,IF(Расчет!J394='ФОРМУЛЫ!'!$B$5,Расчет!I394,IF(Расчет!J394='ФОРМУЛЫ!'!$B$6,Расчет!I394*Расчет!$O$28,0))))</f>
        <v>0</v>
      </c>
      <c r="D380" s="3">
        <f>C380*Расчет!E394</f>
        <v>0</v>
      </c>
      <c r="E380" s="3">
        <f t="shared" si="41"/>
        <v>0</v>
      </c>
      <c r="F380" s="3">
        <f>E380*Расчет!E394</f>
        <v>0</v>
      </c>
      <c r="G380" s="3">
        <f>IF(Расчет!M394="",'ФОРМУЛЫ!'!E380*(100+Расчет!$M$28)/100,'ФОРМУЛЫ!'!E380*(100+Расчет!M394)/100)</f>
        <v>0</v>
      </c>
      <c r="H380" s="7">
        <f>IF(Расчет!M394="",ROUND(Расчет!K394*(1+Расчет!$M$28/100),0),ROUND(Расчет!K394*(1+Расчет!M394/100),0))</f>
        <v>0</v>
      </c>
      <c r="I380" s="7">
        <f>IF(Расчет!M394="",(Расчет!$M$28+100)/100,(Расчет!M394+100)/100)</f>
        <v>1.2</v>
      </c>
      <c r="J380" s="5">
        <f>IF(Расчет!P394="",IF($O$16=0,'ФОРМУЛЫ!'!H380,ROUND(Расчет!K394*'ФОРМУЛЫ!'!I380+L380,0)),Расчет!P394)</f>
        <v>0</v>
      </c>
      <c r="K380" s="5">
        <f>J380*Расчет!E394</f>
        <v>0</v>
      </c>
      <c r="L380" s="3">
        <f>IF($O$16=0,0,$M$16*(Расчет!K394/$O$16))</f>
        <v>0</v>
      </c>
      <c r="O380" s="3">
        <f>IF(Расчет!P394=0,Расчет!L394,0)</f>
        <v>0</v>
      </c>
      <c r="P380" s="12">
        <f t="shared" si="42"/>
        <v>0</v>
      </c>
      <c r="Q380" s="3">
        <f>IF(Расчет!H394='ФОРМУЛЫ!'!$B$5,'ФОРМУЛЫ!'!A380,0)</f>
        <v>0</v>
      </c>
      <c r="R380" s="3">
        <f>IF(Расчет!H394='ФОРМУЛЫ!'!$B$4,'ФОРМУЛЫ!'!A380,0)</f>
        <v>0</v>
      </c>
      <c r="S380" s="3">
        <f>IF(Расчет!H394='ФОРМУЛЫ!'!$B$6,'ФОРМУЛЫ!'!A380,0)</f>
        <v>0</v>
      </c>
      <c r="T380" s="5">
        <f>ROUND((IF(Расчет!R394='ФОРМУЛЫ!'!$E$3,(A380-A380/1.18),IF(Расчет!R394='ФОРМУЛЫ!'!$E$4,0,IF(Расчет!R394='ФОРМУЛЫ!'!$E$5,(A380-A380/1.1),X))))*Расчет!E394,2)</f>
        <v>0</v>
      </c>
      <c r="U380" s="3">
        <f>ROUND((IF(Расчет!R394='ФОРМУЛЫ!'!$E$3,(J380-J380/1.18),IF(Расчет!R394='ФОРМУЛЫ!'!$E$4,0,IF(Расчет!R394='ФОРМУЛЫ!'!$E$5,(J380-J380/1.1),X))))*Расчет!E394,2)</f>
        <v>0</v>
      </c>
      <c r="V380" s="3">
        <f>ROUND((J380-J380/1.18)*Расчет!E394,2)</f>
        <v>0</v>
      </c>
      <c r="W380" s="3">
        <f>ROUND(A380*Расчет!E394*0.21/365,2)</f>
        <v>0</v>
      </c>
      <c r="X380" s="3">
        <f t="shared" si="43"/>
        <v>0</v>
      </c>
      <c r="Y380" s="3">
        <f>IF(($Q$2-Расчет!X394)&gt;0,($Q$2-Расчет!X394),0)</f>
        <v>0</v>
      </c>
      <c r="Z380" s="3">
        <f t="shared" si="44"/>
        <v>0</v>
      </c>
      <c r="AA380" s="3">
        <f>IF(IF(Y380&gt;0,$Q$3-$Q$2,$Q$3-Расчет!X394)&gt;0,IF(Y380&gt;0,$Q$3-$Q$2,$Q$3-Расчет!X394),0)</f>
        <v>0</v>
      </c>
      <c r="AB380" s="3">
        <f t="shared" si="45"/>
        <v>0</v>
      </c>
      <c r="AC380" s="3">
        <f>IF(IF(AA380&gt;0,$Q$4-$Q$3,$Q$4-Расчет!X394)&gt;0,IF(AA380&gt;0,$Q$4-$Q$3,$Q$4-Расчет!X394),0)</f>
        <v>0</v>
      </c>
      <c r="AD380" s="3">
        <f t="shared" si="46"/>
        <v>0</v>
      </c>
      <c r="AE380" s="3">
        <f>IF(IF(AC380&gt;0,$Q$5-$Q$4,$Q$5-Расчет!X394)&gt;0,IF(AC380&gt;0,$Q$5-$Q$4,$Q$5-Расчет!X394),0)</f>
        <v>0</v>
      </c>
      <c r="AF380" s="3">
        <f t="shared" si="47"/>
        <v>0</v>
      </c>
      <c r="AG380" s="3">
        <f>IF(IF(AE380&gt;0,$Q$6-$Q$5,$Q$6-Расчет!X394)&gt;0,IF(AE380&gt;0,$Q$6-$Q$5,$Q$6-Расчет!X394),0)</f>
        <v>0</v>
      </c>
      <c r="AH380" s="3">
        <f t="shared" si="48"/>
        <v>0</v>
      </c>
    </row>
    <row r="381" spans="1:34" x14ac:dyDescent="0.25">
      <c r="A381" s="3">
        <f>IF(Расчет!H395='ФОРМУЛЫ!'!$B$4,Расчет!G395*Расчет!$N$28,IF(Расчет!H395='ФОРМУЛЫ!'!$B$5,Расчет!G395,IF(Расчет!H395='ФОРМУЛЫ!'!$B$6,Расчет!G395*Расчет!$O$28,0)))</f>
        <v>0</v>
      </c>
      <c r="B381" s="3">
        <f>A381*Расчет!E395</f>
        <v>0</v>
      </c>
      <c r="C381" s="3">
        <f>IF(Расчет!J395='ФОРМУЛЫ!'!$B$3,Расчет!G395*Расчет!I395/100,IF(Расчет!J395='ФОРМУЛЫ!'!$B$4,Расчет!I395*Расчет!$N$28,IF(Расчет!J395='ФОРМУЛЫ!'!$B$5,Расчет!I395,IF(Расчет!J395='ФОРМУЛЫ!'!$B$6,Расчет!I395*Расчет!$O$28,0))))</f>
        <v>0</v>
      </c>
      <c r="D381" s="3">
        <f>C381*Расчет!E395</f>
        <v>0</v>
      </c>
      <c r="E381" s="3">
        <f t="shared" si="41"/>
        <v>0</v>
      </c>
      <c r="F381" s="3">
        <f>E381*Расчет!E395</f>
        <v>0</v>
      </c>
      <c r="G381" s="3">
        <f>IF(Расчет!M395="",'ФОРМУЛЫ!'!E381*(100+Расчет!$M$28)/100,'ФОРМУЛЫ!'!E381*(100+Расчет!M395)/100)</f>
        <v>0</v>
      </c>
      <c r="H381" s="7">
        <f>IF(Расчет!M395="",ROUND(Расчет!K395*(1+Расчет!$M$28/100),0),ROUND(Расчет!K395*(1+Расчет!M395/100),0))</f>
        <v>0</v>
      </c>
      <c r="I381" s="7">
        <f>IF(Расчет!M395="",(Расчет!$M$28+100)/100,(Расчет!M395+100)/100)</f>
        <v>1.2</v>
      </c>
      <c r="J381" s="5">
        <f>IF(Расчет!P395="",IF($O$16=0,'ФОРМУЛЫ!'!H381,ROUND(Расчет!K395*'ФОРМУЛЫ!'!I381+L381,0)),Расчет!P395)</f>
        <v>0</v>
      </c>
      <c r="K381" s="5">
        <f>J381*Расчет!E395</f>
        <v>0</v>
      </c>
      <c r="L381" s="3">
        <f>IF($O$16=0,0,$M$16*(Расчет!K395/$O$16))</f>
        <v>0</v>
      </c>
      <c r="O381" s="3">
        <f>IF(Расчет!P395=0,Расчет!L395,0)</f>
        <v>0</v>
      </c>
      <c r="P381" s="12">
        <f t="shared" si="42"/>
        <v>0</v>
      </c>
      <c r="Q381" s="3">
        <f>IF(Расчет!H395='ФОРМУЛЫ!'!$B$5,'ФОРМУЛЫ!'!A381,0)</f>
        <v>0</v>
      </c>
      <c r="R381" s="3">
        <f>IF(Расчет!H395='ФОРМУЛЫ!'!$B$4,'ФОРМУЛЫ!'!A381,0)</f>
        <v>0</v>
      </c>
      <c r="S381" s="3">
        <f>IF(Расчет!H395='ФОРМУЛЫ!'!$B$6,'ФОРМУЛЫ!'!A381,0)</f>
        <v>0</v>
      </c>
      <c r="T381" s="5">
        <f>ROUND((IF(Расчет!R395='ФОРМУЛЫ!'!$E$3,(A381-A381/1.18),IF(Расчет!R395='ФОРМУЛЫ!'!$E$4,0,IF(Расчет!R395='ФОРМУЛЫ!'!$E$5,(A381-A381/1.1),X))))*Расчет!E395,2)</f>
        <v>0</v>
      </c>
      <c r="U381" s="3">
        <f>ROUND((IF(Расчет!R395='ФОРМУЛЫ!'!$E$3,(J381-J381/1.18),IF(Расчет!R395='ФОРМУЛЫ!'!$E$4,0,IF(Расчет!R395='ФОРМУЛЫ!'!$E$5,(J381-J381/1.1),X))))*Расчет!E395,2)</f>
        <v>0</v>
      </c>
      <c r="V381" s="3">
        <f>ROUND((J381-J381/1.18)*Расчет!E395,2)</f>
        <v>0</v>
      </c>
      <c r="W381" s="3">
        <f>ROUND(A381*Расчет!E395*0.21/365,2)</f>
        <v>0</v>
      </c>
      <c r="X381" s="3">
        <f t="shared" si="43"/>
        <v>0</v>
      </c>
      <c r="Y381" s="3">
        <f>IF(($Q$2-Расчет!X395)&gt;0,($Q$2-Расчет!X395),0)</f>
        <v>0</v>
      </c>
      <c r="Z381" s="3">
        <f t="shared" si="44"/>
        <v>0</v>
      </c>
      <c r="AA381" s="3">
        <f>IF(IF(Y381&gt;0,$Q$3-$Q$2,$Q$3-Расчет!X395)&gt;0,IF(Y381&gt;0,$Q$3-$Q$2,$Q$3-Расчет!X395),0)</f>
        <v>0</v>
      </c>
      <c r="AB381" s="3">
        <f t="shared" si="45"/>
        <v>0</v>
      </c>
      <c r="AC381" s="3">
        <f>IF(IF(AA381&gt;0,$Q$4-$Q$3,$Q$4-Расчет!X395)&gt;0,IF(AA381&gt;0,$Q$4-$Q$3,$Q$4-Расчет!X395),0)</f>
        <v>0</v>
      </c>
      <c r="AD381" s="3">
        <f t="shared" si="46"/>
        <v>0</v>
      </c>
      <c r="AE381" s="3">
        <f>IF(IF(AC381&gt;0,$Q$5-$Q$4,$Q$5-Расчет!X395)&gt;0,IF(AC381&gt;0,$Q$5-$Q$4,$Q$5-Расчет!X395),0)</f>
        <v>0</v>
      </c>
      <c r="AF381" s="3">
        <f t="shared" si="47"/>
        <v>0</v>
      </c>
      <c r="AG381" s="3">
        <f>IF(IF(AE381&gt;0,$Q$6-$Q$5,$Q$6-Расчет!X395)&gt;0,IF(AE381&gt;0,$Q$6-$Q$5,$Q$6-Расчет!X395),0)</f>
        <v>0</v>
      </c>
      <c r="AH381" s="3">
        <f t="shared" si="48"/>
        <v>0</v>
      </c>
    </row>
    <row r="382" spans="1:34" x14ac:dyDescent="0.25">
      <c r="A382" s="3">
        <f>IF(Расчет!H396='ФОРМУЛЫ!'!$B$4,Расчет!G396*Расчет!$N$28,IF(Расчет!H396='ФОРМУЛЫ!'!$B$5,Расчет!G396,IF(Расчет!H396='ФОРМУЛЫ!'!$B$6,Расчет!G396*Расчет!$O$28,0)))</f>
        <v>0</v>
      </c>
      <c r="B382" s="3">
        <f>A382*Расчет!E396</f>
        <v>0</v>
      </c>
      <c r="C382" s="3">
        <f>IF(Расчет!J396='ФОРМУЛЫ!'!$B$3,Расчет!G396*Расчет!I396/100,IF(Расчет!J396='ФОРМУЛЫ!'!$B$4,Расчет!I396*Расчет!$N$28,IF(Расчет!J396='ФОРМУЛЫ!'!$B$5,Расчет!I396,IF(Расчет!J396='ФОРМУЛЫ!'!$B$6,Расчет!I396*Расчет!$O$28,0))))</f>
        <v>0</v>
      </c>
      <c r="D382" s="3">
        <f>C382*Расчет!E396</f>
        <v>0</v>
      </c>
      <c r="E382" s="3">
        <f t="shared" si="41"/>
        <v>0</v>
      </c>
      <c r="F382" s="3">
        <f>E382*Расчет!E396</f>
        <v>0</v>
      </c>
      <c r="G382" s="3">
        <f>IF(Расчет!M396="",'ФОРМУЛЫ!'!E382*(100+Расчет!$M$28)/100,'ФОРМУЛЫ!'!E382*(100+Расчет!M396)/100)</f>
        <v>0</v>
      </c>
      <c r="H382" s="7">
        <f>IF(Расчет!M396="",ROUND(Расчет!K396*(1+Расчет!$M$28/100),0),ROUND(Расчет!K396*(1+Расчет!M396/100),0))</f>
        <v>0</v>
      </c>
      <c r="I382" s="7">
        <f>IF(Расчет!M396="",(Расчет!$M$28+100)/100,(Расчет!M396+100)/100)</f>
        <v>1.2</v>
      </c>
      <c r="J382" s="5">
        <f>IF(Расчет!P396="",IF($O$16=0,'ФОРМУЛЫ!'!H382,ROUND(Расчет!K396*'ФОРМУЛЫ!'!I382+L382,0)),Расчет!P396)</f>
        <v>0</v>
      </c>
      <c r="K382" s="5">
        <f>J382*Расчет!E396</f>
        <v>0</v>
      </c>
      <c r="L382" s="3">
        <f>IF($O$16=0,0,$M$16*(Расчет!K396/$O$16))</f>
        <v>0</v>
      </c>
      <c r="O382" s="3">
        <f>IF(Расчет!P396=0,Расчет!L396,0)</f>
        <v>0</v>
      </c>
      <c r="P382" s="12">
        <f t="shared" si="42"/>
        <v>0</v>
      </c>
      <c r="Q382" s="3">
        <f>IF(Расчет!H396='ФОРМУЛЫ!'!$B$5,'ФОРМУЛЫ!'!A382,0)</f>
        <v>0</v>
      </c>
      <c r="R382" s="3">
        <f>IF(Расчет!H396='ФОРМУЛЫ!'!$B$4,'ФОРМУЛЫ!'!A382,0)</f>
        <v>0</v>
      </c>
      <c r="S382" s="3">
        <f>IF(Расчет!H396='ФОРМУЛЫ!'!$B$6,'ФОРМУЛЫ!'!A382,0)</f>
        <v>0</v>
      </c>
      <c r="T382" s="5">
        <f>ROUND((IF(Расчет!R396='ФОРМУЛЫ!'!$E$3,(A382-A382/1.18),IF(Расчет!R396='ФОРМУЛЫ!'!$E$4,0,IF(Расчет!R396='ФОРМУЛЫ!'!$E$5,(A382-A382/1.1),X))))*Расчет!E396,2)</f>
        <v>0</v>
      </c>
      <c r="U382" s="3">
        <f>ROUND((IF(Расчет!R396='ФОРМУЛЫ!'!$E$3,(J382-J382/1.18),IF(Расчет!R396='ФОРМУЛЫ!'!$E$4,0,IF(Расчет!R396='ФОРМУЛЫ!'!$E$5,(J382-J382/1.1),X))))*Расчет!E396,2)</f>
        <v>0</v>
      </c>
      <c r="V382" s="3">
        <f>ROUND((J382-J382/1.18)*Расчет!E396,2)</f>
        <v>0</v>
      </c>
      <c r="W382" s="3">
        <f>ROUND(A382*Расчет!E396*0.21/365,2)</f>
        <v>0</v>
      </c>
      <c r="X382" s="3">
        <f t="shared" si="43"/>
        <v>0</v>
      </c>
      <c r="Y382" s="3">
        <f>IF(($Q$2-Расчет!X396)&gt;0,($Q$2-Расчет!X396),0)</f>
        <v>0</v>
      </c>
      <c r="Z382" s="3">
        <f t="shared" si="44"/>
        <v>0</v>
      </c>
      <c r="AA382" s="3">
        <f>IF(IF(Y382&gt;0,$Q$3-$Q$2,$Q$3-Расчет!X396)&gt;0,IF(Y382&gt;0,$Q$3-$Q$2,$Q$3-Расчет!X396),0)</f>
        <v>0</v>
      </c>
      <c r="AB382" s="3">
        <f t="shared" si="45"/>
        <v>0</v>
      </c>
      <c r="AC382" s="3">
        <f>IF(IF(AA382&gt;0,$Q$4-$Q$3,$Q$4-Расчет!X396)&gt;0,IF(AA382&gt;0,$Q$4-$Q$3,$Q$4-Расчет!X396),0)</f>
        <v>0</v>
      </c>
      <c r="AD382" s="3">
        <f t="shared" si="46"/>
        <v>0</v>
      </c>
      <c r="AE382" s="3">
        <f>IF(IF(AC382&gt;0,$Q$5-$Q$4,$Q$5-Расчет!X396)&gt;0,IF(AC382&gt;0,$Q$5-$Q$4,$Q$5-Расчет!X396),0)</f>
        <v>0</v>
      </c>
      <c r="AF382" s="3">
        <f t="shared" si="47"/>
        <v>0</v>
      </c>
      <c r="AG382" s="3">
        <f>IF(IF(AE382&gt;0,$Q$6-$Q$5,$Q$6-Расчет!X396)&gt;0,IF(AE382&gt;0,$Q$6-$Q$5,$Q$6-Расчет!X396),0)</f>
        <v>0</v>
      </c>
      <c r="AH382" s="3">
        <f t="shared" si="48"/>
        <v>0</v>
      </c>
    </row>
    <row r="383" spans="1:34" x14ac:dyDescent="0.25">
      <c r="A383" s="3">
        <f>IF(Расчет!H397='ФОРМУЛЫ!'!$B$4,Расчет!G397*Расчет!$N$28,IF(Расчет!H397='ФОРМУЛЫ!'!$B$5,Расчет!G397,IF(Расчет!H397='ФОРМУЛЫ!'!$B$6,Расчет!G397*Расчет!$O$28,0)))</f>
        <v>0</v>
      </c>
      <c r="B383" s="3">
        <f>A383*Расчет!E397</f>
        <v>0</v>
      </c>
      <c r="C383" s="3">
        <f>IF(Расчет!J397='ФОРМУЛЫ!'!$B$3,Расчет!G397*Расчет!I397/100,IF(Расчет!J397='ФОРМУЛЫ!'!$B$4,Расчет!I397*Расчет!$N$28,IF(Расчет!J397='ФОРМУЛЫ!'!$B$5,Расчет!I397,IF(Расчет!J397='ФОРМУЛЫ!'!$B$6,Расчет!I397*Расчет!$O$28,0))))</f>
        <v>0</v>
      </c>
      <c r="D383" s="3">
        <f>C383*Расчет!E397</f>
        <v>0</v>
      </c>
      <c r="E383" s="3">
        <f t="shared" si="41"/>
        <v>0</v>
      </c>
      <c r="F383" s="3">
        <f>E383*Расчет!E397</f>
        <v>0</v>
      </c>
      <c r="G383" s="3">
        <f>IF(Расчет!M397="",'ФОРМУЛЫ!'!E383*(100+Расчет!$M$28)/100,'ФОРМУЛЫ!'!E383*(100+Расчет!M397)/100)</f>
        <v>0</v>
      </c>
      <c r="H383" s="7">
        <f>IF(Расчет!M397="",ROUND(Расчет!K397*(1+Расчет!$M$28/100),0),ROUND(Расчет!K397*(1+Расчет!M397/100),0))</f>
        <v>0</v>
      </c>
      <c r="I383" s="7">
        <f>IF(Расчет!M397="",(Расчет!$M$28+100)/100,(Расчет!M397+100)/100)</f>
        <v>1.2</v>
      </c>
      <c r="J383" s="5">
        <f>IF(Расчет!P397="",IF($O$16=0,'ФОРМУЛЫ!'!H383,ROUND(Расчет!K397*'ФОРМУЛЫ!'!I383+L383,0)),Расчет!P397)</f>
        <v>0</v>
      </c>
      <c r="K383" s="5">
        <f>J383*Расчет!E397</f>
        <v>0</v>
      </c>
      <c r="L383" s="3">
        <f>IF($O$16=0,0,$M$16*(Расчет!K397/$O$16))</f>
        <v>0</v>
      </c>
      <c r="O383" s="3">
        <f>IF(Расчет!P397=0,Расчет!L397,0)</f>
        <v>0</v>
      </c>
      <c r="P383" s="12">
        <f t="shared" si="42"/>
        <v>0</v>
      </c>
      <c r="Q383" s="3">
        <f>IF(Расчет!H397='ФОРМУЛЫ!'!$B$5,'ФОРМУЛЫ!'!A383,0)</f>
        <v>0</v>
      </c>
      <c r="R383" s="3">
        <f>IF(Расчет!H397='ФОРМУЛЫ!'!$B$4,'ФОРМУЛЫ!'!A383,0)</f>
        <v>0</v>
      </c>
      <c r="S383" s="3">
        <f>IF(Расчет!H397='ФОРМУЛЫ!'!$B$6,'ФОРМУЛЫ!'!A383,0)</f>
        <v>0</v>
      </c>
      <c r="T383" s="5">
        <f>ROUND((IF(Расчет!R397='ФОРМУЛЫ!'!$E$3,(A383-A383/1.18),IF(Расчет!R397='ФОРМУЛЫ!'!$E$4,0,IF(Расчет!R397='ФОРМУЛЫ!'!$E$5,(A383-A383/1.1),X))))*Расчет!E397,2)</f>
        <v>0</v>
      </c>
      <c r="U383" s="3">
        <f>ROUND((IF(Расчет!R397='ФОРМУЛЫ!'!$E$3,(J383-J383/1.18),IF(Расчет!R397='ФОРМУЛЫ!'!$E$4,0,IF(Расчет!R397='ФОРМУЛЫ!'!$E$5,(J383-J383/1.1),X))))*Расчет!E397,2)</f>
        <v>0</v>
      </c>
      <c r="V383" s="3">
        <f>ROUND((J383-J383/1.18)*Расчет!E397,2)</f>
        <v>0</v>
      </c>
      <c r="W383" s="3">
        <f>ROUND(A383*Расчет!E397*0.21/365,2)</f>
        <v>0</v>
      </c>
      <c r="X383" s="3">
        <f t="shared" si="43"/>
        <v>0</v>
      </c>
      <c r="Y383" s="3">
        <f>IF(($Q$2-Расчет!X397)&gt;0,($Q$2-Расчет!X397),0)</f>
        <v>0</v>
      </c>
      <c r="Z383" s="3">
        <f t="shared" si="44"/>
        <v>0</v>
      </c>
      <c r="AA383" s="3">
        <f>IF(IF(Y383&gt;0,$Q$3-$Q$2,$Q$3-Расчет!X397)&gt;0,IF(Y383&gt;0,$Q$3-$Q$2,$Q$3-Расчет!X397),0)</f>
        <v>0</v>
      </c>
      <c r="AB383" s="3">
        <f t="shared" si="45"/>
        <v>0</v>
      </c>
      <c r="AC383" s="3">
        <f>IF(IF(AA383&gt;0,$Q$4-$Q$3,$Q$4-Расчет!X397)&gt;0,IF(AA383&gt;0,$Q$4-$Q$3,$Q$4-Расчет!X397),0)</f>
        <v>0</v>
      </c>
      <c r="AD383" s="3">
        <f t="shared" si="46"/>
        <v>0</v>
      </c>
      <c r="AE383" s="3">
        <f>IF(IF(AC383&gt;0,$Q$5-$Q$4,$Q$5-Расчет!X397)&gt;0,IF(AC383&gt;0,$Q$5-$Q$4,$Q$5-Расчет!X397),0)</f>
        <v>0</v>
      </c>
      <c r="AF383" s="3">
        <f t="shared" si="47"/>
        <v>0</v>
      </c>
      <c r="AG383" s="3">
        <f>IF(IF(AE383&gt;0,$Q$6-$Q$5,$Q$6-Расчет!X397)&gt;0,IF(AE383&gt;0,$Q$6-$Q$5,$Q$6-Расчет!X397),0)</f>
        <v>0</v>
      </c>
      <c r="AH383" s="3">
        <f t="shared" si="48"/>
        <v>0</v>
      </c>
    </row>
    <row r="384" spans="1:34" x14ac:dyDescent="0.25">
      <c r="A384" s="3">
        <f>IF(Расчет!H398='ФОРМУЛЫ!'!$B$4,Расчет!G398*Расчет!$N$28,IF(Расчет!H398='ФОРМУЛЫ!'!$B$5,Расчет!G398,IF(Расчет!H398='ФОРМУЛЫ!'!$B$6,Расчет!G398*Расчет!$O$28,0)))</f>
        <v>0</v>
      </c>
      <c r="B384" s="3">
        <f>A384*Расчет!E398</f>
        <v>0</v>
      </c>
      <c r="C384" s="3">
        <f>IF(Расчет!J398='ФОРМУЛЫ!'!$B$3,Расчет!G398*Расчет!I398/100,IF(Расчет!J398='ФОРМУЛЫ!'!$B$4,Расчет!I398*Расчет!$N$28,IF(Расчет!J398='ФОРМУЛЫ!'!$B$5,Расчет!I398,IF(Расчет!J398='ФОРМУЛЫ!'!$B$6,Расчет!I398*Расчет!$O$28,0))))</f>
        <v>0</v>
      </c>
      <c r="D384" s="3">
        <f>C384*Расчет!E398</f>
        <v>0</v>
      </c>
      <c r="E384" s="3">
        <f t="shared" si="41"/>
        <v>0</v>
      </c>
      <c r="F384" s="3">
        <f>E384*Расчет!E398</f>
        <v>0</v>
      </c>
      <c r="G384" s="3">
        <f>IF(Расчет!M398="",'ФОРМУЛЫ!'!E384*(100+Расчет!$M$28)/100,'ФОРМУЛЫ!'!E384*(100+Расчет!M398)/100)</f>
        <v>0</v>
      </c>
      <c r="H384" s="7">
        <f>IF(Расчет!M398="",ROUND(Расчет!K398*(1+Расчет!$M$28/100),0),ROUND(Расчет!K398*(1+Расчет!M398/100),0))</f>
        <v>0</v>
      </c>
      <c r="I384" s="7">
        <f>IF(Расчет!M398="",(Расчет!$M$28+100)/100,(Расчет!M398+100)/100)</f>
        <v>1.2</v>
      </c>
      <c r="J384" s="5">
        <f>IF(Расчет!P398="",IF($O$16=0,'ФОРМУЛЫ!'!H384,ROUND(Расчет!K398*'ФОРМУЛЫ!'!I384+L384,0)),Расчет!P398)</f>
        <v>0</v>
      </c>
      <c r="K384" s="5">
        <f>J384*Расчет!E398</f>
        <v>0</v>
      </c>
      <c r="L384" s="3">
        <f>IF($O$16=0,0,$M$16*(Расчет!K398/$O$16))</f>
        <v>0</v>
      </c>
      <c r="O384" s="3">
        <f>IF(Расчет!P398=0,Расчет!L398,0)</f>
        <v>0</v>
      </c>
      <c r="P384" s="12">
        <f t="shared" si="42"/>
        <v>0</v>
      </c>
      <c r="Q384" s="3">
        <f>IF(Расчет!H398='ФОРМУЛЫ!'!$B$5,'ФОРМУЛЫ!'!A384,0)</f>
        <v>0</v>
      </c>
      <c r="R384" s="3">
        <f>IF(Расчет!H398='ФОРМУЛЫ!'!$B$4,'ФОРМУЛЫ!'!A384,0)</f>
        <v>0</v>
      </c>
      <c r="S384" s="3">
        <f>IF(Расчет!H398='ФОРМУЛЫ!'!$B$6,'ФОРМУЛЫ!'!A384,0)</f>
        <v>0</v>
      </c>
      <c r="T384" s="5">
        <f>ROUND((IF(Расчет!R398='ФОРМУЛЫ!'!$E$3,(A384-A384/1.18),IF(Расчет!R398='ФОРМУЛЫ!'!$E$4,0,IF(Расчет!R398='ФОРМУЛЫ!'!$E$5,(A384-A384/1.1),X))))*Расчет!E398,2)</f>
        <v>0</v>
      </c>
      <c r="U384" s="3">
        <f>ROUND((IF(Расчет!R398='ФОРМУЛЫ!'!$E$3,(J384-J384/1.18),IF(Расчет!R398='ФОРМУЛЫ!'!$E$4,0,IF(Расчет!R398='ФОРМУЛЫ!'!$E$5,(J384-J384/1.1),X))))*Расчет!E398,2)</f>
        <v>0</v>
      </c>
      <c r="V384" s="3">
        <f>ROUND((J384-J384/1.18)*Расчет!E398,2)</f>
        <v>0</v>
      </c>
      <c r="W384" s="3">
        <f>ROUND(A384*Расчет!E398*0.21/365,2)</f>
        <v>0</v>
      </c>
      <c r="X384" s="3">
        <f t="shared" si="43"/>
        <v>0</v>
      </c>
      <c r="Y384" s="3">
        <f>IF(($Q$2-Расчет!X398)&gt;0,($Q$2-Расчет!X398),0)</f>
        <v>0</v>
      </c>
      <c r="Z384" s="3">
        <f t="shared" si="44"/>
        <v>0</v>
      </c>
      <c r="AA384" s="3">
        <f>IF(IF(Y384&gt;0,$Q$3-$Q$2,$Q$3-Расчет!X398)&gt;0,IF(Y384&gt;0,$Q$3-$Q$2,$Q$3-Расчет!X398),0)</f>
        <v>0</v>
      </c>
      <c r="AB384" s="3">
        <f t="shared" si="45"/>
        <v>0</v>
      </c>
      <c r="AC384" s="3">
        <f>IF(IF(AA384&gt;0,$Q$4-$Q$3,$Q$4-Расчет!X398)&gt;0,IF(AA384&gt;0,$Q$4-$Q$3,$Q$4-Расчет!X398),0)</f>
        <v>0</v>
      </c>
      <c r="AD384" s="3">
        <f t="shared" si="46"/>
        <v>0</v>
      </c>
      <c r="AE384" s="3">
        <f>IF(IF(AC384&gt;0,$Q$5-$Q$4,$Q$5-Расчет!X398)&gt;0,IF(AC384&gt;0,$Q$5-$Q$4,$Q$5-Расчет!X398),0)</f>
        <v>0</v>
      </c>
      <c r="AF384" s="3">
        <f t="shared" si="47"/>
        <v>0</v>
      </c>
      <c r="AG384" s="3">
        <f>IF(IF(AE384&gt;0,$Q$6-$Q$5,$Q$6-Расчет!X398)&gt;0,IF(AE384&gt;0,$Q$6-$Q$5,$Q$6-Расчет!X398),0)</f>
        <v>0</v>
      </c>
      <c r="AH384" s="3">
        <f t="shared" si="48"/>
        <v>0</v>
      </c>
    </row>
    <row r="385" spans="1:34" x14ac:dyDescent="0.25">
      <c r="A385" s="3">
        <f>IF(Расчет!H399='ФОРМУЛЫ!'!$B$4,Расчет!G399*Расчет!$N$28,IF(Расчет!H399='ФОРМУЛЫ!'!$B$5,Расчет!G399,IF(Расчет!H399='ФОРМУЛЫ!'!$B$6,Расчет!G399*Расчет!$O$28,0)))</f>
        <v>0</v>
      </c>
      <c r="B385" s="3">
        <f>A385*Расчет!E399</f>
        <v>0</v>
      </c>
      <c r="C385" s="3">
        <f>IF(Расчет!J399='ФОРМУЛЫ!'!$B$3,Расчет!G399*Расчет!I399/100,IF(Расчет!J399='ФОРМУЛЫ!'!$B$4,Расчет!I399*Расчет!$N$28,IF(Расчет!J399='ФОРМУЛЫ!'!$B$5,Расчет!I399,IF(Расчет!J399='ФОРМУЛЫ!'!$B$6,Расчет!I399*Расчет!$O$28,0))))</f>
        <v>0</v>
      </c>
      <c r="D385" s="3">
        <f>C385*Расчет!E399</f>
        <v>0</v>
      </c>
      <c r="E385" s="3">
        <f t="shared" si="41"/>
        <v>0</v>
      </c>
      <c r="F385" s="3">
        <f>E385*Расчет!E399</f>
        <v>0</v>
      </c>
      <c r="G385" s="3">
        <f>IF(Расчет!M399="",'ФОРМУЛЫ!'!E385*(100+Расчет!$M$28)/100,'ФОРМУЛЫ!'!E385*(100+Расчет!M399)/100)</f>
        <v>0</v>
      </c>
      <c r="H385" s="7">
        <f>IF(Расчет!M399="",ROUND(Расчет!K399*(1+Расчет!$M$28/100),0),ROUND(Расчет!K399*(1+Расчет!M399/100),0))</f>
        <v>0</v>
      </c>
      <c r="I385" s="7">
        <f>IF(Расчет!M399="",(Расчет!$M$28+100)/100,(Расчет!M399+100)/100)</f>
        <v>1.2</v>
      </c>
      <c r="J385" s="5">
        <f>IF(Расчет!P399="",IF($O$16=0,'ФОРМУЛЫ!'!H385,ROUND(Расчет!K399*'ФОРМУЛЫ!'!I385+L385,0)),Расчет!P399)</f>
        <v>0</v>
      </c>
      <c r="K385" s="5">
        <f>J385*Расчет!E399</f>
        <v>0</v>
      </c>
      <c r="L385" s="3">
        <f>IF($O$16=0,0,$M$16*(Расчет!K399/$O$16))</f>
        <v>0</v>
      </c>
      <c r="O385" s="3">
        <f>IF(Расчет!P399=0,Расчет!L399,0)</f>
        <v>0</v>
      </c>
      <c r="P385" s="12">
        <f t="shared" si="42"/>
        <v>0</v>
      </c>
      <c r="Q385" s="3">
        <f>IF(Расчет!H399='ФОРМУЛЫ!'!$B$5,'ФОРМУЛЫ!'!A385,0)</f>
        <v>0</v>
      </c>
      <c r="R385" s="3">
        <f>IF(Расчет!H399='ФОРМУЛЫ!'!$B$4,'ФОРМУЛЫ!'!A385,0)</f>
        <v>0</v>
      </c>
      <c r="S385" s="3">
        <f>IF(Расчет!H399='ФОРМУЛЫ!'!$B$6,'ФОРМУЛЫ!'!A385,0)</f>
        <v>0</v>
      </c>
      <c r="T385" s="5">
        <f>ROUND((IF(Расчет!R399='ФОРМУЛЫ!'!$E$3,(A385-A385/1.18),IF(Расчет!R399='ФОРМУЛЫ!'!$E$4,0,IF(Расчет!R399='ФОРМУЛЫ!'!$E$5,(A385-A385/1.1),X))))*Расчет!E399,2)</f>
        <v>0</v>
      </c>
      <c r="U385" s="3">
        <f>ROUND((IF(Расчет!R399='ФОРМУЛЫ!'!$E$3,(J385-J385/1.18),IF(Расчет!R399='ФОРМУЛЫ!'!$E$4,0,IF(Расчет!R399='ФОРМУЛЫ!'!$E$5,(J385-J385/1.1),X))))*Расчет!E399,2)</f>
        <v>0</v>
      </c>
      <c r="V385" s="3">
        <f>ROUND((J385-J385/1.18)*Расчет!E399,2)</f>
        <v>0</v>
      </c>
      <c r="W385" s="3">
        <f>ROUND(A385*Расчет!E399*0.21/365,2)</f>
        <v>0</v>
      </c>
      <c r="X385" s="3">
        <f t="shared" si="43"/>
        <v>0</v>
      </c>
      <c r="Y385" s="3">
        <f>IF(($Q$2-Расчет!X399)&gt;0,($Q$2-Расчет!X399),0)</f>
        <v>0</v>
      </c>
      <c r="Z385" s="3">
        <f t="shared" si="44"/>
        <v>0</v>
      </c>
      <c r="AA385" s="3">
        <f>IF(IF(Y385&gt;0,$Q$3-$Q$2,$Q$3-Расчет!X399)&gt;0,IF(Y385&gt;0,$Q$3-$Q$2,$Q$3-Расчет!X399),0)</f>
        <v>0</v>
      </c>
      <c r="AB385" s="3">
        <f t="shared" si="45"/>
        <v>0</v>
      </c>
      <c r="AC385" s="3">
        <f>IF(IF(AA385&gt;0,$Q$4-$Q$3,$Q$4-Расчет!X399)&gt;0,IF(AA385&gt;0,$Q$4-$Q$3,$Q$4-Расчет!X399),0)</f>
        <v>0</v>
      </c>
      <c r="AD385" s="3">
        <f t="shared" si="46"/>
        <v>0</v>
      </c>
      <c r="AE385" s="3">
        <f>IF(IF(AC385&gt;0,$Q$5-$Q$4,$Q$5-Расчет!X399)&gt;0,IF(AC385&gt;0,$Q$5-$Q$4,$Q$5-Расчет!X399),0)</f>
        <v>0</v>
      </c>
      <c r="AF385" s="3">
        <f t="shared" si="47"/>
        <v>0</v>
      </c>
      <c r="AG385" s="3">
        <f>IF(IF(AE385&gt;0,$Q$6-$Q$5,$Q$6-Расчет!X399)&gt;0,IF(AE385&gt;0,$Q$6-$Q$5,$Q$6-Расчет!X399),0)</f>
        <v>0</v>
      </c>
      <c r="AH385" s="3">
        <f t="shared" si="48"/>
        <v>0</v>
      </c>
    </row>
    <row r="386" spans="1:34" x14ac:dyDescent="0.25">
      <c r="A386" s="3">
        <f>IF(Расчет!H400='ФОРМУЛЫ!'!$B$4,Расчет!G400*Расчет!$N$28,IF(Расчет!H400='ФОРМУЛЫ!'!$B$5,Расчет!G400,IF(Расчет!H400='ФОРМУЛЫ!'!$B$6,Расчет!G400*Расчет!$O$28,0)))</f>
        <v>0</v>
      </c>
      <c r="B386" s="3">
        <f>A386*Расчет!E400</f>
        <v>0</v>
      </c>
      <c r="C386" s="3">
        <f>IF(Расчет!J400='ФОРМУЛЫ!'!$B$3,Расчет!G400*Расчет!I400/100,IF(Расчет!J400='ФОРМУЛЫ!'!$B$4,Расчет!I400*Расчет!$N$28,IF(Расчет!J400='ФОРМУЛЫ!'!$B$5,Расчет!I400,IF(Расчет!J400='ФОРМУЛЫ!'!$B$6,Расчет!I400*Расчет!$O$28,0))))</f>
        <v>0</v>
      </c>
      <c r="D386" s="3">
        <f>C386*Расчет!E400</f>
        <v>0</v>
      </c>
      <c r="E386" s="3">
        <f t="shared" si="41"/>
        <v>0</v>
      </c>
      <c r="F386" s="3">
        <f>E386*Расчет!E400</f>
        <v>0</v>
      </c>
      <c r="G386" s="3">
        <f>IF(Расчет!M400="",'ФОРМУЛЫ!'!E386*(100+Расчет!$M$28)/100,'ФОРМУЛЫ!'!E386*(100+Расчет!M400)/100)</f>
        <v>0</v>
      </c>
      <c r="H386" s="7">
        <f>IF(Расчет!M400="",ROUND(Расчет!K400*(1+Расчет!$M$28/100),0),ROUND(Расчет!K400*(1+Расчет!M400/100),0))</f>
        <v>0</v>
      </c>
      <c r="I386" s="7">
        <f>IF(Расчет!M400="",(Расчет!$M$28+100)/100,(Расчет!M400+100)/100)</f>
        <v>1.2</v>
      </c>
      <c r="J386" s="5">
        <f>IF(Расчет!P400="",IF($O$16=0,'ФОРМУЛЫ!'!H386,ROUND(Расчет!K400*'ФОРМУЛЫ!'!I386+L386,0)),Расчет!P400)</f>
        <v>0</v>
      </c>
      <c r="K386" s="5">
        <f>J386*Расчет!E400</f>
        <v>0</v>
      </c>
      <c r="L386" s="3">
        <f>IF($O$16=0,0,$M$16*(Расчет!K400/$O$16))</f>
        <v>0</v>
      </c>
      <c r="O386" s="3">
        <f>IF(Расчет!P400=0,Расчет!L400,0)</f>
        <v>0</v>
      </c>
      <c r="P386" s="12">
        <f t="shared" si="42"/>
        <v>0</v>
      </c>
      <c r="Q386" s="3">
        <f>IF(Расчет!H400='ФОРМУЛЫ!'!$B$5,'ФОРМУЛЫ!'!A386,0)</f>
        <v>0</v>
      </c>
      <c r="R386" s="3">
        <f>IF(Расчет!H400='ФОРМУЛЫ!'!$B$4,'ФОРМУЛЫ!'!A386,0)</f>
        <v>0</v>
      </c>
      <c r="S386" s="3">
        <f>IF(Расчет!H400='ФОРМУЛЫ!'!$B$6,'ФОРМУЛЫ!'!A386,0)</f>
        <v>0</v>
      </c>
      <c r="T386" s="5">
        <f>ROUND((IF(Расчет!R400='ФОРМУЛЫ!'!$E$3,(A386-A386/1.18),IF(Расчет!R400='ФОРМУЛЫ!'!$E$4,0,IF(Расчет!R400='ФОРМУЛЫ!'!$E$5,(A386-A386/1.1),X))))*Расчет!E400,2)</f>
        <v>0</v>
      </c>
      <c r="U386" s="3">
        <f>ROUND((IF(Расчет!R400='ФОРМУЛЫ!'!$E$3,(J386-J386/1.18),IF(Расчет!R400='ФОРМУЛЫ!'!$E$4,0,IF(Расчет!R400='ФОРМУЛЫ!'!$E$5,(J386-J386/1.1),X))))*Расчет!E400,2)</f>
        <v>0</v>
      </c>
      <c r="V386" s="3">
        <f>ROUND((J386-J386/1.18)*Расчет!E400,2)</f>
        <v>0</v>
      </c>
      <c r="W386" s="3">
        <f>ROUND(A386*Расчет!E400*0.21/365,2)</f>
        <v>0</v>
      </c>
      <c r="X386" s="3">
        <f t="shared" si="43"/>
        <v>0</v>
      </c>
      <c r="Y386" s="3">
        <f>IF(($Q$2-Расчет!X400)&gt;0,($Q$2-Расчет!X400),0)</f>
        <v>0</v>
      </c>
      <c r="Z386" s="3">
        <f t="shared" si="44"/>
        <v>0</v>
      </c>
      <c r="AA386" s="3">
        <f>IF(IF(Y386&gt;0,$Q$3-$Q$2,$Q$3-Расчет!X400)&gt;0,IF(Y386&gt;0,$Q$3-$Q$2,$Q$3-Расчет!X400),0)</f>
        <v>0</v>
      </c>
      <c r="AB386" s="3">
        <f t="shared" si="45"/>
        <v>0</v>
      </c>
      <c r="AC386" s="3">
        <f>IF(IF(AA386&gt;0,$Q$4-$Q$3,$Q$4-Расчет!X400)&gt;0,IF(AA386&gt;0,$Q$4-$Q$3,$Q$4-Расчет!X400),0)</f>
        <v>0</v>
      </c>
      <c r="AD386" s="3">
        <f t="shared" si="46"/>
        <v>0</v>
      </c>
      <c r="AE386" s="3">
        <f>IF(IF(AC386&gt;0,$Q$5-$Q$4,$Q$5-Расчет!X400)&gt;0,IF(AC386&gt;0,$Q$5-$Q$4,$Q$5-Расчет!X400),0)</f>
        <v>0</v>
      </c>
      <c r="AF386" s="3">
        <f t="shared" si="47"/>
        <v>0</v>
      </c>
      <c r="AG386" s="3">
        <f>IF(IF(AE386&gt;0,$Q$6-$Q$5,$Q$6-Расчет!X400)&gt;0,IF(AE386&gt;0,$Q$6-$Q$5,$Q$6-Расчет!X400),0)</f>
        <v>0</v>
      </c>
      <c r="AH386" s="3">
        <f t="shared" si="48"/>
        <v>0</v>
      </c>
    </row>
    <row r="387" spans="1:34" x14ac:dyDescent="0.25">
      <c r="A387" s="3">
        <f>IF(Расчет!H401='ФОРМУЛЫ!'!$B$4,Расчет!G401*Расчет!$N$28,IF(Расчет!H401='ФОРМУЛЫ!'!$B$5,Расчет!G401,IF(Расчет!H401='ФОРМУЛЫ!'!$B$6,Расчет!G401*Расчет!$O$28,0)))</f>
        <v>0</v>
      </c>
      <c r="B387" s="3">
        <f>A387*Расчет!E401</f>
        <v>0</v>
      </c>
      <c r="C387" s="3">
        <f>IF(Расчет!J401='ФОРМУЛЫ!'!$B$3,Расчет!G401*Расчет!I401/100,IF(Расчет!J401='ФОРМУЛЫ!'!$B$4,Расчет!I401*Расчет!$N$28,IF(Расчет!J401='ФОРМУЛЫ!'!$B$5,Расчет!I401,IF(Расчет!J401='ФОРМУЛЫ!'!$B$6,Расчет!I401*Расчет!$O$28,0))))</f>
        <v>0</v>
      </c>
      <c r="D387" s="3">
        <f>C387*Расчет!E401</f>
        <v>0</v>
      </c>
      <c r="E387" s="3">
        <f t="shared" si="41"/>
        <v>0</v>
      </c>
      <c r="F387" s="3">
        <f>E387*Расчет!E401</f>
        <v>0</v>
      </c>
      <c r="G387" s="3">
        <f>IF(Расчет!M401="",'ФОРМУЛЫ!'!E387*(100+Расчет!$M$28)/100,'ФОРМУЛЫ!'!E387*(100+Расчет!M401)/100)</f>
        <v>0</v>
      </c>
      <c r="H387" s="7">
        <f>IF(Расчет!M401="",ROUND(Расчет!K401*(1+Расчет!$M$28/100),0),ROUND(Расчет!K401*(1+Расчет!M401/100),0))</f>
        <v>0</v>
      </c>
      <c r="I387" s="7">
        <f>IF(Расчет!M401="",(Расчет!$M$28+100)/100,(Расчет!M401+100)/100)</f>
        <v>1.2</v>
      </c>
      <c r="J387" s="5">
        <f>IF(Расчет!P401="",IF($O$16=0,'ФОРМУЛЫ!'!H387,ROUND(Расчет!K401*'ФОРМУЛЫ!'!I387+L387,0)),Расчет!P401)</f>
        <v>0</v>
      </c>
      <c r="K387" s="5">
        <f>J387*Расчет!E401</f>
        <v>0</v>
      </c>
      <c r="L387" s="3">
        <f>IF($O$16=0,0,$M$16*(Расчет!K401/$O$16))</f>
        <v>0</v>
      </c>
      <c r="O387" s="3">
        <f>IF(Расчет!P401=0,Расчет!L401,0)</f>
        <v>0</v>
      </c>
      <c r="P387" s="12">
        <f t="shared" si="42"/>
        <v>0</v>
      </c>
      <c r="Q387" s="3">
        <f>IF(Расчет!H401='ФОРМУЛЫ!'!$B$5,'ФОРМУЛЫ!'!A387,0)</f>
        <v>0</v>
      </c>
      <c r="R387" s="3">
        <f>IF(Расчет!H401='ФОРМУЛЫ!'!$B$4,'ФОРМУЛЫ!'!A387,0)</f>
        <v>0</v>
      </c>
      <c r="S387" s="3">
        <f>IF(Расчет!H401='ФОРМУЛЫ!'!$B$6,'ФОРМУЛЫ!'!A387,0)</f>
        <v>0</v>
      </c>
      <c r="T387" s="5">
        <f>ROUND((IF(Расчет!R401='ФОРМУЛЫ!'!$E$3,(A387-A387/1.18),IF(Расчет!R401='ФОРМУЛЫ!'!$E$4,0,IF(Расчет!R401='ФОРМУЛЫ!'!$E$5,(A387-A387/1.1),X))))*Расчет!E401,2)</f>
        <v>0</v>
      </c>
      <c r="U387" s="3">
        <f>ROUND((IF(Расчет!R401='ФОРМУЛЫ!'!$E$3,(J387-J387/1.18),IF(Расчет!R401='ФОРМУЛЫ!'!$E$4,0,IF(Расчет!R401='ФОРМУЛЫ!'!$E$5,(J387-J387/1.1),X))))*Расчет!E401,2)</f>
        <v>0</v>
      </c>
      <c r="V387" s="3">
        <f>ROUND((J387-J387/1.18)*Расчет!E401,2)</f>
        <v>0</v>
      </c>
      <c r="W387" s="3">
        <f>ROUND(A387*Расчет!E401*0.21/365,2)</f>
        <v>0</v>
      </c>
      <c r="X387" s="3">
        <f t="shared" si="43"/>
        <v>0</v>
      </c>
      <c r="Y387" s="3">
        <f>IF(($Q$2-Расчет!X401)&gt;0,($Q$2-Расчет!X401),0)</f>
        <v>0</v>
      </c>
      <c r="Z387" s="3">
        <f t="shared" si="44"/>
        <v>0</v>
      </c>
      <c r="AA387" s="3">
        <f>IF(IF(Y387&gt;0,$Q$3-$Q$2,$Q$3-Расчет!X401)&gt;0,IF(Y387&gt;0,$Q$3-$Q$2,$Q$3-Расчет!X401),0)</f>
        <v>0</v>
      </c>
      <c r="AB387" s="3">
        <f t="shared" si="45"/>
        <v>0</v>
      </c>
      <c r="AC387" s="3">
        <f>IF(IF(AA387&gt;0,$Q$4-$Q$3,$Q$4-Расчет!X401)&gt;0,IF(AA387&gt;0,$Q$4-$Q$3,$Q$4-Расчет!X401),0)</f>
        <v>0</v>
      </c>
      <c r="AD387" s="3">
        <f t="shared" si="46"/>
        <v>0</v>
      </c>
      <c r="AE387" s="3">
        <f>IF(IF(AC387&gt;0,$Q$5-$Q$4,$Q$5-Расчет!X401)&gt;0,IF(AC387&gt;0,$Q$5-$Q$4,$Q$5-Расчет!X401),0)</f>
        <v>0</v>
      </c>
      <c r="AF387" s="3">
        <f t="shared" si="47"/>
        <v>0</v>
      </c>
      <c r="AG387" s="3">
        <f>IF(IF(AE387&gt;0,$Q$6-$Q$5,$Q$6-Расчет!X401)&gt;0,IF(AE387&gt;0,$Q$6-$Q$5,$Q$6-Расчет!X401),0)</f>
        <v>0</v>
      </c>
      <c r="AH387" s="3">
        <f t="shared" si="48"/>
        <v>0</v>
      </c>
    </row>
    <row r="388" spans="1:34" x14ac:dyDescent="0.25">
      <c r="A388" s="3">
        <f>IF(Расчет!H402='ФОРМУЛЫ!'!$B$4,Расчет!G402*Расчет!$N$28,IF(Расчет!H402='ФОРМУЛЫ!'!$B$5,Расчет!G402,IF(Расчет!H402='ФОРМУЛЫ!'!$B$6,Расчет!G402*Расчет!$O$28,0)))</f>
        <v>0</v>
      </c>
      <c r="B388" s="3">
        <f>A388*Расчет!E402</f>
        <v>0</v>
      </c>
      <c r="C388" s="3">
        <f>IF(Расчет!J402='ФОРМУЛЫ!'!$B$3,Расчет!G402*Расчет!I402/100,IF(Расчет!J402='ФОРМУЛЫ!'!$B$4,Расчет!I402*Расчет!$N$28,IF(Расчет!J402='ФОРМУЛЫ!'!$B$5,Расчет!I402,IF(Расчет!J402='ФОРМУЛЫ!'!$B$6,Расчет!I402*Расчет!$O$28,0))))</f>
        <v>0</v>
      </c>
      <c r="D388" s="3">
        <f>C388*Расчет!E402</f>
        <v>0</v>
      </c>
      <c r="E388" s="3">
        <f t="shared" si="41"/>
        <v>0</v>
      </c>
      <c r="F388" s="3">
        <f>E388*Расчет!E402</f>
        <v>0</v>
      </c>
      <c r="G388" s="3">
        <f>IF(Расчет!M402="",'ФОРМУЛЫ!'!E388*(100+Расчет!$M$28)/100,'ФОРМУЛЫ!'!E388*(100+Расчет!M402)/100)</f>
        <v>0</v>
      </c>
      <c r="H388" s="7">
        <f>IF(Расчет!M402="",ROUND(Расчет!K402*(1+Расчет!$M$28/100),0),ROUND(Расчет!K402*(1+Расчет!M402/100),0))</f>
        <v>0</v>
      </c>
      <c r="I388" s="7">
        <f>IF(Расчет!M402="",(Расчет!$M$28+100)/100,(Расчет!M402+100)/100)</f>
        <v>1.2</v>
      </c>
      <c r="J388" s="5">
        <f>IF(Расчет!P402="",IF($O$16=0,'ФОРМУЛЫ!'!H388,ROUND(Расчет!K402*'ФОРМУЛЫ!'!I388+L388,0)),Расчет!P402)</f>
        <v>0</v>
      </c>
      <c r="K388" s="5">
        <f>J388*Расчет!E402</f>
        <v>0</v>
      </c>
      <c r="L388" s="3">
        <f>IF($O$16=0,0,$M$16*(Расчет!K402/$O$16))</f>
        <v>0</v>
      </c>
      <c r="O388" s="3">
        <f>IF(Расчет!P402=0,Расчет!L402,0)</f>
        <v>0</v>
      </c>
      <c r="P388" s="12">
        <f t="shared" si="42"/>
        <v>0</v>
      </c>
      <c r="Q388" s="3">
        <f>IF(Расчет!H402='ФОРМУЛЫ!'!$B$5,'ФОРМУЛЫ!'!A388,0)</f>
        <v>0</v>
      </c>
      <c r="R388" s="3">
        <f>IF(Расчет!H402='ФОРМУЛЫ!'!$B$4,'ФОРМУЛЫ!'!A388,0)</f>
        <v>0</v>
      </c>
      <c r="S388" s="3">
        <f>IF(Расчет!H402='ФОРМУЛЫ!'!$B$6,'ФОРМУЛЫ!'!A388,0)</f>
        <v>0</v>
      </c>
      <c r="T388" s="5">
        <f>ROUND((IF(Расчет!R402='ФОРМУЛЫ!'!$E$3,(A388-A388/1.18),IF(Расчет!R402='ФОРМУЛЫ!'!$E$4,0,IF(Расчет!R402='ФОРМУЛЫ!'!$E$5,(A388-A388/1.1),X))))*Расчет!E402,2)</f>
        <v>0</v>
      </c>
      <c r="U388" s="3">
        <f>ROUND((IF(Расчет!R402='ФОРМУЛЫ!'!$E$3,(J388-J388/1.18),IF(Расчет!R402='ФОРМУЛЫ!'!$E$4,0,IF(Расчет!R402='ФОРМУЛЫ!'!$E$5,(J388-J388/1.1),X))))*Расчет!E402,2)</f>
        <v>0</v>
      </c>
      <c r="V388" s="3">
        <f>ROUND((J388-J388/1.18)*Расчет!E402,2)</f>
        <v>0</v>
      </c>
      <c r="W388" s="3">
        <f>ROUND(A388*Расчет!E402*0.21/365,2)</f>
        <v>0</v>
      </c>
      <c r="X388" s="3">
        <f t="shared" si="43"/>
        <v>0</v>
      </c>
      <c r="Y388" s="3">
        <f>IF(($Q$2-Расчет!X402)&gt;0,($Q$2-Расчет!X402),0)</f>
        <v>0</v>
      </c>
      <c r="Z388" s="3">
        <f t="shared" si="44"/>
        <v>0</v>
      </c>
      <c r="AA388" s="3">
        <f>IF(IF(Y388&gt;0,$Q$3-$Q$2,$Q$3-Расчет!X402)&gt;0,IF(Y388&gt;0,$Q$3-$Q$2,$Q$3-Расчет!X402),0)</f>
        <v>0</v>
      </c>
      <c r="AB388" s="3">
        <f t="shared" si="45"/>
        <v>0</v>
      </c>
      <c r="AC388" s="3">
        <f>IF(IF(AA388&gt;0,$Q$4-$Q$3,$Q$4-Расчет!X402)&gt;0,IF(AA388&gt;0,$Q$4-$Q$3,$Q$4-Расчет!X402),0)</f>
        <v>0</v>
      </c>
      <c r="AD388" s="3">
        <f t="shared" si="46"/>
        <v>0</v>
      </c>
      <c r="AE388" s="3">
        <f>IF(IF(AC388&gt;0,$Q$5-$Q$4,$Q$5-Расчет!X402)&gt;0,IF(AC388&gt;0,$Q$5-$Q$4,$Q$5-Расчет!X402),0)</f>
        <v>0</v>
      </c>
      <c r="AF388" s="3">
        <f t="shared" si="47"/>
        <v>0</v>
      </c>
      <c r="AG388" s="3">
        <f>IF(IF(AE388&gt;0,$Q$6-$Q$5,$Q$6-Расчет!X402)&gt;0,IF(AE388&gt;0,$Q$6-$Q$5,$Q$6-Расчет!X402),0)</f>
        <v>0</v>
      </c>
      <c r="AH388" s="3">
        <f t="shared" si="48"/>
        <v>0</v>
      </c>
    </row>
    <row r="389" spans="1:34" x14ac:dyDescent="0.25">
      <c r="A389" s="3">
        <f>IF(Расчет!H403='ФОРМУЛЫ!'!$B$4,Расчет!G403*Расчет!$N$28,IF(Расчет!H403='ФОРМУЛЫ!'!$B$5,Расчет!G403,IF(Расчет!H403='ФОРМУЛЫ!'!$B$6,Расчет!G403*Расчет!$O$28,0)))</f>
        <v>0</v>
      </c>
      <c r="B389" s="3">
        <f>A389*Расчет!E403</f>
        <v>0</v>
      </c>
      <c r="C389" s="3">
        <f>IF(Расчет!J403='ФОРМУЛЫ!'!$B$3,Расчет!G403*Расчет!I403/100,IF(Расчет!J403='ФОРМУЛЫ!'!$B$4,Расчет!I403*Расчет!$N$28,IF(Расчет!J403='ФОРМУЛЫ!'!$B$5,Расчет!I403,IF(Расчет!J403='ФОРМУЛЫ!'!$B$6,Расчет!I403*Расчет!$O$28,0))))</f>
        <v>0</v>
      </c>
      <c r="D389" s="3">
        <f>C389*Расчет!E403</f>
        <v>0</v>
      </c>
      <c r="E389" s="3">
        <f t="shared" si="41"/>
        <v>0</v>
      </c>
      <c r="F389" s="3">
        <f>E389*Расчет!E403</f>
        <v>0</v>
      </c>
      <c r="G389" s="3">
        <f>IF(Расчет!M403="",'ФОРМУЛЫ!'!E389*(100+Расчет!$M$28)/100,'ФОРМУЛЫ!'!E389*(100+Расчет!M403)/100)</f>
        <v>0</v>
      </c>
      <c r="H389" s="7">
        <f>IF(Расчет!M403="",ROUND(Расчет!K403*(1+Расчет!$M$28/100),0),ROUND(Расчет!K403*(1+Расчет!M403/100),0))</f>
        <v>0</v>
      </c>
      <c r="I389" s="7">
        <f>IF(Расчет!M403="",(Расчет!$M$28+100)/100,(Расчет!M403+100)/100)</f>
        <v>1.2</v>
      </c>
      <c r="J389" s="5">
        <f>IF(Расчет!P403="",IF($O$16=0,'ФОРМУЛЫ!'!H389,ROUND(Расчет!K403*'ФОРМУЛЫ!'!I389+L389,0)),Расчет!P403)</f>
        <v>0</v>
      </c>
      <c r="K389" s="5">
        <f>J389*Расчет!E403</f>
        <v>0</v>
      </c>
      <c r="L389" s="3">
        <f>IF($O$16=0,0,$M$16*(Расчет!K403/$O$16))</f>
        <v>0</v>
      </c>
      <c r="O389" s="3">
        <f>IF(Расчет!P403=0,Расчет!L403,0)</f>
        <v>0</v>
      </c>
      <c r="P389" s="12">
        <f t="shared" si="42"/>
        <v>0</v>
      </c>
      <c r="Q389" s="3">
        <f>IF(Расчет!H403='ФОРМУЛЫ!'!$B$5,'ФОРМУЛЫ!'!A389,0)</f>
        <v>0</v>
      </c>
      <c r="R389" s="3">
        <f>IF(Расчет!H403='ФОРМУЛЫ!'!$B$4,'ФОРМУЛЫ!'!A389,0)</f>
        <v>0</v>
      </c>
      <c r="S389" s="3">
        <f>IF(Расчет!H403='ФОРМУЛЫ!'!$B$6,'ФОРМУЛЫ!'!A389,0)</f>
        <v>0</v>
      </c>
      <c r="T389" s="5">
        <f>ROUND((IF(Расчет!R403='ФОРМУЛЫ!'!$E$3,(A389-A389/1.18),IF(Расчет!R403='ФОРМУЛЫ!'!$E$4,0,IF(Расчет!R403='ФОРМУЛЫ!'!$E$5,(A389-A389/1.1),X))))*Расчет!E403,2)</f>
        <v>0</v>
      </c>
      <c r="U389" s="3">
        <f>ROUND((IF(Расчет!R403='ФОРМУЛЫ!'!$E$3,(J389-J389/1.18),IF(Расчет!R403='ФОРМУЛЫ!'!$E$4,0,IF(Расчет!R403='ФОРМУЛЫ!'!$E$5,(J389-J389/1.1),X))))*Расчет!E403,2)</f>
        <v>0</v>
      </c>
      <c r="V389" s="3">
        <f>ROUND((J389-J389/1.18)*Расчет!E403,2)</f>
        <v>0</v>
      </c>
      <c r="W389" s="3">
        <f>ROUND(A389*Расчет!E403*0.21/365,2)</f>
        <v>0</v>
      </c>
      <c r="X389" s="3">
        <f t="shared" si="43"/>
        <v>0</v>
      </c>
      <c r="Y389" s="3">
        <f>IF(($Q$2-Расчет!X403)&gt;0,($Q$2-Расчет!X403),0)</f>
        <v>0</v>
      </c>
      <c r="Z389" s="3">
        <f t="shared" si="44"/>
        <v>0</v>
      </c>
      <c r="AA389" s="3">
        <f>IF(IF(Y389&gt;0,$Q$3-$Q$2,$Q$3-Расчет!X403)&gt;0,IF(Y389&gt;0,$Q$3-$Q$2,$Q$3-Расчет!X403),0)</f>
        <v>0</v>
      </c>
      <c r="AB389" s="3">
        <f t="shared" si="45"/>
        <v>0</v>
      </c>
      <c r="AC389" s="3">
        <f>IF(IF(AA389&gt;0,$Q$4-$Q$3,$Q$4-Расчет!X403)&gt;0,IF(AA389&gt;0,$Q$4-$Q$3,$Q$4-Расчет!X403),0)</f>
        <v>0</v>
      </c>
      <c r="AD389" s="3">
        <f t="shared" si="46"/>
        <v>0</v>
      </c>
      <c r="AE389" s="3">
        <f>IF(IF(AC389&gt;0,$Q$5-$Q$4,$Q$5-Расчет!X403)&gt;0,IF(AC389&gt;0,$Q$5-$Q$4,$Q$5-Расчет!X403),0)</f>
        <v>0</v>
      </c>
      <c r="AF389" s="3">
        <f t="shared" si="47"/>
        <v>0</v>
      </c>
      <c r="AG389" s="3">
        <f>IF(IF(AE389&gt;0,$Q$6-$Q$5,$Q$6-Расчет!X403)&gt;0,IF(AE389&gt;0,$Q$6-$Q$5,$Q$6-Расчет!X403),0)</f>
        <v>0</v>
      </c>
      <c r="AH389" s="3">
        <f t="shared" si="48"/>
        <v>0</v>
      </c>
    </row>
    <row r="390" spans="1:34" x14ac:dyDescent="0.25">
      <c r="A390" s="3">
        <f>IF(Расчет!H404='ФОРМУЛЫ!'!$B$4,Расчет!G404*Расчет!$N$28,IF(Расчет!H404='ФОРМУЛЫ!'!$B$5,Расчет!G404,IF(Расчет!H404='ФОРМУЛЫ!'!$B$6,Расчет!G404*Расчет!$O$28,0)))</f>
        <v>0</v>
      </c>
      <c r="B390" s="3">
        <f>A390*Расчет!E404</f>
        <v>0</v>
      </c>
      <c r="C390" s="3">
        <f>IF(Расчет!J404='ФОРМУЛЫ!'!$B$3,Расчет!G404*Расчет!I404/100,IF(Расчет!J404='ФОРМУЛЫ!'!$B$4,Расчет!I404*Расчет!$N$28,IF(Расчет!J404='ФОРМУЛЫ!'!$B$5,Расчет!I404,IF(Расчет!J404='ФОРМУЛЫ!'!$B$6,Расчет!I404*Расчет!$O$28,0))))</f>
        <v>0</v>
      </c>
      <c r="D390" s="3">
        <f>C390*Расчет!E404</f>
        <v>0</v>
      </c>
      <c r="E390" s="3">
        <f t="shared" si="41"/>
        <v>0</v>
      </c>
      <c r="F390" s="3">
        <f>E390*Расчет!E404</f>
        <v>0</v>
      </c>
      <c r="G390" s="3">
        <f>IF(Расчет!M404="",'ФОРМУЛЫ!'!E390*(100+Расчет!$M$28)/100,'ФОРМУЛЫ!'!E390*(100+Расчет!M404)/100)</f>
        <v>0</v>
      </c>
      <c r="H390" s="7">
        <f>IF(Расчет!M404="",ROUND(Расчет!K404*(1+Расчет!$M$28/100),0),ROUND(Расчет!K404*(1+Расчет!M404/100),0))</f>
        <v>0</v>
      </c>
      <c r="I390" s="7">
        <f>IF(Расчет!M404="",(Расчет!$M$28+100)/100,(Расчет!M404+100)/100)</f>
        <v>1.2</v>
      </c>
      <c r="J390" s="5">
        <f>IF(Расчет!P404="",IF($O$16=0,'ФОРМУЛЫ!'!H390,ROUND(Расчет!K404*'ФОРМУЛЫ!'!I390+L390,0)),Расчет!P404)</f>
        <v>0</v>
      </c>
      <c r="K390" s="5">
        <f>J390*Расчет!E404</f>
        <v>0</v>
      </c>
      <c r="L390" s="3">
        <f>IF($O$16=0,0,$M$16*(Расчет!K404/$O$16))</f>
        <v>0</v>
      </c>
      <c r="O390" s="3">
        <f>IF(Расчет!P404=0,Расчет!L404,0)</f>
        <v>0</v>
      </c>
      <c r="P390" s="12">
        <f t="shared" si="42"/>
        <v>0</v>
      </c>
      <c r="Q390" s="3">
        <f>IF(Расчет!H404='ФОРМУЛЫ!'!$B$5,'ФОРМУЛЫ!'!A390,0)</f>
        <v>0</v>
      </c>
      <c r="R390" s="3">
        <f>IF(Расчет!H404='ФОРМУЛЫ!'!$B$4,'ФОРМУЛЫ!'!A390,0)</f>
        <v>0</v>
      </c>
      <c r="S390" s="3">
        <f>IF(Расчет!H404='ФОРМУЛЫ!'!$B$6,'ФОРМУЛЫ!'!A390,0)</f>
        <v>0</v>
      </c>
      <c r="T390" s="5">
        <f>ROUND((IF(Расчет!R404='ФОРМУЛЫ!'!$E$3,(A390-A390/1.18),IF(Расчет!R404='ФОРМУЛЫ!'!$E$4,0,IF(Расчет!R404='ФОРМУЛЫ!'!$E$5,(A390-A390/1.1),X))))*Расчет!E404,2)</f>
        <v>0</v>
      </c>
      <c r="U390" s="3">
        <f>ROUND((IF(Расчет!R404='ФОРМУЛЫ!'!$E$3,(J390-J390/1.18),IF(Расчет!R404='ФОРМУЛЫ!'!$E$4,0,IF(Расчет!R404='ФОРМУЛЫ!'!$E$5,(J390-J390/1.1),X))))*Расчет!E404,2)</f>
        <v>0</v>
      </c>
      <c r="V390" s="3">
        <f>ROUND((J390-J390/1.18)*Расчет!E404,2)</f>
        <v>0</v>
      </c>
      <c r="W390" s="3">
        <f>ROUND(A390*Расчет!E404*0.21/365,2)</f>
        <v>0</v>
      </c>
      <c r="X390" s="3">
        <f t="shared" si="43"/>
        <v>0</v>
      </c>
      <c r="Y390" s="3">
        <f>IF(($Q$2-Расчет!X404)&gt;0,($Q$2-Расчет!X404),0)</f>
        <v>0</v>
      </c>
      <c r="Z390" s="3">
        <f t="shared" si="44"/>
        <v>0</v>
      </c>
      <c r="AA390" s="3">
        <f>IF(IF(Y390&gt;0,$Q$3-$Q$2,$Q$3-Расчет!X404)&gt;0,IF(Y390&gt;0,$Q$3-$Q$2,$Q$3-Расчет!X404),0)</f>
        <v>0</v>
      </c>
      <c r="AB390" s="3">
        <f t="shared" si="45"/>
        <v>0</v>
      </c>
      <c r="AC390" s="3">
        <f>IF(IF(AA390&gt;0,$Q$4-$Q$3,$Q$4-Расчет!X404)&gt;0,IF(AA390&gt;0,$Q$4-$Q$3,$Q$4-Расчет!X404),0)</f>
        <v>0</v>
      </c>
      <c r="AD390" s="3">
        <f t="shared" si="46"/>
        <v>0</v>
      </c>
      <c r="AE390" s="3">
        <f>IF(IF(AC390&gt;0,$Q$5-$Q$4,$Q$5-Расчет!X404)&gt;0,IF(AC390&gt;0,$Q$5-$Q$4,$Q$5-Расчет!X404),0)</f>
        <v>0</v>
      </c>
      <c r="AF390" s="3">
        <f t="shared" si="47"/>
        <v>0</v>
      </c>
      <c r="AG390" s="3">
        <f>IF(IF(AE390&gt;0,$Q$6-$Q$5,$Q$6-Расчет!X404)&gt;0,IF(AE390&gt;0,$Q$6-$Q$5,$Q$6-Расчет!X404),0)</f>
        <v>0</v>
      </c>
      <c r="AH390" s="3">
        <f t="shared" si="48"/>
        <v>0</v>
      </c>
    </row>
    <row r="391" spans="1:34" x14ac:dyDescent="0.25">
      <c r="A391" s="3">
        <f>IF(Расчет!H405='ФОРМУЛЫ!'!$B$4,Расчет!G405*Расчет!$N$28,IF(Расчет!H405='ФОРМУЛЫ!'!$B$5,Расчет!G405,IF(Расчет!H405='ФОРМУЛЫ!'!$B$6,Расчет!G405*Расчет!$O$28,0)))</f>
        <v>0</v>
      </c>
      <c r="B391" s="3">
        <f>A391*Расчет!E405</f>
        <v>0</v>
      </c>
      <c r="C391" s="3">
        <f>IF(Расчет!J405='ФОРМУЛЫ!'!$B$3,Расчет!G405*Расчет!I405/100,IF(Расчет!J405='ФОРМУЛЫ!'!$B$4,Расчет!I405*Расчет!$N$28,IF(Расчет!J405='ФОРМУЛЫ!'!$B$5,Расчет!I405,IF(Расчет!J405='ФОРМУЛЫ!'!$B$6,Расчет!I405*Расчет!$O$28,0))))</f>
        <v>0</v>
      </c>
      <c r="D391" s="3">
        <f>C391*Расчет!E405</f>
        <v>0</v>
      </c>
      <c r="E391" s="3">
        <f t="shared" si="41"/>
        <v>0</v>
      </c>
      <c r="F391" s="3">
        <f>E391*Расчет!E405</f>
        <v>0</v>
      </c>
      <c r="G391" s="3">
        <f>IF(Расчет!M405="",'ФОРМУЛЫ!'!E391*(100+Расчет!$M$28)/100,'ФОРМУЛЫ!'!E391*(100+Расчет!M405)/100)</f>
        <v>0</v>
      </c>
      <c r="H391" s="7">
        <f>IF(Расчет!M405="",ROUND(Расчет!K405*(1+Расчет!$M$28/100),0),ROUND(Расчет!K405*(1+Расчет!M405/100),0))</f>
        <v>0</v>
      </c>
      <c r="I391" s="7">
        <f>IF(Расчет!M405="",(Расчет!$M$28+100)/100,(Расчет!M405+100)/100)</f>
        <v>1.2</v>
      </c>
      <c r="J391" s="5">
        <f>IF(Расчет!P405="",IF($O$16=0,'ФОРМУЛЫ!'!H391,ROUND(Расчет!K405*'ФОРМУЛЫ!'!I391+L391,0)),Расчет!P405)</f>
        <v>0</v>
      </c>
      <c r="K391" s="5">
        <f>J391*Расчет!E405</f>
        <v>0</v>
      </c>
      <c r="L391" s="3">
        <f>IF($O$16=0,0,$M$16*(Расчет!K405/$O$16))</f>
        <v>0</v>
      </c>
      <c r="O391" s="3">
        <f>IF(Расчет!P405=0,Расчет!L405,0)</f>
        <v>0</v>
      </c>
      <c r="P391" s="12">
        <f t="shared" si="42"/>
        <v>0</v>
      </c>
      <c r="Q391" s="3">
        <f>IF(Расчет!H405='ФОРМУЛЫ!'!$B$5,'ФОРМУЛЫ!'!A391,0)</f>
        <v>0</v>
      </c>
      <c r="R391" s="3">
        <f>IF(Расчет!H405='ФОРМУЛЫ!'!$B$4,'ФОРМУЛЫ!'!A391,0)</f>
        <v>0</v>
      </c>
      <c r="S391" s="3">
        <f>IF(Расчет!H405='ФОРМУЛЫ!'!$B$6,'ФОРМУЛЫ!'!A391,0)</f>
        <v>0</v>
      </c>
      <c r="T391" s="5">
        <f>ROUND((IF(Расчет!R405='ФОРМУЛЫ!'!$E$3,(A391-A391/1.18),IF(Расчет!R405='ФОРМУЛЫ!'!$E$4,0,IF(Расчет!R405='ФОРМУЛЫ!'!$E$5,(A391-A391/1.1),X))))*Расчет!E405,2)</f>
        <v>0</v>
      </c>
      <c r="U391" s="3">
        <f>ROUND((IF(Расчет!R405='ФОРМУЛЫ!'!$E$3,(J391-J391/1.18),IF(Расчет!R405='ФОРМУЛЫ!'!$E$4,0,IF(Расчет!R405='ФОРМУЛЫ!'!$E$5,(J391-J391/1.1),X))))*Расчет!E405,2)</f>
        <v>0</v>
      </c>
      <c r="V391" s="3">
        <f>ROUND((J391-J391/1.18)*Расчет!E405,2)</f>
        <v>0</v>
      </c>
      <c r="W391" s="3">
        <f>ROUND(A391*Расчет!E405*0.21/365,2)</f>
        <v>0</v>
      </c>
      <c r="X391" s="3">
        <f t="shared" si="43"/>
        <v>0</v>
      </c>
      <c r="Y391" s="3">
        <f>IF(($Q$2-Расчет!X405)&gt;0,($Q$2-Расчет!X405),0)</f>
        <v>0</v>
      </c>
      <c r="Z391" s="3">
        <f t="shared" si="44"/>
        <v>0</v>
      </c>
      <c r="AA391" s="3">
        <f>IF(IF(Y391&gt;0,$Q$3-$Q$2,$Q$3-Расчет!X405)&gt;0,IF(Y391&gt;0,$Q$3-$Q$2,$Q$3-Расчет!X405),0)</f>
        <v>0</v>
      </c>
      <c r="AB391" s="3">
        <f t="shared" si="45"/>
        <v>0</v>
      </c>
      <c r="AC391" s="3">
        <f>IF(IF(AA391&gt;0,$Q$4-$Q$3,$Q$4-Расчет!X405)&gt;0,IF(AA391&gt;0,$Q$4-$Q$3,$Q$4-Расчет!X405),0)</f>
        <v>0</v>
      </c>
      <c r="AD391" s="3">
        <f t="shared" si="46"/>
        <v>0</v>
      </c>
      <c r="AE391" s="3">
        <f>IF(IF(AC391&gt;0,$Q$5-$Q$4,$Q$5-Расчет!X405)&gt;0,IF(AC391&gt;0,$Q$5-$Q$4,$Q$5-Расчет!X405),0)</f>
        <v>0</v>
      </c>
      <c r="AF391" s="3">
        <f t="shared" si="47"/>
        <v>0</v>
      </c>
      <c r="AG391" s="3">
        <f>IF(IF(AE391&gt;0,$Q$6-$Q$5,$Q$6-Расчет!X405)&gt;0,IF(AE391&gt;0,$Q$6-$Q$5,$Q$6-Расчет!X405),0)</f>
        <v>0</v>
      </c>
      <c r="AH391" s="3">
        <f t="shared" si="48"/>
        <v>0</v>
      </c>
    </row>
    <row r="392" spans="1:34" x14ac:dyDescent="0.25">
      <c r="A392" s="3">
        <f>IF(Расчет!H406='ФОРМУЛЫ!'!$B$4,Расчет!G406*Расчет!$N$28,IF(Расчет!H406='ФОРМУЛЫ!'!$B$5,Расчет!G406,IF(Расчет!H406='ФОРМУЛЫ!'!$B$6,Расчет!G406*Расчет!$O$28,0)))</f>
        <v>0</v>
      </c>
      <c r="B392" s="3">
        <f>A392*Расчет!E406</f>
        <v>0</v>
      </c>
      <c r="C392" s="3">
        <f>IF(Расчет!J406='ФОРМУЛЫ!'!$B$3,Расчет!G406*Расчет!I406/100,IF(Расчет!J406='ФОРМУЛЫ!'!$B$4,Расчет!I406*Расчет!$N$28,IF(Расчет!J406='ФОРМУЛЫ!'!$B$5,Расчет!I406,IF(Расчет!J406='ФОРМУЛЫ!'!$B$6,Расчет!I406*Расчет!$O$28,0))))</f>
        <v>0</v>
      </c>
      <c r="D392" s="3">
        <f>C392*Расчет!E406</f>
        <v>0</v>
      </c>
      <c r="E392" s="3">
        <f t="shared" si="41"/>
        <v>0</v>
      </c>
      <c r="F392" s="3">
        <f>E392*Расчет!E406</f>
        <v>0</v>
      </c>
      <c r="G392" s="3">
        <f>IF(Расчет!M406="",'ФОРМУЛЫ!'!E392*(100+Расчет!$M$28)/100,'ФОРМУЛЫ!'!E392*(100+Расчет!M406)/100)</f>
        <v>0</v>
      </c>
      <c r="H392" s="7">
        <f>IF(Расчет!M406="",ROUND(Расчет!K406*(1+Расчет!$M$28/100),0),ROUND(Расчет!K406*(1+Расчет!M406/100),0))</f>
        <v>0</v>
      </c>
      <c r="I392" s="7">
        <f>IF(Расчет!M406="",(Расчет!$M$28+100)/100,(Расчет!M406+100)/100)</f>
        <v>1.2</v>
      </c>
      <c r="J392" s="5">
        <f>IF(Расчет!P406="",IF($O$16=0,'ФОРМУЛЫ!'!H392,ROUND(Расчет!K406*'ФОРМУЛЫ!'!I392+L392,0)),Расчет!P406)</f>
        <v>0</v>
      </c>
      <c r="K392" s="5">
        <f>J392*Расчет!E406</f>
        <v>0</v>
      </c>
      <c r="L392" s="3">
        <f>IF($O$16=0,0,$M$16*(Расчет!K406/$O$16))</f>
        <v>0</v>
      </c>
      <c r="O392" s="3">
        <f>IF(Расчет!P406=0,Расчет!L406,0)</f>
        <v>0</v>
      </c>
      <c r="P392" s="12">
        <f t="shared" si="42"/>
        <v>0</v>
      </c>
      <c r="Q392" s="3">
        <f>IF(Расчет!H406='ФОРМУЛЫ!'!$B$5,'ФОРМУЛЫ!'!A392,0)</f>
        <v>0</v>
      </c>
      <c r="R392" s="3">
        <f>IF(Расчет!H406='ФОРМУЛЫ!'!$B$4,'ФОРМУЛЫ!'!A392,0)</f>
        <v>0</v>
      </c>
      <c r="S392" s="3">
        <f>IF(Расчет!H406='ФОРМУЛЫ!'!$B$6,'ФОРМУЛЫ!'!A392,0)</f>
        <v>0</v>
      </c>
      <c r="T392" s="5">
        <f>ROUND((IF(Расчет!R406='ФОРМУЛЫ!'!$E$3,(A392-A392/1.18),IF(Расчет!R406='ФОРМУЛЫ!'!$E$4,0,IF(Расчет!R406='ФОРМУЛЫ!'!$E$5,(A392-A392/1.1),X))))*Расчет!E406,2)</f>
        <v>0</v>
      </c>
      <c r="U392" s="3">
        <f>ROUND((IF(Расчет!R406='ФОРМУЛЫ!'!$E$3,(J392-J392/1.18),IF(Расчет!R406='ФОРМУЛЫ!'!$E$4,0,IF(Расчет!R406='ФОРМУЛЫ!'!$E$5,(J392-J392/1.1),X))))*Расчет!E406,2)</f>
        <v>0</v>
      </c>
      <c r="V392" s="3">
        <f>ROUND((J392-J392/1.18)*Расчет!E406,2)</f>
        <v>0</v>
      </c>
      <c r="W392" s="3">
        <f>ROUND(A392*Расчет!E406*0.21/365,2)</f>
        <v>0</v>
      </c>
      <c r="X392" s="3">
        <f t="shared" si="43"/>
        <v>0</v>
      </c>
      <c r="Y392" s="3">
        <f>IF(($Q$2-Расчет!X406)&gt;0,($Q$2-Расчет!X406),0)</f>
        <v>0</v>
      </c>
      <c r="Z392" s="3">
        <f t="shared" si="44"/>
        <v>0</v>
      </c>
      <c r="AA392" s="3">
        <f>IF(IF(Y392&gt;0,$Q$3-$Q$2,$Q$3-Расчет!X406)&gt;0,IF(Y392&gt;0,$Q$3-$Q$2,$Q$3-Расчет!X406),0)</f>
        <v>0</v>
      </c>
      <c r="AB392" s="3">
        <f t="shared" si="45"/>
        <v>0</v>
      </c>
      <c r="AC392" s="3">
        <f>IF(IF(AA392&gt;0,$Q$4-$Q$3,$Q$4-Расчет!X406)&gt;0,IF(AA392&gt;0,$Q$4-$Q$3,$Q$4-Расчет!X406),0)</f>
        <v>0</v>
      </c>
      <c r="AD392" s="3">
        <f t="shared" si="46"/>
        <v>0</v>
      </c>
      <c r="AE392" s="3">
        <f>IF(IF(AC392&gt;0,$Q$5-$Q$4,$Q$5-Расчет!X406)&gt;0,IF(AC392&gt;0,$Q$5-$Q$4,$Q$5-Расчет!X406),0)</f>
        <v>0</v>
      </c>
      <c r="AF392" s="3">
        <f t="shared" si="47"/>
        <v>0</v>
      </c>
      <c r="AG392" s="3">
        <f>IF(IF(AE392&gt;0,$Q$6-$Q$5,$Q$6-Расчет!X406)&gt;0,IF(AE392&gt;0,$Q$6-$Q$5,$Q$6-Расчет!X406),0)</f>
        <v>0</v>
      </c>
      <c r="AH392" s="3">
        <f t="shared" si="48"/>
        <v>0</v>
      </c>
    </row>
    <row r="393" spans="1:34" x14ac:dyDescent="0.25">
      <c r="A393" s="3">
        <f>IF(Расчет!H407='ФОРМУЛЫ!'!$B$4,Расчет!G407*Расчет!$N$28,IF(Расчет!H407='ФОРМУЛЫ!'!$B$5,Расчет!G407,IF(Расчет!H407='ФОРМУЛЫ!'!$B$6,Расчет!G407*Расчет!$O$28,0)))</f>
        <v>0</v>
      </c>
      <c r="B393" s="3">
        <f>A393*Расчет!E407</f>
        <v>0</v>
      </c>
      <c r="C393" s="3">
        <f>IF(Расчет!J407='ФОРМУЛЫ!'!$B$3,Расчет!G407*Расчет!I407/100,IF(Расчет!J407='ФОРМУЛЫ!'!$B$4,Расчет!I407*Расчет!$N$28,IF(Расчет!J407='ФОРМУЛЫ!'!$B$5,Расчет!I407,IF(Расчет!J407='ФОРМУЛЫ!'!$B$6,Расчет!I407*Расчет!$O$28,0))))</f>
        <v>0</v>
      </c>
      <c r="D393" s="3">
        <f>C393*Расчет!E407</f>
        <v>0</v>
      </c>
      <c r="E393" s="3">
        <f t="shared" si="41"/>
        <v>0</v>
      </c>
      <c r="F393" s="3">
        <f>E393*Расчет!E407</f>
        <v>0</v>
      </c>
      <c r="G393" s="3">
        <f>IF(Расчет!M407="",'ФОРМУЛЫ!'!E393*(100+Расчет!$M$28)/100,'ФОРМУЛЫ!'!E393*(100+Расчет!M407)/100)</f>
        <v>0</v>
      </c>
      <c r="H393" s="7">
        <f>IF(Расчет!M407="",ROUND(Расчет!K407*(1+Расчет!$M$28/100),0),ROUND(Расчет!K407*(1+Расчет!M407/100),0))</f>
        <v>0</v>
      </c>
      <c r="I393" s="7">
        <f>IF(Расчет!M407="",(Расчет!$M$28+100)/100,(Расчет!M407+100)/100)</f>
        <v>1.2</v>
      </c>
      <c r="J393" s="5">
        <f>IF(Расчет!P407="",IF($O$16=0,'ФОРМУЛЫ!'!H393,ROUND(Расчет!K407*'ФОРМУЛЫ!'!I393+L393,0)),Расчет!P407)</f>
        <v>0</v>
      </c>
      <c r="K393" s="5">
        <f>J393*Расчет!E407</f>
        <v>0</v>
      </c>
      <c r="L393" s="3">
        <f>IF($O$16=0,0,$M$16*(Расчет!K407/$O$16))</f>
        <v>0</v>
      </c>
      <c r="O393" s="3">
        <f>IF(Расчет!P407=0,Расчет!L407,0)</f>
        <v>0</v>
      </c>
      <c r="P393" s="12">
        <f t="shared" si="42"/>
        <v>0</v>
      </c>
      <c r="Q393" s="3">
        <f>IF(Расчет!H407='ФОРМУЛЫ!'!$B$5,'ФОРМУЛЫ!'!A393,0)</f>
        <v>0</v>
      </c>
      <c r="R393" s="3">
        <f>IF(Расчет!H407='ФОРМУЛЫ!'!$B$4,'ФОРМУЛЫ!'!A393,0)</f>
        <v>0</v>
      </c>
      <c r="S393" s="3">
        <f>IF(Расчет!H407='ФОРМУЛЫ!'!$B$6,'ФОРМУЛЫ!'!A393,0)</f>
        <v>0</v>
      </c>
      <c r="T393" s="5">
        <f>ROUND((IF(Расчет!R407='ФОРМУЛЫ!'!$E$3,(A393-A393/1.18),IF(Расчет!R407='ФОРМУЛЫ!'!$E$4,0,IF(Расчет!R407='ФОРМУЛЫ!'!$E$5,(A393-A393/1.1),X))))*Расчет!E407,2)</f>
        <v>0</v>
      </c>
      <c r="U393" s="3">
        <f>ROUND((IF(Расчет!R407='ФОРМУЛЫ!'!$E$3,(J393-J393/1.18),IF(Расчет!R407='ФОРМУЛЫ!'!$E$4,0,IF(Расчет!R407='ФОРМУЛЫ!'!$E$5,(J393-J393/1.1),X))))*Расчет!E407,2)</f>
        <v>0</v>
      </c>
      <c r="V393" s="3">
        <f>ROUND((J393-J393/1.18)*Расчет!E407,2)</f>
        <v>0</v>
      </c>
      <c r="W393" s="3">
        <f>ROUND(A393*Расчет!E407*0.21/365,2)</f>
        <v>0</v>
      </c>
      <c r="X393" s="3">
        <f t="shared" si="43"/>
        <v>0</v>
      </c>
      <c r="Y393" s="3">
        <f>IF(($Q$2-Расчет!X407)&gt;0,($Q$2-Расчет!X407),0)</f>
        <v>0</v>
      </c>
      <c r="Z393" s="3">
        <f t="shared" si="44"/>
        <v>0</v>
      </c>
      <c r="AA393" s="3">
        <f>IF(IF(Y393&gt;0,$Q$3-$Q$2,$Q$3-Расчет!X407)&gt;0,IF(Y393&gt;0,$Q$3-$Q$2,$Q$3-Расчет!X407),0)</f>
        <v>0</v>
      </c>
      <c r="AB393" s="3">
        <f t="shared" si="45"/>
        <v>0</v>
      </c>
      <c r="AC393" s="3">
        <f>IF(IF(AA393&gt;0,$Q$4-$Q$3,$Q$4-Расчет!X407)&gt;0,IF(AA393&gt;0,$Q$4-$Q$3,$Q$4-Расчет!X407),0)</f>
        <v>0</v>
      </c>
      <c r="AD393" s="3">
        <f t="shared" si="46"/>
        <v>0</v>
      </c>
      <c r="AE393" s="3">
        <f>IF(IF(AC393&gt;0,$Q$5-$Q$4,$Q$5-Расчет!X407)&gt;0,IF(AC393&gt;0,$Q$5-$Q$4,$Q$5-Расчет!X407),0)</f>
        <v>0</v>
      </c>
      <c r="AF393" s="3">
        <f t="shared" si="47"/>
        <v>0</v>
      </c>
      <c r="AG393" s="3">
        <f>IF(IF(AE393&gt;0,$Q$6-$Q$5,$Q$6-Расчет!X407)&gt;0,IF(AE393&gt;0,$Q$6-$Q$5,$Q$6-Расчет!X407),0)</f>
        <v>0</v>
      </c>
      <c r="AH393" s="3">
        <f t="shared" si="48"/>
        <v>0</v>
      </c>
    </row>
    <row r="394" spans="1:34" x14ac:dyDescent="0.25">
      <c r="A394" s="3">
        <f>IF(Расчет!H408='ФОРМУЛЫ!'!$B$4,Расчет!G408*Расчет!$N$28,IF(Расчет!H408='ФОРМУЛЫ!'!$B$5,Расчет!G408,IF(Расчет!H408='ФОРМУЛЫ!'!$B$6,Расчет!G408*Расчет!$O$28,0)))</f>
        <v>0</v>
      </c>
      <c r="B394" s="3">
        <f>A394*Расчет!E408</f>
        <v>0</v>
      </c>
      <c r="C394" s="3">
        <f>IF(Расчет!J408='ФОРМУЛЫ!'!$B$3,Расчет!G408*Расчет!I408/100,IF(Расчет!J408='ФОРМУЛЫ!'!$B$4,Расчет!I408*Расчет!$N$28,IF(Расчет!J408='ФОРМУЛЫ!'!$B$5,Расчет!I408,IF(Расчет!J408='ФОРМУЛЫ!'!$B$6,Расчет!I408*Расчет!$O$28,0))))</f>
        <v>0</v>
      </c>
      <c r="D394" s="3">
        <f>C394*Расчет!E408</f>
        <v>0</v>
      </c>
      <c r="E394" s="3">
        <f t="shared" si="41"/>
        <v>0</v>
      </c>
      <c r="F394" s="3">
        <f>E394*Расчет!E408</f>
        <v>0</v>
      </c>
      <c r="G394" s="3">
        <f>IF(Расчет!M408="",'ФОРМУЛЫ!'!E394*(100+Расчет!$M$28)/100,'ФОРМУЛЫ!'!E394*(100+Расчет!M408)/100)</f>
        <v>0</v>
      </c>
      <c r="H394" s="7">
        <f>IF(Расчет!M408="",ROUND(Расчет!K408*(1+Расчет!$M$28/100),0),ROUND(Расчет!K408*(1+Расчет!M408/100),0))</f>
        <v>0</v>
      </c>
      <c r="I394" s="7">
        <f>IF(Расчет!M408="",(Расчет!$M$28+100)/100,(Расчет!M408+100)/100)</f>
        <v>1.2</v>
      </c>
      <c r="J394" s="5">
        <f>IF(Расчет!P408="",IF($O$16=0,'ФОРМУЛЫ!'!H394,ROUND(Расчет!K408*'ФОРМУЛЫ!'!I394+L394,0)),Расчет!P408)</f>
        <v>0</v>
      </c>
      <c r="K394" s="5">
        <f>J394*Расчет!E408</f>
        <v>0</v>
      </c>
      <c r="L394" s="3">
        <f>IF($O$16=0,0,$M$16*(Расчет!K408/$O$16))</f>
        <v>0</v>
      </c>
      <c r="O394" s="3">
        <f>IF(Расчет!P408=0,Расчет!L408,0)</f>
        <v>0</v>
      </c>
      <c r="P394" s="12">
        <f t="shared" si="42"/>
        <v>0</v>
      </c>
      <c r="Q394" s="3">
        <f>IF(Расчет!H408='ФОРМУЛЫ!'!$B$5,'ФОРМУЛЫ!'!A394,0)</f>
        <v>0</v>
      </c>
      <c r="R394" s="3">
        <f>IF(Расчет!H408='ФОРМУЛЫ!'!$B$4,'ФОРМУЛЫ!'!A394,0)</f>
        <v>0</v>
      </c>
      <c r="S394" s="3">
        <f>IF(Расчет!H408='ФОРМУЛЫ!'!$B$6,'ФОРМУЛЫ!'!A394,0)</f>
        <v>0</v>
      </c>
      <c r="T394" s="5">
        <f>ROUND((IF(Расчет!R408='ФОРМУЛЫ!'!$E$3,(A394-A394/1.18),IF(Расчет!R408='ФОРМУЛЫ!'!$E$4,0,IF(Расчет!R408='ФОРМУЛЫ!'!$E$5,(A394-A394/1.1),X))))*Расчет!E408,2)</f>
        <v>0</v>
      </c>
      <c r="U394" s="3">
        <f>ROUND((IF(Расчет!R408='ФОРМУЛЫ!'!$E$3,(J394-J394/1.18),IF(Расчет!R408='ФОРМУЛЫ!'!$E$4,0,IF(Расчет!R408='ФОРМУЛЫ!'!$E$5,(J394-J394/1.1),X))))*Расчет!E408,2)</f>
        <v>0</v>
      </c>
      <c r="V394" s="3">
        <f>ROUND((J394-J394/1.18)*Расчет!E408,2)</f>
        <v>0</v>
      </c>
      <c r="W394" s="3">
        <f>ROUND(A394*Расчет!E408*0.21/365,2)</f>
        <v>0</v>
      </c>
      <c r="X394" s="3">
        <f t="shared" si="43"/>
        <v>0</v>
      </c>
      <c r="Y394" s="3">
        <f>IF(($Q$2-Расчет!X408)&gt;0,($Q$2-Расчет!X408),0)</f>
        <v>0</v>
      </c>
      <c r="Z394" s="3">
        <f t="shared" si="44"/>
        <v>0</v>
      </c>
      <c r="AA394" s="3">
        <f>IF(IF(Y394&gt;0,$Q$3-$Q$2,$Q$3-Расчет!X408)&gt;0,IF(Y394&gt;0,$Q$3-$Q$2,$Q$3-Расчет!X408),0)</f>
        <v>0</v>
      </c>
      <c r="AB394" s="3">
        <f t="shared" si="45"/>
        <v>0</v>
      </c>
      <c r="AC394" s="3">
        <f>IF(IF(AA394&gt;0,$Q$4-$Q$3,$Q$4-Расчет!X408)&gt;0,IF(AA394&gt;0,$Q$4-$Q$3,$Q$4-Расчет!X408),0)</f>
        <v>0</v>
      </c>
      <c r="AD394" s="3">
        <f t="shared" si="46"/>
        <v>0</v>
      </c>
      <c r="AE394" s="3">
        <f>IF(IF(AC394&gt;0,$Q$5-$Q$4,$Q$5-Расчет!X408)&gt;0,IF(AC394&gt;0,$Q$5-$Q$4,$Q$5-Расчет!X408),0)</f>
        <v>0</v>
      </c>
      <c r="AF394" s="3">
        <f t="shared" si="47"/>
        <v>0</v>
      </c>
      <c r="AG394" s="3">
        <f>IF(IF(AE394&gt;0,$Q$6-$Q$5,$Q$6-Расчет!X408)&gt;0,IF(AE394&gt;0,$Q$6-$Q$5,$Q$6-Расчет!X408),0)</f>
        <v>0</v>
      </c>
      <c r="AH394" s="3">
        <f t="shared" si="48"/>
        <v>0</v>
      </c>
    </row>
    <row r="395" spans="1:34" x14ac:dyDescent="0.25">
      <c r="A395" s="3">
        <f>IF(Расчет!H409='ФОРМУЛЫ!'!$B$4,Расчет!G409*Расчет!$N$28,IF(Расчет!H409='ФОРМУЛЫ!'!$B$5,Расчет!G409,IF(Расчет!H409='ФОРМУЛЫ!'!$B$6,Расчет!G409*Расчет!$O$28,0)))</f>
        <v>0</v>
      </c>
      <c r="B395" s="3">
        <f>A395*Расчет!E409</f>
        <v>0</v>
      </c>
      <c r="C395" s="3">
        <f>IF(Расчет!J409='ФОРМУЛЫ!'!$B$3,Расчет!G409*Расчет!I409/100,IF(Расчет!J409='ФОРМУЛЫ!'!$B$4,Расчет!I409*Расчет!$N$28,IF(Расчет!J409='ФОРМУЛЫ!'!$B$5,Расчет!I409,IF(Расчет!J409='ФОРМУЛЫ!'!$B$6,Расчет!I409*Расчет!$O$28,0))))</f>
        <v>0</v>
      </c>
      <c r="D395" s="3">
        <f>C395*Расчет!E409</f>
        <v>0</v>
      </c>
      <c r="E395" s="3">
        <f t="shared" si="41"/>
        <v>0</v>
      </c>
      <c r="F395" s="3">
        <f>E395*Расчет!E409</f>
        <v>0</v>
      </c>
      <c r="G395" s="3">
        <f>IF(Расчет!M409="",'ФОРМУЛЫ!'!E395*(100+Расчет!$M$28)/100,'ФОРМУЛЫ!'!E395*(100+Расчет!M409)/100)</f>
        <v>0</v>
      </c>
      <c r="H395" s="7">
        <f>IF(Расчет!M409="",ROUND(Расчет!K409*(1+Расчет!$M$28/100),0),ROUND(Расчет!K409*(1+Расчет!M409/100),0))</f>
        <v>0</v>
      </c>
      <c r="I395" s="7">
        <f>IF(Расчет!M409="",(Расчет!$M$28+100)/100,(Расчет!M409+100)/100)</f>
        <v>1.2</v>
      </c>
      <c r="J395" s="5">
        <f>IF(Расчет!P409="",IF($O$16=0,'ФОРМУЛЫ!'!H395,ROUND(Расчет!K409*'ФОРМУЛЫ!'!I395+L395,0)),Расчет!P409)</f>
        <v>0</v>
      </c>
      <c r="K395" s="5">
        <f>J395*Расчет!E409</f>
        <v>0</v>
      </c>
      <c r="L395" s="3">
        <f>IF($O$16=0,0,$M$16*(Расчет!K409/$O$16))</f>
        <v>0</v>
      </c>
      <c r="O395" s="3">
        <f>IF(Расчет!P409=0,Расчет!L409,0)</f>
        <v>0</v>
      </c>
      <c r="P395" s="12">
        <f t="shared" si="42"/>
        <v>0</v>
      </c>
      <c r="Q395" s="3">
        <f>IF(Расчет!H409='ФОРМУЛЫ!'!$B$5,'ФОРМУЛЫ!'!A395,0)</f>
        <v>0</v>
      </c>
      <c r="R395" s="3">
        <f>IF(Расчет!H409='ФОРМУЛЫ!'!$B$4,'ФОРМУЛЫ!'!A395,0)</f>
        <v>0</v>
      </c>
      <c r="S395" s="3">
        <f>IF(Расчет!H409='ФОРМУЛЫ!'!$B$6,'ФОРМУЛЫ!'!A395,0)</f>
        <v>0</v>
      </c>
      <c r="T395" s="5">
        <f>ROUND((IF(Расчет!R409='ФОРМУЛЫ!'!$E$3,(A395-A395/1.18),IF(Расчет!R409='ФОРМУЛЫ!'!$E$4,0,IF(Расчет!R409='ФОРМУЛЫ!'!$E$5,(A395-A395/1.1),X))))*Расчет!E409,2)</f>
        <v>0</v>
      </c>
      <c r="U395" s="3">
        <f>ROUND((IF(Расчет!R409='ФОРМУЛЫ!'!$E$3,(J395-J395/1.18),IF(Расчет!R409='ФОРМУЛЫ!'!$E$4,0,IF(Расчет!R409='ФОРМУЛЫ!'!$E$5,(J395-J395/1.1),X))))*Расчет!E409,2)</f>
        <v>0</v>
      </c>
      <c r="V395" s="3">
        <f>ROUND((J395-J395/1.18)*Расчет!E409,2)</f>
        <v>0</v>
      </c>
      <c r="W395" s="3">
        <f>ROUND(A395*Расчет!E409*0.21/365,2)</f>
        <v>0</v>
      </c>
      <c r="X395" s="3">
        <f t="shared" si="43"/>
        <v>0</v>
      </c>
      <c r="Y395" s="3">
        <f>IF(($Q$2-Расчет!X409)&gt;0,($Q$2-Расчет!X409),0)</f>
        <v>0</v>
      </c>
      <c r="Z395" s="3">
        <f t="shared" si="44"/>
        <v>0</v>
      </c>
      <c r="AA395" s="3">
        <f>IF(IF(Y395&gt;0,$Q$3-$Q$2,$Q$3-Расчет!X409)&gt;0,IF(Y395&gt;0,$Q$3-$Q$2,$Q$3-Расчет!X409),0)</f>
        <v>0</v>
      </c>
      <c r="AB395" s="3">
        <f t="shared" si="45"/>
        <v>0</v>
      </c>
      <c r="AC395" s="3">
        <f>IF(IF(AA395&gt;0,$Q$4-$Q$3,$Q$4-Расчет!X409)&gt;0,IF(AA395&gt;0,$Q$4-$Q$3,$Q$4-Расчет!X409),0)</f>
        <v>0</v>
      </c>
      <c r="AD395" s="3">
        <f t="shared" si="46"/>
        <v>0</v>
      </c>
      <c r="AE395" s="3">
        <f>IF(IF(AC395&gt;0,$Q$5-$Q$4,$Q$5-Расчет!X409)&gt;0,IF(AC395&gt;0,$Q$5-$Q$4,$Q$5-Расчет!X409),0)</f>
        <v>0</v>
      </c>
      <c r="AF395" s="3">
        <f t="shared" si="47"/>
        <v>0</v>
      </c>
      <c r="AG395" s="3">
        <f>IF(IF(AE395&gt;0,$Q$6-$Q$5,$Q$6-Расчет!X409)&gt;0,IF(AE395&gt;0,$Q$6-$Q$5,$Q$6-Расчет!X409),0)</f>
        <v>0</v>
      </c>
      <c r="AH395" s="3">
        <f t="shared" si="48"/>
        <v>0</v>
      </c>
    </row>
    <row r="396" spans="1:34" x14ac:dyDescent="0.25">
      <c r="A396" s="3">
        <f>IF(Расчет!H410='ФОРМУЛЫ!'!$B$4,Расчет!G410*Расчет!$N$28,IF(Расчет!H410='ФОРМУЛЫ!'!$B$5,Расчет!G410,IF(Расчет!H410='ФОРМУЛЫ!'!$B$6,Расчет!G410*Расчет!$O$28,0)))</f>
        <v>0</v>
      </c>
      <c r="B396" s="3">
        <f>A396*Расчет!E410</f>
        <v>0</v>
      </c>
      <c r="C396" s="3">
        <f>IF(Расчет!J410='ФОРМУЛЫ!'!$B$3,Расчет!G410*Расчет!I410/100,IF(Расчет!J410='ФОРМУЛЫ!'!$B$4,Расчет!I410*Расчет!$N$28,IF(Расчет!J410='ФОРМУЛЫ!'!$B$5,Расчет!I410,IF(Расчет!J410='ФОРМУЛЫ!'!$B$6,Расчет!I410*Расчет!$O$28,0))))</f>
        <v>0</v>
      </c>
      <c r="D396" s="3">
        <f>C396*Расчет!E410</f>
        <v>0</v>
      </c>
      <c r="E396" s="3">
        <f t="shared" si="41"/>
        <v>0</v>
      </c>
      <c r="F396" s="3">
        <f>E396*Расчет!E410</f>
        <v>0</v>
      </c>
      <c r="G396" s="3">
        <f>IF(Расчет!M410="",'ФОРМУЛЫ!'!E396*(100+Расчет!$M$28)/100,'ФОРМУЛЫ!'!E396*(100+Расчет!M410)/100)</f>
        <v>0</v>
      </c>
      <c r="H396" s="7">
        <f>IF(Расчет!M410="",ROUND(Расчет!K410*(1+Расчет!$M$28/100),0),ROUND(Расчет!K410*(1+Расчет!M410/100),0))</f>
        <v>0</v>
      </c>
      <c r="I396" s="7">
        <f>IF(Расчет!M410="",(Расчет!$M$28+100)/100,(Расчет!M410+100)/100)</f>
        <v>1.2</v>
      </c>
      <c r="J396" s="5">
        <f>IF(Расчет!P410="",IF($O$16=0,'ФОРМУЛЫ!'!H396,ROUND(Расчет!K410*'ФОРМУЛЫ!'!I396+L396,0)),Расчет!P410)</f>
        <v>0</v>
      </c>
      <c r="K396" s="5">
        <f>J396*Расчет!E410</f>
        <v>0</v>
      </c>
      <c r="L396" s="3">
        <f>IF($O$16=0,0,$M$16*(Расчет!K410/$O$16))</f>
        <v>0</v>
      </c>
      <c r="O396" s="3">
        <f>IF(Расчет!P410=0,Расчет!L410,0)</f>
        <v>0</v>
      </c>
      <c r="P396" s="12">
        <f t="shared" si="42"/>
        <v>0</v>
      </c>
      <c r="Q396" s="3">
        <f>IF(Расчет!H410='ФОРМУЛЫ!'!$B$5,'ФОРМУЛЫ!'!A396,0)</f>
        <v>0</v>
      </c>
      <c r="R396" s="3">
        <f>IF(Расчет!H410='ФОРМУЛЫ!'!$B$4,'ФОРМУЛЫ!'!A396,0)</f>
        <v>0</v>
      </c>
      <c r="S396" s="3">
        <f>IF(Расчет!H410='ФОРМУЛЫ!'!$B$6,'ФОРМУЛЫ!'!A396,0)</f>
        <v>0</v>
      </c>
      <c r="T396" s="5">
        <f>ROUND((IF(Расчет!R410='ФОРМУЛЫ!'!$E$3,(A396-A396/1.18),IF(Расчет!R410='ФОРМУЛЫ!'!$E$4,0,IF(Расчет!R410='ФОРМУЛЫ!'!$E$5,(A396-A396/1.1),X))))*Расчет!E410,2)</f>
        <v>0</v>
      </c>
      <c r="U396" s="3">
        <f>ROUND((IF(Расчет!R410='ФОРМУЛЫ!'!$E$3,(J396-J396/1.18),IF(Расчет!R410='ФОРМУЛЫ!'!$E$4,0,IF(Расчет!R410='ФОРМУЛЫ!'!$E$5,(J396-J396/1.1),X))))*Расчет!E410,2)</f>
        <v>0</v>
      </c>
      <c r="V396" s="3">
        <f>ROUND((J396-J396/1.18)*Расчет!E410,2)</f>
        <v>0</v>
      </c>
      <c r="W396" s="3">
        <f>ROUND(A396*Расчет!E410*0.21/365,2)</f>
        <v>0</v>
      </c>
      <c r="X396" s="3">
        <f t="shared" si="43"/>
        <v>0</v>
      </c>
      <c r="Y396" s="3">
        <f>IF(($Q$2-Расчет!X410)&gt;0,($Q$2-Расчет!X410),0)</f>
        <v>0</v>
      </c>
      <c r="Z396" s="3">
        <f t="shared" si="44"/>
        <v>0</v>
      </c>
      <c r="AA396" s="3">
        <f>IF(IF(Y396&gt;0,$Q$3-$Q$2,$Q$3-Расчет!X410)&gt;0,IF(Y396&gt;0,$Q$3-$Q$2,$Q$3-Расчет!X410),0)</f>
        <v>0</v>
      </c>
      <c r="AB396" s="3">
        <f t="shared" si="45"/>
        <v>0</v>
      </c>
      <c r="AC396" s="3">
        <f>IF(IF(AA396&gt;0,$Q$4-$Q$3,$Q$4-Расчет!X410)&gt;0,IF(AA396&gt;0,$Q$4-$Q$3,$Q$4-Расчет!X410),0)</f>
        <v>0</v>
      </c>
      <c r="AD396" s="3">
        <f t="shared" si="46"/>
        <v>0</v>
      </c>
      <c r="AE396" s="3">
        <f>IF(IF(AC396&gt;0,$Q$5-$Q$4,$Q$5-Расчет!X410)&gt;0,IF(AC396&gt;0,$Q$5-$Q$4,$Q$5-Расчет!X410),0)</f>
        <v>0</v>
      </c>
      <c r="AF396" s="3">
        <f t="shared" si="47"/>
        <v>0</v>
      </c>
      <c r="AG396" s="3">
        <f>IF(IF(AE396&gt;0,$Q$6-$Q$5,$Q$6-Расчет!X410)&gt;0,IF(AE396&gt;0,$Q$6-$Q$5,$Q$6-Расчет!X410),0)</f>
        <v>0</v>
      </c>
      <c r="AH396" s="3">
        <f t="shared" si="48"/>
        <v>0</v>
      </c>
    </row>
    <row r="397" spans="1:34" x14ac:dyDescent="0.25">
      <c r="A397" s="3">
        <f>IF(Расчет!H411='ФОРМУЛЫ!'!$B$4,Расчет!G411*Расчет!$N$28,IF(Расчет!H411='ФОРМУЛЫ!'!$B$5,Расчет!G411,IF(Расчет!H411='ФОРМУЛЫ!'!$B$6,Расчет!G411*Расчет!$O$28,0)))</f>
        <v>0</v>
      </c>
      <c r="B397" s="3">
        <f>A397*Расчет!E411</f>
        <v>0</v>
      </c>
      <c r="C397" s="3">
        <f>IF(Расчет!J411='ФОРМУЛЫ!'!$B$3,Расчет!G411*Расчет!I411/100,IF(Расчет!J411='ФОРМУЛЫ!'!$B$4,Расчет!I411*Расчет!$N$28,IF(Расчет!J411='ФОРМУЛЫ!'!$B$5,Расчет!I411,IF(Расчет!J411='ФОРМУЛЫ!'!$B$6,Расчет!I411*Расчет!$O$28,0))))</f>
        <v>0</v>
      </c>
      <c r="D397" s="3">
        <f>C397*Расчет!E411</f>
        <v>0</v>
      </c>
      <c r="E397" s="3">
        <f t="shared" si="41"/>
        <v>0</v>
      </c>
      <c r="F397" s="3">
        <f>E397*Расчет!E411</f>
        <v>0</v>
      </c>
      <c r="G397" s="3">
        <f>IF(Расчет!M411="",'ФОРМУЛЫ!'!E397*(100+Расчет!$M$28)/100,'ФОРМУЛЫ!'!E397*(100+Расчет!M411)/100)</f>
        <v>0</v>
      </c>
      <c r="H397" s="7">
        <f>IF(Расчет!M411="",ROUND(Расчет!K411*(1+Расчет!$M$28/100),0),ROUND(Расчет!K411*(1+Расчет!M411/100),0))</f>
        <v>0</v>
      </c>
      <c r="I397" s="7">
        <f>IF(Расчет!M411="",(Расчет!$M$28+100)/100,(Расчет!M411+100)/100)</f>
        <v>1.2</v>
      </c>
      <c r="J397" s="5">
        <f>IF(Расчет!P411="",IF($O$16=0,'ФОРМУЛЫ!'!H397,ROUND(Расчет!K411*'ФОРМУЛЫ!'!I397+L397,0)),Расчет!P411)</f>
        <v>0</v>
      </c>
      <c r="K397" s="5">
        <f>J397*Расчет!E411</f>
        <v>0</v>
      </c>
      <c r="L397" s="3">
        <f>IF($O$16=0,0,$M$16*(Расчет!K411/$O$16))</f>
        <v>0</v>
      </c>
      <c r="O397" s="3">
        <f>IF(Расчет!P411=0,Расчет!L411,0)</f>
        <v>0</v>
      </c>
      <c r="P397" s="12">
        <f t="shared" si="42"/>
        <v>0</v>
      </c>
      <c r="Q397" s="3">
        <f>IF(Расчет!H411='ФОРМУЛЫ!'!$B$5,'ФОРМУЛЫ!'!A397,0)</f>
        <v>0</v>
      </c>
      <c r="R397" s="3">
        <f>IF(Расчет!H411='ФОРМУЛЫ!'!$B$4,'ФОРМУЛЫ!'!A397,0)</f>
        <v>0</v>
      </c>
      <c r="S397" s="3">
        <f>IF(Расчет!H411='ФОРМУЛЫ!'!$B$6,'ФОРМУЛЫ!'!A397,0)</f>
        <v>0</v>
      </c>
      <c r="T397" s="5">
        <f>ROUND((IF(Расчет!R411='ФОРМУЛЫ!'!$E$3,(A397-A397/1.18),IF(Расчет!R411='ФОРМУЛЫ!'!$E$4,0,IF(Расчет!R411='ФОРМУЛЫ!'!$E$5,(A397-A397/1.1),X))))*Расчет!E411,2)</f>
        <v>0</v>
      </c>
      <c r="U397" s="3">
        <f>ROUND((IF(Расчет!R411='ФОРМУЛЫ!'!$E$3,(J397-J397/1.18),IF(Расчет!R411='ФОРМУЛЫ!'!$E$4,0,IF(Расчет!R411='ФОРМУЛЫ!'!$E$5,(J397-J397/1.1),X))))*Расчет!E411,2)</f>
        <v>0</v>
      </c>
      <c r="V397" s="3">
        <f>ROUND((J397-J397/1.18)*Расчет!E411,2)</f>
        <v>0</v>
      </c>
      <c r="W397" s="3">
        <f>ROUND(A397*Расчет!E411*0.21/365,2)</f>
        <v>0</v>
      </c>
      <c r="X397" s="3">
        <f t="shared" si="43"/>
        <v>0</v>
      </c>
      <c r="Y397" s="3">
        <f>IF(($Q$2-Расчет!X411)&gt;0,($Q$2-Расчет!X411),0)</f>
        <v>0</v>
      </c>
      <c r="Z397" s="3">
        <f t="shared" si="44"/>
        <v>0</v>
      </c>
      <c r="AA397" s="3">
        <f>IF(IF(Y397&gt;0,$Q$3-$Q$2,$Q$3-Расчет!X411)&gt;0,IF(Y397&gt;0,$Q$3-$Q$2,$Q$3-Расчет!X411),0)</f>
        <v>0</v>
      </c>
      <c r="AB397" s="3">
        <f t="shared" si="45"/>
        <v>0</v>
      </c>
      <c r="AC397" s="3">
        <f>IF(IF(AA397&gt;0,$Q$4-$Q$3,$Q$4-Расчет!X411)&gt;0,IF(AA397&gt;0,$Q$4-$Q$3,$Q$4-Расчет!X411),0)</f>
        <v>0</v>
      </c>
      <c r="AD397" s="3">
        <f t="shared" si="46"/>
        <v>0</v>
      </c>
      <c r="AE397" s="3">
        <f>IF(IF(AC397&gt;0,$Q$5-$Q$4,$Q$5-Расчет!X411)&gt;0,IF(AC397&gt;0,$Q$5-$Q$4,$Q$5-Расчет!X411),0)</f>
        <v>0</v>
      </c>
      <c r="AF397" s="3">
        <f t="shared" si="47"/>
        <v>0</v>
      </c>
      <c r="AG397" s="3">
        <f>IF(IF(AE397&gt;0,$Q$6-$Q$5,$Q$6-Расчет!X411)&gt;0,IF(AE397&gt;0,$Q$6-$Q$5,$Q$6-Расчет!X411),0)</f>
        <v>0</v>
      </c>
      <c r="AH397" s="3">
        <f t="shared" si="48"/>
        <v>0</v>
      </c>
    </row>
    <row r="398" spans="1:34" x14ac:dyDescent="0.25">
      <c r="A398" s="3">
        <f>IF(Расчет!H412='ФОРМУЛЫ!'!$B$4,Расчет!G412*Расчет!$N$28,IF(Расчет!H412='ФОРМУЛЫ!'!$B$5,Расчет!G412,IF(Расчет!H412='ФОРМУЛЫ!'!$B$6,Расчет!G412*Расчет!$O$28,0)))</f>
        <v>0</v>
      </c>
      <c r="B398" s="3">
        <f>A398*Расчет!E412</f>
        <v>0</v>
      </c>
      <c r="C398" s="3">
        <f>IF(Расчет!J412='ФОРМУЛЫ!'!$B$3,Расчет!G412*Расчет!I412/100,IF(Расчет!J412='ФОРМУЛЫ!'!$B$4,Расчет!I412*Расчет!$N$28,IF(Расчет!J412='ФОРМУЛЫ!'!$B$5,Расчет!I412,IF(Расчет!J412='ФОРМУЛЫ!'!$B$6,Расчет!I412*Расчет!$O$28,0))))</f>
        <v>0</v>
      </c>
      <c r="D398" s="3">
        <f>C398*Расчет!E412</f>
        <v>0</v>
      </c>
      <c r="E398" s="3">
        <f t="shared" si="41"/>
        <v>0</v>
      </c>
      <c r="F398" s="3">
        <f>E398*Расчет!E412</f>
        <v>0</v>
      </c>
      <c r="G398" s="3">
        <f>IF(Расчет!M412="",'ФОРМУЛЫ!'!E398*(100+Расчет!$M$28)/100,'ФОРМУЛЫ!'!E398*(100+Расчет!M412)/100)</f>
        <v>0</v>
      </c>
      <c r="H398" s="7">
        <f>IF(Расчет!M412="",ROUND(Расчет!K412*(1+Расчет!$M$28/100),0),ROUND(Расчет!K412*(1+Расчет!M412/100),0))</f>
        <v>0</v>
      </c>
      <c r="I398" s="7">
        <f>IF(Расчет!M412="",(Расчет!$M$28+100)/100,(Расчет!M412+100)/100)</f>
        <v>1.2</v>
      </c>
      <c r="J398" s="5">
        <f>IF(Расчет!P412="",IF($O$16=0,'ФОРМУЛЫ!'!H398,ROUND(Расчет!K412*'ФОРМУЛЫ!'!I398+L398,0)),Расчет!P412)</f>
        <v>0</v>
      </c>
      <c r="K398" s="5">
        <f>J398*Расчет!E412</f>
        <v>0</v>
      </c>
      <c r="L398" s="3">
        <f>IF($O$16=0,0,$M$16*(Расчет!K412/$O$16))</f>
        <v>0</v>
      </c>
      <c r="O398" s="3">
        <f>IF(Расчет!P412=0,Расчет!L412,0)</f>
        <v>0</v>
      </c>
      <c r="P398" s="12">
        <f t="shared" si="42"/>
        <v>0</v>
      </c>
      <c r="Q398" s="3">
        <f>IF(Расчет!H412='ФОРМУЛЫ!'!$B$5,'ФОРМУЛЫ!'!A398,0)</f>
        <v>0</v>
      </c>
      <c r="R398" s="3">
        <f>IF(Расчет!H412='ФОРМУЛЫ!'!$B$4,'ФОРМУЛЫ!'!A398,0)</f>
        <v>0</v>
      </c>
      <c r="S398" s="3">
        <f>IF(Расчет!H412='ФОРМУЛЫ!'!$B$6,'ФОРМУЛЫ!'!A398,0)</f>
        <v>0</v>
      </c>
      <c r="T398" s="5">
        <f>ROUND((IF(Расчет!R412='ФОРМУЛЫ!'!$E$3,(A398-A398/1.18),IF(Расчет!R412='ФОРМУЛЫ!'!$E$4,0,IF(Расчет!R412='ФОРМУЛЫ!'!$E$5,(A398-A398/1.1),X))))*Расчет!E412,2)</f>
        <v>0</v>
      </c>
      <c r="U398" s="3">
        <f>ROUND((IF(Расчет!R412='ФОРМУЛЫ!'!$E$3,(J398-J398/1.18),IF(Расчет!R412='ФОРМУЛЫ!'!$E$4,0,IF(Расчет!R412='ФОРМУЛЫ!'!$E$5,(J398-J398/1.1),X))))*Расчет!E412,2)</f>
        <v>0</v>
      </c>
      <c r="V398" s="3">
        <f>ROUND((J398-J398/1.18)*Расчет!E412,2)</f>
        <v>0</v>
      </c>
      <c r="W398" s="3">
        <f>ROUND(A398*Расчет!E412*0.21/365,2)</f>
        <v>0</v>
      </c>
      <c r="X398" s="3">
        <f t="shared" si="43"/>
        <v>0</v>
      </c>
      <c r="Y398" s="3">
        <f>IF(($Q$2-Расчет!X412)&gt;0,($Q$2-Расчет!X412),0)</f>
        <v>0</v>
      </c>
      <c r="Z398" s="3">
        <f t="shared" si="44"/>
        <v>0</v>
      </c>
      <c r="AA398" s="3">
        <f>IF(IF(Y398&gt;0,$Q$3-$Q$2,$Q$3-Расчет!X412)&gt;0,IF(Y398&gt;0,$Q$3-$Q$2,$Q$3-Расчет!X412),0)</f>
        <v>0</v>
      </c>
      <c r="AB398" s="3">
        <f t="shared" si="45"/>
        <v>0</v>
      </c>
      <c r="AC398" s="3">
        <f>IF(IF(AA398&gt;0,$Q$4-$Q$3,$Q$4-Расчет!X412)&gt;0,IF(AA398&gt;0,$Q$4-$Q$3,$Q$4-Расчет!X412),0)</f>
        <v>0</v>
      </c>
      <c r="AD398" s="3">
        <f t="shared" si="46"/>
        <v>0</v>
      </c>
      <c r="AE398" s="3">
        <f>IF(IF(AC398&gt;0,$Q$5-$Q$4,$Q$5-Расчет!X412)&gt;0,IF(AC398&gt;0,$Q$5-$Q$4,$Q$5-Расчет!X412),0)</f>
        <v>0</v>
      </c>
      <c r="AF398" s="3">
        <f t="shared" si="47"/>
        <v>0</v>
      </c>
      <c r="AG398" s="3">
        <f>IF(IF(AE398&gt;0,$Q$6-$Q$5,$Q$6-Расчет!X412)&gt;0,IF(AE398&gt;0,$Q$6-$Q$5,$Q$6-Расчет!X412),0)</f>
        <v>0</v>
      </c>
      <c r="AH398" s="3">
        <f t="shared" si="48"/>
        <v>0</v>
      </c>
    </row>
    <row r="399" spans="1:34" x14ac:dyDescent="0.25">
      <c r="A399" s="3">
        <f>IF(Расчет!H413='ФОРМУЛЫ!'!$B$4,Расчет!G413*Расчет!$N$28,IF(Расчет!H413='ФОРМУЛЫ!'!$B$5,Расчет!G413,IF(Расчет!H413='ФОРМУЛЫ!'!$B$6,Расчет!G413*Расчет!$O$28,0)))</f>
        <v>0</v>
      </c>
      <c r="B399" s="3">
        <f>A399*Расчет!E413</f>
        <v>0</v>
      </c>
      <c r="C399" s="3">
        <f>IF(Расчет!J413='ФОРМУЛЫ!'!$B$3,Расчет!G413*Расчет!I413/100,IF(Расчет!J413='ФОРМУЛЫ!'!$B$4,Расчет!I413*Расчет!$N$28,IF(Расчет!J413='ФОРМУЛЫ!'!$B$5,Расчет!I413,IF(Расчет!J413='ФОРМУЛЫ!'!$B$6,Расчет!I413*Расчет!$O$28,0))))</f>
        <v>0</v>
      </c>
      <c r="D399" s="3">
        <f>C399*Расчет!E413</f>
        <v>0</v>
      </c>
      <c r="E399" s="3">
        <f t="shared" si="41"/>
        <v>0</v>
      </c>
      <c r="F399" s="3">
        <f>E399*Расчет!E413</f>
        <v>0</v>
      </c>
      <c r="G399" s="3">
        <f>IF(Расчет!M413="",'ФОРМУЛЫ!'!E399*(100+Расчет!$M$28)/100,'ФОРМУЛЫ!'!E399*(100+Расчет!M413)/100)</f>
        <v>0</v>
      </c>
      <c r="H399" s="7">
        <f>IF(Расчет!M413="",ROUND(Расчет!K413*(1+Расчет!$M$28/100),0),ROUND(Расчет!K413*(1+Расчет!M413/100),0))</f>
        <v>0</v>
      </c>
      <c r="I399" s="7">
        <f>IF(Расчет!M413="",(Расчет!$M$28+100)/100,(Расчет!M413+100)/100)</f>
        <v>1.2</v>
      </c>
      <c r="J399" s="5">
        <f>IF(Расчет!P413="",IF($O$16=0,'ФОРМУЛЫ!'!H399,ROUND(Расчет!K413*'ФОРМУЛЫ!'!I399+L399,0)),Расчет!P413)</f>
        <v>0</v>
      </c>
      <c r="K399" s="5">
        <f>J399*Расчет!E413</f>
        <v>0</v>
      </c>
      <c r="L399" s="3">
        <f>IF($O$16=0,0,$M$16*(Расчет!K413/$O$16))</f>
        <v>0</v>
      </c>
      <c r="O399" s="3">
        <f>IF(Расчет!P413=0,Расчет!L413,0)</f>
        <v>0</v>
      </c>
      <c r="P399" s="12">
        <f t="shared" si="42"/>
        <v>0</v>
      </c>
      <c r="Q399" s="3">
        <f>IF(Расчет!H413='ФОРМУЛЫ!'!$B$5,'ФОРМУЛЫ!'!A399,0)</f>
        <v>0</v>
      </c>
      <c r="R399" s="3">
        <f>IF(Расчет!H413='ФОРМУЛЫ!'!$B$4,'ФОРМУЛЫ!'!A399,0)</f>
        <v>0</v>
      </c>
      <c r="S399" s="3">
        <f>IF(Расчет!H413='ФОРМУЛЫ!'!$B$6,'ФОРМУЛЫ!'!A399,0)</f>
        <v>0</v>
      </c>
      <c r="T399" s="5">
        <f>ROUND((IF(Расчет!R413='ФОРМУЛЫ!'!$E$3,(A399-A399/1.18),IF(Расчет!R413='ФОРМУЛЫ!'!$E$4,0,IF(Расчет!R413='ФОРМУЛЫ!'!$E$5,(A399-A399/1.1),X))))*Расчет!E413,2)</f>
        <v>0</v>
      </c>
      <c r="U399" s="3">
        <f>ROUND((IF(Расчет!R413='ФОРМУЛЫ!'!$E$3,(J399-J399/1.18),IF(Расчет!R413='ФОРМУЛЫ!'!$E$4,0,IF(Расчет!R413='ФОРМУЛЫ!'!$E$5,(J399-J399/1.1),X))))*Расчет!E413,2)</f>
        <v>0</v>
      </c>
      <c r="V399" s="3">
        <f>ROUND((J399-J399/1.18)*Расчет!E413,2)</f>
        <v>0</v>
      </c>
      <c r="W399" s="3">
        <f>ROUND(A399*Расчет!E413*0.21/365,2)</f>
        <v>0</v>
      </c>
      <c r="X399" s="3">
        <f t="shared" si="43"/>
        <v>0</v>
      </c>
      <c r="Y399" s="3">
        <f>IF(($Q$2-Расчет!X413)&gt;0,($Q$2-Расчет!X413),0)</f>
        <v>0</v>
      </c>
      <c r="Z399" s="3">
        <f t="shared" si="44"/>
        <v>0</v>
      </c>
      <c r="AA399" s="3">
        <f>IF(IF(Y399&gt;0,$Q$3-$Q$2,$Q$3-Расчет!X413)&gt;0,IF(Y399&gt;0,$Q$3-$Q$2,$Q$3-Расчет!X413),0)</f>
        <v>0</v>
      </c>
      <c r="AB399" s="3">
        <f t="shared" si="45"/>
        <v>0</v>
      </c>
      <c r="AC399" s="3">
        <f>IF(IF(AA399&gt;0,$Q$4-$Q$3,$Q$4-Расчет!X413)&gt;0,IF(AA399&gt;0,$Q$4-$Q$3,$Q$4-Расчет!X413),0)</f>
        <v>0</v>
      </c>
      <c r="AD399" s="3">
        <f t="shared" si="46"/>
        <v>0</v>
      </c>
      <c r="AE399" s="3">
        <f>IF(IF(AC399&gt;0,$Q$5-$Q$4,$Q$5-Расчет!X413)&gt;0,IF(AC399&gt;0,$Q$5-$Q$4,$Q$5-Расчет!X413),0)</f>
        <v>0</v>
      </c>
      <c r="AF399" s="3">
        <f t="shared" si="47"/>
        <v>0</v>
      </c>
      <c r="AG399" s="3">
        <f>IF(IF(AE399&gt;0,$Q$6-$Q$5,$Q$6-Расчет!X413)&gt;0,IF(AE399&gt;0,$Q$6-$Q$5,$Q$6-Расчет!X413),0)</f>
        <v>0</v>
      </c>
      <c r="AH399" s="3">
        <f t="shared" si="48"/>
        <v>0</v>
      </c>
    </row>
    <row r="400" spans="1:34" x14ac:dyDescent="0.25">
      <c r="A400" s="3">
        <f>IF(Расчет!H414='ФОРМУЛЫ!'!$B$4,Расчет!G414*Расчет!$N$28,IF(Расчет!H414='ФОРМУЛЫ!'!$B$5,Расчет!G414,IF(Расчет!H414='ФОРМУЛЫ!'!$B$6,Расчет!G414*Расчет!$O$28,0)))</f>
        <v>0</v>
      </c>
      <c r="B400" s="3">
        <f>A400*Расчет!E414</f>
        <v>0</v>
      </c>
      <c r="C400" s="3">
        <f>IF(Расчет!J414='ФОРМУЛЫ!'!$B$3,Расчет!G414*Расчет!I414/100,IF(Расчет!J414='ФОРМУЛЫ!'!$B$4,Расчет!I414*Расчет!$N$28,IF(Расчет!J414='ФОРМУЛЫ!'!$B$5,Расчет!I414,IF(Расчет!J414='ФОРМУЛЫ!'!$B$6,Расчет!I414*Расчет!$O$28,0))))</f>
        <v>0</v>
      </c>
      <c r="D400" s="3">
        <f>C400*Расчет!E414</f>
        <v>0</v>
      </c>
      <c r="E400" s="3">
        <f t="shared" si="41"/>
        <v>0</v>
      </c>
      <c r="F400" s="3">
        <f>E400*Расчет!E414</f>
        <v>0</v>
      </c>
      <c r="G400" s="3">
        <f>IF(Расчет!M414="",'ФОРМУЛЫ!'!E400*(100+Расчет!$M$28)/100,'ФОРМУЛЫ!'!E400*(100+Расчет!M414)/100)</f>
        <v>0</v>
      </c>
      <c r="H400" s="7">
        <f>IF(Расчет!M414="",ROUND(Расчет!K414*(1+Расчет!$M$28/100),0),ROUND(Расчет!K414*(1+Расчет!M414/100),0))</f>
        <v>0</v>
      </c>
      <c r="I400" s="7">
        <f>IF(Расчет!M414="",(Расчет!$M$28+100)/100,(Расчет!M414+100)/100)</f>
        <v>1.2</v>
      </c>
      <c r="J400" s="5">
        <f>IF(Расчет!P414="",IF($O$16=0,'ФОРМУЛЫ!'!H400,ROUND(Расчет!K414*'ФОРМУЛЫ!'!I400+L400,0)),Расчет!P414)</f>
        <v>0</v>
      </c>
      <c r="K400" s="5">
        <f>J400*Расчет!E414</f>
        <v>0</v>
      </c>
      <c r="L400" s="3">
        <f>IF($O$16=0,0,$M$16*(Расчет!K414/$O$16))</f>
        <v>0</v>
      </c>
      <c r="O400" s="3">
        <f>IF(Расчет!P414=0,Расчет!L414,0)</f>
        <v>0</v>
      </c>
      <c r="P400" s="12">
        <f t="shared" si="42"/>
        <v>0</v>
      </c>
      <c r="Q400" s="3">
        <f>IF(Расчет!H414='ФОРМУЛЫ!'!$B$5,'ФОРМУЛЫ!'!A400,0)</f>
        <v>0</v>
      </c>
      <c r="R400" s="3">
        <f>IF(Расчет!H414='ФОРМУЛЫ!'!$B$4,'ФОРМУЛЫ!'!A400,0)</f>
        <v>0</v>
      </c>
      <c r="S400" s="3">
        <f>IF(Расчет!H414='ФОРМУЛЫ!'!$B$6,'ФОРМУЛЫ!'!A400,0)</f>
        <v>0</v>
      </c>
      <c r="T400" s="5">
        <f>ROUND((IF(Расчет!R414='ФОРМУЛЫ!'!$E$3,(A400-A400/1.18),IF(Расчет!R414='ФОРМУЛЫ!'!$E$4,0,IF(Расчет!R414='ФОРМУЛЫ!'!$E$5,(A400-A400/1.1),X))))*Расчет!E414,2)</f>
        <v>0</v>
      </c>
      <c r="U400" s="3">
        <f>ROUND((IF(Расчет!R414='ФОРМУЛЫ!'!$E$3,(J400-J400/1.18),IF(Расчет!R414='ФОРМУЛЫ!'!$E$4,0,IF(Расчет!R414='ФОРМУЛЫ!'!$E$5,(J400-J400/1.1),X))))*Расчет!E414,2)</f>
        <v>0</v>
      </c>
      <c r="V400" s="3">
        <f>ROUND((J400-J400/1.18)*Расчет!E414,2)</f>
        <v>0</v>
      </c>
      <c r="W400" s="3">
        <f>ROUND(A400*Расчет!E414*0.21/365,2)</f>
        <v>0</v>
      </c>
      <c r="X400" s="3">
        <f t="shared" si="43"/>
        <v>0</v>
      </c>
      <c r="Y400" s="3">
        <f>IF(($Q$2-Расчет!X414)&gt;0,($Q$2-Расчет!X414),0)</f>
        <v>0</v>
      </c>
      <c r="Z400" s="3">
        <f t="shared" si="44"/>
        <v>0</v>
      </c>
      <c r="AA400" s="3">
        <f>IF(IF(Y400&gt;0,$Q$3-$Q$2,$Q$3-Расчет!X414)&gt;0,IF(Y400&gt;0,$Q$3-$Q$2,$Q$3-Расчет!X414),0)</f>
        <v>0</v>
      </c>
      <c r="AB400" s="3">
        <f t="shared" si="45"/>
        <v>0</v>
      </c>
      <c r="AC400" s="3">
        <f>IF(IF(AA400&gt;0,$Q$4-$Q$3,$Q$4-Расчет!X414)&gt;0,IF(AA400&gt;0,$Q$4-$Q$3,$Q$4-Расчет!X414),0)</f>
        <v>0</v>
      </c>
      <c r="AD400" s="3">
        <f t="shared" si="46"/>
        <v>0</v>
      </c>
      <c r="AE400" s="3">
        <f>IF(IF(AC400&gt;0,$Q$5-$Q$4,$Q$5-Расчет!X414)&gt;0,IF(AC400&gt;0,$Q$5-$Q$4,$Q$5-Расчет!X414),0)</f>
        <v>0</v>
      </c>
      <c r="AF400" s="3">
        <f t="shared" si="47"/>
        <v>0</v>
      </c>
      <c r="AG400" s="3">
        <f>IF(IF(AE400&gt;0,$Q$6-$Q$5,$Q$6-Расчет!X414)&gt;0,IF(AE400&gt;0,$Q$6-$Q$5,$Q$6-Расчет!X414),0)</f>
        <v>0</v>
      </c>
      <c r="AH400" s="3">
        <f t="shared" si="48"/>
        <v>0</v>
      </c>
    </row>
    <row r="401" spans="1:34" x14ac:dyDescent="0.25">
      <c r="A401" s="3">
        <f>IF(Расчет!H415='ФОРМУЛЫ!'!$B$4,Расчет!G415*Расчет!$N$28,IF(Расчет!H415='ФОРМУЛЫ!'!$B$5,Расчет!G415,IF(Расчет!H415='ФОРМУЛЫ!'!$B$6,Расчет!G415*Расчет!$O$28,0)))</f>
        <v>0</v>
      </c>
      <c r="B401" s="3">
        <f>A401*Расчет!E415</f>
        <v>0</v>
      </c>
      <c r="C401" s="3">
        <f>IF(Расчет!J415='ФОРМУЛЫ!'!$B$3,Расчет!G415*Расчет!I415/100,IF(Расчет!J415='ФОРМУЛЫ!'!$B$4,Расчет!I415*Расчет!$N$28,IF(Расчет!J415='ФОРМУЛЫ!'!$B$5,Расчет!I415,IF(Расчет!J415='ФОРМУЛЫ!'!$B$6,Расчет!I415*Расчет!$O$28,0))))</f>
        <v>0</v>
      </c>
      <c r="D401" s="3">
        <f>C401*Расчет!E415</f>
        <v>0</v>
      </c>
      <c r="E401" s="3">
        <f t="shared" ref="E401:E464" si="49">A401-C401</f>
        <v>0</v>
      </c>
      <c r="F401" s="3">
        <f>E401*Расчет!E415</f>
        <v>0</v>
      </c>
      <c r="G401" s="3">
        <f>IF(Расчет!M415="",'ФОРМУЛЫ!'!E401*(100+Расчет!$M$28)/100,'ФОРМУЛЫ!'!E401*(100+Расчет!M415)/100)</f>
        <v>0</v>
      </c>
      <c r="H401" s="7">
        <f>IF(Расчет!M415="",ROUND(Расчет!K415*(1+Расчет!$M$28/100),0),ROUND(Расчет!K415*(1+Расчет!M415/100),0))</f>
        <v>0</v>
      </c>
      <c r="I401" s="7">
        <f>IF(Расчет!M415="",(Расчет!$M$28+100)/100,(Расчет!M415+100)/100)</f>
        <v>1.2</v>
      </c>
      <c r="J401" s="5">
        <f>IF(Расчет!P415="",IF($O$16=0,'ФОРМУЛЫ!'!H401,ROUND(Расчет!K415*'ФОРМУЛЫ!'!I401+L401,0)),Расчет!P415)</f>
        <v>0</v>
      </c>
      <c r="K401" s="5">
        <f>J401*Расчет!E415</f>
        <v>0</v>
      </c>
      <c r="L401" s="3">
        <f>IF($O$16=0,0,$M$16*(Расчет!K415/$O$16))</f>
        <v>0</v>
      </c>
      <c r="O401" s="3">
        <f>IF(Расчет!P415=0,Расчет!L415,0)</f>
        <v>0</v>
      </c>
      <c r="P401" s="12">
        <f t="shared" si="42"/>
        <v>0</v>
      </c>
      <c r="Q401" s="3">
        <f>IF(Расчет!H415='ФОРМУЛЫ!'!$B$5,'ФОРМУЛЫ!'!A401,0)</f>
        <v>0</v>
      </c>
      <c r="R401" s="3">
        <f>IF(Расчет!H415='ФОРМУЛЫ!'!$B$4,'ФОРМУЛЫ!'!A401,0)</f>
        <v>0</v>
      </c>
      <c r="S401" s="3">
        <f>IF(Расчет!H415='ФОРМУЛЫ!'!$B$6,'ФОРМУЛЫ!'!A401,0)</f>
        <v>0</v>
      </c>
      <c r="T401" s="5">
        <f>ROUND((IF(Расчет!R415='ФОРМУЛЫ!'!$E$3,(A401-A401/1.18),IF(Расчет!R415='ФОРМУЛЫ!'!$E$4,0,IF(Расчет!R415='ФОРМУЛЫ!'!$E$5,(A401-A401/1.1),X))))*Расчет!E415,2)</f>
        <v>0</v>
      </c>
      <c r="U401" s="3">
        <f>ROUND((IF(Расчет!R415='ФОРМУЛЫ!'!$E$3,(J401-J401/1.18),IF(Расчет!R415='ФОРМУЛЫ!'!$E$4,0,IF(Расчет!R415='ФОРМУЛЫ!'!$E$5,(J401-J401/1.1),X))))*Расчет!E415,2)</f>
        <v>0</v>
      </c>
      <c r="V401" s="3">
        <f>ROUND((J401-J401/1.18)*Расчет!E415,2)</f>
        <v>0</v>
      </c>
      <c r="W401" s="3">
        <f>ROUND(A401*Расчет!E415*0.21/365,2)</f>
        <v>0</v>
      </c>
      <c r="X401" s="3">
        <f t="shared" si="43"/>
        <v>0</v>
      </c>
      <c r="Y401" s="3">
        <f>IF(($Q$2-Расчет!X415)&gt;0,($Q$2-Расчет!X415),0)</f>
        <v>0</v>
      </c>
      <c r="Z401" s="3">
        <f t="shared" si="44"/>
        <v>0</v>
      </c>
      <c r="AA401" s="3">
        <f>IF(IF(Y401&gt;0,$Q$3-$Q$2,$Q$3-Расчет!X415)&gt;0,IF(Y401&gt;0,$Q$3-$Q$2,$Q$3-Расчет!X415),0)</f>
        <v>0</v>
      </c>
      <c r="AB401" s="3">
        <f t="shared" si="45"/>
        <v>0</v>
      </c>
      <c r="AC401" s="3">
        <f>IF(IF(AA401&gt;0,$Q$4-$Q$3,$Q$4-Расчет!X415)&gt;0,IF(AA401&gt;0,$Q$4-$Q$3,$Q$4-Расчет!X415),0)</f>
        <v>0</v>
      </c>
      <c r="AD401" s="3">
        <f t="shared" si="46"/>
        <v>0</v>
      </c>
      <c r="AE401" s="3">
        <f>IF(IF(AC401&gt;0,$Q$5-$Q$4,$Q$5-Расчет!X415)&gt;0,IF(AC401&gt;0,$Q$5-$Q$4,$Q$5-Расчет!X415),0)</f>
        <v>0</v>
      </c>
      <c r="AF401" s="3">
        <f t="shared" si="47"/>
        <v>0</v>
      </c>
      <c r="AG401" s="3">
        <f>IF(IF(AE401&gt;0,$Q$6-$Q$5,$Q$6-Расчет!X415)&gt;0,IF(AE401&gt;0,$Q$6-$Q$5,$Q$6-Расчет!X415),0)</f>
        <v>0</v>
      </c>
      <c r="AH401" s="3">
        <f t="shared" si="48"/>
        <v>0</v>
      </c>
    </row>
    <row r="402" spans="1:34" x14ac:dyDescent="0.25">
      <c r="A402" s="3">
        <f>IF(Расчет!H416='ФОРМУЛЫ!'!$B$4,Расчет!G416*Расчет!$N$28,IF(Расчет!H416='ФОРМУЛЫ!'!$B$5,Расчет!G416,IF(Расчет!H416='ФОРМУЛЫ!'!$B$6,Расчет!G416*Расчет!$O$28,0)))</f>
        <v>0</v>
      </c>
      <c r="B402" s="3">
        <f>A402*Расчет!E416</f>
        <v>0</v>
      </c>
      <c r="C402" s="3">
        <f>IF(Расчет!J416='ФОРМУЛЫ!'!$B$3,Расчет!G416*Расчет!I416/100,IF(Расчет!J416='ФОРМУЛЫ!'!$B$4,Расчет!I416*Расчет!$N$28,IF(Расчет!J416='ФОРМУЛЫ!'!$B$5,Расчет!I416,IF(Расчет!J416='ФОРМУЛЫ!'!$B$6,Расчет!I416*Расчет!$O$28,0))))</f>
        <v>0</v>
      </c>
      <c r="D402" s="3">
        <f>C402*Расчет!E416</f>
        <v>0</v>
      </c>
      <c r="E402" s="3">
        <f t="shared" si="49"/>
        <v>0</v>
      </c>
      <c r="F402" s="3">
        <f>E402*Расчет!E416</f>
        <v>0</v>
      </c>
      <c r="G402" s="3">
        <f>IF(Расчет!M416="",'ФОРМУЛЫ!'!E402*(100+Расчет!$M$28)/100,'ФОРМУЛЫ!'!E402*(100+Расчет!M416)/100)</f>
        <v>0</v>
      </c>
      <c r="H402" s="7">
        <f>IF(Расчет!M416="",ROUND(Расчет!K416*(1+Расчет!$M$28/100),0),ROUND(Расчет!K416*(1+Расчет!M416/100),0))</f>
        <v>0</v>
      </c>
      <c r="I402" s="7">
        <f>IF(Расчет!M416="",(Расчет!$M$28+100)/100,(Расчет!M416+100)/100)</f>
        <v>1.2</v>
      </c>
      <c r="J402" s="5">
        <f>IF(Расчет!P416="",IF($O$16=0,'ФОРМУЛЫ!'!H402,ROUND(Расчет!K416*'ФОРМУЛЫ!'!I402+L402,0)),Расчет!P416)</f>
        <v>0</v>
      </c>
      <c r="K402" s="5">
        <f>J402*Расчет!E416</f>
        <v>0</v>
      </c>
      <c r="L402" s="3">
        <f>IF($O$16=0,0,$M$16*(Расчет!K416/$O$16))</f>
        <v>0</v>
      </c>
      <c r="O402" s="3">
        <f>IF(Расчет!P416=0,Расчет!L416,0)</f>
        <v>0</v>
      </c>
      <c r="P402" s="12">
        <f t="shared" ref="P402:P465" si="50">IF(E402=0,0,(J402-E402)/J402)</f>
        <v>0</v>
      </c>
      <c r="Q402" s="3">
        <f>IF(Расчет!H416='ФОРМУЛЫ!'!$B$5,'ФОРМУЛЫ!'!A402,0)</f>
        <v>0</v>
      </c>
      <c r="R402" s="3">
        <f>IF(Расчет!H416='ФОРМУЛЫ!'!$B$4,'ФОРМУЛЫ!'!A402,0)</f>
        <v>0</v>
      </c>
      <c r="S402" s="3">
        <f>IF(Расчет!H416='ФОРМУЛЫ!'!$B$6,'ФОРМУЛЫ!'!A402,0)</f>
        <v>0</v>
      </c>
      <c r="T402" s="5">
        <f>ROUND((IF(Расчет!R416='ФОРМУЛЫ!'!$E$3,(A402-A402/1.18),IF(Расчет!R416='ФОРМУЛЫ!'!$E$4,0,IF(Расчет!R416='ФОРМУЛЫ!'!$E$5,(A402-A402/1.1),X))))*Расчет!E416,2)</f>
        <v>0</v>
      </c>
      <c r="U402" s="3">
        <f>ROUND((IF(Расчет!R416='ФОРМУЛЫ!'!$E$3,(J402-J402/1.18),IF(Расчет!R416='ФОРМУЛЫ!'!$E$4,0,IF(Расчет!R416='ФОРМУЛЫ!'!$E$5,(J402-J402/1.1),X))))*Расчет!E416,2)</f>
        <v>0</v>
      </c>
      <c r="V402" s="3">
        <f>ROUND((J402-J402/1.18)*Расчет!E416,2)</f>
        <v>0</v>
      </c>
      <c r="W402" s="3">
        <f>ROUND(A402*Расчет!E416*0.21/365,2)</f>
        <v>0</v>
      </c>
      <c r="X402" s="3">
        <f t="shared" ref="X402:X465" si="51">Z402+AB402+AD402+AF402+AH402</f>
        <v>0</v>
      </c>
      <c r="Y402" s="3">
        <f>IF(($Q$2-Расчет!X416)&gt;0,($Q$2-Расчет!X416),0)</f>
        <v>0</v>
      </c>
      <c r="Z402" s="3">
        <f t="shared" ref="Z402:Z465" si="52">$W402*Y402</f>
        <v>0</v>
      </c>
      <c r="AA402" s="3">
        <f>IF(IF(Y402&gt;0,$Q$3-$Q$2,$Q$3-Расчет!X416)&gt;0,IF(Y402&gt;0,$Q$3-$Q$2,$Q$3-Расчет!X416),0)</f>
        <v>0</v>
      </c>
      <c r="AB402" s="3">
        <f t="shared" ref="AB402:AB465" si="53">$W402*AA402</f>
        <v>0</v>
      </c>
      <c r="AC402" s="3">
        <f>IF(IF(AA402&gt;0,$Q$4-$Q$3,$Q$4-Расчет!X416)&gt;0,IF(AA402&gt;0,$Q$4-$Q$3,$Q$4-Расчет!X416),0)</f>
        <v>0</v>
      </c>
      <c r="AD402" s="3">
        <f t="shared" ref="AD402:AD465" si="54">$W402*AC402</f>
        <v>0</v>
      </c>
      <c r="AE402" s="3">
        <f>IF(IF(AC402&gt;0,$Q$5-$Q$4,$Q$5-Расчет!X416)&gt;0,IF(AC402&gt;0,$Q$5-$Q$4,$Q$5-Расчет!X416),0)</f>
        <v>0</v>
      </c>
      <c r="AF402" s="3">
        <f t="shared" ref="AF402:AF465" si="55">$W402*AE402</f>
        <v>0</v>
      </c>
      <c r="AG402" s="3">
        <f>IF(IF(AE402&gt;0,$Q$6-$Q$5,$Q$6-Расчет!X416)&gt;0,IF(AE402&gt;0,$Q$6-$Q$5,$Q$6-Расчет!X416),0)</f>
        <v>0</v>
      </c>
      <c r="AH402" s="3">
        <f t="shared" ref="AH402:AH465" si="56">$W402*AG402</f>
        <v>0</v>
      </c>
    </row>
    <row r="403" spans="1:34" x14ac:dyDescent="0.25">
      <c r="A403" s="3">
        <f>IF(Расчет!H417='ФОРМУЛЫ!'!$B$4,Расчет!G417*Расчет!$N$28,IF(Расчет!H417='ФОРМУЛЫ!'!$B$5,Расчет!G417,IF(Расчет!H417='ФОРМУЛЫ!'!$B$6,Расчет!G417*Расчет!$O$28,0)))</f>
        <v>0</v>
      </c>
      <c r="B403" s="3">
        <f>A403*Расчет!E417</f>
        <v>0</v>
      </c>
      <c r="C403" s="3">
        <f>IF(Расчет!J417='ФОРМУЛЫ!'!$B$3,Расчет!G417*Расчет!I417/100,IF(Расчет!J417='ФОРМУЛЫ!'!$B$4,Расчет!I417*Расчет!$N$28,IF(Расчет!J417='ФОРМУЛЫ!'!$B$5,Расчет!I417,IF(Расчет!J417='ФОРМУЛЫ!'!$B$6,Расчет!I417*Расчет!$O$28,0))))</f>
        <v>0</v>
      </c>
      <c r="D403" s="3">
        <f>C403*Расчет!E417</f>
        <v>0</v>
      </c>
      <c r="E403" s="3">
        <f t="shared" si="49"/>
        <v>0</v>
      </c>
      <c r="F403" s="3">
        <f>E403*Расчет!E417</f>
        <v>0</v>
      </c>
      <c r="G403" s="3">
        <f>IF(Расчет!M417="",'ФОРМУЛЫ!'!E403*(100+Расчет!$M$28)/100,'ФОРМУЛЫ!'!E403*(100+Расчет!M417)/100)</f>
        <v>0</v>
      </c>
      <c r="H403" s="7">
        <f>IF(Расчет!M417="",ROUND(Расчет!K417*(1+Расчет!$M$28/100),0),ROUND(Расчет!K417*(1+Расчет!M417/100),0))</f>
        <v>0</v>
      </c>
      <c r="I403" s="7">
        <f>IF(Расчет!M417="",(Расчет!$M$28+100)/100,(Расчет!M417+100)/100)</f>
        <v>1.2</v>
      </c>
      <c r="J403" s="5">
        <f>IF(Расчет!P417="",IF($O$16=0,'ФОРМУЛЫ!'!H403,ROUND(Расчет!K417*'ФОРМУЛЫ!'!I403+L403,0)),Расчет!P417)</f>
        <v>0</v>
      </c>
      <c r="K403" s="5">
        <f>J403*Расчет!E417</f>
        <v>0</v>
      </c>
      <c r="L403" s="3">
        <f>IF($O$16=0,0,$M$16*(Расчет!K417/$O$16))</f>
        <v>0</v>
      </c>
      <c r="O403" s="3">
        <f>IF(Расчет!P417=0,Расчет!L417,0)</f>
        <v>0</v>
      </c>
      <c r="P403" s="12">
        <f t="shared" si="50"/>
        <v>0</v>
      </c>
      <c r="Q403" s="3">
        <f>IF(Расчет!H417='ФОРМУЛЫ!'!$B$5,'ФОРМУЛЫ!'!A403,0)</f>
        <v>0</v>
      </c>
      <c r="R403" s="3">
        <f>IF(Расчет!H417='ФОРМУЛЫ!'!$B$4,'ФОРМУЛЫ!'!A403,0)</f>
        <v>0</v>
      </c>
      <c r="S403" s="3">
        <f>IF(Расчет!H417='ФОРМУЛЫ!'!$B$6,'ФОРМУЛЫ!'!A403,0)</f>
        <v>0</v>
      </c>
      <c r="T403" s="5">
        <f>ROUND((IF(Расчет!R417='ФОРМУЛЫ!'!$E$3,(A403-A403/1.18),IF(Расчет!R417='ФОРМУЛЫ!'!$E$4,0,IF(Расчет!R417='ФОРМУЛЫ!'!$E$5,(A403-A403/1.1),X))))*Расчет!E417,2)</f>
        <v>0</v>
      </c>
      <c r="U403" s="3">
        <f>ROUND((IF(Расчет!R417='ФОРМУЛЫ!'!$E$3,(J403-J403/1.18),IF(Расчет!R417='ФОРМУЛЫ!'!$E$4,0,IF(Расчет!R417='ФОРМУЛЫ!'!$E$5,(J403-J403/1.1),X))))*Расчет!E417,2)</f>
        <v>0</v>
      </c>
      <c r="V403" s="3">
        <f>ROUND((J403-J403/1.18)*Расчет!E417,2)</f>
        <v>0</v>
      </c>
      <c r="W403" s="3">
        <f>ROUND(A403*Расчет!E417*0.21/365,2)</f>
        <v>0</v>
      </c>
      <c r="X403" s="3">
        <f t="shared" si="51"/>
        <v>0</v>
      </c>
      <c r="Y403" s="3">
        <f>IF(($Q$2-Расчет!X417)&gt;0,($Q$2-Расчет!X417),0)</f>
        <v>0</v>
      </c>
      <c r="Z403" s="3">
        <f t="shared" si="52"/>
        <v>0</v>
      </c>
      <c r="AA403" s="3">
        <f>IF(IF(Y403&gt;0,$Q$3-$Q$2,$Q$3-Расчет!X417)&gt;0,IF(Y403&gt;0,$Q$3-$Q$2,$Q$3-Расчет!X417),0)</f>
        <v>0</v>
      </c>
      <c r="AB403" s="3">
        <f t="shared" si="53"/>
        <v>0</v>
      </c>
      <c r="AC403" s="3">
        <f>IF(IF(AA403&gt;0,$Q$4-$Q$3,$Q$4-Расчет!X417)&gt;0,IF(AA403&gt;0,$Q$4-$Q$3,$Q$4-Расчет!X417),0)</f>
        <v>0</v>
      </c>
      <c r="AD403" s="3">
        <f t="shared" si="54"/>
        <v>0</v>
      </c>
      <c r="AE403" s="3">
        <f>IF(IF(AC403&gt;0,$Q$5-$Q$4,$Q$5-Расчет!X417)&gt;0,IF(AC403&gt;0,$Q$5-$Q$4,$Q$5-Расчет!X417),0)</f>
        <v>0</v>
      </c>
      <c r="AF403" s="3">
        <f t="shared" si="55"/>
        <v>0</v>
      </c>
      <c r="AG403" s="3">
        <f>IF(IF(AE403&gt;0,$Q$6-$Q$5,$Q$6-Расчет!X417)&gt;0,IF(AE403&gt;0,$Q$6-$Q$5,$Q$6-Расчет!X417),0)</f>
        <v>0</v>
      </c>
      <c r="AH403" s="3">
        <f t="shared" si="56"/>
        <v>0</v>
      </c>
    </row>
    <row r="404" spans="1:34" x14ac:dyDescent="0.25">
      <c r="A404" s="3">
        <f>IF(Расчет!H418='ФОРМУЛЫ!'!$B$4,Расчет!G418*Расчет!$N$28,IF(Расчет!H418='ФОРМУЛЫ!'!$B$5,Расчет!G418,IF(Расчет!H418='ФОРМУЛЫ!'!$B$6,Расчет!G418*Расчет!$O$28,0)))</f>
        <v>0</v>
      </c>
      <c r="B404" s="3">
        <f>A404*Расчет!E418</f>
        <v>0</v>
      </c>
      <c r="C404" s="3">
        <f>IF(Расчет!J418='ФОРМУЛЫ!'!$B$3,Расчет!G418*Расчет!I418/100,IF(Расчет!J418='ФОРМУЛЫ!'!$B$4,Расчет!I418*Расчет!$N$28,IF(Расчет!J418='ФОРМУЛЫ!'!$B$5,Расчет!I418,IF(Расчет!J418='ФОРМУЛЫ!'!$B$6,Расчет!I418*Расчет!$O$28,0))))</f>
        <v>0</v>
      </c>
      <c r="D404" s="3">
        <f>C404*Расчет!E418</f>
        <v>0</v>
      </c>
      <c r="E404" s="3">
        <f t="shared" si="49"/>
        <v>0</v>
      </c>
      <c r="F404" s="3">
        <f>E404*Расчет!E418</f>
        <v>0</v>
      </c>
      <c r="G404" s="3">
        <f>IF(Расчет!M418="",'ФОРМУЛЫ!'!E404*(100+Расчет!$M$28)/100,'ФОРМУЛЫ!'!E404*(100+Расчет!M418)/100)</f>
        <v>0</v>
      </c>
      <c r="H404" s="7">
        <f>IF(Расчет!M418="",ROUND(Расчет!K418*(1+Расчет!$M$28/100),0),ROUND(Расчет!K418*(1+Расчет!M418/100),0))</f>
        <v>0</v>
      </c>
      <c r="I404" s="7">
        <f>IF(Расчет!M418="",(Расчет!$M$28+100)/100,(Расчет!M418+100)/100)</f>
        <v>1.2</v>
      </c>
      <c r="J404" s="5">
        <f>IF(Расчет!P418="",IF($O$16=0,'ФОРМУЛЫ!'!H404,ROUND(Расчет!K418*'ФОРМУЛЫ!'!I404+L404,0)),Расчет!P418)</f>
        <v>0</v>
      </c>
      <c r="K404" s="5">
        <f>J404*Расчет!E418</f>
        <v>0</v>
      </c>
      <c r="L404" s="3">
        <f>IF($O$16=0,0,$M$16*(Расчет!K418/$O$16))</f>
        <v>0</v>
      </c>
      <c r="O404" s="3">
        <f>IF(Расчет!P418=0,Расчет!L418,0)</f>
        <v>0</v>
      </c>
      <c r="P404" s="12">
        <f t="shared" si="50"/>
        <v>0</v>
      </c>
      <c r="Q404" s="3">
        <f>IF(Расчет!H418='ФОРМУЛЫ!'!$B$5,'ФОРМУЛЫ!'!A404,0)</f>
        <v>0</v>
      </c>
      <c r="R404" s="3">
        <f>IF(Расчет!H418='ФОРМУЛЫ!'!$B$4,'ФОРМУЛЫ!'!A404,0)</f>
        <v>0</v>
      </c>
      <c r="S404" s="3">
        <f>IF(Расчет!H418='ФОРМУЛЫ!'!$B$6,'ФОРМУЛЫ!'!A404,0)</f>
        <v>0</v>
      </c>
      <c r="T404" s="5">
        <f>ROUND((IF(Расчет!R418='ФОРМУЛЫ!'!$E$3,(A404-A404/1.18),IF(Расчет!R418='ФОРМУЛЫ!'!$E$4,0,IF(Расчет!R418='ФОРМУЛЫ!'!$E$5,(A404-A404/1.1),X))))*Расчет!E418,2)</f>
        <v>0</v>
      </c>
      <c r="U404" s="3">
        <f>ROUND((IF(Расчет!R418='ФОРМУЛЫ!'!$E$3,(J404-J404/1.18),IF(Расчет!R418='ФОРМУЛЫ!'!$E$4,0,IF(Расчет!R418='ФОРМУЛЫ!'!$E$5,(J404-J404/1.1),X))))*Расчет!E418,2)</f>
        <v>0</v>
      </c>
      <c r="V404" s="3">
        <f>ROUND((J404-J404/1.18)*Расчет!E418,2)</f>
        <v>0</v>
      </c>
      <c r="W404" s="3">
        <f>ROUND(A404*Расчет!E418*0.21/365,2)</f>
        <v>0</v>
      </c>
      <c r="X404" s="3">
        <f t="shared" si="51"/>
        <v>0</v>
      </c>
      <c r="Y404" s="3">
        <f>IF(($Q$2-Расчет!X418)&gt;0,($Q$2-Расчет!X418),0)</f>
        <v>0</v>
      </c>
      <c r="Z404" s="3">
        <f t="shared" si="52"/>
        <v>0</v>
      </c>
      <c r="AA404" s="3">
        <f>IF(IF(Y404&gt;0,$Q$3-$Q$2,$Q$3-Расчет!X418)&gt;0,IF(Y404&gt;0,$Q$3-$Q$2,$Q$3-Расчет!X418),0)</f>
        <v>0</v>
      </c>
      <c r="AB404" s="3">
        <f t="shared" si="53"/>
        <v>0</v>
      </c>
      <c r="AC404" s="3">
        <f>IF(IF(AA404&gt;0,$Q$4-$Q$3,$Q$4-Расчет!X418)&gt;0,IF(AA404&gt;0,$Q$4-$Q$3,$Q$4-Расчет!X418),0)</f>
        <v>0</v>
      </c>
      <c r="AD404" s="3">
        <f t="shared" si="54"/>
        <v>0</v>
      </c>
      <c r="AE404" s="3">
        <f>IF(IF(AC404&gt;0,$Q$5-$Q$4,$Q$5-Расчет!X418)&gt;0,IF(AC404&gt;0,$Q$5-$Q$4,$Q$5-Расчет!X418),0)</f>
        <v>0</v>
      </c>
      <c r="AF404" s="3">
        <f t="shared" si="55"/>
        <v>0</v>
      </c>
      <c r="AG404" s="3">
        <f>IF(IF(AE404&gt;0,$Q$6-$Q$5,$Q$6-Расчет!X418)&gt;0,IF(AE404&gt;0,$Q$6-$Q$5,$Q$6-Расчет!X418),0)</f>
        <v>0</v>
      </c>
      <c r="AH404" s="3">
        <f t="shared" si="56"/>
        <v>0</v>
      </c>
    </row>
    <row r="405" spans="1:34" x14ac:dyDescent="0.25">
      <c r="A405" s="3">
        <f>IF(Расчет!H419='ФОРМУЛЫ!'!$B$4,Расчет!G419*Расчет!$N$28,IF(Расчет!H419='ФОРМУЛЫ!'!$B$5,Расчет!G419,IF(Расчет!H419='ФОРМУЛЫ!'!$B$6,Расчет!G419*Расчет!$O$28,0)))</f>
        <v>0</v>
      </c>
      <c r="B405" s="3">
        <f>A405*Расчет!E419</f>
        <v>0</v>
      </c>
      <c r="C405" s="3">
        <f>IF(Расчет!J419='ФОРМУЛЫ!'!$B$3,Расчет!G419*Расчет!I419/100,IF(Расчет!J419='ФОРМУЛЫ!'!$B$4,Расчет!I419*Расчет!$N$28,IF(Расчет!J419='ФОРМУЛЫ!'!$B$5,Расчет!I419,IF(Расчет!J419='ФОРМУЛЫ!'!$B$6,Расчет!I419*Расчет!$O$28,0))))</f>
        <v>0</v>
      </c>
      <c r="D405" s="3">
        <f>C405*Расчет!E419</f>
        <v>0</v>
      </c>
      <c r="E405" s="3">
        <f t="shared" si="49"/>
        <v>0</v>
      </c>
      <c r="F405" s="3">
        <f>E405*Расчет!E419</f>
        <v>0</v>
      </c>
      <c r="G405" s="3">
        <f>IF(Расчет!M419="",'ФОРМУЛЫ!'!E405*(100+Расчет!$M$28)/100,'ФОРМУЛЫ!'!E405*(100+Расчет!M419)/100)</f>
        <v>0</v>
      </c>
      <c r="H405" s="7">
        <f>IF(Расчет!M419="",ROUND(Расчет!K419*(1+Расчет!$M$28/100),0),ROUND(Расчет!K419*(1+Расчет!M419/100),0))</f>
        <v>0</v>
      </c>
      <c r="I405" s="7">
        <f>IF(Расчет!M419="",(Расчет!$M$28+100)/100,(Расчет!M419+100)/100)</f>
        <v>1.2</v>
      </c>
      <c r="J405" s="5">
        <f>IF(Расчет!P419="",IF($O$16=0,'ФОРМУЛЫ!'!H405,ROUND(Расчет!K419*'ФОРМУЛЫ!'!I405+L405,0)),Расчет!P419)</f>
        <v>0</v>
      </c>
      <c r="K405" s="5">
        <f>J405*Расчет!E419</f>
        <v>0</v>
      </c>
      <c r="L405" s="3">
        <f>IF($O$16=0,0,$M$16*(Расчет!K419/$O$16))</f>
        <v>0</v>
      </c>
      <c r="O405" s="3">
        <f>IF(Расчет!P419=0,Расчет!L419,0)</f>
        <v>0</v>
      </c>
      <c r="P405" s="12">
        <f t="shared" si="50"/>
        <v>0</v>
      </c>
      <c r="Q405" s="3">
        <f>IF(Расчет!H419='ФОРМУЛЫ!'!$B$5,'ФОРМУЛЫ!'!A405,0)</f>
        <v>0</v>
      </c>
      <c r="R405" s="3">
        <f>IF(Расчет!H419='ФОРМУЛЫ!'!$B$4,'ФОРМУЛЫ!'!A405,0)</f>
        <v>0</v>
      </c>
      <c r="S405" s="3">
        <f>IF(Расчет!H419='ФОРМУЛЫ!'!$B$6,'ФОРМУЛЫ!'!A405,0)</f>
        <v>0</v>
      </c>
      <c r="T405" s="5">
        <f>ROUND((IF(Расчет!R419='ФОРМУЛЫ!'!$E$3,(A405-A405/1.18),IF(Расчет!R419='ФОРМУЛЫ!'!$E$4,0,IF(Расчет!R419='ФОРМУЛЫ!'!$E$5,(A405-A405/1.1),X))))*Расчет!E419,2)</f>
        <v>0</v>
      </c>
      <c r="U405" s="3">
        <f>ROUND((IF(Расчет!R419='ФОРМУЛЫ!'!$E$3,(J405-J405/1.18),IF(Расчет!R419='ФОРМУЛЫ!'!$E$4,0,IF(Расчет!R419='ФОРМУЛЫ!'!$E$5,(J405-J405/1.1),X))))*Расчет!E419,2)</f>
        <v>0</v>
      </c>
      <c r="V405" s="3">
        <f>ROUND((J405-J405/1.18)*Расчет!E419,2)</f>
        <v>0</v>
      </c>
      <c r="W405" s="3">
        <f>ROUND(A405*Расчет!E419*0.21/365,2)</f>
        <v>0</v>
      </c>
      <c r="X405" s="3">
        <f t="shared" si="51"/>
        <v>0</v>
      </c>
      <c r="Y405" s="3">
        <f>IF(($Q$2-Расчет!X419)&gt;0,($Q$2-Расчет!X419),0)</f>
        <v>0</v>
      </c>
      <c r="Z405" s="3">
        <f t="shared" si="52"/>
        <v>0</v>
      </c>
      <c r="AA405" s="3">
        <f>IF(IF(Y405&gt;0,$Q$3-$Q$2,$Q$3-Расчет!X419)&gt;0,IF(Y405&gt;0,$Q$3-$Q$2,$Q$3-Расчет!X419),0)</f>
        <v>0</v>
      </c>
      <c r="AB405" s="3">
        <f t="shared" si="53"/>
        <v>0</v>
      </c>
      <c r="AC405" s="3">
        <f>IF(IF(AA405&gt;0,$Q$4-$Q$3,$Q$4-Расчет!X419)&gt;0,IF(AA405&gt;0,$Q$4-$Q$3,$Q$4-Расчет!X419),0)</f>
        <v>0</v>
      </c>
      <c r="AD405" s="3">
        <f t="shared" si="54"/>
        <v>0</v>
      </c>
      <c r="AE405" s="3">
        <f>IF(IF(AC405&gt;0,$Q$5-$Q$4,$Q$5-Расчет!X419)&gt;0,IF(AC405&gt;0,$Q$5-$Q$4,$Q$5-Расчет!X419),0)</f>
        <v>0</v>
      </c>
      <c r="AF405" s="3">
        <f t="shared" si="55"/>
        <v>0</v>
      </c>
      <c r="AG405" s="3">
        <f>IF(IF(AE405&gt;0,$Q$6-$Q$5,$Q$6-Расчет!X419)&gt;0,IF(AE405&gt;0,$Q$6-$Q$5,$Q$6-Расчет!X419),0)</f>
        <v>0</v>
      </c>
      <c r="AH405" s="3">
        <f t="shared" si="56"/>
        <v>0</v>
      </c>
    </row>
    <row r="406" spans="1:34" x14ac:dyDescent="0.25">
      <c r="A406" s="3">
        <f>IF(Расчет!H420='ФОРМУЛЫ!'!$B$4,Расчет!G420*Расчет!$N$28,IF(Расчет!H420='ФОРМУЛЫ!'!$B$5,Расчет!G420,IF(Расчет!H420='ФОРМУЛЫ!'!$B$6,Расчет!G420*Расчет!$O$28,0)))</f>
        <v>0</v>
      </c>
      <c r="B406" s="3">
        <f>A406*Расчет!E420</f>
        <v>0</v>
      </c>
      <c r="C406" s="3">
        <f>IF(Расчет!J420='ФОРМУЛЫ!'!$B$3,Расчет!G420*Расчет!I420/100,IF(Расчет!J420='ФОРМУЛЫ!'!$B$4,Расчет!I420*Расчет!$N$28,IF(Расчет!J420='ФОРМУЛЫ!'!$B$5,Расчет!I420,IF(Расчет!J420='ФОРМУЛЫ!'!$B$6,Расчет!I420*Расчет!$O$28,0))))</f>
        <v>0</v>
      </c>
      <c r="D406" s="3">
        <f>C406*Расчет!E420</f>
        <v>0</v>
      </c>
      <c r="E406" s="3">
        <f t="shared" si="49"/>
        <v>0</v>
      </c>
      <c r="F406" s="3">
        <f>E406*Расчет!E420</f>
        <v>0</v>
      </c>
      <c r="G406" s="3">
        <f>IF(Расчет!M420="",'ФОРМУЛЫ!'!E406*(100+Расчет!$M$28)/100,'ФОРМУЛЫ!'!E406*(100+Расчет!M420)/100)</f>
        <v>0</v>
      </c>
      <c r="H406" s="7">
        <f>IF(Расчет!M420="",ROUND(Расчет!K420*(1+Расчет!$M$28/100),0),ROUND(Расчет!K420*(1+Расчет!M420/100),0))</f>
        <v>0</v>
      </c>
      <c r="I406" s="7">
        <f>IF(Расчет!M420="",(Расчет!$M$28+100)/100,(Расчет!M420+100)/100)</f>
        <v>1.2</v>
      </c>
      <c r="J406" s="5">
        <f>IF(Расчет!P420="",IF($O$16=0,'ФОРМУЛЫ!'!H406,ROUND(Расчет!K420*'ФОРМУЛЫ!'!I406+L406,0)),Расчет!P420)</f>
        <v>0</v>
      </c>
      <c r="K406" s="5">
        <f>J406*Расчет!E420</f>
        <v>0</v>
      </c>
      <c r="L406" s="3">
        <f>IF($O$16=0,0,$M$16*(Расчет!K420/$O$16))</f>
        <v>0</v>
      </c>
      <c r="O406" s="3">
        <f>IF(Расчет!P420=0,Расчет!L420,0)</f>
        <v>0</v>
      </c>
      <c r="P406" s="12">
        <f t="shared" si="50"/>
        <v>0</v>
      </c>
      <c r="Q406" s="3">
        <f>IF(Расчет!H420='ФОРМУЛЫ!'!$B$5,'ФОРМУЛЫ!'!A406,0)</f>
        <v>0</v>
      </c>
      <c r="R406" s="3">
        <f>IF(Расчет!H420='ФОРМУЛЫ!'!$B$4,'ФОРМУЛЫ!'!A406,0)</f>
        <v>0</v>
      </c>
      <c r="S406" s="3">
        <f>IF(Расчет!H420='ФОРМУЛЫ!'!$B$6,'ФОРМУЛЫ!'!A406,0)</f>
        <v>0</v>
      </c>
      <c r="T406" s="5">
        <f>ROUND((IF(Расчет!R420='ФОРМУЛЫ!'!$E$3,(A406-A406/1.18),IF(Расчет!R420='ФОРМУЛЫ!'!$E$4,0,IF(Расчет!R420='ФОРМУЛЫ!'!$E$5,(A406-A406/1.1),X))))*Расчет!E420,2)</f>
        <v>0</v>
      </c>
      <c r="U406" s="3">
        <f>ROUND((IF(Расчет!R420='ФОРМУЛЫ!'!$E$3,(J406-J406/1.18),IF(Расчет!R420='ФОРМУЛЫ!'!$E$4,0,IF(Расчет!R420='ФОРМУЛЫ!'!$E$5,(J406-J406/1.1),X))))*Расчет!E420,2)</f>
        <v>0</v>
      </c>
      <c r="V406" s="3">
        <f>ROUND((J406-J406/1.18)*Расчет!E420,2)</f>
        <v>0</v>
      </c>
      <c r="W406" s="3">
        <f>ROUND(A406*Расчет!E420*0.21/365,2)</f>
        <v>0</v>
      </c>
      <c r="X406" s="3">
        <f t="shared" si="51"/>
        <v>0</v>
      </c>
      <c r="Y406" s="3">
        <f>IF(($Q$2-Расчет!X420)&gt;0,($Q$2-Расчет!X420),0)</f>
        <v>0</v>
      </c>
      <c r="Z406" s="3">
        <f t="shared" si="52"/>
        <v>0</v>
      </c>
      <c r="AA406" s="3">
        <f>IF(IF(Y406&gt;0,$Q$3-$Q$2,$Q$3-Расчет!X420)&gt;0,IF(Y406&gt;0,$Q$3-$Q$2,$Q$3-Расчет!X420),0)</f>
        <v>0</v>
      </c>
      <c r="AB406" s="3">
        <f t="shared" si="53"/>
        <v>0</v>
      </c>
      <c r="AC406" s="3">
        <f>IF(IF(AA406&gt;0,$Q$4-$Q$3,$Q$4-Расчет!X420)&gt;0,IF(AA406&gt;0,$Q$4-$Q$3,$Q$4-Расчет!X420),0)</f>
        <v>0</v>
      </c>
      <c r="AD406" s="3">
        <f t="shared" si="54"/>
        <v>0</v>
      </c>
      <c r="AE406" s="3">
        <f>IF(IF(AC406&gt;0,$Q$5-$Q$4,$Q$5-Расчет!X420)&gt;0,IF(AC406&gt;0,$Q$5-$Q$4,$Q$5-Расчет!X420),0)</f>
        <v>0</v>
      </c>
      <c r="AF406" s="3">
        <f t="shared" si="55"/>
        <v>0</v>
      </c>
      <c r="AG406" s="3">
        <f>IF(IF(AE406&gt;0,$Q$6-$Q$5,$Q$6-Расчет!X420)&gt;0,IF(AE406&gt;0,$Q$6-$Q$5,$Q$6-Расчет!X420),0)</f>
        <v>0</v>
      </c>
      <c r="AH406" s="3">
        <f t="shared" si="56"/>
        <v>0</v>
      </c>
    </row>
    <row r="407" spans="1:34" x14ac:dyDescent="0.25">
      <c r="A407" s="3">
        <f>IF(Расчет!H421='ФОРМУЛЫ!'!$B$4,Расчет!G421*Расчет!$N$28,IF(Расчет!H421='ФОРМУЛЫ!'!$B$5,Расчет!G421,IF(Расчет!H421='ФОРМУЛЫ!'!$B$6,Расчет!G421*Расчет!$O$28,0)))</f>
        <v>0</v>
      </c>
      <c r="B407" s="3">
        <f>A407*Расчет!E421</f>
        <v>0</v>
      </c>
      <c r="C407" s="3">
        <f>IF(Расчет!J421='ФОРМУЛЫ!'!$B$3,Расчет!G421*Расчет!I421/100,IF(Расчет!J421='ФОРМУЛЫ!'!$B$4,Расчет!I421*Расчет!$N$28,IF(Расчет!J421='ФОРМУЛЫ!'!$B$5,Расчет!I421,IF(Расчет!J421='ФОРМУЛЫ!'!$B$6,Расчет!I421*Расчет!$O$28,0))))</f>
        <v>0</v>
      </c>
      <c r="D407" s="3">
        <f>C407*Расчет!E421</f>
        <v>0</v>
      </c>
      <c r="E407" s="3">
        <f t="shared" si="49"/>
        <v>0</v>
      </c>
      <c r="F407" s="3">
        <f>E407*Расчет!E421</f>
        <v>0</v>
      </c>
      <c r="G407" s="3">
        <f>IF(Расчет!M421="",'ФОРМУЛЫ!'!E407*(100+Расчет!$M$28)/100,'ФОРМУЛЫ!'!E407*(100+Расчет!M421)/100)</f>
        <v>0</v>
      </c>
      <c r="H407" s="7">
        <f>IF(Расчет!M421="",ROUND(Расчет!K421*(1+Расчет!$M$28/100),0),ROUND(Расчет!K421*(1+Расчет!M421/100),0))</f>
        <v>0</v>
      </c>
      <c r="I407" s="7">
        <f>IF(Расчет!M421="",(Расчет!$M$28+100)/100,(Расчет!M421+100)/100)</f>
        <v>1.2</v>
      </c>
      <c r="J407" s="5">
        <f>IF(Расчет!P421="",IF($O$16=0,'ФОРМУЛЫ!'!H407,ROUND(Расчет!K421*'ФОРМУЛЫ!'!I407+L407,0)),Расчет!P421)</f>
        <v>0</v>
      </c>
      <c r="K407" s="5">
        <f>J407*Расчет!E421</f>
        <v>0</v>
      </c>
      <c r="L407" s="3">
        <f>IF($O$16=0,0,$M$16*(Расчет!K421/$O$16))</f>
        <v>0</v>
      </c>
      <c r="O407" s="3">
        <f>IF(Расчет!P421=0,Расчет!L421,0)</f>
        <v>0</v>
      </c>
      <c r="P407" s="12">
        <f t="shared" si="50"/>
        <v>0</v>
      </c>
      <c r="Q407" s="3">
        <f>IF(Расчет!H421='ФОРМУЛЫ!'!$B$5,'ФОРМУЛЫ!'!A407,0)</f>
        <v>0</v>
      </c>
      <c r="R407" s="3">
        <f>IF(Расчет!H421='ФОРМУЛЫ!'!$B$4,'ФОРМУЛЫ!'!A407,0)</f>
        <v>0</v>
      </c>
      <c r="S407" s="3">
        <f>IF(Расчет!H421='ФОРМУЛЫ!'!$B$6,'ФОРМУЛЫ!'!A407,0)</f>
        <v>0</v>
      </c>
      <c r="T407" s="5">
        <f>ROUND((IF(Расчет!R421='ФОРМУЛЫ!'!$E$3,(A407-A407/1.18),IF(Расчет!R421='ФОРМУЛЫ!'!$E$4,0,IF(Расчет!R421='ФОРМУЛЫ!'!$E$5,(A407-A407/1.1),X))))*Расчет!E421,2)</f>
        <v>0</v>
      </c>
      <c r="U407" s="3">
        <f>ROUND((IF(Расчет!R421='ФОРМУЛЫ!'!$E$3,(J407-J407/1.18),IF(Расчет!R421='ФОРМУЛЫ!'!$E$4,0,IF(Расчет!R421='ФОРМУЛЫ!'!$E$5,(J407-J407/1.1),X))))*Расчет!E421,2)</f>
        <v>0</v>
      </c>
      <c r="V407" s="3">
        <f>ROUND((J407-J407/1.18)*Расчет!E421,2)</f>
        <v>0</v>
      </c>
      <c r="W407" s="3">
        <f>ROUND(A407*Расчет!E421*0.21/365,2)</f>
        <v>0</v>
      </c>
      <c r="X407" s="3">
        <f t="shared" si="51"/>
        <v>0</v>
      </c>
      <c r="Y407" s="3">
        <f>IF(($Q$2-Расчет!X421)&gt;0,($Q$2-Расчет!X421),0)</f>
        <v>0</v>
      </c>
      <c r="Z407" s="3">
        <f t="shared" si="52"/>
        <v>0</v>
      </c>
      <c r="AA407" s="3">
        <f>IF(IF(Y407&gt;0,$Q$3-$Q$2,$Q$3-Расчет!X421)&gt;0,IF(Y407&gt;0,$Q$3-$Q$2,$Q$3-Расчет!X421),0)</f>
        <v>0</v>
      </c>
      <c r="AB407" s="3">
        <f t="shared" si="53"/>
        <v>0</v>
      </c>
      <c r="AC407" s="3">
        <f>IF(IF(AA407&gt;0,$Q$4-$Q$3,$Q$4-Расчет!X421)&gt;0,IF(AA407&gt;0,$Q$4-$Q$3,$Q$4-Расчет!X421),0)</f>
        <v>0</v>
      </c>
      <c r="AD407" s="3">
        <f t="shared" si="54"/>
        <v>0</v>
      </c>
      <c r="AE407" s="3">
        <f>IF(IF(AC407&gt;0,$Q$5-$Q$4,$Q$5-Расчет!X421)&gt;0,IF(AC407&gt;0,$Q$5-$Q$4,$Q$5-Расчет!X421),0)</f>
        <v>0</v>
      </c>
      <c r="AF407" s="3">
        <f t="shared" si="55"/>
        <v>0</v>
      </c>
      <c r="AG407" s="3">
        <f>IF(IF(AE407&gt;0,$Q$6-$Q$5,$Q$6-Расчет!X421)&gt;0,IF(AE407&gt;0,$Q$6-$Q$5,$Q$6-Расчет!X421),0)</f>
        <v>0</v>
      </c>
      <c r="AH407" s="3">
        <f t="shared" si="56"/>
        <v>0</v>
      </c>
    </row>
    <row r="408" spans="1:34" x14ac:dyDescent="0.25">
      <c r="A408" s="3">
        <f>IF(Расчет!H422='ФОРМУЛЫ!'!$B$4,Расчет!G422*Расчет!$N$28,IF(Расчет!H422='ФОРМУЛЫ!'!$B$5,Расчет!G422,IF(Расчет!H422='ФОРМУЛЫ!'!$B$6,Расчет!G422*Расчет!$O$28,0)))</f>
        <v>0</v>
      </c>
      <c r="B408" s="3">
        <f>A408*Расчет!E422</f>
        <v>0</v>
      </c>
      <c r="C408" s="3">
        <f>IF(Расчет!J422='ФОРМУЛЫ!'!$B$3,Расчет!G422*Расчет!I422/100,IF(Расчет!J422='ФОРМУЛЫ!'!$B$4,Расчет!I422*Расчет!$N$28,IF(Расчет!J422='ФОРМУЛЫ!'!$B$5,Расчет!I422,IF(Расчет!J422='ФОРМУЛЫ!'!$B$6,Расчет!I422*Расчет!$O$28,0))))</f>
        <v>0</v>
      </c>
      <c r="D408" s="3">
        <f>C408*Расчет!E422</f>
        <v>0</v>
      </c>
      <c r="E408" s="3">
        <f t="shared" si="49"/>
        <v>0</v>
      </c>
      <c r="F408" s="3">
        <f>E408*Расчет!E422</f>
        <v>0</v>
      </c>
      <c r="G408" s="3">
        <f>IF(Расчет!M422="",'ФОРМУЛЫ!'!E408*(100+Расчет!$M$28)/100,'ФОРМУЛЫ!'!E408*(100+Расчет!M422)/100)</f>
        <v>0</v>
      </c>
      <c r="H408" s="7">
        <f>IF(Расчет!M422="",ROUND(Расчет!K422*(1+Расчет!$M$28/100),0),ROUND(Расчет!K422*(1+Расчет!M422/100),0))</f>
        <v>0</v>
      </c>
      <c r="I408" s="7">
        <f>IF(Расчет!M422="",(Расчет!$M$28+100)/100,(Расчет!M422+100)/100)</f>
        <v>1.2</v>
      </c>
      <c r="J408" s="5">
        <f>IF(Расчет!P422="",IF($O$16=0,'ФОРМУЛЫ!'!H408,ROUND(Расчет!K422*'ФОРМУЛЫ!'!I408+L408,0)),Расчет!P422)</f>
        <v>0</v>
      </c>
      <c r="K408" s="5">
        <f>J408*Расчет!E422</f>
        <v>0</v>
      </c>
      <c r="L408" s="3">
        <f>IF($O$16=0,0,$M$16*(Расчет!K422/$O$16))</f>
        <v>0</v>
      </c>
      <c r="O408" s="3">
        <f>IF(Расчет!P422=0,Расчет!L422,0)</f>
        <v>0</v>
      </c>
      <c r="P408" s="12">
        <f t="shared" si="50"/>
        <v>0</v>
      </c>
      <c r="Q408" s="3">
        <f>IF(Расчет!H422='ФОРМУЛЫ!'!$B$5,'ФОРМУЛЫ!'!A408,0)</f>
        <v>0</v>
      </c>
      <c r="R408" s="3">
        <f>IF(Расчет!H422='ФОРМУЛЫ!'!$B$4,'ФОРМУЛЫ!'!A408,0)</f>
        <v>0</v>
      </c>
      <c r="S408" s="3">
        <f>IF(Расчет!H422='ФОРМУЛЫ!'!$B$6,'ФОРМУЛЫ!'!A408,0)</f>
        <v>0</v>
      </c>
      <c r="T408" s="5">
        <f>ROUND((IF(Расчет!R422='ФОРМУЛЫ!'!$E$3,(A408-A408/1.18),IF(Расчет!R422='ФОРМУЛЫ!'!$E$4,0,IF(Расчет!R422='ФОРМУЛЫ!'!$E$5,(A408-A408/1.1),X))))*Расчет!E422,2)</f>
        <v>0</v>
      </c>
      <c r="U408" s="3">
        <f>ROUND((IF(Расчет!R422='ФОРМУЛЫ!'!$E$3,(J408-J408/1.18),IF(Расчет!R422='ФОРМУЛЫ!'!$E$4,0,IF(Расчет!R422='ФОРМУЛЫ!'!$E$5,(J408-J408/1.1),X))))*Расчет!E422,2)</f>
        <v>0</v>
      </c>
      <c r="V408" s="3">
        <f>ROUND((J408-J408/1.18)*Расчет!E422,2)</f>
        <v>0</v>
      </c>
      <c r="W408" s="3">
        <f>ROUND(A408*Расчет!E422*0.21/365,2)</f>
        <v>0</v>
      </c>
      <c r="X408" s="3">
        <f t="shared" si="51"/>
        <v>0</v>
      </c>
      <c r="Y408" s="3">
        <f>IF(($Q$2-Расчет!X422)&gt;0,($Q$2-Расчет!X422),0)</f>
        <v>0</v>
      </c>
      <c r="Z408" s="3">
        <f t="shared" si="52"/>
        <v>0</v>
      </c>
      <c r="AA408" s="3">
        <f>IF(IF(Y408&gt;0,$Q$3-$Q$2,$Q$3-Расчет!X422)&gt;0,IF(Y408&gt;0,$Q$3-$Q$2,$Q$3-Расчет!X422),0)</f>
        <v>0</v>
      </c>
      <c r="AB408" s="3">
        <f t="shared" si="53"/>
        <v>0</v>
      </c>
      <c r="AC408" s="3">
        <f>IF(IF(AA408&gt;0,$Q$4-$Q$3,$Q$4-Расчет!X422)&gt;0,IF(AA408&gt;0,$Q$4-$Q$3,$Q$4-Расчет!X422),0)</f>
        <v>0</v>
      </c>
      <c r="AD408" s="3">
        <f t="shared" si="54"/>
        <v>0</v>
      </c>
      <c r="AE408" s="3">
        <f>IF(IF(AC408&gt;0,$Q$5-$Q$4,$Q$5-Расчет!X422)&gt;0,IF(AC408&gt;0,$Q$5-$Q$4,$Q$5-Расчет!X422),0)</f>
        <v>0</v>
      </c>
      <c r="AF408" s="3">
        <f t="shared" si="55"/>
        <v>0</v>
      </c>
      <c r="AG408" s="3">
        <f>IF(IF(AE408&gt;0,$Q$6-$Q$5,$Q$6-Расчет!X422)&gt;0,IF(AE408&gt;0,$Q$6-$Q$5,$Q$6-Расчет!X422),0)</f>
        <v>0</v>
      </c>
      <c r="AH408" s="3">
        <f t="shared" si="56"/>
        <v>0</v>
      </c>
    </row>
    <row r="409" spans="1:34" x14ac:dyDescent="0.25">
      <c r="A409" s="3">
        <f>IF(Расчет!H423='ФОРМУЛЫ!'!$B$4,Расчет!G423*Расчет!$N$28,IF(Расчет!H423='ФОРМУЛЫ!'!$B$5,Расчет!G423,IF(Расчет!H423='ФОРМУЛЫ!'!$B$6,Расчет!G423*Расчет!$O$28,0)))</f>
        <v>0</v>
      </c>
      <c r="B409" s="3">
        <f>A409*Расчет!E423</f>
        <v>0</v>
      </c>
      <c r="C409" s="3">
        <f>IF(Расчет!J423='ФОРМУЛЫ!'!$B$3,Расчет!G423*Расчет!I423/100,IF(Расчет!J423='ФОРМУЛЫ!'!$B$4,Расчет!I423*Расчет!$N$28,IF(Расчет!J423='ФОРМУЛЫ!'!$B$5,Расчет!I423,IF(Расчет!J423='ФОРМУЛЫ!'!$B$6,Расчет!I423*Расчет!$O$28,0))))</f>
        <v>0</v>
      </c>
      <c r="D409" s="3">
        <f>C409*Расчет!E423</f>
        <v>0</v>
      </c>
      <c r="E409" s="3">
        <f t="shared" si="49"/>
        <v>0</v>
      </c>
      <c r="F409" s="3">
        <f>E409*Расчет!E423</f>
        <v>0</v>
      </c>
      <c r="G409" s="3">
        <f>IF(Расчет!M423="",'ФОРМУЛЫ!'!E409*(100+Расчет!$M$28)/100,'ФОРМУЛЫ!'!E409*(100+Расчет!M423)/100)</f>
        <v>0</v>
      </c>
      <c r="H409" s="7">
        <f>IF(Расчет!M423="",ROUND(Расчет!K423*(1+Расчет!$M$28/100),0),ROUND(Расчет!K423*(1+Расчет!M423/100),0))</f>
        <v>0</v>
      </c>
      <c r="I409" s="7">
        <f>IF(Расчет!M423="",(Расчет!$M$28+100)/100,(Расчет!M423+100)/100)</f>
        <v>1.2</v>
      </c>
      <c r="J409" s="5">
        <f>IF(Расчет!P423="",IF($O$16=0,'ФОРМУЛЫ!'!H409,ROUND(Расчет!K423*'ФОРМУЛЫ!'!I409+L409,0)),Расчет!P423)</f>
        <v>0</v>
      </c>
      <c r="K409" s="5">
        <f>J409*Расчет!E423</f>
        <v>0</v>
      </c>
      <c r="L409" s="3">
        <f>IF($O$16=0,0,$M$16*(Расчет!K423/$O$16))</f>
        <v>0</v>
      </c>
      <c r="O409" s="3">
        <f>IF(Расчет!P423=0,Расчет!L423,0)</f>
        <v>0</v>
      </c>
      <c r="P409" s="12">
        <f t="shared" si="50"/>
        <v>0</v>
      </c>
      <c r="Q409" s="3">
        <f>IF(Расчет!H423='ФОРМУЛЫ!'!$B$5,'ФОРМУЛЫ!'!A409,0)</f>
        <v>0</v>
      </c>
      <c r="R409" s="3">
        <f>IF(Расчет!H423='ФОРМУЛЫ!'!$B$4,'ФОРМУЛЫ!'!A409,0)</f>
        <v>0</v>
      </c>
      <c r="S409" s="3">
        <f>IF(Расчет!H423='ФОРМУЛЫ!'!$B$6,'ФОРМУЛЫ!'!A409,0)</f>
        <v>0</v>
      </c>
      <c r="T409" s="5">
        <f>ROUND((IF(Расчет!R423='ФОРМУЛЫ!'!$E$3,(A409-A409/1.18),IF(Расчет!R423='ФОРМУЛЫ!'!$E$4,0,IF(Расчет!R423='ФОРМУЛЫ!'!$E$5,(A409-A409/1.1),X))))*Расчет!E423,2)</f>
        <v>0</v>
      </c>
      <c r="U409" s="3">
        <f>ROUND((IF(Расчет!R423='ФОРМУЛЫ!'!$E$3,(J409-J409/1.18),IF(Расчет!R423='ФОРМУЛЫ!'!$E$4,0,IF(Расчет!R423='ФОРМУЛЫ!'!$E$5,(J409-J409/1.1),X))))*Расчет!E423,2)</f>
        <v>0</v>
      </c>
      <c r="V409" s="3">
        <f>ROUND((J409-J409/1.18)*Расчет!E423,2)</f>
        <v>0</v>
      </c>
      <c r="W409" s="3">
        <f>ROUND(A409*Расчет!E423*0.21/365,2)</f>
        <v>0</v>
      </c>
      <c r="X409" s="3">
        <f t="shared" si="51"/>
        <v>0</v>
      </c>
      <c r="Y409" s="3">
        <f>IF(($Q$2-Расчет!X423)&gt;0,($Q$2-Расчет!X423),0)</f>
        <v>0</v>
      </c>
      <c r="Z409" s="3">
        <f t="shared" si="52"/>
        <v>0</v>
      </c>
      <c r="AA409" s="3">
        <f>IF(IF(Y409&gt;0,$Q$3-$Q$2,$Q$3-Расчет!X423)&gt;0,IF(Y409&gt;0,$Q$3-$Q$2,$Q$3-Расчет!X423),0)</f>
        <v>0</v>
      </c>
      <c r="AB409" s="3">
        <f t="shared" si="53"/>
        <v>0</v>
      </c>
      <c r="AC409" s="3">
        <f>IF(IF(AA409&gt;0,$Q$4-$Q$3,$Q$4-Расчет!X423)&gt;0,IF(AA409&gt;0,$Q$4-$Q$3,$Q$4-Расчет!X423),0)</f>
        <v>0</v>
      </c>
      <c r="AD409" s="3">
        <f t="shared" si="54"/>
        <v>0</v>
      </c>
      <c r="AE409" s="3">
        <f>IF(IF(AC409&gt;0,$Q$5-$Q$4,$Q$5-Расчет!X423)&gt;0,IF(AC409&gt;0,$Q$5-$Q$4,$Q$5-Расчет!X423),0)</f>
        <v>0</v>
      </c>
      <c r="AF409" s="3">
        <f t="shared" si="55"/>
        <v>0</v>
      </c>
      <c r="AG409" s="3">
        <f>IF(IF(AE409&gt;0,$Q$6-$Q$5,$Q$6-Расчет!X423)&gt;0,IF(AE409&gt;0,$Q$6-$Q$5,$Q$6-Расчет!X423),0)</f>
        <v>0</v>
      </c>
      <c r="AH409" s="3">
        <f t="shared" si="56"/>
        <v>0</v>
      </c>
    </row>
    <row r="410" spans="1:34" x14ac:dyDescent="0.25">
      <c r="A410" s="3">
        <f>IF(Расчет!H424='ФОРМУЛЫ!'!$B$4,Расчет!G424*Расчет!$N$28,IF(Расчет!H424='ФОРМУЛЫ!'!$B$5,Расчет!G424,IF(Расчет!H424='ФОРМУЛЫ!'!$B$6,Расчет!G424*Расчет!$O$28,0)))</f>
        <v>0</v>
      </c>
      <c r="B410" s="3">
        <f>A410*Расчет!E424</f>
        <v>0</v>
      </c>
      <c r="C410" s="3">
        <f>IF(Расчет!J424='ФОРМУЛЫ!'!$B$3,Расчет!G424*Расчет!I424/100,IF(Расчет!J424='ФОРМУЛЫ!'!$B$4,Расчет!I424*Расчет!$N$28,IF(Расчет!J424='ФОРМУЛЫ!'!$B$5,Расчет!I424,IF(Расчет!J424='ФОРМУЛЫ!'!$B$6,Расчет!I424*Расчет!$O$28,0))))</f>
        <v>0</v>
      </c>
      <c r="D410" s="3">
        <f>C410*Расчет!E424</f>
        <v>0</v>
      </c>
      <c r="E410" s="3">
        <f t="shared" si="49"/>
        <v>0</v>
      </c>
      <c r="F410" s="3">
        <f>E410*Расчет!E424</f>
        <v>0</v>
      </c>
      <c r="G410" s="3">
        <f>IF(Расчет!M424="",'ФОРМУЛЫ!'!E410*(100+Расчет!$M$28)/100,'ФОРМУЛЫ!'!E410*(100+Расчет!M424)/100)</f>
        <v>0</v>
      </c>
      <c r="H410" s="7">
        <f>IF(Расчет!M424="",ROUND(Расчет!K424*(1+Расчет!$M$28/100),0),ROUND(Расчет!K424*(1+Расчет!M424/100),0))</f>
        <v>0</v>
      </c>
      <c r="I410" s="7">
        <f>IF(Расчет!M424="",(Расчет!$M$28+100)/100,(Расчет!M424+100)/100)</f>
        <v>1.2</v>
      </c>
      <c r="J410" s="5">
        <f>IF(Расчет!P424="",IF($O$16=0,'ФОРМУЛЫ!'!H410,ROUND(Расчет!K424*'ФОРМУЛЫ!'!I410+L410,0)),Расчет!P424)</f>
        <v>0</v>
      </c>
      <c r="K410" s="5">
        <f>J410*Расчет!E424</f>
        <v>0</v>
      </c>
      <c r="L410" s="3">
        <f>IF($O$16=0,0,$M$16*(Расчет!K424/$O$16))</f>
        <v>0</v>
      </c>
      <c r="O410" s="3">
        <f>IF(Расчет!P424=0,Расчет!L424,0)</f>
        <v>0</v>
      </c>
      <c r="P410" s="12">
        <f t="shared" si="50"/>
        <v>0</v>
      </c>
      <c r="Q410" s="3">
        <f>IF(Расчет!H424='ФОРМУЛЫ!'!$B$5,'ФОРМУЛЫ!'!A410,0)</f>
        <v>0</v>
      </c>
      <c r="R410" s="3">
        <f>IF(Расчет!H424='ФОРМУЛЫ!'!$B$4,'ФОРМУЛЫ!'!A410,0)</f>
        <v>0</v>
      </c>
      <c r="S410" s="3">
        <f>IF(Расчет!H424='ФОРМУЛЫ!'!$B$6,'ФОРМУЛЫ!'!A410,0)</f>
        <v>0</v>
      </c>
      <c r="T410" s="5">
        <f>ROUND((IF(Расчет!R424='ФОРМУЛЫ!'!$E$3,(A410-A410/1.18),IF(Расчет!R424='ФОРМУЛЫ!'!$E$4,0,IF(Расчет!R424='ФОРМУЛЫ!'!$E$5,(A410-A410/1.1),X))))*Расчет!E424,2)</f>
        <v>0</v>
      </c>
      <c r="U410" s="3">
        <f>ROUND((IF(Расчет!R424='ФОРМУЛЫ!'!$E$3,(J410-J410/1.18),IF(Расчет!R424='ФОРМУЛЫ!'!$E$4,0,IF(Расчет!R424='ФОРМУЛЫ!'!$E$5,(J410-J410/1.1),X))))*Расчет!E424,2)</f>
        <v>0</v>
      </c>
      <c r="V410" s="3">
        <f>ROUND((J410-J410/1.18)*Расчет!E424,2)</f>
        <v>0</v>
      </c>
      <c r="W410" s="3">
        <f>ROUND(A410*Расчет!E424*0.21/365,2)</f>
        <v>0</v>
      </c>
      <c r="X410" s="3">
        <f t="shared" si="51"/>
        <v>0</v>
      </c>
      <c r="Y410" s="3">
        <f>IF(($Q$2-Расчет!X424)&gt;0,($Q$2-Расчет!X424),0)</f>
        <v>0</v>
      </c>
      <c r="Z410" s="3">
        <f t="shared" si="52"/>
        <v>0</v>
      </c>
      <c r="AA410" s="3">
        <f>IF(IF(Y410&gt;0,$Q$3-$Q$2,$Q$3-Расчет!X424)&gt;0,IF(Y410&gt;0,$Q$3-$Q$2,$Q$3-Расчет!X424),0)</f>
        <v>0</v>
      </c>
      <c r="AB410" s="3">
        <f t="shared" si="53"/>
        <v>0</v>
      </c>
      <c r="AC410" s="3">
        <f>IF(IF(AA410&gt;0,$Q$4-$Q$3,$Q$4-Расчет!X424)&gt;0,IF(AA410&gt;0,$Q$4-$Q$3,$Q$4-Расчет!X424),0)</f>
        <v>0</v>
      </c>
      <c r="AD410" s="3">
        <f t="shared" si="54"/>
        <v>0</v>
      </c>
      <c r="AE410" s="3">
        <f>IF(IF(AC410&gt;0,$Q$5-$Q$4,$Q$5-Расчет!X424)&gt;0,IF(AC410&gt;0,$Q$5-$Q$4,$Q$5-Расчет!X424),0)</f>
        <v>0</v>
      </c>
      <c r="AF410" s="3">
        <f t="shared" si="55"/>
        <v>0</v>
      </c>
      <c r="AG410" s="3">
        <f>IF(IF(AE410&gt;0,$Q$6-$Q$5,$Q$6-Расчет!X424)&gt;0,IF(AE410&gt;0,$Q$6-$Q$5,$Q$6-Расчет!X424),0)</f>
        <v>0</v>
      </c>
      <c r="AH410" s="3">
        <f t="shared" si="56"/>
        <v>0</v>
      </c>
    </row>
    <row r="411" spans="1:34" x14ac:dyDescent="0.25">
      <c r="A411" s="3">
        <f>IF(Расчет!H425='ФОРМУЛЫ!'!$B$4,Расчет!G425*Расчет!$N$28,IF(Расчет!H425='ФОРМУЛЫ!'!$B$5,Расчет!G425,IF(Расчет!H425='ФОРМУЛЫ!'!$B$6,Расчет!G425*Расчет!$O$28,0)))</f>
        <v>0</v>
      </c>
      <c r="B411" s="3">
        <f>A411*Расчет!E425</f>
        <v>0</v>
      </c>
      <c r="C411" s="3">
        <f>IF(Расчет!J425='ФОРМУЛЫ!'!$B$3,Расчет!G425*Расчет!I425/100,IF(Расчет!J425='ФОРМУЛЫ!'!$B$4,Расчет!I425*Расчет!$N$28,IF(Расчет!J425='ФОРМУЛЫ!'!$B$5,Расчет!I425,IF(Расчет!J425='ФОРМУЛЫ!'!$B$6,Расчет!I425*Расчет!$O$28,0))))</f>
        <v>0</v>
      </c>
      <c r="D411" s="3">
        <f>C411*Расчет!E425</f>
        <v>0</v>
      </c>
      <c r="E411" s="3">
        <f t="shared" si="49"/>
        <v>0</v>
      </c>
      <c r="F411" s="3">
        <f>E411*Расчет!E425</f>
        <v>0</v>
      </c>
      <c r="G411" s="3">
        <f>IF(Расчет!M425="",'ФОРМУЛЫ!'!E411*(100+Расчет!$M$28)/100,'ФОРМУЛЫ!'!E411*(100+Расчет!M425)/100)</f>
        <v>0</v>
      </c>
      <c r="H411" s="7">
        <f>IF(Расчет!M425="",ROUND(Расчет!K425*(1+Расчет!$M$28/100),0),ROUND(Расчет!K425*(1+Расчет!M425/100),0))</f>
        <v>0</v>
      </c>
      <c r="I411" s="7">
        <f>IF(Расчет!M425="",(Расчет!$M$28+100)/100,(Расчет!M425+100)/100)</f>
        <v>1.2</v>
      </c>
      <c r="J411" s="5">
        <f>IF(Расчет!P425="",IF($O$16=0,'ФОРМУЛЫ!'!H411,ROUND(Расчет!K425*'ФОРМУЛЫ!'!I411+L411,0)),Расчет!P425)</f>
        <v>0</v>
      </c>
      <c r="K411" s="5">
        <f>J411*Расчет!E425</f>
        <v>0</v>
      </c>
      <c r="L411" s="3">
        <f>IF($O$16=0,0,$M$16*(Расчет!K425/$O$16))</f>
        <v>0</v>
      </c>
      <c r="O411" s="3">
        <f>IF(Расчет!P425=0,Расчет!L425,0)</f>
        <v>0</v>
      </c>
      <c r="P411" s="12">
        <f t="shared" si="50"/>
        <v>0</v>
      </c>
      <c r="Q411" s="3">
        <f>IF(Расчет!H425='ФОРМУЛЫ!'!$B$5,'ФОРМУЛЫ!'!A411,0)</f>
        <v>0</v>
      </c>
      <c r="R411" s="3">
        <f>IF(Расчет!H425='ФОРМУЛЫ!'!$B$4,'ФОРМУЛЫ!'!A411,0)</f>
        <v>0</v>
      </c>
      <c r="S411" s="3">
        <f>IF(Расчет!H425='ФОРМУЛЫ!'!$B$6,'ФОРМУЛЫ!'!A411,0)</f>
        <v>0</v>
      </c>
      <c r="T411" s="5">
        <f>ROUND((IF(Расчет!R425='ФОРМУЛЫ!'!$E$3,(A411-A411/1.18),IF(Расчет!R425='ФОРМУЛЫ!'!$E$4,0,IF(Расчет!R425='ФОРМУЛЫ!'!$E$5,(A411-A411/1.1),X))))*Расчет!E425,2)</f>
        <v>0</v>
      </c>
      <c r="U411" s="3">
        <f>ROUND((IF(Расчет!R425='ФОРМУЛЫ!'!$E$3,(J411-J411/1.18),IF(Расчет!R425='ФОРМУЛЫ!'!$E$4,0,IF(Расчет!R425='ФОРМУЛЫ!'!$E$5,(J411-J411/1.1),X))))*Расчет!E425,2)</f>
        <v>0</v>
      </c>
      <c r="V411" s="3">
        <f>ROUND((J411-J411/1.18)*Расчет!E425,2)</f>
        <v>0</v>
      </c>
      <c r="W411" s="3">
        <f>ROUND(A411*Расчет!E425*0.21/365,2)</f>
        <v>0</v>
      </c>
      <c r="X411" s="3">
        <f t="shared" si="51"/>
        <v>0</v>
      </c>
      <c r="Y411" s="3">
        <f>IF(($Q$2-Расчет!X425)&gt;0,($Q$2-Расчет!X425),0)</f>
        <v>0</v>
      </c>
      <c r="Z411" s="3">
        <f t="shared" si="52"/>
        <v>0</v>
      </c>
      <c r="AA411" s="3">
        <f>IF(IF(Y411&gt;0,$Q$3-$Q$2,$Q$3-Расчет!X425)&gt;0,IF(Y411&gt;0,$Q$3-$Q$2,$Q$3-Расчет!X425),0)</f>
        <v>0</v>
      </c>
      <c r="AB411" s="3">
        <f t="shared" si="53"/>
        <v>0</v>
      </c>
      <c r="AC411" s="3">
        <f>IF(IF(AA411&gt;0,$Q$4-$Q$3,$Q$4-Расчет!X425)&gt;0,IF(AA411&gt;0,$Q$4-$Q$3,$Q$4-Расчет!X425),0)</f>
        <v>0</v>
      </c>
      <c r="AD411" s="3">
        <f t="shared" si="54"/>
        <v>0</v>
      </c>
      <c r="AE411" s="3">
        <f>IF(IF(AC411&gt;0,$Q$5-$Q$4,$Q$5-Расчет!X425)&gt;0,IF(AC411&gt;0,$Q$5-$Q$4,$Q$5-Расчет!X425),0)</f>
        <v>0</v>
      </c>
      <c r="AF411" s="3">
        <f t="shared" si="55"/>
        <v>0</v>
      </c>
      <c r="AG411" s="3">
        <f>IF(IF(AE411&gt;0,$Q$6-$Q$5,$Q$6-Расчет!X425)&gt;0,IF(AE411&gt;0,$Q$6-$Q$5,$Q$6-Расчет!X425),0)</f>
        <v>0</v>
      </c>
      <c r="AH411" s="3">
        <f t="shared" si="56"/>
        <v>0</v>
      </c>
    </row>
    <row r="412" spans="1:34" x14ac:dyDescent="0.25">
      <c r="A412" s="3">
        <f>IF(Расчет!H426='ФОРМУЛЫ!'!$B$4,Расчет!G426*Расчет!$N$28,IF(Расчет!H426='ФОРМУЛЫ!'!$B$5,Расчет!G426,IF(Расчет!H426='ФОРМУЛЫ!'!$B$6,Расчет!G426*Расчет!$O$28,0)))</f>
        <v>0</v>
      </c>
      <c r="B412" s="3">
        <f>A412*Расчет!E426</f>
        <v>0</v>
      </c>
      <c r="C412" s="3">
        <f>IF(Расчет!J426='ФОРМУЛЫ!'!$B$3,Расчет!G426*Расчет!I426/100,IF(Расчет!J426='ФОРМУЛЫ!'!$B$4,Расчет!I426*Расчет!$N$28,IF(Расчет!J426='ФОРМУЛЫ!'!$B$5,Расчет!I426,IF(Расчет!J426='ФОРМУЛЫ!'!$B$6,Расчет!I426*Расчет!$O$28,0))))</f>
        <v>0</v>
      </c>
      <c r="D412" s="3">
        <f>C412*Расчет!E426</f>
        <v>0</v>
      </c>
      <c r="E412" s="3">
        <f t="shared" si="49"/>
        <v>0</v>
      </c>
      <c r="F412" s="3">
        <f>E412*Расчет!E426</f>
        <v>0</v>
      </c>
      <c r="G412" s="3">
        <f>IF(Расчет!M426="",'ФОРМУЛЫ!'!E412*(100+Расчет!$M$28)/100,'ФОРМУЛЫ!'!E412*(100+Расчет!M426)/100)</f>
        <v>0</v>
      </c>
      <c r="H412" s="7">
        <f>IF(Расчет!M426="",ROUND(Расчет!K426*(1+Расчет!$M$28/100),0),ROUND(Расчет!K426*(1+Расчет!M426/100),0))</f>
        <v>0</v>
      </c>
      <c r="I412" s="7">
        <f>IF(Расчет!M426="",(Расчет!$M$28+100)/100,(Расчет!M426+100)/100)</f>
        <v>1.2</v>
      </c>
      <c r="J412" s="5">
        <f>IF(Расчет!P426="",IF($O$16=0,'ФОРМУЛЫ!'!H412,ROUND(Расчет!K426*'ФОРМУЛЫ!'!I412+L412,0)),Расчет!P426)</f>
        <v>0</v>
      </c>
      <c r="K412" s="5">
        <f>J412*Расчет!E426</f>
        <v>0</v>
      </c>
      <c r="L412" s="3">
        <f>IF($O$16=0,0,$M$16*(Расчет!K426/$O$16))</f>
        <v>0</v>
      </c>
      <c r="O412" s="3">
        <f>IF(Расчет!P426=0,Расчет!L426,0)</f>
        <v>0</v>
      </c>
      <c r="P412" s="12">
        <f t="shared" si="50"/>
        <v>0</v>
      </c>
      <c r="Q412" s="3">
        <f>IF(Расчет!H426='ФОРМУЛЫ!'!$B$5,'ФОРМУЛЫ!'!A412,0)</f>
        <v>0</v>
      </c>
      <c r="R412" s="3">
        <f>IF(Расчет!H426='ФОРМУЛЫ!'!$B$4,'ФОРМУЛЫ!'!A412,0)</f>
        <v>0</v>
      </c>
      <c r="S412" s="3">
        <f>IF(Расчет!H426='ФОРМУЛЫ!'!$B$6,'ФОРМУЛЫ!'!A412,0)</f>
        <v>0</v>
      </c>
      <c r="T412" s="5">
        <f>ROUND((IF(Расчет!R426='ФОРМУЛЫ!'!$E$3,(A412-A412/1.18),IF(Расчет!R426='ФОРМУЛЫ!'!$E$4,0,IF(Расчет!R426='ФОРМУЛЫ!'!$E$5,(A412-A412/1.1),X))))*Расчет!E426,2)</f>
        <v>0</v>
      </c>
      <c r="U412" s="3">
        <f>ROUND((IF(Расчет!R426='ФОРМУЛЫ!'!$E$3,(J412-J412/1.18),IF(Расчет!R426='ФОРМУЛЫ!'!$E$4,0,IF(Расчет!R426='ФОРМУЛЫ!'!$E$5,(J412-J412/1.1),X))))*Расчет!E426,2)</f>
        <v>0</v>
      </c>
      <c r="V412" s="3">
        <f>ROUND((J412-J412/1.18)*Расчет!E426,2)</f>
        <v>0</v>
      </c>
      <c r="W412" s="3">
        <f>ROUND(A412*Расчет!E426*0.21/365,2)</f>
        <v>0</v>
      </c>
      <c r="X412" s="3">
        <f t="shared" si="51"/>
        <v>0</v>
      </c>
      <c r="Y412" s="3">
        <f>IF(($Q$2-Расчет!X426)&gt;0,($Q$2-Расчет!X426),0)</f>
        <v>0</v>
      </c>
      <c r="Z412" s="3">
        <f t="shared" si="52"/>
        <v>0</v>
      </c>
      <c r="AA412" s="3">
        <f>IF(IF(Y412&gt;0,$Q$3-$Q$2,$Q$3-Расчет!X426)&gt;0,IF(Y412&gt;0,$Q$3-$Q$2,$Q$3-Расчет!X426),0)</f>
        <v>0</v>
      </c>
      <c r="AB412" s="3">
        <f t="shared" si="53"/>
        <v>0</v>
      </c>
      <c r="AC412" s="3">
        <f>IF(IF(AA412&gt;0,$Q$4-$Q$3,$Q$4-Расчет!X426)&gt;0,IF(AA412&gt;0,$Q$4-$Q$3,$Q$4-Расчет!X426),0)</f>
        <v>0</v>
      </c>
      <c r="AD412" s="3">
        <f t="shared" si="54"/>
        <v>0</v>
      </c>
      <c r="AE412" s="3">
        <f>IF(IF(AC412&gt;0,$Q$5-$Q$4,$Q$5-Расчет!X426)&gt;0,IF(AC412&gt;0,$Q$5-$Q$4,$Q$5-Расчет!X426),0)</f>
        <v>0</v>
      </c>
      <c r="AF412" s="3">
        <f t="shared" si="55"/>
        <v>0</v>
      </c>
      <c r="AG412" s="3">
        <f>IF(IF(AE412&gt;0,$Q$6-$Q$5,$Q$6-Расчет!X426)&gt;0,IF(AE412&gt;0,$Q$6-$Q$5,$Q$6-Расчет!X426),0)</f>
        <v>0</v>
      </c>
      <c r="AH412" s="3">
        <f t="shared" si="56"/>
        <v>0</v>
      </c>
    </row>
    <row r="413" spans="1:34" x14ac:dyDescent="0.25">
      <c r="A413" s="3">
        <f>IF(Расчет!H427='ФОРМУЛЫ!'!$B$4,Расчет!G427*Расчет!$N$28,IF(Расчет!H427='ФОРМУЛЫ!'!$B$5,Расчет!G427,IF(Расчет!H427='ФОРМУЛЫ!'!$B$6,Расчет!G427*Расчет!$O$28,0)))</f>
        <v>0</v>
      </c>
      <c r="B413" s="3">
        <f>A413*Расчет!E427</f>
        <v>0</v>
      </c>
      <c r="C413" s="3">
        <f>IF(Расчет!J427='ФОРМУЛЫ!'!$B$3,Расчет!G427*Расчет!I427/100,IF(Расчет!J427='ФОРМУЛЫ!'!$B$4,Расчет!I427*Расчет!$N$28,IF(Расчет!J427='ФОРМУЛЫ!'!$B$5,Расчет!I427,IF(Расчет!J427='ФОРМУЛЫ!'!$B$6,Расчет!I427*Расчет!$O$28,0))))</f>
        <v>0</v>
      </c>
      <c r="D413" s="3">
        <f>C413*Расчет!E427</f>
        <v>0</v>
      </c>
      <c r="E413" s="3">
        <f t="shared" si="49"/>
        <v>0</v>
      </c>
      <c r="F413" s="3">
        <f>E413*Расчет!E427</f>
        <v>0</v>
      </c>
      <c r="G413" s="3">
        <f>IF(Расчет!M427="",'ФОРМУЛЫ!'!E413*(100+Расчет!$M$28)/100,'ФОРМУЛЫ!'!E413*(100+Расчет!M427)/100)</f>
        <v>0</v>
      </c>
      <c r="H413" s="7">
        <f>IF(Расчет!M427="",ROUND(Расчет!K427*(1+Расчет!$M$28/100),0),ROUND(Расчет!K427*(1+Расчет!M427/100),0))</f>
        <v>0</v>
      </c>
      <c r="I413" s="7">
        <f>IF(Расчет!M427="",(Расчет!$M$28+100)/100,(Расчет!M427+100)/100)</f>
        <v>1.2</v>
      </c>
      <c r="J413" s="5">
        <f>IF(Расчет!P427="",IF($O$16=0,'ФОРМУЛЫ!'!H413,ROUND(Расчет!K427*'ФОРМУЛЫ!'!I413+L413,0)),Расчет!P427)</f>
        <v>0</v>
      </c>
      <c r="K413" s="5">
        <f>J413*Расчет!E427</f>
        <v>0</v>
      </c>
      <c r="L413" s="3">
        <f>IF($O$16=0,0,$M$16*(Расчет!K427/$O$16))</f>
        <v>0</v>
      </c>
      <c r="O413" s="3">
        <f>IF(Расчет!P427=0,Расчет!L427,0)</f>
        <v>0</v>
      </c>
      <c r="P413" s="12">
        <f t="shared" si="50"/>
        <v>0</v>
      </c>
      <c r="Q413" s="3">
        <f>IF(Расчет!H427='ФОРМУЛЫ!'!$B$5,'ФОРМУЛЫ!'!A413,0)</f>
        <v>0</v>
      </c>
      <c r="R413" s="3">
        <f>IF(Расчет!H427='ФОРМУЛЫ!'!$B$4,'ФОРМУЛЫ!'!A413,0)</f>
        <v>0</v>
      </c>
      <c r="S413" s="3">
        <f>IF(Расчет!H427='ФОРМУЛЫ!'!$B$6,'ФОРМУЛЫ!'!A413,0)</f>
        <v>0</v>
      </c>
      <c r="T413" s="5">
        <f>ROUND((IF(Расчет!R427='ФОРМУЛЫ!'!$E$3,(A413-A413/1.18),IF(Расчет!R427='ФОРМУЛЫ!'!$E$4,0,IF(Расчет!R427='ФОРМУЛЫ!'!$E$5,(A413-A413/1.1),X))))*Расчет!E427,2)</f>
        <v>0</v>
      </c>
      <c r="U413" s="3">
        <f>ROUND((IF(Расчет!R427='ФОРМУЛЫ!'!$E$3,(J413-J413/1.18),IF(Расчет!R427='ФОРМУЛЫ!'!$E$4,0,IF(Расчет!R427='ФОРМУЛЫ!'!$E$5,(J413-J413/1.1),X))))*Расчет!E427,2)</f>
        <v>0</v>
      </c>
      <c r="V413" s="3">
        <f>ROUND((J413-J413/1.18)*Расчет!E427,2)</f>
        <v>0</v>
      </c>
      <c r="W413" s="3">
        <f>ROUND(A413*Расчет!E427*0.21/365,2)</f>
        <v>0</v>
      </c>
      <c r="X413" s="3">
        <f t="shared" si="51"/>
        <v>0</v>
      </c>
      <c r="Y413" s="3">
        <f>IF(($Q$2-Расчет!X427)&gt;0,($Q$2-Расчет!X427),0)</f>
        <v>0</v>
      </c>
      <c r="Z413" s="3">
        <f t="shared" si="52"/>
        <v>0</v>
      </c>
      <c r="AA413" s="3">
        <f>IF(IF(Y413&gt;0,$Q$3-$Q$2,$Q$3-Расчет!X427)&gt;0,IF(Y413&gt;0,$Q$3-$Q$2,$Q$3-Расчет!X427),0)</f>
        <v>0</v>
      </c>
      <c r="AB413" s="3">
        <f t="shared" si="53"/>
        <v>0</v>
      </c>
      <c r="AC413" s="3">
        <f>IF(IF(AA413&gt;0,$Q$4-$Q$3,$Q$4-Расчет!X427)&gt;0,IF(AA413&gt;0,$Q$4-$Q$3,$Q$4-Расчет!X427),0)</f>
        <v>0</v>
      </c>
      <c r="AD413" s="3">
        <f t="shared" si="54"/>
        <v>0</v>
      </c>
      <c r="AE413" s="3">
        <f>IF(IF(AC413&gt;0,$Q$5-$Q$4,$Q$5-Расчет!X427)&gt;0,IF(AC413&gt;0,$Q$5-$Q$4,$Q$5-Расчет!X427),0)</f>
        <v>0</v>
      </c>
      <c r="AF413" s="3">
        <f t="shared" si="55"/>
        <v>0</v>
      </c>
      <c r="AG413" s="3">
        <f>IF(IF(AE413&gt;0,$Q$6-$Q$5,$Q$6-Расчет!X427)&gt;0,IF(AE413&gt;0,$Q$6-$Q$5,$Q$6-Расчет!X427),0)</f>
        <v>0</v>
      </c>
      <c r="AH413" s="3">
        <f t="shared" si="56"/>
        <v>0</v>
      </c>
    </row>
    <row r="414" spans="1:34" x14ac:dyDescent="0.25">
      <c r="A414" s="3">
        <f>IF(Расчет!H428='ФОРМУЛЫ!'!$B$4,Расчет!G428*Расчет!$N$28,IF(Расчет!H428='ФОРМУЛЫ!'!$B$5,Расчет!G428,IF(Расчет!H428='ФОРМУЛЫ!'!$B$6,Расчет!G428*Расчет!$O$28,0)))</f>
        <v>0</v>
      </c>
      <c r="B414" s="3">
        <f>A414*Расчет!E428</f>
        <v>0</v>
      </c>
      <c r="C414" s="3">
        <f>IF(Расчет!J428='ФОРМУЛЫ!'!$B$3,Расчет!G428*Расчет!I428/100,IF(Расчет!J428='ФОРМУЛЫ!'!$B$4,Расчет!I428*Расчет!$N$28,IF(Расчет!J428='ФОРМУЛЫ!'!$B$5,Расчет!I428,IF(Расчет!J428='ФОРМУЛЫ!'!$B$6,Расчет!I428*Расчет!$O$28,0))))</f>
        <v>0</v>
      </c>
      <c r="D414" s="3">
        <f>C414*Расчет!E428</f>
        <v>0</v>
      </c>
      <c r="E414" s="3">
        <f t="shared" si="49"/>
        <v>0</v>
      </c>
      <c r="F414" s="3">
        <f>E414*Расчет!E428</f>
        <v>0</v>
      </c>
      <c r="G414" s="3">
        <f>IF(Расчет!M428="",'ФОРМУЛЫ!'!E414*(100+Расчет!$M$28)/100,'ФОРМУЛЫ!'!E414*(100+Расчет!M428)/100)</f>
        <v>0</v>
      </c>
      <c r="H414" s="7">
        <f>IF(Расчет!M428="",ROUND(Расчет!K428*(1+Расчет!$M$28/100),0),ROUND(Расчет!K428*(1+Расчет!M428/100),0))</f>
        <v>0</v>
      </c>
      <c r="I414" s="7">
        <f>IF(Расчет!M428="",(Расчет!$M$28+100)/100,(Расчет!M428+100)/100)</f>
        <v>1.2</v>
      </c>
      <c r="J414" s="5">
        <f>IF(Расчет!P428="",IF($O$16=0,'ФОРМУЛЫ!'!H414,ROUND(Расчет!K428*'ФОРМУЛЫ!'!I414+L414,0)),Расчет!P428)</f>
        <v>0</v>
      </c>
      <c r="K414" s="5">
        <f>J414*Расчет!E428</f>
        <v>0</v>
      </c>
      <c r="L414" s="3">
        <f>IF($O$16=0,0,$M$16*(Расчет!K428/$O$16))</f>
        <v>0</v>
      </c>
      <c r="O414" s="3">
        <f>IF(Расчет!P428=0,Расчет!L428,0)</f>
        <v>0</v>
      </c>
      <c r="P414" s="12">
        <f t="shared" si="50"/>
        <v>0</v>
      </c>
      <c r="Q414" s="3">
        <f>IF(Расчет!H428='ФОРМУЛЫ!'!$B$5,'ФОРМУЛЫ!'!A414,0)</f>
        <v>0</v>
      </c>
      <c r="R414" s="3">
        <f>IF(Расчет!H428='ФОРМУЛЫ!'!$B$4,'ФОРМУЛЫ!'!A414,0)</f>
        <v>0</v>
      </c>
      <c r="S414" s="3">
        <f>IF(Расчет!H428='ФОРМУЛЫ!'!$B$6,'ФОРМУЛЫ!'!A414,0)</f>
        <v>0</v>
      </c>
      <c r="T414" s="5">
        <f>ROUND((IF(Расчет!R428='ФОРМУЛЫ!'!$E$3,(A414-A414/1.18),IF(Расчет!R428='ФОРМУЛЫ!'!$E$4,0,IF(Расчет!R428='ФОРМУЛЫ!'!$E$5,(A414-A414/1.1),X))))*Расчет!E428,2)</f>
        <v>0</v>
      </c>
      <c r="U414" s="3">
        <f>ROUND((IF(Расчет!R428='ФОРМУЛЫ!'!$E$3,(J414-J414/1.18),IF(Расчет!R428='ФОРМУЛЫ!'!$E$4,0,IF(Расчет!R428='ФОРМУЛЫ!'!$E$5,(J414-J414/1.1),X))))*Расчет!E428,2)</f>
        <v>0</v>
      </c>
      <c r="V414" s="3">
        <f>ROUND((J414-J414/1.18)*Расчет!E428,2)</f>
        <v>0</v>
      </c>
      <c r="W414" s="3">
        <f>ROUND(A414*Расчет!E428*0.21/365,2)</f>
        <v>0</v>
      </c>
      <c r="X414" s="3">
        <f t="shared" si="51"/>
        <v>0</v>
      </c>
      <c r="Y414" s="3">
        <f>IF(($Q$2-Расчет!X428)&gt;0,($Q$2-Расчет!X428),0)</f>
        <v>0</v>
      </c>
      <c r="Z414" s="3">
        <f t="shared" si="52"/>
        <v>0</v>
      </c>
      <c r="AA414" s="3">
        <f>IF(IF(Y414&gt;0,$Q$3-$Q$2,$Q$3-Расчет!X428)&gt;0,IF(Y414&gt;0,$Q$3-$Q$2,$Q$3-Расчет!X428),0)</f>
        <v>0</v>
      </c>
      <c r="AB414" s="3">
        <f t="shared" si="53"/>
        <v>0</v>
      </c>
      <c r="AC414" s="3">
        <f>IF(IF(AA414&gt;0,$Q$4-$Q$3,$Q$4-Расчет!X428)&gt;0,IF(AA414&gt;0,$Q$4-$Q$3,$Q$4-Расчет!X428),0)</f>
        <v>0</v>
      </c>
      <c r="AD414" s="3">
        <f t="shared" si="54"/>
        <v>0</v>
      </c>
      <c r="AE414" s="3">
        <f>IF(IF(AC414&gt;0,$Q$5-$Q$4,$Q$5-Расчет!X428)&gt;0,IF(AC414&gt;0,$Q$5-$Q$4,$Q$5-Расчет!X428),0)</f>
        <v>0</v>
      </c>
      <c r="AF414" s="3">
        <f t="shared" si="55"/>
        <v>0</v>
      </c>
      <c r="AG414" s="3">
        <f>IF(IF(AE414&gt;0,$Q$6-$Q$5,$Q$6-Расчет!X428)&gt;0,IF(AE414&gt;0,$Q$6-$Q$5,$Q$6-Расчет!X428),0)</f>
        <v>0</v>
      </c>
      <c r="AH414" s="3">
        <f t="shared" si="56"/>
        <v>0</v>
      </c>
    </row>
    <row r="415" spans="1:34" x14ac:dyDescent="0.25">
      <c r="A415" s="3">
        <f>IF(Расчет!H429='ФОРМУЛЫ!'!$B$4,Расчет!G429*Расчет!$N$28,IF(Расчет!H429='ФОРМУЛЫ!'!$B$5,Расчет!G429,IF(Расчет!H429='ФОРМУЛЫ!'!$B$6,Расчет!G429*Расчет!$O$28,0)))</f>
        <v>0</v>
      </c>
      <c r="B415" s="3">
        <f>A415*Расчет!E429</f>
        <v>0</v>
      </c>
      <c r="C415" s="3">
        <f>IF(Расчет!J429='ФОРМУЛЫ!'!$B$3,Расчет!G429*Расчет!I429/100,IF(Расчет!J429='ФОРМУЛЫ!'!$B$4,Расчет!I429*Расчет!$N$28,IF(Расчет!J429='ФОРМУЛЫ!'!$B$5,Расчет!I429,IF(Расчет!J429='ФОРМУЛЫ!'!$B$6,Расчет!I429*Расчет!$O$28,0))))</f>
        <v>0</v>
      </c>
      <c r="D415" s="3">
        <f>C415*Расчет!E429</f>
        <v>0</v>
      </c>
      <c r="E415" s="3">
        <f t="shared" si="49"/>
        <v>0</v>
      </c>
      <c r="F415" s="3">
        <f>E415*Расчет!E429</f>
        <v>0</v>
      </c>
      <c r="G415" s="3">
        <f>IF(Расчет!M429="",'ФОРМУЛЫ!'!E415*(100+Расчет!$M$28)/100,'ФОРМУЛЫ!'!E415*(100+Расчет!M429)/100)</f>
        <v>0</v>
      </c>
      <c r="H415" s="7">
        <f>IF(Расчет!M429="",ROUND(Расчет!K429*(1+Расчет!$M$28/100),0),ROUND(Расчет!K429*(1+Расчет!M429/100),0))</f>
        <v>0</v>
      </c>
      <c r="I415" s="7">
        <f>IF(Расчет!M429="",(Расчет!$M$28+100)/100,(Расчет!M429+100)/100)</f>
        <v>1.2</v>
      </c>
      <c r="J415" s="5">
        <f>IF(Расчет!P429="",IF($O$16=0,'ФОРМУЛЫ!'!H415,ROUND(Расчет!K429*'ФОРМУЛЫ!'!I415+L415,0)),Расчет!P429)</f>
        <v>0</v>
      </c>
      <c r="K415" s="5">
        <f>J415*Расчет!E429</f>
        <v>0</v>
      </c>
      <c r="L415" s="3">
        <f>IF($O$16=0,0,$M$16*(Расчет!K429/$O$16))</f>
        <v>0</v>
      </c>
      <c r="O415" s="3">
        <f>IF(Расчет!P429=0,Расчет!L429,0)</f>
        <v>0</v>
      </c>
      <c r="P415" s="12">
        <f t="shared" si="50"/>
        <v>0</v>
      </c>
      <c r="Q415" s="3">
        <f>IF(Расчет!H429='ФОРМУЛЫ!'!$B$5,'ФОРМУЛЫ!'!A415,0)</f>
        <v>0</v>
      </c>
      <c r="R415" s="3">
        <f>IF(Расчет!H429='ФОРМУЛЫ!'!$B$4,'ФОРМУЛЫ!'!A415,0)</f>
        <v>0</v>
      </c>
      <c r="S415" s="3">
        <f>IF(Расчет!H429='ФОРМУЛЫ!'!$B$6,'ФОРМУЛЫ!'!A415,0)</f>
        <v>0</v>
      </c>
      <c r="T415" s="5">
        <f>ROUND((IF(Расчет!R429='ФОРМУЛЫ!'!$E$3,(A415-A415/1.18),IF(Расчет!R429='ФОРМУЛЫ!'!$E$4,0,IF(Расчет!R429='ФОРМУЛЫ!'!$E$5,(A415-A415/1.1),X))))*Расчет!E429,2)</f>
        <v>0</v>
      </c>
      <c r="U415" s="3">
        <f>ROUND((IF(Расчет!R429='ФОРМУЛЫ!'!$E$3,(J415-J415/1.18),IF(Расчет!R429='ФОРМУЛЫ!'!$E$4,0,IF(Расчет!R429='ФОРМУЛЫ!'!$E$5,(J415-J415/1.1),X))))*Расчет!E429,2)</f>
        <v>0</v>
      </c>
      <c r="V415" s="3">
        <f>ROUND((J415-J415/1.18)*Расчет!E429,2)</f>
        <v>0</v>
      </c>
      <c r="W415" s="3">
        <f>ROUND(A415*Расчет!E429*0.21/365,2)</f>
        <v>0</v>
      </c>
      <c r="X415" s="3">
        <f t="shared" si="51"/>
        <v>0</v>
      </c>
      <c r="Y415" s="3">
        <f>IF(($Q$2-Расчет!X429)&gt;0,($Q$2-Расчет!X429),0)</f>
        <v>0</v>
      </c>
      <c r="Z415" s="3">
        <f t="shared" si="52"/>
        <v>0</v>
      </c>
      <c r="AA415" s="3">
        <f>IF(IF(Y415&gt;0,$Q$3-$Q$2,$Q$3-Расчет!X429)&gt;0,IF(Y415&gt;0,$Q$3-$Q$2,$Q$3-Расчет!X429),0)</f>
        <v>0</v>
      </c>
      <c r="AB415" s="3">
        <f t="shared" si="53"/>
        <v>0</v>
      </c>
      <c r="AC415" s="3">
        <f>IF(IF(AA415&gt;0,$Q$4-$Q$3,$Q$4-Расчет!X429)&gt;0,IF(AA415&gt;0,$Q$4-$Q$3,$Q$4-Расчет!X429),0)</f>
        <v>0</v>
      </c>
      <c r="AD415" s="3">
        <f t="shared" si="54"/>
        <v>0</v>
      </c>
      <c r="AE415" s="3">
        <f>IF(IF(AC415&gt;0,$Q$5-$Q$4,$Q$5-Расчет!X429)&gt;0,IF(AC415&gt;0,$Q$5-$Q$4,$Q$5-Расчет!X429),0)</f>
        <v>0</v>
      </c>
      <c r="AF415" s="3">
        <f t="shared" si="55"/>
        <v>0</v>
      </c>
      <c r="AG415" s="3">
        <f>IF(IF(AE415&gt;0,$Q$6-$Q$5,$Q$6-Расчет!X429)&gt;0,IF(AE415&gt;0,$Q$6-$Q$5,$Q$6-Расчет!X429),0)</f>
        <v>0</v>
      </c>
      <c r="AH415" s="3">
        <f t="shared" si="56"/>
        <v>0</v>
      </c>
    </row>
    <row r="416" spans="1:34" x14ac:dyDescent="0.25">
      <c r="A416" s="3">
        <f>IF(Расчет!H430='ФОРМУЛЫ!'!$B$4,Расчет!G430*Расчет!$N$28,IF(Расчет!H430='ФОРМУЛЫ!'!$B$5,Расчет!G430,IF(Расчет!H430='ФОРМУЛЫ!'!$B$6,Расчет!G430*Расчет!$O$28,0)))</f>
        <v>0</v>
      </c>
      <c r="B416" s="3">
        <f>A416*Расчет!E430</f>
        <v>0</v>
      </c>
      <c r="C416" s="3">
        <f>IF(Расчет!J430='ФОРМУЛЫ!'!$B$3,Расчет!G430*Расчет!I430/100,IF(Расчет!J430='ФОРМУЛЫ!'!$B$4,Расчет!I430*Расчет!$N$28,IF(Расчет!J430='ФОРМУЛЫ!'!$B$5,Расчет!I430,IF(Расчет!J430='ФОРМУЛЫ!'!$B$6,Расчет!I430*Расчет!$O$28,0))))</f>
        <v>0</v>
      </c>
      <c r="D416" s="3">
        <f>C416*Расчет!E430</f>
        <v>0</v>
      </c>
      <c r="E416" s="3">
        <f t="shared" si="49"/>
        <v>0</v>
      </c>
      <c r="F416" s="3">
        <f>E416*Расчет!E430</f>
        <v>0</v>
      </c>
      <c r="G416" s="3">
        <f>IF(Расчет!M430="",'ФОРМУЛЫ!'!E416*(100+Расчет!$M$28)/100,'ФОРМУЛЫ!'!E416*(100+Расчет!M430)/100)</f>
        <v>0</v>
      </c>
      <c r="H416" s="7">
        <f>IF(Расчет!M430="",ROUND(Расчет!K430*(1+Расчет!$M$28/100),0),ROUND(Расчет!K430*(1+Расчет!M430/100),0))</f>
        <v>0</v>
      </c>
      <c r="I416" s="7">
        <f>IF(Расчет!M430="",(Расчет!$M$28+100)/100,(Расчет!M430+100)/100)</f>
        <v>1.2</v>
      </c>
      <c r="J416" s="5">
        <f>IF(Расчет!P430="",IF($O$16=0,'ФОРМУЛЫ!'!H416,ROUND(Расчет!K430*'ФОРМУЛЫ!'!I416+L416,0)),Расчет!P430)</f>
        <v>0</v>
      </c>
      <c r="K416" s="5">
        <f>J416*Расчет!E430</f>
        <v>0</v>
      </c>
      <c r="L416" s="3">
        <f>IF($O$16=0,0,$M$16*(Расчет!K430/$O$16))</f>
        <v>0</v>
      </c>
      <c r="O416" s="3">
        <f>IF(Расчет!P430=0,Расчет!L430,0)</f>
        <v>0</v>
      </c>
      <c r="P416" s="12">
        <f t="shared" si="50"/>
        <v>0</v>
      </c>
      <c r="Q416" s="3">
        <f>IF(Расчет!H430='ФОРМУЛЫ!'!$B$5,'ФОРМУЛЫ!'!A416,0)</f>
        <v>0</v>
      </c>
      <c r="R416" s="3">
        <f>IF(Расчет!H430='ФОРМУЛЫ!'!$B$4,'ФОРМУЛЫ!'!A416,0)</f>
        <v>0</v>
      </c>
      <c r="S416" s="3">
        <f>IF(Расчет!H430='ФОРМУЛЫ!'!$B$6,'ФОРМУЛЫ!'!A416,0)</f>
        <v>0</v>
      </c>
      <c r="T416" s="5">
        <f>ROUND((IF(Расчет!R430='ФОРМУЛЫ!'!$E$3,(A416-A416/1.18),IF(Расчет!R430='ФОРМУЛЫ!'!$E$4,0,IF(Расчет!R430='ФОРМУЛЫ!'!$E$5,(A416-A416/1.1),X))))*Расчет!E430,2)</f>
        <v>0</v>
      </c>
      <c r="U416" s="3">
        <f>ROUND((IF(Расчет!R430='ФОРМУЛЫ!'!$E$3,(J416-J416/1.18),IF(Расчет!R430='ФОРМУЛЫ!'!$E$4,0,IF(Расчет!R430='ФОРМУЛЫ!'!$E$5,(J416-J416/1.1),X))))*Расчет!E430,2)</f>
        <v>0</v>
      </c>
      <c r="V416" s="3">
        <f>ROUND((J416-J416/1.18)*Расчет!E430,2)</f>
        <v>0</v>
      </c>
      <c r="W416" s="3">
        <f>ROUND(A416*Расчет!E430*0.21/365,2)</f>
        <v>0</v>
      </c>
      <c r="X416" s="3">
        <f t="shared" si="51"/>
        <v>0</v>
      </c>
      <c r="Y416" s="3">
        <f>IF(($Q$2-Расчет!X430)&gt;0,($Q$2-Расчет!X430),0)</f>
        <v>0</v>
      </c>
      <c r="Z416" s="3">
        <f t="shared" si="52"/>
        <v>0</v>
      </c>
      <c r="AA416" s="3">
        <f>IF(IF(Y416&gt;0,$Q$3-$Q$2,$Q$3-Расчет!X430)&gt;0,IF(Y416&gt;0,$Q$3-$Q$2,$Q$3-Расчет!X430),0)</f>
        <v>0</v>
      </c>
      <c r="AB416" s="3">
        <f t="shared" si="53"/>
        <v>0</v>
      </c>
      <c r="AC416" s="3">
        <f>IF(IF(AA416&gt;0,$Q$4-$Q$3,$Q$4-Расчет!X430)&gt;0,IF(AA416&gt;0,$Q$4-$Q$3,$Q$4-Расчет!X430),0)</f>
        <v>0</v>
      </c>
      <c r="AD416" s="3">
        <f t="shared" si="54"/>
        <v>0</v>
      </c>
      <c r="AE416" s="3">
        <f>IF(IF(AC416&gt;0,$Q$5-$Q$4,$Q$5-Расчет!X430)&gt;0,IF(AC416&gt;0,$Q$5-$Q$4,$Q$5-Расчет!X430),0)</f>
        <v>0</v>
      </c>
      <c r="AF416" s="3">
        <f t="shared" si="55"/>
        <v>0</v>
      </c>
      <c r="AG416" s="3">
        <f>IF(IF(AE416&gt;0,$Q$6-$Q$5,$Q$6-Расчет!X430)&gt;0,IF(AE416&gt;0,$Q$6-$Q$5,$Q$6-Расчет!X430),0)</f>
        <v>0</v>
      </c>
      <c r="AH416" s="3">
        <f t="shared" si="56"/>
        <v>0</v>
      </c>
    </row>
    <row r="417" spans="1:34" x14ac:dyDescent="0.25">
      <c r="A417" s="3">
        <f>IF(Расчет!H431='ФОРМУЛЫ!'!$B$4,Расчет!G431*Расчет!$N$28,IF(Расчет!H431='ФОРМУЛЫ!'!$B$5,Расчет!G431,IF(Расчет!H431='ФОРМУЛЫ!'!$B$6,Расчет!G431*Расчет!$O$28,0)))</f>
        <v>0</v>
      </c>
      <c r="B417" s="3">
        <f>A417*Расчет!E431</f>
        <v>0</v>
      </c>
      <c r="C417" s="3">
        <f>IF(Расчет!J431='ФОРМУЛЫ!'!$B$3,Расчет!G431*Расчет!I431/100,IF(Расчет!J431='ФОРМУЛЫ!'!$B$4,Расчет!I431*Расчет!$N$28,IF(Расчет!J431='ФОРМУЛЫ!'!$B$5,Расчет!I431,IF(Расчет!J431='ФОРМУЛЫ!'!$B$6,Расчет!I431*Расчет!$O$28,0))))</f>
        <v>0</v>
      </c>
      <c r="D417" s="3">
        <f>C417*Расчет!E431</f>
        <v>0</v>
      </c>
      <c r="E417" s="3">
        <f t="shared" si="49"/>
        <v>0</v>
      </c>
      <c r="F417" s="3">
        <f>E417*Расчет!E431</f>
        <v>0</v>
      </c>
      <c r="G417" s="3">
        <f>IF(Расчет!M431="",'ФОРМУЛЫ!'!E417*(100+Расчет!$M$28)/100,'ФОРМУЛЫ!'!E417*(100+Расчет!M431)/100)</f>
        <v>0</v>
      </c>
      <c r="H417" s="7">
        <f>IF(Расчет!M431="",ROUND(Расчет!K431*(1+Расчет!$M$28/100),0),ROUND(Расчет!K431*(1+Расчет!M431/100),0))</f>
        <v>0</v>
      </c>
      <c r="I417" s="7">
        <f>IF(Расчет!M431="",(Расчет!$M$28+100)/100,(Расчет!M431+100)/100)</f>
        <v>1.2</v>
      </c>
      <c r="J417" s="5">
        <f>IF(Расчет!P431="",IF($O$16=0,'ФОРМУЛЫ!'!H417,ROUND(Расчет!K431*'ФОРМУЛЫ!'!I417+L417,0)),Расчет!P431)</f>
        <v>0</v>
      </c>
      <c r="K417" s="5">
        <f>J417*Расчет!E431</f>
        <v>0</v>
      </c>
      <c r="L417" s="3">
        <f>IF($O$16=0,0,$M$16*(Расчет!K431/$O$16))</f>
        <v>0</v>
      </c>
      <c r="O417" s="3">
        <f>IF(Расчет!P431=0,Расчет!L431,0)</f>
        <v>0</v>
      </c>
      <c r="P417" s="12">
        <f t="shared" si="50"/>
        <v>0</v>
      </c>
      <c r="Q417" s="3">
        <f>IF(Расчет!H431='ФОРМУЛЫ!'!$B$5,'ФОРМУЛЫ!'!A417,0)</f>
        <v>0</v>
      </c>
      <c r="R417" s="3">
        <f>IF(Расчет!H431='ФОРМУЛЫ!'!$B$4,'ФОРМУЛЫ!'!A417,0)</f>
        <v>0</v>
      </c>
      <c r="S417" s="3">
        <f>IF(Расчет!H431='ФОРМУЛЫ!'!$B$6,'ФОРМУЛЫ!'!A417,0)</f>
        <v>0</v>
      </c>
      <c r="T417" s="5">
        <f>ROUND((IF(Расчет!R431='ФОРМУЛЫ!'!$E$3,(A417-A417/1.18),IF(Расчет!R431='ФОРМУЛЫ!'!$E$4,0,IF(Расчет!R431='ФОРМУЛЫ!'!$E$5,(A417-A417/1.1),X))))*Расчет!E431,2)</f>
        <v>0</v>
      </c>
      <c r="U417" s="3">
        <f>ROUND((IF(Расчет!R431='ФОРМУЛЫ!'!$E$3,(J417-J417/1.18),IF(Расчет!R431='ФОРМУЛЫ!'!$E$4,0,IF(Расчет!R431='ФОРМУЛЫ!'!$E$5,(J417-J417/1.1),X))))*Расчет!E431,2)</f>
        <v>0</v>
      </c>
      <c r="V417" s="3">
        <f>ROUND((J417-J417/1.18)*Расчет!E431,2)</f>
        <v>0</v>
      </c>
      <c r="W417" s="3">
        <f>ROUND(A417*Расчет!E431*0.21/365,2)</f>
        <v>0</v>
      </c>
      <c r="X417" s="3">
        <f t="shared" si="51"/>
        <v>0</v>
      </c>
      <c r="Y417" s="3">
        <f>IF(($Q$2-Расчет!X431)&gt;0,($Q$2-Расчет!X431),0)</f>
        <v>0</v>
      </c>
      <c r="Z417" s="3">
        <f t="shared" si="52"/>
        <v>0</v>
      </c>
      <c r="AA417" s="3">
        <f>IF(IF(Y417&gt;0,$Q$3-$Q$2,$Q$3-Расчет!X431)&gt;0,IF(Y417&gt;0,$Q$3-$Q$2,$Q$3-Расчет!X431),0)</f>
        <v>0</v>
      </c>
      <c r="AB417" s="3">
        <f t="shared" si="53"/>
        <v>0</v>
      </c>
      <c r="AC417" s="3">
        <f>IF(IF(AA417&gt;0,$Q$4-$Q$3,$Q$4-Расчет!X431)&gt;0,IF(AA417&gt;0,$Q$4-$Q$3,$Q$4-Расчет!X431),0)</f>
        <v>0</v>
      </c>
      <c r="AD417" s="3">
        <f t="shared" si="54"/>
        <v>0</v>
      </c>
      <c r="AE417" s="3">
        <f>IF(IF(AC417&gt;0,$Q$5-$Q$4,$Q$5-Расчет!X431)&gt;0,IF(AC417&gt;0,$Q$5-$Q$4,$Q$5-Расчет!X431),0)</f>
        <v>0</v>
      </c>
      <c r="AF417" s="3">
        <f t="shared" si="55"/>
        <v>0</v>
      </c>
      <c r="AG417" s="3">
        <f>IF(IF(AE417&gt;0,$Q$6-$Q$5,$Q$6-Расчет!X431)&gt;0,IF(AE417&gt;0,$Q$6-$Q$5,$Q$6-Расчет!X431),0)</f>
        <v>0</v>
      </c>
      <c r="AH417" s="3">
        <f t="shared" si="56"/>
        <v>0</v>
      </c>
    </row>
    <row r="418" spans="1:34" x14ac:dyDescent="0.25">
      <c r="A418" s="3">
        <f>IF(Расчет!H432='ФОРМУЛЫ!'!$B$4,Расчет!G432*Расчет!$N$28,IF(Расчет!H432='ФОРМУЛЫ!'!$B$5,Расчет!G432,IF(Расчет!H432='ФОРМУЛЫ!'!$B$6,Расчет!G432*Расчет!$O$28,0)))</f>
        <v>0</v>
      </c>
      <c r="B418" s="3">
        <f>A418*Расчет!E432</f>
        <v>0</v>
      </c>
      <c r="C418" s="3">
        <f>IF(Расчет!J432='ФОРМУЛЫ!'!$B$3,Расчет!G432*Расчет!I432/100,IF(Расчет!J432='ФОРМУЛЫ!'!$B$4,Расчет!I432*Расчет!$N$28,IF(Расчет!J432='ФОРМУЛЫ!'!$B$5,Расчет!I432,IF(Расчет!J432='ФОРМУЛЫ!'!$B$6,Расчет!I432*Расчет!$O$28,0))))</f>
        <v>0</v>
      </c>
      <c r="D418" s="3">
        <f>C418*Расчет!E432</f>
        <v>0</v>
      </c>
      <c r="E418" s="3">
        <f t="shared" si="49"/>
        <v>0</v>
      </c>
      <c r="F418" s="3">
        <f>E418*Расчет!E432</f>
        <v>0</v>
      </c>
      <c r="G418" s="3">
        <f>IF(Расчет!M432="",'ФОРМУЛЫ!'!E418*(100+Расчет!$M$28)/100,'ФОРМУЛЫ!'!E418*(100+Расчет!M432)/100)</f>
        <v>0</v>
      </c>
      <c r="H418" s="7">
        <f>IF(Расчет!M432="",ROUND(Расчет!K432*(1+Расчет!$M$28/100),0),ROUND(Расчет!K432*(1+Расчет!M432/100),0))</f>
        <v>0</v>
      </c>
      <c r="I418" s="7">
        <f>IF(Расчет!M432="",(Расчет!$M$28+100)/100,(Расчет!M432+100)/100)</f>
        <v>1.2</v>
      </c>
      <c r="J418" s="5">
        <f>IF(Расчет!P432="",IF($O$16=0,'ФОРМУЛЫ!'!H418,ROUND(Расчет!K432*'ФОРМУЛЫ!'!I418+L418,0)),Расчет!P432)</f>
        <v>0</v>
      </c>
      <c r="K418" s="5">
        <f>J418*Расчет!E432</f>
        <v>0</v>
      </c>
      <c r="L418" s="3">
        <f>IF($O$16=0,0,$M$16*(Расчет!K432/$O$16))</f>
        <v>0</v>
      </c>
      <c r="O418" s="3">
        <f>IF(Расчет!P432=0,Расчет!L432,0)</f>
        <v>0</v>
      </c>
      <c r="P418" s="12">
        <f t="shared" si="50"/>
        <v>0</v>
      </c>
      <c r="Q418" s="3">
        <f>IF(Расчет!H432='ФОРМУЛЫ!'!$B$5,'ФОРМУЛЫ!'!A418,0)</f>
        <v>0</v>
      </c>
      <c r="R418" s="3">
        <f>IF(Расчет!H432='ФОРМУЛЫ!'!$B$4,'ФОРМУЛЫ!'!A418,0)</f>
        <v>0</v>
      </c>
      <c r="S418" s="3">
        <f>IF(Расчет!H432='ФОРМУЛЫ!'!$B$6,'ФОРМУЛЫ!'!A418,0)</f>
        <v>0</v>
      </c>
      <c r="T418" s="5">
        <f>ROUND((IF(Расчет!R432='ФОРМУЛЫ!'!$E$3,(A418-A418/1.18),IF(Расчет!R432='ФОРМУЛЫ!'!$E$4,0,IF(Расчет!R432='ФОРМУЛЫ!'!$E$5,(A418-A418/1.1),X))))*Расчет!E432,2)</f>
        <v>0</v>
      </c>
      <c r="U418" s="3">
        <f>ROUND((IF(Расчет!R432='ФОРМУЛЫ!'!$E$3,(J418-J418/1.18),IF(Расчет!R432='ФОРМУЛЫ!'!$E$4,0,IF(Расчет!R432='ФОРМУЛЫ!'!$E$5,(J418-J418/1.1),X))))*Расчет!E432,2)</f>
        <v>0</v>
      </c>
      <c r="V418" s="3">
        <f>ROUND((J418-J418/1.18)*Расчет!E432,2)</f>
        <v>0</v>
      </c>
      <c r="W418" s="3">
        <f>ROUND(A418*Расчет!E432*0.21/365,2)</f>
        <v>0</v>
      </c>
      <c r="X418" s="3">
        <f t="shared" si="51"/>
        <v>0</v>
      </c>
      <c r="Y418" s="3">
        <f>IF(($Q$2-Расчет!X432)&gt;0,($Q$2-Расчет!X432),0)</f>
        <v>0</v>
      </c>
      <c r="Z418" s="3">
        <f t="shared" si="52"/>
        <v>0</v>
      </c>
      <c r="AA418" s="3">
        <f>IF(IF(Y418&gt;0,$Q$3-$Q$2,$Q$3-Расчет!X432)&gt;0,IF(Y418&gt;0,$Q$3-$Q$2,$Q$3-Расчет!X432),0)</f>
        <v>0</v>
      </c>
      <c r="AB418" s="3">
        <f t="shared" si="53"/>
        <v>0</v>
      </c>
      <c r="AC418" s="3">
        <f>IF(IF(AA418&gt;0,$Q$4-$Q$3,$Q$4-Расчет!X432)&gt;0,IF(AA418&gt;0,$Q$4-$Q$3,$Q$4-Расчет!X432),0)</f>
        <v>0</v>
      </c>
      <c r="AD418" s="3">
        <f t="shared" si="54"/>
        <v>0</v>
      </c>
      <c r="AE418" s="3">
        <f>IF(IF(AC418&gt;0,$Q$5-$Q$4,$Q$5-Расчет!X432)&gt;0,IF(AC418&gt;0,$Q$5-$Q$4,$Q$5-Расчет!X432),0)</f>
        <v>0</v>
      </c>
      <c r="AF418" s="3">
        <f t="shared" si="55"/>
        <v>0</v>
      </c>
      <c r="AG418" s="3">
        <f>IF(IF(AE418&gt;0,$Q$6-$Q$5,$Q$6-Расчет!X432)&gt;0,IF(AE418&gt;0,$Q$6-$Q$5,$Q$6-Расчет!X432),0)</f>
        <v>0</v>
      </c>
      <c r="AH418" s="3">
        <f t="shared" si="56"/>
        <v>0</v>
      </c>
    </row>
    <row r="419" spans="1:34" x14ac:dyDescent="0.25">
      <c r="A419" s="3">
        <f>IF(Расчет!H433='ФОРМУЛЫ!'!$B$4,Расчет!G433*Расчет!$N$28,IF(Расчет!H433='ФОРМУЛЫ!'!$B$5,Расчет!G433,IF(Расчет!H433='ФОРМУЛЫ!'!$B$6,Расчет!G433*Расчет!$O$28,0)))</f>
        <v>0</v>
      </c>
      <c r="B419" s="3">
        <f>A419*Расчет!E433</f>
        <v>0</v>
      </c>
      <c r="C419" s="3">
        <f>IF(Расчет!J433='ФОРМУЛЫ!'!$B$3,Расчет!G433*Расчет!I433/100,IF(Расчет!J433='ФОРМУЛЫ!'!$B$4,Расчет!I433*Расчет!$N$28,IF(Расчет!J433='ФОРМУЛЫ!'!$B$5,Расчет!I433,IF(Расчет!J433='ФОРМУЛЫ!'!$B$6,Расчет!I433*Расчет!$O$28,0))))</f>
        <v>0</v>
      </c>
      <c r="D419" s="3">
        <f>C419*Расчет!E433</f>
        <v>0</v>
      </c>
      <c r="E419" s="3">
        <f t="shared" si="49"/>
        <v>0</v>
      </c>
      <c r="F419" s="3">
        <f>E419*Расчет!E433</f>
        <v>0</v>
      </c>
      <c r="G419" s="3">
        <f>IF(Расчет!M433="",'ФОРМУЛЫ!'!E419*(100+Расчет!$M$28)/100,'ФОРМУЛЫ!'!E419*(100+Расчет!M433)/100)</f>
        <v>0</v>
      </c>
      <c r="H419" s="7">
        <f>IF(Расчет!M433="",ROUND(Расчет!K433*(1+Расчет!$M$28/100),0),ROUND(Расчет!K433*(1+Расчет!M433/100),0))</f>
        <v>0</v>
      </c>
      <c r="I419" s="7">
        <f>IF(Расчет!M433="",(Расчет!$M$28+100)/100,(Расчет!M433+100)/100)</f>
        <v>1.2</v>
      </c>
      <c r="J419" s="5">
        <f>IF(Расчет!P433="",IF($O$16=0,'ФОРМУЛЫ!'!H419,ROUND(Расчет!K433*'ФОРМУЛЫ!'!I419+L419,0)),Расчет!P433)</f>
        <v>0</v>
      </c>
      <c r="K419" s="5">
        <f>J419*Расчет!E433</f>
        <v>0</v>
      </c>
      <c r="L419" s="3">
        <f>IF($O$16=0,0,$M$16*(Расчет!K433/$O$16))</f>
        <v>0</v>
      </c>
      <c r="O419" s="3">
        <f>IF(Расчет!P433=0,Расчет!L433,0)</f>
        <v>0</v>
      </c>
      <c r="P419" s="12">
        <f t="shared" si="50"/>
        <v>0</v>
      </c>
      <c r="Q419" s="3">
        <f>IF(Расчет!H433='ФОРМУЛЫ!'!$B$5,'ФОРМУЛЫ!'!A419,0)</f>
        <v>0</v>
      </c>
      <c r="R419" s="3">
        <f>IF(Расчет!H433='ФОРМУЛЫ!'!$B$4,'ФОРМУЛЫ!'!A419,0)</f>
        <v>0</v>
      </c>
      <c r="S419" s="3">
        <f>IF(Расчет!H433='ФОРМУЛЫ!'!$B$6,'ФОРМУЛЫ!'!A419,0)</f>
        <v>0</v>
      </c>
      <c r="T419" s="5">
        <f>ROUND((IF(Расчет!R433='ФОРМУЛЫ!'!$E$3,(A419-A419/1.18),IF(Расчет!R433='ФОРМУЛЫ!'!$E$4,0,IF(Расчет!R433='ФОРМУЛЫ!'!$E$5,(A419-A419/1.1),X))))*Расчет!E433,2)</f>
        <v>0</v>
      </c>
      <c r="U419" s="3">
        <f>ROUND((IF(Расчет!R433='ФОРМУЛЫ!'!$E$3,(J419-J419/1.18),IF(Расчет!R433='ФОРМУЛЫ!'!$E$4,0,IF(Расчет!R433='ФОРМУЛЫ!'!$E$5,(J419-J419/1.1),X))))*Расчет!E433,2)</f>
        <v>0</v>
      </c>
      <c r="V419" s="3">
        <f>ROUND((J419-J419/1.18)*Расчет!E433,2)</f>
        <v>0</v>
      </c>
      <c r="W419" s="3">
        <f>ROUND(A419*Расчет!E433*0.21/365,2)</f>
        <v>0</v>
      </c>
      <c r="X419" s="3">
        <f t="shared" si="51"/>
        <v>0</v>
      </c>
      <c r="Y419" s="3">
        <f>IF(($Q$2-Расчет!X433)&gt;0,($Q$2-Расчет!X433),0)</f>
        <v>0</v>
      </c>
      <c r="Z419" s="3">
        <f t="shared" si="52"/>
        <v>0</v>
      </c>
      <c r="AA419" s="3">
        <f>IF(IF(Y419&gt;0,$Q$3-$Q$2,$Q$3-Расчет!X433)&gt;0,IF(Y419&gt;0,$Q$3-$Q$2,$Q$3-Расчет!X433),0)</f>
        <v>0</v>
      </c>
      <c r="AB419" s="3">
        <f t="shared" si="53"/>
        <v>0</v>
      </c>
      <c r="AC419" s="3">
        <f>IF(IF(AA419&gt;0,$Q$4-$Q$3,$Q$4-Расчет!X433)&gt;0,IF(AA419&gt;0,$Q$4-$Q$3,$Q$4-Расчет!X433),0)</f>
        <v>0</v>
      </c>
      <c r="AD419" s="3">
        <f t="shared" si="54"/>
        <v>0</v>
      </c>
      <c r="AE419" s="3">
        <f>IF(IF(AC419&gt;0,$Q$5-$Q$4,$Q$5-Расчет!X433)&gt;0,IF(AC419&gt;0,$Q$5-$Q$4,$Q$5-Расчет!X433),0)</f>
        <v>0</v>
      </c>
      <c r="AF419" s="3">
        <f t="shared" si="55"/>
        <v>0</v>
      </c>
      <c r="AG419" s="3">
        <f>IF(IF(AE419&gt;0,$Q$6-$Q$5,$Q$6-Расчет!X433)&gt;0,IF(AE419&gt;0,$Q$6-$Q$5,$Q$6-Расчет!X433),0)</f>
        <v>0</v>
      </c>
      <c r="AH419" s="3">
        <f t="shared" si="56"/>
        <v>0</v>
      </c>
    </row>
    <row r="420" spans="1:34" x14ac:dyDescent="0.25">
      <c r="A420" s="3">
        <f>IF(Расчет!H434='ФОРМУЛЫ!'!$B$4,Расчет!G434*Расчет!$N$28,IF(Расчет!H434='ФОРМУЛЫ!'!$B$5,Расчет!G434,IF(Расчет!H434='ФОРМУЛЫ!'!$B$6,Расчет!G434*Расчет!$O$28,0)))</f>
        <v>0</v>
      </c>
      <c r="B420" s="3">
        <f>A420*Расчет!E434</f>
        <v>0</v>
      </c>
      <c r="C420" s="3">
        <f>IF(Расчет!J434='ФОРМУЛЫ!'!$B$3,Расчет!G434*Расчет!I434/100,IF(Расчет!J434='ФОРМУЛЫ!'!$B$4,Расчет!I434*Расчет!$N$28,IF(Расчет!J434='ФОРМУЛЫ!'!$B$5,Расчет!I434,IF(Расчет!J434='ФОРМУЛЫ!'!$B$6,Расчет!I434*Расчет!$O$28,0))))</f>
        <v>0</v>
      </c>
      <c r="D420" s="3">
        <f>C420*Расчет!E434</f>
        <v>0</v>
      </c>
      <c r="E420" s="3">
        <f t="shared" si="49"/>
        <v>0</v>
      </c>
      <c r="F420" s="3">
        <f>E420*Расчет!E434</f>
        <v>0</v>
      </c>
      <c r="G420" s="3">
        <f>IF(Расчет!M434="",'ФОРМУЛЫ!'!E420*(100+Расчет!$M$28)/100,'ФОРМУЛЫ!'!E420*(100+Расчет!M434)/100)</f>
        <v>0</v>
      </c>
      <c r="H420" s="7">
        <f>IF(Расчет!M434="",ROUND(Расчет!K434*(1+Расчет!$M$28/100),0),ROUND(Расчет!K434*(1+Расчет!M434/100),0))</f>
        <v>0</v>
      </c>
      <c r="I420" s="7">
        <f>IF(Расчет!M434="",(Расчет!$M$28+100)/100,(Расчет!M434+100)/100)</f>
        <v>1.2</v>
      </c>
      <c r="J420" s="5">
        <f>IF(Расчет!P434="",IF($O$16=0,'ФОРМУЛЫ!'!H420,ROUND(Расчет!K434*'ФОРМУЛЫ!'!I420+L420,0)),Расчет!P434)</f>
        <v>0</v>
      </c>
      <c r="K420" s="5">
        <f>J420*Расчет!E434</f>
        <v>0</v>
      </c>
      <c r="L420" s="3">
        <f>IF($O$16=0,0,$M$16*(Расчет!K434/$O$16))</f>
        <v>0</v>
      </c>
      <c r="O420" s="3">
        <f>IF(Расчет!P434=0,Расчет!L434,0)</f>
        <v>0</v>
      </c>
      <c r="P420" s="12">
        <f t="shared" si="50"/>
        <v>0</v>
      </c>
      <c r="Q420" s="3">
        <f>IF(Расчет!H434='ФОРМУЛЫ!'!$B$5,'ФОРМУЛЫ!'!A420,0)</f>
        <v>0</v>
      </c>
      <c r="R420" s="3">
        <f>IF(Расчет!H434='ФОРМУЛЫ!'!$B$4,'ФОРМУЛЫ!'!A420,0)</f>
        <v>0</v>
      </c>
      <c r="S420" s="3">
        <f>IF(Расчет!H434='ФОРМУЛЫ!'!$B$6,'ФОРМУЛЫ!'!A420,0)</f>
        <v>0</v>
      </c>
      <c r="T420" s="5">
        <f>ROUND((IF(Расчет!R434='ФОРМУЛЫ!'!$E$3,(A420-A420/1.18),IF(Расчет!R434='ФОРМУЛЫ!'!$E$4,0,IF(Расчет!R434='ФОРМУЛЫ!'!$E$5,(A420-A420/1.1),X))))*Расчет!E434,2)</f>
        <v>0</v>
      </c>
      <c r="U420" s="3">
        <f>ROUND((IF(Расчет!R434='ФОРМУЛЫ!'!$E$3,(J420-J420/1.18),IF(Расчет!R434='ФОРМУЛЫ!'!$E$4,0,IF(Расчет!R434='ФОРМУЛЫ!'!$E$5,(J420-J420/1.1),X))))*Расчет!E434,2)</f>
        <v>0</v>
      </c>
      <c r="V420" s="3">
        <f>ROUND((J420-J420/1.18)*Расчет!E434,2)</f>
        <v>0</v>
      </c>
      <c r="W420" s="3">
        <f>ROUND(A420*Расчет!E434*0.21/365,2)</f>
        <v>0</v>
      </c>
      <c r="X420" s="3">
        <f t="shared" si="51"/>
        <v>0</v>
      </c>
      <c r="Y420" s="3">
        <f>IF(($Q$2-Расчет!X434)&gt;0,($Q$2-Расчет!X434),0)</f>
        <v>0</v>
      </c>
      <c r="Z420" s="3">
        <f t="shared" si="52"/>
        <v>0</v>
      </c>
      <c r="AA420" s="3">
        <f>IF(IF(Y420&gt;0,$Q$3-$Q$2,$Q$3-Расчет!X434)&gt;0,IF(Y420&gt;0,$Q$3-$Q$2,$Q$3-Расчет!X434),0)</f>
        <v>0</v>
      </c>
      <c r="AB420" s="3">
        <f t="shared" si="53"/>
        <v>0</v>
      </c>
      <c r="AC420" s="3">
        <f>IF(IF(AA420&gt;0,$Q$4-$Q$3,$Q$4-Расчет!X434)&gt;0,IF(AA420&gt;0,$Q$4-$Q$3,$Q$4-Расчет!X434),0)</f>
        <v>0</v>
      </c>
      <c r="AD420" s="3">
        <f t="shared" si="54"/>
        <v>0</v>
      </c>
      <c r="AE420" s="3">
        <f>IF(IF(AC420&gt;0,$Q$5-$Q$4,$Q$5-Расчет!X434)&gt;0,IF(AC420&gt;0,$Q$5-$Q$4,$Q$5-Расчет!X434),0)</f>
        <v>0</v>
      </c>
      <c r="AF420" s="3">
        <f t="shared" si="55"/>
        <v>0</v>
      </c>
      <c r="AG420" s="3">
        <f>IF(IF(AE420&gt;0,$Q$6-$Q$5,$Q$6-Расчет!X434)&gt;0,IF(AE420&gt;0,$Q$6-$Q$5,$Q$6-Расчет!X434),0)</f>
        <v>0</v>
      </c>
      <c r="AH420" s="3">
        <f t="shared" si="56"/>
        <v>0</v>
      </c>
    </row>
    <row r="421" spans="1:34" x14ac:dyDescent="0.25">
      <c r="A421" s="3">
        <f>IF(Расчет!H435='ФОРМУЛЫ!'!$B$4,Расчет!G435*Расчет!$N$28,IF(Расчет!H435='ФОРМУЛЫ!'!$B$5,Расчет!G435,IF(Расчет!H435='ФОРМУЛЫ!'!$B$6,Расчет!G435*Расчет!$O$28,0)))</f>
        <v>0</v>
      </c>
      <c r="B421" s="3">
        <f>A421*Расчет!E435</f>
        <v>0</v>
      </c>
      <c r="C421" s="3">
        <f>IF(Расчет!J435='ФОРМУЛЫ!'!$B$3,Расчет!G435*Расчет!I435/100,IF(Расчет!J435='ФОРМУЛЫ!'!$B$4,Расчет!I435*Расчет!$N$28,IF(Расчет!J435='ФОРМУЛЫ!'!$B$5,Расчет!I435,IF(Расчет!J435='ФОРМУЛЫ!'!$B$6,Расчет!I435*Расчет!$O$28,0))))</f>
        <v>0</v>
      </c>
      <c r="D421" s="3">
        <f>C421*Расчет!E435</f>
        <v>0</v>
      </c>
      <c r="E421" s="3">
        <f t="shared" si="49"/>
        <v>0</v>
      </c>
      <c r="F421" s="3">
        <f>E421*Расчет!E435</f>
        <v>0</v>
      </c>
      <c r="G421" s="3">
        <f>IF(Расчет!M435="",'ФОРМУЛЫ!'!E421*(100+Расчет!$M$28)/100,'ФОРМУЛЫ!'!E421*(100+Расчет!M435)/100)</f>
        <v>0</v>
      </c>
      <c r="H421" s="7">
        <f>IF(Расчет!M435="",ROUND(Расчет!K435*(1+Расчет!$M$28/100),0),ROUND(Расчет!K435*(1+Расчет!M435/100),0))</f>
        <v>0</v>
      </c>
      <c r="I421" s="7">
        <f>IF(Расчет!M435="",(Расчет!$M$28+100)/100,(Расчет!M435+100)/100)</f>
        <v>1.2</v>
      </c>
      <c r="J421" s="5">
        <f>IF(Расчет!P435="",IF($O$16=0,'ФОРМУЛЫ!'!H421,ROUND(Расчет!K435*'ФОРМУЛЫ!'!I421+L421,0)),Расчет!P435)</f>
        <v>0</v>
      </c>
      <c r="K421" s="5">
        <f>J421*Расчет!E435</f>
        <v>0</v>
      </c>
      <c r="L421" s="3">
        <f>IF($O$16=0,0,$M$16*(Расчет!K435/$O$16))</f>
        <v>0</v>
      </c>
      <c r="O421" s="3">
        <f>IF(Расчет!P435=0,Расчет!L435,0)</f>
        <v>0</v>
      </c>
      <c r="P421" s="12">
        <f t="shared" si="50"/>
        <v>0</v>
      </c>
      <c r="Q421" s="3">
        <f>IF(Расчет!H435='ФОРМУЛЫ!'!$B$5,'ФОРМУЛЫ!'!A421,0)</f>
        <v>0</v>
      </c>
      <c r="R421" s="3">
        <f>IF(Расчет!H435='ФОРМУЛЫ!'!$B$4,'ФОРМУЛЫ!'!A421,0)</f>
        <v>0</v>
      </c>
      <c r="S421" s="3">
        <f>IF(Расчет!H435='ФОРМУЛЫ!'!$B$6,'ФОРМУЛЫ!'!A421,0)</f>
        <v>0</v>
      </c>
      <c r="T421" s="5">
        <f>ROUND((IF(Расчет!R435='ФОРМУЛЫ!'!$E$3,(A421-A421/1.18),IF(Расчет!R435='ФОРМУЛЫ!'!$E$4,0,IF(Расчет!R435='ФОРМУЛЫ!'!$E$5,(A421-A421/1.1),X))))*Расчет!E435,2)</f>
        <v>0</v>
      </c>
      <c r="U421" s="3">
        <f>ROUND((IF(Расчет!R435='ФОРМУЛЫ!'!$E$3,(J421-J421/1.18),IF(Расчет!R435='ФОРМУЛЫ!'!$E$4,0,IF(Расчет!R435='ФОРМУЛЫ!'!$E$5,(J421-J421/1.1),X))))*Расчет!E435,2)</f>
        <v>0</v>
      </c>
      <c r="V421" s="3">
        <f>ROUND((J421-J421/1.18)*Расчет!E435,2)</f>
        <v>0</v>
      </c>
      <c r="W421" s="3">
        <f>ROUND(A421*Расчет!E435*0.21/365,2)</f>
        <v>0</v>
      </c>
      <c r="X421" s="3">
        <f t="shared" si="51"/>
        <v>0</v>
      </c>
      <c r="Y421" s="3">
        <f>IF(($Q$2-Расчет!X435)&gt;0,($Q$2-Расчет!X435),0)</f>
        <v>0</v>
      </c>
      <c r="Z421" s="3">
        <f t="shared" si="52"/>
        <v>0</v>
      </c>
      <c r="AA421" s="3">
        <f>IF(IF(Y421&gt;0,$Q$3-$Q$2,$Q$3-Расчет!X435)&gt;0,IF(Y421&gt;0,$Q$3-$Q$2,$Q$3-Расчет!X435),0)</f>
        <v>0</v>
      </c>
      <c r="AB421" s="3">
        <f t="shared" si="53"/>
        <v>0</v>
      </c>
      <c r="AC421" s="3">
        <f>IF(IF(AA421&gt;0,$Q$4-$Q$3,$Q$4-Расчет!X435)&gt;0,IF(AA421&gt;0,$Q$4-$Q$3,$Q$4-Расчет!X435),0)</f>
        <v>0</v>
      </c>
      <c r="AD421" s="3">
        <f t="shared" si="54"/>
        <v>0</v>
      </c>
      <c r="AE421" s="3">
        <f>IF(IF(AC421&gt;0,$Q$5-$Q$4,$Q$5-Расчет!X435)&gt;0,IF(AC421&gt;0,$Q$5-$Q$4,$Q$5-Расчет!X435),0)</f>
        <v>0</v>
      </c>
      <c r="AF421" s="3">
        <f t="shared" si="55"/>
        <v>0</v>
      </c>
      <c r="AG421" s="3">
        <f>IF(IF(AE421&gt;0,$Q$6-$Q$5,$Q$6-Расчет!X435)&gt;0,IF(AE421&gt;0,$Q$6-$Q$5,$Q$6-Расчет!X435),0)</f>
        <v>0</v>
      </c>
      <c r="AH421" s="3">
        <f t="shared" si="56"/>
        <v>0</v>
      </c>
    </row>
    <row r="422" spans="1:34" x14ac:dyDescent="0.25">
      <c r="A422" s="3">
        <f>IF(Расчет!H436='ФОРМУЛЫ!'!$B$4,Расчет!G436*Расчет!$N$28,IF(Расчет!H436='ФОРМУЛЫ!'!$B$5,Расчет!G436,IF(Расчет!H436='ФОРМУЛЫ!'!$B$6,Расчет!G436*Расчет!$O$28,0)))</f>
        <v>0</v>
      </c>
      <c r="B422" s="3">
        <f>A422*Расчет!E436</f>
        <v>0</v>
      </c>
      <c r="C422" s="3">
        <f>IF(Расчет!J436='ФОРМУЛЫ!'!$B$3,Расчет!G436*Расчет!I436/100,IF(Расчет!J436='ФОРМУЛЫ!'!$B$4,Расчет!I436*Расчет!$N$28,IF(Расчет!J436='ФОРМУЛЫ!'!$B$5,Расчет!I436,IF(Расчет!J436='ФОРМУЛЫ!'!$B$6,Расчет!I436*Расчет!$O$28,0))))</f>
        <v>0</v>
      </c>
      <c r="D422" s="3">
        <f>C422*Расчет!E436</f>
        <v>0</v>
      </c>
      <c r="E422" s="3">
        <f t="shared" si="49"/>
        <v>0</v>
      </c>
      <c r="F422" s="3">
        <f>E422*Расчет!E436</f>
        <v>0</v>
      </c>
      <c r="G422" s="3">
        <f>IF(Расчет!M436="",'ФОРМУЛЫ!'!E422*(100+Расчет!$M$28)/100,'ФОРМУЛЫ!'!E422*(100+Расчет!M436)/100)</f>
        <v>0</v>
      </c>
      <c r="H422" s="7">
        <f>IF(Расчет!M436="",ROUND(Расчет!K436*(1+Расчет!$M$28/100),0),ROUND(Расчет!K436*(1+Расчет!M436/100),0))</f>
        <v>0</v>
      </c>
      <c r="I422" s="7">
        <f>IF(Расчет!M436="",(Расчет!$M$28+100)/100,(Расчет!M436+100)/100)</f>
        <v>1.2</v>
      </c>
      <c r="J422" s="5">
        <f>IF(Расчет!P436="",IF($O$16=0,'ФОРМУЛЫ!'!H422,ROUND(Расчет!K436*'ФОРМУЛЫ!'!I422+L422,0)),Расчет!P436)</f>
        <v>0</v>
      </c>
      <c r="K422" s="5">
        <f>J422*Расчет!E436</f>
        <v>0</v>
      </c>
      <c r="L422" s="3">
        <f>IF($O$16=0,0,$M$16*(Расчет!K436/$O$16))</f>
        <v>0</v>
      </c>
      <c r="O422" s="3">
        <f>IF(Расчет!P436=0,Расчет!L436,0)</f>
        <v>0</v>
      </c>
      <c r="P422" s="12">
        <f t="shared" si="50"/>
        <v>0</v>
      </c>
      <c r="Q422" s="3">
        <f>IF(Расчет!H436='ФОРМУЛЫ!'!$B$5,'ФОРМУЛЫ!'!A422,0)</f>
        <v>0</v>
      </c>
      <c r="R422" s="3">
        <f>IF(Расчет!H436='ФОРМУЛЫ!'!$B$4,'ФОРМУЛЫ!'!A422,0)</f>
        <v>0</v>
      </c>
      <c r="S422" s="3">
        <f>IF(Расчет!H436='ФОРМУЛЫ!'!$B$6,'ФОРМУЛЫ!'!A422,0)</f>
        <v>0</v>
      </c>
      <c r="T422" s="5">
        <f>ROUND((IF(Расчет!R436='ФОРМУЛЫ!'!$E$3,(A422-A422/1.18),IF(Расчет!R436='ФОРМУЛЫ!'!$E$4,0,IF(Расчет!R436='ФОРМУЛЫ!'!$E$5,(A422-A422/1.1),X))))*Расчет!E436,2)</f>
        <v>0</v>
      </c>
      <c r="U422" s="3">
        <f>ROUND((IF(Расчет!R436='ФОРМУЛЫ!'!$E$3,(J422-J422/1.18),IF(Расчет!R436='ФОРМУЛЫ!'!$E$4,0,IF(Расчет!R436='ФОРМУЛЫ!'!$E$5,(J422-J422/1.1),X))))*Расчет!E436,2)</f>
        <v>0</v>
      </c>
      <c r="V422" s="3">
        <f>ROUND((J422-J422/1.18)*Расчет!E436,2)</f>
        <v>0</v>
      </c>
      <c r="W422" s="3">
        <f>ROUND(A422*Расчет!E436*0.21/365,2)</f>
        <v>0</v>
      </c>
      <c r="X422" s="3">
        <f t="shared" si="51"/>
        <v>0</v>
      </c>
      <c r="Y422" s="3">
        <f>IF(($Q$2-Расчет!X436)&gt;0,($Q$2-Расчет!X436),0)</f>
        <v>0</v>
      </c>
      <c r="Z422" s="3">
        <f t="shared" si="52"/>
        <v>0</v>
      </c>
      <c r="AA422" s="3">
        <f>IF(IF(Y422&gt;0,$Q$3-$Q$2,$Q$3-Расчет!X436)&gt;0,IF(Y422&gt;0,$Q$3-$Q$2,$Q$3-Расчет!X436),0)</f>
        <v>0</v>
      </c>
      <c r="AB422" s="3">
        <f t="shared" si="53"/>
        <v>0</v>
      </c>
      <c r="AC422" s="3">
        <f>IF(IF(AA422&gt;0,$Q$4-$Q$3,$Q$4-Расчет!X436)&gt;0,IF(AA422&gt;0,$Q$4-$Q$3,$Q$4-Расчет!X436),0)</f>
        <v>0</v>
      </c>
      <c r="AD422" s="3">
        <f t="shared" si="54"/>
        <v>0</v>
      </c>
      <c r="AE422" s="3">
        <f>IF(IF(AC422&gt;0,$Q$5-$Q$4,$Q$5-Расчет!X436)&gt;0,IF(AC422&gt;0,$Q$5-$Q$4,$Q$5-Расчет!X436),0)</f>
        <v>0</v>
      </c>
      <c r="AF422" s="3">
        <f t="shared" si="55"/>
        <v>0</v>
      </c>
      <c r="AG422" s="3">
        <f>IF(IF(AE422&gt;0,$Q$6-$Q$5,$Q$6-Расчет!X436)&gt;0,IF(AE422&gt;0,$Q$6-$Q$5,$Q$6-Расчет!X436),0)</f>
        <v>0</v>
      </c>
      <c r="AH422" s="3">
        <f t="shared" si="56"/>
        <v>0</v>
      </c>
    </row>
    <row r="423" spans="1:34" x14ac:dyDescent="0.25">
      <c r="A423" s="3">
        <f>IF(Расчет!H437='ФОРМУЛЫ!'!$B$4,Расчет!G437*Расчет!$N$28,IF(Расчет!H437='ФОРМУЛЫ!'!$B$5,Расчет!G437,IF(Расчет!H437='ФОРМУЛЫ!'!$B$6,Расчет!G437*Расчет!$O$28,0)))</f>
        <v>0</v>
      </c>
      <c r="B423" s="3">
        <f>A423*Расчет!E437</f>
        <v>0</v>
      </c>
      <c r="C423" s="3">
        <f>IF(Расчет!J437='ФОРМУЛЫ!'!$B$3,Расчет!G437*Расчет!I437/100,IF(Расчет!J437='ФОРМУЛЫ!'!$B$4,Расчет!I437*Расчет!$N$28,IF(Расчет!J437='ФОРМУЛЫ!'!$B$5,Расчет!I437,IF(Расчет!J437='ФОРМУЛЫ!'!$B$6,Расчет!I437*Расчет!$O$28,0))))</f>
        <v>0</v>
      </c>
      <c r="D423" s="3">
        <f>C423*Расчет!E437</f>
        <v>0</v>
      </c>
      <c r="E423" s="3">
        <f t="shared" si="49"/>
        <v>0</v>
      </c>
      <c r="F423" s="3">
        <f>E423*Расчет!E437</f>
        <v>0</v>
      </c>
      <c r="G423" s="3">
        <f>IF(Расчет!M437="",'ФОРМУЛЫ!'!E423*(100+Расчет!$M$28)/100,'ФОРМУЛЫ!'!E423*(100+Расчет!M437)/100)</f>
        <v>0</v>
      </c>
      <c r="H423" s="7">
        <f>IF(Расчет!M437="",ROUND(Расчет!K437*(1+Расчет!$M$28/100),0),ROUND(Расчет!K437*(1+Расчет!M437/100),0))</f>
        <v>0</v>
      </c>
      <c r="I423" s="7">
        <f>IF(Расчет!M437="",(Расчет!$M$28+100)/100,(Расчет!M437+100)/100)</f>
        <v>1.2</v>
      </c>
      <c r="J423" s="5">
        <f>IF(Расчет!P437="",IF($O$16=0,'ФОРМУЛЫ!'!H423,ROUND(Расчет!K437*'ФОРМУЛЫ!'!I423+L423,0)),Расчет!P437)</f>
        <v>0</v>
      </c>
      <c r="K423" s="5">
        <f>J423*Расчет!E437</f>
        <v>0</v>
      </c>
      <c r="L423" s="3">
        <f>IF($O$16=0,0,$M$16*(Расчет!K437/$O$16))</f>
        <v>0</v>
      </c>
      <c r="O423" s="3">
        <f>IF(Расчет!P437=0,Расчет!L437,0)</f>
        <v>0</v>
      </c>
      <c r="P423" s="12">
        <f t="shared" si="50"/>
        <v>0</v>
      </c>
      <c r="Q423" s="3">
        <f>IF(Расчет!H437='ФОРМУЛЫ!'!$B$5,'ФОРМУЛЫ!'!A423,0)</f>
        <v>0</v>
      </c>
      <c r="R423" s="3">
        <f>IF(Расчет!H437='ФОРМУЛЫ!'!$B$4,'ФОРМУЛЫ!'!A423,0)</f>
        <v>0</v>
      </c>
      <c r="S423" s="3">
        <f>IF(Расчет!H437='ФОРМУЛЫ!'!$B$6,'ФОРМУЛЫ!'!A423,0)</f>
        <v>0</v>
      </c>
      <c r="T423" s="5">
        <f>ROUND((IF(Расчет!R437='ФОРМУЛЫ!'!$E$3,(A423-A423/1.18),IF(Расчет!R437='ФОРМУЛЫ!'!$E$4,0,IF(Расчет!R437='ФОРМУЛЫ!'!$E$5,(A423-A423/1.1),X))))*Расчет!E437,2)</f>
        <v>0</v>
      </c>
      <c r="U423" s="3">
        <f>ROUND((IF(Расчет!R437='ФОРМУЛЫ!'!$E$3,(J423-J423/1.18),IF(Расчет!R437='ФОРМУЛЫ!'!$E$4,0,IF(Расчет!R437='ФОРМУЛЫ!'!$E$5,(J423-J423/1.1),X))))*Расчет!E437,2)</f>
        <v>0</v>
      </c>
      <c r="V423" s="3">
        <f>ROUND((J423-J423/1.18)*Расчет!E437,2)</f>
        <v>0</v>
      </c>
      <c r="W423" s="3">
        <f>ROUND(A423*Расчет!E437*0.21/365,2)</f>
        <v>0</v>
      </c>
      <c r="X423" s="3">
        <f t="shared" si="51"/>
        <v>0</v>
      </c>
      <c r="Y423" s="3">
        <f>IF(($Q$2-Расчет!X437)&gt;0,($Q$2-Расчет!X437),0)</f>
        <v>0</v>
      </c>
      <c r="Z423" s="3">
        <f t="shared" si="52"/>
        <v>0</v>
      </c>
      <c r="AA423" s="3">
        <f>IF(IF(Y423&gt;0,$Q$3-$Q$2,$Q$3-Расчет!X437)&gt;0,IF(Y423&gt;0,$Q$3-$Q$2,$Q$3-Расчет!X437),0)</f>
        <v>0</v>
      </c>
      <c r="AB423" s="3">
        <f t="shared" si="53"/>
        <v>0</v>
      </c>
      <c r="AC423" s="3">
        <f>IF(IF(AA423&gt;0,$Q$4-$Q$3,$Q$4-Расчет!X437)&gt;0,IF(AA423&gt;0,$Q$4-$Q$3,$Q$4-Расчет!X437),0)</f>
        <v>0</v>
      </c>
      <c r="AD423" s="3">
        <f t="shared" si="54"/>
        <v>0</v>
      </c>
      <c r="AE423" s="3">
        <f>IF(IF(AC423&gt;0,$Q$5-$Q$4,$Q$5-Расчет!X437)&gt;0,IF(AC423&gt;0,$Q$5-$Q$4,$Q$5-Расчет!X437),0)</f>
        <v>0</v>
      </c>
      <c r="AF423" s="3">
        <f t="shared" si="55"/>
        <v>0</v>
      </c>
      <c r="AG423" s="3">
        <f>IF(IF(AE423&gt;0,$Q$6-$Q$5,$Q$6-Расчет!X437)&gt;0,IF(AE423&gt;0,$Q$6-$Q$5,$Q$6-Расчет!X437),0)</f>
        <v>0</v>
      </c>
      <c r="AH423" s="3">
        <f t="shared" si="56"/>
        <v>0</v>
      </c>
    </row>
    <row r="424" spans="1:34" x14ac:dyDescent="0.25">
      <c r="A424" s="3">
        <f>IF(Расчет!H438='ФОРМУЛЫ!'!$B$4,Расчет!G438*Расчет!$N$28,IF(Расчет!H438='ФОРМУЛЫ!'!$B$5,Расчет!G438,IF(Расчет!H438='ФОРМУЛЫ!'!$B$6,Расчет!G438*Расчет!$O$28,0)))</f>
        <v>0</v>
      </c>
      <c r="B424" s="3">
        <f>A424*Расчет!E438</f>
        <v>0</v>
      </c>
      <c r="C424" s="3">
        <f>IF(Расчет!J438='ФОРМУЛЫ!'!$B$3,Расчет!G438*Расчет!I438/100,IF(Расчет!J438='ФОРМУЛЫ!'!$B$4,Расчет!I438*Расчет!$N$28,IF(Расчет!J438='ФОРМУЛЫ!'!$B$5,Расчет!I438,IF(Расчет!J438='ФОРМУЛЫ!'!$B$6,Расчет!I438*Расчет!$O$28,0))))</f>
        <v>0</v>
      </c>
      <c r="D424" s="3">
        <f>C424*Расчет!E438</f>
        <v>0</v>
      </c>
      <c r="E424" s="3">
        <f t="shared" si="49"/>
        <v>0</v>
      </c>
      <c r="F424" s="3">
        <f>E424*Расчет!E438</f>
        <v>0</v>
      </c>
      <c r="G424" s="3">
        <f>IF(Расчет!M438="",'ФОРМУЛЫ!'!E424*(100+Расчет!$M$28)/100,'ФОРМУЛЫ!'!E424*(100+Расчет!M438)/100)</f>
        <v>0</v>
      </c>
      <c r="H424" s="7">
        <f>IF(Расчет!M438="",ROUND(Расчет!K438*(1+Расчет!$M$28/100),0),ROUND(Расчет!K438*(1+Расчет!M438/100),0))</f>
        <v>0</v>
      </c>
      <c r="I424" s="7">
        <f>IF(Расчет!M438="",(Расчет!$M$28+100)/100,(Расчет!M438+100)/100)</f>
        <v>1.2</v>
      </c>
      <c r="J424" s="5">
        <f>IF(Расчет!P438="",IF($O$16=0,'ФОРМУЛЫ!'!H424,ROUND(Расчет!K438*'ФОРМУЛЫ!'!I424+L424,0)),Расчет!P438)</f>
        <v>0</v>
      </c>
      <c r="K424" s="5">
        <f>J424*Расчет!E438</f>
        <v>0</v>
      </c>
      <c r="L424" s="3">
        <f>IF($O$16=0,0,$M$16*(Расчет!K438/$O$16))</f>
        <v>0</v>
      </c>
      <c r="O424" s="3">
        <f>IF(Расчет!P438=0,Расчет!L438,0)</f>
        <v>0</v>
      </c>
      <c r="P424" s="12">
        <f t="shared" si="50"/>
        <v>0</v>
      </c>
      <c r="Q424" s="3">
        <f>IF(Расчет!H438='ФОРМУЛЫ!'!$B$5,'ФОРМУЛЫ!'!A424,0)</f>
        <v>0</v>
      </c>
      <c r="R424" s="3">
        <f>IF(Расчет!H438='ФОРМУЛЫ!'!$B$4,'ФОРМУЛЫ!'!A424,0)</f>
        <v>0</v>
      </c>
      <c r="S424" s="3">
        <f>IF(Расчет!H438='ФОРМУЛЫ!'!$B$6,'ФОРМУЛЫ!'!A424,0)</f>
        <v>0</v>
      </c>
      <c r="T424" s="5">
        <f>ROUND((IF(Расчет!R438='ФОРМУЛЫ!'!$E$3,(A424-A424/1.18),IF(Расчет!R438='ФОРМУЛЫ!'!$E$4,0,IF(Расчет!R438='ФОРМУЛЫ!'!$E$5,(A424-A424/1.1),X))))*Расчет!E438,2)</f>
        <v>0</v>
      </c>
      <c r="U424" s="3">
        <f>ROUND((IF(Расчет!R438='ФОРМУЛЫ!'!$E$3,(J424-J424/1.18),IF(Расчет!R438='ФОРМУЛЫ!'!$E$4,0,IF(Расчет!R438='ФОРМУЛЫ!'!$E$5,(J424-J424/1.1),X))))*Расчет!E438,2)</f>
        <v>0</v>
      </c>
      <c r="V424" s="3">
        <f>ROUND((J424-J424/1.18)*Расчет!E438,2)</f>
        <v>0</v>
      </c>
      <c r="W424" s="3">
        <f>ROUND(A424*Расчет!E438*0.21/365,2)</f>
        <v>0</v>
      </c>
      <c r="X424" s="3">
        <f t="shared" si="51"/>
        <v>0</v>
      </c>
      <c r="Y424" s="3">
        <f>IF(($Q$2-Расчет!X438)&gt;0,($Q$2-Расчет!X438),0)</f>
        <v>0</v>
      </c>
      <c r="Z424" s="3">
        <f t="shared" si="52"/>
        <v>0</v>
      </c>
      <c r="AA424" s="3">
        <f>IF(IF(Y424&gt;0,$Q$3-$Q$2,$Q$3-Расчет!X438)&gt;0,IF(Y424&gt;0,$Q$3-$Q$2,$Q$3-Расчет!X438),0)</f>
        <v>0</v>
      </c>
      <c r="AB424" s="3">
        <f t="shared" si="53"/>
        <v>0</v>
      </c>
      <c r="AC424" s="3">
        <f>IF(IF(AA424&gt;0,$Q$4-$Q$3,$Q$4-Расчет!X438)&gt;0,IF(AA424&gt;0,$Q$4-$Q$3,$Q$4-Расчет!X438),0)</f>
        <v>0</v>
      </c>
      <c r="AD424" s="3">
        <f t="shared" si="54"/>
        <v>0</v>
      </c>
      <c r="AE424" s="3">
        <f>IF(IF(AC424&gt;0,$Q$5-$Q$4,$Q$5-Расчет!X438)&gt;0,IF(AC424&gt;0,$Q$5-$Q$4,$Q$5-Расчет!X438),0)</f>
        <v>0</v>
      </c>
      <c r="AF424" s="3">
        <f t="shared" si="55"/>
        <v>0</v>
      </c>
      <c r="AG424" s="3">
        <f>IF(IF(AE424&gt;0,$Q$6-$Q$5,$Q$6-Расчет!X438)&gt;0,IF(AE424&gt;0,$Q$6-$Q$5,$Q$6-Расчет!X438),0)</f>
        <v>0</v>
      </c>
      <c r="AH424" s="3">
        <f t="shared" si="56"/>
        <v>0</v>
      </c>
    </row>
    <row r="425" spans="1:34" x14ac:dyDescent="0.25">
      <c r="A425" s="3">
        <f>IF(Расчет!H439='ФОРМУЛЫ!'!$B$4,Расчет!G439*Расчет!$N$28,IF(Расчет!H439='ФОРМУЛЫ!'!$B$5,Расчет!G439,IF(Расчет!H439='ФОРМУЛЫ!'!$B$6,Расчет!G439*Расчет!$O$28,0)))</f>
        <v>0</v>
      </c>
      <c r="B425" s="3">
        <f>A425*Расчет!E439</f>
        <v>0</v>
      </c>
      <c r="C425" s="3">
        <f>IF(Расчет!J439='ФОРМУЛЫ!'!$B$3,Расчет!G439*Расчет!I439/100,IF(Расчет!J439='ФОРМУЛЫ!'!$B$4,Расчет!I439*Расчет!$N$28,IF(Расчет!J439='ФОРМУЛЫ!'!$B$5,Расчет!I439,IF(Расчет!J439='ФОРМУЛЫ!'!$B$6,Расчет!I439*Расчет!$O$28,0))))</f>
        <v>0</v>
      </c>
      <c r="D425" s="3">
        <f>C425*Расчет!E439</f>
        <v>0</v>
      </c>
      <c r="E425" s="3">
        <f t="shared" si="49"/>
        <v>0</v>
      </c>
      <c r="F425" s="3">
        <f>E425*Расчет!E439</f>
        <v>0</v>
      </c>
      <c r="G425" s="3">
        <f>IF(Расчет!M439="",'ФОРМУЛЫ!'!E425*(100+Расчет!$M$28)/100,'ФОРМУЛЫ!'!E425*(100+Расчет!M439)/100)</f>
        <v>0</v>
      </c>
      <c r="H425" s="7">
        <f>IF(Расчет!M439="",ROUND(Расчет!K439*(1+Расчет!$M$28/100),0),ROUND(Расчет!K439*(1+Расчет!M439/100),0))</f>
        <v>0</v>
      </c>
      <c r="I425" s="7">
        <f>IF(Расчет!M439="",(Расчет!$M$28+100)/100,(Расчет!M439+100)/100)</f>
        <v>1.2</v>
      </c>
      <c r="J425" s="5">
        <f>IF(Расчет!P439="",IF($O$16=0,'ФОРМУЛЫ!'!H425,ROUND(Расчет!K439*'ФОРМУЛЫ!'!I425+L425,0)),Расчет!P439)</f>
        <v>0</v>
      </c>
      <c r="K425" s="5">
        <f>J425*Расчет!E439</f>
        <v>0</v>
      </c>
      <c r="L425" s="3">
        <f>IF($O$16=0,0,$M$16*(Расчет!K439/$O$16))</f>
        <v>0</v>
      </c>
      <c r="O425" s="3">
        <f>IF(Расчет!P439=0,Расчет!L439,0)</f>
        <v>0</v>
      </c>
      <c r="P425" s="12">
        <f t="shared" si="50"/>
        <v>0</v>
      </c>
      <c r="Q425" s="3">
        <f>IF(Расчет!H439='ФОРМУЛЫ!'!$B$5,'ФОРМУЛЫ!'!A425,0)</f>
        <v>0</v>
      </c>
      <c r="R425" s="3">
        <f>IF(Расчет!H439='ФОРМУЛЫ!'!$B$4,'ФОРМУЛЫ!'!A425,0)</f>
        <v>0</v>
      </c>
      <c r="S425" s="3">
        <f>IF(Расчет!H439='ФОРМУЛЫ!'!$B$6,'ФОРМУЛЫ!'!A425,0)</f>
        <v>0</v>
      </c>
      <c r="T425" s="5">
        <f>ROUND((IF(Расчет!R439='ФОРМУЛЫ!'!$E$3,(A425-A425/1.18),IF(Расчет!R439='ФОРМУЛЫ!'!$E$4,0,IF(Расчет!R439='ФОРМУЛЫ!'!$E$5,(A425-A425/1.1),X))))*Расчет!E439,2)</f>
        <v>0</v>
      </c>
      <c r="U425" s="3">
        <f>ROUND((IF(Расчет!R439='ФОРМУЛЫ!'!$E$3,(J425-J425/1.18),IF(Расчет!R439='ФОРМУЛЫ!'!$E$4,0,IF(Расчет!R439='ФОРМУЛЫ!'!$E$5,(J425-J425/1.1),X))))*Расчет!E439,2)</f>
        <v>0</v>
      </c>
      <c r="V425" s="3">
        <f>ROUND((J425-J425/1.18)*Расчет!E439,2)</f>
        <v>0</v>
      </c>
      <c r="W425" s="3">
        <f>ROUND(A425*Расчет!E439*0.21/365,2)</f>
        <v>0</v>
      </c>
      <c r="X425" s="3">
        <f t="shared" si="51"/>
        <v>0</v>
      </c>
      <c r="Y425" s="3">
        <f>IF(($Q$2-Расчет!X439)&gt;0,($Q$2-Расчет!X439),0)</f>
        <v>0</v>
      </c>
      <c r="Z425" s="3">
        <f t="shared" si="52"/>
        <v>0</v>
      </c>
      <c r="AA425" s="3">
        <f>IF(IF(Y425&gt;0,$Q$3-$Q$2,$Q$3-Расчет!X439)&gt;0,IF(Y425&gt;0,$Q$3-$Q$2,$Q$3-Расчет!X439),0)</f>
        <v>0</v>
      </c>
      <c r="AB425" s="3">
        <f t="shared" si="53"/>
        <v>0</v>
      </c>
      <c r="AC425" s="3">
        <f>IF(IF(AA425&gt;0,$Q$4-$Q$3,$Q$4-Расчет!X439)&gt;0,IF(AA425&gt;0,$Q$4-$Q$3,$Q$4-Расчет!X439),0)</f>
        <v>0</v>
      </c>
      <c r="AD425" s="3">
        <f t="shared" si="54"/>
        <v>0</v>
      </c>
      <c r="AE425" s="3">
        <f>IF(IF(AC425&gt;0,$Q$5-$Q$4,$Q$5-Расчет!X439)&gt;0,IF(AC425&gt;0,$Q$5-$Q$4,$Q$5-Расчет!X439),0)</f>
        <v>0</v>
      </c>
      <c r="AF425" s="3">
        <f t="shared" si="55"/>
        <v>0</v>
      </c>
      <c r="AG425" s="3">
        <f>IF(IF(AE425&gt;0,$Q$6-$Q$5,$Q$6-Расчет!X439)&gt;0,IF(AE425&gt;0,$Q$6-$Q$5,$Q$6-Расчет!X439),0)</f>
        <v>0</v>
      </c>
      <c r="AH425" s="3">
        <f t="shared" si="56"/>
        <v>0</v>
      </c>
    </row>
    <row r="426" spans="1:34" x14ac:dyDescent="0.25">
      <c r="A426" s="3">
        <f>IF(Расчет!H440='ФОРМУЛЫ!'!$B$4,Расчет!G440*Расчет!$N$28,IF(Расчет!H440='ФОРМУЛЫ!'!$B$5,Расчет!G440,IF(Расчет!H440='ФОРМУЛЫ!'!$B$6,Расчет!G440*Расчет!$O$28,0)))</f>
        <v>0</v>
      </c>
      <c r="B426" s="3">
        <f>A426*Расчет!E440</f>
        <v>0</v>
      </c>
      <c r="C426" s="3">
        <f>IF(Расчет!J440='ФОРМУЛЫ!'!$B$3,Расчет!G440*Расчет!I440/100,IF(Расчет!J440='ФОРМУЛЫ!'!$B$4,Расчет!I440*Расчет!$N$28,IF(Расчет!J440='ФОРМУЛЫ!'!$B$5,Расчет!I440,IF(Расчет!J440='ФОРМУЛЫ!'!$B$6,Расчет!I440*Расчет!$O$28,0))))</f>
        <v>0</v>
      </c>
      <c r="D426" s="3">
        <f>C426*Расчет!E440</f>
        <v>0</v>
      </c>
      <c r="E426" s="3">
        <f t="shared" si="49"/>
        <v>0</v>
      </c>
      <c r="F426" s="3">
        <f>E426*Расчет!E440</f>
        <v>0</v>
      </c>
      <c r="G426" s="3">
        <f>IF(Расчет!M440="",'ФОРМУЛЫ!'!E426*(100+Расчет!$M$28)/100,'ФОРМУЛЫ!'!E426*(100+Расчет!M440)/100)</f>
        <v>0</v>
      </c>
      <c r="H426" s="7">
        <f>IF(Расчет!M440="",ROUND(Расчет!K440*(1+Расчет!$M$28/100),0),ROUND(Расчет!K440*(1+Расчет!M440/100),0))</f>
        <v>0</v>
      </c>
      <c r="I426" s="7">
        <f>IF(Расчет!M440="",(Расчет!$M$28+100)/100,(Расчет!M440+100)/100)</f>
        <v>1.2</v>
      </c>
      <c r="J426" s="5">
        <f>IF(Расчет!P440="",IF($O$16=0,'ФОРМУЛЫ!'!H426,ROUND(Расчет!K440*'ФОРМУЛЫ!'!I426+L426,0)),Расчет!P440)</f>
        <v>0</v>
      </c>
      <c r="K426" s="5">
        <f>J426*Расчет!E440</f>
        <v>0</v>
      </c>
      <c r="L426" s="3">
        <f>IF($O$16=0,0,$M$16*(Расчет!K440/$O$16))</f>
        <v>0</v>
      </c>
      <c r="O426" s="3">
        <f>IF(Расчет!P440=0,Расчет!L440,0)</f>
        <v>0</v>
      </c>
      <c r="P426" s="12">
        <f t="shared" si="50"/>
        <v>0</v>
      </c>
      <c r="Q426" s="3">
        <f>IF(Расчет!H440='ФОРМУЛЫ!'!$B$5,'ФОРМУЛЫ!'!A426,0)</f>
        <v>0</v>
      </c>
      <c r="R426" s="3">
        <f>IF(Расчет!H440='ФОРМУЛЫ!'!$B$4,'ФОРМУЛЫ!'!A426,0)</f>
        <v>0</v>
      </c>
      <c r="S426" s="3">
        <f>IF(Расчет!H440='ФОРМУЛЫ!'!$B$6,'ФОРМУЛЫ!'!A426,0)</f>
        <v>0</v>
      </c>
      <c r="T426" s="5">
        <f>ROUND((IF(Расчет!R440='ФОРМУЛЫ!'!$E$3,(A426-A426/1.18),IF(Расчет!R440='ФОРМУЛЫ!'!$E$4,0,IF(Расчет!R440='ФОРМУЛЫ!'!$E$5,(A426-A426/1.1),X))))*Расчет!E440,2)</f>
        <v>0</v>
      </c>
      <c r="U426" s="3">
        <f>ROUND((IF(Расчет!R440='ФОРМУЛЫ!'!$E$3,(J426-J426/1.18),IF(Расчет!R440='ФОРМУЛЫ!'!$E$4,0,IF(Расчет!R440='ФОРМУЛЫ!'!$E$5,(J426-J426/1.1),X))))*Расчет!E440,2)</f>
        <v>0</v>
      </c>
      <c r="V426" s="3">
        <f>ROUND((J426-J426/1.18)*Расчет!E440,2)</f>
        <v>0</v>
      </c>
      <c r="W426" s="3">
        <f>ROUND(A426*Расчет!E440*0.21/365,2)</f>
        <v>0</v>
      </c>
      <c r="X426" s="3">
        <f t="shared" si="51"/>
        <v>0</v>
      </c>
      <c r="Y426" s="3">
        <f>IF(($Q$2-Расчет!X440)&gt;0,($Q$2-Расчет!X440),0)</f>
        <v>0</v>
      </c>
      <c r="Z426" s="3">
        <f t="shared" si="52"/>
        <v>0</v>
      </c>
      <c r="AA426" s="3">
        <f>IF(IF(Y426&gt;0,$Q$3-$Q$2,$Q$3-Расчет!X440)&gt;0,IF(Y426&gt;0,$Q$3-$Q$2,$Q$3-Расчет!X440),0)</f>
        <v>0</v>
      </c>
      <c r="AB426" s="3">
        <f t="shared" si="53"/>
        <v>0</v>
      </c>
      <c r="AC426" s="3">
        <f>IF(IF(AA426&gt;0,$Q$4-$Q$3,$Q$4-Расчет!X440)&gt;0,IF(AA426&gt;0,$Q$4-$Q$3,$Q$4-Расчет!X440),0)</f>
        <v>0</v>
      </c>
      <c r="AD426" s="3">
        <f t="shared" si="54"/>
        <v>0</v>
      </c>
      <c r="AE426" s="3">
        <f>IF(IF(AC426&gt;0,$Q$5-$Q$4,$Q$5-Расчет!X440)&gt;0,IF(AC426&gt;0,$Q$5-$Q$4,$Q$5-Расчет!X440),0)</f>
        <v>0</v>
      </c>
      <c r="AF426" s="3">
        <f t="shared" si="55"/>
        <v>0</v>
      </c>
      <c r="AG426" s="3">
        <f>IF(IF(AE426&gt;0,$Q$6-$Q$5,$Q$6-Расчет!X440)&gt;0,IF(AE426&gt;0,$Q$6-$Q$5,$Q$6-Расчет!X440),0)</f>
        <v>0</v>
      </c>
      <c r="AH426" s="3">
        <f t="shared" si="56"/>
        <v>0</v>
      </c>
    </row>
    <row r="427" spans="1:34" x14ac:dyDescent="0.25">
      <c r="A427" s="3">
        <f>IF(Расчет!H441='ФОРМУЛЫ!'!$B$4,Расчет!G441*Расчет!$N$28,IF(Расчет!H441='ФОРМУЛЫ!'!$B$5,Расчет!G441,IF(Расчет!H441='ФОРМУЛЫ!'!$B$6,Расчет!G441*Расчет!$O$28,0)))</f>
        <v>0</v>
      </c>
      <c r="B427" s="3">
        <f>A427*Расчет!E441</f>
        <v>0</v>
      </c>
      <c r="C427" s="3">
        <f>IF(Расчет!J441='ФОРМУЛЫ!'!$B$3,Расчет!G441*Расчет!I441/100,IF(Расчет!J441='ФОРМУЛЫ!'!$B$4,Расчет!I441*Расчет!$N$28,IF(Расчет!J441='ФОРМУЛЫ!'!$B$5,Расчет!I441,IF(Расчет!J441='ФОРМУЛЫ!'!$B$6,Расчет!I441*Расчет!$O$28,0))))</f>
        <v>0</v>
      </c>
      <c r="D427" s="3">
        <f>C427*Расчет!E441</f>
        <v>0</v>
      </c>
      <c r="E427" s="3">
        <f t="shared" si="49"/>
        <v>0</v>
      </c>
      <c r="F427" s="3">
        <f>E427*Расчет!E441</f>
        <v>0</v>
      </c>
      <c r="G427" s="3">
        <f>IF(Расчет!M441="",'ФОРМУЛЫ!'!E427*(100+Расчет!$M$28)/100,'ФОРМУЛЫ!'!E427*(100+Расчет!M441)/100)</f>
        <v>0</v>
      </c>
      <c r="H427" s="7">
        <f>IF(Расчет!M441="",ROUND(Расчет!K441*(1+Расчет!$M$28/100),0),ROUND(Расчет!K441*(1+Расчет!M441/100),0))</f>
        <v>0</v>
      </c>
      <c r="I427" s="7">
        <f>IF(Расчет!M441="",(Расчет!$M$28+100)/100,(Расчет!M441+100)/100)</f>
        <v>1.2</v>
      </c>
      <c r="J427" s="5">
        <f>IF(Расчет!P441="",IF($O$16=0,'ФОРМУЛЫ!'!H427,ROUND(Расчет!K441*'ФОРМУЛЫ!'!I427+L427,0)),Расчет!P441)</f>
        <v>0</v>
      </c>
      <c r="K427" s="5">
        <f>J427*Расчет!E441</f>
        <v>0</v>
      </c>
      <c r="L427" s="3">
        <f>IF($O$16=0,0,$M$16*(Расчет!K441/$O$16))</f>
        <v>0</v>
      </c>
      <c r="O427" s="3">
        <f>IF(Расчет!P441=0,Расчет!L441,0)</f>
        <v>0</v>
      </c>
      <c r="P427" s="12">
        <f t="shared" si="50"/>
        <v>0</v>
      </c>
      <c r="Q427" s="3">
        <f>IF(Расчет!H441='ФОРМУЛЫ!'!$B$5,'ФОРМУЛЫ!'!A427,0)</f>
        <v>0</v>
      </c>
      <c r="R427" s="3">
        <f>IF(Расчет!H441='ФОРМУЛЫ!'!$B$4,'ФОРМУЛЫ!'!A427,0)</f>
        <v>0</v>
      </c>
      <c r="S427" s="3">
        <f>IF(Расчет!H441='ФОРМУЛЫ!'!$B$6,'ФОРМУЛЫ!'!A427,0)</f>
        <v>0</v>
      </c>
      <c r="T427" s="5">
        <f>ROUND((IF(Расчет!R441='ФОРМУЛЫ!'!$E$3,(A427-A427/1.18),IF(Расчет!R441='ФОРМУЛЫ!'!$E$4,0,IF(Расчет!R441='ФОРМУЛЫ!'!$E$5,(A427-A427/1.1),X))))*Расчет!E441,2)</f>
        <v>0</v>
      </c>
      <c r="U427" s="3">
        <f>ROUND((IF(Расчет!R441='ФОРМУЛЫ!'!$E$3,(J427-J427/1.18),IF(Расчет!R441='ФОРМУЛЫ!'!$E$4,0,IF(Расчет!R441='ФОРМУЛЫ!'!$E$5,(J427-J427/1.1),X))))*Расчет!E441,2)</f>
        <v>0</v>
      </c>
      <c r="V427" s="3">
        <f>ROUND((J427-J427/1.18)*Расчет!E441,2)</f>
        <v>0</v>
      </c>
      <c r="W427" s="3">
        <f>ROUND(A427*Расчет!E441*0.21/365,2)</f>
        <v>0</v>
      </c>
      <c r="X427" s="3">
        <f t="shared" si="51"/>
        <v>0</v>
      </c>
      <c r="Y427" s="3">
        <f>IF(($Q$2-Расчет!X441)&gt;0,($Q$2-Расчет!X441),0)</f>
        <v>0</v>
      </c>
      <c r="Z427" s="3">
        <f t="shared" si="52"/>
        <v>0</v>
      </c>
      <c r="AA427" s="3">
        <f>IF(IF(Y427&gt;0,$Q$3-$Q$2,$Q$3-Расчет!X441)&gt;0,IF(Y427&gt;0,$Q$3-$Q$2,$Q$3-Расчет!X441),0)</f>
        <v>0</v>
      </c>
      <c r="AB427" s="3">
        <f t="shared" si="53"/>
        <v>0</v>
      </c>
      <c r="AC427" s="3">
        <f>IF(IF(AA427&gt;0,$Q$4-$Q$3,$Q$4-Расчет!X441)&gt;0,IF(AA427&gt;0,$Q$4-$Q$3,$Q$4-Расчет!X441),0)</f>
        <v>0</v>
      </c>
      <c r="AD427" s="3">
        <f t="shared" si="54"/>
        <v>0</v>
      </c>
      <c r="AE427" s="3">
        <f>IF(IF(AC427&gt;0,$Q$5-$Q$4,$Q$5-Расчет!X441)&gt;0,IF(AC427&gt;0,$Q$5-$Q$4,$Q$5-Расчет!X441),0)</f>
        <v>0</v>
      </c>
      <c r="AF427" s="3">
        <f t="shared" si="55"/>
        <v>0</v>
      </c>
      <c r="AG427" s="3">
        <f>IF(IF(AE427&gt;0,$Q$6-$Q$5,$Q$6-Расчет!X441)&gt;0,IF(AE427&gt;0,$Q$6-$Q$5,$Q$6-Расчет!X441),0)</f>
        <v>0</v>
      </c>
      <c r="AH427" s="3">
        <f t="shared" si="56"/>
        <v>0</v>
      </c>
    </row>
    <row r="428" spans="1:34" x14ac:dyDescent="0.25">
      <c r="A428" s="3">
        <f>IF(Расчет!H442='ФОРМУЛЫ!'!$B$4,Расчет!G442*Расчет!$N$28,IF(Расчет!H442='ФОРМУЛЫ!'!$B$5,Расчет!G442,IF(Расчет!H442='ФОРМУЛЫ!'!$B$6,Расчет!G442*Расчет!$O$28,0)))</f>
        <v>0</v>
      </c>
      <c r="B428" s="3">
        <f>A428*Расчет!E442</f>
        <v>0</v>
      </c>
      <c r="C428" s="3">
        <f>IF(Расчет!J442='ФОРМУЛЫ!'!$B$3,Расчет!G442*Расчет!I442/100,IF(Расчет!J442='ФОРМУЛЫ!'!$B$4,Расчет!I442*Расчет!$N$28,IF(Расчет!J442='ФОРМУЛЫ!'!$B$5,Расчет!I442,IF(Расчет!J442='ФОРМУЛЫ!'!$B$6,Расчет!I442*Расчет!$O$28,0))))</f>
        <v>0</v>
      </c>
      <c r="D428" s="3">
        <f>C428*Расчет!E442</f>
        <v>0</v>
      </c>
      <c r="E428" s="3">
        <f t="shared" si="49"/>
        <v>0</v>
      </c>
      <c r="F428" s="3">
        <f>E428*Расчет!E442</f>
        <v>0</v>
      </c>
      <c r="G428" s="3">
        <f>IF(Расчет!M442="",'ФОРМУЛЫ!'!E428*(100+Расчет!$M$28)/100,'ФОРМУЛЫ!'!E428*(100+Расчет!M442)/100)</f>
        <v>0</v>
      </c>
      <c r="H428" s="7">
        <f>IF(Расчет!M442="",ROUND(Расчет!K442*(1+Расчет!$M$28/100),0),ROUND(Расчет!K442*(1+Расчет!M442/100),0))</f>
        <v>0</v>
      </c>
      <c r="I428" s="7">
        <f>IF(Расчет!M442="",(Расчет!$M$28+100)/100,(Расчет!M442+100)/100)</f>
        <v>1.2</v>
      </c>
      <c r="J428" s="5">
        <f>IF(Расчет!P442="",IF($O$16=0,'ФОРМУЛЫ!'!H428,ROUND(Расчет!K442*'ФОРМУЛЫ!'!I428+L428,0)),Расчет!P442)</f>
        <v>0</v>
      </c>
      <c r="K428" s="5">
        <f>J428*Расчет!E442</f>
        <v>0</v>
      </c>
      <c r="L428" s="3">
        <f>IF($O$16=0,0,$M$16*(Расчет!K442/$O$16))</f>
        <v>0</v>
      </c>
      <c r="O428" s="3">
        <f>IF(Расчет!P442=0,Расчет!L442,0)</f>
        <v>0</v>
      </c>
      <c r="P428" s="12">
        <f t="shared" si="50"/>
        <v>0</v>
      </c>
      <c r="Q428" s="3">
        <f>IF(Расчет!H442='ФОРМУЛЫ!'!$B$5,'ФОРМУЛЫ!'!A428,0)</f>
        <v>0</v>
      </c>
      <c r="R428" s="3">
        <f>IF(Расчет!H442='ФОРМУЛЫ!'!$B$4,'ФОРМУЛЫ!'!A428,0)</f>
        <v>0</v>
      </c>
      <c r="S428" s="3">
        <f>IF(Расчет!H442='ФОРМУЛЫ!'!$B$6,'ФОРМУЛЫ!'!A428,0)</f>
        <v>0</v>
      </c>
      <c r="T428" s="5">
        <f>ROUND((IF(Расчет!R442='ФОРМУЛЫ!'!$E$3,(A428-A428/1.18),IF(Расчет!R442='ФОРМУЛЫ!'!$E$4,0,IF(Расчет!R442='ФОРМУЛЫ!'!$E$5,(A428-A428/1.1),X))))*Расчет!E442,2)</f>
        <v>0</v>
      </c>
      <c r="U428" s="3">
        <f>ROUND((IF(Расчет!R442='ФОРМУЛЫ!'!$E$3,(J428-J428/1.18),IF(Расчет!R442='ФОРМУЛЫ!'!$E$4,0,IF(Расчет!R442='ФОРМУЛЫ!'!$E$5,(J428-J428/1.1),X))))*Расчет!E442,2)</f>
        <v>0</v>
      </c>
      <c r="V428" s="3">
        <f>ROUND((J428-J428/1.18)*Расчет!E442,2)</f>
        <v>0</v>
      </c>
      <c r="W428" s="3">
        <f>ROUND(A428*Расчет!E442*0.21/365,2)</f>
        <v>0</v>
      </c>
      <c r="X428" s="3">
        <f t="shared" si="51"/>
        <v>0</v>
      </c>
      <c r="Y428" s="3">
        <f>IF(($Q$2-Расчет!X442)&gt;0,($Q$2-Расчет!X442),0)</f>
        <v>0</v>
      </c>
      <c r="Z428" s="3">
        <f t="shared" si="52"/>
        <v>0</v>
      </c>
      <c r="AA428" s="3">
        <f>IF(IF(Y428&gt;0,$Q$3-$Q$2,$Q$3-Расчет!X442)&gt;0,IF(Y428&gt;0,$Q$3-$Q$2,$Q$3-Расчет!X442),0)</f>
        <v>0</v>
      </c>
      <c r="AB428" s="3">
        <f t="shared" si="53"/>
        <v>0</v>
      </c>
      <c r="AC428" s="3">
        <f>IF(IF(AA428&gt;0,$Q$4-$Q$3,$Q$4-Расчет!X442)&gt;0,IF(AA428&gt;0,$Q$4-$Q$3,$Q$4-Расчет!X442),0)</f>
        <v>0</v>
      </c>
      <c r="AD428" s="3">
        <f t="shared" si="54"/>
        <v>0</v>
      </c>
      <c r="AE428" s="3">
        <f>IF(IF(AC428&gt;0,$Q$5-$Q$4,$Q$5-Расчет!X442)&gt;0,IF(AC428&gt;0,$Q$5-$Q$4,$Q$5-Расчет!X442),0)</f>
        <v>0</v>
      </c>
      <c r="AF428" s="3">
        <f t="shared" si="55"/>
        <v>0</v>
      </c>
      <c r="AG428" s="3">
        <f>IF(IF(AE428&gt;0,$Q$6-$Q$5,$Q$6-Расчет!X442)&gt;0,IF(AE428&gt;0,$Q$6-$Q$5,$Q$6-Расчет!X442),0)</f>
        <v>0</v>
      </c>
      <c r="AH428" s="3">
        <f t="shared" si="56"/>
        <v>0</v>
      </c>
    </row>
    <row r="429" spans="1:34" x14ac:dyDescent="0.25">
      <c r="A429" s="3">
        <f>IF(Расчет!H443='ФОРМУЛЫ!'!$B$4,Расчет!G443*Расчет!$N$28,IF(Расчет!H443='ФОРМУЛЫ!'!$B$5,Расчет!G443,IF(Расчет!H443='ФОРМУЛЫ!'!$B$6,Расчет!G443*Расчет!$O$28,0)))</f>
        <v>0</v>
      </c>
      <c r="B429" s="3">
        <f>A429*Расчет!E443</f>
        <v>0</v>
      </c>
      <c r="C429" s="3">
        <f>IF(Расчет!J443='ФОРМУЛЫ!'!$B$3,Расчет!G443*Расчет!I443/100,IF(Расчет!J443='ФОРМУЛЫ!'!$B$4,Расчет!I443*Расчет!$N$28,IF(Расчет!J443='ФОРМУЛЫ!'!$B$5,Расчет!I443,IF(Расчет!J443='ФОРМУЛЫ!'!$B$6,Расчет!I443*Расчет!$O$28,0))))</f>
        <v>0</v>
      </c>
      <c r="D429" s="3">
        <f>C429*Расчет!E443</f>
        <v>0</v>
      </c>
      <c r="E429" s="3">
        <f t="shared" si="49"/>
        <v>0</v>
      </c>
      <c r="F429" s="3">
        <f>E429*Расчет!E443</f>
        <v>0</v>
      </c>
      <c r="G429" s="3">
        <f>IF(Расчет!M443="",'ФОРМУЛЫ!'!E429*(100+Расчет!$M$28)/100,'ФОРМУЛЫ!'!E429*(100+Расчет!M443)/100)</f>
        <v>0</v>
      </c>
      <c r="H429" s="7">
        <f>IF(Расчет!M443="",ROUND(Расчет!K443*(1+Расчет!$M$28/100),0),ROUND(Расчет!K443*(1+Расчет!M443/100),0))</f>
        <v>0</v>
      </c>
      <c r="I429" s="7">
        <f>IF(Расчет!M443="",(Расчет!$M$28+100)/100,(Расчет!M443+100)/100)</f>
        <v>1.2</v>
      </c>
      <c r="J429" s="5">
        <f>IF(Расчет!P443="",IF($O$16=0,'ФОРМУЛЫ!'!H429,ROUND(Расчет!K443*'ФОРМУЛЫ!'!I429+L429,0)),Расчет!P443)</f>
        <v>0</v>
      </c>
      <c r="K429" s="5">
        <f>J429*Расчет!E443</f>
        <v>0</v>
      </c>
      <c r="L429" s="3">
        <f>IF($O$16=0,0,$M$16*(Расчет!K443/$O$16))</f>
        <v>0</v>
      </c>
      <c r="O429" s="3">
        <f>IF(Расчет!P443=0,Расчет!L443,0)</f>
        <v>0</v>
      </c>
      <c r="P429" s="12">
        <f t="shared" si="50"/>
        <v>0</v>
      </c>
      <c r="Q429" s="3">
        <f>IF(Расчет!H443='ФОРМУЛЫ!'!$B$5,'ФОРМУЛЫ!'!A429,0)</f>
        <v>0</v>
      </c>
      <c r="R429" s="3">
        <f>IF(Расчет!H443='ФОРМУЛЫ!'!$B$4,'ФОРМУЛЫ!'!A429,0)</f>
        <v>0</v>
      </c>
      <c r="S429" s="3">
        <f>IF(Расчет!H443='ФОРМУЛЫ!'!$B$6,'ФОРМУЛЫ!'!A429,0)</f>
        <v>0</v>
      </c>
      <c r="T429" s="5">
        <f>ROUND((IF(Расчет!R443='ФОРМУЛЫ!'!$E$3,(A429-A429/1.18),IF(Расчет!R443='ФОРМУЛЫ!'!$E$4,0,IF(Расчет!R443='ФОРМУЛЫ!'!$E$5,(A429-A429/1.1),X))))*Расчет!E443,2)</f>
        <v>0</v>
      </c>
      <c r="U429" s="3">
        <f>ROUND((IF(Расчет!R443='ФОРМУЛЫ!'!$E$3,(J429-J429/1.18),IF(Расчет!R443='ФОРМУЛЫ!'!$E$4,0,IF(Расчет!R443='ФОРМУЛЫ!'!$E$5,(J429-J429/1.1),X))))*Расчет!E443,2)</f>
        <v>0</v>
      </c>
      <c r="V429" s="3">
        <f>ROUND((J429-J429/1.18)*Расчет!E443,2)</f>
        <v>0</v>
      </c>
      <c r="W429" s="3">
        <f>ROUND(A429*Расчет!E443*0.21/365,2)</f>
        <v>0</v>
      </c>
      <c r="X429" s="3">
        <f t="shared" si="51"/>
        <v>0</v>
      </c>
      <c r="Y429" s="3">
        <f>IF(($Q$2-Расчет!X443)&gt;0,($Q$2-Расчет!X443),0)</f>
        <v>0</v>
      </c>
      <c r="Z429" s="3">
        <f t="shared" si="52"/>
        <v>0</v>
      </c>
      <c r="AA429" s="3">
        <f>IF(IF(Y429&gt;0,$Q$3-$Q$2,$Q$3-Расчет!X443)&gt;0,IF(Y429&gt;0,$Q$3-$Q$2,$Q$3-Расчет!X443),0)</f>
        <v>0</v>
      </c>
      <c r="AB429" s="3">
        <f t="shared" si="53"/>
        <v>0</v>
      </c>
      <c r="AC429" s="3">
        <f>IF(IF(AA429&gt;0,$Q$4-$Q$3,$Q$4-Расчет!X443)&gt;0,IF(AA429&gt;0,$Q$4-$Q$3,$Q$4-Расчет!X443),0)</f>
        <v>0</v>
      </c>
      <c r="AD429" s="3">
        <f t="shared" si="54"/>
        <v>0</v>
      </c>
      <c r="AE429" s="3">
        <f>IF(IF(AC429&gt;0,$Q$5-$Q$4,$Q$5-Расчет!X443)&gt;0,IF(AC429&gt;0,$Q$5-$Q$4,$Q$5-Расчет!X443),0)</f>
        <v>0</v>
      </c>
      <c r="AF429" s="3">
        <f t="shared" si="55"/>
        <v>0</v>
      </c>
      <c r="AG429" s="3">
        <f>IF(IF(AE429&gt;0,$Q$6-$Q$5,$Q$6-Расчет!X443)&gt;0,IF(AE429&gt;0,$Q$6-$Q$5,$Q$6-Расчет!X443),0)</f>
        <v>0</v>
      </c>
      <c r="AH429" s="3">
        <f t="shared" si="56"/>
        <v>0</v>
      </c>
    </row>
    <row r="430" spans="1:34" x14ac:dyDescent="0.25">
      <c r="A430" s="3">
        <f>IF(Расчет!H444='ФОРМУЛЫ!'!$B$4,Расчет!G444*Расчет!$N$28,IF(Расчет!H444='ФОРМУЛЫ!'!$B$5,Расчет!G444,IF(Расчет!H444='ФОРМУЛЫ!'!$B$6,Расчет!G444*Расчет!$O$28,0)))</f>
        <v>0</v>
      </c>
      <c r="B430" s="3">
        <f>A430*Расчет!E444</f>
        <v>0</v>
      </c>
      <c r="C430" s="3">
        <f>IF(Расчет!J444='ФОРМУЛЫ!'!$B$3,Расчет!G444*Расчет!I444/100,IF(Расчет!J444='ФОРМУЛЫ!'!$B$4,Расчет!I444*Расчет!$N$28,IF(Расчет!J444='ФОРМУЛЫ!'!$B$5,Расчет!I444,IF(Расчет!J444='ФОРМУЛЫ!'!$B$6,Расчет!I444*Расчет!$O$28,0))))</f>
        <v>0</v>
      </c>
      <c r="D430" s="3">
        <f>C430*Расчет!E444</f>
        <v>0</v>
      </c>
      <c r="E430" s="3">
        <f t="shared" si="49"/>
        <v>0</v>
      </c>
      <c r="F430" s="3">
        <f>E430*Расчет!E444</f>
        <v>0</v>
      </c>
      <c r="G430" s="3">
        <f>IF(Расчет!M444="",'ФОРМУЛЫ!'!E430*(100+Расчет!$M$28)/100,'ФОРМУЛЫ!'!E430*(100+Расчет!M444)/100)</f>
        <v>0</v>
      </c>
      <c r="H430" s="7">
        <f>IF(Расчет!M444="",ROUND(Расчет!K444*(1+Расчет!$M$28/100),0),ROUND(Расчет!K444*(1+Расчет!M444/100),0))</f>
        <v>0</v>
      </c>
      <c r="I430" s="7">
        <f>IF(Расчет!M444="",(Расчет!$M$28+100)/100,(Расчет!M444+100)/100)</f>
        <v>1.2</v>
      </c>
      <c r="J430" s="5">
        <f>IF(Расчет!P444="",IF($O$16=0,'ФОРМУЛЫ!'!H430,ROUND(Расчет!K444*'ФОРМУЛЫ!'!I430+L430,0)),Расчет!P444)</f>
        <v>0</v>
      </c>
      <c r="K430" s="5">
        <f>J430*Расчет!E444</f>
        <v>0</v>
      </c>
      <c r="L430" s="3">
        <f>IF($O$16=0,0,$M$16*(Расчет!K444/$O$16))</f>
        <v>0</v>
      </c>
      <c r="O430" s="3">
        <f>IF(Расчет!P444=0,Расчет!L444,0)</f>
        <v>0</v>
      </c>
      <c r="P430" s="12">
        <f t="shared" si="50"/>
        <v>0</v>
      </c>
      <c r="Q430" s="3">
        <f>IF(Расчет!H444='ФОРМУЛЫ!'!$B$5,'ФОРМУЛЫ!'!A430,0)</f>
        <v>0</v>
      </c>
      <c r="R430" s="3">
        <f>IF(Расчет!H444='ФОРМУЛЫ!'!$B$4,'ФОРМУЛЫ!'!A430,0)</f>
        <v>0</v>
      </c>
      <c r="S430" s="3">
        <f>IF(Расчет!H444='ФОРМУЛЫ!'!$B$6,'ФОРМУЛЫ!'!A430,0)</f>
        <v>0</v>
      </c>
      <c r="T430" s="5">
        <f>ROUND((IF(Расчет!R444='ФОРМУЛЫ!'!$E$3,(A430-A430/1.18),IF(Расчет!R444='ФОРМУЛЫ!'!$E$4,0,IF(Расчет!R444='ФОРМУЛЫ!'!$E$5,(A430-A430/1.1),X))))*Расчет!E444,2)</f>
        <v>0</v>
      </c>
      <c r="U430" s="3">
        <f>ROUND((IF(Расчет!R444='ФОРМУЛЫ!'!$E$3,(J430-J430/1.18),IF(Расчет!R444='ФОРМУЛЫ!'!$E$4,0,IF(Расчет!R444='ФОРМУЛЫ!'!$E$5,(J430-J430/1.1),X))))*Расчет!E444,2)</f>
        <v>0</v>
      </c>
      <c r="V430" s="3">
        <f>ROUND((J430-J430/1.18)*Расчет!E444,2)</f>
        <v>0</v>
      </c>
      <c r="W430" s="3">
        <f>ROUND(A430*Расчет!E444*0.21/365,2)</f>
        <v>0</v>
      </c>
      <c r="X430" s="3">
        <f t="shared" si="51"/>
        <v>0</v>
      </c>
      <c r="Y430" s="3">
        <f>IF(($Q$2-Расчет!X444)&gt;0,($Q$2-Расчет!X444),0)</f>
        <v>0</v>
      </c>
      <c r="Z430" s="3">
        <f t="shared" si="52"/>
        <v>0</v>
      </c>
      <c r="AA430" s="3">
        <f>IF(IF(Y430&gt;0,$Q$3-$Q$2,$Q$3-Расчет!X444)&gt;0,IF(Y430&gt;0,$Q$3-$Q$2,$Q$3-Расчет!X444),0)</f>
        <v>0</v>
      </c>
      <c r="AB430" s="3">
        <f t="shared" si="53"/>
        <v>0</v>
      </c>
      <c r="AC430" s="3">
        <f>IF(IF(AA430&gt;0,$Q$4-$Q$3,$Q$4-Расчет!X444)&gt;0,IF(AA430&gt;0,$Q$4-$Q$3,$Q$4-Расчет!X444),0)</f>
        <v>0</v>
      </c>
      <c r="AD430" s="3">
        <f t="shared" si="54"/>
        <v>0</v>
      </c>
      <c r="AE430" s="3">
        <f>IF(IF(AC430&gt;0,$Q$5-$Q$4,$Q$5-Расчет!X444)&gt;0,IF(AC430&gt;0,$Q$5-$Q$4,$Q$5-Расчет!X444),0)</f>
        <v>0</v>
      </c>
      <c r="AF430" s="3">
        <f t="shared" si="55"/>
        <v>0</v>
      </c>
      <c r="AG430" s="3">
        <f>IF(IF(AE430&gt;0,$Q$6-$Q$5,$Q$6-Расчет!X444)&gt;0,IF(AE430&gt;0,$Q$6-$Q$5,$Q$6-Расчет!X444),0)</f>
        <v>0</v>
      </c>
      <c r="AH430" s="3">
        <f t="shared" si="56"/>
        <v>0</v>
      </c>
    </row>
    <row r="431" spans="1:34" x14ac:dyDescent="0.25">
      <c r="A431" s="3">
        <f>IF(Расчет!H445='ФОРМУЛЫ!'!$B$4,Расчет!G445*Расчет!$N$28,IF(Расчет!H445='ФОРМУЛЫ!'!$B$5,Расчет!G445,IF(Расчет!H445='ФОРМУЛЫ!'!$B$6,Расчет!G445*Расчет!$O$28,0)))</f>
        <v>0</v>
      </c>
      <c r="B431" s="3">
        <f>A431*Расчет!E445</f>
        <v>0</v>
      </c>
      <c r="C431" s="3">
        <f>IF(Расчет!J445='ФОРМУЛЫ!'!$B$3,Расчет!G445*Расчет!I445/100,IF(Расчет!J445='ФОРМУЛЫ!'!$B$4,Расчет!I445*Расчет!$N$28,IF(Расчет!J445='ФОРМУЛЫ!'!$B$5,Расчет!I445,IF(Расчет!J445='ФОРМУЛЫ!'!$B$6,Расчет!I445*Расчет!$O$28,0))))</f>
        <v>0</v>
      </c>
      <c r="D431" s="3">
        <f>C431*Расчет!E445</f>
        <v>0</v>
      </c>
      <c r="E431" s="3">
        <f t="shared" si="49"/>
        <v>0</v>
      </c>
      <c r="F431" s="3">
        <f>E431*Расчет!E445</f>
        <v>0</v>
      </c>
      <c r="G431" s="3">
        <f>IF(Расчет!M445="",'ФОРМУЛЫ!'!E431*(100+Расчет!$M$28)/100,'ФОРМУЛЫ!'!E431*(100+Расчет!M445)/100)</f>
        <v>0</v>
      </c>
      <c r="H431" s="7">
        <f>IF(Расчет!M445="",ROUND(Расчет!K445*(1+Расчет!$M$28/100),0),ROUND(Расчет!K445*(1+Расчет!M445/100),0))</f>
        <v>0</v>
      </c>
      <c r="I431" s="7">
        <f>IF(Расчет!M445="",(Расчет!$M$28+100)/100,(Расчет!M445+100)/100)</f>
        <v>1.2</v>
      </c>
      <c r="J431" s="5">
        <f>IF(Расчет!P445="",IF($O$16=0,'ФОРМУЛЫ!'!H431,ROUND(Расчет!K445*'ФОРМУЛЫ!'!I431+L431,0)),Расчет!P445)</f>
        <v>0</v>
      </c>
      <c r="K431" s="5">
        <f>J431*Расчет!E445</f>
        <v>0</v>
      </c>
      <c r="L431" s="3">
        <f>IF($O$16=0,0,$M$16*(Расчет!K445/$O$16))</f>
        <v>0</v>
      </c>
      <c r="O431" s="3">
        <f>IF(Расчет!P445=0,Расчет!L445,0)</f>
        <v>0</v>
      </c>
      <c r="P431" s="12">
        <f t="shared" si="50"/>
        <v>0</v>
      </c>
      <c r="Q431" s="3">
        <f>IF(Расчет!H445='ФОРМУЛЫ!'!$B$5,'ФОРМУЛЫ!'!A431,0)</f>
        <v>0</v>
      </c>
      <c r="R431" s="3">
        <f>IF(Расчет!H445='ФОРМУЛЫ!'!$B$4,'ФОРМУЛЫ!'!A431,0)</f>
        <v>0</v>
      </c>
      <c r="S431" s="3">
        <f>IF(Расчет!H445='ФОРМУЛЫ!'!$B$6,'ФОРМУЛЫ!'!A431,0)</f>
        <v>0</v>
      </c>
      <c r="T431" s="5">
        <f>ROUND((IF(Расчет!R445='ФОРМУЛЫ!'!$E$3,(A431-A431/1.18),IF(Расчет!R445='ФОРМУЛЫ!'!$E$4,0,IF(Расчет!R445='ФОРМУЛЫ!'!$E$5,(A431-A431/1.1),X))))*Расчет!E445,2)</f>
        <v>0</v>
      </c>
      <c r="U431" s="3">
        <f>ROUND((IF(Расчет!R445='ФОРМУЛЫ!'!$E$3,(J431-J431/1.18),IF(Расчет!R445='ФОРМУЛЫ!'!$E$4,0,IF(Расчет!R445='ФОРМУЛЫ!'!$E$5,(J431-J431/1.1),X))))*Расчет!E445,2)</f>
        <v>0</v>
      </c>
      <c r="V431" s="3">
        <f>ROUND((J431-J431/1.18)*Расчет!E445,2)</f>
        <v>0</v>
      </c>
      <c r="W431" s="3">
        <f>ROUND(A431*Расчет!E445*0.21/365,2)</f>
        <v>0</v>
      </c>
      <c r="X431" s="3">
        <f t="shared" si="51"/>
        <v>0</v>
      </c>
      <c r="Y431" s="3">
        <f>IF(($Q$2-Расчет!X445)&gt;0,($Q$2-Расчет!X445),0)</f>
        <v>0</v>
      </c>
      <c r="Z431" s="3">
        <f t="shared" si="52"/>
        <v>0</v>
      </c>
      <c r="AA431" s="3">
        <f>IF(IF(Y431&gt;0,$Q$3-$Q$2,$Q$3-Расчет!X445)&gt;0,IF(Y431&gt;0,$Q$3-$Q$2,$Q$3-Расчет!X445),0)</f>
        <v>0</v>
      </c>
      <c r="AB431" s="3">
        <f t="shared" si="53"/>
        <v>0</v>
      </c>
      <c r="AC431" s="3">
        <f>IF(IF(AA431&gt;0,$Q$4-$Q$3,$Q$4-Расчет!X445)&gt;0,IF(AA431&gt;0,$Q$4-$Q$3,$Q$4-Расчет!X445),0)</f>
        <v>0</v>
      </c>
      <c r="AD431" s="3">
        <f t="shared" si="54"/>
        <v>0</v>
      </c>
      <c r="AE431" s="3">
        <f>IF(IF(AC431&gt;0,$Q$5-$Q$4,$Q$5-Расчет!X445)&gt;0,IF(AC431&gt;0,$Q$5-$Q$4,$Q$5-Расчет!X445),0)</f>
        <v>0</v>
      </c>
      <c r="AF431" s="3">
        <f t="shared" si="55"/>
        <v>0</v>
      </c>
      <c r="AG431" s="3">
        <f>IF(IF(AE431&gt;0,$Q$6-$Q$5,$Q$6-Расчет!X445)&gt;0,IF(AE431&gt;0,$Q$6-$Q$5,$Q$6-Расчет!X445),0)</f>
        <v>0</v>
      </c>
      <c r="AH431" s="3">
        <f t="shared" si="56"/>
        <v>0</v>
      </c>
    </row>
    <row r="432" spans="1:34" x14ac:dyDescent="0.25">
      <c r="A432" s="3">
        <f>IF(Расчет!H446='ФОРМУЛЫ!'!$B$4,Расчет!G446*Расчет!$N$28,IF(Расчет!H446='ФОРМУЛЫ!'!$B$5,Расчет!G446,IF(Расчет!H446='ФОРМУЛЫ!'!$B$6,Расчет!G446*Расчет!$O$28,0)))</f>
        <v>0</v>
      </c>
      <c r="B432" s="3">
        <f>A432*Расчет!E446</f>
        <v>0</v>
      </c>
      <c r="C432" s="3">
        <f>IF(Расчет!J446='ФОРМУЛЫ!'!$B$3,Расчет!G446*Расчет!I446/100,IF(Расчет!J446='ФОРМУЛЫ!'!$B$4,Расчет!I446*Расчет!$N$28,IF(Расчет!J446='ФОРМУЛЫ!'!$B$5,Расчет!I446,IF(Расчет!J446='ФОРМУЛЫ!'!$B$6,Расчет!I446*Расчет!$O$28,0))))</f>
        <v>0</v>
      </c>
      <c r="D432" s="3">
        <f>C432*Расчет!E446</f>
        <v>0</v>
      </c>
      <c r="E432" s="3">
        <f t="shared" si="49"/>
        <v>0</v>
      </c>
      <c r="F432" s="3">
        <f>E432*Расчет!E446</f>
        <v>0</v>
      </c>
      <c r="G432" s="3">
        <f>IF(Расчет!M446="",'ФОРМУЛЫ!'!E432*(100+Расчет!$M$28)/100,'ФОРМУЛЫ!'!E432*(100+Расчет!M446)/100)</f>
        <v>0</v>
      </c>
      <c r="H432" s="7">
        <f>IF(Расчет!M446="",ROUND(Расчет!K446*(1+Расчет!$M$28/100),0),ROUND(Расчет!K446*(1+Расчет!M446/100),0))</f>
        <v>0</v>
      </c>
      <c r="I432" s="7">
        <f>IF(Расчет!M446="",(Расчет!$M$28+100)/100,(Расчет!M446+100)/100)</f>
        <v>1.2</v>
      </c>
      <c r="J432" s="5">
        <f>IF(Расчет!P446="",IF($O$16=0,'ФОРМУЛЫ!'!H432,ROUND(Расчет!K446*'ФОРМУЛЫ!'!I432+L432,0)),Расчет!P446)</f>
        <v>0</v>
      </c>
      <c r="K432" s="5">
        <f>J432*Расчет!E446</f>
        <v>0</v>
      </c>
      <c r="L432" s="3">
        <f>IF($O$16=0,0,$M$16*(Расчет!K446/$O$16))</f>
        <v>0</v>
      </c>
      <c r="O432" s="3">
        <f>IF(Расчет!P446=0,Расчет!L446,0)</f>
        <v>0</v>
      </c>
      <c r="P432" s="12">
        <f t="shared" si="50"/>
        <v>0</v>
      </c>
      <c r="Q432" s="3">
        <f>IF(Расчет!H446='ФОРМУЛЫ!'!$B$5,'ФОРМУЛЫ!'!A432,0)</f>
        <v>0</v>
      </c>
      <c r="R432" s="3">
        <f>IF(Расчет!H446='ФОРМУЛЫ!'!$B$4,'ФОРМУЛЫ!'!A432,0)</f>
        <v>0</v>
      </c>
      <c r="S432" s="3">
        <f>IF(Расчет!H446='ФОРМУЛЫ!'!$B$6,'ФОРМУЛЫ!'!A432,0)</f>
        <v>0</v>
      </c>
      <c r="T432" s="5">
        <f>ROUND((IF(Расчет!R446='ФОРМУЛЫ!'!$E$3,(A432-A432/1.18),IF(Расчет!R446='ФОРМУЛЫ!'!$E$4,0,IF(Расчет!R446='ФОРМУЛЫ!'!$E$5,(A432-A432/1.1),X))))*Расчет!E446,2)</f>
        <v>0</v>
      </c>
      <c r="U432" s="3">
        <f>ROUND((IF(Расчет!R446='ФОРМУЛЫ!'!$E$3,(J432-J432/1.18),IF(Расчет!R446='ФОРМУЛЫ!'!$E$4,0,IF(Расчет!R446='ФОРМУЛЫ!'!$E$5,(J432-J432/1.1),X))))*Расчет!E446,2)</f>
        <v>0</v>
      </c>
      <c r="V432" s="3">
        <f>ROUND((J432-J432/1.18)*Расчет!E446,2)</f>
        <v>0</v>
      </c>
      <c r="W432" s="3">
        <f>ROUND(A432*Расчет!E446*0.21/365,2)</f>
        <v>0</v>
      </c>
      <c r="X432" s="3">
        <f t="shared" si="51"/>
        <v>0</v>
      </c>
      <c r="Y432" s="3">
        <f>IF(($Q$2-Расчет!X446)&gt;0,($Q$2-Расчет!X446),0)</f>
        <v>0</v>
      </c>
      <c r="Z432" s="3">
        <f t="shared" si="52"/>
        <v>0</v>
      </c>
      <c r="AA432" s="3">
        <f>IF(IF(Y432&gt;0,$Q$3-$Q$2,$Q$3-Расчет!X446)&gt;0,IF(Y432&gt;0,$Q$3-$Q$2,$Q$3-Расчет!X446),0)</f>
        <v>0</v>
      </c>
      <c r="AB432" s="3">
        <f t="shared" si="53"/>
        <v>0</v>
      </c>
      <c r="AC432" s="3">
        <f>IF(IF(AA432&gt;0,$Q$4-$Q$3,$Q$4-Расчет!X446)&gt;0,IF(AA432&gt;0,$Q$4-$Q$3,$Q$4-Расчет!X446),0)</f>
        <v>0</v>
      </c>
      <c r="AD432" s="3">
        <f t="shared" si="54"/>
        <v>0</v>
      </c>
      <c r="AE432" s="3">
        <f>IF(IF(AC432&gt;0,$Q$5-$Q$4,$Q$5-Расчет!X446)&gt;0,IF(AC432&gt;0,$Q$5-$Q$4,$Q$5-Расчет!X446),0)</f>
        <v>0</v>
      </c>
      <c r="AF432" s="3">
        <f t="shared" si="55"/>
        <v>0</v>
      </c>
      <c r="AG432" s="3">
        <f>IF(IF(AE432&gt;0,$Q$6-$Q$5,$Q$6-Расчет!X446)&gt;0,IF(AE432&gt;0,$Q$6-$Q$5,$Q$6-Расчет!X446),0)</f>
        <v>0</v>
      </c>
      <c r="AH432" s="3">
        <f t="shared" si="56"/>
        <v>0</v>
      </c>
    </row>
    <row r="433" spans="1:34" x14ac:dyDescent="0.25">
      <c r="A433" s="3">
        <f>IF(Расчет!H447='ФОРМУЛЫ!'!$B$4,Расчет!G447*Расчет!$N$28,IF(Расчет!H447='ФОРМУЛЫ!'!$B$5,Расчет!G447,IF(Расчет!H447='ФОРМУЛЫ!'!$B$6,Расчет!G447*Расчет!$O$28,0)))</f>
        <v>0</v>
      </c>
      <c r="B433" s="3">
        <f>A433*Расчет!E447</f>
        <v>0</v>
      </c>
      <c r="C433" s="3">
        <f>IF(Расчет!J447='ФОРМУЛЫ!'!$B$3,Расчет!G447*Расчет!I447/100,IF(Расчет!J447='ФОРМУЛЫ!'!$B$4,Расчет!I447*Расчет!$N$28,IF(Расчет!J447='ФОРМУЛЫ!'!$B$5,Расчет!I447,IF(Расчет!J447='ФОРМУЛЫ!'!$B$6,Расчет!I447*Расчет!$O$28,0))))</f>
        <v>0</v>
      </c>
      <c r="D433" s="3">
        <f>C433*Расчет!E447</f>
        <v>0</v>
      </c>
      <c r="E433" s="3">
        <f t="shared" si="49"/>
        <v>0</v>
      </c>
      <c r="F433" s="3">
        <f>E433*Расчет!E447</f>
        <v>0</v>
      </c>
      <c r="G433" s="3">
        <f>IF(Расчет!M447="",'ФОРМУЛЫ!'!E433*(100+Расчет!$M$28)/100,'ФОРМУЛЫ!'!E433*(100+Расчет!M447)/100)</f>
        <v>0</v>
      </c>
      <c r="H433" s="7">
        <f>IF(Расчет!M447="",ROUND(Расчет!K447*(1+Расчет!$M$28/100),0),ROUND(Расчет!K447*(1+Расчет!M447/100),0))</f>
        <v>0</v>
      </c>
      <c r="I433" s="7">
        <f>IF(Расчет!M447="",(Расчет!$M$28+100)/100,(Расчет!M447+100)/100)</f>
        <v>1.2</v>
      </c>
      <c r="J433" s="5">
        <f>IF(Расчет!P447="",IF($O$16=0,'ФОРМУЛЫ!'!H433,ROUND(Расчет!K447*'ФОРМУЛЫ!'!I433+L433,0)),Расчет!P447)</f>
        <v>0</v>
      </c>
      <c r="K433" s="5">
        <f>J433*Расчет!E447</f>
        <v>0</v>
      </c>
      <c r="L433" s="3">
        <f>IF($O$16=0,0,$M$16*(Расчет!K447/$O$16))</f>
        <v>0</v>
      </c>
      <c r="O433" s="3">
        <f>IF(Расчет!P447=0,Расчет!L447,0)</f>
        <v>0</v>
      </c>
      <c r="P433" s="12">
        <f t="shared" si="50"/>
        <v>0</v>
      </c>
      <c r="Q433" s="3">
        <f>IF(Расчет!H447='ФОРМУЛЫ!'!$B$5,'ФОРМУЛЫ!'!A433,0)</f>
        <v>0</v>
      </c>
      <c r="R433" s="3">
        <f>IF(Расчет!H447='ФОРМУЛЫ!'!$B$4,'ФОРМУЛЫ!'!A433,0)</f>
        <v>0</v>
      </c>
      <c r="S433" s="3">
        <f>IF(Расчет!H447='ФОРМУЛЫ!'!$B$6,'ФОРМУЛЫ!'!A433,0)</f>
        <v>0</v>
      </c>
      <c r="T433" s="5">
        <f>ROUND((IF(Расчет!R447='ФОРМУЛЫ!'!$E$3,(A433-A433/1.18),IF(Расчет!R447='ФОРМУЛЫ!'!$E$4,0,IF(Расчет!R447='ФОРМУЛЫ!'!$E$5,(A433-A433/1.1),X))))*Расчет!E447,2)</f>
        <v>0</v>
      </c>
      <c r="U433" s="3">
        <f>ROUND((IF(Расчет!R447='ФОРМУЛЫ!'!$E$3,(J433-J433/1.18),IF(Расчет!R447='ФОРМУЛЫ!'!$E$4,0,IF(Расчет!R447='ФОРМУЛЫ!'!$E$5,(J433-J433/1.1),X))))*Расчет!E447,2)</f>
        <v>0</v>
      </c>
      <c r="V433" s="3">
        <f>ROUND((J433-J433/1.18)*Расчет!E447,2)</f>
        <v>0</v>
      </c>
      <c r="W433" s="3">
        <f>ROUND(A433*Расчет!E447*0.21/365,2)</f>
        <v>0</v>
      </c>
      <c r="X433" s="3">
        <f t="shared" si="51"/>
        <v>0</v>
      </c>
      <c r="Y433" s="3">
        <f>IF(($Q$2-Расчет!X447)&gt;0,($Q$2-Расчет!X447),0)</f>
        <v>0</v>
      </c>
      <c r="Z433" s="3">
        <f t="shared" si="52"/>
        <v>0</v>
      </c>
      <c r="AA433" s="3">
        <f>IF(IF(Y433&gt;0,$Q$3-$Q$2,$Q$3-Расчет!X447)&gt;0,IF(Y433&gt;0,$Q$3-$Q$2,$Q$3-Расчет!X447),0)</f>
        <v>0</v>
      </c>
      <c r="AB433" s="3">
        <f t="shared" si="53"/>
        <v>0</v>
      </c>
      <c r="AC433" s="3">
        <f>IF(IF(AA433&gt;0,$Q$4-$Q$3,$Q$4-Расчет!X447)&gt;0,IF(AA433&gt;0,$Q$4-$Q$3,$Q$4-Расчет!X447),0)</f>
        <v>0</v>
      </c>
      <c r="AD433" s="3">
        <f t="shared" si="54"/>
        <v>0</v>
      </c>
      <c r="AE433" s="3">
        <f>IF(IF(AC433&gt;0,$Q$5-$Q$4,$Q$5-Расчет!X447)&gt;0,IF(AC433&gt;0,$Q$5-$Q$4,$Q$5-Расчет!X447),0)</f>
        <v>0</v>
      </c>
      <c r="AF433" s="3">
        <f t="shared" si="55"/>
        <v>0</v>
      </c>
      <c r="AG433" s="3">
        <f>IF(IF(AE433&gt;0,$Q$6-$Q$5,$Q$6-Расчет!X447)&gt;0,IF(AE433&gt;0,$Q$6-$Q$5,$Q$6-Расчет!X447),0)</f>
        <v>0</v>
      </c>
      <c r="AH433" s="3">
        <f t="shared" si="56"/>
        <v>0</v>
      </c>
    </row>
    <row r="434" spans="1:34" x14ac:dyDescent="0.25">
      <c r="A434" s="3">
        <f>IF(Расчет!H448='ФОРМУЛЫ!'!$B$4,Расчет!G448*Расчет!$N$28,IF(Расчет!H448='ФОРМУЛЫ!'!$B$5,Расчет!G448,IF(Расчет!H448='ФОРМУЛЫ!'!$B$6,Расчет!G448*Расчет!$O$28,0)))</f>
        <v>0</v>
      </c>
      <c r="B434" s="3">
        <f>A434*Расчет!E448</f>
        <v>0</v>
      </c>
      <c r="C434" s="3">
        <f>IF(Расчет!J448='ФОРМУЛЫ!'!$B$3,Расчет!G448*Расчет!I448/100,IF(Расчет!J448='ФОРМУЛЫ!'!$B$4,Расчет!I448*Расчет!$N$28,IF(Расчет!J448='ФОРМУЛЫ!'!$B$5,Расчет!I448,IF(Расчет!J448='ФОРМУЛЫ!'!$B$6,Расчет!I448*Расчет!$O$28,0))))</f>
        <v>0</v>
      </c>
      <c r="D434" s="3">
        <f>C434*Расчет!E448</f>
        <v>0</v>
      </c>
      <c r="E434" s="3">
        <f t="shared" si="49"/>
        <v>0</v>
      </c>
      <c r="F434" s="3">
        <f>E434*Расчет!E448</f>
        <v>0</v>
      </c>
      <c r="G434" s="3">
        <f>IF(Расчет!M448="",'ФОРМУЛЫ!'!E434*(100+Расчет!$M$28)/100,'ФОРМУЛЫ!'!E434*(100+Расчет!M448)/100)</f>
        <v>0</v>
      </c>
      <c r="H434" s="7">
        <f>IF(Расчет!M448="",ROUND(Расчет!K448*(1+Расчет!$M$28/100),0),ROUND(Расчет!K448*(1+Расчет!M448/100),0))</f>
        <v>0</v>
      </c>
      <c r="I434" s="7">
        <f>IF(Расчет!M448="",(Расчет!$M$28+100)/100,(Расчет!M448+100)/100)</f>
        <v>1.2</v>
      </c>
      <c r="J434" s="5">
        <f>IF(Расчет!P448="",IF($O$16=0,'ФОРМУЛЫ!'!H434,ROUND(Расчет!K448*'ФОРМУЛЫ!'!I434+L434,0)),Расчет!P448)</f>
        <v>0</v>
      </c>
      <c r="K434" s="5">
        <f>J434*Расчет!E448</f>
        <v>0</v>
      </c>
      <c r="L434" s="3">
        <f>IF($O$16=0,0,$M$16*(Расчет!K448/$O$16))</f>
        <v>0</v>
      </c>
      <c r="O434" s="3">
        <f>IF(Расчет!P448=0,Расчет!L448,0)</f>
        <v>0</v>
      </c>
      <c r="P434" s="12">
        <f t="shared" si="50"/>
        <v>0</v>
      </c>
      <c r="Q434" s="3">
        <f>IF(Расчет!H448='ФОРМУЛЫ!'!$B$5,'ФОРМУЛЫ!'!A434,0)</f>
        <v>0</v>
      </c>
      <c r="R434" s="3">
        <f>IF(Расчет!H448='ФОРМУЛЫ!'!$B$4,'ФОРМУЛЫ!'!A434,0)</f>
        <v>0</v>
      </c>
      <c r="S434" s="3">
        <f>IF(Расчет!H448='ФОРМУЛЫ!'!$B$6,'ФОРМУЛЫ!'!A434,0)</f>
        <v>0</v>
      </c>
      <c r="T434" s="5">
        <f>ROUND((IF(Расчет!R448='ФОРМУЛЫ!'!$E$3,(A434-A434/1.18),IF(Расчет!R448='ФОРМУЛЫ!'!$E$4,0,IF(Расчет!R448='ФОРМУЛЫ!'!$E$5,(A434-A434/1.1),X))))*Расчет!E448,2)</f>
        <v>0</v>
      </c>
      <c r="U434" s="3">
        <f>ROUND((IF(Расчет!R448='ФОРМУЛЫ!'!$E$3,(J434-J434/1.18),IF(Расчет!R448='ФОРМУЛЫ!'!$E$4,0,IF(Расчет!R448='ФОРМУЛЫ!'!$E$5,(J434-J434/1.1),X))))*Расчет!E448,2)</f>
        <v>0</v>
      </c>
      <c r="V434" s="3">
        <f>ROUND((J434-J434/1.18)*Расчет!E448,2)</f>
        <v>0</v>
      </c>
      <c r="W434" s="3">
        <f>ROUND(A434*Расчет!E448*0.21/365,2)</f>
        <v>0</v>
      </c>
      <c r="X434" s="3">
        <f t="shared" si="51"/>
        <v>0</v>
      </c>
      <c r="Y434" s="3">
        <f>IF(($Q$2-Расчет!X448)&gt;0,($Q$2-Расчет!X448),0)</f>
        <v>0</v>
      </c>
      <c r="Z434" s="3">
        <f t="shared" si="52"/>
        <v>0</v>
      </c>
      <c r="AA434" s="3">
        <f>IF(IF(Y434&gt;0,$Q$3-$Q$2,$Q$3-Расчет!X448)&gt;0,IF(Y434&gt;0,$Q$3-$Q$2,$Q$3-Расчет!X448),0)</f>
        <v>0</v>
      </c>
      <c r="AB434" s="3">
        <f t="shared" si="53"/>
        <v>0</v>
      </c>
      <c r="AC434" s="3">
        <f>IF(IF(AA434&gt;0,$Q$4-$Q$3,$Q$4-Расчет!X448)&gt;0,IF(AA434&gt;0,$Q$4-$Q$3,$Q$4-Расчет!X448),0)</f>
        <v>0</v>
      </c>
      <c r="AD434" s="3">
        <f t="shared" si="54"/>
        <v>0</v>
      </c>
      <c r="AE434" s="3">
        <f>IF(IF(AC434&gt;0,$Q$5-$Q$4,$Q$5-Расчет!X448)&gt;0,IF(AC434&gt;0,$Q$5-$Q$4,$Q$5-Расчет!X448),0)</f>
        <v>0</v>
      </c>
      <c r="AF434" s="3">
        <f t="shared" si="55"/>
        <v>0</v>
      </c>
      <c r="AG434" s="3">
        <f>IF(IF(AE434&gt;0,$Q$6-$Q$5,$Q$6-Расчет!X448)&gt;0,IF(AE434&gt;0,$Q$6-$Q$5,$Q$6-Расчет!X448),0)</f>
        <v>0</v>
      </c>
      <c r="AH434" s="3">
        <f t="shared" si="56"/>
        <v>0</v>
      </c>
    </row>
    <row r="435" spans="1:34" x14ac:dyDescent="0.25">
      <c r="A435" s="3">
        <f>IF(Расчет!H449='ФОРМУЛЫ!'!$B$4,Расчет!G449*Расчет!$N$28,IF(Расчет!H449='ФОРМУЛЫ!'!$B$5,Расчет!G449,IF(Расчет!H449='ФОРМУЛЫ!'!$B$6,Расчет!G449*Расчет!$O$28,0)))</f>
        <v>0</v>
      </c>
      <c r="B435" s="3">
        <f>A435*Расчет!E449</f>
        <v>0</v>
      </c>
      <c r="C435" s="3">
        <f>IF(Расчет!J449='ФОРМУЛЫ!'!$B$3,Расчет!G449*Расчет!I449/100,IF(Расчет!J449='ФОРМУЛЫ!'!$B$4,Расчет!I449*Расчет!$N$28,IF(Расчет!J449='ФОРМУЛЫ!'!$B$5,Расчет!I449,IF(Расчет!J449='ФОРМУЛЫ!'!$B$6,Расчет!I449*Расчет!$O$28,0))))</f>
        <v>0</v>
      </c>
      <c r="D435" s="3">
        <f>C435*Расчет!E449</f>
        <v>0</v>
      </c>
      <c r="E435" s="3">
        <f t="shared" si="49"/>
        <v>0</v>
      </c>
      <c r="F435" s="3">
        <f>E435*Расчет!E449</f>
        <v>0</v>
      </c>
      <c r="G435" s="3">
        <f>IF(Расчет!M449="",'ФОРМУЛЫ!'!E435*(100+Расчет!$M$28)/100,'ФОРМУЛЫ!'!E435*(100+Расчет!M449)/100)</f>
        <v>0</v>
      </c>
      <c r="H435" s="7">
        <f>IF(Расчет!M449="",ROUND(Расчет!K449*(1+Расчет!$M$28/100),0),ROUND(Расчет!K449*(1+Расчет!M449/100),0))</f>
        <v>0</v>
      </c>
      <c r="I435" s="7">
        <f>IF(Расчет!M449="",(Расчет!$M$28+100)/100,(Расчет!M449+100)/100)</f>
        <v>1.2</v>
      </c>
      <c r="J435" s="5">
        <f>IF(Расчет!P449="",IF($O$16=0,'ФОРМУЛЫ!'!H435,ROUND(Расчет!K449*'ФОРМУЛЫ!'!I435+L435,0)),Расчет!P449)</f>
        <v>0</v>
      </c>
      <c r="K435" s="5">
        <f>J435*Расчет!E449</f>
        <v>0</v>
      </c>
      <c r="L435" s="3">
        <f>IF($O$16=0,0,$M$16*(Расчет!K449/$O$16))</f>
        <v>0</v>
      </c>
      <c r="O435" s="3">
        <f>IF(Расчет!P449=0,Расчет!L449,0)</f>
        <v>0</v>
      </c>
      <c r="P435" s="12">
        <f t="shared" si="50"/>
        <v>0</v>
      </c>
      <c r="Q435" s="3">
        <f>IF(Расчет!H449='ФОРМУЛЫ!'!$B$5,'ФОРМУЛЫ!'!A435,0)</f>
        <v>0</v>
      </c>
      <c r="R435" s="3">
        <f>IF(Расчет!H449='ФОРМУЛЫ!'!$B$4,'ФОРМУЛЫ!'!A435,0)</f>
        <v>0</v>
      </c>
      <c r="S435" s="3">
        <f>IF(Расчет!H449='ФОРМУЛЫ!'!$B$6,'ФОРМУЛЫ!'!A435,0)</f>
        <v>0</v>
      </c>
      <c r="T435" s="5">
        <f>ROUND((IF(Расчет!R449='ФОРМУЛЫ!'!$E$3,(A435-A435/1.18),IF(Расчет!R449='ФОРМУЛЫ!'!$E$4,0,IF(Расчет!R449='ФОРМУЛЫ!'!$E$5,(A435-A435/1.1),X))))*Расчет!E449,2)</f>
        <v>0</v>
      </c>
      <c r="U435" s="3">
        <f>ROUND((IF(Расчет!R449='ФОРМУЛЫ!'!$E$3,(J435-J435/1.18),IF(Расчет!R449='ФОРМУЛЫ!'!$E$4,0,IF(Расчет!R449='ФОРМУЛЫ!'!$E$5,(J435-J435/1.1),X))))*Расчет!E449,2)</f>
        <v>0</v>
      </c>
      <c r="V435" s="3">
        <f>ROUND((J435-J435/1.18)*Расчет!E449,2)</f>
        <v>0</v>
      </c>
      <c r="W435" s="3">
        <f>ROUND(A435*Расчет!E449*0.21/365,2)</f>
        <v>0</v>
      </c>
      <c r="X435" s="3">
        <f t="shared" si="51"/>
        <v>0</v>
      </c>
      <c r="Y435" s="3">
        <f>IF(($Q$2-Расчет!X449)&gt;0,($Q$2-Расчет!X449),0)</f>
        <v>0</v>
      </c>
      <c r="Z435" s="3">
        <f t="shared" si="52"/>
        <v>0</v>
      </c>
      <c r="AA435" s="3">
        <f>IF(IF(Y435&gt;0,$Q$3-$Q$2,$Q$3-Расчет!X449)&gt;0,IF(Y435&gt;0,$Q$3-$Q$2,$Q$3-Расчет!X449),0)</f>
        <v>0</v>
      </c>
      <c r="AB435" s="3">
        <f t="shared" si="53"/>
        <v>0</v>
      </c>
      <c r="AC435" s="3">
        <f>IF(IF(AA435&gt;0,$Q$4-$Q$3,$Q$4-Расчет!X449)&gt;0,IF(AA435&gt;0,$Q$4-$Q$3,$Q$4-Расчет!X449),0)</f>
        <v>0</v>
      </c>
      <c r="AD435" s="3">
        <f t="shared" si="54"/>
        <v>0</v>
      </c>
      <c r="AE435" s="3">
        <f>IF(IF(AC435&gt;0,$Q$5-$Q$4,$Q$5-Расчет!X449)&gt;0,IF(AC435&gt;0,$Q$5-$Q$4,$Q$5-Расчет!X449),0)</f>
        <v>0</v>
      </c>
      <c r="AF435" s="3">
        <f t="shared" si="55"/>
        <v>0</v>
      </c>
      <c r="AG435" s="3">
        <f>IF(IF(AE435&gt;0,$Q$6-$Q$5,$Q$6-Расчет!X449)&gt;0,IF(AE435&gt;0,$Q$6-$Q$5,$Q$6-Расчет!X449),0)</f>
        <v>0</v>
      </c>
      <c r="AH435" s="3">
        <f t="shared" si="56"/>
        <v>0</v>
      </c>
    </row>
    <row r="436" spans="1:34" x14ac:dyDescent="0.25">
      <c r="A436" s="3">
        <f>IF(Расчет!H450='ФОРМУЛЫ!'!$B$4,Расчет!G450*Расчет!$N$28,IF(Расчет!H450='ФОРМУЛЫ!'!$B$5,Расчет!G450,IF(Расчет!H450='ФОРМУЛЫ!'!$B$6,Расчет!G450*Расчет!$O$28,0)))</f>
        <v>0</v>
      </c>
      <c r="B436" s="3">
        <f>A436*Расчет!E450</f>
        <v>0</v>
      </c>
      <c r="C436" s="3">
        <f>IF(Расчет!J450='ФОРМУЛЫ!'!$B$3,Расчет!G450*Расчет!I450/100,IF(Расчет!J450='ФОРМУЛЫ!'!$B$4,Расчет!I450*Расчет!$N$28,IF(Расчет!J450='ФОРМУЛЫ!'!$B$5,Расчет!I450,IF(Расчет!J450='ФОРМУЛЫ!'!$B$6,Расчет!I450*Расчет!$O$28,0))))</f>
        <v>0</v>
      </c>
      <c r="D436" s="3">
        <f>C436*Расчет!E450</f>
        <v>0</v>
      </c>
      <c r="E436" s="3">
        <f t="shared" si="49"/>
        <v>0</v>
      </c>
      <c r="F436" s="3">
        <f>E436*Расчет!E450</f>
        <v>0</v>
      </c>
      <c r="G436" s="3">
        <f>IF(Расчет!M450="",'ФОРМУЛЫ!'!E436*(100+Расчет!$M$28)/100,'ФОРМУЛЫ!'!E436*(100+Расчет!M450)/100)</f>
        <v>0</v>
      </c>
      <c r="H436" s="7">
        <f>IF(Расчет!M450="",ROUND(Расчет!K450*(1+Расчет!$M$28/100),0),ROUND(Расчет!K450*(1+Расчет!M450/100),0))</f>
        <v>0</v>
      </c>
      <c r="I436" s="7">
        <f>IF(Расчет!M450="",(Расчет!$M$28+100)/100,(Расчет!M450+100)/100)</f>
        <v>1.2</v>
      </c>
      <c r="J436" s="5">
        <f>IF(Расчет!P450="",IF($O$16=0,'ФОРМУЛЫ!'!H436,ROUND(Расчет!K450*'ФОРМУЛЫ!'!I436+L436,0)),Расчет!P450)</f>
        <v>0</v>
      </c>
      <c r="K436" s="5">
        <f>J436*Расчет!E450</f>
        <v>0</v>
      </c>
      <c r="L436" s="3">
        <f>IF($O$16=0,0,$M$16*(Расчет!K450/$O$16))</f>
        <v>0</v>
      </c>
      <c r="O436" s="3">
        <f>IF(Расчет!P450=0,Расчет!L450,0)</f>
        <v>0</v>
      </c>
      <c r="P436" s="12">
        <f t="shared" si="50"/>
        <v>0</v>
      </c>
      <c r="Q436" s="3">
        <f>IF(Расчет!H450='ФОРМУЛЫ!'!$B$5,'ФОРМУЛЫ!'!A436,0)</f>
        <v>0</v>
      </c>
      <c r="R436" s="3">
        <f>IF(Расчет!H450='ФОРМУЛЫ!'!$B$4,'ФОРМУЛЫ!'!A436,0)</f>
        <v>0</v>
      </c>
      <c r="S436" s="3">
        <f>IF(Расчет!H450='ФОРМУЛЫ!'!$B$6,'ФОРМУЛЫ!'!A436,0)</f>
        <v>0</v>
      </c>
      <c r="T436" s="5">
        <f>ROUND((IF(Расчет!R450='ФОРМУЛЫ!'!$E$3,(A436-A436/1.18),IF(Расчет!R450='ФОРМУЛЫ!'!$E$4,0,IF(Расчет!R450='ФОРМУЛЫ!'!$E$5,(A436-A436/1.1),X))))*Расчет!E450,2)</f>
        <v>0</v>
      </c>
      <c r="U436" s="3">
        <f>ROUND((IF(Расчет!R450='ФОРМУЛЫ!'!$E$3,(J436-J436/1.18),IF(Расчет!R450='ФОРМУЛЫ!'!$E$4,0,IF(Расчет!R450='ФОРМУЛЫ!'!$E$5,(J436-J436/1.1),X))))*Расчет!E450,2)</f>
        <v>0</v>
      </c>
      <c r="V436" s="3">
        <f>ROUND((J436-J436/1.18)*Расчет!E450,2)</f>
        <v>0</v>
      </c>
      <c r="W436" s="3">
        <f>ROUND(A436*Расчет!E450*0.21/365,2)</f>
        <v>0</v>
      </c>
      <c r="X436" s="3">
        <f t="shared" si="51"/>
        <v>0</v>
      </c>
      <c r="Y436" s="3">
        <f>IF(($Q$2-Расчет!X450)&gt;0,($Q$2-Расчет!X450),0)</f>
        <v>0</v>
      </c>
      <c r="Z436" s="3">
        <f t="shared" si="52"/>
        <v>0</v>
      </c>
      <c r="AA436" s="3">
        <f>IF(IF(Y436&gt;0,$Q$3-$Q$2,$Q$3-Расчет!X450)&gt;0,IF(Y436&gt;0,$Q$3-$Q$2,$Q$3-Расчет!X450),0)</f>
        <v>0</v>
      </c>
      <c r="AB436" s="3">
        <f t="shared" si="53"/>
        <v>0</v>
      </c>
      <c r="AC436" s="3">
        <f>IF(IF(AA436&gt;0,$Q$4-$Q$3,$Q$4-Расчет!X450)&gt;0,IF(AA436&gt;0,$Q$4-$Q$3,$Q$4-Расчет!X450),0)</f>
        <v>0</v>
      </c>
      <c r="AD436" s="3">
        <f t="shared" si="54"/>
        <v>0</v>
      </c>
      <c r="AE436" s="3">
        <f>IF(IF(AC436&gt;0,$Q$5-$Q$4,$Q$5-Расчет!X450)&gt;0,IF(AC436&gt;0,$Q$5-$Q$4,$Q$5-Расчет!X450),0)</f>
        <v>0</v>
      </c>
      <c r="AF436" s="3">
        <f t="shared" si="55"/>
        <v>0</v>
      </c>
      <c r="AG436" s="3">
        <f>IF(IF(AE436&gt;0,$Q$6-$Q$5,$Q$6-Расчет!X450)&gt;0,IF(AE436&gt;0,$Q$6-$Q$5,$Q$6-Расчет!X450),0)</f>
        <v>0</v>
      </c>
      <c r="AH436" s="3">
        <f t="shared" si="56"/>
        <v>0</v>
      </c>
    </row>
    <row r="437" spans="1:34" x14ac:dyDescent="0.25">
      <c r="A437" s="3">
        <f>IF(Расчет!H451='ФОРМУЛЫ!'!$B$4,Расчет!G451*Расчет!$N$28,IF(Расчет!H451='ФОРМУЛЫ!'!$B$5,Расчет!G451,IF(Расчет!H451='ФОРМУЛЫ!'!$B$6,Расчет!G451*Расчет!$O$28,0)))</f>
        <v>0</v>
      </c>
      <c r="B437" s="3">
        <f>A437*Расчет!E451</f>
        <v>0</v>
      </c>
      <c r="C437" s="3">
        <f>IF(Расчет!J451='ФОРМУЛЫ!'!$B$3,Расчет!G451*Расчет!I451/100,IF(Расчет!J451='ФОРМУЛЫ!'!$B$4,Расчет!I451*Расчет!$N$28,IF(Расчет!J451='ФОРМУЛЫ!'!$B$5,Расчет!I451,IF(Расчет!J451='ФОРМУЛЫ!'!$B$6,Расчет!I451*Расчет!$O$28,0))))</f>
        <v>0</v>
      </c>
      <c r="D437" s="3">
        <f>C437*Расчет!E451</f>
        <v>0</v>
      </c>
      <c r="E437" s="3">
        <f t="shared" si="49"/>
        <v>0</v>
      </c>
      <c r="F437" s="3">
        <f>E437*Расчет!E451</f>
        <v>0</v>
      </c>
      <c r="G437" s="3">
        <f>IF(Расчет!M451="",'ФОРМУЛЫ!'!E437*(100+Расчет!$M$28)/100,'ФОРМУЛЫ!'!E437*(100+Расчет!M451)/100)</f>
        <v>0</v>
      </c>
      <c r="H437" s="7">
        <f>IF(Расчет!M451="",ROUND(Расчет!K451*(1+Расчет!$M$28/100),0),ROUND(Расчет!K451*(1+Расчет!M451/100),0))</f>
        <v>0</v>
      </c>
      <c r="I437" s="7">
        <f>IF(Расчет!M451="",(Расчет!$M$28+100)/100,(Расчет!M451+100)/100)</f>
        <v>1.2</v>
      </c>
      <c r="J437" s="5">
        <f>IF(Расчет!P451="",IF($O$16=0,'ФОРМУЛЫ!'!H437,ROUND(Расчет!K451*'ФОРМУЛЫ!'!I437+L437,0)),Расчет!P451)</f>
        <v>0</v>
      </c>
      <c r="K437" s="5">
        <f>J437*Расчет!E451</f>
        <v>0</v>
      </c>
      <c r="L437" s="3">
        <f>IF($O$16=0,0,$M$16*(Расчет!K451/$O$16))</f>
        <v>0</v>
      </c>
      <c r="O437" s="3">
        <f>IF(Расчет!P451=0,Расчет!L451,0)</f>
        <v>0</v>
      </c>
      <c r="P437" s="12">
        <f t="shared" si="50"/>
        <v>0</v>
      </c>
      <c r="Q437" s="3">
        <f>IF(Расчет!H451='ФОРМУЛЫ!'!$B$5,'ФОРМУЛЫ!'!A437,0)</f>
        <v>0</v>
      </c>
      <c r="R437" s="3">
        <f>IF(Расчет!H451='ФОРМУЛЫ!'!$B$4,'ФОРМУЛЫ!'!A437,0)</f>
        <v>0</v>
      </c>
      <c r="S437" s="3">
        <f>IF(Расчет!H451='ФОРМУЛЫ!'!$B$6,'ФОРМУЛЫ!'!A437,0)</f>
        <v>0</v>
      </c>
      <c r="T437" s="5">
        <f>ROUND((IF(Расчет!R451='ФОРМУЛЫ!'!$E$3,(A437-A437/1.18),IF(Расчет!R451='ФОРМУЛЫ!'!$E$4,0,IF(Расчет!R451='ФОРМУЛЫ!'!$E$5,(A437-A437/1.1),X))))*Расчет!E451,2)</f>
        <v>0</v>
      </c>
      <c r="U437" s="3">
        <f>ROUND((IF(Расчет!R451='ФОРМУЛЫ!'!$E$3,(J437-J437/1.18),IF(Расчет!R451='ФОРМУЛЫ!'!$E$4,0,IF(Расчет!R451='ФОРМУЛЫ!'!$E$5,(J437-J437/1.1),X))))*Расчет!E451,2)</f>
        <v>0</v>
      </c>
      <c r="V437" s="3">
        <f>ROUND((J437-J437/1.18)*Расчет!E451,2)</f>
        <v>0</v>
      </c>
      <c r="W437" s="3">
        <f>ROUND(A437*Расчет!E451*0.21/365,2)</f>
        <v>0</v>
      </c>
      <c r="X437" s="3">
        <f t="shared" si="51"/>
        <v>0</v>
      </c>
      <c r="Y437" s="3">
        <f>IF(($Q$2-Расчет!X451)&gt;0,($Q$2-Расчет!X451),0)</f>
        <v>0</v>
      </c>
      <c r="Z437" s="3">
        <f t="shared" si="52"/>
        <v>0</v>
      </c>
      <c r="AA437" s="3">
        <f>IF(IF(Y437&gt;0,$Q$3-$Q$2,$Q$3-Расчет!X451)&gt;0,IF(Y437&gt;0,$Q$3-$Q$2,$Q$3-Расчет!X451),0)</f>
        <v>0</v>
      </c>
      <c r="AB437" s="3">
        <f t="shared" si="53"/>
        <v>0</v>
      </c>
      <c r="AC437" s="3">
        <f>IF(IF(AA437&gt;0,$Q$4-$Q$3,$Q$4-Расчет!X451)&gt;0,IF(AA437&gt;0,$Q$4-$Q$3,$Q$4-Расчет!X451),0)</f>
        <v>0</v>
      </c>
      <c r="AD437" s="3">
        <f t="shared" si="54"/>
        <v>0</v>
      </c>
      <c r="AE437" s="3">
        <f>IF(IF(AC437&gt;0,$Q$5-$Q$4,$Q$5-Расчет!X451)&gt;0,IF(AC437&gt;0,$Q$5-$Q$4,$Q$5-Расчет!X451),0)</f>
        <v>0</v>
      </c>
      <c r="AF437" s="3">
        <f t="shared" si="55"/>
        <v>0</v>
      </c>
      <c r="AG437" s="3">
        <f>IF(IF(AE437&gt;0,$Q$6-$Q$5,$Q$6-Расчет!X451)&gt;0,IF(AE437&gt;0,$Q$6-$Q$5,$Q$6-Расчет!X451),0)</f>
        <v>0</v>
      </c>
      <c r="AH437" s="3">
        <f t="shared" si="56"/>
        <v>0</v>
      </c>
    </row>
    <row r="438" spans="1:34" x14ac:dyDescent="0.25">
      <c r="A438" s="3">
        <f>IF(Расчет!H452='ФОРМУЛЫ!'!$B$4,Расчет!G452*Расчет!$N$28,IF(Расчет!H452='ФОРМУЛЫ!'!$B$5,Расчет!G452,IF(Расчет!H452='ФОРМУЛЫ!'!$B$6,Расчет!G452*Расчет!$O$28,0)))</f>
        <v>0</v>
      </c>
      <c r="B438" s="3">
        <f>A438*Расчет!E452</f>
        <v>0</v>
      </c>
      <c r="C438" s="3">
        <f>IF(Расчет!J452='ФОРМУЛЫ!'!$B$3,Расчет!G452*Расчет!I452/100,IF(Расчет!J452='ФОРМУЛЫ!'!$B$4,Расчет!I452*Расчет!$N$28,IF(Расчет!J452='ФОРМУЛЫ!'!$B$5,Расчет!I452,IF(Расчет!J452='ФОРМУЛЫ!'!$B$6,Расчет!I452*Расчет!$O$28,0))))</f>
        <v>0</v>
      </c>
      <c r="D438" s="3">
        <f>C438*Расчет!E452</f>
        <v>0</v>
      </c>
      <c r="E438" s="3">
        <f t="shared" si="49"/>
        <v>0</v>
      </c>
      <c r="F438" s="3">
        <f>E438*Расчет!E452</f>
        <v>0</v>
      </c>
      <c r="G438" s="3">
        <f>IF(Расчет!M452="",'ФОРМУЛЫ!'!E438*(100+Расчет!$M$28)/100,'ФОРМУЛЫ!'!E438*(100+Расчет!M452)/100)</f>
        <v>0</v>
      </c>
      <c r="H438" s="7">
        <f>IF(Расчет!M452="",ROUND(Расчет!K452*(1+Расчет!$M$28/100),0),ROUND(Расчет!K452*(1+Расчет!M452/100),0))</f>
        <v>0</v>
      </c>
      <c r="I438" s="7">
        <f>IF(Расчет!M452="",(Расчет!$M$28+100)/100,(Расчет!M452+100)/100)</f>
        <v>1.2</v>
      </c>
      <c r="J438" s="5">
        <f>IF(Расчет!P452="",IF($O$16=0,'ФОРМУЛЫ!'!H438,ROUND(Расчет!K452*'ФОРМУЛЫ!'!I438+L438,0)),Расчет!P452)</f>
        <v>0</v>
      </c>
      <c r="K438" s="5">
        <f>J438*Расчет!E452</f>
        <v>0</v>
      </c>
      <c r="L438" s="3">
        <f>IF($O$16=0,0,$M$16*(Расчет!K452/$O$16))</f>
        <v>0</v>
      </c>
      <c r="O438" s="3">
        <f>IF(Расчет!P452=0,Расчет!L452,0)</f>
        <v>0</v>
      </c>
      <c r="P438" s="12">
        <f t="shared" si="50"/>
        <v>0</v>
      </c>
      <c r="Q438" s="3">
        <f>IF(Расчет!H452='ФОРМУЛЫ!'!$B$5,'ФОРМУЛЫ!'!A438,0)</f>
        <v>0</v>
      </c>
      <c r="R438" s="3">
        <f>IF(Расчет!H452='ФОРМУЛЫ!'!$B$4,'ФОРМУЛЫ!'!A438,0)</f>
        <v>0</v>
      </c>
      <c r="S438" s="3">
        <f>IF(Расчет!H452='ФОРМУЛЫ!'!$B$6,'ФОРМУЛЫ!'!A438,0)</f>
        <v>0</v>
      </c>
      <c r="T438" s="5">
        <f>ROUND((IF(Расчет!R452='ФОРМУЛЫ!'!$E$3,(A438-A438/1.18),IF(Расчет!R452='ФОРМУЛЫ!'!$E$4,0,IF(Расчет!R452='ФОРМУЛЫ!'!$E$5,(A438-A438/1.1),X))))*Расчет!E452,2)</f>
        <v>0</v>
      </c>
      <c r="U438" s="3">
        <f>ROUND((IF(Расчет!R452='ФОРМУЛЫ!'!$E$3,(J438-J438/1.18),IF(Расчет!R452='ФОРМУЛЫ!'!$E$4,0,IF(Расчет!R452='ФОРМУЛЫ!'!$E$5,(J438-J438/1.1),X))))*Расчет!E452,2)</f>
        <v>0</v>
      </c>
      <c r="V438" s="3">
        <f>ROUND((J438-J438/1.18)*Расчет!E452,2)</f>
        <v>0</v>
      </c>
      <c r="W438" s="3">
        <f>ROUND(A438*Расчет!E452*0.21/365,2)</f>
        <v>0</v>
      </c>
      <c r="X438" s="3">
        <f t="shared" si="51"/>
        <v>0</v>
      </c>
      <c r="Y438" s="3">
        <f>IF(($Q$2-Расчет!X452)&gt;0,($Q$2-Расчет!X452),0)</f>
        <v>0</v>
      </c>
      <c r="Z438" s="3">
        <f t="shared" si="52"/>
        <v>0</v>
      </c>
      <c r="AA438" s="3">
        <f>IF(IF(Y438&gt;0,$Q$3-$Q$2,$Q$3-Расчет!X452)&gt;0,IF(Y438&gt;0,$Q$3-$Q$2,$Q$3-Расчет!X452),0)</f>
        <v>0</v>
      </c>
      <c r="AB438" s="3">
        <f t="shared" si="53"/>
        <v>0</v>
      </c>
      <c r="AC438" s="3">
        <f>IF(IF(AA438&gt;0,$Q$4-$Q$3,$Q$4-Расчет!X452)&gt;0,IF(AA438&gt;0,$Q$4-$Q$3,$Q$4-Расчет!X452),0)</f>
        <v>0</v>
      </c>
      <c r="AD438" s="3">
        <f t="shared" si="54"/>
        <v>0</v>
      </c>
      <c r="AE438" s="3">
        <f>IF(IF(AC438&gt;0,$Q$5-$Q$4,$Q$5-Расчет!X452)&gt;0,IF(AC438&gt;0,$Q$5-$Q$4,$Q$5-Расчет!X452),0)</f>
        <v>0</v>
      </c>
      <c r="AF438" s="3">
        <f t="shared" si="55"/>
        <v>0</v>
      </c>
      <c r="AG438" s="3">
        <f>IF(IF(AE438&gt;0,$Q$6-$Q$5,$Q$6-Расчет!X452)&gt;0,IF(AE438&gt;0,$Q$6-$Q$5,$Q$6-Расчет!X452),0)</f>
        <v>0</v>
      </c>
      <c r="AH438" s="3">
        <f t="shared" si="56"/>
        <v>0</v>
      </c>
    </row>
    <row r="439" spans="1:34" x14ac:dyDescent="0.25">
      <c r="A439" s="3">
        <f>IF(Расчет!H453='ФОРМУЛЫ!'!$B$4,Расчет!G453*Расчет!$N$28,IF(Расчет!H453='ФОРМУЛЫ!'!$B$5,Расчет!G453,IF(Расчет!H453='ФОРМУЛЫ!'!$B$6,Расчет!G453*Расчет!$O$28,0)))</f>
        <v>0</v>
      </c>
      <c r="B439" s="3">
        <f>A439*Расчет!E453</f>
        <v>0</v>
      </c>
      <c r="C439" s="3">
        <f>IF(Расчет!J453='ФОРМУЛЫ!'!$B$3,Расчет!G453*Расчет!I453/100,IF(Расчет!J453='ФОРМУЛЫ!'!$B$4,Расчет!I453*Расчет!$N$28,IF(Расчет!J453='ФОРМУЛЫ!'!$B$5,Расчет!I453,IF(Расчет!J453='ФОРМУЛЫ!'!$B$6,Расчет!I453*Расчет!$O$28,0))))</f>
        <v>0</v>
      </c>
      <c r="D439" s="3">
        <f>C439*Расчет!E453</f>
        <v>0</v>
      </c>
      <c r="E439" s="3">
        <f t="shared" si="49"/>
        <v>0</v>
      </c>
      <c r="F439" s="3">
        <f>E439*Расчет!E453</f>
        <v>0</v>
      </c>
      <c r="G439" s="3">
        <f>IF(Расчет!M453="",'ФОРМУЛЫ!'!E439*(100+Расчет!$M$28)/100,'ФОРМУЛЫ!'!E439*(100+Расчет!M453)/100)</f>
        <v>0</v>
      </c>
      <c r="H439" s="7">
        <f>IF(Расчет!M453="",ROUND(Расчет!K453*(1+Расчет!$M$28/100),0),ROUND(Расчет!K453*(1+Расчет!M453/100),0))</f>
        <v>0</v>
      </c>
      <c r="I439" s="7">
        <f>IF(Расчет!M453="",(Расчет!$M$28+100)/100,(Расчет!M453+100)/100)</f>
        <v>1.2</v>
      </c>
      <c r="J439" s="5">
        <f>IF(Расчет!P453="",IF($O$16=0,'ФОРМУЛЫ!'!H439,ROUND(Расчет!K453*'ФОРМУЛЫ!'!I439+L439,0)),Расчет!P453)</f>
        <v>0</v>
      </c>
      <c r="K439" s="5">
        <f>J439*Расчет!E453</f>
        <v>0</v>
      </c>
      <c r="L439" s="3">
        <f>IF($O$16=0,0,$M$16*(Расчет!K453/$O$16))</f>
        <v>0</v>
      </c>
      <c r="O439" s="3">
        <f>IF(Расчет!P453=0,Расчет!L453,0)</f>
        <v>0</v>
      </c>
      <c r="P439" s="12">
        <f t="shared" si="50"/>
        <v>0</v>
      </c>
      <c r="Q439" s="3">
        <f>IF(Расчет!H453='ФОРМУЛЫ!'!$B$5,'ФОРМУЛЫ!'!A439,0)</f>
        <v>0</v>
      </c>
      <c r="R439" s="3">
        <f>IF(Расчет!H453='ФОРМУЛЫ!'!$B$4,'ФОРМУЛЫ!'!A439,0)</f>
        <v>0</v>
      </c>
      <c r="S439" s="3">
        <f>IF(Расчет!H453='ФОРМУЛЫ!'!$B$6,'ФОРМУЛЫ!'!A439,0)</f>
        <v>0</v>
      </c>
      <c r="T439" s="5">
        <f>ROUND((IF(Расчет!R453='ФОРМУЛЫ!'!$E$3,(A439-A439/1.18),IF(Расчет!R453='ФОРМУЛЫ!'!$E$4,0,IF(Расчет!R453='ФОРМУЛЫ!'!$E$5,(A439-A439/1.1),X))))*Расчет!E453,2)</f>
        <v>0</v>
      </c>
      <c r="U439" s="3">
        <f>ROUND((IF(Расчет!R453='ФОРМУЛЫ!'!$E$3,(J439-J439/1.18),IF(Расчет!R453='ФОРМУЛЫ!'!$E$4,0,IF(Расчет!R453='ФОРМУЛЫ!'!$E$5,(J439-J439/1.1),X))))*Расчет!E453,2)</f>
        <v>0</v>
      </c>
      <c r="V439" s="3">
        <f>ROUND((J439-J439/1.18)*Расчет!E453,2)</f>
        <v>0</v>
      </c>
      <c r="W439" s="3">
        <f>ROUND(A439*Расчет!E453*0.21/365,2)</f>
        <v>0</v>
      </c>
      <c r="X439" s="3">
        <f t="shared" si="51"/>
        <v>0</v>
      </c>
      <c r="Y439" s="3">
        <f>IF(($Q$2-Расчет!X453)&gt;0,($Q$2-Расчет!X453),0)</f>
        <v>0</v>
      </c>
      <c r="Z439" s="3">
        <f t="shared" si="52"/>
        <v>0</v>
      </c>
      <c r="AA439" s="3">
        <f>IF(IF(Y439&gt;0,$Q$3-$Q$2,$Q$3-Расчет!X453)&gt;0,IF(Y439&gt;0,$Q$3-$Q$2,$Q$3-Расчет!X453),0)</f>
        <v>0</v>
      </c>
      <c r="AB439" s="3">
        <f t="shared" si="53"/>
        <v>0</v>
      </c>
      <c r="AC439" s="3">
        <f>IF(IF(AA439&gt;0,$Q$4-$Q$3,$Q$4-Расчет!X453)&gt;0,IF(AA439&gt;0,$Q$4-$Q$3,$Q$4-Расчет!X453),0)</f>
        <v>0</v>
      </c>
      <c r="AD439" s="3">
        <f t="shared" si="54"/>
        <v>0</v>
      </c>
      <c r="AE439" s="3">
        <f>IF(IF(AC439&gt;0,$Q$5-$Q$4,$Q$5-Расчет!X453)&gt;0,IF(AC439&gt;0,$Q$5-$Q$4,$Q$5-Расчет!X453),0)</f>
        <v>0</v>
      </c>
      <c r="AF439" s="3">
        <f t="shared" si="55"/>
        <v>0</v>
      </c>
      <c r="AG439" s="3">
        <f>IF(IF(AE439&gt;0,$Q$6-$Q$5,$Q$6-Расчет!X453)&gt;0,IF(AE439&gt;0,$Q$6-$Q$5,$Q$6-Расчет!X453),0)</f>
        <v>0</v>
      </c>
      <c r="AH439" s="3">
        <f t="shared" si="56"/>
        <v>0</v>
      </c>
    </row>
    <row r="440" spans="1:34" x14ac:dyDescent="0.25">
      <c r="A440" s="3">
        <f>IF(Расчет!H454='ФОРМУЛЫ!'!$B$4,Расчет!G454*Расчет!$N$28,IF(Расчет!H454='ФОРМУЛЫ!'!$B$5,Расчет!G454,IF(Расчет!H454='ФОРМУЛЫ!'!$B$6,Расчет!G454*Расчет!$O$28,0)))</f>
        <v>0</v>
      </c>
      <c r="B440" s="3">
        <f>A440*Расчет!E454</f>
        <v>0</v>
      </c>
      <c r="C440" s="3">
        <f>IF(Расчет!J454='ФОРМУЛЫ!'!$B$3,Расчет!G454*Расчет!I454/100,IF(Расчет!J454='ФОРМУЛЫ!'!$B$4,Расчет!I454*Расчет!$N$28,IF(Расчет!J454='ФОРМУЛЫ!'!$B$5,Расчет!I454,IF(Расчет!J454='ФОРМУЛЫ!'!$B$6,Расчет!I454*Расчет!$O$28,0))))</f>
        <v>0</v>
      </c>
      <c r="D440" s="3">
        <f>C440*Расчет!E454</f>
        <v>0</v>
      </c>
      <c r="E440" s="3">
        <f t="shared" si="49"/>
        <v>0</v>
      </c>
      <c r="F440" s="3">
        <f>E440*Расчет!E454</f>
        <v>0</v>
      </c>
      <c r="G440" s="3">
        <f>IF(Расчет!M454="",'ФОРМУЛЫ!'!E440*(100+Расчет!$M$28)/100,'ФОРМУЛЫ!'!E440*(100+Расчет!M454)/100)</f>
        <v>0</v>
      </c>
      <c r="H440" s="7">
        <f>IF(Расчет!M454="",ROUND(Расчет!K454*(1+Расчет!$M$28/100),0),ROUND(Расчет!K454*(1+Расчет!M454/100),0))</f>
        <v>0</v>
      </c>
      <c r="I440" s="7">
        <f>IF(Расчет!M454="",(Расчет!$M$28+100)/100,(Расчет!M454+100)/100)</f>
        <v>1.2</v>
      </c>
      <c r="J440" s="5">
        <f>IF(Расчет!P454="",IF($O$16=0,'ФОРМУЛЫ!'!H440,ROUND(Расчет!K454*'ФОРМУЛЫ!'!I440+L440,0)),Расчет!P454)</f>
        <v>0</v>
      </c>
      <c r="K440" s="5">
        <f>J440*Расчет!E454</f>
        <v>0</v>
      </c>
      <c r="L440" s="3">
        <f>IF($O$16=0,0,$M$16*(Расчет!K454/$O$16))</f>
        <v>0</v>
      </c>
      <c r="O440" s="3">
        <f>IF(Расчет!P454=0,Расчет!L454,0)</f>
        <v>0</v>
      </c>
      <c r="P440" s="12">
        <f t="shared" si="50"/>
        <v>0</v>
      </c>
      <c r="Q440" s="3">
        <f>IF(Расчет!H454='ФОРМУЛЫ!'!$B$5,'ФОРМУЛЫ!'!A440,0)</f>
        <v>0</v>
      </c>
      <c r="R440" s="3">
        <f>IF(Расчет!H454='ФОРМУЛЫ!'!$B$4,'ФОРМУЛЫ!'!A440,0)</f>
        <v>0</v>
      </c>
      <c r="S440" s="3">
        <f>IF(Расчет!H454='ФОРМУЛЫ!'!$B$6,'ФОРМУЛЫ!'!A440,0)</f>
        <v>0</v>
      </c>
      <c r="T440" s="5">
        <f>ROUND((IF(Расчет!R454='ФОРМУЛЫ!'!$E$3,(A440-A440/1.18),IF(Расчет!R454='ФОРМУЛЫ!'!$E$4,0,IF(Расчет!R454='ФОРМУЛЫ!'!$E$5,(A440-A440/1.1),X))))*Расчет!E454,2)</f>
        <v>0</v>
      </c>
      <c r="U440" s="3">
        <f>ROUND((IF(Расчет!R454='ФОРМУЛЫ!'!$E$3,(J440-J440/1.18),IF(Расчет!R454='ФОРМУЛЫ!'!$E$4,0,IF(Расчет!R454='ФОРМУЛЫ!'!$E$5,(J440-J440/1.1),X))))*Расчет!E454,2)</f>
        <v>0</v>
      </c>
      <c r="V440" s="3">
        <f>ROUND((J440-J440/1.18)*Расчет!E454,2)</f>
        <v>0</v>
      </c>
      <c r="W440" s="3">
        <f>ROUND(A440*Расчет!E454*0.21/365,2)</f>
        <v>0</v>
      </c>
      <c r="X440" s="3">
        <f t="shared" si="51"/>
        <v>0</v>
      </c>
      <c r="Y440" s="3">
        <f>IF(($Q$2-Расчет!X454)&gt;0,($Q$2-Расчет!X454),0)</f>
        <v>0</v>
      </c>
      <c r="Z440" s="3">
        <f t="shared" si="52"/>
        <v>0</v>
      </c>
      <c r="AA440" s="3">
        <f>IF(IF(Y440&gt;0,$Q$3-$Q$2,$Q$3-Расчет!X454)&gt;0,IF(Y440&gt;0,$Q$3-$Q$2,$Q$3-Расчет!X454),0)</f>
        <v>0</v>
      </c>
      <c r="AB440" s="3">
        <f t="shared" si="53"/>
        <v>0</v>
      </c>
      <c r="AC440" s="3">
        <f>IF(IF(AA440&gt;0,$Q$4-$Q$3,$Q$4-Расчет!X454)&gt;0,IF(AA440&gt;0,$Q$4-$Q$3,$Q$4-Расчет!X454),0)</f>
        <v>0</v>
      </c>
      <c r="AD440" s="3">
        <f t="shared" si="54"/>
        <v>0</v>
      </c>
      <c r="AE440" s="3">
        <f>IF(IF(AC440&gt;0,$Q$5-$Q$4,$Q$5-Расчет!X454)&gt;0,IF(AC440&gt;0,$Q$5-$Q$4,$Q$5-Расчет!X454),0)</f>
        <v>0</v>
      </c>
      <c r="AF440" s="3">
        <f t="shared" si="55"/>
        <v>0</v>
      </c>
      <c r="AG440" s="3">
        <f>IF(IF(AE440&gt;0,$Q$6-$Q$5,$Q$6-Расчет!X454)&gt;0,IF(AE440&gt;0,$Q$6-$Q$5,$Q$6-Расчет!X454),0)</f>
        <v>0</v>
      </c>
      <c r="AH440" s="3">
        <f t="shared" si="56"/>
        <v>0</v>
      </c>
    </row>
    <row r="441" spans="1:34" x14ac:dyDescent="0.25">
      <c r="A441" s="3">
        <f>IF(Расчет!H455='ФОРМУЛЫ!'!$B$4,Расчет!G455*Расчет!$N$28,IF(Расчет!H455='ФОРМУЛЫ!'!$B$5,Расчет!G455,IF(Расчет!H455='ФОРМУЛЫ!'!$B$6,Расчет!G455*Расчет!$O$28,0)))</f>
        <v>0</v>
      </c>
      <c r="B441" s="3">
        <f>A441*Расчет!E455</f>
        <v>0</v>
      </c>
      <c r="C441" s="3">
        <f>IF(Расчет!J455='ФОРМУЛЫ!'!$B$3,Расчет!G455*Расчет!I455/100,IF(Расчет!J455='ФОРМУЛЫ!'!$B$4,Расчет!I455*Расчет!$N$28,IF(Расчет!J455='ФОРМУЛЫ!'!$B$5,Расчет!I455,IF(Расчет!J455='ФОРМУЛЫ!'!$B$6,Расчет!I455*Расчет!$O$28,0))))</f>
        <v>0</v>
      </c>
      <c r="D441" s="3">
        <f>C441*Расчет!E455</f>
        <v>0</v>
      </c>
      <c r="E441" s="3">
        <f t="shared" si="49"/>
        <v>0</v>
      </c>
      <c r="F441" s="3">
        <f>E441*Расчет!E455</f>
        <v>0</v>
      </c>
      <c r="G441" s="3">
        <f>IF(Расчет!M455="",'ФОРМУЛЫ!'!E441*(100+Расчет!$M$28)/100,'ФОРМУЛЫ!'!E441*(100+Расчет!M455)/100)</f>
        <v>0</v>
      </c>
      <c r="H441" s="7">
        <f>IF(Расчет!M455="",ROUND(Расчет!K455*(1+Расчет!$M$28/100),0),ROUND(Расчет!K455*(1+Расчет!M455/100),0))</f>
        <v>0</v>
      </c>
      <c r="I441" s="7">
        <f>IF(Расчет!M455="",(Расчет!$M$28+100)/100,(Расчет!M455+100)/100)</f>
        <v>1.2</v>
      </c>
      <c r="J441" s="5">
        <f>IF(Расчет!P455="",IF($O$16=0,'ФОРМУЛЫ!'!H441,ROUND(Расчет!K455*'ФОРМУЛЫ!'!I441+L441,0)),Расчет!P455)</f>
        <v>0</v>
      </c>
      <c r="K441" s="5">
        <f>J441*Расчет!E455</f>
        <v>0</v>
      </c>
      <c r="L441" s="3">
        <f>IF($O$16=0,0,$M$16*(Расчет!K455/$O$16))</f>
        <v>0</v>
      </c>
      <c r="O441" s="3">
        <f>IF(Расчет!P455=0,Расчет!L455,0)</f>
        <v>0</v>
      </c>
      <c r="P441" s="12">
        <f t="shared" si="50"/>
        <v>0</v>
      </c>
      <c r="Q441" s="3">
        <f>IF(Расчет!H455='ФОРМУЛЫ!'!$B$5,'ФОРМУЛЫ!'!A441,0)</f>
        <v>0</v>
      </c>
      <c r="R441" s="3">
        <f>IF(Расчет!H455='ФОРМУЛЫ!'!$B$4,'ФОРМУЛЫ!'!A441,0)</f>
        <v>0</v>
      </c>
      <c r="S441" s="3">
        <f>IF(Расчет!H455='ФОРМУЛЫ!'!$B$6,'ФОРМУЛЫ!'!A441,0)</f>
        <v>0</v>
      </c>
      <c r="T441" s="5">
        <f>ROUND((IF(Расчет!R455='ФОРМУЛЫ!'!$E$3,(A441-A441/1.18),IF(Расчет!R455='ФОРМУЛЫ!'!$E$4,0,IF(Расчет!R455='ФОРМУЛЫ!'!$E$5,(A441-A441/1.1),X))))*Расчет!E455,2)</f>
        <v>0</v>
      </c>
      <c r="U441" s="3">
        <f>ROUND((IF(Расчет!R455='ФОРМУЛЫ!'!$E$3,(J441-J441/1.18),IF(Расчет!R455='ФОРМУЛЫ!'!$E$4,0,IF(Расчет!R455='ФОРМУЛЫ!'!$E$5,(J441-J441/1.1),X))))*Расчет!E455,2)</f>
        <v>0</v>
      </c>
      <c r="V441" s="3">
        <f>ROUND((J441-J441/1.18)*Расчет!E455,2)</f>
        <v>0</v>
      </c>
      <c r="W441" s="3">
        <f>ROUND(A441*Расчет!E455*0.21/365,2)</f>
        <v>0</v>
      </c>
      <c r="X441" s="3">
        <f t="shared" si="51"/>
        <v>0</v>
      </c>
      <c r="Y441" s="3">
        <f>IF(($Q$2-Расчет!X455)&gt;0,($Q$2-Расчет!X455),0)</f>
        <v>0</v>
      </c>
      <c r="Z441" s="3">
        <f t="shared" si="52"/>
        <v>0</v>
      </c>
      <c r="AA441" s="3">
        <f>IF(IF(Y441&gt;0,$Q$3-$Q$2,$Q$3-Расчет!X455)&gt;0,IF(Y441&gt;0,$Q$3-$Q$2,$Q$3-Расчет!X455),0)</f>
        <v>0</v>
      </c>
      <c r="AB441" s="3">
        <f t="shared" si="53"/>
        <v>0</v>
      </c>
      <c r="AC441" s="3">
        <f>IF(IF(AA441&gt;0,$Q$4-$Q$3,$Q$4-Расчет!X455)&gt;0,IF(AA441&gt;0,$Q$4-$Q$3,$Q$4-Расчет!X455),0)</f>
        <v>0</v>
      </c>
      <c r="AD441" s="3">
        <f t="shared" si="54"/>
        <v>0</v>
      </c>
      <c r="AE441" s="3">
        <f>IF(IF(AC441&gt;0,$Q$5-$Q$4,$Q$5-Расчет!X455)&gt;0,IF(AC441&gt;0,$Q$5-$Q$4,$Q$5-Расчет!X455),0)</f>
        <v>0</v>
      </c>
      <c r="AF441" s="3">
        <f t="shared" si="55"/>
        <v>0</v>
      </c>
      <c r="AG441" s="3">
        <f>IF(IF(AE441&gt;0,$Q$6-$Q$5,$Q$6-Расчет!X455)&gt;0,IF(AE441&gt;0,$Q$6-$Q$5,$Q$6-Расчет!X455),0)</f>
        <v>0</v>
      </c>
      <c r="AH441" s="3">
        <f t="shared" si="56"/>
        <v>0</v>
      </c>
    </row>
    <row r="442" spans="1:34" x14ac:dyDescent="0.25">
      <c r="A442" s="3">
        <f>IF(Расчет!H456='ФОРМУЛЫ!'!$B$4,Расчет!G456*Расчет!$N$28,IF(Расчет!H456='ФОРМУЛЫ!'!$B$5,Расчет!G456,IF(Расчет!H456='ФОРМУЛЫ!'!$B$6,Расчет!G456*Расчет!$O$28,0)))</f>
        <v>0</v>
      </c>
      <c r="B442" s="3">
        <f>A442*Расчет!E456</f>
        <v>0</v>
      </c>
      <c r="C442" s="3">
        <f>IF(Расчет!J456='ФОРМУЛЫ!'!$B$3,Расчет!G456*Расчет!I456/100,IF(Расчет!J456='ФОРМУЛЫ!'!$B$4,Расчет!I456*Расчет!$N$28,IF(Расчет!J456='ФОРМУЛЫ!'!$B$5,Расчет!I456,IF(Расчет!J456='ФОРМУЛЫ!'!$B$6,Расчет!I456*Расчет!$O$28,0))))</f>
        <v>0</v>
      </c>
      <c r="D442" s="3">
        <f>C442*Расчет!E456</f>
        <v>0</v>
      </c>
      <c r="E442" s="3">
        <f t="shared" si="49"/>
        <v>0</v>
      </c>
      <c r="F442" s="3">
        <f>E442*Расчет!E456</f>
        <v>0</v>
      </c>
      <c r="G442" s="3">
        <f>IF(Расчет!M456="",'ФОРМУЛЫ!'!E442*(100+Расчет!$M$28)/100,'ФОРМУЛЫ!'!E442*(100+Расчет!M456)/100)</f>
        <v>0</v>
      </c>
      <c r="H442" s="7">
        <f>IF(Расчет!M456="",ROUND(Расчет!K456*(1+Расчет!$M$28/100),0),ROUND(Расчет!K456*(1+Расчет!M456/100),0))</f>
        <v>0</v>
      </c>
      <c r="I442" s="7">
        <f>IF(Расчет!M456="",(Расчет!$M$28+100)/100,(Расчет!M456+100)/100)</f>
        <v>1.2</v>
      </c>
      <c r="J442" s="5">
        <f>IF(Расчет!P456="",IF($O$16=0,'ФОРМУЛЫ!'!H442,ROUND(Расчет!K456*'ФОРМУЛЫ!'!I442+L442,0)),Расчет!P456)</f>
        <v>0</v>
      </c>
      <c r="K442" s="5">
        <f>J442*Расчет!E456</f>
        <v>0</v>
      </c>
      <c r="L442" s="3">
        <f>IF($O$16=0,0,$M$16*(Расчет!K456/$O$16))</f>
        <v>0</v>
      </c>
      <c r="O442" s="3">
        <f>IF(Расчет!P456=0,Расчет!L456,0)</f>
        <v>0</v>
      </c>
      <c r="P442" s="12">
        <f t="shared" si="50"/>
        <v>0</v>
      </c>
      <c r="Q442" s="3">
        <f>IF(Расчет!H456='ФОРМУЛЫ!'!$B$5,'ФОРМУЛЫ!'!A442,0)</f>
        <v>0</v>
      </c>
      <c r="R442" s="3">
        <f>IF(Расчет!H456='ФОРМУЛЫ!'!$B$4,'ФОРМУЛЫ!'!A442,0)</f>
        <v>0</v>
      </c>
      <c r="S442" s="3">
        <f>IF(Расчет!H456='ФОРМУЛЫ!'!$B$6,'ФОРМУЛЫ!'!A442,0)</f>
        <v>0</v>
      </c>
      <c r="T442" s="5">
        <f>ROUND((IF(Расчет!R456='ФОРМУЛЫ!'!$E$3,(A442-A442/1.18),IF(Расчет!R456='ФОРМУЛЫ!'!$E$4,0,IF(Расчет!R456='ФОРМУЛЫ!'!$E$5,(A442-A442/1.1),X))))*Расчет!E456,2)</f>
        <v>0</v>
      </c>
      <c r="U442" s="3">
        <f>ROUND((IF(Расчет!R456='ФОРМУЛЫ!'!$E$3,(J442-J442/1.18),IF(Расчет!R456='ФОРМУЛЫ!'!$E$4,0,IF(Расчет!R456='ФОРМУЛЫ!'!$E$5,(J442-J442/1.1),X))))*Расчет!E456,2)</f>
        <v>0</v>
      </c>
      <c r="V442" s="3">
        <f>ROUND((J442-J442/1.18)*Расчет!E456,2)</f>
        <v>0</v>
      </c>
      <c r="W442" s="3">
        <f>ROUND(A442*Расчет!E456*0.21/365,2)</f>
        <v>0</v>
      </c>
      <c r="X442" s="3">
        <f t="shared" si="51"/>
        <v>0</v>
      </c>
      <c r="Y442" s="3">
        <f>IF(($Q$2-Расчет!X456)&gt;0,($Q$2-Расчет!X456),0)</f>
        <v>0</v>
      </c>
      <c r="Z442" s="3">
        <f t="shared" si="52"/>
        <v>0</v>
      </c>
      <c r="AA442" s="3">
        <f>IF(IF(Y442&gt;0,$Q$3-$Q$2,$Q$3-Расчет!X456)&gt;0,IF(Y442&gt;0,$Q$3-$Q$2,$Q$3-Расчет!X456),0)</f>
        <v>0</v>
      </c>
      <c r="AB442" s="3">
        <f t="shared" si="53"/>
        <v>0</v>
      </c>
      <c r="AC442" s="3">
        <f>IF(IF(AA442&gt;0,$Q$4-$Q$3,$Q$4-Расчет!X456)&gt;0,IF(AA442&gt;0,$Q$4-$Q$3,$Q$4-Расчет!X456),0)</f>
        <v>0</v>
      </c>
      <c r="AD442" s="3">
        <f t="shared" si="54"/>
        <v>0</v>
      </c>
      <c r="AE442" s="3">
        <f>IF(IF(AC442&gt;0,$Q$5-$Q$4,$Q$5-Расчет!X456)&gt;0,IF(AC442&gt;0,$Q$5-$Q$4,$Q$5-Расчет!X456),0)</f>
        <v>0</v>
      </c>
      <c r="AF442" s="3">
        <f t="shared" si="55"/>
        <v>0</v>
      </c>
      <c r="AG442" s="3">
        <f>IF(IF(AE442&gt;0,$Q$6-$Q$5,$Q$6-Расчет!X456)&gt;0,IF(AE442&gt;0,$Q$6-$Q$5,$Q$6-Расчет!X456),0)</f>
        <v>0</v>
      </c>
      <c r="AH442" s="3">
        <f t="shared" si="56"/>
        <v>0</v>
      </c>
    </row>
    <row r="443" spans="1:34" x14ac:dyDescent="0.25">
      <c r="A443" s="3">
        <f>IF(Расчет!H457='ФОРМУЛЫ!'!$B$4,Расчет!G457*Расчет!$N$28,IF(Расчет!H457='ФОРМУЛЫ!'!$B$5,Расчет!G457,IF(Расчет!H457='ФОРМУЛЫ!'!$B$6,Расчет!G457*Расчет!$O$28,0)))</f>
        <v>0</v>
      </c>
      <c r="B443" s="3">
        <f>A443*Расчет!E457</f>
        <v>0</v>
      </c>
      <c r="C443" s="3">
        <f>IF(Расчет!J457='ФОРМУЛЫ!'!$B$3,Расчет!G457*Расчет!I457/100,IF(Расчет!J457='ФОРМУЛЫ!'!$B$4,Расчет!I457*Расчет!$N$28,IF(Расчет!J457='ФОРМУЛЫ!'!$B$5,Расчет!I457,IF(Расчет!J457='ФОРМУЛЫ!'!$B$6,Расчет!I457*Расчет!$O$28,0))))</f>
        <v>0</v>
      </c>
      <c r="D443" s="3">
        <f>C443*Расчет!E457</f>
        <v>0</v>
      </c>
      <c r="E443" s="3">
        <f t="shared" si="49"/>
        <v>0</v>
      </c>
      <c r="F443" s="3">
        <f>E443*Расчет!E457</f>
        <v>0</v>
      </c>
      <c r="G443" s="3">
        <f>IF(Расчет!M457="",'ФОРМУЛЫ!'!E443*(100+Расчет!$M$28)/100,'ФОРМУЛЫ!'!E443*(100+Расчет!M457)/100)</f>
        <v>0</v>
      </c>
      <c r="H443" s="7">
        <f>IF(Расчет!M457="",ROUND(Расчет!K457*(1+Расчет!$M$28/100),0),ROUND(Расчет!K457*(1+Расчет!M457/100),0))</f>
        <v>0</v>
      </c>
      <c r="I443" s="7">
        <f>IF(Расчет!M457="",(Расчет!$M$28+100)/100,(Расчет!M457+100)/100)</f>
        <v>1.2</v>
      </c>
      <c r="J443" s="5">
        <f>IF(Расчет!P457="",IF($O$16=0,'ФОРМУЛЫ!'!H443,ROUND(Расчет!K457*'ФОРМУЛЫ!'!I443+L443,0)),Расчет!P457)</f>
        <v>0</v>
      </c>
      <c r="K443" s="5">
        <f>J443*Расчет!E457</f>
        <v>0</v>
      </c>
      <c r="L443" s="3">
        <f>IF($O$16=0,0,$M$16*(Расчет!K457/$O$16))</f>
        <v>0</v>
      </c>
      <c r="O443" s="3">
        <f>IF(Расчет!P457=0,Расчет!L457,0)</f>
        <v>0</v>
      </c>
      <c r="P443" s="12">
        <f t="shared" si="50"/>
        <v>0</v>
      </c>
      <c r="Q443" s="3">
        <f>IF(Расчет!H457='ФОРМУЛЫ!'!$B$5,'ФОРМУЛЫ!'!A443,0)</f>
        <v>0</v>
      </c>
      <c r="R443" s="3">
        <f>IF(Расчет!H457='ФОРМУЛЫ!'!$B$4,'ФОРМУЛЫ!'!A443,0)</f>
        <v>0</v>
      </c>
      <c r="S443" s="3">
        <f>IF(Расчет!H457='ФОРМУЛЫ!'!$B$6,'ФОРМУЛЫ!'!A443,0)</f>
        <v>0</v>
      </c>
      <c r="T443" s="5">
        <f>ROUND((IF(Расчет!R457='ФОРМУЛЫ!'!$E$3,(A443-A443/1.18),IF(Расчет!R457='ФОРМУЛЫ!'!$E$4,0,IF(Расчет!R457='ФОРМУЛЫ!'!$E$5,(A443-A443/1.1),X))))*Расчет!E457,2)</f>
        <v>0</v>
      </c>
      <c r="U443" s="3">
        <f>ROUND((IF(Расчет!R457='ФОРМУЛЫ!'!$E$3,(J443-J443/1.18),IF(Расчет!R457='ФОРМУЛЫ!'!$E$4,0,IF(Расчет!R457='ФОРМУЛЫ!'!$E$5,(J443-J443/1.1),X))))*Расчет!E457,2)</f>
        <v>0</v>
      </c>
      <c r="V443" s="3">
        <f>ROUND((J443-J443/1.18)*Расчет!E457,2)</f>
        <v>0</v>
      </c>
      <c r="W443" s="3">
        <f>ROUND(A443*Расчет!E457*0.21/365,2)</f>
        <v>0</v>
      </c>
      <c r="X443" s="3">
        <f t="shared" si="51"/>
        <v>0</v>
      </c>
      <c r="Y443" s="3">
        <f>IF(($Q$2-Расчет!X457)&gt;0,($Q$2-Расчет!X457),0)</f>
        <v>0</v>
      </c>
      <c r="Z443" s="3">
        <f t="shared" si="52"/>
        <v>0</v>
      </c>
      <c r="AA443" s="3">
        <f>IF(IF(Y443&gt;0,$Q$3-$Q$2,$Q$3-Расчет!X457)&gt;0,IF(Y443&gt;0,$Q$3-$Q$2,$Q$3-Расчет!X457),0)</f>
        <v>0</v>
      </c>
      <c r="AB443" s="3">
        <f t="shared" si="53"/>
        <v>0</v>
      </c>
      <c r="AC443" s="3">
        <f>IF(IF(AA443&gt;0,$Q$4-$Q$3,$Q$4-Расчет!X457)&gt;0,IF(AA443&gt;0,$Q$4-$Q$3,$Q$4-Расчет!X457),0)</f>
        <v>0</v>
      </c>
      <c r="AD443" s="3">
        <f t="shared" si="54"/>
        <v>0</v>
      </c>
      <c r="AE443" s="3">
        <f>IF(IF(AC443&gt;0,$Q$5-$Q$4,$Q$5-Расчет!X457)&gt;0,IF(AC443&gt;0,$Q$5-$Q$4,$Q$5-Расчет!X457),0)</f>
        <v>0</v>
      </c>
      <c r="AF443" s="3">
        <f t="shared" si="55"/>
        <v>0</v>
      </c>
      <c r="AG443" s="3">
        <f>IF(IF(AE443&gt;0,$Q$6-$Q$5,$Q$6-Расчет!X457)&gt;0,IF(AE443&gt;0,$Q$6-$Q$5,$Q$6-Расчет!X457),0)</f>
        <v>0</v>
      </c>
      <c r="AH443" s="3">
        <f t="shared" si="56"/>
        <v>0</v>
      </c>
    </row>
    <row r="444" spans="1:34" x14ac:dyDescent="0.25">
      <c r="A444" s="3">
        <f>IF(Расчет!H458='ФОРМУЛЫ!'!$B$4,Расчет!G458*Расчет!$N$28,IF(Расчет!H458='ФОРМУЛЫ!'!$B$5,Расчет!G458,IF(Расчет!H458='ФОРМУЛЫ!'!$B$6,Расчет!G458*Расчет!$O$28,0)))</f>
        <v>0</v>
      </c>
      <c r="B444" s="3">
        <f>A444*Расчет!E458</f>
        <v>0</v>
      </c>
      <c r="C444" s="3">
        <f>IF(Расчет!J458='ФОРМУЛЫ!'!$B$3,Расчет!G458*Расчет!I458/100,IF(Расчет!J458='ФОРМУЛЫ!'!$B$4,Расчет!I458*Расчет!$N$28,IF(Расчет!J458='ФОРМУЛЫ!'!$B$5,Расчет!I458,IF(Расчет!J458='ФОРМУЛЫ!'!$B$6,Расчет!I458*Расчет!$O$28,0))))</f>
        <v>0</v>
      </c>
      <c r="D444" s="3">
        <f>C444*Расчет!E458</f>
        <v>0</v>
      </c>
      <c r="E444" s="3">
        <f t="shared" si="49"/>
        <v>0</v>
      </c>
      <c r="F444" s="3">
        <f>E444*Расчет!E458</f>
        <v>0</v>
      </c>
      <c r="G444" s="3">
        <f>IF(Расчет!M458="",'ФОРМУЛЫ!'!E444*(100+Расчет!$M$28)/100,'ФОРМУЛЫ!'!E444*(100+Расчет!M458)/100)</f>
        <v>0</v>
      </c>
      <c r="H444" s="7">
        <f>IF(Расчет!M458="",ROUND(Расчет!K458*(1+Расчет!$M$28/100),0),ROUND(Расчет!K458*(1+Расчет!M458/100),0))</f>
        <v>0</v>
      </c>
      <c r="I444" s="7">
        <f>IF(Расчет!M458="",(Расчет!$M$28+100)/100,(Расчет!M458+100)/100)</f>
        <v>1.2</v>
      </c>
      <c r="J444" s="5">
        <f>IF(Расчет!P458="",IF($O$16=0,'ФОРМУЛЫ!'!H444,ROUND(Расчет!K458*'ФОРМУЛЫ!'!I444+L444,0)),Расчет!P458)</f>
        <v>0</v>
      </c>
      <c r="K444" s="5">
        <f>J444*Расчет!E458</f>
        <v>0</v>
      </c>
      <c r="L444" s="3">
        <f>IF($O$16=0,0,$M$16*(Расчет!K458/$O$16))</f>
        <v>0</v>
      </c>
      <c r="O444" s="3">
        <f>IF(Расчет!P458=0,Расчет!L458,0)</f>
        <v>0</v>
      </c>
      <c r="P444" s="12">
        <f t="shared" si="50"/>
        <v>0</v>
      </c>
      <c r="Q444" s="3">
        <f>IF(Расчет!H458='ФОРМУЛЫ!'!$B$5,'ФОРМУЛЫ!'!A444,0)</f>
        <v>0</v>
      </c>
      <c r="R444" s="3">
        <f>IF(Расчет!H458='ФОРМУЛЫ!'!$B$4,'ФОРМУЛЫ!'!A444,0)</f>
        <v>0</v>
      </c>
      <c r="S444" s="3">
        <f>IF(Расчет!H458='ФОРМУЛЫ!'!$B$6,'ФОРМУЛЫ!'!A444,0)</f>
        <v>0</v>
      </c>
      <c r="T444" s="5">
        <f>ROUND((IF(Расчет!R458='ФОРМУЛЫ!'!$E$3,(A444-A444/1.18),IF(Расчет!R458='ФОРМУЛЫ!'!$E$4,0,IF(Расчет!R458='ФОРМУЛЫ!'!$E$5,(A444-A444/1.1),X))))*Расчет!E458,2)</f>
        <v>0</v>
      </c>
      <c r="U444" s="3">
        <f>ROUND((IF(Расчет!R458='ФОРМУЛЫ!'!$E$3,(J444-J444/1.18),IF(Расчет!R458='ФОРМУЛЫ!'!$E$4,0,IF(Расчет!R458='ФОРМУЛЫ!'!$E$5,(J444-J444/1.1),X))))*Расчет!E458,2)</f>
        <v>0</v>
      </c>
      <c r="V444" s="3">
        <f>ROUND((J444-J444/1.18)*Расчет!E458,2)</f>
        <v>0</v>
      </c>
      <c r="W444" s="3">
        <f>ROUND(A444*Расчет!E458*0.21/365,2)</f>
        <v>0</v>
      </c>
      <c r="X444" s="3">
        <f t="shared" si="51"/>
        <v>0</v>
      </c>
      <c r="Y444" s="3">
        <f>IF(($Q$2-Расчет!X458)&gt;0,($Q$2-Расчет!X458),0)</f>
        <v>0</v>
      </c>
      <c r="Z444" s="3">
        <f t="shared" si="52"/>
        <v>0</v>
      </c>
      <c r="AA444" s="3">
        <f>IF(IF(Y444&gt;0,$Q$3-$Q$2,$Q$3-Расчет!X458)&gt;0,IF(Y444&gt;0,$Q$3-$Q$2,$Q$3-Расчет!X458),0)</f>
        <v>0</v>
      </c>
      <c r="AB444" s="3">
        <f t="shared" si="53"/>
        <v>0</v>
      </c>
      <c r="AC444" s="3">
        <f>IF(IF(AA444&gt;0,$Q$4-$Q$3,$Q$4-Расчет!X458)&gt;0,IF(AA444&gt;0,$Q$4-$Q$3,$Q$4-Расчет!X458),0)</f>
        <v>0</v>
      </c>
      <c r="AD444" s="3">
        <f t="shared" si="54"/>
        <v>0</v>
      </c>
      <c r="AE444" s="3">
        <f>IF(IF(AC444&gt;0,$Q$5-$Q$4,$Q$5-Расчет!X458)&gt;0,IF(AC444&gt;0,$Q$5-$Q$4,$Q$5-Расчет!X458),0)</f>
        <v>0</v>
      </c>
      <c r="AF444" s="3">
        <f t="shared" si="55"/>
        <v>0</v>
      </c>
      <c r="AG444" s="3">
        <f>IF(IF(AE444&gt;0,$Q$6-$Q$5,$Q$6-Расчет!X458)&gt;0,IF(AE444&gt;0,$Q$6-$Q$5,$Q$6-Расчет!X458),0)</f>
        <v>0</v>
      </c>
      <c r="AH444" s="3">
        <f t="shared" si="56"/>
        <v>0</v>
      </c>
    </row>
    <row r="445" spans="1:34" x14ac:dyDescent="0.25">
      <c r="A445" s="3">
        <f>IF(Расчет!H459='ФОРМУЛЫ!'!$B$4,Расчет!G459*Расчет!$N$28,IF(Расчет!H459='ФОРМУЛЫ!'!$B$5,Расчет!G459,IF(Расчет!H459='ФОРМУЛЫ!'!$B$6,Расчет!G459*Расчет!$O$28,0)))</f>
        <v>0</v>
      </c>
      <c r="B445" s="3">
        <f>A445*Расчет!E459</f>
        <v>0</v>
      </c>
      <c r="C445" s="3">
        <f>IF(Расчет!J459='ФОРМУЛЫ!'!$B$3,Расчет!G459*Расчет!I459/100,IF(Расчет!J459='ФОРМУЛЫ!'!$B$4,Расчет!I459*Расчет!$N$28,IF(Расчет!J459='ФОРМУЛЫ!'!$B$5,Расчет!I459,IF(Расчет!J459='ФОРМУЛЫ!'!$B$6,Расчет!I459*Расчет!$O$28,0))))</f>
        <v>0</v>
      </c>
      <c r="D445" s="3">
        <f>C445*Расчет!E459</f>
        <v>0</v>
      </c>
      <c r="E445" s="3">
        <f t="shared" si="49"/>
        <v>0</v>
      </c>
      <c r="F445" s="3">
        <f>E445*Расчет!E459</f>
        <v>0</v>
      </c>
      <c r="G445" s="3">
        <f>IF(Расчет!M459="",'ФОРМУЛЫ!'!E445*(100+Расчет!$M$28)/100,'ФОРМУЛЫ!'!E445*(100+Расчет!M459)/100)</f>
        <v>0</v>
      </c>
      <c r="H445" s="7">
        <f>IF(Расчет!M459="",ROUND(Расчет!K459*(1+Расчет!$M$28/100),0),ROUND(Расчет!K459*(1+Расчет!M459/100),0))</f>
        <v>0</v>
      </c>
      <c r="I445" s="7">
        <f>IF(Расчет!M459="",(Расчет!$M$28+100)/100,(Расчет!M459+100)/100)</f>
        <v>1.2</v>
      </c>
      <c r="J445" s="5">
        <f>IF(Расчет!P459="",IF($O$16=0,'ФОРМУЛЫ!'!H445,ROUND(Расчет!K459*'ФОРМУЛЫ!'!I445+L445,0)),Расчет!P459)</f>
        <v>0</v>
      </c>
      <c r="K445" s="5">
        <f>J445*Расчет!E459</f>
        <v>0</v>
      </c>
      <c r="L445" s="3">
        <f>IF($O$16=0,0,$M$16*(Расчет!K459/$O$16))</f>
        <v>0</v>
      </c>
      <c r="O445" s="3">
        <f>IF(Расчет!P459=0,Расчет!L459,0)</f>
        <v>0</v>
      </c>
      <c r="P445" s="12">
        <f t="shared" si="50"/>
        <v>0</v>
      </c>
      <c r="Q445" s="3">
        <f>IF(Расчет!H459='ФОРМУЛЫ!'!$B$5,'ФОРМУЛЫ!'!A445,0)</f>
        <v>0</v>
      </c>
      <c r="R445" s="3">
        <f>IF(Расчет!H459='ФОРМУЛЫ!'!$B$4,'ФОРМУЛЫ!'!A445,0)</f>
        <v>0</v>
      </c>
      <c r="S445" s="3">
        <f>IF(Расчет!H459='ФОРМУЛЫ!'!$B$6,'ФОРМУЛЫ!'!A445,0)</f>
        <v>0</v>
      </c>
      <c r="T445" s="5">
        <f>ROUND((IF(Расчет!R459='ФОРМУЛЫ!'!$E$3,(A445-A445/1.18),IF(Расчет!R459='ФОРМУЛЫ!'!$E$4,0,IF(Расчет!R459='ФОРМУЛЫ!'!$E$5,(A445-A445/1.1),X))))*Расчет!E459,2)</f>
        <v>0</v>
      </c>
      <c r="U445" s="3">
        <f>ROUND((IF(Расчет!R459='ФОРМУЛЫ!'!$E$3,(J445-J445/1.18),IF(Расчет!R459='ФОРМУЛЫ!'!$E$4,0,IF(Расчет!R459='ФОРМУЛЫ!'!$E$5,(J445-J445/1.1),X))))*Расчет!E459,2)</f>
        <v>0</v>
      </c>
      <c r="V445" s="3">
        <f>ROUND((J445-J445/1.18)*Расчет!E459,2)</f>
        <v>0</v>
      </c>
      <c r="W445" s="3">
        <f>ROUND(A445*Расчет!E459*0.21/365,2)</f>
        <v>0</v>
      </c>
      <c r="X445" s="3">
        <f t="shared" si="51"/>
        <v>0</v>
      </c>
      <c r="Y445" s="3">
        <f>IF(($Q$2-Расчет!X459)&gt;0,($Q$2-Расчет!X459),0)</f>
        <v>0</v>
      </c>
      <c r="Z445" s="3">
        <f t="shared" si="52"/>
        <v>0</v>
      </c>
      <c r="AA445" s="3">
        <f>IF(IF(Y445&gt;0,$Q$3-$Q$2,$Q$3-Расчет!X459)&gt;0,IF(Y445&gt;0,$Q$3-$Q$2,$Q$3-Расчет!X459),0)</f>
        <v>0</v>
      </c>
      <c r="AB445" s="3">
        <f t="shared" si="53"/>
        <v>0</v>
      </c>
      <c r="AC445" s="3">
        <f>IF(IF(AA445&gt;0,$Q$4-$Q$3,$Q$4-Расчет!X459)&gt;0,IF(AA445&gt;0,$Q$4-$Q$3,$Q$4-Расчет!X459),0)</f>
        <v>0</v>
      </c>
      <c r="AD445" s="3">
        <f t="shared" si="54"/>
        <v>0</v>
      </c>
      <c r="AE445" s="3">
        <f>IF(IF(AC445&gt;0,$Q$5-$Q$4,$Q$5-Расчет!X459)&gt;0,IF(AC445&gt;0,$Q$5-$Q$4,$Q$5-Расчет!X459),0)</f>
        <v>0</v>
      </c>
      <c r="AF445" s="3">
        <f t="shared" si="55"/>
        <v>0</v>
      </c>
      <c r="AG445" s="3">
        <f>IF(IF(AE445&gt;0,$Q$6-$Q$5,$Q$6-Расчет!X459)&gt;0,IF(AE445&gt;0,$Q$6-$Q$5,$Q$6-Расчет!X459),0)</f>
        <v>0</v>
      </c>
      <c r="AH445" s="3">
        <f t="shared" si="56"/>
        <v>0</v>
      </c>
    </row>
    <row r="446" spans="1:34" x14ac:dyDescent="0.25">
      <c r="A446" s="3">
        <f>IF(Расчет!H460='ФОРМУЛЫ!'!$B$4,Расчет!G460*Расчет!$N$28,IF(Расчет!H460='ФОРМУЛЫ!'!$B$5,Расчет!G460,IF(Расчет!H460='ФОРМУЛЫ!'!$B$6,Расчет!G460*Расчет!$O$28,0)))</f>
        <v>0</v>
      </c>
      <c r="B446" s="3">
        <f>A446*Расчет!E460</f>
        <v>0</v>
      </c>
      <c r="C446" s="3">
        <f>IF(Расчет!J460='ФОРМУЛЫ!'!$B$3,Расчет!G460*Расчет!I460/100,IF(Расчет!J460='ФОРМУЛЫ!'!$B$4,Расчет!I460*Расчет!$N$28,IF(Расчет!J460='ФОРМУЛЫ!'!$B$5,Расчет!I460,IF(Расчет!J460='ФОРМУЛЫ!'!$B$6,Расчет!I460*Расчет!$O$28,0))))</f>
        <v>0</v>
      </c>
      <c r="D446" s="3">
        <f>C446*Расчет!E460</f>
        <v>0</v>
      </c>
      <c r="E446" s="3">
        <f t="shared" si="49"/>
        <v>0</v>
      </c>
      <c r="F446" s="3">
        <f>E446*Расчет!E460</f>
        <v>0</v>
      </c>
      <c r="G446" s="3">
        <f>IF(Расчет!M460="",'ФОРМУЛЫ!'!E446*(100+Расчет!$M$28)/100,'ФОРМУЛЫ!'!E446*(100+Расчет!M460)/100)</f>
        <v>0</v>
      </c>
      <c r="H446" s="7">
        <f>IF(Расчет!M460="",ROUND(Расчет!K460*(1+Расчет!$M$28/100),0),ROUND(Расчет!K460*(1+Расчет!M460/100),0))</f>
        <v>0</v>
      </c>
      <c r="I446" s="7">
        <f>IF(Расчет!M460="",(Расчет!$M$28+100)/100,(Расчет!M460+100)/100)</f>
        <v>1.2</v>
      </c>
      <c r="J446" s="5">
        <f>IF(Расчет!P460="",IF($O$16=0,'ФОРМУЛЫ!'!H446,ROUND(Расчет!K460*'ФОРМУЛЫ!'!I446+L446,0)),Расчет!P460)</f>
        <v>0</v>
      </c>
      <c r="K446" s="5">
        <f>J446*Расчет!E460</f>
        <v>0</v>
      </c>
      <c r="L446" s="3">
        <f>IF($O$16=0,0,$M$16*(Расчет!K460/$O$16))</f>
        <v>0</v>
      </c>
      <c r="O446" s="3">
        <f>IF(Расчет!P460=0,Расчет!L460,0)</f>
        <v>0</v>
      </c>
      <c r="P446" s="12">
        <f t="shared" si="50"/>
        <v>0</v>
      </c>
      <c r="Q446" s="3">
        <f>IF(Расчет!H460='ФОРМУЛЫ!'!$B$5,'ФОРМУЛЫ!'!A446,0)</f>
        <v>0</v>
      </c>
      <c r="R446" s="3">
        <f>IF(Расчет!H460='ФОРМУЛЫ!'!$B$4,'ФОРМУЛЫ!'!A446,0)</f>
        <v>0</v>
      </c>
      <c r="S446" s="3">
        <f>IF(Расчет!H460='ФОРМУЛЫ!'!$B$6,'ФОРМУЛЫ!'!A446,0)</f>
        <v>0</v>
      </c>
      <c r="T446" s="5">
        <f>ROUND((IF(Расчет!R460='ФОРМУЛЫ!'!$E$3,(A446-A446/1.18),IF(Расчет!R460='ФОРМУЛЫ!'!$E$4,0,IF(Расчет!R460='ФОРМУЛЫ!'!$E$5,(A446-A446/1.1),X))))*Расчет!E460,2)</f>
        <v>0</v>
      </c>
      <c r="U446" s="3">
        <f>ROUND((IF(Расчет!R460='ФОРМУЛЫ!'!$E$3,(J446-J446/1.18),IF(Расчет!R460='ФОРМУЛЫ!'!$E$4,0,IF(Расчет!R460='ФОРМУЛЫ!'!$E$5,(J446-J446/1.1),X))))*Расчет!E460,2)</f>
        <v>0</v>
      </c>
      <c r="V446" s="3">
        <f>ROUND((J446-J446/1.18)*Расчет!E460,2)</f>
        <v>0</v>
      </c>
      <c r="W446" s="3">
        <f>ROUND(A446*Расчет!E460*0.21/365,2)</f>
        <v>0</v>
      </c>
      <c r="X446" s="3">
        <f t="shared" si="51"/>
        <v>0</v>
      </c>
      <c r="Y446" s="3">
        <f>IF(($Q$2-Расчет!X460)&gt;0,($Q$2-Расчет!X460),0)</f>
        <v>0</v>
      </c>
      <c r="Z446" s="3">
        <f t="shared" si="52"/>
        <v>0</v>
      </c>
      <c r="AA446" s="3">
        <f>IF(IF(Y446&gt;0,$Q$3-$Q$2,$Q$3-Расчет!X460)&gt;0,IF(Y446&gt;0,$Q$3-$Q$2,$Q$3-Расчет!X460),0)</f>
        <v>0</v>
      </c>
      <c r="AB446" s="3">
        <f t="shared" si="53"/>
        <v>0</v>
      </c>
      <c r="AC446" s="3">
        <f>IF(IF(AA446&gt;0,$Q$4-$Q$3,$Q$4-Расчет!X460)&gt;0,IF(AA446&gt;0,$Q$4-$Q$3,$Q$4-Расчет!X460),0)</f>
        <v>0</v>
      </c>
      <c r="AD446" s="3">
        <f t="shared" si="54"/>
        <v>0</v>
      </c>
      <c r="AE446" s="3">
        <f>IF(IF(AC446&gt;0,$Q$5-$Q$4,$Q$5-Расчет!X460)&gt;0,IF(AC446&gt;0,$Q$5-$Q$4,$Q$5-Расчет!X460),0)</f>
        <v>0</v>
      </c>
      <c r="AF446" s="3">
        <f t="shared" si="55"/>
        <v>0</v>
      </c>
      <c r="AG446" s="3">
        <f>IF(IF(AE446&gt;0,$Q$6-$Q$5,$Q$6-Расчет!X460)&gt;0,IF(AE446&gt;0,$Q$6-$Q$5,$Q$6-Расчет!X460),0)</f>
        <v>0</v>
      </c>
      <c r="AH446" s="3">
        <f t="shared" si="56"/>
        <v>0</v>
      </c>
    </row>
    <row r="447" spans="1:34" x14ac:dyDescent="0.25">
      <c r="A447" s="3">
        <f>IF(Расчет!H461='ФОРМУЛЫ!'!$B$4,Расчет!G461*Расчет!$N$28,IF(Расчет!H461='ФОРМУЛЫ!'!$B$5,Расчет!G461,IF(Расчет!H461='ФОРМУЛЫ!'!$B$6,Расчет!G461*Расчет!$O$28,0)))</f>
        <v>0</v>
      </c>
      <c r="B447" s="3">
        <f>A447*Расчет!E461</f>
        <v>0</v>
      </c>
      <c r="C447" s="3">
        <f>IF(Расчет!J461='ФОРМУЛЫ!'!$B$3,Расчет!G461*Расчет!I461/100,IF(Расчет!J461='ФОРМУЛЫ!'!$B$4,Расчет!I461*Расчет!$N$28,IF(Расчет!J461='ФОРМУЛЫ!'!$B$5,Расчет!I461,IF(Расчет!J461='ФОРМУЛЫ!'!$B$6,Расчет!I461*Расчет!$O$28,0))))</f>
        <v>0</v>
      </c>
      <c r="D447" s="3">
        <f>C447*Расчет!E461</f>
        <v>0</v>
      </c>
      <c r="E447" s="3">
        <f t="shared" si="49"/>
        <v>0</v>
      </c>
      <c r="F447" s="3">
        <f>E447*Расчет!E461</f>
        <v>0</v>
      </c>
      <c r="G447" s="3">
        <f>IF(Расчет!M461="",'ФОРМУЛЫ!'!E447*(100+Расчет!$M$28)/100,'ФОРМУЛЫ!'!E447*(100+Расчет!M461)/100)</f>
        <v>0</v>
      </c>
      <c r="H447" s="7">
        <f>IF(Расчет!M461="",ROUND(Расчет!K461*(1+Расчет!$M$28/100),0),ROUND(Расчет!K461*(1+Расчет!M461/100),0))</f>
        <v>0</v>
      </c>
      <c r="I447" s="7">
        <f>IF(Расчет!M461="",(Расчет!$M$28+100)/100,(Расчет!M461+100)/100)</f>
        <v>1.2</v>
      </c>
      <c r="J447" s="5">
        <f>IF(Расчет!P461="",IF($O$16=0,'ФОРМУЛЫ!'!H447,ROUND(Расчет!K461*'ФОРМУЛЫ!'!I447+L447,0)),Расчет!P461)</f>
        <v>0</v>
      </c>
      <c r="K447" s="5">
        <f>J447*Расчет!E461</f>
        <v>0</v>
      </c>
      <c r="L447" s="3">
        <f>IF($O$16=0,0,$M$16*(Расчет!K461/$O$16))</f>
        <v>0</v>
      </c>
      <c r="O447" s="3">
        <f>IF(Расчет!P461=0,Расчет!L461,0)</f>
        <v>0</v>
      </c>
      <c r="P447" s="12">
        <f t="shared" si="50"/>
        <v>0</v>
      </c>
      <c r="Q447" s="3">
        <f>IF(Расчет!H461='ФОРМУЛЫ!'!$B$5,'ФОРМУЛЫ!'!A447,0)</f>
        <v>0</v>
      </c>
      <c r="R447" s="3">
        <f>IF(Расчет!H461='ФОРМУЛЫ!'!$B$4,'ФОРМУЛЫ!'!A447,0)</f>
        <v>0</v>
      </c>
      <c r="S447" s="3">
        <f>IF(Расчет!H461='ФОРМУЛЫ!'!$B$6,'ФОРМУЛЫ!'!A447,0)</f>
        <v>0</v>
      </c>
      <c r="T447" s="5">
        <f>ROUND((IF(Расчет!R461='ФОРМУЛЫ!'!$E$3,(A447-A447/1.18),IF(Расчет!R461='ФОРМУЛЫ!'!$E$4,0,IF(Расчет!R461='ФОРМУЛЫ!'!$E$5,(A447-A447/1.1),X))))*Расчет!E461,2)</f>
        <v>0</v>
      </c>
      <c r="U447" s="3">
        <f>ROUND((IF(Расчет!R461='ФОРМУЛЫ!'!$E$3,(J447-J447/1.18),IF(Расчет!R461='ФОРМУЛЫ!'!$E$4,0,IF(Расчет!R461='ФОРМУЛЫ!'!$E$5,(J447-J447/1.1),X))))*Расчет!E461,2)</f>
        <v>0</v>
      </c>
      <c r="V447" s="3">
        <f>ROUND((J447-J447/1.18)*Расчет!E461,2)</f>
        <v>0</v>
      </c>
      <c r="W447" s="3">
        <f>ROUND(A447*Расчет!E461*0.21/365,2)</f>
        <v>0</v>
      </c>
      <c r="X447" s="3">
        <f t="shared" si="51"/>
        <v>0</v>
      </c>
      <c r="Y447" s="3">
        <f>IF(($Q$2-Расчет!X461)&gt;0,($Q$2-Расчет!X461),0)</f>
        <v>0</v>
      </c>
      <c r="Z447" s="3">
        <f t="shared" si="52"/>
        <v>0</v>
      </c>
      <c r="AA447" s="3">
        <f>IF(IF(Y447&gt;0,$Q$3-$Q$2,$Q$3-Расчет!X461)&gt;0,IF(Y447&gt;0,$Q$3-$Q$2,$Q$3-Расчет!X461),0)</f>
        <v>0</v>
      </c>
      <c r="AB447" s="3">
        <f t="shared" si="53"/>
        <v>0</v>
      </c>
      <c r="AC447" s="3">
        <f>IF(IF(AA447&gt;0,$Q$4-$Q$3,$Q$4-Расчет!X461)&gt;0,IF(AA447&gt;0,$Q$4-$Q$3,$Q$4-Расчет!X461),0)</f>
        <v>0</v>
      </c>
      <c r="AD447" s="3">
        <f t="shared" si="54"/>
        <v>0</v>
      </c>
      <c r="AE447" s="3">
        <f>IF(IF(AC447&gt;0,$Q$5-$Q$4,$Q$5-Расчет!X461)&gt;0,IF(AC447&gt;0,$Q$5-$Q$4,$Q$5-Расчет!X461),0)</f>
        <v>0</v>
      </c>
      <c r="AF447" s="3">
        <f t="shared" si="55"/>
        <v>0</v>
      </c>
      <c r="AG447" s="3">
        <f>IF(IF(AE447&gt;0,$Q$6-$Q$5,$Q$6-Расчет!X461)&gt;0,IF(AE447&gt;0,$Q$6-$Q$5,$Q$6-Расчет!X461),0)</f>
        <v>0</v>
      </c>
      <c r="AH447" s="3">
        <f t="shared" si="56"/>
        <v>0</v>
      </c>
    </row>
    <row r="448" spans="1:34" x14ac:dyDescent="0.25">
      <c r="A448" s="3">
        <f>IF(Расчет!H462='ФОРМУЛЫ!'!$B$4,Расчет!G462*Расчет!$N$28,IF(Расчет!H462='ФОРМУЛЫ!'!$B$5,Расчет!G462,IF(Расчет!H462='ФОРМУЛЫ!'!$B$6,Расчет!G462*Расчет!$O$28,0)))</f>
        <v>0</v>
      </c>
      <c r="B448" s="3">
        <f>A448*Расчет!E462</f>
        <v>0</v>
      </c>
      <c r="C448" s="3">
        <f>IF(Расчет!J462='ФОРМУЛЫ!'!$B$3,Расчет!G462*Расчет!I462/100,IF(Расчет!J462='ФОРМУЛЫ!'!$B$4,Расчет!I462*Расчет!$N$28,IF(Расчет!J462='ФОРМУЛЫ!'!$B$5,Расчет!I462,IF(Расчет!J462='ФОРМУЛЫ!'!$B$6,Расчет!I462*Расчет!$O$28,0))))</f>
        <v>0</v>
      </c>
      <c r="D448" s="3">
        <f>C448*Расчет!E462</f>
        <v>0</v>
      </c>
      <c r="E448" s="3">
        <f t="shared" si="49"/>
        <v>0</v>
      </c>
      <c r="F448" s="3">
        <f>E448*Расчет!E462</f>
        <v>0</v>
      </c>
      <c r="G448" s="3">
        <f>IF(Расчет!M462="",'ФОРМУЛЫ!'!E448*(100+Расчет!$M$28)/100,'ФОРМУЛЫ!'!E448*(100+Расчет!M462)/100)</f>
        <v>0</v>
      </c>
      <c r="H448" s="7">
        <f>IF(Расчет!M462="",ROUND(Расчет!K462*(1+Расчет!$M$28/100),0),ROUND(Расчет!K462*(1+Расчет!M462/100),0))</f>
        <v>0</v>
      </c>
      <c r="I448" s="7">
        <f>IF(Расчет!M462="",(Расчет!$M$28+100)/100,(Расчет!M462+100)/100)</f>
        <v>1.2</v>
      </c>
      <c r="J448" s="5">
        <f>IF(Расчет!P462="",IF($O$16=0,'ФОРМУЛЫ!'!H448,ROUND(Расчет!K462*'ФОРМУЛЫ!'!I448+L448,0)),Расчет!P462)</f>
        <v>0</v>
      </c>
      <c r="K448" s="5">
        <f>J448*Расчет!E462</f>
        <v>0</v>
      </c>
      <c r="L448" s="3">
        <f>IF($O$16=0,0,$M$16*(Расчет!K462/$O$16))</f>
        <v>0</v>
      </c>
      <c r="O448" s="3">
        <f>IF(Расчет!P462=0,Расчет!L462,0)</f>
        <v>0</v>
      </c>
      <c r="P448" s="12">
        <f t="shared" si="50"/>
        <v>0</v>
      </c>
      <c r="Q448" s="3">
        <f>IF(Расчет!H462='ФОРМУЛЫ!'!$B$5,'ФОРМУЛЫ!'!A448,0)</f>
        <v>0</v>
      </c>
      <c r="R448" s="3">
        <f>IF(Расчет!H462='ФОРМУЛЫ!'!$B$4,'ФОРМУЛЫ!'!A448,0)</f>
        <v>0</v>
      </c>
      <c r="S448" s="3">
        <f>IF(Расчет!H462='ФОРМУЛЫ!'!$B$6,'ФОРМУЛЫ!'!A448,0)</f>
        <v>0</v>
      </c>
      <c r="T448" s="5">
        <f>ROUND((IF(Расчет!R462='ФОРМУЛЫ!'!$E$3,(A448-A448/1.18),IF(Расчет!R462='ФОРМУЛЫ!'!$E$4,0,IF(Расчет!R462='ФОРМУЛЫ!'!$E$5,(A448-A448/1.1),X))))*Расчет!E462,2)</f>
        <v>0</v>
      </c>
      <c r="U448" s="3">
        <f>ROUND((IF(Расчет!R462='ФОРМУЛЫ!'!$E$3,(J448-J448/1.18),IF(Расчет!R462='ФОРМУЛЫ!'!$E$4,0,IF(Расчет!R462='ФОРМУЛЫ!'!$E$5,(J448-J448/1.1),X))))*Расчет!E462,2)</f>
        <v>0</v>
      </c>
      <c r="V448" s="3">
        <f>ROUND((J448-J448/1.18)*Расчет!E462,2)</f>
        <v>0</v>
      </c>
      <c r="W448" s="3">
        <f>ROUND(A448*Расчет!E462*0.21/365,2)</f>
        <v>0</v>
      </c>
      <c r="X448" s="3">
        <f t="shared" si="51"/>
        <v>0</v>
      </c>
      <c r="Y448" s="3">
        <f>IF(($Q$2-Расчет!X462)&gt;0,($Q$2-Расчет!X462),0)</f>
        <v>0</v>
      </c>
      <c r="Z448" s="3">
        <f t="shared" si="52"/>
        <v>0</v>
      </c>
      <c r="AA448" s="3">
        <f>IF(IF(Y448&gt;0,$Q$3-$Q$2,$Q$3-Расчет!X462)&gt;0,IF(Y448&gt;0,$Q$3-$Q$2,$Q$3-Расчет!X462),0)</f>
        <v>0</v>
      </c>
      <c r="AB448" s="3">
        <f t="shared" si="53"/>
        <v>0</v>
      </c>
      <c r="AC448" s="3">
        <f>IF(IF(AA448&gt;0,$Q$4-$Q$3,$Q$4-Расчет!X462)&gt;0,IF(AA448&gt;0,$Q$4-$Q$3,$Q$4-Расчет!X462),0)</f>
        <v>0</v>
      </c>
      <c r="AD448" s="3">
        <f t="shared" si="54"/>
        <v>0</v>
      </c>
      <c r="AE448" s="3">
        <f>IF(IF(AC448&gt;0,$Q$5-$Q$4,$Q$5-Расчет!X462)&gt;0,IF(AC448&gt;0,$Q$5-$Q$4,$Q$5-Расчет!X462),0)</f>
        <v>0</v>
      </c>
      <c r="AF448" s="3">
        <f t="shared" si="55"/>
        <v>0</v>
      </c>
      <c r="AG448" s="3">
        <f>IF(IF(AE448&gt;0,$Q$6-$Q$5,$Q$6-Расчет!X462)&gt;0,IF(AE448&gt;0,$Q$6-$Q$5,$Q$6-Расчет!X462),0)</f>
        <v>0</v>
      </c>
      <c r="AH448" s="3">
        <f t="shared" si="56"/>
        <v>0</v>
      </c>
    </row>
    <row r="449" spans="1:34" x14ac:dyDescent="0.25">
      <c r="A449" s="3">
        <f>IF(Расчет!H463='ФОРМУЛЫ!'!$B$4,Расчет!G463*Расчет!$N$28,IF(Расчет!H463='ФОРМУЛЫ!'!$B$5,Расчет!G463,IF(Расчет!H463='ФОРМУЛЫ!'!$B$6,Расчет!G463*Расчет!$O$28,0)))</f>
        <v>0</v>
      </c>
      <c r="B449" s="3">
        <f>A449*Расчет!E463</f>
        <v>0</v>
      </c>
      <c r="C449" s="3">
        <f>IF(Расчет!J463='ФОРМУЛЫ!'!$B$3,Расчет!G463*Расчет!I463/100,IF(Расчет!J463='ФОРМУЛЫ!'!$B$4,Расчет!I463*Расчет!$N$28,IF(Расчет!J463='ФОРМУЛЫ!'!$B$5,Расчет!I463,IF(Расчет!J463='ФОРМУЛЫ!'!$B$6,Расчет!I463*Расчет!$O$28,0))))</f>
        <v>0</v>
      </c>
      <c r="D449" s="3">
        <f>C449*Расчет!E463</f>
        <v>0</v>
      </c>
      <c r="E449" s="3">
        <f t="shared" si="49"/>
        <v>0</v>
      </c>
      <c r="F449" s="3">
        <f>E449*Расчет!E463</f>
        <v>0</v>
      </c>
      <c r="G449" s="3">
        <f>IF(Расчет!M463="",'ФОРМУЛЫ!'!E449*(100+Расчет!$M$28)/100,'ФОРМУЛЫ!'!E449*(100+Расчет!M463)/100)</f>
        <v>0</v>
      </c>
      <c r="H449" s="7">
        <f>IF(Расчет!M463="",ROUND(Расчет!K463*(1+Расчет!$M$28/100),0),ROUND(Расчет!K463*(1+Расчет!M463/100),0))</f>
        <v>0</v>
      </c>
      <c r="I449" s="7">
        <f>IF(Расчет!M463="",(Расчет!$M$28+100)/100,(Расчет!M463+100)/100)</f>
        <v>1.2</v>
      </c>
      <c r="J449" s="5">
        <f>IF(Расчет!P463="",IF($O$16=0,'ФОРМУЛЫ!'!H449,ROUND(Расчет!K463*'ФОРМУЛЫ!'!I449+L449,0)),Расчет!P463)</f>
        <v>0</v>
      </c>
      <c r="K449" s="5">
        <f>J449*Расчет!E463</f>
        <v>0</v>
      </c>
      <c r="L449" s="3">
        <f>IF($O$16=0,0,$M$16*(Расчет!K463/$O$16))</f>
        <v>0</v>
      </c>
      <c r="O449" s="3">
        <f>IF(Расчет!P463=0,Расчет!L463,0)</f>
        <v>0</v>
      </c>
      <c r="P449" s="12">
        <f t="shared" si="50"/>
        <v>0</v>
      </c>
      <c r="Q449" s="3">
        <f>IF(Расчет!H463='ФОРМУЛЫ!'!$B$5,'ФОРМУЛЫ!'!A449,0)</f>
        <v>0</v>
      </c>
      <c r="R449" s="3">
        <f>IF(Расчет!H463='ФОРМУЛЫ!'!$B$4,'ФОРМУЛЫ!'!A449,0)</f>
        <v>0</v>
      </c>
      <c r="S449" s="3">
        <f>IF(Расчет!H463='ФОРМУЛЫ!'!$B$6,'ФОРМУЛЫ!'!A449,0)</f>
        <v>0</v>
      </c>
      <c r="T449" s="5">
        <f>ROUND((IF(Расчет!R463='ФОРМУЛЫ!'!$E$3,(A449-A449/1.18),IF(Расчет!R463='ФОРМУЛЫ!'!$E$4,0,IF(Расчет!R463='ФОРМУЛЫ!'!$E$5,(A449-A449/1.1),X))))*Расчет!E463,2)</f>
        <v>0</v>
      </c>
      <c r="U449" s="3">
        <f>ROUND((IF(Расчет!R463='ФОРМУЛЫ!'!$E$3,(J449-J449/1.18),IF(Расчет!R463='ФОРМУЛЫ!'!$E$4,0,IF(Расчет!R463='ФОРМУЛЫ!'!$E$5,(J449-J449/1.1),X))))*Расчет!E463,2)</f>
        <v>0</v>
      </c>
      <c r="V449" s="3">
        <f>ROUND((J449-J449/1.18)*Расчет!E463,2)</f>
        <v>0</v>
      </c>
      <c r="W449" s="3">
        <f>ROUND(A449*Расчет!E463*0.21/365,2)</f>
        <v>0</v>
      </c>
      <c r="X449" s="3">
        <f t="shared" si="51"/>
        <v>0</v>
      </c>
      <c r="Y449" s="3">
        <f>IF(($Q$2-Расчет!X463)&gt;0,($Q$2-Расчет!X463),0)</f>
        <v>0</v>
      </c>
      <c r="Z449" s="3">
        <f t="shared" si="52"/>
        <v>0</v>
      </c>
      <c r="AA449" s="3">
        <f>IF(IF(Y449&gt;0,$Q$3-$Q$2,$Q$3-Расчет!X463)&gt;0,IF(Y449&gt;0,$Q$3-$Q$2,$Q$3-Расчет!X463),0)</f>
        <v>0</v>
      </c>
      <c r="AB449" s="3">
        <f t="shared" si="53"/>
        <v>0</v>
      </c>
      <c r="AC449" s="3">
        <f>IF(IF(AA449&gt;0,$Q$4-$Q$3,$Q$4-Расчет!X463)&gt;0,IF(AA449&gt;0,$Q$4-$Q$3,$Q$4-Расчет!X463),0)</f>
        <v>0</v>
      </c>
      <c r="AD449" s="3">
        <f t="shared" si="54"/>
        <v>0</v>
      </c>
      <c r="AE449" s="3">
        <f>IF(IF(AC449&gt;0,$Q$5-$Q$4,$Q$5-Расчет!X463)&gt;0,IF(AC449&gt;0,$Q$5-$Q$4,$Q$5-Расчет!X463),0)</f>
        <v>0</v>
      </c>
      <c r="AF449" s="3">
        <f t="shared" si="55"/>
        <v>0</v>
      </c>
      <c r="AG449" s="3">
        <f>IF(IF(AE449&gt;0,$Q$6-$Q$5,$Q$6-Расчет!X463)&gt;0,IF(AE449&gt;0,$Q$6-$Q$5,$Q$6-Расчет!X463),0)</f>
        <v>0</v>
      </c>
      <c r="AH449" s="3">
        <f t="shared" si="56"/>
        <v>0</v>
      </c>
    </row>
    <row r="450" spans="1:34" x14ac:dyDescent="0.25">
      <c r="A450" s="3">
        <f>IF(Расчет!H464='ФОРМУЛЫ!'!$B$4,Расчет!G464*Расчет!$N$28,IF(Расчет!H464='ФОРМУЛЫ!'!$B$5,Расчет!G464,IF(Расчет!H464='ФОРМУЛЫ!'!$B$6,Расчет!G464*Расчет!$O$28,0)))</f>
        <v>0</v>
      </c>
      <c r="B450" s="3">
        <f>A450*Расчет!E464</f>
        <v>0</v>
      </c>
      <c r="C450" s="3">
        <f>IF(Расчет!J464='ФОРМУЛЫ!'!$B$3,Расчет!G464*Расчет!I464/100,IF(Расчет!J464='ФОРМУЛЫ!'!$B$4,Расчет!I464*Расчет!$N$28,IF(Расчет!J464='ФОРМУЛЫ!'!$B$5,Расчет!I464,IF(Расчет!J464='ФОРМУЛЫ!'!$B$6,Расчет!I464*Расчет!$O$28,0))))</f>
        <v>0</v>
      </c>
      <c r="D450" s="3">
        <f>C450*Расчет!E464</f>
        <v>0</v>
      </c>
      <c r="E450" s="3">
        <f t="shared" si="49"/>
        <v>0</v>
      </c>
      <c r="F450" s="3">
        <f>E450*Расчет!E464</f>
        <v>0</v>
      </c>
      <c r="G450" s="3">
        <f>IF(Расчет!M464="",'ФОРМУЛЫ!'!E450*(100+Расчет!$M$28)/100,'ФОРМУЛЫ!'!E450*(100+Расчет!M464)/100)</f>
        <v>0</v>
      </c>
      <c r="H450" s="7">
        <f>IF(Расчет!M464="",ROUND(Расчет!K464*(1+Расчет!$M$28/100),0),ROUND(Расчет!K464*(1+Расчет!M464/100),0))</f>
        <v>0</v>
      </c>
      <c r="I450" s="7">
        <f>IF(Расчет!M464="",(Расчет!$M$28+100)/100,(Расчет!M464+100)/100)</f>
        <v>1.2</v>
      </c>
      <c r="J450" s="5">
        <f>IF(Расчет!P464="",IF($O$16=0,'ФОРМУЛЫ!'!H450,ROUND(Расчет!K464*'ФОРМУЛЫ!'!I450+L450,0)),Расчет!P464)</f>
        <v>0</v>
      </c>
      <c r="K450" s="5">
        <f>J450*Расчет!E464</f>
        <v>0</v>
      </c>
      <c r="L450" s="3">
        <f>IF($O$16=0,0,$M$16*(Расчет!K464/$O$16))</f>
        <v>0</v>
      </c>
      <c r="O450" s="3">
        <f>IF(Расчет!P464=0,Расчет!L464,0)</f>
        <v>0</v>
      </c>
      <c r="P450" s="12">
        <f t="shared" si="50"/>
        <v>0</v>
      </c>
      <c r="Q450" s="3">
        <f>IF(Расчет!H464='ФОРМУЛЫ!'!$B$5,'ФОРМУЛЫ!'!A450,0)</f>
        <v>0</v>
      </c>
      <c r="R450" s="3">
        <f>IF(Расчет!H464='ФОРМУЛЫ!'!$B$4,'ФОРМУЛЫ!'!A450,0)</f>
        <v>0</v>
      </c>
      <c r="S450" s="3">
        <f>IF(Расчет!H464='ФОРМУЛЫ!'!$B$6,'ФОРМУЛЫ!'!A450,0)</f>
        <v>0</v>
      </c>
      <c r="T450" s="5">
        <f>ROUND((IF(Расчет!R464='ФОРМУЛЫ!'!$E$3,(A450-A450/1.18),IF(Расчет!R464='ФОРМУЛЫ!'!$E$4,0,IF(Расчет!R464='ФОРМУЛЫ!'!$E$5,(A450-A450/1.1),X))))*Расчет!E464,2)</f>
        <v>0</v>
      </c>
      <c r="U450" s="3">
        <f>ROUND((IF(Расчет!R464='ФОРМУЛЫ!'!$E$3,(J450-J450/1.18),IF(Расчет!R464='ФОРМУЛЫ!'!$E$4,0,IF(Расчет!R464='ФОРМУЛЫ!'!$E$5,(J450-J450/1.1),X))))*Расчет!E464,2)</f>
        <v>0</v>
      </c>
      <c r="V450" s="3">
        <f>ROUND((J450-J450/1.18)*Расчет!E464,2)</f>
        <v>0</v>
      </c>
      <c r="W450" s="3">
        <f>ROUND(A450*Расчет!E464*0.21/365,2)</f>
        <v>0</v>
      </c>
      <c r="X450" s="3">
        <f t="shared" si="51"/>
        <v>0</v>
      </c>
      <c r="Y450" s="3">
        <f>IF(($Q$2-Расчет!X464)&gt;0,($Q$2-Расчет!X464),0)</f>
        <v>0</v>
      </c>
      <c r="Z450" s="3">
        <f t="shared" si="52"/>
        <v>0</v>
      </c>
      <c r="AA450" s="3">
        <f>IF(IF(Y450&gt;0,$Q$3-$Q$2,$Q$3-Расчет!X464)&gt;0,IF(Y450&gt;0,$Q$3-$Q$2,$Q$3-Расчет!X464),0)</f>
        <v>0</v>
      </c>
      <c r="AB450" s="3">
        <f t="shared" si="53"/>
        <v>0</v>
      </c>
      <c r="AC450" s="3">
        <f>IF(IF(AA450&gt;0,$Q$4-$Q$3,$Q$4-Расчет!X464)&gt;0,IF(AA450&gt;0,$Q$4-$Q$3,$Q$4-Расчет!X464),0)</f>
        <v>0</v>
      </c>
      <c r="AD450" s="3">
        <f t="shared" si="54"/>
        <v>0</v>
      </c>
      <c r="AE450" s="3">
        <f>IF(IF(AC450&gt;0,$Q$5-$Q$4,$Q$5-Расчет!X464)&gt;0,IF(AC450&gt;0,$Q$5-$Q$4,$Q$5-Расчет!X464),0)</f>
        <v>0</v>
      </c>
      <c r="AF450" s="3">
        <f t="shared" si="55"/>
        <v>0</v>
      </c>
      <c r="AG450" s="3">
        <f>IF(IF(AE450&gt;0,$Q$6-$Q$5,$Q$6-Расчет!X464)&gt;0,IF(AE450&gt;0,$Q$6-$Q$5,$Q$6-Расчет!X464),0)</f>
        <v>0</v>
      </c>
      <c r="AH450" s="3">
        <f t="shared" si="56"/>
        <v>0</v>
      </c>
    </row>
    <row r="451" spans="1:34" x14ac:dyDescent="0.25">
      <c r="A451" s="3">
        <f>IF(Расчет!H465='ФОРМУЛЫ!'!$B$4,Расчет!G465*Расчет!$N$28,IF(Расчет!H465='ФОРМУЛЫ!'!$B$5,Расчет!G465,IF(Расчет!H465='ФОРМУЛЫ!'!$B$6,Расчет!G465*Расчет!$O$28,0)))</f>
        <v>0</v>
      </c>
      <c r="B451" s="3">
        <f>A451*Расчет!E465</f>
        <v>0</v>
      </c>
      <c r="C451" s="3">
        <f>IF(Расчет!J465='ФОРМУЛЫ!'!$B$3,Расчет!G465*Расчет!I465/100,IF(Расчет!J465='ФОРМУЛЫ!'!$B$4,Расчет!I465*Расчет!$N$28,IF(Расчет!J465='ФОРМУЛЫ!'!$B$5,Расчет!I465,IF(Расчет!J465='ФОРМУЛЫ!'!$B$6,Расчет!I465*Расчет!$O$28,0))))</f>
        <v>0</v>
      </c>
      <c r="D451" s="3">
        <f>C451*Расчет!E465</f>
        <v>0</v>
      </c>
      <c r="E451" s="3">
        <f t="shared" si="49"/>
        <v>0</v>
      </c>
      <c r="F451" s="3">
        <f>E451*Расчет!E465</f>
        <v>0</v>
      </c>
      <c r="G451" s="3">
        <f>IF(Расчет!M465="",'ФОРМУЛЫ!'!E451*(100+Расчет!$M$28)/100,'ФОРМУЛЫ!'!E451*(100+Расчет!M465)/100)</f>
        <v>0</v>
      </c>
      <c r="H451" s="7">
        <f>IF(Расчет!M465="",ROUND(Расчет!K465*(1+Расчет!$M$28/100),0),ROUND(Расчет!K465*(1+Расчет!M465/100),0))</f>
        <v>0</v>
      </c>
      <c r="I451" s="7">
        <f>IF(Расчет!M465="",(Расчет!$M$28+100)/100,(Расчет!M465+100)/100)</f>
        <v>1.2</v>
      </c>
      <c r="J451" s="5">
        <f>IF(Расчет!P465="",IF($O$16=0,'ФОРМУЛЫ!'!H451,ROUND(Расчет!K465*'ФОРМУЛЫ!'!I451+L451,0)),Расчет!P465)</f>
        <v>0</v>
      </c>
      <c r="K451" s="5">
        <f>J451*Расчет!E465</f>
        <v>0</v>
      </c>
      <c r="L451" s="3">
        <f>IF($O$16=0,0,$M$16*(Расчет!K465/$O$16))</f>
        <v>0</v>
      </c>
      <c r="O451" s="3">
        <f>IF(Расчет!P465=0,Расчет!L465,0)</f>
        <v>0</v>
      </c>
      <c r="P451" s="12">
        <f t="shared" si="50"/>
        <v>0</v>
      </c>
      <c r="Q451" s="3">
        <f>IF(Расчет!H465='ФОРМУЛЫ!'!$B$5,'ФОРМУЛЫ!'!A451,0)</f>
        <v>0</v>
      </c>
      <c r="R451" s="3">
        <f>IF(Расчет!H465='ФОРМУЛЫ!'!$B$4,'ФОРМУЛЫ!'!A451,0)</f>
        <v>0</v>
      </c>
      <c r="S451" s="3">
        <f>IF(Расчет!H465='ФОРМУЛЫ!'!$B$6,'ФОРМУЛЫ!'!A451,0)</f>
        <v>0</v>
      </c>
      <c r="T451" s="5">
        <f>ROUND((IF(Расчет!R465='ФОРМУЛЫ!'!$E$3,(A451-A451/1.18),IF(Расчет!R465='ФОРМУЛЫ!'!$E$4,0,IF(Расчет!R465='ФОРМУЛЫ!'!$E$5,(A451-A451/1.1),X))))*Расчет!E465,2)</f>
        <v>0</v>
      </c>
      <c r="U451" s="3">
        <f>ROUND((IF(Расчет!R465='ФОРМУЛЫ!'!$E$3,(J451-J451/1.18),IF(Расчет!R465='ФОРМУЛЫ!'!$E$4,0,IF(Расчет!R465='ФОРМУЛЫ!'!$E$5,(J451-J451/1.1),X))))*Расчет!E465,2)</f>
        <v>0</v>
      </c>
      <c r="V451" s="3">
        <f>ROUND((J451-J451/1.18)*Расчет!E465,2)</f>
        <v>0</v>
      </c>
      <c r="W451" s="3">
        <f>ROUND(A451*Расчет!E465*0.21/365,2)</f>
        <v>0</v>
      </c>
      <c r="X451" s="3">
        <f t="shared" si="51"/>
        <v>0</v>
      </c>
      <c r="Y451" s="3">
        <f>IF(($Q$2-Расчет!X465)&gt;0,($Q$2-Расчет!X465),0)</f>
        <v>0</v>
      </c>
      <c r="Z451" s="3">
        <f t="shared" si="52"/>
        <v>0</v>
      </c>
      <c r="AA451" s="3">
        <f>IF(IF(Y451&gt;0,$Q$3-$Q$2,$Q$3-Расчет!X465)&gt;0,IF(Y451&gt;0,$Q$3-$Q$2,$Q$3-Расчет!X465),0)</f>
        <v>0</v>
      </c>
      <c r="AB451" s="3">
        <f t="shared" si="53"/>
        <v>0</v>
      </c>
      <c r="AC451" s="3">
        <f>IF(IF(AA451&gt;0,$Q$4-$Q$3,$Q$4-Расчет!X465)&gt;0,IF(AA451&gt;0,$Q$4-$Q$3,$Q$4-Расчет!X465),0)</f>
        <v>0</v>
      </c>
      <c r="AD451" s="3">
        <f t="shared" si="54"/>
        <v>0</v>
      </c>
      <c r="AE451" s="3">
        <f>IF(IF(AC451&gt;0,$Q$5-$Q$4,$Q$5-Расчет!X465)&gt;0,IF(AC451&gt;0,$Q$5-$Q$4,$Q$5-Расчет!X465),0)</f>
        <v>0</v>
      </c>
      <c r="AF451" s="3">
        <f t="shared" si="55"/>
        <v>0</v>
      </c>
      <c r="AG451" s="3">
        <f>IF(IF(AE451&gt;0,$Q$6-$Q$5,$Q$6-Расчет!X465)&gt;0,IF(AE451&gt;0,$Q$6-$Q$5,$Q$6-Расчет!X465),0)</f>
        <v>0</v>
      </c>
      <c r="AH451" s="3">
        <f t="shared" si="56"/>
        <v>0</v>
      </c>
    </row>
    <row r="452" spans="1:34" x14ac:dyDescent="0.25">
      <c r="A452" s="3">
        <f>IF(Расчет!H466='ФОРМУЛЫ!'!$B$4,Расчет!G466*Расчет!$N$28,IF(Расчет!H466='ФОРМУЛЫ!'!$B$5,Расчет!G466,IF(Расчет!H466='ФОРМУЛЫ!'!$B$6,Расчет!G466*Расчет!$O$28,0)))</f>
        <v>0</v>
      </c>
      <c r="B452" s="3">
        <f>A452*Расчет!E466</f>
        <v>0</v>
      </c>
      <c r="C452" s="3">
        <f>IF(Расчет!J466='ФОРМУЛЫ!'!$B$3,Расчет!G466*Расчет!I466/100,IF(Расчет!J466='ФОРМУЛЫ!'!$B$4,Расчет!I466*Расчет!$N$28,IF(Расчет!J466='ФОРМУЛЫ!'!$B$5,Расчет!I466,IF(Расчет!J466='ФОРМУЛЫ!'!$B$6,Расчет!I466*Расчет!$O$28,0))))</f>
        <v>0</v>
      </c>
      <c r="D452" s="3">
        <f>C452*Расчет!E466</f>
        <v>0</v>
      </c>
      <c r="E452" s="3">
        <f t="shared" si="49"/>
        <v>0</v>
      </c>
      <c r="F452" s="3">
        <f>E452*Расчет!E466</f>
        <v>0</v>
      </c>
      <c r="G452" s="3">
        <f>IF(Расчет!M466="",'ФОРМУЛЫ!'!E452*(100+Расчет!$M$28)/100,'ФОРМУЛЫ!'!E452*(100+Расчет!M466)/100)</f>
        <v>0</v>
      </c>
      <c r="H452" s="7">
        <f>IF(Расчет!M466="",ROUND(Расчет!K466*(1+Расчет!$M$28/100),0),ROUND(Расчет!K466*(1+Расчет!M466/100),0))</f>
        <v>0</v>
      </c>
      <c r="I452" s="7">
        <f>IF(Расчет!M466="",(Расчет!$M$28+100)/100,(Расчет!M466+100)/100)</f>
        <v>1.2</v>
      </c>
      <c r="J452" s="5">
        <f>IF(Расчет!P466="",IF($O$16=0,'ФОРМУЛЫ!'!H452,ROUND(Расчет!K466*'ФОРМУЛЫ!'!I452+L452,0)),Расчет!P466)</f>
        <v>0</v>
      </c>
      <c r="K452" s="5">
        <f>J452*Расчет!E466</f>
        <v>0</v>
      </c>
      <c r="L452" s="3">
        <f>IF($O$16=0,0,$M$16*(Расчет!K466/$O$16))</f>
        <v>0</v>
      </c>
      <c r="O452" s="3">
        <f>IF(Расчет!P466=0,Расчет!L466,0)</f>
        <v>0</v>
      </c>
      <c r="P452" s="12">
        <f t="shared" si="50"/>
        <v>0</v>
      </c>
      <c r="Q452" s="3">
        <f>IF(Расчет!H466='ФОРМУЛЫ!'!$B$5,'ФОРМУЛЫ!'!A452,0)</f>
        <v>0</v>
      </c>
      <c r="R452" s="3">
        <f>IF(Расчет!H466='ФОРМУЛЫ!'!$B$4,'ФОРМУЛЫ!'!A452,0)</f>
        <v>0</v>
      </c>
      <c r="S452" s="3">
        <f>IF(Расчет!H466='ФОРМУЛЫ!'!$B$6,'ФОРМУЛЫ!'!A452,0)</f>
        <v>0</v>
      </c>
      <c r="T452" s="5">
        <f>ROUND((IF(Расчет!R466='ФОРМУЛЫ!'!$E$3,(A452-A452/1.18),IF(Расчет!R466='ФОРМУЛЫ!'!$E$4,0,IF(Расчет!R466='ФОРМУЛЫ!'!$E$5,(A452-A452/1.1),X))))*Расчет!E466,2)</f>
        <v>0</v>
      </c>
      <c r="U452" s="3">
        <f>ROUND((IF(Расчет!R466='ФОРМУЛЫ!'!$E$3,(J452-J452/1.18),IF(Расчет!R466='ФОРМУЛЫ!'!$E$4,0,IF(Расчет!R466='ФОРМУЛЫ!'!$E$5,(J452-J452/1.1),X))))*Расчет!E466,2)</f>
        <v>0</v>
      </c>
      <c r="V452" s="3">
        <f>ROUND((J452-J452/1.18)*Расчет!E466,2)</f>
        <v>0</v>
      </c>
      <c r="W452" s="3">
        <f>ROUND(A452*Расчет!E466*0.21/365,2)</f>
        <v>0</v>
      </c>
      <c r="X452" s="3">
        <f t="shared" si="51"/>
        <v>0</v>
      </c>
      <c r="Y452" s="3">
        <f>IF(($Q$2-Расчет!X466)&gt;0,($Q$2-Расчет!X466),0)</f>
        <v>0</v>
      </c>
      <c r="Z452" s="3">
        <f t="shared" si="52"/>
        <v>0</v>
      </c>
      <c r="AA452" s="3">
        <f>IF(IF(Y452&gt;0,$Q$3-$Q$2,$Q$3-Расчет!X466)&gt;0,IF(Y452&gt;0,$Q$3-$Q$2,$Q$3-Расчет!X466),0)</f>
        <v>0</v>
      </c>
      <c r="AB452" s="3">
        <f t="shared" si="53"/>
        <v>0</v>
      </c>
      <c r="AC452" s="3">
        <f>IF(IF(AA452&gt;0,$Q$4-$Q$3,$Q$4-Расчет!X466)&gt;0,IF(AA452&gt;0,$Q$4-$Q$3,$Q$4-Расчет!X466),0)</f>
        <v>0</v>
      </c>
      <c r="AD452" s="3">
        <f t="shared" si="54"/>
        <v>0</v>
      </c>
      <c r="AE452" s="3">
        <f>IF(IF(AC452&gt;0,$Q$5-$Q$4,$Q$5-Расчет!X466)&gt;0,IF(AC452&gt;0,$Q$5-$Q$4,$Q$5-Расчет!X466),0)</f>
        <v>0</v>
      </c>
      <c r="AF452" s="3">
        <f t="shared" si="55"/>
        <v>0</v>
      </c>
      <c r="AG452" s="3">
        <f>IF(IF(AE452&gt;0,$Q$6-$Q$5,$Q$6-Расчет!X466)&gt;0,IF(AE452&gt;0,$Q$6-$Q$5,$Q$6-Расчет!X466),0)</f>
        <v>0</v>
      </c>
      <c r="AH452" s="3">
        <f t="shared" si="56"/>
        <v>0</v>
      </c>
    </row>
    <row r="453" spans="1:34" x14ac:dyDescent="0.25">
      <c r="A453" s="3">
        <f>IF(Расчет!H467='ФОРМУЛЫ!'!$B$4,Расчет!G467*Расчет!$N$28,IF(Расчет!H467='ФОРМУЛЫ!'!$B$5,Расчет!G467,IF(Расчет!H467='ФОРМУЛЫ!'!$B$6,Расчет!G467*Расчет!$O$28,0)))</f>
        <v>0</v>
      </c>
      <c r="B453" s="3">
        <f>A453*Расчет!E467</f>
        <v>0</v>
      </c>
      <c r="C453" s="3">
        <f>IF(Расчет!J467='ФОРМУЛЫ!'!$B$3,Расчет!G467*Расчет!I467/100,IF(Расчет!J467='ФОРМУЛЫ!'!$B$4,Расчет!I467*Расчет!$N$28,IF(Расчет!J467='ФОРМУЛЫ!'!$B$5,Расчет!I467,IF(Расчет!J467='ФОРМУЛЫ!'!$B$6,Расчет!I467*Расчет!$O$28,0))))</f>
        <v>0</v>
      </c>
      <c r="D453" s="3">
        <f>C453*Расчет!E467</f>
        <v>0</v>
      </c>
      <c r="E453" s="3">
        <f t="shared" si="49"/>
        <v>0</v>
      </c>
      <c r="F453" s="3">
        <f>E453*Расчет!E467</f>
        <v>0</v>
      </c>
      <c r="G453" s="3">
        <f>IF(Расчет!M467="",'ФОРМУЛЫ!'!E453*(100+Расчет!$M$28)/100,'ФОРМУЛЫ!'!E453*(100+Расчет!M467)/100)</f>
        <v>0</v>
      </c>
      <c r="H453" s="7">
        <f>IF(Расчет!M467="",ROUND(Расчет!K467*(1+Расчет!$M$28/100),0),ROUND(Расчет!K467*(1+Расчет!M467/100),0))</f>
        <v>0</v>
      </c>
      <c r="I453" s="7">
        <f>IF(Расчет!M467="",(Расчет!$M$28+100)/100,(Расчет!M467+100)/100)</f>
        <v>1.2</v>
      </c>
      <c r="J453" s="5">
        <f>IF(Расчет!P467="",IF($O$16=0,'ФОРМУЛЫ!'!H453,ROUND(Расчет!K467*'ФОРМУЛЫ!'!I453+L453,0)),Расчет!P467)</f>
        <v>0</v>
      </c>
      <c r="K453" s="5">
        <f>J453*Расчет!E467</f>
        <v>0</v>
      </c>
      <c r="L453" s="3">
        <f>IF($O$16=0,0,$M$16*(Расчет!K467/$O$16))</f>
        <v>0</v>
      </c>
      <c r="O453" s="3">
        <f>IF(Расчет!P467=0,Расчет!L467,0)</f>
        <v>0</v>
      </c>
      <c r="P453" s="12">
        <f t="shared" si="50"/>
        <v>0</v>
      </c>
      <c r="Q453" s="3">
        <f>IF(Расчет!H467='ФОРМУЛЫ!'!$B$5,'ФОРМУЛЫ!'!A453,0)</f>
        <v>0</v>
      </c>
      <c r="R453" s="3">
        <f>IF(Расчет!H467='ФОРМУЛЫ!'!$B$4,'ФОРМУЛЫ!'!A453,0)</f>
        <v>0</v>
      </c>
      <c r="S453" s="3">
        <f>IF(Расчет!H467='ФОРМУЛЫ!'!$B$6,'ФОРМУЛЫ!'!A453,0)</f>
        <v>0</v>
      </c>
      <c r="T453" s="5">
        <f>ROUND((IF(Расчет!R467='ФОРМУЛЫ!'!$E$3,(A453-A453/1.18),IF(Расчет!R467='ФОРМУЛЫ!'!$E$4,0,IF(Расчет!R467='ФОРМУЛЫ!'!$E$5,(A453-A453/1.1),X))))*Расчет!E467,2)</f>
        <v>0</v>
      </c>
      <c r="U453" s="3">
        <f>ROUND((IF(Расчет!R467='ФОРМУЛЫ!'!$E$3,(J453-J453/1.18),IF(Расчет!R467='ФОРМУЛЫ!'!$E$4,0,IF(Расчет!R467='ФОРМУЛЫ!'!$E$5,(J453-J453/1.1),X))))*Расчет!E467,2)</f>
        <v>0</v>
      </c>
      <c r="V453" s="3">
        <f>ROUND((J453-J453/1.18)*Расчет!E467,2)</f>
        <v>0</v>
      </c>
      <c r="W453" s="3">
        <f>ROUND(A453*Расчет!E467*0.21/365,2)</f>
        <v>0</v>
      </c>
      <c r="X453" s="3">
        <f t="shared" si="51"/>
        <v>0</v>
      </c>
      <c r="Y453" s="3">
        <f>IF(($Q$2-Расчет!X467)&gt;0,($Q$2-Расчет!X467),0)</f>
        <v>0</v>
      </c>
      <c r="Z453" s="3">
        <f t="shared" si="52"/>
        <v>0</v>
      </c>
      <c r="AA453" s="3">
        <f>IF(IF(Y453&gt;0,$Q$3-$Q$2,$Q$3-Расчет!X467)&gt;0,IF(Y453&gt;0,$Q$3-$Q$2,$Q$3-Расчет!X467),0)</f>
        <v>0</v>
      </c>
      <c r="AB453" s="3">
        <f t="shared" si="53"/>
        <v>0</v>
      </c>
      <c r="AC453" s="3">
        <f>IF(IF(AA453&gt;0,$Q$4-$Q$3,$Q$4-Расчет!X467)&gt;0,IF(AA453&gt;0,$Q$4-$Q$3,$Q$4-Расчет!X467),0)</f>
        <v>0</v>
      </c>
      <c r="AD453" s="3">
        <f t="shared" si="54"/>
        <v>0</v>
      </c>
      <c r="AE453" s="3">
        <f>IF(IF(AC453&gt;0,$Q$5-$Q$4,$Q$5-Расчет!X467)&gt;0,IF(AC453&gt;0,$Q$5-$Q$4,$Q$5-Расчет!X467),0)</f>
        <v>0</v>
      </c>
      <c r="AF453" s="3">
        <f t="shared" si="55"/>
        <v>0</v>
      </c>
      <c r="AG453" s="3">
        <f>IF(IF(AE453&gt;0,$Q$6-$Q$5,$Q$6-Расчет!X467)&gt;0,IF(AE453&gt;0,$Q$6-$Q$5,$Q$6-Расчет!X467),0)</f>
        <v>0</v>
      </c>
      <c r="AH453" s="3">
        <f t="shared" si="56"/>
        <v>0</v>
      </c>
    </row>
    <row r="454" spans="1:34" x14ac:dyDescent="0.25">
      <c r="A454" s="3">
        <f>IF(Расчет!H468='ФОРМУЛЫ!'!$B$4,Расчет!G468*Расчет!$N$28,IF(Расчет!H468='ФОРМУЛЫ!'!$B$5,Расчет!G468,IF(Расчет!H468='ФОРМУЛЫ!'!$B$6,Расчет!G468*Расчет!$O$28,0)))</f>
        <v>0</v>
      </c>
      <c r="B454" s="3">
        <f>A454*Расчет!E468</f>
        <v>0</v>
      </c>
      <c r="C454" s="3">
        <f>IF(Расчет!J468='ФОРМУЛЫ!'!$B$3,Расчет!G468*Расчет!I468/100,IF(Расчет!J468='ФОРМУЛЫ!'!$B$4,Расчет!I468*Расчет!$N$28,IF(Расчет!J468='ФОРМУЛЫ!'!$B$5,Расчет!I468,IF(Расчет!J468='ФОРМУЛЫ!'!$B$6,Расчет!I468*Расчет!$O$28,0))))</f>
        <v>0</v>
      </c>
      <c r="D454" s="3">
        <f>C454*Расчет!E468</f>
        <v>0</v>
      </c>
      <c r="E454" s="3">
        <f t="shared" si="49"/>
        <v>0</v>
      </c>
      <c r="F454" s="3">
        <f>E454*Расчет!E468</f>
        <v>0</v>
      </c>
      <c r="G454" s="3">
        <f>IF(Расчет!M468="",'ФОРМУЛЫ!'!E454*(100+Расчет!$M$28)/100,'ФОРМУЛЫ!'!E454*(100+Расчет!M468)/100)</f>
        <v>0</v>
      </c>
      <c r="H454" s="7">
        <f>IF(Расчет!M468="",ROUND(Расчет!K468*(1+Расчет!$M$28/100),0),ROUND(Расчет!K468*(1+Расчет!M468/100),0))</f>
        <v>0</v>
      </c>
      <c r="I454" s="7">
        <f>IF(Расчет!M468="",(Расчет!$M$28+100)/100,(Расчет!M468+100)/100)</f>
        <v>1.2</v>
      </c>
      <c r="J454" s="5">
        <f>IF(Расчет!P468="",IF($O$16=0,'ФОРМУЛЫ!'!H454,ROUND(Расчет!K468*'ФОРМУЛЫ!'!I454+L454,0)),Расчет!P468)</f>
        <v>0</v>
      </c>
      <c r="K454" s="5">
        <f>J454*Расчет!E468</f>
        <v>0</v>
      </c>
      <c r="L454" s="3">
        <f>IF($O$16=0,0,$M$16*(Расчет!K468/$O$16))</f>
        <v>0</v>
      </c>
      <c r="O454" s="3">
        <f>IF(Расчет!P468=0,Расчет!L468,0)</f>
        <v>0</v>
      </c>
      <c r="P454" s="12">
        <f t="shared" si="50"/>
        <v>0</v>
      </c>
      <c r="Q454" s="3">
        <f>IF(Расчет!H468='ФОРМУЛЫ!'!$B$5,'ФОРМУЛЫ!'!A454,0)</f>
        <v>0</v>
      </c>
      <c r="R454" s="3">
        <f>IF(Расчет!H468='ФОРМУЛЫ!'!$B$4,'ФОРМУЛЫ!'!A454,0)</f>
        <v>0</v>
      </c>
      <c r="S454" s="3">
        <f>IF(Расчет!H468='ФОРМУЛЫ!'!$B$6,'ФОРМУЛЫ!'!A454,0)</f>
        <v>0</v>
      </c>
      <c r="T454" s="5">
        <f>ROUND((IF(Расчет!R468='ФОРМУЛЫ!'!$E$3,(A454-A454/1.18),IF(Расчет!R468='ФОРМУЛЫ!'!$E$4,0,IF(Расчет!R468='ФОРМУЛЫ!'!$E$5,(A454-A454/1.1),X))))*Расчет!E468,2)</f>
        <v>0</v>
      </c>
      <c r="U454" s="3">
        <f>ROUND((IF(Расчет!R468='ФОРМУЛЫ!'!$E$3,(J454-J454/1.18),IF(Расчет!R468='ФОРМУЛЫ!'!$E$4,0,IF(Расчет!R468='ФОРМУЛЫ!'!$E$5,(J454-J454/1.1),X))))*Расчет!E468,2)</f>
        <v>0</v>
      </c>
      <c r="V454" s="3">
        <f>ROUND((J454-J454/1.18)*Расчет!E468,2)</f>
        <v>0</v>
      </c>
      <c r="W454" s="3">
        <f>ROUND(A454*Расчет!E468*0.21/365,2)</f>
        <v>0</v>
      </c>
      <c r="X454" s="3">
        <f t="shared" si="51"/>
        <v>0</v>
      </c>
      <c r="Y454" s="3">
        <f>IF(($Q$2-Расчет!X468)&gt;0,($Q$2-Расчет!X468),0)</f>
        <v>0</v>
      </c>
      <c r="Z454" s="3">
        <f t="shared" si="52"/>
        <v>0</v>
      </c>
      <c r="AA454" s="3">
        <f>IF(IF(Y454&gt;0,$Q$3-$Q$2,$Q$3-Расчет!X468)&gt;0,IF(Y454&gt;0,$Q$3-$Q$2,$Q$3-Расчет!X468),0)</f>
        <v>0</v>
      </c>
      <c r="AB454" s="3">
        <f t="shared" si="53"/>
        <v>0</v>
      </c>
      <c r="AC454" s="3">
        <f>IF(IF(AA454&gt;0,$Q$4-$Q$3,$Q$4-Расчет!X468)&gt;0,IF(AA454&gt;0,$Q$4-$Q$3,$Q$4-Расчет!X468),0)</f>
        <v>0</v>
      </c>
      <c r="AD454" s="3">
        <f t="shared" si="54"/>
        <v>0</v>
      </c>
      <c r="AE454" s="3">
        <f>IF(IF(AC454&gt;0,$Q$5-$Q$4,$Q$5-Расчет!X468)&gt;0,IF(AC454&gt;0,$Q$5-$Q$4,$Q$5-Расчет!X468),0)</f>
        <v>0</v>
      </c>
      <c r="AF454" s="3">
        <f t="shared" si="55"/>
        <v>0</v>
      </c>
      <c r="AG454" s="3">
        <f>IF(IF(AE454&gt;0,$Q$6-$Q$5,$Q$6-Расчет!X468)&gt;0,IF(AE454&gt;0,$Q$6-$Q$5,$Q$6-Расчет!X468),0)</f>
        <v>0</v>
      </c>
      <c r="AH454" s="3">
        <f t="shared" si="56"/>
        <v>0</v>
      </c>
    </row>
    <row r="455" spans="1:34" x14ac:dyDescent="0.25">
      <c r="A455" s="3">
        <f>IF(Расчет!H469='ФОРМУЛЫ!'!$B$4,Расчет!G469*Расчет!$N$28,IF(Расчет!H469='ФОРМУЛЫ!'!$B$5,Расчет!G469,IF(Расчет!H469='ФОРМУЛЫ!'!$B$6,Расчет!G469*Расчет!$O$28,0)))</f>
        <v>0</v>
      </c>
      <c r="B455" s="3">
        <f>A455*Расчет!E469</f>
        <v>0</v>
      </c>
      <c r="C455" s="3">
        <f>IF(Расчет!J469='ФОРМУЛЫ!'!$B$3,Расчет!G469*Расчет!I469/100,IF(Расчет!J469='ФОРМУЛЫ!'!$B$4,Расчет!I469*Расчет!$N$28,IF(Расчет!J469='ФОРМУЛЫ!'!$B$5,Расчет!I469,IF(Расчет!J469='ФОРМУЛЫ!'!$B$6,Расчет!I469*Расчет!$O$28,0))))</f>
        <v>0</v>
      </c>
      <c r="D455" s="3">
        <f>C455*Расчет!E469</f>
        <v>0</v>
      </c>
      <c r="E455" s="3">
        <f t="shared" si="49"/>
        <v>0</v>
      </c>
      <c r="F455" s="3">
        <f>E455*Расчет!E469</f>
        <v>0</v>
      </c>
      <c r="G455" s="3">
        <f>IF(Расчет!M469="",'ФОРМУЛЫ!'!E455*(100+Расчет!$M$28)/100,'ФОРМУЛЫ!'!E455*(100+Расчет!M469)/100)</f>
        <v>0</v>
      </c>
      <c r="H455" s="7">
        <f>IF(Расчет!M469="",ROUND(Расчет!K469*(1+Расчет!$M$28/100),0),ROUND(Расчет!K469*(1+Расчет!M469/100),0))</f>
        <v>0</v>
      </c>
      <c r="I455" s="7">
        <f>IF(Расчет!M469="",(Расчет!$M$28+100)/100,(Расчет!M469+100)/100)</f>
        <v>1.2</v>
      </c>
      <c r="J455" s="5">
        <f>IF(Расчет!P469="",IF($O$16=0,'ФОРМУЛЫ!'!H455,ROUND(Расчет!K469*'ФОРМУЛЫ!'!I455+L455,0)),Расчет!P469)</f>
        <v>0</v>
      </c>
      <c r="K455" s="5">
        <f>J455*Расчет!E469</f>
        <v>0</v>
      </c>
      <c r="L455" s="3">
        <f>IF($O$16=0,0,$M$16*(Расчет!K469/$O$16))</f>
        <v>0</v>
      </c>
      <c r="O455" s="3">
        <f>IF(Расчет!P469=0,Расчет!L469,0)</f>
        <v>0</v>
      </c>
      <c r="P455" s="12">
        <f t="shared" si="50"/>
        <v>0</v>
      </c>
      <c r="Q455" s="3">
        <f>IF(Расчет!H469='ФОРМУЛЫ!'!$B$5,'ФОРМУЛЫ!'!A455,0)</f>
        <v>0</v>
      </c>
      <c r="R455" s="3">
        <f>IF(Расчет!H469='ФОРМУЛЫ!'!$B$4,'ФОРМУЛЫ!'!A455,0)</f>
        <v>0</v>
      </c>
      <c r="S455" s="3">
        <f>IF(Расчет!H469='ФОРМУЛЫ!'!$B$6,'ФОРМУЛЫ!'!A455,0)</f>
        <v>0</v>
      </c>
      <c r="T455" s="5">
        <f>ROUND((IF(Расчет!R469='ФОРМУЛЫ!'!$E$3,(A455-A455/1.18),IF(Расчет!R469='ФОРМУЛЫ!'!$E$4,0,IF(Расчет!R469='ФОРМУЛЫ!'!$E$5,(A455-A455/1.1),X))))*Расчет!E469,2)</f>
        <v>0</v>
      </c>
      <c r="U455" s="3">
        <f>ROUND((IF(Расчет!R469='ФОРМУЛЫ!'!$E$3,(J455-J455/1.18),IF(Расчет!R469='ФОРМУЛЫ!'!$E$4,0,IF(Расчет!R469='ФОРМУЛЫ!'!$E$5,(J455-J455/1.1),X))))*Расчет!E469,2)</f>
        <v>0</v>
      </c>
      <c r="V455" s="3">
        <f>ROUND((J455-J455/1.18)*Расчет!E469,2)</f>
        <v>0</v>
      </c>
      <c r="W455" s="3">
        <f>ROUND(A455*Расчет!E469*0.21/365,2)</f>
        <v>0</v>
      </c>
      <c r="X455" s="3">
        <f t="shared" si="51"/>
        <v>0</v>
      </c>
      <c r="Y455" s="3">
        <f>IF(($Q$2-Расчет!X469)&gt;0,($Q$2-Расчет!X469),0)</f>
        <v>0</v>
      </c>
      <c r="Z455" s="3">
        <f t="shared" si="52"/>
        <v>0</v>
      </c>
      <c r="AA455" s="3">
        <f>IF(IF(Y455&gt;0,$Q$3-$Q$2,$Q$3-Расчет!X469)&gt;0,IF(Y455&gt;0,$Q$3-$Q$2,$Q$3-Расчет!X469),0)</f>
        <v>0</v>
      </c>
      <c r="AB455" s="3">
        <f t="shared" si="53"/>
        <v>0</v>
      </c>
      <c r="AC455" s="3">
        <f>IF(IF(AA455&gt;0,$Q$4-$Q$3,$Q$4-Расчет!X469)&gt;0,IF(AA455&gt;0,$Q$4-$Q$3,$Q$4-Расчет!X469),0)</f>
        <v>0</v>
      </c>
      <c r="AD455" s="3">
        <f t="shared" si="54"/>
        <v>0</v>
      </c>
      <c r="AE455" s="3">
        <f>IF(IF(AC455&gt;0,$Q$5-$Q$4,$Q$5-Расчет!X469)&gt;0,IF(AC455&gt;0,$Q$5-$Q$4,$Q$5-Расчет!X469),0)</f>
        <v>0</v>
      </c>
      <c r="AF455" s="3">
        <f t="shared" si="55"/>
        <v>0</v>
      </c>
      <c r="AG455" s="3">
        <f>IF(IF(AE455&gt;0,$Q$6-$Q$5,$Q$6-Расчет!X469)&gt;0,IF(AE455&gt;0,$Q$6-$Q$5,$Q$6-Расчет!X469),0)</f>
        <v>0</v>
      </c>
      <c r="AH455" s="3">
        <f t="shared" si="56"/>
        <v>0</v>
      </c>
    </row>
    <row r="456" spans="1:34" x14ac:dyDescent="0.25">
      <c r="A456" s="3">
        <f>IF(Расчет!H470='ФОРМУЛЫ!'!$B$4,Расчет!G470*Расчет!$N$28,IF(Расчет!H470='ФОРМУЛЫ!'!$B$5,Расчет!G470,IF(Расчет!H470='ФОРМУЛЫ!'!$B$6,Расчет!G470*Расчет!$O$28,0)))</f>
        <v>0</v>
      </c>
      <c r="B456" s="3">
        <f>A456*Расчет!E470</f>
        <v>0</v>
      </c>
      <c r="C456" s="3">
        <f>IF(Расчет!J470='ФОРМУЛЫ!'!$B$3,Расчет!G470*Расчет!I470/100,IF(Расчет!J470='ФОРМУЛЫ!'!$B$4,Расчет!I470*Расчет!$N$28,IF(Расчет!J470='ФОРМУЛЫ!'!$B$5,Расчет!I470,IF(Расчет!J470='ФОРМУЛЫ!'!$B$6,Расчет!I470*Расчет!$O$28,0))))</f>
        <v>0</v>
      </c>
      <c r="D456" s="3">
        <f>C456*Расчет!E470</f>
        <v>0</v>
      </c>
      <c r="E456" s="3">
        <f t="shared" si="49"/>
        <v>0</v>
      </c>
      <c r="F456" s="3">
        <f>E456*Расчет!E470</f>
        <v>0</v>
      </c>
      <c r="G456" s="3">
        <f>IF(Расчет!M470="",'ФОРМУЛЫ!'!E456*(100+Расчет!$M$28)/100,'ФОРМУЛЫ!'!E456*(100+Расчет!M470)/100)</f>
        <v>0</v>
      </c>
      <c r="H456" s="7">
        <f>IF(Расчет!M470="",ROUND(Расчет!K470*(1+Расчет!$M$28/100),0),ROUND(Расчет!K470*(1+Расчет!M470/100),0))</f>
        <v>0</v>
      </c>
      <c r="I456" s="7">
        <f>IF(Расчет!M470="",(Расчет!$M$28+100)/100,(Расчет!M470+100)/100)</f>
        <v>1.2</v>
      </c>
      <c r="J456" s="5">
        <f>IF(Расчет!P470="",IF($O$16=0,'ФОРМУЛЫ!'!H456,ROUND(Расчет!K470*'ФОРМУЛЫ!'!I456+L456,0)),Расчет!P470)</f>
        <v>0</v>
      </c>
      <c r="K456" s="5">
        <f>J456*Расчет!E470</f>
        <v>0</v>
      </c>
      <c r="L456" s="3">
        <f>IF($O$16=0,0,$M$16*(Расчет!K470/$O$16))</f>
        <v>0</v>
      </c>
      <c r="O456" s="3">
        <f>IF(Расчет!P470=0,Расчет!L470,0)</f>
        <v>0</v>
      </c>
      <c r="P456" s="12">
        <f t="shared" si="50"/>
        <v>0</v>
      </c>
      <c r="Q456" s="3">
        <f>IF(Расчет!H470='ФОРМУЛЫ!'!$B$5,'ФОРМУЛЫ!'!A456,0)</f>
        <v>0</v>
      </c>
      <c r="R456" s="3">
        <f>IF(Расчет!H470='ФОРМУЛЫ!'!$B$4,'ФОРМУЛЫ!'!A456,0)</f>
        <v>0</v>
      </c>
      <c r="S456" s="3">
        <f>IF(Расчет!H470='ФОРМУЛЫ!'!$B$6,'ФОРМУЛЫ!'!A456,0)</f>
        <v>0</v>
      </c>
      <c r="T456" s="5">
        <f>ROUND((IF(Расчет!R470='ФОРМУЛЫ!'!$E$3,(A456-A456/1.18),IF(Расчет!R470='ФОРМУЛЫ!'!$E$4,0,IF(Расчет!R470='ФОРМУЛЫ!'!$E$5,(A456-A456/1.1),X))))*Расчет!E470,2)</f>
        <v>0</v>
      </c>
      <c r="U456" s="3">
        <f>ROUND((IF(Расчет!R470='ФОРМУЛЫ!'!$E$3,(J456-J456/1.18),IF(Расчет!R470='ФОРМУЛЫ!'!$E$4,0,IF(Расчет!R470='ФОРМУЛЫ!'!$E$5,(J456-J456/1.1),X))))*Расчет!E470,2)</f>
        <v>0</v>
      </c>
      <c r="V456" s="3">
        <f>ROUND((J456-J456/1.18)*Расчет!E470,2)</f>
        <v>0</v>
      </c>
      <c r="W456" s="3">
        <f>ROUND(A456*Расчет!E470*0.21/365,2)</f>
        <v>0</v>
      </c>
      <c r="X456" s="3">
        <f t="shared" si="51"/>
        <v>0</v>
      </c>
      <c r="Y456" s="3">
        <f>IF(($Q$2-Расчет!X470)&gt;0,($Q$2-Расчет!X470),0)</f>
        <v>0</v>
      </c>
      <c r="Z456" s="3">
        <f t="shared" si="52"/>
        <v>0</v>
      </c>
      <c r="AA456" s="3">
        <f>IF(IF(Y456&gt;0,$Q$3-$Q$2,$Q$3-Расчет!X470)&gt;0,IF(Y456&gt;0,$Q$3-$Q$2,$Q$3-Расчет!X470),0)</f>
        <v>0</v>
      </c>
      <c r="AB456" s="3">
        <f t="shared" si="53"/>
        <v>0</v>
      </c>
      <c r="AC456" s="3">
        <f>IF(IF(AA456&gt;0,$Q$4-$Q$3,$Q$4-Расчет!X470)&gt;0,IF(AA456&gt;0,$Q$4-$Q$3,$Q$4-Расчет!X470),0)</f>
        <v>0</v>
      </c>
      <c r="AD456" s="3">
        <f t="shared" si="54"/>
        <v>0</v>
      </c>
      <c r="AE456" s="3">
        <f>IF(IF(AC456&gt;0,$Q$5-$Q$4,$Q$5-Расчет!X470)&gt;0,IF(AC456&gt;0,$Q$5-$Q$4,$Q$5-Расчет!X470),0)</f>
        <v>0</v>
      </c>
      <c r="AF456" s="3">
        <f t="shared" si="55"/>
        <v>0</v>
      </c>
      <c r="AG456" s="3">
        <f>IF(IF(AE456&gt;0,$Q$6-$Q$5,$Q$6-Расчет!X470)&gt;0,IF(AE456&gt;0,$Q$6-$Q$5,$Q$6-Расчет!X470),0)</f>
        <v>0</v>
      </c>
      <c r="AH456" s="3">
        <f t="shared" si="56"/>
        <v>0</v>
      </c>
    </row>
    <row r="457" spans="1:34" x14ac:dyDescent="0.25">
      <c r="A457" s="3">
        <f>IF(Расчет!H471='ФОРМУЛЫ!'!$B$4,Расчет!G471*Расчет!$N$28,IF(Расчет!H471='ФОРМУЛЫ!'!$B$5,Расчет!G471,IF(Расчет!H471='ФОРМУЛЫ!'!$B$6,Расчет!G471*Расчет!$O$28,0)))</f>
        <v>0</v>
      </c>
      <c r="B457" s="3">
        <f>A457*Расчет!E471</f>
        <v>0</v>
      </c>
      <c r="C457" s="3">
        <f>IF(Расчет!J471='ФОРМУЛЫ!'!$B$3,Расчет!G471*Расчет!I471/100,IF(Расчет!J471='ФОРМУЛЫ!'!$B$4,Расчет!I471*Расчет!$N$28,IF(Расчет!J471='ФОРМУЛЫ!'!$B$5,Расчет!I471,IF(Расчет!J471='ФОРМУЛЫ!'!$B$6,Расчет!I471*Расчет!$O$28,0))))</f>
        <v>0</v>
      </c>
      <c r="D457" s="3">
        <f>C457*Расчет!E471</f>
        <v>0</v>
      </c>
      <c r="E457" s="3">
        <f t="shared" si="49"/>
        <v>0</v>
      </c>
      <c r="F457" s="3">
        <f>E457*Расчет!E471</f>
        <v>0</v>
      </c>
      <c r="G457" s="3">
        <f>IF(Расчет!M471="",'ФОРМУЛЫ!'!E457*(100+Расчет!$M$28)/100,'ФОРМУЛЫ!'!E457*(100+Расчет!M471)/100)</f>
        <v>0</v>
      </c>
      <c r="H457" s="7">
        <f>IF(Расчет!M471="",ROUND(Расчет!K471*(1+Расчет!$M$28/100),0),ROUND(Расчет!K471*(1+Расчет!M471/100),0))</f>
        <v>0</v>
      </c>
      <c r="I457" s="7">
        <f>IF(Расчет!M471="",(Расчет!$M$28+100)/100,(Расчет!M471+100)/100)</f>
        <v>1.2</v>
      </c>
      <c r="J457" s="5">
        <f>IF(Расчет!P471="",IF($O$16=0,'ФОРМУЛЫ!'!H457,ROUND(Расчет!K471*'ФОРМУЛЫ!'!I457+L457,0)),Расчет!P471)</f>
        <v>0</v>
      </c>
      <c r="K457" s="5">
        <f>J457*Расчет!E471</f>
        <v>0</v>
      </c>
      <c r="L457" s="3">
        <f>IF($O$16=0,0,$M$16*(Расчет!K471/$O$16))</f>
        <v>0</v>
      </c>
      <c r="O457" s="3">
        <f>IF(Расчет!P471=0,Расчет!L471,0)</f>
        <v>0</v>
      </c>
      <c r="P457" s="12">
        <f t="shared" si="50"/>
        <v>0</v>
      </c>
      <c r="Q457" s="3">
        <f>IF(Расчет!H471='ФОРМУЛЫ!'!$B$5,'ФОРМУЛЫ!'!A457,0)</f>
        <v>0</v>
      </c>
      <c r="R457" s="3">
        <f>IF(Расчет!H471='ФОРМУЛЫ!'!$B$4,'ФОРМУЛЫ!'!A457,0)</f>
        <v>0</v>
      </c>
      <c r="S457" s="3">
        <f>IF(Расчет!H471='ФОРМУЛЫ!'!$B$6,'ФОРМУЛЫ!'!A457,0)</f>
        <v>0</v>
      </c>
      <c r="T457" s="5">
        <f>ROUND((IF(Расчет!R471='ФОРМУЛЫ!'!$E$3,(A457-A457/1.18),IF(Расчет!R471='ФОРМУЛЫ!'!$E$4,0,IF(Расчет!R471='ФОРМУЛЫ!'!$E$5,(A457-A457/1.1),X))))*Расчет!E471,2)</f>
        <v>0</v>
      </c>
      <c r="U457" s="3">
        <f>ROUND((IF(Расчет!R471='ФОРМУЛЫ!'!$E$3,(J457-J457/1.18),IF(Расчет!R471='ФОРМУЛЫ!'!$E$4,0,IF(Расчет!R471='ФОРМУЛЫ!'!$E$5,(J457-J457/1.1),X))))*Расчет!E471,2)</f>
        <v>0</v>
      </c>
      <c r="V457" s="3">
        <f>ROUND((J457-J457/1.18)*Расчет!E471,2)</f>
        <v>0</v>
      </c>
      <c r="W457" s="3">
        <f>ROUND(A457*Расчет!E471*0.21/365,2)</f>
        <v>0</v>
      </c>
      <c r="X457" s="3">
        <f t="shared" si="51"/>
        <v>0</v>
      </c>
      <c r="Y457" s="3">
        <f>IF(($Q$2-Расчет!X471)&gt;0,($Q$2-Расчет!X471),0)</f>
        <v>0</v>
      </c>
      <c r="Z457" s="3">
        <f t="shared" si="52"/>
        <v>0</v>
      </c>
      <c r="AA457" s="3">
        <f>IF(IF(Y457&gt;0,$Q$3-$Q$2,$Q$3-Расчет!X471)&gt;0,IF(Y457&gt;0,$Q$3-$Q$2,$Q$3-Расчет!X471),0)</f>
        <v>0</v>
      </c>
      <c r="AB457" s="3">
        <f t="shared" si="53"/>
        <v>0</v>
      </c>
      <c r="AC457" s="3">
        <f>IF(IF(AA457&gt;0,$Q$4-$Q$3,$Q$4-Расчет!X471)&gt;0,IF(AA457&gt;0,$Q$4-$Q$3,$Q$4-Расчет!X471),0)</f>
        <v>0</v>
      </c>
      <c r="AD457" s="3">
        <f t="shared" si="54"/>
        <v>0</v>
      </c>
      <c r="AE457" s="3">
        <f>IF(IF(AC457&gt;0,$Q$5-$Q$4,$Q$5-Расчет!X471)&gt;0,IF(AC457&gt;0,$Q$5-$Q$4,$Q$5-Расчет!X471),0)</f>
        <v>0</v>
      </c>
      <c r="AF457" s="3">
        <f t="shared" si="55"/>
        <v>0</v>
      </c>
      <c r="AG457" s="3">
        <f>IF(IF(AE457&gt;0,$Q$6-$Q$5,$Q$6-Расчет!X471)&gt;0,IF(AE457&gt;0,$Q$6-$Q$5,$Q$6-Расчет!X471),0)</f>
        <v>0</v>
      </c>
      <c r="AH457" s="3">
        <f t="shared" si="56"/>
        <v>0</v>
      </c>
    </row>
    <row r="458" spans="1:34" x14ac:dyDescent="0.25">
      <c r="A458" s="3">
        <f>IF(Расчет!H472='ФОРМУЛЫ!'!$B$4,Расчет!G472*Расчет!$N$28,IF(Расчет!H472='ФОРМУЛЫ!'!$B$5,Расчет!G472,IF(Расчет!H472='ФОРМУЛЫ!'!$B$6,Расчет!G472*Расчет!$O$28,0)))</f>
        <v>0</v>
      </c>
      <c r="B458" s="3">
        <f>A458*Расчет!E472</f>
        <v>0</v>
      </c>
      <c r="C458" s="3">
        <f>IF(Расчет!J472='ФОРМУЛЫ!'!$B$3,Расчет!G472*Расчет!I472/100,IF(Расчет!J472='ФОРМУЛЫ!'!$B$4,Расчет!I472*Расчет!$N$28,IF(Расчет!J472='ФОРМУЛЫ!'!$B$5,Расчет!I472,IF(Расчет!J472='ФОРМУЛЫ!'!$B$6,Расчет!I472*Расчет!$O$28,0))))</f>
        <v>0</v>
      </c>
      <c r="D458" s="3">
        <f>C458*Расчет!E472</f>
        <v>0</v>
      </c>
      <c r="E458" s="3">
        <f t="shared" si="49"/>
        <v>0</v>
      </c>
      <c r="F458" s="3">
        <f>E458*Расчет!E472</f>
        <v>0</v>
      </c>
      <c r="G458" s="3">
        <f>IF(Расчет!M472="",'ФОРМУЛЫ!'!E458*(100+Расчет!$M$28)/100,'ФОРМУЛЫ!'!E458*(100+Расчет!M472)/100)</f>
        <v>0</v>
      </c>
      <c r="H458" s="7">
        <f>IF(Расчет!M472="",ROUND(Расчет!K472*(1+Расчет!$M$28/100),0),ROUND(Расчет!K472*(1+Расчет!M472/100),0))</f>
        <v>0</v>
      </c>
      <c r="I458" s="7">
        <f>IF(Расчет!M472="",(Расчет!$M$28+100)/100,(Расчет!M472+100)/100)</f>
        <v>1.2</v>
      </c>
      <c r="J458" s="5">
        <f>IF(Расчет!P472="",IF($O$16=0,'ФОРМУЛЫ!'!H458,ROUND(Расчет!K472*'ФОРМУЛЫ!'!I458+L458,0)),Расчет!P472)</f>
        <v>0</v>
      </c>
      <c r="K458" s="5">
        <f>J458*Расчет!E472</f>
        <v>0</v>
      </c>
      <c r="L458" s="3">
        <f>IF($O$16=0,0,$M$16*(Расчет!K472/$O$16))</f>
        <v>0</v>
      </c>
      <c r="O458" s="3">
        <f>IF(Расчет!P472=0,Расчет!L472,0)</f>
        <v>0</v>
      </c>
      <c r="P458" s="12">
        <f t="shared" si="50"/>
        <v>0</v>
      </c>
      <c r="Q458" s="3">
        <f>IF(Расчет!H472='ФОРМУЛЫ!'!$B$5,'ФОРМУЛЫ!'!A458,0)</f>
        <v>0</v>
      </c>
      <c r="R458" s="3">
        <f>IF(Расчет!H472='ФОРМУЛЫ!'!$B$4,'ФОРМУЛЫ!'!A458,0)</f>
        <v>0</v>
      </c>
      <c r="S458" s="3">
        <f>IF(Расчет!H472='ФОРМУЛЫ!'!$B$6,'ФОРМУЛЫ!'!A458,0)</f>
        <v>0</v>
      </c>
      <c r="T458" s="5">
        <f>ROUND((IF(Расчет!R472='ФОРМУЛЫ!'!$E$3,(A458-A458/1.18),IF(Расчет!R472='ФОРМУЛЫ!'!$E$4,0,IF(Расчет!R472='ФОРМУЛЫ!'!$E$5,(A458-A458/1.1),X))))*Расчет!E472,2)</f>
        <v>0</v>
      </c>
      <c r="U458" s="3">
        <f>ROUND((IF(Расчет!R472='ФОРМУЛЫ!'!$E$3,(J458-J458/1.18),IF(Расчет!R472='ФОРМУЛЫ!'!$E$4,0,IF(Расчет!R472='ФОРМУЛЫ!'!$E$5,(J458-J458/1.1),X))))*Расчет!E472,2)</f>
        <v>0</v>
      </c>
      <c r="V458" s="3">
        <f>ROUND((J458-J458/1.18)*Расчет!E472,2)</f>
        <v>0</v>
      </c>
      <c r="W458" s="3">
        <f>ROUND(A458*Расчет!E472*0.21/365,2)</f>
        <v>0</v>
      </c>
      <c r="X458" s="3">
        <f t="shared" si="51"/>
        <v>0</v>
      </c>
      <c r="Y458" s="3">
        <f>IF(($Q$2-Расчет!X472)&gt;0,($Q$2-Расчет!X472),0)</f>
        <v>0</v>
      </c>
      <c r="Z458" s="3">
        <f t="shared" si="52"/>
        <v>0</v>
      </c>
      <c r="AA458" s="3">
        <f>IF(IF(Y458&gt;0,$Q$3-$Q$2,$Q$3-Расчет!X472)&gt;0,IF(Y458&gt;0,$Q$3-$Q$2,$Q$3-Расчет!X472),0)</f>
        <v>0</v>
      </c>
      <c r="AB458" s="3">
        <f t="shared" si="53"/>
        <v>0</v>
      </c>
      <c r="AC458" s="3">
        <f>IF(IF(AA458&gt;0,$Q$4-$Q$3,$Q$4-Расчет!X472)&gt;0,IF(AA458&gt;0,$Q$4-$Q$3,$Q$4-Расчет!X472),0)</f>
        <v>0</v>
      </c>
      <c r="AD458" s="3">
        <f t="shared" si="54"/>
        <v>0</v>
      </c>
      <c r="AE458" s="3">
        <f>IF(IF(AC458&gt;0,$Q$5-$Q$4,$Q$5-Расчет!X472)&gt;0,IF(AC458&gt;0,$Q$5-$Q$4,$Q$5-Расчет!X472),0)</f>
        <v>0</v>
      </c>
      <c r="AF458" s="3">
        <f t="shared" si="55"/>
        <v>0</v>
      </c>
      <c r="AG458" s="3">
        <f>IF(IF(AE458&gt;0,$Q$6-$Q$5,$Q$6-Расчет!X472)&gt;0,IF(AE458&gt;0,$Q$6-$Q$5,$Q$6-Расчет!X472),0)</f>
        <v>0</v>
      </c>
      <c r="AH458" s="3">
        <f t="shared" si="56"/>
        <v>0</v>
      </c>
    </row>
    <row r="459" spans="1:34" x14ac:dyDescent="0.25">
      <c r="A459" s="3">
        <f>IF(Расчет!H473='ФОРМУЛЫ!'!$B$4,Расчет!G473*Расчет!$N$28,IF(Расчет!H473='ФОРМУЛЫ!'!$B$5,Расчет!G473,IF(Расчет!H473='ФОРМУЛЫ!'!$B$6,Расчет!G473*Расчет!$O$28,0)))</f>
        <v>0</v>
      </c>
      <c r="B459" s="3">
        <f>A459*Расчет!E473</f>
        <v>0</v>
      </c>
      <c r="C459" s="3">
        <f>IF(Расчет!J473='ФОРМУЛЫ!'!$B$3,Расчет!G473*Расчет!I473/100,IF(Расчет!J473='ФОРМУЛЫ!'!$B$4,Расчет!I473*Расчет!$N$28,IF(Расчет!J473='ФОРМУЛЫ!'!$B$5,Расчет!I473,IF(Расчет!J473='ФОРМУЛЫ!'!$B$6,Расчет!I473*Расчет!$O$28,0))))</f>
        <v>0</v>
      </c>
      <c r="D459" s="3">
        <f>C459*Расчет!E473</f>
        <v>0</v>
      </c>
      <c r="E459" s="3">
        <f t="shared" si="49"/>
        <v>0</v>
      </c>
      <c r="F459" s="3">
        <f>E459*Расчет!E473</f>
        <v>0</v>
      </c>
      <c r="G459" s="3">
        <f>IF(Расчет!M473="",'ФОРМУЛЫ!'!E459*(100+Расчет!$M$28)/100,'ФОРМУЛЫ!'!E459*(100+Расчет!M473)/100)</f>
        <v>0</v>
      </c>
      <c r="H459" s="7">
        <f>IF(Расчет!M473="",ROUND(Расчет!K473*(1+Расчет!$M$28/100),0),ROUND(Расчет!K473*(1+Расчет!M473/100),0))</f>
        <v>0</v>
      </c>
      <c r="I459" s="7">
        <f>IF(Расчет!M473="",(Расчет!$M$28+100)/100,(Расчет!M473+100)/100)</f>
        <v>1.2</v>
      </c>
      <c r="J459" s="5">
        <f>IF(Расчет!P473="",IF($O$16=0,'ФОРМУЛЫ!'!H459,ROUND(Расчет!K473*'ФОРМУЛЫ!'!I459+L459,0)),Расчет!P473)</f>
        <v>0</v>
      </c>
      <c r="K459" s="5">
        <f>J459*Расчет!E473</f>
        <v>0</v>
      </c>
      <c r="L459" s="3">
        <f>IF($O$16=0,0,$M$16*(Расчет!K473/$O$16))</f>
        <v>0</v>
      </c>
      <c r="O459" s="3">
        <f>IF(Расчет!P473=0,Расчет!L473,0)</f>
        <v>0</v>
      </c>
      <c r="P459" s="12">
        <f t="shared" si="50"/>
        <v>0</v>
      </c>
      <c r="Q459" s="3">
        <f>IF(Расчет!H473='ФОРМУЛЫ!'!$B$5,'ФОРМУЛЫ!'!A459,0)</f>
        <v>0</v>
      </c>
      <c r="R459" s="3">
        <f>IF(Расчет!H473='ФОРМУЛЫ!'!$B$4,'ФОРМУЛЫ!'!A459,0)</f>
        <v>0</v>
      </c>
      <c r="S459" s="3">
        <f>IF(Расчет!H473='ФОРМУЛЫ!'!$B$6,'ФОРМУЛЫ!'!A459,0)</f>
        <v>0</v>
      </c>
      <c r="T459" s="5">
        <f>ROUND((IF(Расчет!R473='ФОРМУЛЫ!'!$E$3,(A459-A459/1.18),IF(Расчет!R473='ФОРМУЛЫ!'!$E$4,0,IF(Расчет!R473='ФОРМУЛЫ!'!$E$5,(A459-A459/1.1),X))))*Расчет!E473,2)</f>
        <v>0</v>
      </c>
      <c r="U459" s="3">
        <f>ROUND((IF(Расчет!R473='ФОРМУЛЫ!'!$E$3,(J459-J459/1.18),IF(Расчет!R473='ФОРМУЛЫ!'!$E$4,0,IF(Расчет!R473='ФОРМУЛЫ!'!$E$5,(J459-J459/1.1),X))))*Расчет!E473,2)</f>
        <v>0</v>
      </c>
      <c r="V459" s="3">
        <f>ROUND((J459-J459/1.18)*Расчет!E473,2)</f>
        <v>0</v>
      </c>
      <c r="W459" s="3">
        <f>ROUND(A459*Расчет!E473*0.21/365,2)</f>
        <v>0</v>
      </c>
      <c r="X459" s="3">
        <f t="shared" si="51"/>
        <v>0</v>
      </c>
      <c r="Y459" s="3">
        <f>IF(($Q$2-Расчет!X473)&gt;0,($Q$2-Расчет!X473),0)</f>
        <v>0</v>
      </c>
      <c r="Z459" s="3">
        <f t="shared" si="52"/>
        <v>0</v>
      </c>
      <c r="AA459" s="3">
        <f>IF(IF(Y459&gt;0,$Q$3-$Q$2,$Q$3-Расчет!X473)&gt;0,IF(Y459&gt;0,$Q$3-$Q$2,$Q$3-Расчет!X473),0)</f>
        <v>0</v>
      </c>
      <c r="AB459" s="3">
        <f t="shared" si="53"/>
        <v>0</v>
      </c>
      <c r="AC459" s="3">
        <f>IF(IF(AA459&gt;0,$Q$4-$Q$3,$Q$4-Расчет!X473)&gt;0,IF(AA459&gt;0,$Q$4-$Q$3,$Q$4-Расчет!X473),0)</f>
        <v>0</v>
      </c>
      <c r="AD459" s="3">
        <f t="shared" si="54"/>
        <v>0</v>
      </c>
      <c r="AE459" s="3">
        <f>IF(IF(AC459&gt;0,$Q$5-$Q$4,$Q$5-Расчет!X473)&gt;0,IF(AC459&gt;0,$Q$5-$Q$4,$Q$5-Расчет!X473),0)</f>
        <v>0</v>
      </c>
      <c r="AF459" s="3">
        <f t="shared" si="55"/>
        <v>0</v>
      </c>
      <c r="AG459" s="3">
        <f>IF(IF(AE459&gt;0,$Q$6-$Q$5,$Q$6-Расчет!X473)&gt;0,IF(AE459&gt;0,$Q$6-$Q$5,$Q$6-Расчет!X473),0)</f>
        <v>0</v>
      </c>
      <c r="AH459" s="3">
        <f t="shared" si="56"/>
        <v>0</v>
      </c>
    </row>
    <row r="460" spans="1:34" x14ac:dyDescent="0.25">
      <c r="A460" s="3">
        <f>IF(Расчет!H474='ФОРМУЛЫ!'!$B$4,Расчет!G474*Расчет!$N$28,IF(Расчет!H474='ФОРМУЛЫ!'!$B$5,Расчет!G474,IF(Расчет!H474='ФОРМУЛЫ!'!$B$6,Расчет!G474*Расчет!$O$28,0)))</f>
        <v>0</v>
      </c>
      <c r="B460" s="3">
        <f>A460*Расчет!E474</f>
        <v>0</v>
      </c>
      <c r="C460" s="3">
        <f>IF(Расчет!J474='ФОРМУЛЫ!'!$B$3,Расчет!G474*Расчет!I474/100,IF(Расчет!J474='ФОРМУЛЫ!'!$B$4,Расчет!I474*Расчет!$N$28,IF(Расчет!J474='ФОРМУЛЫ!'!$B$5,Расчет!I474,IF(Расчет!J474='ФОРМУЛЫ!'!$B$6,Расчет!I474*Расчет!$O$28,0))))</f>
        <v>0</v>
      </c>
      <c r="D460" s="3">
        <f>C460*Расчет!E474</f>
        <v>0</v>
      </c>
      <c r="E460" s="3">
        <f t="shared" si="49"/>
        <v>0</v>
      </c>
      <c r="F460" s="3">
        <f>E460*Расчет!E474</f>
        <v>0</v>
      </c>
      <c r="G460" s="3">
        <f>IF(Расчет!M474="",'ФОРМУЛЫ!'!E460*(100+Расчет!$M$28)/100,'ФОРМУЛЫ!'!E460*(100+Расчет!M474)/100)</f>
        <v>0</v>
      </c>
      <c r="H460" s="7">
        <f>IF(Расчет!M474="",ROUND(Расчет!K474*(1+Расчет!$M$28/100),0),ROUND(Расчет!K474*(1+Расчет!M474/100),0))</f>
        <v>0</v>
      </c>
      <c r="I460" s="7">
        <f>IF(Расчет!M474="",(Расчет!$M$28+100)/100,(Расчет!M474+100)/100)</f>
        <v>1.2</v>
      </c>
      <c r="J460" s="5">
        <f>IF(Расчет!P474="",IF($O$16=0,'ФОРМУЛЫ!'!H460,ROUND(Расчет!K474*'ФОРМУЛЫ!'!I460+L460,0)),Расчет!P474)</f>
        <v>0</v>
      </c>
      <c r="K460" s="5">
        <f>J460*Расчет!E474</f>
        <v>0</v>
      </c>
      <c r="L460" s="3">
        <f>IF($O$16=0,0,$M$16*(Расчет!K474/$O$16))</f>
        <v>0</v>
      </c>
      <c r="O460" s="3">
        <f>IF(Расчет!P474=0,Расчет!L474,0)</f>
        <v>0</v>
      </c>
      <c r="P460" s="12">
        <f t="shared" si="50"/>
        <v>0</v>
      </c>
      <c r="Q460" s="3">
        <f>IF(Расчет!H474='ФОРМУЛЫ!'!$B$5,'ФОРМУЛЫ!'!A460,0)</f>
        <v>0</v>
      </c>
      <c r="R460" s="3">
        <f>IF(Расчет!H474='ФОРМУЛЫ!'!$B$4,'ФОРМУЛЫ!'!A460,0)</f>
        <v>0</v>
      </c>
      <c r="S460" s="3">
        <f>IF(Расчет!H474='ФОРМУЛЫ!'!$B$6,'ФОРМУЛЫ!'!A460,0)</f>
        <v>0</v>
      </c>
      <c r="T460" s="5">
        <f>ROUND((IF(Расчет!R474='ФОРМУЛЫ!'!$E$3,(A460-A460/1.18),IF(Расчет!R474='ФОРМУЛЫ!'!$E$4,0,IF(Расчет!R474='ФОРМУЛЫ!'!$E$5,(A460-A460/1.1),X))))*Расчет!E474,2)</f>
        <v>0</v>
      </c>
      <c r="U460" s="3">
        <f>ROUND((IF(Расчет!R474='ФОРМУЛЫ!'!$E$3,(J460-J460/1.18),IF(Расчет!R474='ФОРМУЛЫ!'!$E$4,0,IF(Расчет!R474='ФОРМУЛЫ!'!$E$5,(J460-J460/1.1),X))))*Расчет!E474,2)</f>
        <v>0</v>
      </c>
      <c r="V460" s="3">
        <f>ROUND((J460-J460/1.18)*Расчет!E474,2)</f>
        <v>0</v>
      </c>
      <c r="W460" s="3">
        <f>ROUND(A460*Расчет!E474*0.21/365,2)</f>
        <v>0</v>
      </c>
      <c r="X460" s="3">
        <f t="shared" si="51"/>
        <v>0</v>
      </c>
      <c r="Y460" s="3">
        <f>IF(($Q$2-Расчет!X474)&gt;0,($Q$2-Расчет!X474),0)</f>
        <v>0</v>
      </c>
      <c r="Z460" s="3">
        <f t="shared" si="52"/>
        <v>0</v>
      </c>
      <c r="AA460" s="3">
        <f>IF(IF(Y460&gt;0,$Q$3-$Q$2,$Q$3-Расчет!X474)&gt;0,IF(Y460&gt;0,$Q$3-$Q$2,$Q$3-Расчет!X474),0)</f>
        <v>0</v>
      </c>
      <c r="AB460" s="3">
        <f t="shared" si="53"/>
        <v>0</v>
      </c>
      <c r="AC460" s="3">
        <f>IF(IF(AA460&gt;0,$Q$4-$Q$3,$Q$4-Расчет!X474)&gt;0,IF(AA460&gt;0,$Q$4-$Q$3,$Q$4-Расчет!X474),0)</f>
        <v>0</v>
      </c>
      <c r="AD460" s="3">
        <f t="shared" si="54"/>
        <v>0</v>
      </c>
      <c r="AE460" s="3">
        <f>IF(IF(AC460&gt;0,$Q$5-$Q$4,$Q$5-Расчет!X474)&gt;0,IF(AC460&gt;0,$Q$5-$Q$4,$Q$5-Расчет!X474),0)</f>
        <v>0</v>
      </c>
      <c r="AF460" s="3">
        <f t="shared" si="55"/>
        <v>0</v>
      </c>
      <c r="AG460" s="3">
        <f>IF(IF(AE460&gt;0,$Q$6-$Q$5,$Q$6-Расчет!X474)&gt;0,IF(AE460&gt;0,$Q$6-$Q$5,$Q$6-Расчет!X474),0)</f>
        <v>0</v>
      </c>
      <c r="AH460" s="3">
        <f t="shared" si="56"/>
        <v>0</v>
      </c>
    </row>
    <row r="461" spans="1:34" x14ac:dyDescent="0.25">
      <c r="A461" s="3">
        <f>IF(Расчет!H475='ФОРМУЛЫ!'!$B$4,Расчет!G475*Расчет!$N$28,IF(Расчет!H475='ФОРМУЛЫ!'!$B$5,Расчет!G475,IF(Расчет!H475='ФОРМУЛЫ!'!$B$6,Расчет!G475*Расчет!$O$28,0)))</f>
        <v>0</v>
      </c>
      <c r="B461" s="3">
        <f>A461*Расчет!E475</f>
        <v>0</v>
      </c>
      <c r="C461" s="3">
        <f>IF(Расчет!J475='ФОРМУЛЫ!'!$B$3,Расчет!G475*Расчет!I475/100,IF(Расчет!J475='ФОРМУЛЫ!'!$B$4,Расчет!I475*Расчет!$N$28,IF(Расчет!J475='ФОРМУЛЫ!'!$B$5,Расчет!I475,IF(Расчет!J475='ФОРМУЛЫ!'!$B$6,Расчет!I475*Расчет!$O$28,0))))</f>
        <v>0</v>
      </c>
      <c r="D461" s="3">
        <f>C461*Расчет!E475</f>
        <v>0</v>
      </c>
      <c r="E461" s="3">
        <f t="shared" si="49"/>
        <v>0</v>
      </c>
      <c r="F461" s="3">
        <f>E461*Расчет!E475</f>
        <v>0</v>
      </c>
      <c r="G461" s="3">
        <f>IF(Расчет!M475="",'ФОРМУЛЫ!'!E461*(100+Расчет!$M$28)/100,'ФОРМУЛЫ!'!E461*(100+Расчет!M475)/100)</f>
        <v>0</v>
      </c>
      <c r="H461" s="7">
        <f>IF(Расчет!M475="",ROUND(Расчет!K475*(1+Расчет!$M$28/100),0),ROUND(Расчет!K475*(1+Расчет!M475/100),0))</f>
        <v>0</v>
      </c>
      <c r="I461" s="7">
        <f>IF(Расчет!M475="",(Расчет!$M$28+100)/100,(Расчет!M475+100)/100)</f>
        <v>1.2</v>
      </c>
      <c r="J461" s="5">
        <f>IF(Расчет!P475="",IF($O$16=0,'ФОРМУЛЫ!'!H461,ROUND(Расчет!K475*'ФОРМУЛЫ!'!I461+L461,0)),Расчет!P475)</f>
        <v>0</v>
      </c>
      <c r="K461" s="5">
        <f>J461*Расчет!E475</f>
        <v>0</v>
      </c>
      <c r="L461" s="3">
        <f>IF($O$16=0,0,$M$16*(Расчет!K475/$O$16))</f>
        <v>0</v>
      </c>
      <c r="O461" s="3">
        <f>IF(Расчет!P475=0,Расчет!L475,0)</f>
        <v>0</v>
      </c>
      <c r="P461" s="12">
        <f t="shared" si="50"/>
        <v>0</v>
      </c>
      <c r="Q461" s="3">
        <f>IF(Расчет!H475='ФОРМУЛЫ!'!$B$5,'ФОРМУЛЫ!'!A461,0)</f>
        <v>0</v>
      </c>
      <c r="R461" s="3">
        <f>IF(Расчет!H475='ФОРМУЛЫ!'!$B$4,'ФОРМУЛЫ!'!A461,0)</f>
        <v>0</v>
      </c>
      <c r="S461" s="3">
        <f>IF(Расчет!H475='ФОРМУЛЫ!'!$B$6,'ФОРМУЛЫ!'!A461,0)</f>
        <v>0</v>
      </c>
      <c r="T461" s="5">
        <f>ROUND((IF(Расчет!R475='ФОРМУЛЫ!'!$E$3,(A461-A461/1.18),IF(Расчет!R475='ФОРМУЛЫ!'!$E$4,0,IF(Расчет!R475='ФОРМУЛЫ!'!$E$5,(A461-A461/1.1),X))))*Расчет!E475,2)</f>
        <v>0</v>
      </c>
      <c r="U461" s="3">
        <f>ROUND((IF(Расчет!R475='ФОРМУЛЫ!'!$E$3,(J461-J461/1.18),IF(Расчет!R475='ФОРМУЛЫ!'!$E$4,0,IF(Расчет!R475='ФОРМУЛЫ!'!$E$5,(J461-J461/1.1),X))))*Расчет!E475,2)</f>
        <v>0</v>
      </c>
      <c r="V461" s="3">
        <f>ROUND((J461-J461/1.18)*Расчет!E475,2)</f>
        <v>0</v>
      </c>
      <c r="W461" s="3">
        <f>ROUND(A461*Расчет!E475*0.21/365,2)</f>
        <v>0</v>
      </c>
      <c r="X461" s="3">
        <f t="shared" si="51"/>
        <v>0</v>
      </c>
      <c r="Y461" s="3">
        <f>IF(($Q$2-Расчет!X475)&gt;0,($Q$2-Расчет!X475),0)</f>
        <v>0</v>
      </c>
      <c r="Z461" s="3">
        <f t="shared" si="52"/>
        <v>0</v>
      </c>
      <c r="AA461" s="3">
        <f>IF(IF(Y461&gt;0,$Q$3-$Q$2,$Q$3-Расчет!X475)&gt;0,IF(Y461&gt;0,$Q$3-$Q$2,$Q$3-Расчет!X475),0)</f>
        <v>0</v>
      </c>
      <c r="AB461" s="3">
        <f t="shared" si="53"/>
        <v>0</v>
      </c>
      <c r="AC461" s="3">
        <f>IF(IF(AA461&gt;0,$Q$4-$Q$3,$Q$4-Расчет!X475)&gt;0,IF(AA461&gt;0,$Q$4-$Q$3,$Q$4-Расчет!X475),0)</f>
        <v>0</v>
      </c>
      <c r="AD461" s="3">
        <f t="shared" si="54"/>
        <v>0</v>
      </c>
      <c r="AE461" s="3">
        <f>IF(IF(AC461&gt;0,$Q$5-$Q$4,$Q$5-Расчет!X475)&gt;0,IF(AC461&gt;0,$Q$5-$Q$4,$Q$5-Расчет!X475),0)</f>
        <v>0</v>
      </c>
      <c r="AF461" s="3">
        <f t="shared" si="55"/>
        <v>0</v>
      </c>
      <c r="AG461" s="3">
        <f>IF(IF(AE461&gt;0,$Q$6-$Q$5,$Q$6-Расчет!X475)&gt;0,IF(AE461&gt;0,$Q$6-$Q$5,$Q$6-Расчет!X475),0)</f>
        <v>0</v>
      </c>
      <c r="AH461" s="3">
        <f t="shared" si="56"/>
        <v>0</v>
      </c>
    </row>
    <row r="462" spans="1:34" x14ac:dyDescent="0.25">
      <c r="A462" s="3">
        <f>IF(Расчет!H476='ФОРМУЛЫ!'!$B$4,Расчет!G476*Расчет!$N$28,IF(Расчет!H476='ФОРМУЛЫ!'!$B$5,Расчет!G476,IF(Расчет!H476='ФОРМУЛЫ!'!$B$6,Расчет!G476*Расчет!$O$28,0)))</f>
        <v>0</v>
      </c>
      <c r="B462" s="3">
        <f>A462*Расчет!E476</f>
        <v>0</v>
      </c>
      <c r="C462" s="3">
        <f>IF(Расчет!J476='ФОРМУЛЫ!'!$B$3,Расчет!G476*Расчет!I476/100,IF(Расчет!J476='ФОРМУЛЫ!'!$B$4,Расчет!I476*Расчет!$N$28,IF(Расчет!J476='ФОРМУЛЫ!'!$B$5,Расчет!I476,IF(Расчет!J476='ФОРМУЛЫ!'!$B$6,Расчет!I476*Расчет!$O$28,0))))</f>
        <v>0</v>
      </c>
      <c r="D462" s="3">
        <f>C462*Расчет!E476</f>
        <v>0</v>
      </c>
      <c r="E462" s="3">
        <f t="shared" si="49"/>
        <v>0</v>
      </c>
      <c r="F462" s="3">
        <f>E462*Расчет!E476</f>
        <v>0</v>
      </c>
      <c r="G462" s="3">
        <f>IF(Расчет!M476="",'ФОРМУЛЫ!'!E462*(100+Расчет!$M$28)/100,'ФОРМУЛЫ!'!E462*(100+Расчет!M476)/100)</f>
        <v>0</v>
      </c>
      <c r="H462" s="7">
        <f>IF(Расчет!M476="",ROUND(Расчет!K476*(1+Расчет!$M$28/100),0),ROUND(Расчет!K476*(1+Расчет!M476/100),0))</f>
        <v>0</v>
      </c>
      <c r="I462" s="7">
        <f>IF(Расчет!M476="",(Расчет!$M$28+100)/100,(Расчет!M476+100)/100)</f>
        <v>1.2</v>
      </c>
      <c r="J462" s="5">
        <f>IF(Расчет!P476="",IF($O$16=0,'ФОРМУЛЫ!'!H462,ROUND(Расчет!K476*'ФОРМУЛЫ!'!I462+L462,0)),Расчет!P476)</f>
        <v>0</v>
      </c>
      <c r="K462" s="5">
        <f>J462*Расчет!E476</f>
        <v>0</v>
      </c>
      <c r="L462" s="3">
        <f>IF($O$16=0,0,$M$16*(Расчет!K476/$O$16))</f>
        <v>0</v>
      </c>
      <c r="O462" s="3">
        <f>IF(Расчет!P476=0,Расчет!L476,0)</f>
        <v>0</v>
      </c>
      <c r="P462" s="12">
        <f t="shared" si="50"/>
        <v>0</v>
      </c>
      <c r="Q462" s="3">
        <f>IF(Расчет!H476='ФОРМУЛЫ!'!$B$5,'ФОРМУЛЫ!'!A462,0)</f>
        <v>0</v>
      </c>
      <c r="R462" s="3">
        <f>IF(Расчет!H476='ФОРМУЛЫ!'!$B$4,'ФОРМУЛЫ!'!A462,0)</f>
        <v>0</v>
      </c>
      <c r="S462" s="3">
        <f>IF(Расчет!H476='ФОРМУЛЫ!'!$B$6,'ФОРМУЛЫ!'!A462,0)</f>
        <v>0</v>
      </c>
      <c r="T462" s="5">
        <f>ROUND((IF(Расчет!R476='ФОРМУЛЫ!'!$E$3,(A462-A462/1.18),IF(Расчет!R476='ФОРМУЛЫ!'!$E$4,0,IF(Расчет!R476='ФОРМУЛЫ!'!$E$5,(A462-A462/1.1),X))))*Расчет!E476,2)</f>
        <v>0</v>
      </c>
      <c r="U462" s="3">
        <f>ROUND((IF(Расчет!R476='ФОРМУЛЫ!'!$E$3,(J462-J462/1.18),IF(Расчет!R476='ФОРМУЛЫ!'!$E$4,0,IF(Расчет!R476='ФОРМУЛЫ!'!$E$5,(J462-J462/1.1),X))))*Расчет!E476,2)</f>
        <v>0</v>
      </c>
      <c r="V462" s="3">
        <f>ROUND((J462-J462/1.18)*Расчет!E476,2)</f>
        <v>0</v>
      </c>
      <c r="W462" s="3">
        <f>ROUND(A462*Расчет!E476*0.21/365,2)</f>
        <v>0</v>
      </c>
      <c r="X462" s="3">
        <f t="shared" si="51"/>
        <v>0</v>
      </c>
      <c r="Y462" s="3">
        <f>IF(($Q$2-Расчет!X476)&gt;0,($Q$2-Расчет!X476),0)</f>
        <v>0</v>
      </c>
      <c r="Z462" s="3">
        <f t="shared" si="52"/>
        <v>0</v>
      </c>
      <c r="AA462" s="3">
        <f>IF(IF(Y462&gt;0,$Q$3-$Q$2,$Q$3-Расчет!X476)&gt;0,IF(Y462&gt;0,$Q$3-$Q$2,$Q$3-Расчет!X476),0)</f>
        <v>0</v>
      </c>
      <c r="AB462" s="3">
        <f t="shared" si="53"/>
        <v>0</v>
      </c>
      <c r="AC462" s="3">
        <f>IF(IF(AA462&gt;0,$Q$4-$Q$3,$Q$4-Расчет!X476)&gt;0,IF(AA462&gt;0,$Q$4-$Q$3,$Q$4-Расчет!X476),0)</f>
        <v>0</v>
      </c>
      <c r="AD462" s="3">
        <f t="shared" si="54"/>
        <v>0</v>
      </c>
      <c r="AE462" s="3">
        <f>IF(IF(AC462&gt;0,$Q$5-$Q$4,$Q$5-Расчет!X476)&gt;0,IF(AC462&gt;0,$Q$5-$Q$4,$Q$5-Расчет!X476),0)</f>
        <v>0</v>
      </c>
      <c r="AF462" s="3">
        <f t="shared" si="55"/>
        <v>0</v>
      </c>
      <c r="AG462" s="3">
        <f>IF(IF(AE462&gt;0,$Q$6-$Q$5,$Q$6-Расчет!X476)&gt;0,IF(AE462&gt;0,$Q$6-$Q$5,$Q$6-Расчет!X476),0)</f>
        <v>0</v>
      </c>
      <c r="AH462" s="3">
        <f t="shared" si="56"/>
        <v>0</v>
      </c>
    </row>
    <row r="463" spans="1:34" x14ac:dyDescent="0.25">
      <c r="A463" s="3">
        <f>IF(Расчет!H477='ФОРМУЛЫ!'!$B$4,Расчет!G477*Расчет!$N$28,IF(Расчет!H477='ФОРМУЛЫ!'!$B$5,Расчет!G477,IF(Расчет!H477='ФОРМУЛЫ!'!$B$6,Расчет!G477*Расчет!$O$28,0)))</f>
        <v>0</v>
      </c>
      <c r="B463" s="3">
        <f>A463*Расчет!E477</f>
        <v>0</v>
      </c>
      <c r="C463" s="3">
        <f>IF(Расчет!J477='ФОРМУЛЫ!'!$B$3,Расчет!G477*Расчет!I477/100,IF(Расчет!J477='ФОРМУЛЫ!'!$B$4,Расчет!I477*Расчет!$N$28,IF(Расчет!J477='ФОРМУЛЫ!'!$B$5,Расчет!I477,IF(Расчет!J477='ФОРМУЛЫ!'!$B$6,Расчет!I477*Расчет!$O$28,0))))</f>
        <v>0</v>
      </c>
      <c r="D463" s="3">
        <f>C463*Расчет!E477</f>
        <v>0</v>
      </c>
      <c r="E463" s="3">
        <f t="shared" si="49"/>
        <v>0</v>
      </c>
      <c r="F463" s="3">
        <f>E463*Расчет!E477</f>
        <v>0</v>
      </c>
      <c r="G463" s="3">
        <f>IF(Расчет!M477="",'ФОРМУЛЫ!'!E463*(100+Расчет!$M$28)/100,'ФОРМУЛЫ!'!E463*(100+Расчет!M477)/100)</f>
        <v>0</v>
      </c>
      <c r="H463" s="7">
        <f>IF(Расчет!M477="",ROUND(Расчет!K477*(1+Расчет!$M$28/100),0),ROUND(Расчет!K477*(1+Расчет!M477/100),0))</f>
        <v>0</v>
      </c>
      <c r="I463" s="7">
        <f>IF(Расчет!M477="",(Расчет!$M$28+100)/100,(Расчет!M477+100)/100)</f>
        <v>1.2</v>
      </c>
      <c r="J463" s="5">
        <f>IF(Расчет!P477="",IF($O$16=0,'ФОРМУЛЫ!'!H463,ROUND(Расчет!K477*'ФОРМУЛЫ!'!I463+L463,0)),Расчет!P477)</f>
        <v>0</v>
      </c>
      <c r="K463" s="5">
        <f>J463*Расчет!E477</f>
        <v>0</v>
      </c>
      <c r="L463" s="3">
        <f>IF($O$16=0,0,$M$16*(Расчет!K477/$O$16))</f>
        <v>0</v>
      </c>
      <c r="O463" s="3">
        <f>IF(Расчет!P477=0,Расчет!L477,0)</f>
        <v>0</v>
      </c>
      <c r="P463" s="12">
        <f t="shared" si="50"/>
        <v>0</v>
      </c>
      <c r="Q463" s="3">
        <f>IF(Расчет!H477='ФОРМУЛЫ!'!$B$5,'ФОРМУЛЫ!'!A463,0)</f>
        <v>0</v>
      </c>
      <c r="R463" s="3">
        <f>IF(Расчет!H477='ФОРМУЛЫ!'!$B$4,'ФОРМУЛЫ!'!A463,0)</f>
        <v>0</v>
      </c>
      <c r="S463" s="3">
        <f>IF(Расчет!H477='ФОРМУЛЫ!'!$B$6,'ФОРМУЛЫ!'!A463,0)</f>
        <v>0</v>
      </c>
      <c r="T463" s="5">
        <f>ROUND((IF(Расчет!R477='ФОРМУЛЫ!'!$E$3,(A463-A463/1.18),IF(Расчет!R477='ФОРМУЛЫ!'!$E$4,0,IF(Расчет!R477='ФОРМУЛЫ!'!$E$5,(A463-A463/1.1),X))))*Расчет!E477,2)</f>
        <v>0</v>
      </c>
      <c r="U463" s="3">
        <f>ROUND((IF(Расчет!R477='ФОРМУЛЫ!'!$E$3,(J463-J463/1.18),IF(Расчет!R477='ФОРМУЛЫ!'!$E$4,0,IF(Расчет!R477='ФОРМУЛЫ!'!$E$5,(J463-J463/1.1),X))))*Расчет!E477,2)</f>
        <v>0</v>
      </c>
      <c r="V463" s="3">
        <f>ROUND((J463-J463/1.18)*Расчет!E477,2)</f>
        <v>0</v>
      </c>
      <c r="W463" s="3">
        <f>ROUND(A463*Расчет!E477*0.21/365,2)</f>
        <v>0</v>
      </c>
      <c r="X463" s="3">
        <f t="shared" si="51"/>
        <v>0</v>
      </c>
      <c r="Y463" s="3">
        <f>IF(($Q$2-Расчет!X477)&gt;0,($Q$2-Расчет!X477),0)</f>
        <v>0</v>
      </c>
      <c r="Z463" s="3">
        <f t="shared" si="52"/>
        <v>0</v>
      </c>
      <c r="AA463" s="3">
        <f>IF(IF(Y463&gt;0,$Q$3-$Q$2,$Q$3-Расчет!X477)&gt;0,IF(Y463&gt;0,$Q$3-$Q$2,$Q$3-Расчет!X477),0)</f>
        <v>0</v>
      </c>
      <c r="AB463" s="3">
        <f t="shared" si="53"/>
        <v>0</v>
      </c>
      <c r="AC463" s="3">
        <f>IF(IF(AA463&gt;0,$Q$4-$Q$3,$Q$4-Расчет!X477)&gt;0,IF(AA463&gt;0,$Q$4-$Q$3,$Q$4-Расчет!X477),0)</f>
        <v>0</v>
      </c>
      <c r="AD463" s="3">
        <f t="shared" si="54"/>
        <v>0</v>
      </c>
      <c r="AE463" s="3">
        <f>IF(IF(AC463&gt;0,$Q$5-$Q$4,$Q$5-Расчет!X477)&gt;0,IF(AC463&gt;0,$Q$5-$Q$4,$Q$5-Расчет!X477),0)</f>
        <v>0</v>
      </c>
      <c r="AF463" s="3">
        <f t="shared" si="55"/>
        <v>0</v>
      </c>
      <c r="AG463" s="3">
        <f>IF(IF(AE463&gt;0,$Q$6-$Q$5,$Q$6-Расчет!X477)&gt;0,IF(AE463&gt;0,$Q$6-$Q$5,$Q$6-Расчет!X477),0)</f>
        <v>0</v>
      </c>
      <c r="AH463" s="3">
        <f t="shared" si="56"/>
        <v>0</v>
      </c>
    </row>
    <row r="464" spans="1:34" x14ac:dyDescent="0.25">
      <c r="A464" s="3">
        <f>IF(Расчет!H478='ФОРМУЛЫ!'!$B$4,Расчет!G478*Расчет!$N$28,IF(Расчет!H478='ФОРМУЛЫ!'!$B$5,Расчет!G478,IF(Расчет!H478='ФОРМУЛЫ!'!$B$6,Расчет!G478*Расчет!$O$28,0)))</f>
        <v>0</v>
      </c>
      <c r="B464" s="3">
        <f>A464*Расчет!E478</f>
        <v>0</v>
      </c>
      <c r="C464" s="3">
        <f>IF(Расчет!J478='ФОРМУЛЫ!'!$B$3,Расчет!G478*Расчет!I478/100,IF(Расчет!J478='ФОРМУЛЫ!'!$B$4,Расчет!I478*Расчет!$N$28,IF(Расчет!J478='ФОРМУЛЫ!'!$B$5,Расчет!I478,IF(Расчет!J478='ФОРМУЛЫ!'!$B$6,Расчет!I478*Расчет!$O$28,0))))</f>
        <v>0</v>
      </c>
      <c r="D464" s="3">
        <f>C464*Расчет!E478</f>
        <v>0</v>
      </c>
      <c r="E464" s="3">
        <f t="shared" si="49"/>
        <v>0</v>
      </c>
      <c r="F464" s="3">
        <f>E464*Расчет!E478</f>
        <v>0</v>
      </c>
      <c r="G464" s="3">
        <f>IF(Расчет!M478="",'ФОРМУЛЫ!'!E464*(100+Расчет!$M$28)/100,'ФОРМУЛЫ!'!E464*(100+Расчет!M478)/100)</f>
        <v>0</v>
      </c>
      <c r="H464" s="7">
        <f>IF(Расчет!M478="",ROUND(Расчет!K478*(1+Расчет!$M$28/100),0),ROUND(Расчет!K478*(1+Расчет!M478/100),0))</f>
        <v>0</v>
      </c>
      <c r="I464" s="7">
        <f>IF(Расчет!M478="",(Расчет!$M$28+100)/100,(Расчет!M478+100)/100)</f>
        <v>1.2</v>
      </c>
      <c r="J464" s="5">
        <f>IF(Расчет!P478="",IF($O$16=0,'ФОРМУЛЫ!'!H464,ROUND(Расчет!K478*'ФОРМУЛЫ!'!I464+L464,0)),Расчет!P478)</f>
        <v>0</v>
      </c>
      <c r="K464" s="5">
        <f>J464*Расчет!E478</f>
        <v>0</v>
      </c>
      <c r="L464" s="3">
        <f>IF($O$16=0,0,$M$16*(Расчет!K478/$O$16))</f>
        <v>0</v>
      </c>
      <c r="O464" s="3">
        <f>IF(Расчет!P478=0,Расчет!L478,0)</f>
        <v>0</v>
      </c>
      <c r="P464" s="12">
        <f t="shared" si="50"/>
        <v>0</v>
      </c>
      <c r="Q464" s="3">
        <f>IF(Расчет!H478='ФОРМУЛЫ!'!$B$5,'ФОРМУЛЫ!'!A464,0)</f>
        <v>0</v>
      </c>
      <c r="R464" s="3">
        <f>IF(Расчет!H478='ФОРМУЛЫ!'!$B$4,'ФОРМУЛЫ!'!A464,0)</f>
        <v>0</v>
      </c>
      <c r="S464" s="3">
        <f>IF(Расчет!H478='ФОРМУЛЫ!'!$B$6,'ФОРМУЛЫ!'!A464,0)</f>
        <v>0</v>
      </c>
      <c r="T464" s="5">
        <f>ROUND((IF(Расчет!R478='ФОРМУЛЫ!'!$E$3,(A464-A464/1.18),IF(Расчет!R478='ФОРМУЛЫ!'!$E$4,0,IF(Расчет!R478='ФОРМУЛЫ!'!$E$5,(A464-A464/1.1),X))))*Расчет!E478,2)</f>
        <v>0</v>
      </c>
      <c r="U464" s="3">
        <f>ROUND((IF(Расчет!R478='ФОРМУЛЫ!'!$E$3,(J464-J464/1.18),IF(Расчет!R478='ФОРМУЛЫ!'!$E$4,0,IF(Расчет!R478='ФОРМУЛЫ!'!$E$5,(J464-J464/1.1),X))))*Расчет!E478,2)</f>
        <v>0</v>
      </c>
      <c r="V464" s="3">
        <f>ROUND((J464-J464/1.18)*Расчет!E478,2)</f>
        <v>0</v>
      </c>
      <c r="W464" s="3">
        <f>ROUND(A464*Расчет!E478*0.21/365,2)</f>
        <v>0</v>
      </c>
      <c r="X464" s="3">
        <f t="shared" si="51"/>
        <v>0</v>
      </c>
      <c r="Y464" s="3">
        <f>IF(($Q$2-Расчет!X478)&gt;0,($Q$2-Расчет!X478),0)</f>
        <v>0</v>
      </c>
      <c r="Z464" s="3">
        <f t="shared" si="52"/>
        <v>0</v>
      </c>
      <c r="AA464" s="3">
        <f>IF(IF(Y464&gt;0,$Q$3-$Q$2,$Q$3-Расчет!X478)&gt;0,IF(Y464&gt;0,$Q$3-$Q$2,$Q$3-Расчет!X478),0)</f>
        <v>0</v>
      </c>
      <c r="AB464" s="3">
        <f t="shared" si="53"/>
        <v>0</v>
      </c>
      <c r="AC464" s="3">
        <f>IF(IF(AA464&gt;0,$Q$4-$Q$3,$Q$4-Расчет!X478)&gt;0,IF(AA464&gt;0,$Q$4-$Q$3,$Q$4-Расчет!X478),0)</f>
        <v>0</v>
      </c>
      <c r="AD464" s="3">
        <f t="shared" si="54"/>
        <v>0</v>
      </c>
      <c r="AE464" s="3">
        <f>IF(IF(AC464&gt;0,$Q$5-$Q$4,$Q$5-Расчет!X478)&gt;0,IF(AC464&gt;0,$Q$5-$Q$4,$Q$5-Расчет!X478),0)</f>
        <v>0</v>
      </c>
      <c r="AF464" s="3">
        <f t="shared" si="55"/>
        <v>0</v>
      </c>
      <c r="AG464" s="3">
        <f>IF(IF(AE464&gt;0,$Q$6-$Q$5,$Q$6-Расчет!X478)&gt;0,IF(AE464&gt;0,$Q$6-$Q$5,$Q$6-Расчет!X478),0)</f>
        <v>0</v>
      </c>
      <c r="AH464" s="3">
        <f t="shared" si="56"/>
        <v>0</v>
      </c>
    </row>
    <row r="465" spans="1:34" x14ac:dyDescent="0.25">
      <c r="A465" s="3">
        <f>IF(Расчет!H479='ФОРМУЛЫ!'!$B$4,Расчет!G479*Расчет!$N$28,IF(Расчет!H479='ФОРМУЛЫ!'!$B$5,Расчет!G479,IF(Расчет!H479='ФОРМУЛЫ!'!$B$6,Расчет!G479*Расчет!$O$28,0)))</f>
        <v>0</v>
      </c>
      <c r="B465" s="3">
        <f>A465*Расчет!E479</f>
        <v>0</v>
      </c>
      <c r="C465" s="3">
        <f>IF(Расчет!J479='ФОРМУЛЫ!'!$B$3,Расчет!G479*Расчет!I479/100,IF(Расчет!J479='ФОРМУЛЫ!'!$B$4,Расчет!I479*Расчет!$N$28,IF(Расчет!J479='ФОРМУЛЫ!'!$B$5,Расчет!I479,IF(Расчет!J479='ФОРМУЛЫ!'!$B$6,Расчет!I479*Расчет!$O$28,0))))</f>
        <v>0</v>
      </c>
      <c r="D465" s="3">
        <f>C465*Расчет!E479</f>
        <v>0</v>
      </c>
      <c r="E465" s="3">
        <f t="shared" ref="E465:E528" si="57">A465-C465</f>
        <v>0</v>
      </c>
      <c r="F465" s="3">
        <f>E465*Расчет!E479</f>
        <v>0</v>
      </c>
      <c r="G465" s="3">
        <f>IF(Расчет!M479="",'ФОРМУЛЫ!'!E465*(100+Расчет!$M$28)/100,'ФОРМУЛЫ!'!E465*(100+Расчет!M479)/100)</f>
        <v>0</v>
      </c>
      <c r="H465" s="7">
        <f>IF(Расчет!M479="",ROUND(Расчет!K479*(1+Расчет!$M$28/100),0),ROUND(Расчет!K479*(1+Расчет!M479/100),0))</f>
        <v>0</v>
      </c>
      <c r="I465" s="7">
        <f>IF(Расчет!M479="",(Расчет!$M$28+100)/100,(Расчет!M479+100)/100)</f>
        <v>1.2</v>
      </c>
      <c r="J465" s="5">
        <f>IF(Расчет!P479="",IF($O$16=0,'ФОРМУЛЫ!'!H465,ROUND(Расчет!K479*'ФОРМУЛЫ!'!I465+L465,0)),Расчет!P479)</f>
        <v>0</v>
      </c>
      <c r="K465" s="5">
        <f>J465*Расчет!E479</f>
        <v>0</v>
      </c>
      <c r="L465" s="3">
        <f>IF($O$16=0,0,$M$16*(Расчет!K479/$O$16))</f>
        <v>0</v>
      </c>
      <c r="O465" s="3">
        <f>IF(Расчет!P479=0,Расчет!L479,0)</f>
        <v>0</v>
      </c>
      <c r="P465" s="12">
        <f t="shared" si="50"/>
        <v>0</v>
      </c>
      <c r="Q465" s="3">
        <f>IF(Расчет!H479='ФОРМУЛЫ!'!$B$5,'ФОРМУЛЫ!'!A465,0)</f>
        <v>0</v>
      </c>
      <c r="R465" s="3">
        <f>IF(Расчет!H479='ФОРМУЛЫ!'!$B$4,'ФОРМУЛЫ!'!A465,0)</f>
        <v>0</v>
      </c>
      <c r="S465" s="3">
        <f>IF(Расчет!H479='ФОРМУЛЫ!'!$B$6,'ФОРМУЛЫ!'!A465,0)</f>
        <v>0</v>
      </c>
      <c r="T465" s="5">
        <f>ROUND((IF(Расчет!R479='ФОРМУЛЫ!'!$E$3,(A465-A465/1.18),IF(Расчет!R479='ФОРМУЛЫ!'!$E$4,0,IF(Расчет!R479='ФОРМУЛЫ!'!$E$5,(A465-A465/1.1),X))))*Расчет!E479,2)</f>
        <v>0</v>
      </c>
      <c r="U465" s="3">
        <f>ROUND((IF(Расчет!R479='ФОРМУЛЫ!'!$E$3,(J465-J465/1.18),IF(Расчет!R479='ФОРМУЛЫ!'!$E$4,0,IF(Расчет!R479='ФОРМУЛЫ!'!$E$5,(J465-J465/1.1),X))))*Расчет!E479,2)</f>
        <v>0</v>
      </c>
      <c r="V465" s="3">
        <f>ROUND((J465-J465/1.18)*Расчет!E479,2)</f>
        <v>0</v>
      </c>
      <c r="W465" s="3">
        <f>ROUND(A465*Расчет!E479*0.21/365,2)</f>
        <v>0</v>
      </c>
      <c r="X465" s="3">
        <f t="shared" si="51"/>
        <v>0</v>
      </c>
      <c r="Y465" s="3">
        <f>IF(($Q$2-Расчет!X479)&gt;0,($Q$2-Расчет!X479),0)</f>
        <v>0</v>
      </c>
      <c r="Z465" s="3">
        <f t="shared" si="52"/>
        <v>0</v>
      </c>
      <c r="AA465" s="3">
        <f>IF(IF(Y465&gt;0,$Q$3-$Q$2,$Q$3-Расчет!X479)&gt;0,IF(Y465&gt;0,$Q$3-$Q$2,$Q$3-Расчет!X479),0)</f>
        <v>0</v>
      </c>
      <c r="AB465" s="3">
        <f t="shared" si="53"/>
        <v>0</v>
      </c>
      <c r="AC465" s="3">
        <f>IF(IF(AA465&gt;0,$Q$4-$Q$3,$Q$4-Расчет!X479)&gt;0,IF(AA465&gt;0,$Q$4-$Q$3,$Q$4-Расчет!X479),0)</f>
        <v>0</v>
      </c>
      <c r="AD465" s="3">
        <f t="shared" si="54"/>
        <v>0</v>
      </c>
      <c r="AE465" s="3">
        <f>IF(IF(AC465&gt;0,$Q$5-$Q$4,$Q$5-Расчет!X479)&gt;0,IF(AC465&gt;0,$Q$5-$Q$4,$Q$5-Расчет!X479),0)</f>
        <v>0</v>
      </c>
      <c r="AF465" s="3">
        <f t="shared" si="55"/>
        <v>0</v>
      </c>
      <c r="AG465" s="3">
        <f>IF(IF(AE465&gt;0,$Q$6-$Q$5,$Q$6-Расчет!X479)&gt;0,IF(AE465&gt;0,$Q$6-$Q$5,$Q$6-Расчет!X479),0)</f>
        <v>0</v>
      </c>
      <c r="AH465" s="3">
        <f t="shared" si="56"/>
        <v>0</v>
      </c>
    </row>
    <row r="466" spans="1:34" x14ac:dyDescent="0.25">
      <c r="A466" s="3">
        <f>IF(Расчет!H480='ФОРМУЛЫ!'!$B$4,Расчет!G480*Расчет!$N$28,IF(Расчет!H480='ФОРМУЛЫ!'!$B$5,Расчет!G480,IF(Расчет!H480='ФОРМУЛЫ!'!$B$6,Расчет!G480*Расчет!$O$28,0)))</f>
        <v>0</v>
      </c>
      <c r="B466" s="3">
        <f>A466*Расчет!E480</f>
        <v>0</v>
      </c>
      <c r="C466" s="3">
        <f>IF(Расчет!J480='ФОРМУЛЫ!'!$B$3,Расчет!G480*Расчет!I480/100,IF(Расчет!J480='ФОРМУЛЫ!'!$B$4,Расчет!I480*Расчет!$N$28,IF(Расчет!J480='ФОРМУЛЫ!'!$B$5,Расчет!I480,IF(Расчет!J480='ФОРМУЛЫ!'!$B$6,Расчет!I480*Расчет!$O$28,0))))</f>
        <v>0</v>
      </c>
      <c r="D466" s="3">
        <f>C466*Расчет!E480</f>
        <v>0</v>
      </c>
      <c r="E466" s="3">
        <f t="shared" si="57"/>
        <v>0</v>
      </c>
      <c r="F466" s="3">
        <f>E466*Расчет!E480</f>
        <v>0</v>
      </c>
      <c r="G466" s="3">
        <f>IF(Расчет!M480="",'ФОРМУЛЫ!'!E466*(100+Расчет!$M$28)/100,'ФОРМУЛЫ!'!E466*(100+Расчет!M480)/100)</f>
        <v>0</v>
      </c>
      <c r="H466" s="7">
        <f>IF(Расчет!M480="",ROUND(Расчет!K480*(1+Расчет!$M$28/100),0),ROUND(Расчет!K480*(1+Расчет!M480/100),0))</f>
        <v>0</v>
      </c>
      <c r="I466" s="7">
        <f>IF(Расчет!M480="",(Расчет!$M$28+100)/100,(Расчет!M480+100)/100)</f>
        <v>1.2</v>
      </c>
      <c r="J466" s="5">
        <f>IF(Расчет!P480="",IF($O$16=0,'ФОРМУЛЫ!'!H466,ROUND(Расчет!K480*'ФОРМУЛЫ!'!I466+L466,0)),Расчет!P480)</f>
        <v>0</v>
      </c>
      <c r="K466" s="5">
        <f>J466*Расчет!E480</f>
        <v>0</v>
      </c>
      <c r="L466" s="3">
        <f>IF($O$16=0,0,$M$16*(Расчет!K480/$O$16))</f>
        <v>0</v>
      </c>
      <c r="O466" s="3">
        <f>IF(Расчет!P480=0,Расчет!L480,0)</f>
        <v>0</v>
      </c>
      <c r="P466" s="12">
        <f t="shared" ref="P466:P529" si="58">IF(E466=0,0,(J466-E466)/J466)</f>
        <v>0</v>
      </c>
      <c r="Q466" s="3">
        <f>IF(Расчет!H480='ФОРМУЛЫ!'!$B$5,'ФОРМУЛЫ!'!A466,0)</f>
        <v>0</v>
      </c>
      <c r="R466" s="3">
        <f>IF(Расчет!H480='ФОРМУЛЫ!'!$B$4,'ФОРМУЛЫ!'!A466,0)</f>
        <v>0</v>
      </c>
      <c r="S466" s="3">
        <f>IF(Расчет!H480='ФОРМУЛЫ!'!$B$6,'ФОРМУЛЫ!'!A466,0)</f>
        <v>0</v>
      </c>
      <c r="T466" s="5">
        <f>ROUND((IF(Расчет!R480='ФОРМУЛЫ!'!$E$3,(A466-A466/1.18),IF(Расчет!R480='ФОРМУЛЫ!'!$E$4,0,IF(Расчет!R480='ФОРМУЛЫ!'!$E$5,(A466-A466/1.1),X))))*Расчет!E480,2)</f>
        <v>0</v>
      </c>
      <c r="U466" s="3">
        <f>ROUND((IF(Расчет!R480='ФОРМУЛЫ!'!$E$3,(J466-J466/1.18),IF(Расчет!R480='ФОРМУЛЫ!'!$E$4,0,IF(Расчет!R480='ФОРМУЛЫ!'!$E$5,(J466-J466/1.1),X))))*Расчет!E480,2)</f>
        <v>0</v>
      </c>
      <c r="V466" s="3">
        <f>ROUND((J466-J466/1.18)*Расчет!E480,2)</f>
        <v>0</v>
      </c>
      <c r="W466" s="3">
        <f>ROUND(A466*Расчет!E480*0.21/365,2)</f>
        <v>0</v>
      </c>
      <c r="X466" s="3">
        <f t="shared" ref="X466:X529" si="59">Z466+AB466+AD466+AF466+AH466</f>
        <v>0</v>
      </c>
      <c r="Y466" s="3">
        <f>IF(($Q$2-Расчет!X480)&gt;0,($Q$2-Расчет!X480),0)</f>
        <v>0</v>
      </c>
      <c r="Z466" s="3">
        <f t="shared" ref="Z466:Z529" si="60">$W466*Y466</f>
        <v>0</v>
      </c>
      <c r="AA466" s="3">
        <f>IF(IF(Y466&gt;0,$Q$3-$Q$2,$Q$3-Расчет!X480)&gt;0,IF(Y466&gt;0,$Q$3-$Q$2,$Q$3-Расчет!X480),0)</f>
        <v>0</v>
      </c>
      <c r="AB466" s="3">
        <f t="shared" ref="AB466:AB529" si="61">$W466*AA466</f>
        <v>0</v>
      </c>
      <c r="AC466" s="3">
        <f>IF(IF(AA466&gt;0,$Q$4-$Q$3,$Q$4-Расчет!X480)&gt;0,IF(AA466&gt;0,$Q$4-$Q$3,$Q$4-Расчет!X480),0)</f>
        <v>0</v>
      </c>
      <c r="AD466" s="3">
        <f t="shared" ref="AD466:AD529" si="62">$W466*AC466</f>
        <v>0</v>
      </c>
      <c r="AE466" s="3">
        <f>IF(IF(AC466&gt;0,$Q$5-$Q$4,$Q$5-Расчет!X480)&gt;0,IF(AC466&gt;0,$Q$5-$Q$4,$Q$5-Расчет!X480),0)</f>
        <v>0</v>
      </c>
      <c r="AF466" s="3">
        <f t="shared" ref="AF466:AF529" si="63">$W466*AE466</f>
        <v>0</v>
      </c>
      <c r="AG466" s="3">
        <f>IF(IF(AE466&gt;0,$Q$6-$Q$5,$Q$6-Расчет!X480)&gt;0,IF(AE466&gt;0,$Q$6-$Q$5,$Q$6-Расчет!X480),0)</f>
        <v>0</v>
      </c>
      <c r="AH466" s="3">
        <f t="shared" ref="AH466:AH529" si="64">$W466*AG466</f>
        <v>0</v>
      </c>
    </row>
    <row r="467" spans="1:34" x14ac:dyDescent="0.25">
      <c r="A467" s="3">
        <f>IF(Расчет!H481='ФОРМУЛЫ!'!$B$4,Расчет!G481*Расчет!$N$28,IF(Расчет!H481='ФОРМУЛЫ!'!$B$5,Расчет!G481,IF(Расчет!H481='ФОРМУЛЫ!'!$B$6,Расчет!G481*Расчет!$O$28,0)))</f>
        <v>0</v>
      </c>
      <c r="B467" s="3">
        <f>A467*Расчет!E481</f>
        <v>0</v>
      </c>
      <c r="C467" s="3">
        <f>IF(Расчет!J481='ФОРМУЛЫ!'!$B$3,Расчет!G481*Расчет!I481/100,IF(Расчет!J481='ФОРМУЛЫ!'!$B$4,Расчет!I481*Расчет!$N$28,IF(Расчет!J481='ФОРМУЛЫ!'!$B$5,Расчет!I481,IF(Расчет!J481='ФОРМУЛЫ!'!$B$6,Расчет!I481*Расчет!$O$28,0))))</f>
        <v>0</v>
      </c>
      <c r="D467" s="3">
        <f>C467*Расчет!E481</f>
        <v>0</v>
      </c>
      <c r="E467" s="3">
        <f t="shared" si="57"/>
        <v>0</v>
      </c>
      <c r="F467" s="3">
        <f>E467*Расчет!E481</f>
        <v>0</v>
      </c>
      <c r="G467" s="3">
        <f>IF(Расчет!M481="",'ФОРМУЛЫ!'!E467*(100+Расчет!$M$28)/100,'ФОРМУЛЫ!'!E467*(100+Расчет!M481)/100)</f>
        <v>0</v>
      </c>
      <c r="H467" s="7">
        <f>IF(Расчет!M481="",ROUND(Расчет!K481*(1+Расчет!$M$28/100),0),ROUND(Расчет!K481*(1+Расчет!M481/100),0))</f>
        <v>0</v>
      </c>
      <c r="I467" s="7">
        <f>IF(Расчет!M481="",(Расчет!$M$28+100)/100,(Расчет!M481+100)/100)</f>
        <v>1.2</v>
      </c>
      <c r="J467" s="5">
        <f>IF(Расчет!P481="",IF($O$16=0,'ФОРМУЛЫ!'!H467,ROUND(Расчет!K481*'ФОРМУЛЫ!'!I467+L467,0)),Расчет!P481)</f>
        <v>0</v>
      </c>
      <c r="K467" s="5">
        <f>J467*Расчет!E481</f>
        <v>0</v>
      </c>
      <c r="L467" s="3">
        <f>IF($O$16=0,0,$M$16*(Расчет!K481/$O$16))</f>
        <v>0</v>
      </c>
      <c r="O467" s="3">
        <f>IF(Расчет!P481=0,Расчет!L481,0)</f>
        <v>0</v>
      </c>
      <c r="P467" s="12">
        <f t="shared" si="58"/>
        <v>0</v>
      </c>
      <c r="Q467" s="3">
        <f>IF(Расчет!H481='ФОРМУЛЫ!'!$B$5,'ФОРМУЛЫ!'!A467,0)</f>
        <v>0</v>
      </c>
      <c r="R467" s="3">
        <f>IF(Расчет!H481='ФОРМУЛЫ!'!$B$4,'ФОРМУЛЫ!'!A467,0)</f>
        <v>0</v>
      </c>
      <c r="S467" s="3">
        <f>IF(Расчет!H481='ФОРМУЛЫ!'!$B$6,'ФОРМУЛЫ!'!A467,0)</f>
        <v>0</v>
      </c>
      <c r="T467" s="5">
        <f>ROUND((IF(Расчет!R481='ФОРМУЛЫ!'!$E$3,(A467-A467/1.18),IF(Расчет!R481='ФОРМУЛЫ!'!$E$4,0,IF(Расчет!R481='ФОРМУЛЫ!'!$E$5,(A467-A467/1.1),X))))*Расчет!E481,2)</f>
        <v>0</v>
      </c>
      <c r="U467" s="3">
        <f>ROUND((IF(Расчет!R481='ФОРМУЛЫ!'!$E$3,(J467-J467/1.18),IF(Расчет!R481='ФОРМУЛЫ!'!$E$4,0,IF(Расчет!R481='ФОРМУЛЫ!'!$E$5,(J467-J467/1.1),X))))*Расчет!E481,2)</f>
        <v>0</v>
      </c>
      <c r="V467" s="3">
        <f>ROUND((J467-J467/1.18)*Расчет!E481,2)</f>
        <v>0</v>
      </c>
      <c r="W467" s="3">
        <f>ROUND(A467*Расчет!E481*0.21/365,2)</f>
        <v>0</v>
      </c>
      <c r="X467" s="3">
        <f t="shared" si="59"/>
        <v>0</v>
      </c>
      <c r="Y467" s="3">
        <f>IF(($Q$2-Расчет!X481)&gt;0,($Q$2-Расчет!X481),0)</f>
        <v>0</v>
      </c>
      <c r="Z467" s="3">
        <f t="shared" si="60"/>
        <v>0</v>
      </c>
      <c r="AA467" s="3">
        <f>IF(IF(Y467&gt;0,$Q$3-$Q$2,$Q$3-Расчет!X481)&gt;0,IF(Y467&gt;0,$Q$3-$Q$2,$Q$3-Расчет!X481),0)</f>
        <v>0</v>
      </c>
      <c r="AB467" s="3">
        <f t="shared" si="61"/>
        <v>0</v>
      </c>
      <c r="AC467" s="3">
        <f>IF(IF(AA467&gt;0,$Q$4-$Q$3,$Q$4-Расчет!X481)&gt;0,IF(AA467&gt;0,$Q$4-$Q$3,$Q$4-Расчет!X481),0)</f>
        <v>0</v>
      </c>
      <c r="AD467" s="3">
        <f t="shared" si="62"/>
        <v>0</v>
      </c>
      <c r="AE467" s="3">
        <f>IF(IF(AC467&gt;0,$Q$5-$Q$4,$Q$5-Расчет!X481)&gt;0,IF(AC467&gt;0,$Q$5-$Q$4,$Q$5-Расчет!X481),0)</f>
        <v>0</v>
      </c>
      <c r="AF467" s="3">
        <f t="shared" si="63"/>
        <v>0</v>
      </c>
      <c r="AG467" s="3">
        <f>IF(IF(AE467&gt;0,$Q$6-$Q$5,$Q$6-Расчет!X481)&gt;0,IF(AE467&gt;0,$Q$6-$Q$5,$Q$6-Расчет!X481),0)</f>
        <v>0</v>
      </c>
      <c r="AH467" s="3">
        <f t="shared" si="64"/>
        <v>0</v>
      </c>
    </row>
    <row r="468" spans="1:34" x14ac:dyDescent="0.25">
      <c r="A468" s="3">
        <f>IF(Расчет!H482='ФОРМУЛЫ!'!$B$4,Расчет!G482*Расчет!$N$28,IF(Расчет!H482='ФОРМУЛЫ!'!$B$5,Расчет!G482,IF(Расчет!H482='ФОРМУЛЫ!'!$B$6,Расчет!G482*Расчет!$O$28,0)))</f>
        <v>0</v>
      </c>
      <c r="B468" s="3">
        <f>A468*Расчет!E482</f>
        <v>0</v>
      </c>
      <c r="C468" s="3">
        <f>IF(Расчет!J482='ФОРМУЛЫ!'!$B$3,Расчет!G482*Расчет!I482/100,IF(Расчет!J482='ФОРМУЛЫ!'!$B$4,Расчет!I482*Расчет!$N$28,IF(Расчет!J482='ФОРМУЛЫ!'!$B$5,Расчет!I482,IF(Расчет!J482='ФОРМУЛЫ!'!$B$6,Расчет!I482*Расчет!$O$28,0))))</f>
        <v>0</v>
      </c>
      <c r="D468" s="3">
        <f>C468*Расчет!E482</f>
        <v>0</v>
      </c>
      <c r="E468" s="3">
        <f t="shared" si="57"/>
        <v>0</v>
      </c>
      <c r="F468" s="3">
        <f>E468*Расчет!E482</f>
        <v>0</v>
      </c>
      <c r="G468" s="3">
        <f>IF(Расчет!M482="",'ФОРМУЛЫ!'!E468*(100+Расчет!$M$28)/100,'ФОРМУЛЫ!'!E468*(100+Расчет!M482)/100)</f>
        <v>0</v>
      </c>
      <c r="H468" s="7">
        <f>IF(Расчет!M482="",ROUND(Расчет!K482*(1+Расчет!$M$28/100),0),ROUND(Расчет!K482*(1+Расчет!M482/100),0))</f>
        <v>0</v>
      </c>
      <c r="I468" s="7">
        <f>IF(Расчет!M482="",(Расчет!$M$28+100)/100,(Расчет!M482+100)/100)</f>
        <v>1.2</v>
      </c>
      <c r="J468" s="5">
        <f>IF(Расчет!P482="",IF($O$16=0,'ФОРМУЛЫ!'!H468,ROUND(Расчет!K482*'ФОРМУЛЫ!'!I468+L468,0)),Расчет!P482)</f>
        <v>0</v>
      </c>
      <c r="K468" s="5">
        <f>J468*Расчет!E482</f>
        <v>0</v>
      </c>
      <c r="L468" s="3">
        <f>IF($O$16=0,0,$M$16*(Расчет!K482/$O$16))</f>
        <v>0</v>
      </c>
      <c r="O468" s="3">
        <f>IF(Расчет!P482=0,Расчет!L482,0)</f>
        <v>0</v>
      </c>
      <c r="P468" s="12">
        <f t="shared" si="58"/>
        <v>0</v>
      </c>
      <c r="Q468" s="3">
        <f>IF(Расчет!H482='ФОРМУЛЫ!'!$B$5,'ФОРМУЛЫ!'!A468,0)</f>
        <v>0</v>
      </c>
      <c r="R468" s="3">
        <f>IF(Расчет!H482='ФОРМУЛЫ!'!$B$4,'ФОРМУЛЫ!'!A468,0)</f>
        <v>0</v>
      </c>
      <c r="S468" s="3">
        <f>IF(Расчет!H482='ФОРМУЛЫ!'!$B$6,'ФОРМУЛЫ!'!A468,0)</f>
        <v>0</v>
      </c>
      <c r="T468" s="5">
        <f>ROUND((IF(Расчет!R482='ФОРМУЛЫ!'!$E$3,(A468-A468/1.18),IF(Расчет!R482='ФОРМУЛЫ!'!$E$4,0,IF(Расчет!R482='ФОРМУЛЫ!'!$E$5,(A468-A468/1.1),X))))*Расчет!E482,2)</f>
        <v>0</v>
      </c>
      <c r="U468" s="3">
        <f>ROUND((IF(Расчет!R482='ФОРМУЛЫ!'!$E$3,(J468-J468/1.18),IF(Расчет!R482='ФОРМУЛЫ!'!$E$4,0,IF(Расчет!R482='ФОРМУЛЫ!'!$E$5,(J468-J468/1.1),X))))*Расчет!E482,2)</f>
        <v>0</v>
      </c>
      <c r="V468" s="3">
        <f>ROUND((J468-J468/1.18)*Расчет!E482,2)</f>
        <v>0</v>
      </c>
      <c r="W468" s="3">
        <f>ROUND(A468*Расчет!E482*0.21/365,2)</f>
        <v>0</v>
      </c>
      <c r="X468" s="3">
        <f t="shared" si="59"/>
        <v>0</v>
      </c>
      <c r="Y468" s="3">
        <f>IF(($Q$2-Расчет!X482)&gt;0,($Q$2-Расчет!X482),0)</f>
        <v>0</v>
      </c>
      <c r="Z468" s="3">
        <f t="shared" si="60"/>
        <v>0</v>
      </c>
      <c r="AA468" s="3">
        <f>IF(IF(Y468&gt;0,$Q$3-$Q$2,$Q$3-Расчет!X482)&gt;0,IF(Y468&gt;0,$Q$3-$Q$2,$Q$3-Расчет!X482),0)</f>
        <v>0</v>
      </c>
      <c r="AB468" s="3">
        <f t="shared" si="61"/>
        <v>0</v>
      </c>
      <c r="AC468" s="3">
        <f>IF(IF(AA468&gt;0,$Q$4-$Q$3,$Q$4-Расчет!X482)&gt;0,IF(AA468&gt;0,$Q$4-$Q$3,$Q$4-Расчет!X482),0)</f>
        <v>0</v>
      </c>
      <c r="AD468" s="3">
        <f t="shared" si="62"/>
        <v>0</v>
      </c>
      <c r="AE468" s="3">
        <f>IF(IF(AC468&gt;0,$Q$5-$Q$4,$Q$5-Расчет!X482)&gt;0,IF(AC468&gt;0,$Q$5-$Q$4,$Q$5-Расчет!X482),0)</f>
        <v>0</v>
      </c>
      <c r="AF468" s="3">
        <f t="shared" si="63"/>
        <v>0</v>
      </c>
      <c r="AG468" s="3">
        <f>IF(IF(AE468&gt;0,$Q$6-$Q$5,$Q$6-Расчет!X482)&gt;0,IF(AE468&gt;0,$Q$6-$Q$5,$Q$6-Расчет!X482),0)</f>
        <v>0</v>
      </c>
      <c r="AH468" s="3">
        <f t="shared" si="64"/>
        <v>0</v>
      </c>
    </row>
    <row r="469" spans="1:34" x14ac:dyDescent="0.25">
      <c r="A469" s="3">
        <f>IF(Расчет!H483='ФОРМУЛЫ!'!$B$4,Расчет!G483*Расчет!$N$28,IF(Расчет!H483='ФОРМУЛЫ!'!$B$5,Расчет!G483,IF(Расчет!H483='ФОРМУЛЫ!'!$B$6,Расчет!G483*Расчет!$O$28,0)))</f>
        <v>0</v>
      </c>
      <c r="B469" s="3">
        <f>A469*Расчет!E483</f>
        <v>0</v>
      </c>
      <c r="C469" s="3">
        <f>IF(Расчет!J483='ФОРМУЛЫ!'!$B$3,Расчет!G483*Расчет!I483/100,IF(Расчет!J483='ФОРМУЛЫ!'!$B$4,Расчет!I483*Расчет!$N$28,IF(Расчет!J483='ФОРМУЛЫ!'!$B$5,Расчет!I483,IF(Расчет!J483='ФОРМУЛЫ!'!$B$6,Расчет!I483*Расчет!$O$28,0))))</f>
        <v>0</v>
      </c>
      <c r="D469" s="3">
        <f>C469*Расчет!E483</f>
        <v>0</v>
      </c>
      <c r="E469" s="3">
        <f t="shared" si="57"/>
        <v>0</v>
      </c>
      <c r="F469" s="3">
        <f>E469*Расчет!E483</f>
        <v>0</v>
      </c>
      <c r="G469" s="3">
        <f>IF(Расчет!M483="",'ФОРМУЛЫ!'!E469*(100+Расчет!$M$28)/100,'ФОРМУЛЫ!'!E469*(100+Расчет!M483)/100)</f>
        <v>0</v>
      </c>
      <c r="H469" s="7">
        <f>IF(Расчет!M483="",ROUND(Расчет!K483*(1+Расчет!$M$28/100),0),ROUND(Расчет!K483*(1+Расчет!M483/100),0))</f>
        <v>0</v>
      </c>
      <c r="I469" s="7">
        <f>IF(Расчет!M483="",(Расчет!$M$28+100)/100,(Расчет!M483+100)/100)</f>
        <v>1.2</v>
      </c>
      <c r="J469" s="5">
        <f>IF(Расчет!P483="",IF($O$16=0,'ФОРМУЛЫ!'!H469,ROUND(Расчет!K483*'ФОРМУЛЫ!'!I469+L469,0)),Расчет!P483)</f>
        <v>0</v>
      </c>
      <c r="K469" s="5">
        <f>J469*Расчет!E483</f>
        <v>0</v>
      </c>
      <c r="L469" s="3">
        <f>IF($O$16=0,0,$M$16*(Расчет!K483/$O$16))</f>
        <v>0</v>
      </c>
      <c r="O469" s="3">
        <f>IF(Расчет!P483=0,Расчет!L483,0)</f>
        <v>0</v>
      </c>
      <c r="P469" s="12">
        <f t="shared" si="58"/>
        <v>0</v>
      </c>
      <c r="Q469" s="3">
        <f>IF(Расчет!H483='ФОРМУЛЫ!'!$B$5,'ФОРМУЛЫ!'!A469,0)</f>
        <v>0</v>
      </c>
      <c r="R469" s="3">
        <f>IF(Расчет!H483='ФОРМУЛЫ!'!$B$4,'ФОРМУЛЫ!'!A469,0)</f>
        <v>0</v>
      </c>
      <c r="S469" s="3">
        <f>IF(Расчет!H483='ФОРМУЛЫ!'!$B$6,'ФОРМУЛЫ!'!A469,0)</f>
        <v>0</v>
      </c>
      <c r="T469" s="5">
        <f>ROUND((IF(Расчет!R483='ФОРМУЛЫ!'!$E$3,(A469-A469/1.18),IF(Расчет!R483='ФОРМУЛЫ!'!$E$4,0,IF(Расчет!R483='ФОРМУЛЫ!'!$E$5,(A469-A469/1.1),X))))*Расчет!E483,2)</f>
        <v>0</v>
      </c>
      <c r="U469" s="3">
        <f>ROUND((IF(Расчет!R483='ФОРМУЛЫ!'!$E$3,(J469-J469/1.18),IF(Расчет!R483='ФОРМУЛЫ!'!$E$4,0,IF(Расчет!R483='ФОРМУЛЫ!'!$E$5,(J469-J469/1.1),X))))*Расчет!E483,2)</f>
        <v>0</v>
      </c>
      <c r="V469" s="3">
        <f>ROUND((J469-J469/1.18)*Расчет!E483,2)</f>
        <v>0</v>
      </c>
      <c r="W469" s="3">
        <f>ROUND(A469*Расчет!E483*0.21/365,2)</f>
        <v>0</v>
      </c>
      <c r="X469" s="3">
        <f t="shared" si="59"/>
        <v>0</v>
      </c>
      <c r="Y469" s="3">
        <f>IF(($Q$2-Расчет!X483)&gt;0,($Q$2-Расчет!X483),0)</f>
        <v>0</v>
      </c>
      <c r="Z469" s="3">
        <f t="shared" si="60"/>
        <v>0</v>
      </c>
      <c r="AA469" s="3">
        <f>IF(IF(Y469&gt;0,$Q$3-$Q$2,$Q$3-Расчет!X483)&gt;0,IF(Y469&gt;0,$Q$3-$Q$2,$Q$3-Расчет!X483),0)</f>
        <v>0</v>
      </c>
      <c r="AB469" s="3">
        <f t="shared" si="61"/>
        <v>0</v>
      </c>
      <c r="AC469" s="3">
        <f>IF(IF(AA469&gt;0,$Q$4-$Q$3,$Q$4-Расчет!X483)&gt;0,IF(AA469&gt;0,$Q$4-$Q$3,$Q$4-Расчет!X483),0)</f>
        <v>0</v>
      </c>
      <c r="AD469" s="3">
        <f t="shared" si="62"/>
        <v>0</v>
      </c>
      <c r="AE469" s="3">
        <f>IF(IF(AC469&gt;0,$Q$5-$Q$4,$Q$5-Расчет!X483)&gt;0,IF(AC469&gt;0,$Q$5-$Q$4,$Q$5-Расчет!X483),0)</f>
        <v>0</v>
      </c>
      <c r="AF469" s="3">
        <f t="shared" si="63"/>
        <v>0</v>
      </c>
      <c r="AG469" s="3">
        <f>IF(IF(AE469&gt;0,$Q$6-$Q$5,$Q$6-Расчет!X483)&gt;0,IF(AE469&gt;0,$Q$6-$Q$5,$Q$6-Расчет!X483),0)</f>
        <v>0</v>
      </c>
      <c r="AH469" s="3">
        <f t="shared" si="64"/>
        <v>0</v>
      </c>
    </row>
    <row r="470" spans="1:34" x14ac:dyDescent="0.25">
      <c r="A470" s="3">
        <f>IF(Расчет!H484='ФОРМУЛЫ!'!$B$4,Расчет!G484*Расчет!$N$28,IF(Расчет!H484='ФОРМУЛЫ!'!$B$5,Расчет!G484,IF(Расчет!H484='ФОРМУЛЫ!'!$B$6,Расчет!G484*Расчет!$O$28,0)))</f>
        <v>0</v>
      </c>
      <c r="B470" s="3">
        <f>A470*Расчет!E484</f>
        <v>0</v>
      </c>
      <c r="C470" s="3">
        <f>IF(Расчет!J484='ФОРМУЛЫ!'!$B$3,Расчет!G484*Расчет!I484/100,IF(Расчет!J484='ФОРМУЛЫ!'!$B$4,Расчет!I484*Расчет!$N$28,IF(Расчет!J484='ФОРМУЛЫ!'!$B$5,Расчет!I484,IF(Расчет!J484='ФОРМУЛЫ!'!$B$6,Расчет!I484*Расчет!$O$28,0))))</f>
        <v>0</v>
      </c>
      <c r="D470" s="3">
        <f>C470*Расчет!E484</f>
        <v>0</v>
      </c>
      <c r="E470" s="3">
        <f t="shared" si="57"/>
        <v>0</v>
      </c>
      <c r="F470" s="3">
        <f>E470*Расчет!E484</f>
        <v>0</v>
      </c>
      <c r="G470" s="3">
        <f>IF(Расчет!M484="",'ФОРМУЛЫ!'!E470*(100+Расчет!$M$28)/100,'ФОРМУЛЫ!'!E470*(100+Расчет!M484)/100)</f>
        <v>0</v>
      </c>
      <c r="H470" s="7">
        <f>IF(Расчет!M484="",ROUND(Расчет!K484*(1+Расчет!$M$28/100),0),ROUND(Расчет!K484*(1+Расчет!M484/100),0))</f>
        <v>0</v>
      </c>
      <c r="I470" s="7">
        <f>IF(Расчет!M484="",(Расчет!$M$28+100)/100,(Расчет!M484+100)/100)</f>
        <v>1.2</v>
      </c>
      <c r="J470" s="5">
        <f>IF(Расчет!P484="",IF($O$16=0,'ФОРМУЛЫ!'!H470,ROUND(Расчет!K484*'ФОРМУЛЫ!'!I470+L470,0)),Расчет!P484)</f>
        <v>0</v>
      </c>
      <c r="K470" s="5">
        <f>J470*Расчет!E484</f>
        <v>0</v>
      </c>
      <c r="L470" s="3">
        <f>IF($O$16=0,0,$M$16*(Расчет!K484/$O$16))</f>
        <v>0</v>
      </c>
      <c r="O470" s="3">
        <f>IF(Расчет!P484=0,Расчет!L484,0)</f>
        <v>0</v>
      </c>
      <c r="P470" s="12">
        <f t="shared" si="58"/>
        <v>0</v>
      </c>
      <c r="Q470" s="3">
        <f>IF(Расчет!H484='ФОРМУЛЫ!'!$B$5,'ФОРМУЛЫ!'!A470,0)</f>
        <v>0</v>
      </c>
      <c r="R470" s="3">
        <f>IF(Расчет!H484='ФОРМУЛЫ!'!$B$4,'ФОРМУЛЫ!'!A470,0)</f>
        <v>0</v>
      </c>
      <c r="S470" s="3">
        <f>IF(Расчет!H484='ФОРМУЛЫ!'!$B$6,'ФОРМУЛЫ!'!A470,0)</f>
        <v>0</v>
      </c>
      <c r="T470" s="5">
        <f>ROUND((IF(Расчет!R484='ФОРМУЛЫ!'!$E$3,(A470-A470/1.18),IF(Расчет!R484='ФОРМУЛЫ!'!$E$4,0,IF(Расчет!R484='ФОРМУЛЫ!'!$E$5,(A470-A470/1.1),X))))*Расчет!E484,2)</f>
        <v>0</v>
      </c>
      <c r="U470" s="3">
        <f>ROUND((IF(Расчет!R484='ФОРМУЛЫ!'!$E$3,(J470-J470/1.18),IF(Расчет!R484='ФОРМУЛЫ!'!$E$4,0,IF(Расчет!R484='ФОРМУЛЫ!'!$E$5,(J470-J470/1.1),X))))*Расчет!E484,2)</f>
        <v>0</v>
      </c>
      <c r="V470" s="3">
        <f>ROUND((J470-J470/1.18)*Расчет!E484,2)</f>
        <v>0</v>
      </c>
      <c r="W470" s="3">
        <f>ROUND(A470*Расчет!E484*0.21/365,2)</f>
        <v>0</v>
      </c>
      <c r="X470" s="3">
        <f t="shared" si="59"/>
        <v>0</v>
      </c>
      <c r="Y470" s="3">
        <f>IF(($Q$2-Расчет!X484)&gt;0,($Q$2-Расчет!X484),0)</f>
        <v>0</v>
      </c>
      <c r="Z470" s="3">
        <f t="shared" si="60"/>
        <v>0</v>
      </c>
      <c r="AA470" s="3">
        <f>IF(IF(Y470&gt;0,$Q$3-$Q$2,$Q$3-Расчет!X484)&gt;0,IF(Y470&gt;0,$Q$3-$Q$2,$Q$3-Расчет!X484),0)</f>
        <v>0</v>
      </c>
      <c r="AB470" s="3">
        <f t="shared" si="61"/>
        <v>0</v>
      </c>
      <c r="AC470" s="3">
        <f>IF(IF(AA470&gt;0,$Q$4-$Q$3,$Q$4-Расчет!X484)&gt;0,IF(AA470&gt;0,$Q$4-$Q$3,$Q$4-Расчет!X484),0)</f>
        <v>0</v>
      </c>
      <c r="AD470" s="3">
        <f t="shared" si="62"/>
        <v>0</v>
      </c>
      <c r="AE470" s="3">
        <f>IF(IF(AC470&gt;0,$Q$5-$Q$4,$Q$5-Расчет!X484)&gt;0,IF(AC470&gt;0,$Q$5-$Q$4,$Q$5-Расчет!X484),0)</f>
        <v>0</v>
      </c>
      <c r="AF470" s="3">
        <f t="shared" si="63"/>
        <v>0</v>
      </c>
      <c r="AG470" s="3">
        <f>IF(IF(AE470&gt;0,$Q$6-$Q$5,$Q$6-Расчет!X484)&gt;0,IF(AE470&gt;0,$Q$6-$Q$5,$Q$6-Расчет!X484),0)</f>
        <v>0</v>
      </c>
      <c r="AH470" s="3">
        <f t="shared" si="64"/>
        <v>0</v>
      </c>
    </row>
    <row r="471" spans="1:34" x14ac:dyDescent="0.25">
      <c r="A471" s="3">
        <f>IF(Расчет!H485='ФОРМУЛЫ!'!$B$4,Расчет!G485*Расчет!$N$28,IF(Расчет!H485='ФОРМУЛЫ!'!$B$5,Расчет!G485,IF(Расчет!H485='ФОРМУЛЫ!'!$B$6,Расчет!G485*Расчет!$O$28,0)))</f>
        <v>0</v>
      </c>
      <c r="B471" s="3">
        <f>A471*Расчет!E485</f>
        <v>0</v>
      </c>
      <c r="C471" s="3">
        <f>IF(Расчет!J485='ФОРМУЛЫ!'!$B$3,Расчет!G485*Расчет!I485/100,IF(Расчет!J485='ФОРМУЛЫ!'!$B$4,Расчет!I485*Расчет!$N$28,IF(Расчет!J485='ФОРМУЛЫ!'!$B$5,Расчет!I485,IF(Расчет!J485='ФОРМУЛЫ!'!$B$6,Расчет!I485*Расчет!$O$28,0))))</f>
        <v>0</v>
      </c>
      <c r="D471" s="3">
        <f>C471*Расчет!E485</f>
        <v>0</v>
      </c>
      <c r="E471" s="3">
        <f t="shared" si="57"/>
        <v>0</v>
      </c>
      <c r="F471" s="3">
        <f>E471*Расчет!E485</f>
        <v>0</v>
      </c>
      <c r="G471" s="3">
        <f>IF(Расчет!M485="",'ФОРМУЛЫ!'!E471*(100+Расчет!$M$28)/100,'ФОРМУЛЫ!'!E471*(100+Расчет!M485)/100)</f>
        <v>0</v>
      </c>
      <c r="H471" s="7">
        <f>IF(Расчет!M485="",ROUND(Расчет!K485*(1+Расчет!$M$28/100),0),ROUND(Расчет!K485*(1+Расчет!M485/100),0))</f>
        <v>0</v>
      </c>
      <c r="I471" s="7">
        <f>IF(Расчет!M485="",(Расчет!$M$28+100)/100,(Расчет!M485+100)/100)</f>
        <v>1.2</v>
      </c>
      <c r="J471" s="5">
        <f>IF(Расчет!P485="",IF($O$16=0,'ФОРМУЛЫ!'!H471,ROUND(Расчет!K485*'ФОРМУЛЫ!'!I471+L471,0)),Расчет!P485)</f>
        <v>0</v>
      </c>
      <c r="K471" s="5">
        <f>J471*Расчет!E485</f>
        <v>0</v>
      </c>
      <c r="L471" s="3">
        <f>IF($O$16=0,0,$M$16*(Расчет!K485/$O$16))</f>
        <v>0</v>
      </c>
      <c r="O471" s="3">
        <f>IF(Расчет!P485=0,Расчет!L485,0)</f>
        <v>0</v>
      </c>
      <c r="P471" s="12">
        <f t="shared" si="58"/>
        <v>0</v>
      </c>
      <c r="Q471" s="3">
        <f>IF(Расчет!H485='ФОРМУЛЫ!'!$B$5,'ФОРМУЛЫ!'!A471,0)</f>
        <v>0</v>
      </c>
      <c r="R471" s="3">
        <f>IF(Расчет!H485='ФОРМУЛЫ!'!$B$4,'ФОРМУЛЫ!'!A471,0)</f>
        <v>0</v>
      </c>
      <c r="S471" s="3">
        <f>IF(Расчет!H485='ФОРМУЛЫ!'!$B$6,'ФОРМУЛЫ!'!A471,0)</f>
        <v>0</v>
      </c>
      <c r="T471" s="5">
        <f>ROUND((IF(Расчет!R485='ФОРМУЛЫ!'!$E$3,(A471-A471/1.18),IF(Расчет!R485='ФОРМУЛЫ!'!$E$4,0,IF(Расчет!R485='ФОРМУЛЫ!'!$E$5,(A471-A471/1.1),X))))*Расчет!E485,2)</f>
        <v>0</v>
      </c>
      <c r="U471" s="3">
        <f>ROUND((IF(Расчет!R485='ФОРМУЛЫ!'!$E$3,(J471-J471/1.18),IF(Расчет!R485='ФОРМУЛЫ!'!$E$4,0,IF(Расчет!R485='ФОРМУЛЫ!'!$E$5,(J471-J471/1.1),X))))*Расчет!E485,2)</f>
        <v>0</v>
      </c>
      <c r="V471" s="3">
        <f>ROUND((J471-J471/1.18)*Расчет!E485,2)</f>
        <v>0</v>
      </c>
      <c r="W471" s="3">
        <f>ROUND(A471*Расчет!E485*0.21/365,2)</f>
        <v>0</v>
      </c>
      <c r="X471" s="3">
        <f t="shared" si="59"/>
        <v>0</v>
      </c>
      <c r="Y471" s="3">
        <f>IF(($Q$2-Расчет!X485)&gt;0,($Q$2-Расчет!X485),0)</f>
        <v>0</v>
      </c>
      <c r="Z471" s="3">
        <f t="shared" si="60"/>
        <v>0</v>
      </c>
      <c r="AA471" s="3">
        <f>IF(IF(Y471&gt;0,$Q$3-$Q$2,$Q$3-Расчет!X485)&gt;0,IF(Y471&gt;0,$Q$3-$Q$2,$Q$3-Расчет!X485),0)</f>
        <v>0</v>
      </c>
      <c r="AB471" s="3">
        <f t="shared" si="61"/>
        <v>0</v>
      </c>
      <c r="AC471" s="3">
        <f>IF(IF(AA471&gt;0,$Q$4-$Q$3,$Q$4-Расчет!X485)&gt;0,IF(AA471&gt;0,$Q$4-$Q$3,$Q$4-Расчет!X485),0)</f>
        <v>0</v>
      </c>
      <c r="AD471" s="3">
        <f t="shared" si="62"/>
        <v>0</v>
      </c>
      <c r="AE471" s="3">
        <f>IF(IF(AC471&gt;0,$Q$5-$Q$4,$Q$5-Расчет!X485)&gt;0,IF(AC471&gt;0,$Q$5-$Q$4,$Q$5-Расчет!X485),0)</f>
        <v>0</v>
      </c>
      <c r="AF471" s="3">
        <f t="shared" si="63"/>
        <v>0</v>
      </c>
      <c r="AG471" s="3">
        <f>IF(IF(AE471&gt;0,$Q$6-$Q$5,$Q$6-Расчет!X485)&gt;0,IF(AE471&gt;0,$Q$6-$Q$5,$Q$6-Расчет!X485),0)</f>
        <v>0</v>
      </c>
      <c r="AH471" s="3">
        <f t="shared" si="64"/>
        <v>0</v>
      </c>
    </row>
    <row r="472" spans="1:34" x14ac:dyDescent="0.25">
      <c r="A472" s="3">
        <f>IF(Расчет!H486='ФОРМУЛЫ!'!$B$4,Расчет!G486*Расчет!$N$28,IF(Расчет!H486='ФОРМУЛЫ!'!$B$5,Расчет!G486,IF(Расчет!H486='ФОРМУЛЫ!'!$B$6,Расчет!G486*Расчет!$O$28,0)))</f>
        <v>0</v>
      </c>
      <c r="B472" s="3">
        <f>A472*Расчет!E486</f>
        <v>0</v>
      </c>
      <c r="C472" s="3">
        <f>IF(Расчет!J486='ФОРМУЛЫ!'!$B$3,Расчет!G486*Расчет!I486/100,IF(Расчет!J486='ФОРМУЛЫ!'!$B$4,Расчет!I486*Расчет!$N$28,IF(Расчет!J486='ФОРМУЛЫ!'!$B$5,Расчет!I486,IF(Расчет!J486='ФОРМУЛЫ!'!$B$6,Расчет!I486*Расчет!$O$28,0))))</f>
        <v>0</v>
      </c>
      <c r="D472" s="3">
        <f>C472*Расчет!E486</f>
        <v>0</v>
      </c>
      <c r="E472" s="3">
        <f t="shared" si="57"/>
        <v>0</v>
      </c>
      <c r="F472" s="3">
        <f>E472*Расчет!E486</f>
        <v>0</v>
      </c>
      <c r="G472" s="3">
        <f>IF(Расчет!M486="",'ФОРМУЛЫ!'!E472*(100+Расчет!$M$28)/100,'ФОРМУЛЫ!'!E472*(100+Расчет!M486)/100)</f>
        <v>0</v>
      </c>
      <c r="H472" s="7">
        <f>IF(Расчет!M486="",ROUND(Расчет!K486*(1+Расчет!$M$28/100),0),ROUND(Расчет!K486*(1+Расчет!M486/100),0))</f>
        <v>0</v>
      </c>
      <c r="I472" s="7">
        <f>IF(Расчет!M486="",(Расчет!$M$28+100)/100,(Расчет!M486+100)/100)</f>
        <v>1.2</v>
      </c>
      <c r="J472" s="5">
        <f>IF(Расчет!P486="",IF($O$16=0,'ФОРМУЛЫ!'!H472,ROUND(Расчет!K486*'ФОРМУЛЫ!'!I472+L472,0)),Расчет!P486)</f>
        <v>0</v>
      </c>
      <c r="K472" s="5">
        <f>J472*Расчет!E486</f>
        <v>0</v>
      </c>
      <c r="L472" s="3">
        <f>IF($O$16=0,0,$M$16*(Расчет!K486/$O$16))</f>
        <v>0</v>
      </c>
      <c r="O472" s="3">
        <f>IF(Расчет!P486=0,Расчет!L486,0)</f>
        <v>0</v>
      </c>
      <c r="P472" s="12">
        <f t="shared" si="58"/>
        <v>0</v>
      </c>
      <c r="Q472" s="3">
        <f>IF(Расчет!H486='ФОРМУЛЫ!'!$B$5,'ФОРМУЛЫ!'!A472,0)</f>
        <v>0</v>
      </c>
      <c r="R472" s="3">
        <f>IF(Расчет!H486='ФОРМУЛЫ!'!$B$4,'ФОРМУЛЫ!'!A472,0)</f>
        <v>0</v>
      </c>
      <c r="S472" s="3">
        <f>IF(Расчет!H486='ФОРМУЛЫ!'!$B$6,'ФОРМУЛЫ!'!A472,0)</f>
        <v>0</v>
      </c>
      <c r="T472" s="5">
        <f>ROUND((IF(Расчет!R486='ФОРМУЛЫ!'!$E$3,(A472-A472/1.18),IF(Расчет!R486='ФОРМУЛЫ!'!$E$4,0,IF(Расчет!R486='ФОРМУЛЫ!'!$E$5,(A472-A472/1.1),X))))*Расчет!E486,2)</f>
        <v>0</v>
      </c>
      <c r="U472" s="3">
        <f>ROUND((IF(Расчет!R486='ФОРМУЛЫ!'!$E$3,(J472-J472/1.18),IF(Расчет!R486='ФОРМУЛЫ!'!$E$4,0,IF(Расчет!R486='ФОРМУЛЫ!'!$E$5,(J472-J472/1.1),X))))*Расчет!E486,2)</f>
        <v>0</v>
      </c>
      <c r="V472" s="3">
        <f>ROUND((J472-J472/1.18)*Расчет!E486,2)</f>
        <v>0</v>
      </c>
      <c r="W472" s="3">
        <f>ROUND(A472*Расчет!E486*0.21/365,2)</f>
        <v>0</v>
      </c>
      <c r="X472" s="3">
        <f t="shared" si="59"/>
        <v>0</v>
      </c>
      <c r="Y472" s="3">
        <f>IF(($Q$2-Расчет!X486)&gt;0,($Q$2-Расчет!X486),0)</f>
        <v>0</v>
      </c>
      <c r="Z472" s="3">
        <f t="shared" si="60"/>
        <v>0</v>
      </c>
      <c r="AA472" s="3">
        <f>IF(IF(Y472&gt;0,$Q$3-$Q$2,$Q$3-Расчет!X486)&gt;0,IF(Y472&gt;0,$Q$3-$Q$2,$Q$3-Расчет!X486),0)</f>
        <v>0</v>
      </c>
      <c r="AB472" s="3">
        <f t="shared" si="61"/>
        <v>0</v>
      </c>
      <c r="AC472" s="3">
        <f>IF(IF(AA472&gt;0,$Q$4-$Q$3,$Q$4-Расчет!X486)&gt;0,IF(AA472&gt;0,$Q$4-$Q$3,$Q$4-Расчет!X486),0)</f>
        <v>0</v>
      </c>
      <c r="AD472" s="3">
        <f t="shared" si="62"/>
        <v>0</v>
      </c>
      <c r="AE472" s="3">
        <f>IF(IF(AC472&gt;0,$Q$5-$Q$4,$Q$5-Расчет!X486)&gt;0,IF(AC472&gt;0,$Q$5-$Q$4,$Q$5-Расчет!X486),0)</f>
        <v>0</v>
      </c>
      <c r="AF472" s="3">
        <f t="shared" si="63"/>
        <v>0</v>
      </c>
      <c r="AG472" s="3">
        <f>IF(IF(AE472&gt;0,$Q$6-$Q$5,$Q$6-Расчет!X486)&gt;0,IF(AE472&gt;0,$Q$6-$Q$5,$Q$6-Расчет!X486),0)</f>
        <v>0</v>
      </c>
      <c r="AH472" s="3">
        <f t="shared" si="64"/>
        <v>0</v>
      </c>
    </row>
    <row r="473" spans="1:34" x14ac:dyDescent="0.25">
      <c r="A473" s="3">
        <f>IF(Расчет!H487='ФОРМУЛЫ!'!$B$4,Расчет!G487*Расчет!$N$28,IF(Расчет!H487='ФОРМУЛЫ!'!$B$5,Расчет!G487,IF(Расчет!H487='ФОРМУЛЫ!'!$B$6,Расчет!G487*Расчет!$O$28,0)))</f>
        <v>0</v>
      </c>
      <c r="B473" s="3">
        <f>A473*Расчет!E487</f>
        <v>0</v>
      </c>
      <c r="C473" s="3">
        <f>IF(Расчет!J487='ФОРМУЛЫ!'!$B$3,Расчет!G487*Расчет!I487/100,IF(Расчет!J487='ФОРМУЛЫ!'!$B$4,Расчет!I487*Расчет!$N$28,IF(Расчет!J487='ФОРМУЛЫ!'!$B$5,Расчет!I487,IF(Расчет!J487='ФОРМУЛЫ!'!$B$6,Расчет!I487*Расчет!$O$28,0))))</f>
        <v>0</v>
      </c>
      <c r="D473" s="3">
        <f>C473*Расчет!E487</f>
        <v>0</v>
      </c>
      <c r="E473" s="3">
        <f t="shared" si="57"/>
        <v>0</v>
      </c>
      <c r="F473" s="3">
        <f>E473*Расчет!E487</f>
        <v>0</v>
      </c>
      <c r="G473" s="3">
        <f>IF(Расчет!M487="",'ФОРМУЛЫ!'!E473*(100+Расчет!$M$28)/100,'ФОРМУЛЫ!'!E473*(100+Расчет!M487)/100)</f>
        <v>0</v>
      </c>
      <c r="H473" s="7">
        <f>IF(Расчет!M487="",ROUND(Расчет!K487*(1+Расчет!$M$28/100),0),ROUND(Расчет!K487*(1+Расчет!M487/100),0))</f>
        <v>0</v>
      </c>
      <c r="I473" s="7">
        <f>IF(Расчет!M487="",(Расчет!$M$28+100)/100,(Расчет!M487+100)/100)</f>
        <v>1.2</v>
      </c>
      <c r="J473" s="5">
        <f>IF(Расчет!P487="",IF($O$16=0,'ФОРМУЛЫ!'!H473,ROUND(Расчет!K487*'ФОРМУЛЫ!'!I473+L473,0)),Расчет!P487)</f>
        <v>0</v>
      </c>
      <c r="K473" s="5">
        <f>J473*Расчет!E487</f>
        <v>0</v>
      </c>
      <c r="L473" s="3">
        <f>IF($O$16=0,0,$M$16*(Расчет!K487/$O$16))</f>
        <v>0</v>
      </c>
      <c r="O473" s="3">
        <f>IF(Расчет!P487=0,Расчет!L487,0)</f>
        <v>0</v>
      </c>
      <c r="P473" s="12">
        <f t="shared" si="58"/>
        <v>0</v>
      </c>
      <c r="Q473" s="3">
        <f>IF(Расчет!H487='ФОРМУЛЫ!'!$B$5,'ФОРМУЛЫ!'!A473,0)</f>
        <v>0</v>
      </c>
      <c r="R473" s="3">
        <f>IF(Расчет!H487='ФОРМУЛЫ!'!$B$4,'ФОРМУЛЫ!'!A473,0)</f>
        <v>0</v>
      </c>
      <c r="S473" s="3">
        <f>IF(Расчет!H487='ФОРМУЛЫ!'!$B$6,'ФОРМУЛЫ!'!A473,0)</f>
        <v>0</v>
      </c>
      <c r="T473" s="5">
        <f>ROUND((IF(Расчет!R487='ФОРМУЛЫ!'!$E$3,(A473-A473/1.18),IF(Расчет!R487='ФОРМУЛЫ!'!$E$4,0,IF(Расчет!R487='ФОРМУЛЫ!'!$E$5,(A473-A473/1.1),X))))*Расчет!E487,2)</f>
        <v>0</v>
      </c>
      <c r="U473" s="3">
        <f>ROUND((IF(Расчет!R487='ФОРМУЛЫ!'!$E$3,(J473-J473/1.18),IF(Расчет!R487='ФОРМУЛЫ!'!$E$4,0,IF(Расчет!R487='ФОРМУЛЫ!'!$E$5,(J473-J473/1.1),X))))*Расчет!E487,2)</f>
        <v>0</v>
      </c>
      <c r="V473" s="3">
        <f>ROUND((J473-J473/1.18)*Расчет!E487,2)</f>
        <v>0</v>
      </c>
      <c r="W473" s="3">
        <f>ROUND(A473*Расчет!E487*0.21/365,2)</f>
        <v>0</v>
      </c>
      <c r="X473" s="3">
        <f t="shared" si="59"/>
        <v>0</v>
      </c>
      <c r="Y473" s="3">
        <f>IF(($Q$2-Расчет!X487)&gt;0,($Q$2-Расчет!X487),0)</f>
        <v>0</v>
      </c>
      <c r="Z473" s="3">
        <f t="shared" si="60"/>
        <v>0</v>
      </c>
      <c r="AA473" s="3">
        <f>IF(IF(Y473&gt;0,$Q$3-$Q$2,$Q$3-Расчет!X487)&gt;0,IF(Y473&gt;0,$Q$3-$Q$2,$Q$3-Расчет!X487),0)</f>
        <v>0</v>
      </c>
      <c r="AB473" s="3">
        <f t="shared" si="61"/>
        <v>0</v>
      </c>
      <c r="AC473" s="3">
        <f>IF(IF(AA473&gt;0,$Q$4-$Q$3,$Q$4-Расчет!X487)&gt;0,IF(AA473&gt;0,$Q$4-$Q$3,$Q$4-Расчет!X487),0)</f>
        <v>0</v>
      </c>
      <c r="AD473" s="3">
        <f t="shared" si="62"/>
        <v>0</v>
      </c>
      <c r="AE473" s="3">
        <f>IF(IF(AC473&gt;0,$Q$5-$Q$4,$Q$5-Расчет!X487)&gt;0,IF(AC473&gt;0,$Q$5-$Q$4,$Q$5-Расчет!X487),0)</f>
        <v>0</v>
      </c>
      <c r="AF473" s="3">
        <f t="shared" si="63"/>
        <v>0</v>
      </c>
      <c r="AG473" s="3">
        <f>IF(IF(AE473&gt;0,$Q$6-$Q$5,$Q$6-Расчет!X487)&gt;0,IF(AE473&gt;0,$Q$6-$Q$5,$Q$6-Расчет!X487),0)</f>
        <v>0</v>
      </c>
      <c r="AH473" s="3">
        <f t="shared" si="64"/>
        <v>0</v>
      </c>
    </row>
    <row r="474" spans="1:34" x14ac:dyDescent="0.25">
      <c r="A474" s="3">
        <f>IF(Расчет!H488='ФОРМУЛЫ!'!$B$4,Расчет!G488*Расчет!$N$28,IF(Расчет!H488='ФОРМУЛЫ!'!$B$5,Расчет!G488,IF(Расчет!H488='ФОРМУЛЫ!'!$B$6,Расчет!G488*Расчет!$O$28,0)))</f>
        <v>0</v>
      </c>
      <c r="B474" s="3">
        <f>A474*Расчет!E488</f>
        <v>0</v>
      </c>
      <c r="C474" s="3">
        <f>IF(Расчет!J488='ФОРМУЛЫ!'!$B$3,Расчет!G488*Расчет!I488/100,IF(Расчет!J488='ФОРМУЛЫ!'!$B$4,Расчет!I488*Расчет!$N$28,IF(Расчет!J488='ФОРМУЛЫ!'!$B$5,Расчет!I488,IF(Расчет!J488='ФОРМУЛЫ!'!$B$6,Расчет!I488*Расчет!$O$28,0))))</f>
        <v>0</v>
      </c>
      <c r="D474" s="3">
        <f>C474*Расчет!E488</f>
        <v>0</v>
      </c>
      <c r="E474" s="3">
        <f t="shared" si="57"/>
        <v>0</v>
      </c>
      <c r="F474" s="3">
        <f>E474*Расчет!E488</f>
        <v>0</v>
      </c>
      <c r="G474" s="3">
        <f>IF(Расчет!M488="",'ФОРМУЛЫ!'!E474*(100+Расчет!$M$28)/100,'ФОРМУЛЫ!'!E474*(100+Расчет!M488)/100)</f>
        <v>0</v>
      </c>
      <c r="H474" s="7">
        <f>IF(Расчет!M488="",ROUND(Расчет!K488*(1+Расчет!$M$28/100),0),ROUND(Расчет!K488*(1+Расчет!M488/100),0))</f>
        <v>0</v>
      </c>
      <c r="I474" s="7">
        <f>IF(Расчет!M488="",(Расчет!$M$28+100)/100,(Расчет!M488+100)/100)</f>
        <v>1.2</v>
      </c>
      <c r="J474" s="5">
        <f>IF(Расчет!P488="",IF($O$16=0,'ФОРМУЛЫ!'!H474,ROUND(Расчет!K488*'ФОРМУЛЫ!'!I474+L474,0)),Расчет!P488)</f>
        <v>0</v>
      </c>
      <c r="K474" s="5">
        <f>J474*Расчет!E488</f>
        <v>0</v>
      </c>
      <c r="L474" s="3">
        <f>IF($O$16=0,0,$M$16*(Расчет!K488/$O$16))</f>
        <v>0</v>
      </c>
      <c r="O474" s="3">
        <f>IF(Расчет!P488=0,Расчет!L488,0)</f>
        <v>0</v>
      </c>
      <c r="P474" s="12">
        <f t="shared" si="58"/>
        <v>0</v>
      </c>
      <c r="Q474" s="3">
        <f>IF(Расчет!H488='ФОРМУЛЫ!'!$B$5,'ФОРМУЛЫ!'!A474,0)</f>
        <v>0</v>
      </c>
      <c r="R474" s="3">
        <f>IF(Расчет!H488='ФОРМУЛЫ!'!$B$4,'ФОРМУЛЫ!'!A474,0)</f>
        <v>0</v>
      </c>
      <c r="S474" s="3">
        <f>IF(Расчет!H488='ФОРМУЛЫ!'!$B$6,'ФОРМУЛЫ!'!A474,0)</f>
        <v>0</v>
      </c>
      <c r="T474" s="5">
        <f>ROUND((IF(Расчет!R488='ФОРМУЛЫ!'!$E$3,(A474-A474/1.18),IF(Расчет!R488='ФОРМУЛЫ!'!$E$4,0,IF(Расчет!R488='ФОРМУЛЫ!'!$E$5,(A474-A474/1.1),X))))*Расчет!E488,2)</f>
        <v>0</v>
      </c>
      <c r="U474" s="3">
        <f>ROUND((IF(Расчет!R488='ФОРМУЛЫ!'!$E$3,(J474-J474/1.18),IF(Расчет!R488='ФОРМУЛЫ!'!$E$4,0,IF(Расчет!R488='ФОРМУЛЫ!'!$E$5,(J474-J474/1.1),X))))*Расчет!E488,2)</f>
        <v>0</v>
      </c>
      <c r="V474" s="3">
        <f>ROUND((J474-J474/1.18)*Расчет!E488,2)</f>
        <v>0</v>
      </c>
      <c r="W474" s="3">
        <f>ROUND(A474*Расчет!E488*0.21/365,2)</f>
        <v>0</v>
      </c>
      <c r="X474" s="3">
        <f t="shared" si="59"/>
        <v>0</v>
      </c>
      <c r="Y474" s="3">
        <f>IF(($Q$2-Расчет!X488)&gt;0,($Q$2-Расчет!X488),0)</f>
        <v>0</v>
      </c>
      <c r="Z474" s="3">
        <f t="shared" si="60"/>
        <v>0</v>
      </c>
      <c r="AA474" s="3">
        <f>IF(IF(Y474&gt;0,$Q$3-$Q$2,$Q$3-Расчет!X488)&gt;0,IF(Y474&gt;0,$Q$3-$Q$2,$Q$3-Расчет!X488),0)</f>
        <v>0</v>
      </c>
      <c r="AB474" s="3">
        <f t="shared" si="61"/>
        <v>0</v>
      </c>
      <c r="AC474" s="3">
        <f>IF(IF(AA474&gt;0,$Q$4-$Q$3,$Q$4-Расчет!X488)&gt;0,IF(AA474&gt;0,$Q$4-$Q$3,$Q$4-Расчет!X488),0)</f>
        <v>0</v>
      </c>
      <c r="AD474" s="3">
        <f t="shared" si="62"/>
        <v>0</v>
      </c>
      <c r="AE474" s="3">
        <f>IF(IF(AC474&gt;0,$Q$5-$Q$4,$Q$5-Расчет!X488)&gt;0,IF(AC474&gt;0,$Q$5-$Q$4,$Q$5-Расчет!X488),0)</f>
        <v>0</v>
      </c>
      <c r="AF474" s="3">
        <f t="shared" si="63"/>
        <v>0</v>
      </c>
      <c r="AG474" s="3">
        <f>IF(IF(AE474&gt;0,$Q$6-$Q$5,$Q$6-Расчет!X488)&gt;0,IF(AE474&gt;0,$Q$6-$Q$5,$Q$6-Расчет!X488),0)</f>
        <v>0</v>
      </c>
      <c r="AH474" s="3">
        <f t="shared" si="64"/>
        <v>0</v>
      </c>
    </row>
    <row r="475" spans="1:34" x14ac:dyDescent="0.25">
      <c r="A475" s="3">
        <f>IF(Расчет!H489='ФОРМУЛЫ!'!$B$4,Расчет!G489*Расчет!$N$28,IF(Расчет!H489='ФОРМУЛЫ!'!$B$5,Расчет!G489,IF(Расчет!H489='ФОРМУЛЫ!'!$B$6,Расчет!G489*Расчет!$O$28,0)))</f>
        <v>0</v>
      </c>
      <c r="B475" s="3">
        <f>A475*Расчет!E489</f>
        <v>0</v>
      </c>
      <c r="C475" s="3">
        <f>IF(Расчет!J489='ФОРМУЛЫ!'!$B$3,Расчет!G489*Расчет!I489/100,IF(Расчет!J489='ФОРМУЛЫ!'!$B$4,Расчет!I489*Расчет!$N$28,IF(Расчет!J489='ФОРМУЛЫ!'!$B$5,Расчет!I489,IF(Расчет!J489='ФОРМУЛЫ!'!$B$6,Расчет!I489*Расчет!$O$28,0))))</f>
        <v>0</v>
      </c>
      <c r="D475" s="3">
        <f>C475*Расчет!E489</f>
        <v>0</v>
      </c>
      <c r="E475" s="3">
        <f t="shared" si="57"/>
        <v>0</v>
      </c>
      <c r="F475" s="3">
        <f>E475*Расчет!E489</f>
        <v>0</v>
      </c>
      <c r="G475" s="3">
        <f>IF(Расчет!M489="",'ФОРМУЛЫ!'!E475*(100+Расчет!$M$28)/100,'ФОРМУЛЫ!'!E475*(100+Расчет!M489)/100)</f>
        <v>0</v>
      </c>
      <c r="H475" s="7">
        <f>IF(Расчет!M489="",ROUND(Расчет!K489*(1+Расчет!$M$28/100),0),ROUND(Расчет!K489*(1+Расчет!M489/100),0))</f>
        <v>0</v>
      </c>
      <c r="I475" s="7">
        <f>IF(Расчет!M489="",(Расчет!$M$28+100)/100,(Расчет!M489+100)/100)</f>
        <v>1.2</v>
      </c>
      <c r="J475" s="5">
        <f>IF(Расчет!P489="",IF($O$16=0,'ФОРМУЛЫ!'!H475,ROUND(Расчет!K489*'ФОРМУЛЫ!'!I475+L475,0)),Расчет!P489)</f>
        <v>0</v>
      </c>
      <c r="K475" s="5">
        <f>J475*Расчет!E489</f>
        <v>0</v>
      </c>
      <c r="L475" s="3">
        <f>IF($O$16=0,0,$M$16*(Расчет!K489/$O$16))</f>
        <v>0</v>
      </c>
      <c r="O475" s="3">
        <f>IF(Расчет!P489=0,Расчет!L489,0)</f>
        <v>0</v>
      </c>
      <c r="P475" s="12">
        <f t="shared" si="58"/>
        <v>0</v>
      </c>
      <c r="Q475" s="3">
        <f>IF(Расчет!H489='ФОРМУЛЫ!'!$B$5,'ФОРМУЛЫ!'!A475,0)</f>
        <v>0</v>
      </c>
      <c r="R475" s="3">
        <f>IF(Расчет!H489='ФОРМУЛЫ!'!$B$4,'ФОРМУЛЫ!'!A475,0)</f>
        <v>0</v>
      </c>
      <c r="S475" s="3">
        <f>IF(Расчет!H489='ФОРМУЛЫ!'!$B$6,'ФОРМУЛЫ!'!A475,0)</f>
        <v>0</v>
      </c>
      <c r="T475" s="5">
        <f>ROUND((IF(Расчет!R489='ФОРМУЛЫ!'!$E$3,(A475-A475/1.18),IF(Расчет!R489='ФОРМУЛЫ!'!$E$4,0,IF(Расчет!R489='ФОРМУЛЫ!'!$E$5,(A475-A475/1.1),X))))*Расчет!E489,2)</f>
        <v>0</v>
      </c>
      <c r="U475" s="3">
        <f>ROUND((IF(Расчет!R489='ФОРМУЛЫ!'!$E$3,(J475-J475/1.18),IF(Расчет!R489='ФОРМУЛЫ!'!$E$4,0,IF(Расчет!R489='ФОРМУЛЫ!'!$E$5,(J475-J475/1.1),X))))*Расчет!E489,2)</f>
        <v>0</v>
      </c>
      <c r="V475" s="3">
        <f>ROUND((J475-J475/1.18)*Расчет!E489,2)</f>
        <v>0</v>
      </c>
      <c r="W475" s="3">
        <f>ROUND(A475*Расчет!E489*0.21/365,2)</f>
        <v>0</v>
      </c>
      <c r="X475" s="3">
        <f t="shared" si="59"/>
        <v>0</v>
      </c>
      <c r="Y475" s="3">
        <f>IF(($Q$2-Расчет!X489)&gt;0,($Q$2-Расчет!X489),0)</f>
        <v>0</v>
      </c>
      <c r="Z475" s="3">
        <f t="shared" si="60"/>
        <v>0</v>
      </c>
      <c r="AA475" s="3">
        <f>IF(IF(Y475&gt;0,$Q$3-$Q$2,$Q$3-Расчет!X489)&gt;0,IF(Y475&gt;0,$Q$3-$Q$2,$Q$3-Расчет!X489),0)</f>
        <v>0</v>
      </c>
      <c r="AB475" s="3">
        <f t="shared" si="61"/>
        <v>0</v>
      </c>
      <c r="AC475" s="3">
        <f>IF(IF(AA475&gt;0,$Q$4-$Q$3,$Q$4-Расчет!X489)&gt;0,IF(AA475&gt;0,$Q$4-$Q$3,$Q$4-Расчет!X489),0)</f>
        <v>0</v>
      </c>
      <c r="AD475" s="3">
        <f t="shared" si="62"/>
        <v>0</v>
      </c>
      <c r="AE475" s="3">
        <f>IF(IF(AC475&gt;0,$Q$5-$Q$4,$Q$5-Расчет!X489)&gt;0,IF(AC475&gt;0,$Q$5-$Q$4,$Q$5-Расчет!X489),0)</f>
        <v>0</v>
      </c>
      <c r="AF475" s="3">
        <f t="shared" si="63"/>
        <v>0</v>
      </c>
      <c r="AG475" s="3">
        <f>IF(IF(AE475&gt;0,$Q$6-$Q$5,$Q$6-Расчет!X489)&gt;0,IF(AE475&gt;0,$Q$6-$Q$5,$Q$6-Расчет!X489),0)</f>
        <v>0</v>
      </c>
      <c r="AH475" s="3">
        <f t="shared" si="64"/>
        <v>0</v>
      </c>
    </row>
    <row r="476" spans="1:34" x14ac:dyDescent="0.25">
      <c r="A476" s="3">
        <f>IF(Расчет!H490='ФОРМУЛЫ!'!$B$4,Расчет!G490*Расчет!$N$28,IF(Расчет!H490='ФОРМУЛЫ!'!$B$5,Расчет!G490,IF(Расчет!H490='ФОРМУЛЫ!'!$B$6,Расчет!G490*Расчет!$O$28,0)))</f>
        <v>0</v>
      </c>
      <c r="B476" s="3">
        <f>A476*Расчет!E490</f>
        <v>0</v>
      </c>
      <c r="C476" s="3">
        <f>IF(Расчет!J490='ФОРМУЛЫ!'!$B$3,Расчет!G490*Расчет!I490/100,IF(Расчет!J490='ФОРМУЛЫ!'!$B$4,Расчет!I490*Расчет!$N$28,IF(Расчет!J490='ФОРМУЛЫ!'!$B$5,Расчет!I490,IF(Расчет!J490='ФОРМУЛЫ!'!$B$6,Расчет!I490*Расчет!$O$28,0))))</f>
        <v>0</v>
      </c>
      <c r="D476" s="3">
        <f>C476*Расчет!E490</f>
        <v>0</v>
      </c>
      <c r="E476" s="3">
        <f t="shared" si="57"/>
        <v>0</v>
      </c>
      <c r="F476" s="3">
        <f>E476*Расчет!E490</f>
        <v>0</v>
      </c>
      <c r="G476" s="3">
        <f>IF(Расчет!M490="",'ФОРМУЛЫ!'!E476*(100+Расчет!$M$28)/100,'ФОРМУЛЫ!'!E476*(100+Расчет!M490)/100)</f>
        <v>0</v>
      </c>
      <c r="H476" s="7">
        <f>IF(Расчет!M490="",ROUND(Расчет!K490*(1+Расчет!$M$28/100),0),ROUND(Расчет!K490*(1+Расчет!M490/100),0))</f>
        <v>0</v>
      </c>
      <c r="I476" s="7">
        <f>IF(Расчет!M490="",(Расчет!$M$28+100)/100,(Расчет!M490+100)/100)</f>
        <v>1.2</v>
      </c>
      <c r="J476" s="5">
        <f>IF(Расчет!P490="",IF($O$16=0,'ФОРМУЛЫ!'!H476,ROUND(Расчет!K490*'ФОРМУЛЫ!'!I476+L476,0)),Расчет!P490)</f>
        <v>0</v>
      </c>
      <c r="K476" s="5">
        <f>J476*Расчет!E490</f>
        <v>0</v>
      </c>
      <c r="L476" s="3">
        <f>IF($O$16=0,0,$M$16*(Расчет!K490/$O$16))</f>
        <v>0</v>
      </c>
      <c r="O476" s="3">
        <f>IF(Расчет!P490=0,Расчет!L490,0)</f>
        <v>0</v>
      </c>
      <c r="P476" s="12">
        <f t="shared" si="58"/>
        <v>0</v>
      </c>
      <c r="Q476" s="3">
        <f>IF(Расчет!H490='ФОРМУЛЫ!'!$B$5,'ФОРМУЛЫ!'!A476,0)</f>
        <v>0</v>
      </c>
      <c r="R476" s="3">
        <f>IF(Расчет!H490='ФОРМУЛЫ!'!$B$4,'ФОРМУЛЫ!'!A476,0)</f>
        <v>0</v>
      </c>
      <c r="S476" s="3">
        <f>IF(Расчет!H490='ФОРМУЛЫ!'!$B$6,'ФОРМУЛЫ!'!A476,0)</f>
        <v>0</v>
      </c>
      <c r="T476" s="5">
        <f>ROUND((IF(Расчет!R490='ФОРМУЛЫ!'!$E$3,(A476-A476/1.18),IF(Расчет!R490='ФОРМУЛЫ!'!$E$4,0,IF(Расчет!R490='ФОРМУЛЫ!'!$E$5,(A476-A476/1.1),X))))*Расчет!E490,2)</f>
        <v>0</v>
      </c>
      <c r="U476" s="3">
        <f>ROUND((IF(Расчет!R490='ФОРМУЛЫ!'!$E$3,(J476-J476/1.18),IF(Расчет!R490='ФОРМУЛЫ!'!$E$4,0,IF(Расчет!R490='ФОРМУЛЫ!'!$E$5,(J476-J476/1.1),X))))*Расчет!E490,2)</f>
        <v>0</v>
      </c>
      <c r="V476" s="3">
        <f>ROUND((J476-J476/1.18)*Расчет!E490,2)</f>
        <v>0</v>
      </c>
      <c r="W476" s="3">
        <f>ROUND(A476*Расчет!E490*0.21/365,2)</f>
        <v>0</v>
      </c>
      <c r="X476" s="3">
        <f t="shared" si="59"/>
        <v>0</v>
      </c>
      <c r="Y476" s="3">
        <f>IF(($Q$2-Расчет!X490)&gt;0,($Q$2-Расчет!X490),0)</f>
        <v>0</v>
      </c>
      <c r="Z476" s="3">
        <f t="shared" si="60"/>
        <v>0</v>
      </c>
      <c r="AA476" s="3">
        <f>IF(IF(Y476&gt;0,$Q$3-$Q$2,$Q$3-Расчет!X490)&gt;0,IF(Y476&gt;0,$Q$3-$Q$2,$Q$3-Расчет!X490),0)</f>
        <v>0</v>
      </c>
      <c r="AB476" s="3">
        <f t="shared" si="61"/>
        <v>0</v>
      </c>
      <c r="AC476" s="3">
        <f>IF(IF(AA476&gt;0,$Q$4-$Q$3,$Q$4-Расчет!X490)&gt;0,IF(AA476&gt;0,$Q$4-$Q$3,$Q$4-Расчет!X490),0)</f>
        <v>0</v>
      </c>
      <c r="AD476" s="3">
        <f t="shared" si="62"/>
        <v>0</v>
      </c>
      <c r="AE476" s="3">
        <f>IF(IF(AC476&gt;0,$Q$5-$Q$4,$Q$5-Расчет!X490)&gt;0,IF(AC476&gt;0,$Q$5-$Q$4,$Q$5-Расчет!X490),0)</f>
        <v>0</v>
      </c>
      <c r="AF476" s="3">
        <f t="shared" si="63"/>
        <v>0</v>
      </c>
      <c r="AG476" s="3">
        <f>IF(IF(AE476&gt;0,$Q$6-$Q$5,$Q$6-Расчет!X490)&gt;0,IF(AE476&gt;0,$Q$6-$Q$5,$Q$6-Расчет!X490),0)</f>
        <v>0</v>
      </c>
      <c r="AH476" s="3">
        <f t="shared" si="64"/>
        <v>0</v>
      </c>
    </row>
    <row r="477" spans="1:34" x14ac:dyDescent="0.25">
      <c r="A477" s="3">
        <f>IF(Расчет!H491='ФОРМУЛЫ!'!$B$4,Расчет!G491*Расчет!$N$28,IF(Расчет!H491='ФОРМУЛЫ!'!$B$5,Расчет!G491,IF(Расчет!H491='ФОРМУЛЫ!'!$B$6,Расчет!G491*Расчет!$O$28,0)))</f>
        <v>0</v>
      </c>
      <c r="B477" s="3">
        <f>A477*Расчет!E491</f>
        <v>0</v>
      </c>
      <c r="C477" s="3">
        <f>IF(Расчет!J491='ФОРМУЛЫ!'!$B$3,Расчет!G491*Расчет!I491/100,IF(Расчет!J491='ФОРМУЛЫ!'!$B$4,Расчет!I491*Расчет!$N$28,IF(Расчет!J491='ФОРМУЛЫ!'!$B$5,Расчет!I491,IF(Расчет!J491='ФОРМУЛЫ!'!$B$6,Расчет!I491*Расчет!$O$28,0))))</f>
        <v>0</v>
      </c>
      <c r="D477" s="3">
        <f>C477*Расчет!E491</f>
        <v>0</v>
      </c>
      <c r="E477" s="3">
        <f t="shared" si="57"/>
        <v>0</v>
      </c>
      <c r="F477" s="3">
        <f>E477*Расчет!E491</f>
        <v>0</v>
      </c>
      <c r="G477" s="3">
        <f>IF(Расчет!M491="",'ФОРМУЛЫ!'!E477*(100+Расчет!$M$28)/100,'ФОРМУЛЫ!'!E477*(100+Расчет!M491)/100)</f>
        <v>0</v>
      </c>
      <c r="H477" s="7">
        <f>IF(Расчет!M491="",ROUND(Расчет!K491*(1+Расчет!$M$28/100),0),ROUND(Расчет!K491*(1+Расчет!M491/100),0))</f>
        <v>0</v>
      </c>
      <c r="I477" s="7">
        <f>IF(Расчет!M491="",(Расчет!$M$28+100)/100,(Расчет!M491+100)/100)</f>
        <v>1.2</v>
      </c>
      <c r="J477" s="5">
        <f>IF(Расчет!P491="",IF($O$16=0,'ФОРМУЛЫ!'!H477,ROUND(Расчет!K491*'ФОРМУЛЫ!'!I477+L477,0)),Расчет!P491)</f>
        <v>0</v>
      </c>
      <c r="K477" s="5">
        <f>J477*Расчет!E491</f>
        <v>0</v>
      </c>
      <c r="L477" s="3">
        <f>IF($O$16=0,0,$M$16*(Расчет!K491/$O$16))</f>
        <v>0</v>
      </c>
      <c r="O477" s="3">
        <f>IF(Расчет!P491=0,Расчет!L491,0)</f>
        <v>0</v>
      </c>
      <c r="P477" s="12">
        <f t="shared" si="58"/>
        <v>0</v>
      </c>
      <c r="Q477" s="3">
        <f>IF(Расчет!H491='ФОРМУЛЫ!'!$B$5,'ФОРМУЛЫ!'!A477,0)</f>
        <v>0</v>
      </c>
      <c r="R477" s="3">
        <f>IF(Расчет!H491='ФОРМУЛЫ!'!$B$4,'ФОРМУЛЫ!'!A477,0)</f>
        <v>0</v>
      </c>
      <c r="S477" s="3">
        <f>IF(Расчет!H491='ФОРМУЛЫ!'!$B$6,'ФОРМУЛЫ!'!A477,0)</f>
        <v>0</v>
      </c>
      <c r="T477" s="5">
        <f>ROUND((IF(Расчет!R491='ФОРМУЛЫ!'!$E$3,(A477-A477/1.18),IF(Расчет!R491='ФОРМУЛЫ!'!$E$4,0,IF(Расчет!R491='ФОРМУЛЫ!'!$E$5,(A477-A477/1.1),X))))*Расчет!E491,2)</f>
        <v>0</v>
      </c>
      <c r="U477" s="3">
        <f>ROUND((IF(Расчет!R491='ФОРМУЛЫ!'!$E$3,(J477-J477/1.18),IF(Расчет!R491='ФОРМУЛЫ!'!$E$4,0,IF(Расчет!R491='ФОРМУЛЫ!'!$E$5,(J477-J477/1.1),X))))*Расчет!E491,2)</f>
        <v>0</v>
      </c>
      <c r="V477" s="3">
        <f>ROUND((J477-J477/1.18)*Расчет!E491,2)</f>
        <v>0</v>
      </c>
      <c r="W477" s="3">
        <f>ROUND(A477*Расчет!E491*0.21/365,2)</f>
        <v>0</v>
      </c>
      <c r="X477" s="3">
        <f t="shared" si="59"/>
        <v>0</v>
      </c>
      <c r="Y477" s="3">
        <f>IF(($Q$2-Расчет!X491)&gt;0,($Q$2-Расчет!X491),0)</f>
        <v>0</v>
      </c>
      <c r="Z477" s="3">
        <f t="shared" si="60"/>
        <v>0</v>
      </c>
      <c r="AA477" s="3">
        <f>IF(IF(Y477&gt;0,$Q$3-$Q$2,$Q$3-Расчет!X491)&gt;0,IF(Y477&gt;0,$Q$3-$Q$2,$Q$3-Расчет!X491),0)</f>
        <v>0</v>
      </c>
      <c r="AB477" s="3">
        <f t="shared" si="61"/>
        <v>0</v>
      </c>
      <c r="AC477" s="3">
        <f>IF(IF(AA477&gt;0,$Q$4-$Q$3,$Q$4-Расчет!X491)&gt;0,IF(AA477&gt;0,$Q$4-$Q$3,$Q$4-Расчет!X491),0)</f>
        <v>0</v>
      </c>
      <c r="AD477" s="3">
        <f t="shared" si="62"/>
        <v>0</v>
      </c>
      <c r="AE477" s="3">
        <f>IF(IF(AC477&gt;0,$Q$5-$Q$4,$Q$5-Расчет!X491)&gt;0,IF(AC477&gt;0,$Q$5-$Q$4,$Q$5-Расчет!X491),0)</f>
        <v>0</v>
      </c>
      <c r="AF477" s="3">
        <f t="shared" si="63"/>
        <v>0</v>
      </c>
      <c r="AG477" s="3">
        <f>IF(IF(AE477&gt;0,$Q$6-$Q$5,$Q$6-Расчет!X491)&gt;0,IF(AE477&gt;0,$Q$6-$Q$5,$Q$6-Расчет!X491),0)</f>
        <v>0</v>
      </c>
      <c r="AH477" s="3">
        <f t="shared" si="64"/>
        <v>0</v>
      </c>
    </row>
    <row r="478" spans="1:34" x14ac:dyDescent="0.25">
      <c r="A478" s="3">
        <f>IF(Расчет!H492='ФОРМУЛЫ!'!$B$4,Расчет!G492*Расчет!$N$28,IF(Расчет!H492='ФОРМУЛЫ!'!$B$5,Расчет!G492,IF(Расчет!H492='ФОРМУЛЫ!'!$B$6,Расчет!G492*Расчет!$O$28,0)))</f>
        <v>0</v>
      </c>
      <c r="B478" s="3">
        <f>A478*Расчет!E492</f>
        <v>0</v>
      </c>
      <c r="C478" s="3">
        <f>IF(Расчет!J492='ФОРМУЛЫ!'!$B$3,Расчет!G492*Расчет!I492/100,IF(Расчет!J492='ФОРМУЛЫ!'!$B$4,Расчет!I492*Расчет!$N$28,IF(Расчет!J492='ФОРМУЛЫ!'!$B$5,Расчет!I492,IF(Расчет!J492='ФОРМУЛЫ!'!$B$6,Расчет!I492*Расчет!$O$28,0))))</f>
        <v>0</v>
      </c>
      <c r="D478" s="3">
        <f>C478*Расчет!E492</f>
        <v>0</v>
      </c>
      <c r="E478" s="3">
        <f t="shared" si="57"/>
        <v>0</v>
      </c>
      <c r="F478" s="3">
        <f>E478*Расчет!E492</f>
        <v>0</v>
      </c>
      <c r="G478" s="3">
        <f>IF(Расчет!M492="",'ФОРМУЛЫ!'!E478*(100+Расчет!$M$28)/100,'ФОРМУЛЫ!'!E478*(100+Расчет!M492)/100)</f>
        <v>0</v>
      </c>
      <c r="H478" s="7">
        <f>IF(Расчет!M492="",ROUND(Расчет!K492*(1+Расчет!$M$28/100),0),ROUND(Расчет!K492*(1+Расчет!M492/100),0))</f>
        <v>0</v>
      </c>
      <c r="I478" s="7">
        <f>IF(Расчет!M492="",(Расчет!$M$28+100)/100,(Расчет!M492+100)/100)</f>
        <v>1.2</v>
      </c>
      <c r="J478" s="5">
        <f>IF(Расчет!P492="",IF($O$16=0,'ФОРМУЛЫ!'!H478,ROUND(Расчет!K492*'ФОРМУЛЫ!'!I478+L478,0)),Расчет!P492)</f>
        <v>0</v>
      </c>
      <c r="K478" s="5">
        <f>J478*Расчет!E492</f>
        <v>0</v>
      </c>
      <c r="L478" s="3">
        <f>IF($O$16=0,0,$M$16*(Расчет!K492/$O$16))</f>
        <v>0</v>
      </c>
      <c r="O478" s="3">
        <f>IF(Расчет!P492=0,Расчет!L492,0)</f>
        <v>0</v>
      </c>
      <c r="P478" s="12">
        <f t="shared" si="58"/>
        <v>0</v>
      </c>
      <c r="Q478" s="3">
        <f>IF(Расчет!H492='ФОРМУЛЫ!'!$B$5,'ФОРМУЛЫ!'!A478,0)</f>
        <v>0</v>
      </c>
      <c r="R478" s="3">
        <f>IF(Расчет!H492='ФОРМУЛЫ!'!$B$4,'ФОРМУЛЫ!'!A478,0)</f>
        <v>0</v>
      </c>
      <c r="S478" s="3">
        <f>IF(Расчет!H492='ФОРМУЛЫ!'!$B$6,'ФОРМУЛЫ!'!A478,0)</f>
        <v>0</v>
      </c>
      <c r="T478" s="5">
        <f>ROUND((IF(Расчет!R492='ФОРМУЛЫ!'!$E$3,(A478-A478/1.18),IF(Расчет!R492='ФОРМУЛЫ!'!$E$4,0,IF(Расчет!R492='ФОРМУЛЫ!'!$E$5,(A478-A478/1.1),X))))*Расчет!E492,2)</f>
        <v>0</v>
      </c>
      <c r="U478" s="3">
        <f>ROUND((IF(Расчет!R492='ФОРМУЛЫ!'!$E$3,(J478-J478/1.18),IF(Расчет!R492='ФОРМУЛЫ!'!$E$4,0,IF(Расчет!R492='ФОРМУЛЫ!'!$E$5,(J478-J478/1.1),X))))*Расчет!E492,2)</f>
        <v>0</v>
      </c>
      <c r="V478" s="3">
        <f>ROUND((J478-J478/1.18)*Расчет!E492,2)</f>
        <v>0</v>
      </c>
      <c r="W478" s="3">
        <f>ROUND(A478*Расчет!E492*0.21/365,2)</f>
        <v>0</v>
      </c>
      <c r="X478" s="3">
        <f t="shared" si="59"/>
        <v>0</v>
      </c>
      <c r="Y478" s="3">
        <f>IF(($Q$2-Расчет!X492)&gt;0,($Q$2-Расчет!X492),0)</f>
        <v>0</v>
      </c>
      <c r="Z478" s="3">
        <f t="shared" si="60"/>
        <v>0</v>
      </c>
      <c r="AA478" s="3">
        <f>IF(IF(Y478&gt;0,$Q$3-$Q$2,$Q$3-Расчет!X492)&gt;0,IF(Y478&gt;0,$Q$3-$Q$2,$Q$3-Расчет!X492),0)</f>
        <v>0</v>
      </c>
      <c r="AB478" s="3">
        <f t="shared" si="61"/>
        <v>0</v>
      </c>
      <c r="AC478" s="3">
        <f>IF(IF(AA478&gt;0,$Q$4-$Q$3,$Q$4-Расчет!X492)&gt;0,IF(AA478&gt;0,$Q$4-$Q$3,$Q$4-Расчет!X492),0)</f>
        <v>0</v>
      </c>
      <c r="AD478" s="3">
        <f t="shared" si="62"/>
        <v>0</v>
      </c>
      <c r="AE478" s="3">
        <f>IF(IF(AC478&gt;0,$Q$5-$Q$4,$Q$5-Расчет!X492)&gt;0,IF(AC478&gt;0,$Q$5-$Q$4,$Q$5-Расчет!X492),0)</f>
        <v>0</v>
      </c>
      <c r="AF478" s="3">
        <f t="shared" si="63"/>
        <v>0</v>
      </c>
      <c r="AG478" s="3">
        <f>IF(IF(AE478&gt;0,$Q$6-$Q$5,$Q$6-Расчет!X492)&gt;0,IF(AE478&gt;0,$Q$6-$Q$5,$Q$6-Расчет!X492),0)</f>
        <v>0</v>
      </c>
      <c r="AH478" s="3">
        <f t="shared" si="64"/>
        <v>0</v>
      </c>
    </row>
    <row r="479" spans="1:34" x14ac:dyDescent="0.25">
      <c r="A479" s="3">
        <f>IF(Расчет!H493='ФОРМУЛЫ!'!$B$4,Расчет!G493*Расчет!$N$28,IF(Расчет!H493='ФОРМУЛЫ!'!$B$5,Расчет!G493,IF(Расчет!H493='ФОРМУЛЫ!'!$B$6,Расчет!G493*Расчет!$O$28,0)))</f>
        <v>0</v>
      </c>
      <c r="B479" s="3">
        <f>A479*Расчет!E493</f>
        <v>0</v>
      </c>
      <c r="C479" s="3">
        <f>IF(Расчет!J493='ФОРМУЛЫ!'!$B$3,Расчет!G493*Расчет!I493/100,IF(Расчет!J493='ФОРМУЛЫ!'!$B$4,Расчет!I493*Расчет!$N$28,IF(Расчет!J493='ФОРМУЛЫ!'!$B$5,Расчет!I493,IF(Расчет!J493='ФОРМУЛЫ!'!$B$6,Расчет!I493*Расчет!$O$28,0))))</f>
        <v>0</v>
      </c>
      <c r="D479" s="3">
        <f>C479*Расчет!E493</f>
        <v>0</v>
      </c>
      <c r="E479" s="3">
        <f t="shared" si="57"/>
        <v>0</v>
      </c>
      <c r="F479" s="3">
        <f>E479*Расчет!E493</f>
        <v>0</v>
      </c>
      <c r="G479" s="3">
        <f>IF(Расчет!M493="",'ФОРМУЛЫ!'!E479*(100+Расчет!$M$28)/100,'ФОРМУЛЫ!'!E479*(100+Расчет!M493)/100)</f>
        <v>0</v>
      </c>
      <c r="H479" s="7">
        <f>IF(Расчет!M493="",ROUND(Расчет!K493*(1+Расчет!$M$28/100),0),ROUND(Расчет!K493*(1+Расчет!M493/100),0))</f>
        <v>0</v>
      </c>
      <c r="I479" s="7">
        <f>IF(Расчет!M493="",(Расчет!$M$28+100)/100,(Расчет!M493+100)/100)</f>
        <v>1.2</v>
      </c>
      <c r="J479" s="5">
        <f>IF(Расчет!P493="",IF($O$16=0,'ФОРМУЛЫ!'!H479,ROUND(Расчет!K493*'ФОРМУЛЫ!'!I479+L479,0)),Расчет!P493)</f>
        <v>0</v>
      </c>
      <c r="K479" s="5">
        <f>J479*Расчет!E493</f>
        <v>0</v>
      </c>
      <c r="L479" s="3">
        <f>IF($O$16=0,0,$M$16*(Расчет!K493/$O$16))</f>
        <v>0</v>
      </c>
      <c r="O479" s="3">
        <f>IF(Расчет!P493=0,Расчет!L493,0)</f>
        <v>0</v>
      </c>
      <c r="P479" s="12">
        <f t="shared" si="58"/>
        <v>0</v>
      </c>
      <c r="Q479" s="3">
        <f>IF(Расчет!H493='ФОРМУЛЫ!'!$B$5,'ФОРМУЛЫ!'!A479,0)</f>
        <v>0</v>
      </c>
      <c r="R479" s="3">
        <f>IF(Расчет!H493='ФОРМУЛЫ!'!$B$4,'ФОРМУЛЫ!'!A479,0)</f>
        <v>0</v>
      </c>
      <c r="S479" s="3">
        <f>IF(Расчет!H493='ФОРМУЛЫ!'!$B$6,'ФОРМУЛЫ!'!A479,0)</f>
        <v>0</v>
      </c>
      <c r="T479" s="5">
        <f>ROUND((IF(Расчет!R493='ФОРМУЛЫ!'!$E$3,(A479-A479/1.18),IF(Расчет!R493='ФОРМУЛЫ!'!$E$4,0,IF(Расчет!R493='ФОРМУЛЫ!'!$E$5,(A479-A479/1.1),X))))*Расчет!E493,2)</f>
        <v>0</v>
      </c>
      <c r="U479" s="3">
        <f>ROUND((IF(Расчет!R493='ФОРМУЛЫ!'!$E$3,(J479-J479/1.18),IF(Расчет!R493='ФОРМУЛЫ!'!$E$4,0,IF(Расчет!R493='ФОРМУЛЫ!'!$E$5,(J479-J479/1.1),X))))*Расчет!E493,2)</f>
        <v>0</v>
      </c>
      <c r="V479" s="3">
        <f>ROUND((J479-J479/1.18)*Расчет!E493,2)</f>
        <v>0</v>
      </c>
      <c r="W479" s="3">
        <f>ROUND(A479*Расчет!E493*0.21/365,2)</f>
        <v>0</v>
      </c>
      <c r="X479" s="3">
        <f t="shared" si="59"/>
        <v>0</v>
      </c>
      <c r="Y479" s="3">
        <f>IF(($Q$2-Расчет!X493)&gt;0,($Q$2-Расчет!X493),0)</f>
        <v>0</v>
      </c>
      <c r="Z479" s="3">
        <f t="shared" si="60"/>
        <v>0</v>
      </c>
      <c r="AA479" s="3">
        <f>IF(IF(Y479&gt;0,$Q$3-$Q$2,$Q$3-Расчет!X493)&gt;0,IF(Y479&gt;0,$Q$3-$Q$2,$Q$3-Расчет!X493),0)</f>
        <v>0</v>
      </c>
      <c r="AB479" s="3">
        <f t="shared" si="61"/>
        <v>0</v>
      </c>
      <c r="AC479" s="3">
        <f>IF(IF(AA479&gt;0,$Q$4-$Q$3,$Q$4-Расчет!X493)&gt;0,IF(AA479&gt;0,$Q$4-$Q$3,$Q$4-Расчет!X493),0)</f>
        <v>0</v>
      </c>
      <c r="AD479" s="3">
        <f t="shared" si="62"/>
        <v>0</v>
      </c>
      <c r="AE479" s="3">
        <f>IF(IF(AC479&gt;0,$Q$5-$Q$4,$Q$5-Расчет!X493)&gt;0,IF(AC479&gt;0,$Q$5-$Q$4,$Q$5-Расчет!X493),0)</f>
        <v>0</v>
      </c>
      <c r="AF479" s="3">
        <f t="shared" si="63"/>
        <v>0</v>
      </c>
      <c r="AG479" s="3">
        <f>IF(IF(AE479&gt;0,$Q$6-$Q$5,$Q$6-Расчет!X493)&gt;0,IF(AE479&gt;0,$Q$6-$Q$5,$Q$6-Расчет!X493),0)</f>
        <v>0</v>
      </c>
      <c r="AH479" s="3">
        <f t="shared" si="64"/>
        <v>0</v>
      </c>
    </row>
    <row r="480" spans="1:34" x14ac:dyDescent="0.25">
      <c r="A480" s="3">
        <f>IF(Расчет!H494='ФОРМУЛЫ!'!$B$4,Расчет!G494*Расчет!$N$28,IF(Расчет!H494='ФОРМУЛЫ!'!$B$5,Расчет!G494,IF(Расчет!H494='ФОРМУЛЫ!'!$B$6,Расчет!G494*Расчет!$O$28,0)))</f>
        <v>0</v>
      </c>
      <c r="B480" s="3">
        <f>A480*Расчет!E494</f>
        <v>0</v>
      </c>
      <c r="C480" s="3">
        <f>IF(Расчет!J494='ФОРМУЛЫ!'!$B$3,Расчет!G494*Расчет!I494/100,IF(Расчет!J494='ФОРМУЛЫ!'!$B$4,Расчет!I494*Расчет!$N$28,IF(Расчет!J494='ФОРМУЛЫ!'!$B$5,Расчет!I494,IF(Расчет!J494='ФОРМУЛЫ!'!$B$6,Расчет!I494*Расчет!$O$28,0))))</f>
        <v>0</v>
      </c>
      <c r="D480" s="3">
        <f>C480*Расчет!E494</f>
        <v>0</v>
      </c>
      <c r="E480" s="3">
        <f t="shared" si="57"/>
        <v>0</v>
      </c>
      <c r="F480" s="3">
        <f>E480*Расчет!E494</f>
        <v>0</v>
      </c>
      <c r="G480" s="3">
        <f>IF(Расчет!M494="",'ФОРМУЛЫ!'!E480*(100+Расчет!$M$28)/100,'ФОРМУЛЫ!'!E480*(100+Расчет!M494)/100)</f>
        <v>0</v>
      </c>
      <c r="H480" s="7">
        <f>IF(Расчет!M494="",ROUND(Расчет!K494*(1+Расчет!$M$28/100),0),ROUND(Расчет!K494*(1+Расчет!M494/100),0))</f>
        <v>0</v>
      </c>
      <c r="I480" s="7">
        <f>IF(Расчет!M494="",(Расчет!$M$28+100)/100,(Расчет!M494+100)/100)</f>
        <v>1.2</v>
      </c>
      <c r="J480" s="5">
        <f>IF(Расчет!P494="",IF($O$16=0,'ФОРМУЛЫ!'!H480,ROUND(Расчет!K494*'ФОРМУЛЫ!'!I480+L480,0)),Расчет!P494)</f>
        <v>0</v>
      </c>
      <c r="K480" s="5">
        <f>J480*Расчет!E494</f>
        <v>0</v>
      </c>
      <c r="L480" s="3">
        <f>IF($O$16=0,0,$M$16*(Расчет!K494/$O$16))</f>
        <v>0</v>
      </c>
      <c r="O480" s="3">
        <f>IF(Расчет!P494=0,Расчет!L494,0)</f>
        <v>0</v>
      </c>
      <c r="P480" s="12">
        <f t="shared" si="58"/>
        <v>0</v>
      </c>
      <c r="Q480" s="3">
        <f>IF(Расчет!H494='ФОРМУЛЫ!'!$B$5,'ФОРМУЛЫ!'!A480,0)</f>
        <v>0</v>
      </c>
      <c r="R480" s="3">
        <f>IF(Расчет!H494='ФОРМУЛЫ!'!$B$4,'ФОРМУЛЫ!'!A480,0)</f>
        <v>0</v>
      </c>
      <c r="S480" s="3">
        <f>IF(Расчет!H494='ФОРМУЛЫ!'!$B$6,'ФОРМУЛЫ!'!A480,0)</f>
        <v>0</v>
      </c>
      <c r="T480" s="5">
        <f>ROUND((IF(Расчет!R494='ФОРМУЛЫ!'!$E$3,(A480-A480/1.18),IF(Расчет!R494='ФОРМУЛЫ!'!$E$4,0,IF(Расчет!R494='ФОРМУЛЫ!'!$E$5,(A480-A480/1.1),X))))*Расчет!E494,2)</f>
        <v>0</v>
      </c>
      <c r="U480" s="3">
        <f>ROUND((IF(Расчет!R494='ФОРМУЛЫ!'!$E$3,(J480-J480/1.18),IF(Расчет!R494='ФОРМУЛЫ!'!$E$4,0,IF(Расчет!R494='ФОРМУЛЫ!'!$E$5,(J480-J480/1.1),X))))*Расчет!E494,2)</f>
        <v>0</v>
      </c>
      <c r="V480" s="3">
        <f>ROUND((J480-J480/1.18)*Расчет!E494,2)</f>
        <v>0</v>
      </c>
      <c r="W480" s="3">
        <f>ROUND(A480*Расчет!E494*0.21/365,2)</f>
        <v>0</v>
      </c>
      <c r="X480" s="3">
        <f t="shared" si="59"/>
        <v>0</v>
      </c>
      <c r="Y480" s="3">
        <f>IF(($Q$2-Расчет!X494)&gt;0,($Q$2-Расчет!X494),0)</f>
        <v>0</v>
      </c>
      <c r="Z480" s="3">
        <f t="shared" si="60"/>
        <v>0</v>
      </c>
      <c r="AA480" s="3">
        <f>IF(IF(Y480&gt;0,$Q$3-$Q$2,$Q$3-Расчет!X494)&gt;0,IF(Y480&gt;0,$Q$3-$Q$2,$Q$3-Расчет!X494),0)</f>
        <v>0</v>
      </c>
      <c r="AB480" s="3">
        <f t="shared" si="61"/>
        <v>0</v>
      </c>
      <c r="AC480" s="3">
        <f>IF(IF(AA480&gt;0,$Q$4-$Q$3,$Q$4-Расчет!X494)&gt;0,IF(AA480&gt;0,$Q$4-$Q$3,$Q$4-Расчет!X494),0)</f>
        <v>0</v>
      </c>
      <c r="AD480" s="3">
        <f t="shared" si="62"/>
        <v>0</v>
      </c>
      <c r="AE480" s="3">
        <f>IF(IF(AC480&gt;0,$Q$5-$Q$4,$Q$5-Расчет!X494)&gt;0,IF(AC480&gt;0,$Q$5-$Q$4,$Q$5-Расчет!X494),0)</f>
        <v>0</v>
      </c>
      <c r="AF480" s="3">
        <f t="shared" si="63"/>
        <v>0</v>
      </c>
      <c r="AG480" s="3">
        <f>IF(IF(AE480&gt;0,$Q$6-$Q$5,$Q$6-Расчет!X494)&gt;0,IF(AE480&gt;0,$Q$6-$Q$5,$Q$6-Расчет!X494),0)</f>
        <v>0</v>
      </c>
      <c r="AH480" s="3">
        <f t="shared" si="64"/>
        <v>0</v>
      </c>
    </row>
    <row r="481" spans="1:34" x14ac:dyDescent="0.25">
      <c r="A481" s="3">
        <f>IF(Расчет!H495='ФОРМУЛЫ!'!$B$4,Расчет!G495*Расчет!$N$28,IF(Расчет!H495='ФОРМУЛЫ!'!$B$5,Расчет!G495,IF(Расчет!H495='ФОРМУЛЫ!'!$B$6,Расчет!G495*Расчет!$O$28,0)))</f>
        <v>0</v>
      </c>
      <c r="B481" s="3">
        <f>A481*Расчет!E495</f>
        <v>0</v>
      </c>
      <c r="C481" s="3">
        <f>IF(Расчет!J495='ФОРМУЛЫ!'!$B$3,Расчет!G495*Расчет!I495/100,IF(Расчет!J495='ФОРМУЛЫ!'!$B$4,Расчет!I495*Расчет!$N$28,IF(Расчет!J495='ФОРМУЛЫ!'!$B$5,Расчет!I495,IF(Расчет!J495='ФОРМУЛЫ!'!$B$6,Расчет!I495*Расчет!$O$28,0))))</f>
        <v>0</v>
      </c>
      <c r="D481" s="3">
        <f>C481*Расчет!E495</f>
        <v>0</v>
      </c>
      <c r="E481" s="3">
        <f t="shared" si="57"/>
        <v>0</v>
      </c>
      <c r="F481" s="3">
        <f>E481*Расчет!E495</f>
        <v>0</v>
      </c>
      <c r="G481" s="3">
        <f>IF(Расчет!M495="",'ФОРМУЛЫ!'!E481*(100+Расчет!$M$28)/100,'ФОРМУЛЫ!'!E481*(100+Расчет!M495)/100)</f>
        <v>0</v>
      </c>
      <c r="H481" s="7">
        <f>IF(Расчет!M495="",ROUND(Расчет!K495*(1+Расчет!$M$28/100),0),ROUND(Расчет!K495*(1+Расчет!M495/100),0))</f>
        <v>0</v>
      </c>
      <c r="I481" s="7">
        <f>IF(Расчет!M495="",(Расчет!$M$28+100)/100,(Расчет!M495+100)/100)</f>
        <v>1.2</v>
      </c>
      <c r="J481" s="5">
        <f>IF(Расчет!P495="",IF($O$16=0,'ФОРМУЛЫ!'!H481,ROUND(Расчет!K495*'ФОРМУЛЫ!'!I481+L481,0)),Расчет!P495)</f>
        <v>0</v>
      </c>
      <c r="K481" s="5">
        <f>J481*Расчет!E495</f>
        <v>0</v>
      </c>
      <c r="L481" s="3">
        <f>IF($O$16=0,0,$M$16*(Расчет!K495/$O$16))</f>
        <v>0</v>
      </c>
      <c r="O481" s="3">
        <f>IF(Расчет!P495=0,Расчет!L495,0)</f>
        <v>0</v>
      </c>
      <c r="P481" s="12">
        <f t="shared" si="58"/>
        <v>0</v>
      </c>
      <c r="Q481" s="3">
        <f>IF(Расчет!H495='ФОРМУЛЫ!'!$B$5,'ФОРМУЛЫ!'!A481,0)</f>
        <v>0</v>
      </c>
      <c r="R481" s="3">
        <f>IF(Расчет!H495='ФОРМУЛЫ!'!$B$4,'ФОРМУЛЫ!'!A481,0)</f>
        <v>0</v>
      </c>
      <c r="S481" s="3">
        <f>IF(Расчет!H495='ФОРМУЛЫ!'!$B$6,'ФОРМУЛЫ!'!A481,0)</f>
        <v>0</v>
      </c>
      <c r="T481" s="5">
        <f>ROUND((IF(Расчет!R495='ФОРМУЛЫ!'!$E$3,(A481-A481/1.18),IF(Расчет!R495='ФОРМУЛЫ!'!$E$4,0,IF(Расчет!R495='ФОРМУЛЫ!'!$E$5,(A481-A481/1.1),X))))*Расчет!E495,2)</f>
        <v>0</v>
      </c>
      <c r="U481" s="3">
        <f>ROUND((IF(Расчет!R495='ФОРМУЛЫ!'!$E$3,(J481-J481/1.18),IF(Расчет!R495='ФОРМУЛЫ!'!$E$4,0,IF(Расчет!R495='ФОРМУЛЫ!'!$E$5,(J481-J481/1.1),X))))*Расчет!E495,2)</f>
        <v>0</v>
      </c>
      <c r="V481" s="3">
        <f>ROUND((J481-J481/1.18)*Расчет!E495,2)</f>
        <v>0</v>
      </c>
      <c r="W481" s="3">
        <f>ROUND(A481*Расчет!E495*0.21/365,2)</f>
        <v>0</v>
      </c>
      <c r="X481" s="3">
        <f t="shared" si="59"/>
        <v>0</v>
      </c>
      <c r="Y481" s="3">
        <f>IF(($Q$2-Расчет!X495)&gt;0,($Q$2-Расчет!X495),0)</f>
        <v>0</v>
      </c>
      <c r="Z481" s="3">
        <f t="shared" si="60"/>
        <v>0</v>
      </c>
      <c r="AA481" s="3">
        <f>IF(IF(Y481&gt;0,$Q$3-$Q$2,$Q$3-Расчет!X495)&gt;0,IF(Y481&gt;0,$Q$3-$Q$2,$Q$3-Расчет!X495),0)</f>
        <v>0</v>
      </c>
      <c r="AB481" s="3">
        <f t="shared" si="61"/>
        <v>0</v>
      </c>
      <c r="AC481" s="3">
        <f>IF(IF(AA481&gt;0,$Q$4-$Q$3,$Q$4-Расчет!X495)&gt;0,IF(AA481&gt;0,$Q$4-$Q$3,$Q$4-Расчет!X495),0)</f>
        <v>0</v>
      </c>
      <c r="AD481" s="3">
        <f t="shared" si="62"/>
        <v>0</v>
      </c>
      <c r="AE481" s="3">
        <f>IF(IF(AC481&gt;0,$Q$5-$Q$4,$Q$5-Расчет!X495)&gt;0,IF(AC481&gt;0,$Q$5-$Q$4,$Q$5-Расчет!X495),0)</f>
        <v>0</v>
      </c>
      <c r="AF481" s="3">
        <f t="shared" si="63"/>
        <v>0</v>
      </c>
      <c r="AG481" s="3">
        <f>IF(IF(AE481&gt;0,$Q$6-$Q$5,$Q$6-Расчет!X495)&gt;0,IF(AE481&gt;0,$Q$6-$Q$5,$Q$6-Расчет!X495),0)</f>
        <v>0</v>
      </c>
      <c r="AH481" s="3">
        <f t="shared" si="64"/>
        <v>0</v>
      </c>
    </row>
    <row r="482" spans="1:34" x14ac:dyDescent="0.25">
      <c r="A482" s="3">
        <f>IF(Расчет!H496='ФОРМУЛЫ!'!$B$4,Расчет!G496*Расчет!$N$28,IF(Расчет!H496='ФОРМУЛЫ!'!$B$5,Расчет!G496,IF(Расчет!H496='ФОРМУЛЫ!'!$B$6,Расчет!G496*Расчет!$O$28,0)))</f>
        <v>0</v>
      </c>
      <c r="B482" s="3">
        <f>A482*Расчет!E496</f>
        <v>0</v>
      </c>
      <c r="C482" s="3">
        <f>IF(Расчет!J496='ФОРМУЛЫ!'!$B$3,Расчет!G496*Расчет!I496/100,IF(Расчет!J496='ФОРМУЛЫ!'!$B$4,Расчет!I496*Расчет!$N$28,IF(Расчет!J496='ФОРМУЛЫ!'!$B$5,Расчет!I496,IF(Расчет!J496='ФОРМУЛЫ!'!$B$6,Расчет!I496*Расчет!$O$28,0))))</f>
        <v>0</v>
      </c>
      <c r="D482" s="3">
        <f>C482*Расчет!E496</f>
        <v>0</v>
      </c>
      <c r="E482" s="3">
        <f t="shared" si="57"/>
        <v>0</v>
      </c>
      <c r="F482" s="3">
        <f>E482*Расчет!E496</f>
        <v>0</v>
      </c>
      <c r="G482" s="3">
        <f>IF(Расчет!M496="",'ФОРМУЛЫ!'!E482*(100+Расчет!$M$28)/100,'ФОРМУЛЫ!'!E482*(100+Расчет!M496)/100)</f>
        <v>0</v>
      </c>
      <c r="H482" s="7">
        <f>IF(Расчет!M496="",ROUND(Расчет!K496*(1+Расчет!$M$28/100),0),ROUND(Расчет!K496*(1+Расчет!M496/100),0))</f>
        <v>0</v>
      </c>
      <c r="I482" s="7">
        <f>IF(Расчет!M496="",(Расчет!$M$28+100)/100,(Расчет!M496+100)/100)</f>
        <v>1.2</v>
      </c>
      <c r="J482" s="5">
        <f>IF(Расчет!P496="",IF($O$16=0,'ФОРМУЛЫ!'!H482,ROUND(Расчет!K496*'ФОРМУЛЫ!'!I482+L482,0)),Расчет!P496)</f>
        <v>0</v>
      </c>
      <c r="K482" s="5">
        <f>J482*Расчет!E496</f>
        <v>0</v>
      </c>
      <c r="L482" s="3">
        <f>IF($O$16=0,0,$M$16*(Расчет!K496/$O$16))</f>
        <v>0</v>
      </c>
      <c r="O482" s="3">
        <f>IF(Расчет!P496=0,Расчет!L496,0)</f>
        <v>0</v>
      </c>
      <c r="P482" s="12">
        <f t="shared" si="58"/>
        <v>0</v>
      </c>
      <c r="Q482" s="3">
        <f>IF(Расчет!H496='ФОРМУЛЫ!'!$B$5,'ФОРМУЛЫ!'!A482,0)</f>
        <v>0</v>
      </c>
      <c r="R482" s="3">
        <f>IF(Расчет!H496='ФОРМУЛЫ!'!$B$4,'ФОРМУЛЫ!'!A482,0)</f>
        <v>0</v>
      </c>
      <c r="S482" s="3">
        <f>IF(Расчет!H496='ФОРМУЛЫ!'!$B$6,'ФОРМУЛЫ!'!A482,0)</f>
        <v>0</v>
      </c>
      <c r="T482" s="5">
        <f>ROUND((IF(Расчет!R496='ФОРМУЛЫ!'!$E$3,(A482-A482/1.18),IF(Расчет!R496='ФОРМУЛЫ!'!$E$4,0,IF(Расчет!R496='ФОРМУЛЫ!'!$E$5,(A482-A482/1.1),X))))*Расчет!E496,2)</f>
        <v>0</v>
      </c>
      <c r="U482" s="3">
        <f>ROUND((IF(Расчет!R496='ФОРМУЛЫ!'!$E$3,(J482-J482/1.18),IF(Расчет!R496='ФОРМУЛЫ!'!$E$4,0,IF(Расчет!R496='ФОРМУЛЫ!'!$E$5,(J482-J482/1.1),X))))*Расчет!E496,2)</f>
        <v>0</v>
      </c>
      <c r="V482" s="3">
        <f>ROUND((J482-J482/1.18)*Расчет!E496,2)</f>
        <v>0</v>
      </c>
      <c r="W482" s="3">
        <f>ROUND(A482*Расчет!E496*0.21/365,2)</f>
        <v>0</v>
      </c>
      <c r="X482" s="3">
        <f t="shared" si="59"/>
        <v>0</v>
      </c>
      <c r="Y482" s="3">
        <f>IF(($Q$2-Расчет!X496)&gt;0,($Q$2-Расчет!X496),0)</f>
        <v>0</v>
      </c>
      <c r="Z482" s="3">
        <f t="shared" si="60"/>
        <v>0</v>
      </c>
      <c r="AA482" s="3">
        <f>IF(IF(Y482&gt;0,$Q$3-$Q$2,$Q$3-Расчет!X496)&gt;0,IF(Y482&gt;0,$Q$3-$Q$2,$Q$3-Расчет!X496),0)</f>
        <v>0</v>
      </c>
      <c r="AB482" s="3">
        <f t="shared" si="61"/>
        <v>0</v>
      </c>
      <c r="AC482" s="3">
        <f>IF(IF(AA482&gt;0,$Q$4-$Q$3,$Q$4-Расчет!X496)&gt;0,IF(AA482&gt;0,$Q$4-$Q$3,$Q$4-Расчет!X496),0)</f>
        <v>0</v>
      </c>
      <c r="AD482" s="3">
        <f t="shared" si="62"/>
        <v>0</v>
      </c>
      <c r="AE482" s="3">
        <f>IF(IF(AC482&gt;0,$Q$5-$Q$4,$Q$5-Расчет!X496)&gt;0,IF(AC482&gt;0,$Q$5-$Q$4,$Q$5-Расчет!X496),0)</f>
        <v>0</v>
      </c>
      <c r="AF482" s="3">
        <f t="shared" si="63"/>
        <v>0</v>
      </c>
      <c r="AG482" s="3">
        <f>IF(IF(AE482&gt;0,$Q$6-$Q$5,$Q$6-Расчет!X496)&gt;0,IF(AE482&gt;0,$Q$6-$Q$5,$Q$6-Расчет!X496),0)</f>
        <v>0</v>
      </c>
      <c r="AH482" s="3">
        <f t="shared" si="64"/>
        <v>0</v>
      </c>
    </row>
    <row r="483" spans="1:34" x14ac:dyDescent="0.25">
      <c r="A483" s="3">
        <f>IF(Расчет!H497='ФОРМУЛЫ!'!$B$4,Расчет!G497*Расчет!$N$28,IF(Расчет!H497='ФОРМУЛЫ!'!$B$5,Расчет!G497,IF(Расчет!H497='ФОРМУЛЫ!'!$B$6,Расчет!G497*Расчет!$O$28,0)))</f>
        <v>0</v>
      </c>
      <c r="B483" s="3">
        <f>A483*Расчет!E497</f>
        <v>0</v>
      </c>
      <c r="C483" s="3">
        <f>IF(Расчет!J497='ФОРМУЛЫ!'!$B$3,Расчет!G497*Расчет!I497/100,IF(Расчет!J497='ФОРМУЛЫ!'!$B$4,Расчет!I497*Расчет!$N$28,IF(Расчет!J497='ФОРМУЛЫ!'!$B$5,Расчет!I497,IF(Расчет!J497='ФОРМУЛЫ!'!$B$6,Расчет!I497*Расчет!$O$28,0))))</f>
        <v>0</v>
      </c>
      <c r="D483" s="3">
        <f>C483*Расчет!E497</f>
        <v>0</v>
      </c>
      <c r="E483" s="3">
        <f t="shared" si="57"/>
        <v>0</v>
      </c>
      <c r="F483" s="3">
        <f>E483*Расчет!E497</f>
        <v>0</v>
      </c>
      <c r="G483" s="3">
        <f>IF(Расчет!M497="",'ФОРМУЛЫ!'!E483*(100+Расчет!$M$28)/100,'ФОРМУЛЫ!'!E483*(100+Расчет!M497)/100)</f>
        <v>0</v>
      </c>
      <c r="H483" s="7">
        <f>IF(Расчет!M497="",ROUND(Расчет!K497*(1+Расчет!$M$28/100),0),ROUND(Расчет!K497*(1+Расчет!M497/100),0))</f>
        <v>0</v>
      </c>
      <c r="I483" s="7">
        <f>IF(Расчет!M497="",(Расчет!$M$28+100)/100,(Расчет!M497+100)/100)</f>
        <v>1.2</v>
      </c>
      <c r="J483" s="5">
        <f>IF(Расчет!P497="",IF($O$16=0,'ФОРМУЛЫ!'!H483,ROUND(Расчет!K497*'ФОРМУЛЫ!'!I483+L483,0)),Расчет!P497)</f>
        <v>0</v>
      </c>
      <c r="K483" s="5">
        <f>J483*Расчет!E497</f>
        <v>0</v>
      </c>
      <c r="L483" s="3">
        <f>IF($O$16=0,0,$M$16*(Расчет!K497/$O$16))</f>
        <v>0</v>
      </c>
      <c r="O483" s="3">
        <f>IF(Расчет!P497=0,Расчет!L497,0)</f>
        <v>0</v>
      </c>
      <c r="P483" s="12">
        <f t="shared" si="58"/>
        <v>0</v>
      </c>
      <c r="Q483" s="3">
        <f>IF(Расчет!H497='ФОРМУЛЫ!'!$B$5,'ФОРМУЛЫ!'!A483,0)</f>
        <v>0</v>
      </c>
      <c r="R483" s="3">
        <f>IF(Расчет!H497='ФОРМУЛЫ!'!$B$4,'ФОРМУЛЫ!'!A483,0)</f>
        <v>0</v>
      </c>
      <c r="S483" s="3">
        <f>IF(Расчет!H497='ФОРМУЛЫ!'!$B$6,'ФОРМУЛЫ!'!A483,0)</f>
        <v>0</v>
      </c>
      <c r="T483" s="5">
        <f>ROUND((IF(Расчет!R497='ФОРМУЛЫ!'!$E$3,(A483-A483/1.18),IF(Расчет!R497='ФОРМУЛЫ!'!$E$4,0,IF(Расчет!R497='ФОРМУЛЫ!'!$E$5,(A483-A483/1.1),X))))*Расчет!E497,2)</f>
        <v>0</v>
      </c>
      <c r="U483" s="3">
        <f>ROUND((IF(Расчет!R497='ФОРМУЛЫ!'!$E$3,(J483-J483/1.18),IF(Расчет!R497='ФОРМУЛЫ!'!$E$4,0,IF(Расчет!R497='ФОРМУЛЫ!'!$E$5,(J483-J483/1.1),X))))*Расчет!E497,2)</f>
        <v>0</v>
      </c>
      <c r="V483" s="3">
        <f>ROUND((J483-J483/1.18)*Расчет!E497,2)</f>
        <v>0</v>
      </c>
      <c r="W483" s="3">
        <f>ROUND(A483*Расчет!E497*0.21/365,2)</f>
        <v>0</v>
      </c>
      <c r="X483" s="3">
        <f t="shared" si="59"/>
        <v>0</v>
      </c>
      <c r="Y483" s="3">
        <f>IF(($Q$2-Расчет!X497)&gt;0,($Q$2-Расчет!X497),0)</f>
        <v>0</v>
      </c>
      <c r="Z483" s="3">
        <f t="shared" si="60"/>
        <v>0</v>
      </c>
      <c r="AA483" s="3">
        <f>IF(IF(Y483&gt;0,$Q$3-$Q$2,$Q$3-Расчет!X497)&gt;0,IF(Y483&gt;0,$Q$3-$Q$2,$Q$3-Расчет!X497),0)</f>
        <v>0</v>
      </c>
      <c r="AB483" s="3">
        <f t="shared" si="61"/>
        <v>0</v>
      </c>
      <c r="AC483" s="3">
        <f>IF(IF(AA483&gt;0,$Q$4-$Q$3,$Q$4-Расчет!X497)&gt;0,IF(AA483&gt;0,$Q$4-$Q$3,$Q$4-Расчет!X497),0)</f>
        <v>0</v>
      </c>
      <c r="AD483" s="3">
        <f t="shared" si="62"/>
        <v>0</v>
      </c>
      <c r="AE483" s="3">
        <f>IF(IF(AC483&gt;0,$Q$5-$Q$4,$Q$5-Расчет!X497)&gt;0,IF(AC483&gt;0,$Q$5-$Q$4,$Q$5-Расчет!X497),0)</f>
        <v>0</v>
      </c>
      <c r="AF483" s="3">
        <f t="shared" si="63"/>
        <v>0</v>
      </c>
      <c r="AG483" s="3">
        <f>IF(IF(AE483&gt;0,$Q$6-$Q$5,$Q$6-Расчет!X497)&gt;0,IF(AE483&gt;0,$Q$6-$Q$5,$Q$6-Расчет!X497),0)</f>
        <v>0</v>
      </c>
      <c r="AH483" s="3">
        <f t="shared" si="64"/>
        <v>0</v>
      </c>
    </row>
    <row r="484" spans="1:34" x14ac:dyDescent="0.25">
      <c r="A484" s="3">
        <f>IF(Расчет!H498='ФОРМУЛЫ!'!$B$4,Расчет!G498*Расчет!$N$28,IF(Расчет!H498='ФОРМУЛЫ!'!$B$5,Расчет!G498,IF(Расчет!H498='ФОРМУЛЫ!'!$B$6,Расчет!G498*Расчет!$O$28,0)))</f>
        <v>0</v>
      </c>
      <c r="B484" s="3">
        <f>A484*Расчет!E498</f>
        <v>0</v>
      </c>
      <c r="C484" s="3">
        <f>IF(Расчет!J498='ФОРМУЛЫ!'!$B$3,Расчет!G498*Расчет!I498/100,IF(Расчет!J498='ФОРМУЛЫ!'!$B$4,Расчет!I498*Расчет!$N$28,IF(Расчет!J498='ФОРМУЛЫ!'!$B$5,Расчет!I498,IF(Расчет!J498='ФОРМУЛЫ!'!$B$6,Расчет!I498*Расчет!$O$28,0))))</f>
        <v>0</v>
      </c>
      <c r="D484" s="3">
        <f>C484*Расчет!E498</f>
        <v>0</v>
      </c>
      <c r="E484" s="3">
        <f t="shared" si="57"/>
        <v>0</v>
      </c>
      <c r="F484" s="3">
        <f>E484*Расчет!E498</f>
        <v>0</v>
      </c>
      <c r="G484" s="3">
        <f>IF(Расчет!M498="",'ФОРМУЛЫ!'!E484*(100+Расчет!$M$28)/100,'ФОРМУЛЫ!'!E484*(100+Расчет!M498)/100)</f>
        <v>0</v>
      </c>
      <c r="H484" s="7">
        <f>IF(Расчет!M498="",ROUND(Расчет!K498*(1+Расчет!$M$28/100),0),ROUND(Расчет!K498*(1+Расчет!M498/100),0))</f>
        <v>0</v>
      </c>
      <c r="I484" s="7">
        <f>IF(Расчет!M498="",(Расчет!$M$28+100)/100,(Расчет!M498+100)/100)</f>
        <v>1.2</v>
      </c>
      <c r="J484" s="5">
        <f>IF(Расчет!P498="",IF($O$16=0,'ФОРМУЛЫ!'!H484,ROUND(Расчет!K498*'ФОРМУЛЫ!'!I484+L484,0)),Расчет!P498)</f>
        <v>0</v>
      </c>
      <c r="K484" s="5">
        <f>J484*Расчет!E498</f>
        <v>0</v>
      </c>
      <c r="L484" s="3">
        <f>IF($O$16=0,0,$M$16*(Расчет!K498/$O$16))</f>
        <v>0</v>
      </c>
      <c r="O484" s="3">
        <f>IF(Расчет!P498=0,Расчет!L498,0)</f>
        <v>0</v>
      </c>
      <c r="P484" s="12">
        <f t="shared" si="58"/>
        <v>0</v>
      </c>
      <c r="Q484" s="3">
        <f>IF(Расчет!H498='ФОРМУЛЫ!'!$B$5,'ФОРМУЛЫ!'!A484,0)</f>
        <v>0</v>
      </c>
      <c r="R484" s="3">
        <f>IF(Расчет!H498='ФОРМУЛЫ!'!$B$4,'ФОРМУЛЫ!'!A484,0)</f>
        <v>0</v>
      </c>
      <c r="S484" s="3">
        <f>IF(Расчет!H498='ФОРМУЛЫ!'!$B$6,'ФОРМУЛЫ!'!A484,0)</f>
        <v>0</v>
      </c>
      <c r="T484" s="5">
        <f>ROUND((IF(Расчет!R498='ФОРМУЛЫ!'!$E$3,(A484-A484/1.18),IF(Расчет!R498='ФОРМУЛЫ!'!$E$4,0,IF(Расчет!R498='ФОРМУЛЫ!'!$E$5,(A484-A484/1.1),X))))*Расчет!E498,2)</f>
        <v>0</v>
      </c>
      <c r="U484" s="3">
        <f>ROUND((IF(Расчет!R498='ФОРМУЛЫ!'!$E$3,(J484-J484/1.18),IF(Расчет!R498='ФОРМУЛЫ!'!$E$4,0,IF(Расчет!R498='ФОРМУЛЫ!'!$E$5,(J484-J484/1.1),X))))*Расчет!E498,2)</f>
        <v>0</v>
      </c>
      <c r="V484" s="3">
        <f>ROUND((J484-J484/1.18)*Расчет!E498,2)</f>
        <v>0</v>
      </c>
      <c r="W484" s="3">
        <f>ROUND(A484*Расчет!E498*0.21/365,2)</f>
        <v>0</v>
      </c>
      <c r="X484" s="3">
        <f t="shared" si="59"/>
        <v>0</v>
      </c>
      <c r="Y484" s="3">
        <f>IF(($Q$2-Расчет!X498)&gt;0,($Q$2-Расчет!X498),0)</f>
        <v>0</v>
      </c>
      <c r="Z484" s="3">
        <f t="shared" si="60"/>
        <v>0</v>
      </c>
      <c r="AA484" s="3">
        <f>IF(IF(Y484&gt;0,$Q$3-$Q$2,$Q$3-Расчет!X498)&gt;0,IF(Y484&gt;0,$Q$3-$Q$2,$Q$3-Расчет!X498),0)</f>
        <v>0</v>
      </c>
      <c r="AB484" s="3">
        <f t="shared" si="61"/>
        <v>0</v>
      </c>
      <c r="AC484" s="3">
        <f>IF(IF(AA484&gt;0,$Q$4-$Q$3,$Q$4-Расчет!X498)&gt;0,IF(AA484&gt;0,$Q$4-$Q$3,$Q$4-Расчет!X498),0)</f>
        <v>0</v>
      </c>
      <c r="AD484" s="3">
        <f t="shared" si="62"/>
        <v>0</v>
      </c>
      <c r="AE484" s="3">
        <f>IF(IF(AC484&gt;0,$Q$5-$Q$4,$Q$5-Расчет!X498)&gt;0,IF(AC484&gt;0,$Q$5-$Q$4,$Q$5-Расчет!X498),0)</f>
        <v>0</v>
      </c>
      <c r="AF484" s="3">
        <f t="shared" si="63"/>
        <v>0</v>
      </c>
      <c r="AG484" s="3">
        <f>IF(IF(AE484&gt;0,$Q$6-$Q$5,$Q$6-Расчет!X498)&gt;0,IF(AE484&gt;0,$Q$6-$Q$5,$Q$6-Расчет!X498),0)</f>
        <v>0</v>
      </c>
      <c r="AH484" s="3">
        <f t="shared" si="64"/>
        <v>0</v>
      </c>
    </row>
    <row r="485" spans="1:34" x14ac:dyDescent="0.25">
      <c r="A485" s="3">
        <f>IF(Расчет!H499='ФОРМУЛЫ!'!$B$4,Расчет!G499*Расчет!$N$28,IF(Расчет!H499='ФОРМУЛЫ!'!$B$5,Расчет!G499,IF(Расчет!H499='ФОРМУЛЫ!'!$B$6,Расчет!G499*Расчет!$O$28,0)))</f>
        <v>0</v>
      </c>
      <c r="B485" s="3">
        <f>A485*Расчет!E499</f>
        <v>0</v>
      </c>
      <c r="C485" s="3">
        <f>IF(Расчет!J499='ФОРМУЛЫ!'!$B$3,Расчет!G499*Расчет!I499/100,IF(Расчет!J499='ФОРМУЛЫ!'!$B$4,Расчет!I499*Расчет!$N$28,IF(Расчет!J499='ФОРМУЛЫ!'!$B$5,Расчет!I499,IF(Расчет!J499='ФОРМУЛЫ!'!$B$6,Расчет!I499*Расчет!$O$28,0))))</f>
        <v>0</v>
      </c>
      <c r="D485" s="3">
        <f>C485*Расчет!E499</f>
        <v>0</v>
      </c>
      <c r="E485" s="3">
        <f t="shared" si="57"/>
        <v>0</v>
      </c>
      <c r="F485" s="3">
        <f>E485*Расчет!E499</f>
        <v>0</v>
      </c>
      <c r="G485" s="3">
        <f>IF(Расчет!M499="",'ФОРМУЛЫ!'!E485*(100+Расчет!$M$28)/100,'ФОРМУЛЫ!'!E485*(100+Расчет!M499)/100)</f>
        <v>0</v>
      </c>
      <c r="H485" s="7">
        <f>IF(Расчет!M499="",ROUND(Расчет!K499*(1+Расчет!$M$28/100),0),ROUND(Расчет!K499*(1+Расчет!M499/100),0))</f>
        <v>0</v>
      </c>
      <c r="I485" s="7">
        <f>IF(Расчет!M499="",(Расчет!$M$28+100)/100,(Расчет!M499+100)/100)</f>
        <v>1.2</v>
      </c>
      <c r="J485" s="5">
        <f>IF(Расчет!P499="",IF($O$16=0,'ФОРМУЛЫ!'!H485,ROUND(Расчет!K499*'ФОРМУЛЫ!'!I485+L485,0)),Расчет!P499)</f>
        <v>0</v>
      </c>
      <c r="K485" s="5">
        <f>J485*Расчет!E499</f>
        <v>0</v>
      </c>
      <c r="L485" s="3">
        <f>IF($O$16=0,0,$M$16*(Расчет!K499/$O$16))</f>
        <v>0</v>
      </c>
      <c r="O485" s="3">
        <f>IF(Расчет!P499=0,Расчет!L499,0)</f>
        <v>0</v>
      </c>
      <c r="P485" s="12">
        <f t="shared" si="58"/>
        <v>0</v>
      </c>
      <c r="Q485" s="3">
        <f>IF(Расчет!H499='ФОРМУЛЫ!'!$B$5,'ФОРМУЛЫ!'!A485,0)</f>
        <v>0</v>
      </c>
      <c r="R485" s="3">
        <f>IF(Расчет!H499='ФОРМУЛЫ!'!$B$4,'ФОРМУЛЫ!'!A485,0)</f>
        <v>0</v>
      </c>
      <c r="S485" s="3">
        <f>IF(Расчет!H499='ФОРМУЛЫ!'!$B$6,'ФОРМУЛЫ!'!A485,0)</f>
        <v>0</v>
      </c>
      <c r="T485" s="5">
        <f>ROUND((IF(Расчет!R499='ФОРМУЛЫ!'!$E$3,(A485-A485/1.18),IF(Расчет!R499='ФОРМУЛЫ!'!$E$4,0,IF(Расчет!R499='ФОРМУЛЫ!'!$E$5,(A485-A485/1.1),X))))*Расчет!E499,2)</f>
        <v>0</v>
      </c>
      <c r="U485" s="3">
        <f>ROUND((IF(Расчет!R499='ФОРМУЛЫ!'!$E$3,(J485-J485/1.18),IF(Расчет!R499='ФОРМУЛЫ!'!$E$4,0,IF(Расчет!R499='ФОРМУЛЫ!'!$E$5,(J485-J485/1.1),X))))*Расчет!E499,2)</f>
        <v>0</v>
      </c>
      <c r="V485" s="3">
        <f>ROUND((J485-J485/1.18)*Расчет!E499,2)</f>
        <v>0</v>
      </c>
      <c r="W485" s="3">
        <f>ROUND(A485*Расчет!E499*0.21/365,2)</f>
        <v>0</v>
      </c>
      <c r="X485" s="3">
        <f t="shared" si="59"/>
        <v>0</v>
      </c>
      <c r="Y485" s="3">
        <f>IF(($Q$2-Расчет!X499)&gt;0,($Q$2-Расчет!X499),0)</f>
        <v>0</v>
      </c>
      <c r="Z485" s="3">
        <f t="shared" si="60"/>
        <v>0</v>
      </c>
      <c r="AA485" s="3">
        <f>IF(IF(Y485&gt;0,$Q$3-$Q$2,$Q$3-Расчет!X499)&gt;0,IF(Y485&gt;0,$Q$3-$Q$2,$Q$3-Расчет!X499),0)</f>
        <v>0</v>
      </c>
      <c r="AB485" s="3">
        <f t="shared" si="61"/>
        <v>0</v>
      </c>
      <c r="AC485" s="3">
        <f>IF(IF(AA485&gt;0,$Q$4-$Q$3,$Q$4-Расчет!X499)&gt;0,IF(AA485&gt;0,$Q$4-$Q$3,$Q$4-Расчет!X499),0)</f>
        <v>0</v>
      </c>
      <c r="AD485" s="3">
        <f t="shared" si="62"/>
        <v>0</v>
      </c>
      <c r="AE485" s="3">
        <f>IF(IF(AC485&gt;0,$Q$5-$Q$4,$Q$5-Расчет!X499)&gt;0,IF(AC485&gt;0,$Q$5-$Q$4,$Q$5-Расчет!X499),0)</f>
        <v>0</v>
      </c>
      <c r="AF485" s="3">
        <f t="shared" si="63"/>
        <v>0</v>
      </c>
      <c r="AG485" s="3">
        <f>IF(IF(AE485&gt;0,$Q$6-$Q$5,$Q$6-Расчет!X499)&gt;0,IF(AE485&gt;0,$Q$6-$Q$5,$Q$6-Расчет!X499),0)</f>
        <v>0</v>
      </c>
      <c r="AH485" s="3">
        <f t="shared" si="64"/>
        <v>0</v>
      </c>
    </row>
    <row r="486" spans="1:34" x14ac:dyDescent="0.25">
      <c r="A486" s="3">
        <f>IF(Расчет!H500='ФОРМУЛЫ!'!$B$4,Расчет!G500*Расчет!$N$28,IF(Расчет!H500='ФОРМУЛЫ!'!$B$5,Расчет!G500,IF(Расчет!H500='ФОРМУЛЫ!'!$B$6,Расчет!G500*Расчет!$O$28,0)))</f>
        <v>0</v>
      </c>
      <c r="B486" s="3">
        <f>A486*Расчет!E500</f>
        <v>0</v>
      </c>
      <c r="C486" s="3">
        <f>IF(Расчет!J500='ФОРМУЛЫ!'!$B$3,Расчет!G500*Расчет!I500/100,IF(Расчет!J500='ФОРМУЛЫ!'!$B$4,Расчет!I500*Расчет!$N$28,IF(Расчет!J500='ФОРМУЛЫ!'!$B$5,Расчет!I500,IF(Расчет!J500='ФОРМУЛЫ!'!$B$6,Расчет!I500*Расчет!$O$28,0))))</f>
        <v>0</v>
      </c>
      <c r="D486" s="3">
        <f>C486*Расчет!E500</f>
        <v>0</v>
      </c>
      <c r="E486" s="3">
        <f t="shared" si="57"/>
        <v>0</v>
      </c>
      <c r="F486" s="3">
        <f>E486*Расчет!E500</f>
        <v>0</v>
      </c>
      <c r="G486" s="3">
        <f>IF(Расчет!M500="",'ФОРМУЛЫ!'!E486*(100+Расчет!$M$28)/100,'ФОРМУЛЫ!'!E486*(100+Расчет!M500)/100)</f>
        <v>0</v>
      </c>
      <c r="H486" s="7">
        <f>IF(Расчет!M500="",ROUND(Расчет!K500*(1+Расчет!$M$28/100),0),ROUND(Расчет!K500*(1+Расчет!M500/100),0))</f>
        <v>0</v>
      </c>
      <c r="I486" s="7">
        <f>IF(Расчет!M500="",(Расчет!$M$28+100)/100,(Расчет!M500+100)/100)</f>
        <v>1.2</v>
      </c>
      <c r="J486" s="5">
        <f>IF(Расчет!P500="",IF($O$16=0,'ФОРМУЛЫ!'!H486,ROUND(Расчет!K500*'ФОРМУЛЫ!'!I486+L486,0)),Расчет!P500)</f>
        <v>0</v>
      </c>
      <c r="K486" s="5">
        <f>J486*Расчет!E500</f>
        <v>0</v>
      </c>
      <c r="L486" s="3">
        <f>IF($O$16=0,0,$M$16*(Расчет!K500/$O$16))</f>
        <v>0</v>
      </c>
      <c r="O486" s="3">
        <f>IF(Расчет!P500=0,Расчет!L500,0)</f>
        <v>0</v>
      </c>
      <c r="P486" s="12">
        <f t="shared" si="58"/>
        <v>0</v>
      </c>
      <c r="Q486" s="3">
        <f>IF(Расчет!H500='ФОРМУЛЫ!'!$B$5,'ФОРМУЛЫ!'!A486,0)</f>
        <v>0</v>
      </c>
      <c r="R486" s="3">
        <f>IF(Расчет!H500='ФОРМУЛЫ!'!$B$4,'ФОРМУЛЫ!'!A486,0)</f>
        <v>0</v>
      </c>
      <c r="S486" s="3">
        <f>IF(Расчет!H500='ФОРМУЛЫ!'!$B$6,'ФОРМУЛЫ!'!A486,0)</f>
        <v>0</v>
      </c>
      <c r="T486" s="5">
        <f>ROUND((IF(Расчет!R500='ФОРМУЛЫ!'!$E$3,(A486-A486/1.18),IF(Расчет!R500='ФОРМУЛЫ!'!$E$4,0,IF(Расчет!R500='ФОРМУЛЫ!'!$E$5,(A486-A486/1.1),X))))*Расчет!E500,2)</f>
        <v>0</v>
      </c>
      <c r="U486" s="3">
        <f>ROUND((IF(Расчет!R500='ФОРМУЛЫ!'!$E$3,(J486-J486/1.18),IF(Расчет!R500='ФОРМУЛЫ!'!$E$4,0,IF(Расчет!R500='ФОРМУЛЫ!'!$E$5,(J486-J486/1.1),X))))*Расчет!E500,2)</f>
        <v>0</v>
      </c>
      <c r="V486" s="3">
        <f>ROUND((J486-J486/1.18)*Расчет!E500,2)</f>
        <v>0</v>
      </c>
      <c r="W486" s="3">
        <f>ROUND(A486*Расчет!E500*0.21/365,2)</f>
        <v>0</v>
      </c>
      <c r="X486" s="3">
        <f t="shared" si="59"/>
        <v>0</v>
      </c>
      <c r="Y486" s="3">
        <f>IF(($Q$2-Расчет!X500)&gt;0,($Q$2-Расчет!X500),0)</f>
        <v>0</v>
      </c>
      <c r="Z486" s="3">
        <f t="shared" si="60"/>
        <v>0</v>
      </c>
      <c r="AA486" s="3">
        <f>IF(IF(Y486&gt;0,$Q$3-$Q$2,$Q$3-Расчет!X500)&gt;0,IF(Y486&gt;0,$Q$3-$Q$2,$Q$3-Расчет!X500),0)</f>
        <v>0</v>
      </c>
      <c r="AB486" s="3">
        <f t="shared" si="61"/>
        <v>0</v>
      </c>
      <c r="AC486" s="3">
        <f>IF(IF(AA486&gt;0,$Q$4-$Q$3,$Q$4-Расчет!X500)&gt;0,IF(AA486&gt;0,$Q$4-$Q$3,$Q$4-Расчет!X500),0)</f>
        <v>0</v>
      </c>
      <c r="AD486" s="3">
        <f t="shared" si="62"/>
        <v>0</v>
      </c>
      <c r="AE486" s="3">
        <f>IF(IF(AC486&gt;0,$Q$5-$Q$4,$Q$5-Расчет!X500)&gt;0,IF(AC486&gt;0,$Q$5-$Q$4,$Q$5-Расчет!X500),0)</f>
        <v>0</v>
      </c>
      <c r="AF486" s="3">
        <f t="shared" si="63"/>
        <v>0</v>
      </c>
      <c r="AG486" s="3">
        <f>IF(IF(AE486&gt;0,$Q$6-$Q$5,$Q$6-Расчет!X500)&gt;0,IF(AE486&gt;0,$Q$6-$Q$5,$Q$6-Расчет!X500),0)</f>
        <v>0</v>
      </c>
      <c r="AH486" s="3">
        <f t="shared" si="64"/>
        <v>0</v>
      </c>
    </row>
    <row r="487" spans="1:34" x14ac:dyDescent="0.25">
      <c r="A487" s="3">
        <f>IF(Расчет!H501='ФОРМУЛЫ!'!$B$4,Расчет!G501*Расчет!$N$28,IF(Расчет!H501='ФОРМУЛЫ!'!$B$5,Расчет!G501,IF(Расчет!H501='ФОРМУЛЫ!'!$B$6,Расчет!G501*Расчет!$O$28,0)))</f>
        <v>0</v>
      </c>
      <c r="B487" s="3">
        <f>A487*Расчет!E501</f>
        <v>0</v>
      </c>
      <c r="C487" s="3">
        <f>IF(Расчет!J501='ФОРМУЛЫ!'!$B$3,Расчет!G501*Расчет!I501/100,IF(Расчет!J501='ФОРМУЛЫ!'!$B$4,Расчет!I501*Расчет!$N$28,IF(Расчет!J501='ФОРМУЛЫ!'!$B$5,Расчет!I501,IF(Расчет!J501='ФОРМУЛЫ!'!$B$6,Расчет!I501*Расчет!$O$28,0))))</f>
        <v>0</v>
      </c>
      <c r="D487" s="3">
        <f>C487*Расчет!E501</f>
        <v>0</v>
      </c>
      <c r="E487" s="3">
        <f t="shared" si="57"/>
        <v>0</v>
      </c>
      <c r="F487" s="3">
        <f>E487*Расчет!E501</f>
        <v>0</v>
      </c>
      <c r="G487" s="3">
        <f>IF(Расчет!M501="",'ФОРМУЛЫ!'!E487*(100+Расчет!$M$28)/100,'ФОРМУЛЫ!'!E487*(100+Расчет!M501)/100)</f>
        <v>0</v>
      </c>
      <c r="H487" s="7">
        <f>IF(Расчет!M501="",ROUND(Расчет!K501*(1+Расчет!$M$28/100),0),ROUND(Расчет!K501*(1+Расчет!M501/100),0))</f>
        <v>0</v>
      </c>
      <c r="I487" s="7">
        <f>IF(Расчет!M501="",(Расчет!$M$28+100)/100,(Расчет!M501+100)/100)</f>
        <v>1.2</v>
      </c>
      <c r="J487" s="5">
        <f>IF(Расчет!P501="",IF($O$16=0,'ФОРМУЛЫ!'!H487,ROUND(Расчет!K501*'ФОРМУЛЫ!'!I487+L487,0)),Расчет!P501)</f>
        <v>0</v>
      </c>
      <c r="K487" s="5">
        <f>J487*Расчет!E501</f>
        <v>0</v>
      </c>
      <c r="L487" s="3">
        <f>IF($O$16=0,0,$M$16*(Расчет!K501/$O$16))</f>
        <v>0</v>
      </c>
      <c r="O487" s="3">
        <f>IF(Расчет!P501=0,Расчет!L501,0)</f>
        <v>0</v>
      </c>
      <c r="P487" s="12">
        <f t="shared" si="58"/>
        <v>0</v>
      </c>
      <c r="Q487" s="3">
        <f>IF(Расчет!H501='ФОРМУЛЫ!'!$B$5,'ФОРМУЛЫ!'!A487,0)</f>
        <v>0</v>
      </c>
      <c r="R487" s="3">
        <f>IF(Расчет!H501='ФОРМУЛЫ!'!$B$4,'ФОРМУЛЫ!'!A487,0)</f>
        <v>0</v>
      </c>
      <c r="S487" s="3">
        <f>IF(Расчет!H501='ФОРМУЛЫ!'!$B$6,'ФОРМУЛЫ!'!A487,0)</f>
        <v>0</v>
      </c>
      <c r="T487" s="5">
        <f>ROUND((IF(Расчет!R501='ФОРМУЛЫ!'!$E$3,(A487-A487/1.18),IF(Расчет!R501='ФОРМУЛЫ!'!$E$4,0,IF(Расчет!R501='ФОРМУЛЫ!'!$E$5,(A487-A487/1.1),X))))*Расчет!E501,2)</f>
        <v>0</v>
      </c>
      <c r="U487" s="3">
        <f>ROUND((IF(Расчет!R501='ФОРМУЛЫ!'!$E$3,(J487-J487/1.18),IF(Расчет!R501='ФОРМУЛЫ!'!$E$4,0,IF(Расчет!R501='ФОРМУЛЫ!'!$E$5,(J487-J487/1.1),X))))*Расчет!E501,2)</f>
        <v>0</v>
      </c>
      <c r="V487" s="3">
        <f>ROUND((J487-J487/1.18)*Расчет!E501,2)</f>
        <v>0</v>
      </c>
      <c r="W487" s="3">
        <f>ROUND(A487*Расчет!E501*0.21/365,2)</f>
        <v>0</v>
      </c>
      <c r="X487" s="3">
        <f t="shared" si="59"/>
        <v>0</v>
      </c>
      <c r="Y487" s="3">
        <f>IF(($Q$2-Расчет!X501)&gt;0,($Q$2-Расчет!X501),0)</f>
        <v>0</v>
      </c>
      <c r="Z487" s="3">
        <f t="shared" si="60"/>
        <v>0</v>
      </c>
      <c r="AA487" s="3">
        <f>IF(IF(Y487&gt;0,$Q$3-$Q$2,$Q$3-Расчет!X501)&gt;0,IF(Y487&gt;0,$Q$3-$Q$2,$Q$3-Расчет!X501),0)</f>
        <v>0</v>
      </c>
      <c r="AB487" s="3">
        <f t="shared" si="61"/>
        <v>0</v>
      </c>
      <c r="AC487" s="3">
        <f>IF(IF(AA487&gt;0,$Q$4-$Q$3,$Q$4-Расчет!X501)&gt;0,IF(AA487&gt;0,$Q$4-$Q$3,$Q$4-Расчет!X501),0)</f>
        <v>0</v>
      </c>
      <c r="AD487" s="3">
        <f t="shared" si="62"/>
        <v>0</v>
      </c>
      <c r="AE487" s="3">
        <f>IF(IF(AC487&gt;0,$Q$5-$Q$4,$Q$5-Расчет!X501)&gt;0,IF(AC487&gt;0,$Q$5-$Q$4,$Q$5-Расчет!X501),0)</f>
        <v>0</v>
      </c>
      <c r="AF487" s="3">
        <f t="shared" si="63"/>
        <v>0</v>
      </c>
      <c r="AG487" s="3">
        <f>IF(IF(AE487&gt;0,$Q$6-$Q$5,$Q$6-Расчет!X501)&gt;0,IF(AE487&gt;0,$Q$6-$Q$5,$Q$6-Расчет!X501),0)</f>
        <v>0</v>
      </c>
      <c r="AH487" s="3">
        <f t="shared" si="64"/>
        <v>0</v>
      </c>
    </row>
    <row r="488" spans="1:34" x14ac:dyDescent="0.25">
      <c r="A488" s="3">
        <f>IF(Расчет!H502='ФОРМУЛЫ!'!$B$4,Расчет!G502*Расчет!$N$28,IF(Расчет!H502='ФОРМУЛЫ!'!$B$5,Расчет!G502,IF(Расчет!H502='ФОРМУЛЫ!'!$B$6,Расчет!G502*Расчет!$O$28,0)))</f>
        <v>0</v>
      </c>
      <c r="B488" s="3">
        <f>A488*Расчет!E502</f>
        <v>0</v>
      </c>
      <c r="C488" s="3">
        <f>IF(Расчет!J502='ФОРМУЛЫ!'!$B$3,Расчет!G502*Расчет!I502/100,IF(Расчет!J502='ФОРМУЛЫ!'!$B$4,Расчет!I502*Расчет!$N$28,IF(Расчет!J502='ФОРМУЛЫ!'!$B$5,Расчет!I502,IF(Расчет!J502='ФОРМУЛЫ!'!$B$6,Расчет!I502*Расчет!$O$28,0))))</f>
        <v>0</v>
      </c>
      <c r="D488" s="3">
        <f>C488*Расчет!E502</f>
        <v>0</v>
      </c>
      <c r="E488" s="3">
        <f t="shared" si="57"/>
        <v>0</v>
      </c>
      <c r="F488" s="3">
        <f>E488*Расчет!E502</f>
        <v>0</v>
      </c>
      <c r="G488" s="3">
        <f>IF(Расчет!M502="",'ФОРМУЛЫ!'!E488*(100+Расчет!$M$28)/100,'ФОРМУЛЫ!'!E488*(100+Расчет!M502)/100)</f>
        <v>0</v>
      </c>
      <c r="H488" s="7">
        <f>IF(Расчет!M502="",ROUND(Расчет!K502*(1+Расчет!$M$28/100),0),ROUND(Расчет!K502*(1+Расчет!M502/100),0))</f>
        <v>0</v>
      </c>
      <c r="I488" s="7">
        <f>IF(Расчет!M502="",(Расчет!$M$28+100)/100,(Расчет!M502+100)/100)</f>
        <v>1.2</v>
      </c>
      <c r="J488" s="5">
        <f>IF(Расчет!P502="",IF($O$16=0,'ФОРМУЛЫ!'!H488,ROUND(Расчет!K502*'ФОРМУЛЫ!'!I488+L488,0)),Расчет!P502)</f>
        <v>0</v>
      </c>
      <c r="K488" s="5">
        <f>J488*Расчет!E502</f>
        <v>0</v>
      </c>
      <c r="L488" s="3">
        <f>IF($O$16=0,0,$M$16*(Расчет!K502/$O$16))</f>
        <v>0</v>
      </c>
      <c r="O488" s="3">
        <f>IF(Расчет!P502=0,Расчет!L502,0)</f>
        <v>0</v>
      </c>
      <c r="P488" s="12">
        <f t="shared" si="58"/>
        <v>0</v>
      </c>
      <c r="Q488" s="3">
        <f>IF(Расчет!H502='ФОРМУЛЫ!'!$B$5,'ФОРМУЛЫ!'!A488,0)</f>
        <v>0</v>
      </c>
      <c r="R488" s="3">
        <f>IF(Расчет!H502='ФОРМУЛЫ!'!$B$4,'ФОРМУЛЫ!'!A488,0)</f>
        <v>0</v>
      </c>
      <c r="S488" s="3">
        <f>IF(Расчет!H502='ФОРМУЛЫ!'!$B$6,'ФОРМУЛЫ!'!A488,0)</f>
        <v>0</v>
      </c>
      <c r="T488" s="5">
        <f>ROUND((IF(Расчет!R502='ФОРМУЛЫ!'!$E$3,(A488-A488/1.18),IF(Расчет!R502='ФОРМУЛЫ!'!$E$4,0,IF(Расчет!R502='ФОРМУЛЫ!'!$E$5,(A488-A488/1.1),X))))*Расчет!E502,2)</f>
        <v>0</v>
      </c>
      <c r="U488" s="3">
        <f>ROUND((IF(Расчет!R502='ФОРМУЛЫ!'!$E$3,(J488-J488/1.18),IF(Расчет!R502='ФОРМУЛЫ!'!$E$4,0,IF(Расчет!R502='ФОРМУЛЫ!'!$E$5,(J488-J488/1.1),X))))*Расчет!E502,2)</f>
        <v>0</v>
      </c>
      <c r="V488" s="3">
        <f>ROUND((J488-J488/1.18)*Расчет!E502,2)</f>
        <v>0</v>
      </c>
      <c r="W488" s="3">
        <f>ROUND(A488*Расчет!E502*0.21/365,2)</f>
        <v>0</v>
      </c>
      <c r="X488" s="3">
        <f t="shared" si="59"/>
        <v>0</v>
      </c>
      <c r="Y488" s="3">
        <f>IF(($Q$2-Расчет!X502)&gt;0,($Q$2-Расчет!X502),0)</f>
        <v>0</v>
      </c>
      <c r="Z488" s="3">
        <f t="shared" si="60"/>
        <v>0</v>
      </c>
      <c r="AA488" s="3">
        <f>IF(IF(Y488&gt;0,$Q$3-$Q$2,$Q$3-Расчет!X502)&gt;0,IF(Y488&gt;0,$Q$3-$Q$2,$Q$3-Расчет!X502),0)</f>
        <v>0</v>
      </c>
      <c r="AB488" s="3">
        <f t="shared" si="61"/>
        <v>0</v>
      </c>
      <c r="AC488" s="3">
        <f>IF(IF(AA488&gt;0,$Q$4-$Q$3,$Q$4-Расчет!X502)&gt;0,IF(AA488&gt;0,$Q$4-$Q$3,$Q$4-Расчет!X502),0)</f>
        <v>0</v>
      </c>
      <c r="AD488" s="3">
        <f t="shared" si="62"/>
        <v>0</v>
      </c>
      <c r="AE488" s="3">
        <f>IF(IF(AC488&gt;0,$Q$5-$Q$4,$Q$5-Расчет!X502)&gt;0,IF(AC488&gt;0,$Q$5-$Q$4,$Q$5-Расчет!X502),0)</f>
        <v>0</v>
      </c>
      <c r="AF488" s="3">
        <f t="shared" si="63"/>
        <v>0</v>
      </c>
      <c r="AG488" s="3">
        <f>IF(IF(AE488&gt;0,$Q$6-$Q$5,$Q$6-Расчет!X502)&gt;0,IF(AE488&gt;0,$Q$6-$Q$5,$Q$6-Расчет!X502),0)</f>
        <v>0</v>
      </c>
      <c r="AH488" s="3">
        <f t="shared" si="64"/>
        <v>0</v>
      </c>
    </row>
    <row r="489" spans="1:34" x14ac:dyDescent="0.25">
      <c r="A489" s="3">
        <f>IF(Расчет!H503='ФОРМУЛЫ!'!$B$4,Расчет!G503*Расчет!$N$28,IF(Расчет!H503='ФОРМУЛЫ!'!$B$5,Расчет!G503,IF(Расчет!H503='ФОРМУЛЫ!'!$B$6,Расчет!G503*Расчет!$O$28,0)))</f>
        <v>0</v>
      </c>
      <c r="B489" s="3">
        <f>A489*Расчет!E503</f>
        <v>0</v>
      </c>
      <c r="C489" s="3">
        <f>IF(Расчет!J503='ФОРМУЛЫ!'!$B$3,Расчет!G503*Расчет!I503/100,IF(Расчет!J503='ФОРМУЛЫ!'!$B$4,Расчет!I503*Расчет!$N$28,IF(Расчет!J503='ФОРМУЛЫ!'!$B$5,Расчет!I503,IF(Расчет!J503='ФОРМУЛЫ!'!$B$6,Расчет!I503*Расчет!$O$28,0))))</f>
        <v>0</v>
      </c>
      <c r="D489" s="3">
        <f>C489*Расчет!E503</f>
        <v>0</v>
      </c>
      <c r="E489" s="3">
        <f t="shared" si="57"/>
        <v>0</v>
      </c>
      <c r="F489" s="3">
        <f>E489*Расчет!E503</f>
        <v>0</v>
      </c>
      <c r="G489" s="3">
        <f>IF(Расчет!M503="",'ФОРМУЛЫ!'!E489*(100+Расчет!$M$28)/100,'ФОРМУЛЫ!'!E489*(100+Расчет!M503)/100)</f>
        <v>0</v>
      </c>
      <c r="H489" s="7">
        <f>IF(Расчет!M503="",ROUND(Расчет!K503*(1+Расчет!$M$28/100),0),ROUND(Расчет!K503*(1+Расчет!M503/100),0))</f>
        <v>0</v>
      </c>
      <c r="I489" s="7">
        <f>IF(Расчет!M503="",(Расчет!$M$28+100)/100,(Расчет!M503+100)/100)</f>
        <v>1.2</v>
      </c>
      <c r="J489" s="5">
        <f>IF(Расчет!P503="",IF($O$16=0,'ФОРМУЛЫ!'!H489,ROUND(Расчет!K503*'ФОРМУЛЫ!'!I489+L489,0)),Расчет!P503)</f>
        <v>0</v>
      </c>
      <c r="K489" s="5">
        <f>J489*Расчет!E503</f>
        <v>0</v>
      </c>
      <c r="L489" s="3">
        <f>IF($O$16=0,0,$M$16*(Расчет!K503/$O$16))</f>
        <v>0</v>
      </c>
      <c r="O489" s="3">
        <f>IF(Расчет!P503=0,Расчет!L503,0)</f>
        <v>0</v>
      </c>
      <c r="P489" s="12">
        <f t="shared" si="58"/>
        <v>0</v>
      </c>
      <c r="Q489" s="3">
        <f>IF(Расчет!H503='ФОРМУЛЫ!'!$B$5,'ФОРМУЛЫ!'!A489,0)</f>
        <v>0</v>
      </c>
      <c r="R489" s="3">
        <f>IF(Расчет!H503='ФОРМУЛЫ!'!$B$4,'ФОРМУЛЫ!'!A489,0)</f>
        <v>0</v>
      </c>
      <c r="S489" s="3">
        <f>IF(Расчет!H503='ФОРМУЛЫ!'!$B$6,'ФОРМУЛЫ!'!A489,0)</f>
        <v>0</v>
      </c>
      <c r="T489" s="5">
        <f>ROUND((IF(Расчет!R503='ФОРМУЛЫ!'!$E$3,(A489-A489/1.18),IF(Расчет!R503='ФОРМУЛЫ!'!$E$4,0,IF(Расчет!R503='ФОРМУЛЫ!'!$E$5,(A489-A489/1.1),X))))*Расчет!E503,2)</f>
        <v>0</v>
      </c>
      <c r="U489" s="3">
        <f>ROUND((IF(Расчет!R503='ФОРМУЛЫ!'!$E$3,(J489-J489/1.18),IF(Расчет!R503='ФОРМУЛЫ!'!$E$4,0,IF(Расчет!R503='ФОРМУЛЫ!'!$E$5,(J489-J489/1.1),X))))*Расчет!E503,2)</f>
        <v>0</v>
      </c>
      <c r="V489" s="3">
        <f>ROUND((J489-J489/1.18)*Расчет!E503,2)</f>
        <v>0</v>
      </c>
      <c r="W489" s="3">
        <f>ROUND(A489*Расчет!E503*0.21/365,2)</f>
        <v>0</v>
      </c>
      <c r="X489" s="3">
        <f t="shared" si="59"/>
        <v>0</v>
      </c>
      <c r="Y489" s="3">
        <f>IF(($Q$2-Расчет!X503)&gt;0,($Q$2-Расчет!X503),0)</f>
        <v>0</v>
      </c>
      <c r="Z489" s="3">
        <f t="shared" si="60"/>
        <v>0</v>
      </c>
      <c r="AA489" s="3">
        <f>IF(IF(Y489&gt;0,$Q$3-$Q$2,$Q$3-Расчет!X503)&gt;0,IF(Y489&gt;0,$Q$3-$Q$2,$Q$3-Расчет!X503),0)</f>
        <v>0</v>
      </c>
      <c r="AB489" s="3">
        <f t="shared" si="61"/>
        <v>0</v>
      </c>
      <c r="AC489" s="3">
        <f>IF(IF(AA489&gt;0,$Q$4-$Q$3,$Q$4-Расчет!X503)&gt;0,IF(AA489&gt;0,$Q$4-$Q$3,$Q$4-Расчет!X503),0)</f>
        <v>0</v>
      </c>
      <c r="AD489" s="3">
        <f t="shared" si="62"/>
        <v>0</v>
      </c>
      <c r="AE489" s="3">
        <f>IF(IF(AC489&gt;0,$Q$5-$Q$4,$Q$5-Расчет!X503)&gt;0,IF(AC489&gt;0,$Q$5-$Q$4,$Q$5-Расчет!X503),0)</f>
        <v>0</v>
      </c>
      <c r="AF489" s="3">
        <f t="shared" si="63"/>
        <v>0</v>
      </c>
      <c r="AG489" s="3">
        <f>IF(IF(AE489&gt;0,$Q$6-$Q$5,$Q$6-Расчет!X503)&gt;0,IF(AE489&gt;0,$Q$6-$Q$5,$Q$6-Расчет!X503),0)</f>
        <v>0</v>
      </c>
      <c r="AH489" s="3">
        <f t="shared" si="64"/>
        <v>0</v>
      </c>
    </row>
    <row r="490" spans="1:34" x14ac:dyDescent="0.25">
      <c r="A490" s="3">
        <f>IF(Расчет!H504='ФОРМУЛЫ!'!$B$4,Расчет!G504*Расчет!$N$28,IF(Расчет!H504='ФОРМУЛЫ!'!$B$5,Расчет!G504,IF(Расчет!H504='ФОРМУЛЫ!'!$B$6,Расчет!G504*Расчет!$O$28,0)))</f>
        <v>0</v>
      </c>
      <c r="B490" s="3">
        <f>A490*Расчет!E504</f>
        <v>0</v>
      </c>
      <c r="C490" s="3">
        <f>IF(Расчет!J504='ФОРМУЛЫ!'!$B$3,Расчет!G504*Расчет!I504/100,IF(Расчет!J504='ФОРМУЛЫ!'!$B$4,Расчет!I504*Расчет!$N$28,IF(Расчет!J504='ФОРМУЛЫ!'!$B$5,Расчет!I504,IF(Расчет!J504='ФОРМУЛЫ!'!$B$6,Расчет!I504*Расчет!$O$28,0))))</f>
        <v>0</v>
      </c>
      <c r="D490" s="3">
        <f>C490*Расчет!E504</f>
        <v>0</v>
      </c>
      <c r="E490" s="3">
        <f t="shared" si="57"/>
        <v>0</v>
      </c>
      <c r="F490" s="3">
        <f>E490*Расчет!E504</f>
        <v>0</v>
      </c>
      <c r="G490" s="3">
        <f>IF(Расчет!M504="",'ФОРМУЛЫ!'!E490*(100+Расчет!$M$28)/100,'ФОРМУЛЫ!'!E490*(100+Расчет!M504)/100)</f>
        <v>0</v>
      </c>
      <c r="H490" s="7">
        <f>IF(Расчет!M504="",ROUND(Расчет!K504*(1+Расчет!$M$28/100),0),ROUND(Расчет!K504*(1+Расчет!M504/100),0))</f>
        <v>0</v>
      </c>
      <c r="I490" s="7">
        <f>IF(Расчет!M504="",(Расчет!$M$28+100)/100,(Расчет!M504+100)/100)</f>
        <v>1.2</v>
      </c>
      <c r="J490" s="5">
        <f>IF(Расчет!P504="",IF($O$16=0,'ФОРМУЛЫ!'!H490,ROUND(Расчет!K504*'ФОРМУЛЫ!'!I490+L490,0)),Расчет!P504)</f>
        <v>0</v>
      </c>
      <c r="K490" s="5">
        <f>J490*Расчет!E504</f>
        <v>0</v>
      </c>
      <c r="L490" s="3">
        <f>IF($O$16=0,0,$M$16*(Расчет!K504/$O$16))</f>
        <v>0</v>
      </c>
      <c r="O490" s="3">
        <f>IF(Расчет!P504=0,Расчет!L504,0)</f>
        <v>0</v>
      </c>
      <c r="P490" s="12">
        <f t="shared" si="58"/>
        <v>0</v>
      </c>
      <c r="Q490" s="3">
        <f>IF(Расчет!H504='ФОРМУЛЫ!'!$B$5,'ФОРМУЛЫ!'!A490,0)</f>
        <v>0</v>
      </c>
      <c r="R490" s="3">
        <f>IF(Расчет!H504='ФОРМУЛЫ!'!$B$4,'ФОРМУЛЫ!'!A490,0)</f>
        <v>0</v>
      </c>
      <c r="S490" s="3">
        <f>IF(Расчет!H504='ФОРМУЛЫ!'!$B$6,'ФОРМУЛЫ!'!A490,0)</f>
        <v>0</v>
      </c>
      <c r="T490" s="5">
        <f>ROUND((IF(Расчет!R504='ФОРМУЛЫ!'!$E$3,(A490-A490/1.18),IF(Расчет!R504='ФОРМУЛЫ!'!$E$4,0,IF(Расчет!R504='ФОРМУЛЫ!'!$E$5,(A490-A490/1.1),X))))*Расчет!E504,2)</f>
        <v>0</v>
      </c>
      <c r="U490" s="3">
        <f>ROUND((IF(Расчет!R504='ФОРМУЛЫ!'!$E$3,(J490-J490/1.18),IF(Расчет!R504='ФОРМУЛЫ!'!$E$4,0,IF(Расчет!R504='ФОРМУЛЫ!'!$E$5,(J490-J490/1.1),X))))*Расчет!E504,2)</f>
        <v>0</v>
      </c>
      <c r="V490" s="3">
        <f>ROUND((J490-J490/1.18)*Расчет!E504,2)</f>
        <v>0</v>
      </c>
      <c r="W490" s="3">
        <f>ROUND(A490*Расчет!E504*0.21/365,2)</f>
        <v>0</v>
      </c>
      <c r="X490" s="3">
        <f t="shared" si="59"/>
        <v>0</v>
      </c>
      <c r="Y490" s="3">
        <f>IF(($Q$2-Расчет!X504)&gt;0,($Q$2-Расчет!X504),0)</f>
        <v>0</v>
      </c>
      <c r="Z490" s="3">
        <f t="shared" si="60"/>
        <v>0</v>
      </c>
      <c r="AA490" s="3">
        <f>IF(IF(Y490&gt;0,$Q$3-$Q$2,$Q$3-Расчет!X504)&gt;0,IF(Y490&gt;0,$Q$3-$Q$2,$Q$3-Расчет!X504),0)</f>
        <v>0</v>
      </c>
      <c r="AB490" s="3">
        <f t="shared" si="61"/>
        <v>0</v>
      </c>
      <c r="AC490" s="3">
        <f>IF(IF(AA490&gt;0,$Q$4-$Q$3,$Q$4-Расчет!X504)&gt;0,IF(AA490&gt;0,$Q$4-$Q$3,$Q$4-Расчет!X504),0)</f>
        <v>0</v>
      </c>
      <c r="AD490" s="3">
        <f t="shared" si="62"/>
        <v>0</v>
      </c>
      <c r="AE490" s="3">
        <f>IF(IF(AC490&gt;0,$Q$5-$Q$4,$Q$5-Расчет!X504)&gt;0,IF(AC490&gt;0,$Q$5-$Q$4,$Q$5-Расчет!X504),0)</f>
        <v>0</v>
      </c>
      <c r="AF490" s="3">
        <f t="shared" si="63"/>
        <v>0</v>
      </c>
      <c r="AG490" s="3">
        <f>IF(IF(AE490&gt;0,$Q$6-$Q$5,$Q$6-Расчет!X504)&gt;0,IF(AE490&gt;0,$Q$6-$Q$5,$Q$6-Расчет!X504),0)</f>
        <v>0</v>
      </c>
      <c r="AH490" s="3">
        <f t="shared" si="64"/>
        <v>0</v>
      </c>
    </row>
    <row r="491" spans="1:34" x14ac:dyDescent="0.25">
      <c r="A491" s="3">
        <f>IF(Расчет!H505='ФОРМУЛЫ!'!$B$4,Расчет!G505*Расчет!$N$28,IF(Расчет!H505='ФОРМУЛЫ!'!$B$5,Расчет!G505,IF(Расчет!H505='ФОРМУЛЫ!'!$B$6,Расчет!G505*Расчет!$O$28,0)))</f>
        <v>0</v>
      </c>
      <c r="B491" s="3">
        <f>A491*Расчет!E505</f>
        <v>0</v>
      </c>
      <c r="C491" s="3">
        <f>IF(Расчет!J505='ФОРМУЛЫ!'!$B$3,Расчет!G505*Расчет!I505/100,IF(Расчет!J505='ФОРМУЛЫ!'!$B$4,Расчет!I505*Расчет!$N$28,IF(Расчет!J505='ФОРМУЛЫ!'!$B$5,Расчет!I505,IF(Расчет!J505='ФОРМУЛЫ!'!$B$6,Расчет!I505*Расчет!$O$28,0))))</f>
        <v>0</v>
      </c>
      <c r="D491" s="3">
        <f>C491*Расчет!E505</f>
        <v>0</v>
      </c>
      <c r="E491" s="3">
        <f t="shared" si="57"/>
        <v>0</v>
      </c>
      <c r="F491" s="3">
        <f>E491*Расчет!E505</f>
        <v>0</v>
      </c>
      <c r="G491" s="3">
        <f>IF(Расчет!M505="",'ФОРМУЛЫ!'!E491*(100+Расчет!$M$28)/100,'ФОРМУЛЫ!'!E491*(100+Расчет!M505)/100)</f>
        <v>0</v>
      </c>
      <c r="H491" s="7">
        <f>IF(Расчет!M505="",ROUND(Расчет!K505*(1+Расчет!$M$28/100),0),ROUND(Расчет!K505*(1+Расчет!M505/100),0))</f>
        <v>0</v>
      </c>
      <c r="I491" s="7">
        <f>IF(Расчет!M505="",(Расчет!$M$28+100)/100,(Расчет!M505+100)/100)</f>
        <v>1.2</v>
      </c>
      <c r="J491" s="5">
        <f>IF(Расчет!P505="",IF($O$16=0,'ФОРМУЛЫ!'!H491,ROUND(Расчет!K505*'ФОРМУЛЫ!'!I491+L491,0)),Расчет!P505)</f>
        <v>0</v>
      </c>
      <c r="K491" s="5">
        <f>J491*Расчет!E505</f>
        <v>0</v>
      </c>
      <c r="L491" s="3">
        <f>IF($O$16=0,0,$M$16*(Расчет!K505/$O$16))</f>
        <v>0</v>
      </c>
      <c r="O491" s="3">
        <f>IF(Расчет!P505=0,Расчет!L505,0)</f>
        <v>0</v>
      </c>
      <c r="P491" s="12">
        <f t="shared" si="58"/>
        <v>0</v>
      </c>
      <c r="Q491" s="3">
        <f>IF(Расчет!H505='ФОРМУЛЫ!'!$B$5,'ФОРМУЛЫ!'!A491,0)</f>
        <v>0</v>
      </c>
      <c r="R491" s="3">
        <f>IF(Расчет!H505='ФОРМУЛЫ!'!$B$4,'ФОРМУЛЫ!'!A491,0)</f>
        <v>0</v>
      </c>
      <c r="S491" s="3">
        <f>IF(Расчет!H505='ФОРМУЛЫ!'!$B$6,'ФОРМУЛЫ!'!A491,0)</f>
        <v>0</v>
      </c>
      <c r="T491" s="5">
        <f>ROUND((IF(Расчет!R505='ФОРМУЛЫ!'!$E$3,(A491-A491/1.18),IF(Расчет!R505='ФОРМУЛЫ!'!$E$4,0,IF(Расчет!R505='ФОРМУЛЫ!'!$E$5,(A491-A491/1.1),X))))*Расчет!E505,2)</f>
        <v>0</v>
      </c>
      <c r="U491" s="3">
        <f>ROUND((IF(Расчет!R505='ФОРМУЛЫ!'!$E$3,(J491-J491/1.18),IF(Расчет!R505='ФОРМУЛЫ!'!$E$4,0,IF(Расчет!R505='ФОРМУЛЫ!'!$E$5,(J491-J491/1.1),X))))*Расчет!E505,2)</f>
        <v>0</v>
      </c>
      <c r="V491" s="3">
        <f>ROUND((J491-J491/1.18)*Расчет!E505,2)</f>
        <v>0</v>
      </c>
      <c r="W491" s="3">
        <f>ROUND(A491*Расчет!E505*0.21/365,2)</f>
        <v>0</v>
      </c>
      <c r="X491" s="3">
        <f t="shared" si="59"/>
        <v>0</v>
      </c>
      <c r="Y491" s="3">
        <f>IF(($Q$2-Расчет!X505)&gt;0,($Q$2-Расчет!X505),0)</f>
        <v>0</v>
      </c>
      <c r="Z491" s="3">
        <f t="shared" si="60"/>
        <v>0</v>
      </c>
      <c r="AA491" s="3">
        <f>IF(IF(Y491&gt;0,$Q$3-$Q$2,$Q$3-Расчет!X505)&gt;0,IF(Y491&gt;0,$Q$3-$Q$2,$Q$3-Расчет!X505),0)</f>
        <v>0</v>
      </c>
      <c r="AB491" s="3">
        <f t="shared" si="61"/>
        <v>0</v>
      </c>
      <c r="AC491" s="3">
        <f>IF(IF(AA491&gt;0,$Q$4-$Q$3,$Q$4-Расчет!X505)&gt;0,IF(AA491&gt;0,$Q$4-$Q$3,$Q$4-Расчет!X505),0)</f>
        <v>0</v>
      </c>
      <c r="AD491" s="3">
        <f t="shared" si="62"/>
        <v>0</v>
      </c>
      <c r="AE491" s="3">
        <f>IF(IF(AC491&gt;0,$Q$5-$Q$4,$Q$5-Расчет!X505)&gt;0,IF(AC491&gt;0,$Q$5-$Q$4,$Q$5-Расчет!X505),0)</f>
        <v>0</v>
      </c>
      <c r="AF491" s="3">
        <f t="shared" si="63"/>
        <v>0</v>
      </c>
      <c r="AG491" s="3">
        <f>IF(IF(AE491&gt;0,$Q$6-$Q$5,$Q$6-Расчет!X505)&gt;0,IF(AE491&gt;0,$Q$6-$Q$5,$Q$6-Расчет!X505),0)</f>
        <v>0</v>
      </c>
      <c r="AH491" s="3">
        <f t="shared" si="64"/>
        <v>0</v>
      </c>
    </row>
    <row r="492" spans="1:34" x14ac:dyDescent="0.25">
      <c r="A492" s="3">
        <f>IF(Расчет!H506='ФОРМУЛЫ!'!$B$4,Расчет!G506*Расчет!$N$28,IF(Расчет!H506='ФОРМУЛЫ!'!$B$5,Расчет!G506,IF(Расчет!H506='ФОРМУЛЫ!'!$B$6,Расчет!G506*Расчет!$O$28,0)))</f>
        <v>0</v>
      </c>
      <c r="B492" s="3">
        <f>A492*Расчет!E506</f>
        <v>0</v>
      </c>
      <c r="C492" s="3">
        <f>IF(Расчет!J506='ФОРМУЛЫ!'!$B$3,Расчет!G506*Расчет!I506/100,IF(Расчет!J506='ФОРМУЛЫ!'!$B$4,Расчет!I506*Расчет!$N$28,IF(Расчет!J506='ФОРМУЛЫ!'!$B$5,Расчет!I506,IF(Расчет!J506='ФОРМУЛЫ!'!$B$6,Расчет!I506*Расчет!$O$28,0))))</f>
        <v>0</v>
      </c>
      <c r="D492" s="3">
        <f>C492*Расчет!E506</f>
        <v>0</v>
      </c>
      <c r="E492" s="3">
        <f t="shared" si="57"/>
        <v>0</v>
      </c>
      <c r="F492" s="3">
        <f>E492*Расчет!E506</f>
        <v>0</v>
      </c>
      <c r="G492" s="3">
        <f>IF(Расчет!M506="",'ФОРМУЛЫ!'!E492*(100+Расчет!$M$28)/100,'ФОРМУЛЫ!'!E492*(100+Расчет!M506)/100)</f>
        <v>0</v>
      </c>
      <c r="H492" s="7">
        <f>IF(Расчет!M506="",ROUND(Расчет!K506*(1+Расчет!$M$28/100),0),ROUND(Расчет!K506*(1+Расчет!M506/100),0))</f>
        <v>0</v>
      </c>
      <c r="I492" s="7">
        <f>IF(Расчет!M506="",(Расчет!$M$28+100)/100,(Расчет!M506+100)/100)</f>
        <v>1.2</v>
      </c>
      <c r="J492" s="5">
        <f>IF(Расчет!P506="",IF($O$16=0,'ФОРМУЛЫ!'!H492,ROUND(Расчет!K506*'ФОРМУЛЫ!'!I492+L492,0)),Расчет!P506)</f>
        <v>0</v>
      </c>
      <c r="K492" s="5">
        <f>J492*Расчет!E506</f>
        <v>0</v>
      </c>
      <c r="L492" s="3">
        <f>IF($O$16=0,0,$M$16*(Расчет!K506/$O$16))</f>
        <v>0</v>
      </c>
      <c r="O492" s="3">
        <f>IF(Расчет!P506=0,Расчет!L506,0)</f>
        <v>0</v>
      </c>
      <c r="P492" s="12">
        <f t="shared" si="58"/>
        <v>0</v>
      </c>
      <c r="Q492" s="3">
        <f>IF(Расчет!H506='ФОРМУЛЫ!'!$B$5,'ФОРМУЛЫ!'!A492,0)</f>
        <v>0</v>
      </c>
      <c r="R492" s="3">
        <f>IF(Расчет!H506='ФОРМУЛЫ!'!$B$4,'ФОРМУЛЫ!'!A492,0)</f>
        <v>0</v>
      </c>
      <c r="S492" s="3">
        <f>IF(Расчет!H506='ФОРМУЛЫ!'!$B$6,'ФОРМУЛЫ!'!A492,0)</f>
        <v>0</v>
      </c>
      <c r="T492" s="5">
        <f>ROUND((IF(Расчет!R506='ФОРМУЛЫ!'!$E$3,(A492-A492/1.18),IF(Расчет!R506='ФОРМУЛЫ!'!$E$4,0,IF(Расчет!R506='ФОРМУЛЫ!'!$E$5,(A492-A492/1.1),X))))*Расчет!E506,2)</f>
        <v>0</v>
      </c>
      <c r="U492" s="3">
        <f>ROUND((IF(Расчет!R506='ФОРМУЛЫ!'!$E$3,(J492-J492/1.18),IF(Расчет!R506='ФОРМУЛЫ!'!$E$4,0,IF(Расчет!R506='ФОРМУЛЫ!'!$E$5,(J492-J492/1.1),X))))*Расчет!E506,2)</f>
        <v>0</v>
      </c>
      <c r="V492" s="3">
        <f>ROUND((J492-J492/1.18)*Расчет!E506,2)</f>
        <v>0</v>
      </c>
      <c r="W492" s="3">
        <f>ROUND(A492*Расчет!E506*0.21/365,2)</f>
        <v>0</v>
      </c>
      <c r="X492" s="3">
        <f t="shared" si="59"/>
        <v>0</v>
      </c>
      <c r="Y492" s="3">
        <f>IF(($Q$2-Расчет!X506)&gt;0,($Q$2-Расчет!X506),0)</f>
        <v>0</v>
      </c>
      <c r="Z492" s="3">
        <f t="shared" si="60"/>
        <v>0</v>
      </c>
      <c r="AA492" s="3">
        <f>IF(IF(Y492&gt;0,$Q$3-$Q$2,$Q$3-Расчет!X506)&gt;0,IF(Y492&gt;0,$Q$3-$Q$2,$Q$3-Расчет!X506),0)</f>
        <v>0</v>
      </c>
      <c r="AB492" s="3">
        <f t="shared" si="61"/>
        <v>0</v>
      </c>
      <c r="AC492" s="3">
        <f>IF(IF(AA492&gt;0,$Q$4-$Q$3,$Q$4-Расчет!X506)&gt;0,IF(AA492&gt;0,$Q$4-$Q$3,$Q$4-Расчет!X506),0)</f>
        <v>0</v>
      </c>
      <c r="AD492" s="3">
        <f t="shared" si="62"/>
        <v>0</v>
      </c>
      <c r="AE492" s="3">
        <f>IF(IF(AC492&gt;0,$Q$5-$Q$4,$Q$5-Расчет!X506)&gt;0,IF(AC492&gt;0,$Q$5-$Q$4,$Q$5-Расчет!X506),0)</f>
        <v>0</v>
      </c>
      <c r="AF492" s="3">
        <f t="shared" si="63"/>
        <v>0</v>
      </c>
      <c r="AG492" s="3">
        <f>IF(IF(AE492&gt;0,$Q$6-$Q$5,$Q$6-Расчет!X506)&gt;0,IF(AE492&gt;0,$Q$6-$Q$5,$Q$6-Расчет!X506),0)</f>
        <v>0</v>
      </c>
      <c r="AH492" s="3">
        <f t="shared" si="64"/>
        <v>0</v>
      </c>
    </row>
    <row r="493" spans="1:34" x14ac:dyDescent="0.25">
      <c r="A493" s="3">
        <f>IF(Расчет!H507='ФОРМУЛЫ!'!$B$4,Расчет!G507*Расчет!$N$28,IF(Расчет!H507='ФОРМУЛЫ!'!$B$5,Расчет!G507,IF(Расчет!H507='ФОРМУЛЫ!'!$B$6,Расчет!G507*Расчет!$O$28,0)))</f>
        <v>0</v>
      </c>
      <c r="B493" s="3">
        <f>A493*Расчет!E507</f>
        <v>0</v>
      </c>
      <c r="C493" s="3">
        <f>IF(Расчет!J507='ФОРМУЛЫ!'!$B$3,Расчет!G507*Расчет!I507/100,IF(Расчет!J507='ФОРМУЛЫ!'!$B$4,Расчет!I507*Расчет!$N$28,IF(Расчет!J507='ФОРМУЛЫ!'!$B$5,Расчет!I507,IF(Расчет!J507='ФОРМУЛЫ!'!$B$6,Расчет!I507*Расчет!$O$28,0))))</f>
        <v>0</v>
      </c>
      <c r="D493" s="3">
        <f>C493*Расчет!E507</f>
        <v>0</v>
      </c>
      <c r="E493" s="3">
        <f t="shared" si="57"/>
        <v>0</v>
      </c>
      <c r="F493" s="3">
        <f>E493*Расчет!E507</f>
        <v>0</v>
      </c>
      <c r="G493" s="3">
        <f>IF(Расчет!M507="",'ФОРМУЛЫ!'!E493*(100+Расчет!$M$28)/100,'ФОРМУЛЫ!'!E493*(100+Расчет!M507)/100)</f>
        <v>0</v>
      </c>
      <c r="H493" s="7">
        <f>IF(Расчет!M507="",ROUND(Расчет!K507*(1+Расчет!$M$28/100),0),ROUND(Расчет!K507*(1+Расчет!M507/100),0))</f>
        <v>0</v>
      </c>
      <c r="I493" s="7">
        <f>IF(Расчет!M507="",(Расчет!$M$28+100)/100,(Расчет!M507+100)/100)</f>
        <v>1.2</v>
      </c>
      <c r="J493" s="5">
        <f>IF(Расчет!P507="",IF($O$16=0,'ФОРМУЛЫ!'!H493,ROUND(Расчет!K507*'ФОРМУЛЫ!'!I493+L493,0)),Расчет!P507)</f>
        <v>0</v>
      </c>
      <c r="K493" s="5">
        <f>J493*Расчет!E507</f>
        <v>0</v>
      </c>
      <c r="L493" s="3">
        <f>IF($O$16=0,0,$M$16*(Расчет!K507/$O$16))</f>
        <v>0</v>
      </c>
      <c r="O493" s="3">
        <f>IF(Расчет!P507=0,Расчет!L507,0)</f>
        <v>0</v>
      </c>
      <c r="P493" s="12">
        <f t="shared" si="58"/>
        <v>0</v>
      </c>
      <c r="Q493" s="3">
        <f>IF(Расчет!H507='ФОРМУЛЫ!'!$B$5,'ФОРМУЛЫ!'!A493,0)</f>
        <v>0</v>
      </c>
      <c r="R493" s="3">
        <f>IF(Расчет!H507='ФОРМУЛЫ!'!$B$4,'ФОРМУЛЫ!'!A493,0)</f>
        <v>0</v>
      </c>
      <c r="S493" s="3">
        <f>IF(Расчет!H507='ФОРМУЛЫ!'!$B$6,'ФОРМУЛЫ!'!A493,0)</f>
        <v>0</v>
      </c>
      <c r="T493" s="5">
        <f>ROUND((IF(Расчет!R507='ФОРМУЛЫ!'!$E$3,(A493-A493/1.18),IF(Расчет!R507='ФОРМУЛЫ!'!$E$4,0,IF(Расчет!R507='ФОРМУЛЫ!'!$E$5,(A493-A493/1.1),X))))*Расчет!E507,2)</f>
        <v>0</v>
      </c>
      <c r="U493" s="3">
        <f>ROUND((IF(Расчет!R507='ФОРМУЛЫ!'!$E$3,(J493-J493/1.18),IF(Расчет!R507='ФОРМУЛЫ!'!$E$4,0,IF(Расчет!R507='ФОРМУЛЫ!'!$E$5,(J493-J493/1.1),X))))*Расчет!E507,2)</f>
        <v>0</v>
      </c>
      <c r="V493" s="3">
        <f>ROUND((J493-J493/1.18)*Расчет!E507,2)</f>
        <v>0</v>
      </c>
      <c r="W493" s="3">
        <f>ROUND(A493*Расчет!E507*0.21/365,2)</f>
        <v>0</v>
      </c>
      <c r="X493" s="3">
        <f t="shared" si="59"/>
        <v>0</v>
      </c>
      <c r="Y493" s="3">
        <f>IF(($Q$2-Расчет!X507)&gt;0,($Q$2-Расчет!X507),0)</f>
        <v>0</v>
      </c>
      <c r="Z493" s="3">
        <f t="shared" si="60"/>
        <v>0</v>
      </c>
      <c r="AA493" s="3">
        <f>IF(IF(Y493&gt;0,$Q$3-$Q$2,$Q$3-Расчет!X507)&gt;0,IF(Y493&gt;0,$Q$3-$Q$2,$Q$3-Расчет!X507),0)</f>
        <v>0</v>
      </c>
      <c r="AB493" s="3">
        <f t="shared" si="61"/>
        <v>0</v>
      </c>
      <c r="AC493" s="3">
        <f>IF(IF(AA493&gt;0,$Q$4-$Q$3,$Q$4-Расчет!X507)&gt;0,IF(AA493&gt;0,$Q$4-$Q$3,$Q$4-Расчет!X507),0)</f>
        <v>0</v>
      </c>
      <c r="AD493" s="3">
        <f t="shared" si="62"/>
        <v>0</v>
      </c>
      <c r="AE493" s="3">
        <f>IF(IF(AC493&gt;0,$Q$5-$Q$4,$Q$5-Расчет!X507)&gt;0,IF(AC493&gt;0,$Q$5-$Q$4,$Q$5-Расчет!X507),0)</f>
        <v>0</v>
      </c>
      <c r="AF493" s="3">
        <f t="shared" si="63"/>
        <v>0</v>
      </c>
      <c r="AG493" s="3">
        <f>IF(IF(AE493&gt;0,$Q$6-$Q$5,$Q$6-Расчет!X507)&gt;0,IF(AE493&gt;0,$Q$6-$Q$5,$Q$6-Расчет!X507),0)</f>
        <v>0</v>
      </c>
      <c r="AH493" s="3">
        <f t="shared" si="64"/>
        <v>0</v>
      </c>
    </row>
    <row r="494" spans="1:34" x14ac:dyDescent="0.25">
      <c r="A494" s="3">
        <f>IF(Расчет!H508='ФОРМУЛЫ!'!$B$4,Расчет!G508*Расчет!$N$28,IF(Расчет!H508='ФОРМУЛЫ!'!$B$5,Расчет!G508,IF(Расчет!H508='ФОРМУЛЫ!'!$B$6,Расчет!G508*Расчет!$O$28,0)))</f>
        <v>0</v>
      </c>
      <c r="B494" s="3">
        <f>A494*Расчет!E508</f>
        <v>0</v>
      </c>
      <c r="C494" s="3">
        <f>IF(Расчет!J508='ФОРМУЛЫ!'!$B$3,Расчет!G508*Расчет!I508/100,IF(Расчет!J508='ФОРМУЛЫ!'!$B$4,Расчет!I508*Расчет!$N$28,IF(Расчет!J508='ФОРМУЛЫ!'!$B$5,Расчет!I508,IF(Расчет!J508='ФОРМУЛЫ!'!$B$6,Расчет!I508*Расчет!$O$28,0))))</f>
        <v>0</v>
      </c>
      <c r="D494" s="3">
        <f>C494*Расчет!E508</f>
        <v>0</v>
      </c>
      <c r="E494" s="3">
        <f t="shared" si="57"/>
        <v>0</v>
      </c>
      <c r="F494" s="3">
        <f>E494*Расчет!E508</f>
        <v>0</v>
      </c>
      <c r="G494" s="3">
        <f>IF(Расчет!M508="",'ФОРМУЛЫ!'!E494*(100+Расчет!$M$28)/100,'ФОРМУЛЫ!'!E494*(100+Расчет!M508)/100)</f>
        <v>0</v>
      </c>
      <c r="H494" s="7">
        <f>IF(Расчет!M508="",ROUND(Расчет!K508*(1+Расчет!$M$28/100),0),ROUND(Расчет!K508*(1+Расчет!M508/100),0))</f>
        <v>0</v>
      </c>
      <c r="I494" s="7">
        <f>IF(Расчет!M508="",(Расчет!$M$28+100)/100,(Расчет!M508+100)/100)</f>
        <v>1.2</v>
      </c>
      <c r="J494" s="5">
        <f>IF(Расчет!P508="",IF($O$16=0,'ФОРМУЛЫ!'!H494,ROUND(Расчет!K508*'ФОРМУЛЫ!'!I494+L494,0)),Расчет!P508)</f>
        <v>0</v>
      </c>
      <c r="K494" s="5">
        <f>J494*Расчет!E508</f>
        <v>0</v>
      </c>
      <c r="L494" s="3">
        <f>IF($O$16=0,0,$M$16*(Расчет!K508/$O$16))</f>
        <v>0</v>
      </c>
      <c r="O494" s="3">
        <f>IF(Расчет!P508=0,Расчет!L508,0)</f>
        <v>0</v>
      </c>
      <c r="P494" s="12">
        <f t="shared" si="58"/>
        <v>0</v>
      </c>
      <c r="Q494" s="3">
        <f>IF(Расчет!H508='ФОРМУЛЫ!'!$B$5,'ФОРМУЛЫ!'!A494,0)</f>
        <v>0</v>
      </c>
      <c r="R494" s="3">
        <f>IF(Расчет!H508='ФОРМУЛЫ!'!$B$4,'ФОРМУЛЫ!'!A494,0)</f>
        <v>0</v>
      </c>
      <c r="S494" s="3">
        <f>IF(Расчет!H508='ФОРМУЛЫ!'!$B$6,'ФОРМУЛЫ!'!A494,0)</f>
        <v>0</v>
      </c>
      <c r="T494" s="5">
        <f>ROUND((IF(Расчет!R508='ФОРМУЛЫ!'!$E$3,(A494-A494/1.18),IF(Расчет!R508='ФОРМУЛЫ!'!$E$4,0,IF(Расчет!R508='ФОРМУЛЫ!'!$E$5,(A494-A494/1.1),X))))*Расчет!E508,2)</f>
        <v>0</v>
      </c>
      <c r="U494" s="3">
        <f>ROUND((IF(Расчет!R508='ФОРМУЛЫ!'!$E$3,(J494-J494/1.18),IF(Расчет!R508='ФОРМУЛЫ!'!$E$4,0,IF(Расчет!R508='ФОРМУЛЫ!'!$E$5,(J494-J494/1.1),X))))*Расчет!E508,2)</f>
        <v>0</v>
      </c>
      <c r="V494" s="3">
        <f>ROUND((J494-J494/1.18)*Расчет!E508,2)</f>
        <v>0</v>
      </c>
      <c r="W494" s="3">
        <f>ROUND(A494*Расчет!E508*0.21/365,2)</f>
        <v>0</v>
      </c>
      <c r="X494" s="3">
        <f t="shared" si="59"/>
        <v>0</v>
      </c>
      <c r="Y494" s="3">
        <f>IF(($Q$2-Расчет!X508)&gt;0,($Q$2-Расчет!X508),0)</f>
        <v>0</v>
      </c>
      <c r="Z494" s="3">
        <f t="shared" si="60"/>
        <v>0</v>
      </c>
      <c r="AA494" s="3">
        <f>IF(IF(Y494&gt;0,$Q$3-$Q$2,$Q$3-Расчет!X508)&gt;0,IF(Y494&gt;0,$Q$3-$Q$2,$Q$3-Расчет!X508),0)</f>
        <v>0</v>
      </c>
      <c r="AB494" s="3">
        <f t="shared" si="61"/>
        <v>0</v>
      </c>
      <c r="AC494" s="3">
        <f>IF(IF(AA494&gt;0,$Q$4-$Q$3,$Q$4-Расчет!X508)&gt;0,IF(AA494&gt;0,$Q$4-$Q$3,$Q$4-Расчет!X508),0)</f>
        <v>0</v>
      </c>
      <c r="AD494" s="3">
        <f t="shared" si="62"/>
        <v>0</v>
      </c>
      <c r="AE494" s="3">
        <f>IF(IF(AC494&gt;0,$Q$5-$Q$4,$Q$5-Расчет!X508)&gt;0,IF(AC494&gt;0,$Q$5-$Q$4,$Q$5-Расчет!X508),0)</f>
        <v>0</v>
      </c>
      <c r="AF494" s="3">
        <f t="shared" si="63"/>
        <v>0</v>
      </c>
      <c r="AG494" s="3">
        <f>IF(IF(AE494&gt;0,$Q$6-$Q$5,$Q$6-Расчет!X508)&gt;0,IF(AE494&gt;0,$Q$6-$Q$5,$Q$6-Расчет!X508),0)</f>
        <v>0</v>
      </c>
      <c r="AH494" s="3">
        <f t="shared" si="64"/>
        <v>0</v>
      </c>
    </row>
    <row r="495" spans="1:34" x14ac:dyDescent="0.25">
      <c r="A495" s="3">
        <f>IF(Расчет!H509='ФОРМУЛЫ!'!$B$4,Расчет!G509*Расчет!$N$28,IF(Расчет!H509='ФОРМУЛЫ!'!$B$5,Расчет!G509,IF(Расчет!H509='ФОРМУЛЫ!'!$B$6,Расчет!G509*Расчет!$O$28,0)))</f>
        <v>0</v>
      </c>
      <c r="B495" s="3">
        <f>A495*Расчет!E509</f>
        <v>0</v>
      </c>
      <c r="C495" s="3">
        <f>IF(Расчет!J509='ФОРМУЛЫ!'!$B$3,Расчет!G509*Расчет!I509/100,IF(Расчет!J509='ФОРМУЛЫ!'!$B$4,Расчет!I509*Расчет!$N$28,IF(Расчет!J509='ФОРМУЛЫ!'!$B$5,Расчет!I509,IF(Расчет!J509='ФОРМУЛЫ!'!$B$6,Расчет!I509*Расчет!$O$28,0))))</f>
        <v>0</v>
      </c>
      <c r="D495" s="3">
        <f>C495*Расчет!E509</f>
        <v>0</v>
      </c>
      <c r="E495" s="3">
        <f t="shared" si="57"/>
        <v>0</v>
      </c>
      <c r="F495" s="3">
        <f>E495*Расчет!E509</f>
        <v>0</v>
      </c>
      <c r="G495" s="3">
        <f>IF(Расчет!M509="",'ФОРМУЛЫ!'!E495*(100+Расчет!$M$28)/100,'ФОРМУЛЫ!'!E495*(100+Расчет!M509)/100)</f>
        <v>0</v>
      </c>
      <c r="H495" s="7">
        <f>IF(Расчет!M509="",ROUND(Расчет!K509*(1+Расчет!$M$28/100),0),ROUND(Расчет!K509*(1+Расчет!M509/100),0))</f>
        <v>0</v>
      </c>
      <c r="I495" s="7">
        <f>IF(Расчет!M509="",(Расчет!$M$28+100)/100,(Расчет!M509+100)/100)</f>
        <v>1.2</v>
      </c>
      <c r="J495" s="5">
        <f>IF(Расчет!P509="",IF($O$16=0,'ФОРМУЛЫ!'!H495,ROUND(Расчет!K509*'ФОРМУЛЫ!'!I495+L495,0)),Расчет!P509)</f>
        <v>0</v>
      </c>
      <c r="K495" s="5">
        <f>J495*Расчет!E509</f>
        <v>0</v>
      </c>
      <c r="L495" s="3">
        <f>IF($O$16=0,0,$M$16*(Расчет!K509/$O$16))</f>
        <v>0</v>
      </c>
      <c r="O495" s="3">
        <f>IF(Расчет!P509=0,Расчет!L509,0)</f>
        <v>0</v>
      </c>
      <c r="P495" s="12">
        <f t="shared" si="58"/>
        <v>0</v>
      </c>
      <c r="Q495" s="3">
        <f>IF(Расчет!H509='ФОРМУЛЫ!'!$B$5,'ФОРМУЛЫ!'!A495,0)</f>
        <v>0</v>
      </c>
      <c r="R495" s="3">
        <f>IF(Расчет!H509='ФОРМУЛЫ!'!$B$4,'ФОРМУЛЫ!'!A495,0)</f>
        <v>0</v>
      </c>
      <c r="S495" s="3">
        <f>IF(Расчет!H509='ФОРМУЛЫ!'!$B$6,'ФОРМУЛЫ!'!A495,0)</f>
        <v>0</v>
      </c>
      <c r="T495" s="5">
        <f>ROUND((IF(Расчет!R509='ФОРМУЛЫ!'!$E$3,(A495-A495/1.18),IF(Расчет!R509='ФОРМУЛЫ!'!$E$4,0,IF(Расчет!R509='ФОРМУЛЫ!'!$E$5,(A495-A495/1.1),X))))*Расчет!E509,2)</f>
        <v>0</v>
      </c>
      <c r="U495" s="3">
        <f>ROUND((IF(Расчет!R509='ФОРМУЛЫ!'!$E$3,(J495-J495/1.18),IF(Расчет!R509='ФОРМУЛЫ!'!$E$4,0,IF(Расчет!R509='ФОРМУЛЫ!'!$E$5,(J495-J495/1.1),X))))*Расчет!E509,2)</f>
        <v>0</v>
      </c>
      <c r="V495" s="3">
        <f>ROUND((J495-J495/1.18)*Расчет!E509,2)</f>
        <v>0</v>
      </c>
      <c r="W495" s="3">
        <f>ROUND(A495*Расчет!E509*0.21/365,2)</f>
        <v>0</v>
      </c>
      <c r="X495" s="3">
        <f t="shared" si="59"/>
        <v>0</v>
      </c>
      <c r="Y495" s="3">
        <f>IF(($Q$2-Расчет!X509)&gt;0,($Q$2-Расчет!X509),0)</f>
        <v>0</v>
      </c>
      <c r="Z495" s="3">
        <f t="shared" si="60"/>
        <v>0</v>
      </c>
      <c r="AA495" s="3">
        <f>IF(IF(Y495&gt;0,$Q$3-$Q$2,$Q$3-Расчет!X509)&gt;0,IF(Y495&gt;0,$Q$3-$Q$2,$Q$3-Расчет!X509),0)</f>
        <v>0</v>
      </c>
      <c r="AB495" s="3">
        <f t="shared" si="61"/>
        <v>0</v>
      </c>
      <c r="AC495" s="3">
        <f>IF(IF(AA495&gt;0,$Q$4-$Q$3,$Q$4-Расчет!X509)&gt;0,IF(AA495&gt;0,$Q$4-$Q$3,$Q$4-Расчет!X509),0)</f>
        <v>0</v>
      </c>
      <c r="AD495" s="3">
        <f t="shared" si="62"/>
        <v>0</v>
      </c>
      <c r="AE495" s="3">
        <f>IF(IF(AC495&gt;0,$Q$5-$Q$4,$Q$5-Расчет!X509)&gt;0,IF(AC495&gt;0,$Q$5-$Q$4,$Q$5-Расчет!X509),0)</f>
        <v>0</v>
      </c>
      <c r="AF495" s="3">
        <f t="shared" si="63"/>
        <v>0</v>
      </c>
      <c r="AG495" s="3">
        <f>IF(IF(AE495&gt;0,$Q$6-$Q$5,$Q$6-Расчет!X509)&gt;0,IF(AE495&gt;0,$Q$6-$Q$5,$Q$6-Расчет!X509),0)</f>
        <v>0</v>
      </c>
      <c r="AH495" s="3">
        <f t="shared" si="64"/>
        <v>0</v>
      </c>
    </row>
    <row r="496" spans="1:34" x14ac:dyDescent="0.25">
      <c r="A496" s="3">
        <f>IF(Расчет!H510='ФОРМУЛЫ!'!$B$4,Расчет!G510*Расчет!$N$28,IF(Расчет!H510='ФОРМУЛЫ!'!$B$5,Расчет!G510,IF(Расчет!H510='ФОРМУЛЫ!'!$B$6,Расчет!G510*Расчет!$O$28,0)))</f>
        <v>0</v>
      </c>
      <c r="B496" s="3">
        <f>A496*Расчет!E510</f>
        <v>0</v>
      </c>
      <c r="C496" s="3">
        <f>IF(Расчет!J510='ФОРМУЛЫ!'!$B$3,Расчет!G510*Расчет!I510/100,IF(Расчет!J510='ФОРМУЛЫ!'!$B$4,Расчет!I510*Расчет!$N$28,IF(Расчет!J510='ФОРМУЛЫ!'!$B$5,Расчет!I510,IF(Расчет!J510='ФОРМУЛЫ!'!$B$6,Расчет!I510*Расчет!$O$28,0))))</f>
        <v>0</v>
      </c>
      <c r="D496" s="3">
        <f>C496*Расчет!E510</f>
        <v>0</v>
      </c>
      <c r="E496" s="3">
        <f t="shared" si="57"/>
        <v>0</v>
      </c>
      <c r="F496" s="3">
        <f>E496*Расчет!E510</f>
        <v>0</v>
      </c>
      <c r="G496" s="3">
        <f>IF(Расчет!M510="",'ФОРМУЛЫ!'!E496*(100+Расчет!$M$28)/100,'ФОРМУЛЫ!'!E496*(100+Расчет!M510)/100)</f>
        <v>0</v>
      </c>
      <c r="H496" s="7">
        <f>IF(Расчет!M510="",ROUND(Расчет!K510*(1+Расчет!$M$28/100),0),ROUND(Расчет!K510*(1+Расчет!M510/100),0))</f>
        <v>0</v>
      </c>
      <c r="I496" s="7">
        <f>IF(Расчет!M510="",(Расчет!$M$28+100)/100,(Расчет!M510+100)/100)</f>
        <v>1.2</v>
      </c>
      <c r="J496" s="5">
        <f>IF(Расчет!P510="",IF($O$16=0,'ФОРМУЛЫ!'!H496,ROUND(Расчет!K510*'ФОРМУЛЫ!'!I496+L496,0)),Расчет!P510)</f>
        <v>0</v>
      </c>
      <c r="K496" s="5">
        <f>J496*Расчет!E510</f>
        <v>0</v>
      </c>
      <c r="L496" s="3">
        <f>IF($O$16=0,0,$M$16*(Расчет!K510/$O$16))</f>
        <v>0</v>
      </c>
      <c r="O496" s="3">
        <f>IF(Расчет!P510=0,Расчет!L510,0)</f>
        <v>0</v>
      </c>
      <c r="P496" s="12">
        <f t="shared" si="58"/>
        <v>0</v>
      </c>
      <c r="Q496" s="3">
        <f>IF(Расчет!H510='ФОРМУЛЫ!'!$B$5,'ФОРМУЛЫ!'!A496,0)</f>
        <v>0</v>
      </c>
      <c r="R496" s="3">
        <f>IF(Расчет!H510='ФОРМУЛЫ!'!$B$4,'ФОРМУЛЫ!'!A496,0)</f>
        <v>0</v>
      </c>
      <c r="S496" s="3">
        <f>IF(Расчет!H510='ФОРМУЛЫ!'!$B$6,'ФОРМУЛЫ!'!A496,0)</f>
        <v>0</v>
      </c>
      <c r="T496" s="5">
        <f>ROUND((IF(Расчет!R510='ФОРМУЛЫ!'!$E$3,(A496-A496/1.18),IF(Расчет!R510='ФОРМУЛЫ!'!$E$4,0,IF(Расчет!R510='ФОРМУЛЫ!'!$E$5,(A496-A496/1.1),X))))*Расчет!E510,2)</f>
        <v>0</v>
      </c>
      <c r="U496" s="3">
        <f>ROUND((IF(Расчет!R510='ФОРМУЛЫ!'!$E$3,(J496-J496/1.18),IF(Расчет!R510='ФОРМУЛЫ!'!$E$4,0,IF(Расчет!R510='ФОРМУЛЫ!'!$E$5,(J496-J496/1.1),X))))*Расчет!E510,2)</f>
        <v>0</v>
      </c>
      <c r="V496" s="3">
        <f>ROUND((J496-J496/1.18)*Расчет!E510,2)</f>
        <v>0</v>
      </c>
      <c r="W496" s="3">
        <f>ROUND(A496*Расчет!E510*0.21/365,2)</f>
        <v>0</v>
      </c>
      <c r="X496" s="3">
        <f t="shared" si="59"/>
        <v>0</v>
      </c>
      <c r="Y496" s="3">
        <f>IF(($Q$2-Расчет!X510)&gt;0,($Q$2-Расчет!X510),0)</f>
        <v>0</v>
      </c>
      <c r="Z496" s="3">
        <f t="shared" si="60"/>
        <v>0</v>
      </c>
      <c r="AA496" s="3">
        <f>IF(IF(Y496&gt;0,$Q$3-$Q$2,$Q$3-Расчет!X510)&gt;0,IF(Y496&gt;0,$Q$3-$Q$2,$Q$3-Расчет!X510),0)</f>
        <v>0</v>
      </c>
      <c r="AB496" s="3">
        <f t="shared" si="61"/>
        <v>0</v>
      </c>
      <c r="AC496" s="3">
        <f>IF(IF(AA496&gt;0,$Q$4-$Q$3,$Q$4-Расчет!X510)&gt;0,IF(AA496&gt;0,$Q$4-$Q$3,$Q$4-Расчет!X510),0)</f>
        <v>0</v>
      </c>
      <c r="AD496" s="3">
        <f t="shared" si="62"/>
        <v>0</v>
      </c>
      <c r="AE496" s="3">
        <f>IF(IF(AC496&gt;0,$Q$5-$Q$4,$Q$5-Расчет!X510)&gt;0,IF(AC496&gt;0,$Q$5-$Q$4,$Q$5-Расчет!X510),0)</f>
        <v>0</v>
      </c>
      <c r="AF496" s="3">
        <f t="shared" si="63"/>
        <v>0</v>
      </c>
      <c r="AG496" s="3">
        <f>IF(IF(AE496&gt;0,$Q$6-$Q$5,$Q$6-Расчет!X510)&gt;0,IF(AE496&gt;0,$Q$6-$Q$5,$Q$6-Расчет!X510),0)</f>
        <v>0</v>
      </c>
      <c r="AH496" s="3">
        <f t="shared" si="64"/>
        <v>0</v>
      </c>
    </row>
    <row r="497" spans="1:34" x14ac:dyDescent="0.25">
      <c r="A497" s="3">
        <f>IF(Расчет!H511='ФОРМУЛЫ!'!$B$4,Расчет!G511*Расчет!$N$28,IF(Расчет!H511='ФОРМУЛЫ!'!$B$5,Расчет!G511,IF(Расчет!H511='ФОРМУЛЫ!'!$B$6,Расчет!G511*Расчет!$O$28,0)))</f>
        <v>0</v>
      </c>
      <c r="B497" s="3">
        <f>A497*Расчет!E511</f>
        <v>0</v>
      </c>
      <c r="C497" s="3">
        <f>IF(Расчет!J511='ФОРМУЛЫ!'!$B$3,Расчет!G511*Расчет!I511/100,IF(Расчет!J511='ФОРМУЛЫ!'!$B$4,Расчет!I511*Расчет!$N$28,IF(Расчет!J511='ФОРМУЛЫ!'!$B$5,Расчет!I511,IF(Расчет!J511='ФОРМУЛЫ!'!$B$6,Расчет!I511*Расчет!$O$28,0))))</f>
        <v>0</v>
      </c>
      <c r="D497" s="3">
        <f>C497*Расчет!E511</f>
        <v>0</v>
      </c>
      <c r="E497" s="3">
        <f t="shared" si="57"/>
        <v>0</v>
      </c>
      <c r="F497" s="3">
        <f>E497*Расчет!E511</f>
        <v>0</v>
      </c>
      <c r="G497" s="3">
        <f>IF(Расчет!M511="",'ФОРМУЛЫ!'!E497*(100+Расчет!$M$28)/100,'ФОРМУЛЫ!'!E497*(100+Расчет!M511)/100)</f>
        <v>0</v>
      </c>
      <c r="H497" s="7">
        <f>IF(Расчет!M511="",ROUND(Расчет!K511*(1+Расчет!$M$28/100),0),ROUND(Расчет!K511*(1+Расчет!M511/100),0))</f>
        <v>0</v>
      </c>
      <c r="I497" s="7">
        <f>IF(Расчет!M511="",(Расчет!$M$28+100)/100,(Расчет!M511+100)/100)</f>
        <v>1.2</v>
      </c>
      <c r="J497" s="5">
        <f>IF(Расчет!P511="",IF($O$16=0,'ФОРМУЛЫ!'!H497,ROUND(Расчет!K511*'ФОРМУЛЫ!'!I497+L497,0)),Расчет!P511)</f>
        <v>0</v>
      </c>
      <c r="K497" s="5">
        <f>J497*Расчет!E511</f>
        <v>0</v>
      </c>
      <c r="L497" s="3">
        <f>IF($O$16=0,0,$M$16*(Расчет!K511/$O$16))</f>
        <v>0</v>
      </c>
      <c r="O497" s="3">
        <f>IF(Расчет!P511=0,Расчет!L511,0)</f>
        <v>0</v>
      </c>
      <c r="P497" s="12">
        <f t="shared" si="58"/>
        <v>0</v>
      </c>
      <c r="Q497" s="3">
        <f>IF(Расчет!H511='ФОРМУЛЫ!'!$B$5,'ФОРМУЛЫ!'!A497,0)</f>
        <v>0</v>
      </c>
      <c r="R497" s="3">
        <f>IF(Расчет!H511='ФОРМУЛЫ!'!$B$4,'ФОРМУЛЫ!'!A497,0)</f>
        <v>0</v>
      </c>
      <c r="S497" s="3">
        <f>IF(Расчет!H511='ФОРМУЛЫ!'!$B$6,'ФОРМУЛЫ!'!A497,0)</f>
        <v>0</v>
      </c>
      <c r="T497" s="5">
        <f>ROUND((IF(Расчет!R511='ФОРМУЛЫ!'!$E$3,(A497-A497/1.18),IF(Расчет!R511='ФОРМУЛЫ!'!$E$4,0,IF(Расчет!R511='ФОРМУЛЫ!'!$E$5,(A497-A497/1.1),X))))*Расчет!E511,2)</f>
        <v>0</v>
      </c>
      <c r="U497" s="3">
        <f>ROUND((IF(Расчет!R511='ФОРМУЛЫ!'!$E$3,(J497-J497/1.18),IF(Расчет!R511='ФОРМУЛЫ!'!$E$4,0,IF(Расчет!R511='ФОРМУЛЫ!'!$E$5,(J497-J497/1.1),X))))*Расчет!E511,2)</f>
        <v>0</v>
      </c>
      <c r="V497" s="3">
        <f>ROUND((J497-J497/1.18)*Расчет!E511,2)</f>
        <v>0</v>
      </c>
      <c r="W497" s="3">
        <f>ROUND(A497*Расчет!E511*0.21/365,2)</f>
        <v>0</v>
      </c>
      <c r="X497" s="3">
        <f t="shared" si="59"/>
        <v>0</v>
      </c>
      <c r="Y497" s="3">
        <f>IF(($Q$2-Расчет!X511)&gt;0,($Q$2-Расчет!X511),0)</f>
        <v>0</v>
      </c>
      <c r="Z497" s="3">
        <f t="shared" si="60"/>
        <v>0</v>
      </c>
      <c r="AA497" s="3">
        <f>IF(IF(Y497&gt;0,$Q$3-$Q$2,$Q$3-Расчет!X511)&gt;0,IF(Y497&gt;0,$Q$3-$Q$2,$Q$3-Расчет!X511),0)</f>
        <v>0</v>
      </c>
      <c r="AB497" s="3">
        <f t="shared" si="61"/>
        <v>0</v>
      </c>
      <c r="AC497" s="3">
        <f>IF(IF(AA497&gt;0,$Q$4-$Q$3,$Q$4-Расчет!X511)&gt;0,IF(AA497&gt;0,$Q$4-$Q$3,$Q$4-Расчет!X511),0)</f>
        <v>0</v>
      </c>
      <c r="AD497" s="3">
        <f t="shared" si="62"/>
        <v>0</v>
      </c>
      <c r="AE497" s="3">
        <f>IF(IF(AC497&gt;0,$Q$5-$Q$4,$Q$5-Расчет!X511)&gt;0,IF(AC497&gt;0,$Q$5-$Q$4,$Q$5-Расчет!X511),0)</f>
        <v>0</v>
      </c>
      <c r="AF497" s="3">
        <f t="shared" si="63"/>
        <v>0</v>
      </c>
      <c r="AG497" s="3">
        <f>IF(IF(AE497&gt;0,$Q$6-$Q$5,$Q$6-Расчет!X511)&gt;0,IF(AE497&gt;0,$Q$6-$Q$5,$Q$6-Расчет!X511),0)</f>
        <v>0</v>
      </c>
      <c r="AH497" s="3">
        <f t="shared" si="64"/>
        <v>0</v>
      </c>
    </row>
    <row r="498" spans="1:34" x14ac:dyDescent="0.25">
      <c r="A498" s="3">
        <f>IF(Расчет!H512='ФОРМУЛЫ!'!$B$4,Расчет!G512*Расчет!$N$28,IF(Расчет!H512='ФОРМУЛЫ!'!$B$5,Расчет!G512,IF(Расчет!H512='ФОРМУЛЫ!'!$B$6,Расчет!G512*Расчет!$O$28,0)))</f>
        <v>0</v>
      </c>
      <c r="B498" s="3">
        <f>A498*Расчет!E512</f>
        <v>0</v>
      </c>
      <c r="C498" s="3">
        <f>IF(Расчет!J512='ФОРМУЛЫ!'!$B$3,Расчет!G512*Расчет!I512/100,IF(Расчет!J512='ФОРМУЛЫ!'!$B$4,Расчет!I512*Расчет!$N$28,IF(Расчет!J512='ФОРМУЛЫ!'!$B$5,Расчет!I512,IF(Расчет!J512='ФОРМУЛЫ!'!$B$6,Расчет!I512*Расчет!$O$28,0))))</f>
        <v>0</v>
      </c>
      <c r="D498" s="3">
        <f>C498*Расчет!E512</f>
        <v>0</v>
      </c>
      <c r="E498" s="3">
        <f t="shared" si="57"/>
        <v>0</v>
      </c>
      <c r="F498" s="3">
        <f>E498*Расчет!E512</f>
        <v>0</v>
      </c>
      <c r="G498" s="3">
        <f>IF(Расчет!M512="",'ФОРМУЛЫ!'!E498*(100+Расчет!$M$28)/100,'ФОРМУЛЫ!'!E498*(100+Расчет!M512)/100)</f>
        <v>0</v>
      </c>
      <c r="H498" s="7">
        <f>IF(Расчет!M512="",ROUND(Расчет!K512*(1+Расчет!$M$28/100),0),ROUND(Расчет!K512*(1+Расчет!M512/100),0))</f>
        <v>0</v>
      </c>
      <c r="I498" s="7">
        <f>IF(Расчет!M512="",(Расчет!$M$28+100)/100,(Расчет!M512+100)/100)</f>
        <v>1.2</v>
      </c>
      <c r="J498" s="5">
        <f>IF(Расчет!P512="",IF($O$16=0,'ФОРМУЛЫ!'!H498,ROUND(Расчет!K512*'ФОРМУЛЫ!'!I498+L498,0)),Расчет!P512)</f>
        <v>0</v>
      </c>
      <c r="K498" s="5">
        <f>J498*Расчет!E512</f>
        <v>0</v>
      </c>
      <c r="L498" s="3">
        <f>IF($O$16=0,0,$M$16*(Расчет!K512/$O$16))</f>
        <v>0</v>
      </c>
      <c r="O498" s="3">
        <f>IF(Расчет!P512=0,Расчет!L512,0)</f>
        <v>0</v>
      </c>
      <c r="P498" s="12">
        <f t="shared" si="58"/>
        <v>0</v>
      </c>
      <c r="Q498" s="3">
        <f>IF(Расчет!H512='ФОРМУЛЫ!'!$B$5,'ФОРМУЛЫ!'!A498,0)</f>
        <v>0</v>
      </c>
      <c r="R498" s="3">
        <f>IF(Расчет!H512='ФОРМУЛЫ!'!$B$4,'ФОРМУЛЫ!'!A498,0)</f>
        <v>0</v>
      </c>
      <c r="S498" s="3">
        <f>IF(Расчет!H512='ФОРМУЛЫ!'!$B$6,'ФОРМУЛЫ!'!A498,0)</f>
        <v>0</v>
      </c>
      <c r="T498" s="5">
        <f>ROUND((IF(Расчет!R512='ФОРМУЛЫ!'!$E$3,(A498-A498/1.18),IF(Расчет!R512='ФОРМУЛЫ!'!$E$4,0,IF(Расчет!R512='ФОРМУЛЫ!'!$E$5,(A498-A498/1.1),X))))*Расчет!E512,2)</f>
        <v>0</v>
      </c>
      <c r="U498" s="3">
        <f>ROUND((IF(Расчет!R512='ФОРМУЛЫ!'!$E$3,(J498-J498/1.18),IF(Расчет!R512='ФОРМУЛЫ!'!$E$4,0,IF(Расчет!R512='ФОРМУЛЫ!'!$E$5,(J498-J498/1.1),X))))*Расчет!E512,2)</f>
        <v>0</v>
      </c>
      <c r="V498" s="3">
        <f>ROUND((J498-J498/1.18)*Расчет!E512,2)</f>
        <v>0</v>
      </c>
      <c r="W498" s="3">
        <f>ROUND(A498*Расчет!E512*0.21/365,2)</f>
        <v>0</v>
      </c>
      <c r="X498" s="3">
        <f t="shared" si="59"/>
        <v>0</v>
      </c>
      <c r="Y498" s="3">
        <f>IF(($Q$2-Расчет!X512)&gt;0,($Q$2-Расчет!X512),0)</f>
        <v>0</v>
      </c>
      <c r="Z498" s="3">
        <f t="shared" si="60"/>
        <v>0</v>
      </c>
      <c r="AA498" s="3">
        <f>IF(IF(Y498&gt;0,$Q$3-$Q$2,$Q$3-Расчет!X512)&gt;0,IF(Y498&gt;0,$Q$3-$Q$2,$Q$3-Расчет!X512),0)</f>
        <v>0</v>
      </c>
      <c r="AB498" s="3">
        <f t="shared" si="61"/>
        <v>0</v>
      </c>
      <c r="AC498" s="3">
        <f>IF(IF(AA498&gt;0,$Q$4-$Q$3,$Q$4-Расчет!X512)&gt;0,IF(AA498&gt;0,$Q$4-$Q$3,$Q$4-Расчет!X512),0)</f>
        <v>0</v>
      </c>
      <c r="AD498" s="3">
        <f t="shared" si="62"/>
        <v>0</v>
      </c>
      <c r="AE498" s="3">
        <f>IF(IF(AC498&gt;0,$Q$5-$Q$4,$Q$5-Расчет!X512)&gt;0,IF(AC498&gt;0,$Q$5-$Q$4,$Q$5-Расчет!X512),0)</f>
        <v>0</v>
      </c>
      <c r="AF498" s="3">
        <f t="shared" si="63"/>
        <v>0</v>
      </c>
      <c r="AG498" s="3">
        <f>IF(IF(AE498&gt;0,$Q$6-$Q$5,$Q$6-Расчет!X512)&gt;0,IF(AE498&gt;0,$Q$6-$Q$5,$Q$6-Расчет!X512),0)</f>
        <v>0</v>
      </c>
      <c r="AH498" s="3">
        <f t="shared" si="64"/>
        <v>0</v>
      </c>
    </row>
    <row r="499" spans="1:34" x14ac:dyDescent="0.25">
      <c r="A499" s="3">
        <f>IF(Расчет!H513='ФОРМУЛЫ!'!$B$4,Расчет!G513*Расчет!$N$28,IF(Расчет!H513='ФОРМУЛЫ!'!$B$5,Расчет!G513,IF(Расчет!H513='ФОРМУЛЫ!'!$B$6,Расчет!G513*Расчет!$O$28,0)))</f>
        <v>0</v>
      </c>
      <c r="B499" s="3">
        <f>A499*Расчет!E513</f>
        <v>0</v>
      </c>
      <c r="C499" s="3">
        <f>IF(Расчет!J513='ФОРМУЛЫ!'!$B$3,Расчет!G513*Расчет!I513/100,IF(Расчет!J513='ФОРМУЛЫ!'!$B$4,Расчет!I513*Расчет!$N$28,IF(Расчет!J513='ФОРМУЛЫ!'!$B$5,Расчет!I513,IF(Расчет!J513='ФОРМУЛЫ!'!$B$6,Расчет!I513*Расчет!$O$28,0))))</f>
        <v>0</v>
      </c>
      <c r="D499" s="3">
        <f>C499*Расчет!E513</f>
        <v>0</v>
      </c>
      <c r="E499" s="3">
        <f t="shared" si="57"/>
        <v>0</v>
      </c>
      <c r="F499" s="3">
        <f>E499*Расчет!E513</f>
        <v>0</v>
      </c>
      <c r="G499" s="3">
        <f>IF(Расчет!M513="",'ФОРМУЛЫ!'!E499*(100+Расчет!$M$28)/100,'ФОРМУЛЫ!'!E499*(100+Расчет!M513)/100)</f>
        <v>0</v>
      </c>
      <c r="H499" s="7">
        <f>IF(Расчет!M513="",ROUND(Расчет!K513*(1+Расчет!$M$28/100),0),ROUND(Расчет!K513*(1+Расчет!M513/100),0))</f>
        <v>0</v>
      </c>
      <c r="I499" s="7">
        <f>IF(Расчет!M513="",(Расчет!$M$28+100)/100,(Расчет!M513+100)/100)</f>
        <v>1.2</v>
      </c>
      <c r="J499" s="5">
        <f>IF(Расчет!P513="",IF($O$16=0,'ФОРМУЛЫ!'!H499,ROUND(Расчет!K513*'ФОРМУЛЫ!'!I499+L499,0)),Расчет!P513)</f>
        <v>0</v>
      </c>
      <c r="K499" s="5">
        <f>J499*Расчет!E513</f>
        <v>0</v>
      </c>
      <c r="L499" s="3">
        <f>IF($O$16=0,0,$M$16*(Расчет!K513/$O$16))</f>
        <v>0</v>
      </c>
      <c r="O499" s="3">
        <f>IF(Расчет!P513=0,Расчет!L513,0)</f>
        <v>0</v>
      </c>
      <c r="P499" s="12">
        <f t="shared" si="58"/>
        <v>0</v>
      </c>
      <c r="Q499" s="3">
        <f>IF(Расчет!H513='ФОРМУЛЫ!'!$B$5,'ФОРМУЛЫ!'!A499,0)</f>
        <v>0</v>
      </c>
      <c r="R499" s="3">
        <f>IF(Расчет!H513='ФОРМУЛЫ!'!$B$4,'ФОРМУЛЫ!'!A499,0)</f>
        <v>0</v>
      </c>
      <c r="S499" s="3">
        <f>IF(Расчет!H513='ФОРМУЛЫ!'!$B$6,'ФОРМУЛЫ!'!A499,0)</f>
        <v>0</v>
      </c>
      <c r="T499" s="5">
        <f>ROUND((IF(Расчет!R513='ФОРМУЛЫ!'!$E$3,(A499-A499/1.18),IF(Расчет!R513='ФОРМУЛЫ!'!$E$4,0,IF(Расчет!R513='ФОРМУЛЫ!'!$E$5,(A499-A499/1.1),X))))*Расчет!E513,2)</f>
        <v>0</v>
      </c>
      <c r="U499" s="3">
        <f>ROUND((IF(Расчет!R513='ФОРМУЛЫ!'!$E$3,(J499-J499/1.18),IF(Расчет!R513='ФОРМУЛЫ!'!$E$4,0,IF(Расчет!R513='ФОРМУЛЫ!'!$E$5,(J499-J499/1.1),X))))*Расчет!E513,2)</f>
        <v>0</v>
      </c>
      <c r="V499" s="3">
        <f>ROUND((J499-J499/1.18)*Расчет!E513,2)</f>
        <v>0</v>
      </c>
      <c r="W499" s="3">
        <f>ROUND(A499*Расчет!E513*0.21/365,2)</f>
        <v>0</v>
      </c>
      <c r="X499" s="3">
        <f t="shared" si="59"/>
        <v>0</v>
      </c>
      <c r="Y499" s="3">
        <f>IF(($Q$2-Расчет!X513)&gt;0,($Q$2-Расчет!X513),0)</f>
        <v>0</v>
      </c>
      <c r="Z499" s="3">
        <f t="shared" si="60"/>
        <v>0</v>
      </c>
      <c r="AA499" s="3">
        <f>IF(IF(Y499&gt;0,$Q$3-$Q$2,$Q$3-Расчет!X513)&gt;0,IF(Y499&gt;0,$Q$3-$Q$2,$Q$3-Расчет!X513),0)</f>
        <v>0</v>
      </c>
      <c r="AB499" s="3">
        <f t="shared" si="61"/>
        <v>0</v>
      </c>
      <c r="AC499" s="3">
        <f>IF(IF(AA499&gt;0,$Q$4-$Q$3,$Q$4-Расчет!X513)&gt;0,IF(AA499&gt;0,$Q$4-$Q$3,$Q$4-Расчет!X513),0)</f>
        <v>0</v>
      </c>
      <c r="AD499" s="3">
        <f t="shared" si="62"/>
        <v>0</v>
      </c>
      <c r="AE499" s="3">
        <f>IF(IF(AC499&gt;0,$Q$5-$Q$4,$Q$5-Расчет!X513)&gt;0,IF(AC499&gt;0,$Q$5-$Q$4,$Q$5-Расчет!X513),0)</f>
        <v>0</v>
      </c>
      <c r="AF499" s="3">
        <f t="shared" si="63"/>
        <v>0</v>
      </c>
      <c r="AG499" s="3">
        <f>IF(IF(AE499&gt;0,$Q$6-$Q$5,$Q$6-Расчет!X513)&gt;0,IF(AE499&gt;0,$Q$6-$Q$5,$Q$6-Расчет!X513),0)</f>
        <v>0</v>
      </c>
      <c r="AH499" s="3">
        <f t="shared" si="64"/>
        <v>0</v>
      </c>
    </row>
    <row r="500" spans="1:34" x14ac:dyDescent="0.25">
      <c r="A500" s="3">
        <f>IF(Расчет!H514='ФОРМУЛЫ!'!$B$4,Расчет!G514*Расчет!$N$28,IF(Расчет!H514='ФОРМУЛЫ!'!$B$5,Расчет!G514,IF(Расчет!H514='ФОРМУЛЫ!'!$B$6,Расчет!G514*Расчет!$O$28,0)))</f>
        <v>0</v>
      </c>
      <c r="B500" s="3">
        <f>A500*Расчет!E514</f>
        <v>0</v>
      </c>
      <c r="C500" s="3">
        <f>IF(Расчет!J514='ФОРМУЛЫ!'!$B$3,Расчет!G514*Расчет!I514/100,IF(Расчет!J514='ФОРМУЛЫ!'!$B$4,Расчет!I514*Расчет!$N$28,IF(Расчет!J514='ФОРМУЛЫ!'!$B$5,Расчет!I514,IF(Расчет!J514='ФОРМУЛЫ!'!$B$6,Расчет!I514*Расчет!$O$28,0))))</f>
        <v>0</v>
      </c>
      <c r="D500" s="3">
        <f>C500*Расчет!E514</f>
        <v>0</v>
      </c>
      <c r="E500" s="3">
        <f t="shared" si="57"/>
        <v>0</v>
      </c>
      <c r="F500" s="3">
        <f>E500*Расчет!E514</f>
        <v>0</v>
      </c>
      <c r="G500" s="3">
        <f>IF(Расчет!M514="",'ФОРМУЛЫ!'!E500*(100+Расчет!$M$28)/100,'ФОРМУЛЫ!'!E500*(100+Расчет!M514)/100)</f>
        <v>0</v>
      </c>
      <c r="H500" s="7">
        <f>IF(Расчет!M514="",ROUND(Расчет!K514*(1+Расчет!$M$28/100),0),ROUND(Расчет!K514*(1+Расчет!M514/100),0))</f>
        <v>0</v>
      </c>
      <c r="I500" s="7">
        <f>IF(Расчет!M514="",(Расчет!$M$28+100)/100,(Расчет!M514+100)/100)</f>
        <v>1.2</v>
      </c>
      <c r="J500" s="5">
        <f>IF(Расчет!P514="",IF($O$16=0,'ФОРМУЛЫ!'!H500,ROUND(Расчет!K514*'ФОРМУЛЫ!'!I500+L500,0)),Расчет!P514)</f>
        <v>0</v>
      </c>
      <c r="K500" s="5">
        <f>J500*Расчет!E514</f>
        <v>0</v>
      </c>
      <c r="L500" s="3">
        <f>IF($O$16=0,0,$M$16*(Расчет!K514/$O$16))</f>
        <v>0</v>
      </c>
      <c r="O500" s="3">
        <f>IF(Расчет!P514=0,Расчет!L514,0)</f>
        <v>0</v>
      </c>
      <c r="P500" s="12">
        <f t="shared" si="58"/>
        <v>0</v>
      </c>
      <c r="Q500" s="3">
        <f>IF(Расчет!H514='ФОРМУЛЫ!'!$B$5,'ФОРМУЛЫ!'!A500,0)</f>
        <v>0</v>
      </c>
      <c r="R500" s="3">
        <f>IF(Расчет!H514='ФОРМУЛЫ!'!$B$4,'ФОРМУЛЫ!'!A500,0)</f>
        <v>0</v>
      </c>
      <c r="S500" s="3">
        <f>IF(Расчет!H514='ФОРМУЛЫ!'!$B$6,'ФОРМУЛЫ!'!A500,0)</f>
        <v>0</v>
      </c>
      <c r="T500" s="5">
        <f>ROUND((IF(Расчет!R514='ФОРМУЛЫ!'!$E$3,(A500-A500/1.18),IF(Расчет!R514='ФОРМУЛЫ!'!$E$4,0,IF(Расчет!R514='ФОРМУЛЫ!'!$E$5,(A500-A500/1.1),X))))*Расчет!E514,2)</f>
        <v>0</v>
      </c>
      <c r="U500" s="3">
        <f>ROUND((IF(Расчет!R514='ФОРМУЛЫ!'!$E$3,(J500-J500/1.18),IF(Расчет!R514='ФОРМУЛЫ!'!$E$4,0,IF(Расчет!R514='ФОРМУЛЫ!'!$E$5,(J500-J500/1.1),X))))*Расчет!E514,2)</f>
        <v>0</v>
      </c>
      <c r="V500" s="3">
        <f>ROUND((J500-J500/1.18)*Расчет!E514,2)</f>
        <v>0</v>
      </c>
      <c r="W500" s="3">
        <f>ROUND(A500*Расчет!E514*0.21/365,2)</f>
        <v>0</v>
      </c>
      <c r="X500" s="3">
        <f t="shared" si="59"/>
        <v>0</v>
      </c>
      <c r="Y500" s="3">
        <f>IF(($Q$2-Расчет!X514)&gt;0,($Q$2-Расчет!X514),0)</f>
        <v>0</v>
      </c>
      <c r="Z500" s="3">
        <f t="shared" si="60"/>
        <v>0</v>
      </c>
      <c r="AA500" s="3">
        <f>IF(IF(Y500&gt;0,$Q$3-$Q$2,$Q$3-Расчет!X514)&gt;0,IF(Y500&gt;0,$Q$3-$Q$2,$Q$3-Расчет!X514),0)</f>
        <v>0</v>
      </c>
      <c r="AB500" s="3">
        <f t="shared" si="61"/>
        <v>0</v>
      </c>
      <c r="AC500" s="3">
        <f>IF(IF(AA500&gt;0,$Q$4-$Q$3,$Q$4-Расчет!X514)&gt;0,IF(AA500&gt;0,$Q$4-$Q$3,$Q$4-Расчет!X514),0)</f>
        <v>0</v>
      </c>
      <c r="AD500" s="3">
        <f t="shared" si="62"/>
        <v>0</v>
      </c>
      <c r="AE500" s="3">
        <f>IF(IF(AC500&gt;0,$Q$5-$Q$4,$Q$5-Расчет!X514)&gt;0,IF(AC500&gt;0,$Q$5-$Q$4,$Q$5-Расчет!X514),0)</f>
        <v>0</v>
      </c>
      <c r="AF500" s="3">
        <f t="shared" si="63"/>
        <v>0</v>
      </c>
      <c r="AG500" s="3">
        <f>IF(IF(AE500&gt;0,$Q$6-$Q$5,$Q$6-Расчет!X514)&gt;0,IF(AE500&gt;0,$Q$6-$Q$5,$Q$6-Расчет!X514),0)</f>
        <v>0</v>
      </c>
      <c r="AH500" s="3">
        <f t="shared" si="64"/>
        <v>0</v>
      </c>
    </row>
    <row r="501" spans="1:34" x14ac:dyDescent="0.25">
      <c r="A501" s="3">
        <f>IF(Расчет!H515='ФОРМУЛЫ!'!$B$4,Расчет!G515*Расчет!$N$28,IF(Расчет!H515='ФОРМУЛЫ!'!$B$5,Расчет!G515,IF(Расчет!H515='ФОРМУЛЫ!'!$B$6,Расчет!G515*Расчет!$O$28,0)))</f>
        <v>0</v>
      </c>
      <c r="B501" s="3">
        <f>A501*Расчет!E515</f>
        <v>0</v>
      </c>
      <c r="C501" s="3">
        <f>IF(Расчет!J515='ФОРМУЛЫ!'!$B$3,Расчет!G515*Расчет!I515/100,IF(Расчет!J515='ФОРМУЛЫ!'!$B$4,Расчет!I515*Расчет!$N$28,IF(Расчет!J515='ФОРМУЛЫ!'!$B$5,Расчет!I515,IF(Расчет!J515='ФОРМУЛЫ!'!$B$6,Расчет!I515*Расчет!$O$28,0))))</f>
        <v>0</v>
      </c>
      <c r="D501" s="3">
        <f>C501*Расчет!E515</f>
        <v>0</v>
      </c>
      <c r="E501" s="3">
        <f t="shared" si="57"/>
        <v>0</v>
      </c>
      <c r="F501" s="3">
        <f>E501*Расчет!E515</f>
        <v>0</v>
      </c>
      <c r="G501" s="3">
        <f>IF(Расчет!M515="",'ФОРМУЛЫ!'!E501*(100+Расчет!$M$28)/100,'ФОРМУЛЫ!'!E501*(100+Расчет!M515)/100)</f>
        <v>0</v>
      </c>
      <c r="H501" s="7">
        <f>IF(Расчет!M515="",ROUND(Расчет!K515*(1+Расчет!$M$28/100),0),ROUND(Расчет!K515*(1+Расчет!M515/100),0))</f>
        <v>0</v>
      </c>
      <c r="I501" s="7">
        <f>IF(Расчет!M515="",(Расчет!$M$28+100)/100,(Расчет!M515+100)/100)</f>
        <v>1.2</v>
      </c>
      <c r="J501" s="5">
        <f>IF(Расчет!P515="",IF($O$16=0,'ФОРМУЛЫ!'!H501,ROUND(Расчет!K515*'ФОРМУЛЫ!'!I501+L501,0)),Расчет!P515)</f>
        <v>0</v>
      </c>
      <c r="K501" s="5">
        <f>J501*Расчет!E515</f>
        <v>0</v>
      </c>
      <c r="L501" s="3">
        <f>IF($O$16=0,0,$M$16*(Расчет!K515/$O$16))</f>
        <v>0</v>
      </c>
      <c r="O501" s="3">
        <f>IF(Расчет!P515=0,Расчет!L515,0)</f>
        <v>0</v>
      </c>
      <c r="P501" s="12">
        <f t="shared" si="58"/>
        <v>0</v>
      </c>
      <c r="Q501" s="3">
        <f>IF(Расчет!H515='ФОРМУЛЫ!'!$B$5,'ФОРМУЛЫ!'!A501,0)</f>
        <v>0</v>
      </c>
      <c r="R501" s="3">
        <f>IF(Расчет!H515='ФОРМУЛЫ!'!$B$4,'ФОРМУЛЫ!'!A501,0)</f>
        <v>0</v>
      </c>
      <c r="S501" s="3">
        <f>IF(Расчет!H515='ФОРМУЛЫ!'!$B$6,'ФОРМУЛЫ!'!A501,0)</f>
        <v>0</v>
      </c>
      <c r="T501" s="5">
        <f>ROUND((IF(Расчет!R515='ФОРМУЛЫ!'!$E$3,(A501-A501/1.18),IF(Расчет!R515='ФОРМУЛЫ!'!$E$4,0,IF(Расчет!R515='ФОРМУЛЫ!'!$E$5,(A501-A501/1.1),X))))*Расчет!E515,2)</f>
        <v>0</v>
      </c>
      <c r="U501" s="3">
        <f>ROUND((IF(Расчет!R515='ФОРМУЛЫ!'!$E$3,(J501-J501/1.18),IF(Расчет!R515='ФОРМУЛЫ!'!$E$4,0,IF(Расчет!R515='ФОРМУЛЫ!'!$E$5,(J501-J501/1.1),X))))*Расчет!E515,2)</f>
        <v>0</v>
      </c>
      <c r="V501" s="3">
        <f>ROUND((J501-J501/1.18)*Расчет!E515,2)</f>
        <v>0</v>
      </c>
      <c r="W501" s="3">
        <f>ROUND(A501*Расчет!E515*0.21/365,2)</f>
        <v>0</v>
      </c>
      <c r="X501" s="3">
        <f t="shared" si="59"/>
        <v>0</v>
      </c>
      <c r="Y501" s="3">
        <f>IF(($Q$2-Расчет!X515)&gt;0,($Q$2-Расчет!X515),0)</f>
        <v>0</v>
      </c>
      <c r="Z501" s="3">
        <f t="shared" si="60"/>
        <v>0</v>
      </c>
      <c r="AA501" s="3">
        <f>IF(IF(Y501&gt;0,$Q$3-$Q$2,$Q$3-Расчет!X515)&gt;0,IF(Y501&gt;0,$Q$3-$Q$2,$Q$3-Расчет!X515),0)</f>
        <v>0</v>
      </c>
      <c r="AB501" s="3">
        <f t="shared" si="61"/>
        <v>0</v>
      </c>
      <c r="AC501" s="3">
        <f>IF(IF(AA501&gt;0,$Q$4-$Q$3,$Q$4-Расчет!X515)&gt;0,IF(AA501&gt;0,$Q$4-$Q$3,$Q$4-Расчет!X515),0)</f>
        <v>0</v>
      </c>
      <c r="AD501" s="3">
        <f t="shared" si="62"/>
        <v>0</v>
      </c>
      <c r="AE501" s="3">
        <f>IF(IF(AC501&gt;0,$Q$5-$Q$4,$Q$5-Расчет!X515)&gt;0,IF(AC501&gt;0,$Q$5-$Q$4,$Q$5-Расчет!X515),0)</f>
        <v>0</v>
      </c>
      <c r="AF501" s="3">
        <f t="shared" si="63"/>
        <v>0</v>
      </c>
      <c r="AG501" s="3">
        <f>IF(IF(AE501&gt;0,$Q$6-$Q$5,$Q$6-Расчет!X515)&gt;0,IF(AE501&gt;0,$Q$6-$Q$5,$Q$6-Расчет!X515),0)</f>
        <v>0</v>
      </c>
      <c r="AH501" s="3">
        <f t="shared" si="64"/>
        <v>0</v>
      </c>
    </row>
    <row r="502" spans="1:34" x14ac:dyDescent="0.25">
      <c r="A502" s="3">
        <f>IF(Расчет!H516='ФОРМУЛЫ!'!$B$4,Расчет!G516*Расчет!$N$28,IF(Расчет!H516='ФОРМУЛЫ!'!$B$5,Расчет!G516,IF(Расчет!H516='ФОРМУЛЫ!'!$B$6,Расчет!G516*Расчет!$O$28,0)))</f>
        <v>0</v>
      </c>
      <c r="B502" s="3">
        <f>A502*Расчет!E516</f>
        <v>0</v>
      </c>
      <c r="C502" s="3">
        <f>IF(Расчет!J516='ФОРМУЛЫ!'!$B$3,Расчет!G516*Расчет!I516/100,IF(Расчет!J516='ФОРМУЛЫ!'!$B$4,Расчет!I516*Расчет!$N$28,IF(Расчет!J516='ФОРМУЛЫ!'!$B$5,Расчет!I516,IF(Расчет!J516='ФОРМУЛЫ!'!$B$6,Расчет!I516*Расчет!$O$28,0))))</f>
        <v>0</v>
      </c>
      <c r="D502" s="3">
        <f>C502*Расчет!E516</f>
        <v>0</v>
      </c>
      <c r="E502" s="3">
        <f t="shared" si="57"/>
        <v>0</v>
      </c>
      <c r="F502" s="3">
        <f>E502*Расчет!E516</f>
        <v>0</v>
      </c>
      <c r="G502" s="3">
        <f>IF(Расчет!M516="",'ФОРМУЛЫ!'!E502*(100+Расчет!$M$28)/100,'ФОРМУЛЫ!'!E502*(100+Расчет!M516)/100)</f>
        <v>0</v>
      </c>
      <c r="H502" s="7">
        <f>IF(Расчет!M516="",ROUND(Расчет!K516*(1+Расчет!$M$28/100),0),ROUND(Расчет!K516*(1+Расчет!M516/100),0))</f>
        <v>0</v>
      </c>
      <c r="I502" s="7">
        <f>IF(Расчет!M516="",(Расчет!$M$28+100)/100,(Расчет!M516+100)/100)</f>
        <v>1.2</v>
      </c>
      <c r="J502" s="5">
        <f>IF(Расчет!P516="",IF($O$16=0,'ФОРМУЛЫ!'!H502,ROUND(Расчет!K516*'ФОРМУЛЫ!'!I502+L502,0)),Расчет!P516)</f>
        <v>0</v>
      </c>
      <c r="K502" s="5">
        <f>J502*Расчет!E516</f>
        <v>0</v>
      </c>
      <c r="L502" s="3">
        <f>IF($O$16=0,0,$M$16*(Расчет!K516/$O$16))</f>
        <v>0</v>
      </c>
      <c r="O502" s="3">
        <f>IF(Расчет!P516=0,Расчет!L516,0)</f>
        <v>0</v>
      </c>
      <c r="P502" s="12">
        <f t="shared" si="58"/>
        <v>0</v>
      </c>
      <c r="Q502" s="3">
        <f>IF(Расчет!H516='ФОРМУЛЫ!'!$B$5,'ФОРМУЛЫ!'!A502,0)</f>
        <v>0</v>
      </c>
      <c r="R502" s="3">
        <f>IF(Расчет!H516='ФОРМУЛЫ!'!$B$4,'ФОРМУЛЫ!'!A502,0)</f>
        <v>0</v>
      </c>
      <c r="S502" s="3">
        <f>IF(Расчет!H516='ФОРМУЛЫ!'!$B$6,'ФОРМУЛЫ!'!A502,0)</f>
        <v>0</v>
      </c>
      <c r="T502" s="5">
        <f>ROUND((IF(Расчет!R516='ФОРМУЛЫ!'!$E$3,(A502-A502/1.18),IF(Расчет!R516='ФОРМУЛЫ!'!$E$4,0,IF(Расчет!R516='ФОРМУЛЫ!'!$E$5,(A502-A502/1.1),X))))*Расчет!E516,2)</f>
        <v>0</v>
      </c>
      <c r="U502" s="3">
        <f>ROUND((IF(Расчет!R516='ФОРМУЛЫ!'!$E$3,(J502-J502/1.18),IF(Расчет!R516='ФОРМУЛЫ!'!$E$4,0,IF(Расчет!R516='ФОРМУЛЫ!'!$E$5,(J502-J502/1.1),X))))*Расчет!E516,2)</f>
        <v>0</v>
      </c>
      <c r="V502" s="3">
        <f>ROUND((J502-J502/1.18)*Расчет!E516,2)</f>
        <v>0</v>
      </c>
      <c r="W502" s="3">
        <f>ROUND(A502*Расчет!E516*0.21/365,2)</f>
        <v>0</v>
      </c>
      <c r="X502" s="3">
        <f t="shared" si="59"/>
        <v>0</v>
      </c>
      <c r="Y502" s="3">
        <f>IF(($Q$2-Расчет!X516)&gt;0,($Q$2-Расчет!X516),0)</f>
        <v>0</v>
      </c>
      <c r="Z502" s="3">
        <f t="shared" si="60"/>
        <v>0</v>
      </c>
      <c r="AA502" s="3">
        <f>IF(IF(Y502&gt;0,$Q$3-$Q$2,$Q$3-Расчет!X516)&gt;0,IF(Y502&gt;0,$Q$3-$Q$2,$Q$3-Расчет!X516),0)</f>
        <v>0</v>
      </c>
      <c r="AB502" s="3">
        <f t="shared" si="61"/>
        <v>0</v>
      </c>
      <c r="AC502" s="3">
        <f>IF(IF(AA502&gt;0,$Q$4-$Q$3,$Q$4-Расчет!X516)&gt;0,IF(AA502&gt;0,$Q$4-$Q$3,$Q$4-Расчет!X516),0)</f>
        <v>0</v>
      </c>
      <c r="AD502" s="3">
        <f t="shared" si="62"/>
        <v>0</v>
      </c>
      <c r="AE502" s="3">
        <f>IF(IF(AC502&gt;0,$Q$5-$Q$4,$Q$5-Расчет!X516)&gt;0,IF(AC502&gt;0,$Q$5-$Q$4,$Q$5-Расчет!X516),0)</f>
        <v>0</v>
      </c>
      <c r="AF502" s="3">
        <f t="shared" si="63"/>
        <v>0</v>
      </c>
      <c r="AG502" s="3">
        <f>IF(IF(AE502&gt;0,$Q$6-$Q$5,$Q$6-Расчет!X516)&gt;0,IF(AE502&gt;0,$Q$6-$Q$5,$Q$6-Расчет!X516),0)</f>
        <v>0</v>
      </c>
      <c r="AH502" s="3">
        <f t="shared" si="64"/>
        <v>0</v>
      </c>
    </row>
    <row r="503" spans="1:34" x14ac:dyDescent="0.25">
      <c r="A503" s="3">
        <f>IF(Расчет!H517='ФОРМУЛЫ!'!$B$4,Расчет!G517*Расчет!$N$28,IF(Расчет!H517='ФОРМУЛЫ!'!$B$5,Расчет!G517,IF(Расчет!H517='ФОРМУЛЫ!'!$B$6,Расчет!G517*Расчет!$O$28,0)))</f>
        <v>0</v>
      </c>
      <c r="B503" s="3">
        <f>A503*Расчет!E517</f>
        <v>0</v>
      </c>
      <c r="C503" s="3">
        <f>IF(Расчет!J517='ФОРМУЛЫ!'!$B$3,Расчет!G517*Расчет!I517/100,IF(Расчет!J517='ФОРМУЛЫ!'!$B$4,Расчет!I517*Расчет!$N$28,IF(Расчет!J517='ФОРМУЛЫ!'!$B$5,Расчет!I517,IF(Расчет!J517='ФОРМУЛЫ!'!$B$6,Расчет!I517*Расчет!$O$28,0))))</f>
        <v>0</v>
      </c>
      <c r="D503" s="3">
        <f>C503*Расчет!E517</f>
        <v>0</v>
      </c>
      <c r="E503" s="3">
        <f t="shared" si="57"/>
        <v>0</v>
      </c>
      <c r="F503" s="3">
        <f>E503*Расчет!E517</f>
        <v>0</v>
      </c>
      <c r="G503" s="3">
        <f>IF(Расчет!M517="",'ФОРМУЛЫ!'!E503*(100+Расчет!$M$28)/100,'ФОРМУЛЫ!'!E503*(100+Расчет!M517)/100)</f>
        <v>0</v>
      </c>
      <c r="H503" s="7">
        <f>IF(Расчет!M517="",ROUND(Расчет!K517*(1+Расчет!$M$28/100),0),ROUND(Расчет!K517*(1+Расчет!M517/100),0))</f>
        <v>0</v>
      </c>
      <c r="I503" s="7">
        <f>IF(Расчет!M517="",(Расчет!$M$28+100)/100,(Расчет!M517+100)/100)</f>
        <v>1.2</v>
      </c>
      <c r="J503" s="5">
        <f>IF(Расчет!P517="",IF($O$16=0,'ФОРМУЛЫ!'!H503,ROUND(Расчет!K517*'ФОРМУЛЫ!'!I503+L503,0)),Расчет!P517)</f>
        <v>0</v>
      </c>
      <c r="K503" s="5">
        <f>J503*Расчет!E517</f>
        <v>0</v>
      </c>
      <c r="L503" s="3">
        <f>IF($O$16=0,0,$M$16*(Расчет!K517/$O$16))</f>
        <v>0</v>
      </c>
      <c r="O503" s="3">
        <f>IF(Расчет!P517=0,Расчет!L517,0)</f>
        <v>0</v>
      </c>
      <c r="P503" s="12">
        <f t="shared" si="58"/>
        <v>0</v>
      </c>
      <c r="Q503" s="3">
        <f>IF(Расчет!H517='ФОРМУЛЫ!'!$B$5,'ФОРМУЛЫ!'!A503,0)</f>
        <v>0</v>
      </c>
      <c r="R503" s="3">
        <f>IF(Расчет!H517='ФОРМУЛЫ!'!$B$4,'ФОРМУЛЫ!'!A503,0)</f>
        <v>0</v>
      </c>
      <c r="S503" s="3">
        <f>IF(Расчет!H517='ФОРМУЛЫ!'!$B$6,'ФОРМУЛЫ!'!A503,0)</f>
        <v>0</v>
      </c>
      <c r="T503" s="5">
        <f>ROUND((IF(Расчет!R517='ФОРМУЛЫ!'!$E$3,(A503-A503/1.18),IF(Расчет!R517='ФОРМУЛЫ!'!$E$4,0,IF(Расчет!R517='ФОРМУЛЫ!'!$E$5,(A503-A503/1.1),X))))*Расчет!E517,2)</f>
        <v>0</v>
      </c>
      <c r="U503" s="3">
        <f>ROUND((IF(Расчет!R517='ФОРМУЛЫ!'!$E$3,(J503-J503/1.18),IF(Расчет!R517='ФОРМУЛЫ!'!$E$4,0,IF(Расчет!R517='ФОРМУЛЫ!'!$E$5,(J503-J503/1.1),X))))*Расчет!E517,2)</f>
        <v>0</v>
      </c>
      <c r="V503" s="3">
        <f>ROUND((J503-J503/1.18)*Расчет!E517,2)</f>
        <v>0</v>
      </c>
      <c r="W503" s="3">
        <f>ROUND(A503*Расчет!E517*0.21/365,2)</f>
        <v>0</v>
      </c>
      <c r="X503" s="3">
        <f t="shared" si="59"/>
        <v>0</v>
      </c>
      <c r="Y503" s="3">
        <f>IF(($Q$2-Расчет!X517)&gt;0,($Q$2-Расчет!X517),0)</f>
        <v>0</v>
      </c>
      <c r="Z503" s="3">
        <f t="shared" si="60"/>
        <v>0</v>
      </c>
      <c r="AA503" s="3">
        <f>IF(IF(Y503&gt;0,$Q$3-$Q$2,$Q$3-Расчет!X517)&gt;0,IF(Y503&gt;0,$Q$3-$Q$2,$Q$3-Расчет!X517),0)</f>
        <v>0</v>
      </c>
      <c r="AB503" s="3">
        <f t="shared" si="61"/>
        <v>0</v>
      </c>
      <c r="AC503" s="3">
        <f>IF(IF(AA503&gt;0,$Q$4-$Q$3,$Q$4-Расчет!X517)&gt;0,IF(AA503&gt;0,$Q$4-$Q$3,$Q$4-Расчет!X517),0)</f>
        <v>0</v>
      </c>
      <c r="AD503" s="3">
        <f t="shared" si="62"/>
        <v>0</v>
      </c>
      <c r="AE503" s="3">
        <f>IF(IF(AC503&gt;0,$Q$5-$Q$4,$Q$5-Расчет!X517)&gt;0,IF(AC503&gt;0,$Q$5-$Q$4,$Q$5-Расчет!X517),0)</f>
        <v>0</v>
      </c>
      <c r="AF503" s="3">
        <f t="shared" si="63"/>
        <v>0</v>
      </c>
      <c r="AG503" s="3">
        <f>IF(IF(AE503&gt;0,$Q$6-$Q$5,$Q$6-Расчет!X517)&gt;0,IF(AE503&gt;0,$Q$6-$Q$5,$Q$6-Расчет!X517),0)</f>
        <v>0</v>
      </c>
      <c r="AH503" s="3">
        <f t="shared" si="64"/>
        <v>0</v>
      </c>
    </row>
    <row r="504" spans="1:34" x14ac:dyDescent="0.25">
      <c r="A504" s="3">
        <f>IF(Расчет!H518='ФОРМУЛЫ!'!$B$4,Расчет!G518*Расчет!$N$28,IF(Расчет!H518='ФОРМУЛЫ!'!$B$5,Расчет!G518,IF(Расчет!H518='ФОРМУЛЫ!'!$B$6,Расчет!G518*Расчет!$O$28,0)))</f>
        <v>0</v>
      </c>
      <c r="B504" s="3">
        <f>A504*Расчет!E518</f>
        <v>0</v>
      </c>
      <c r="C504" s="3">
        <f>IF(Расчет!J518='ФОРМУЛЫ!'!$B$3,Расчет!G518*Расчет!I518/100,IF(Расчет!J518='ФОРМУЛЫ!'!$B$4,Расчет!I518*Расчет!$N$28,IF(Расчет!J518='ФОРМУЛЫ!'!$B$5,Расчет!I518,IF(Расчет!J518='ФОРМУЛЫ!'!$B$6,Расчет!I518*Расчет!$O$28,0))))</f>
        <v>0</v>
      </c>
      <c r="D504" s="3">
        <f>C504*Расчет!E518</f>
        <v>0</v>
      </c>
      <c r="E504" s="3">
        <f t="shared" si="57"/>
        <v>0</v>
      </c>
      <c r="F504" s="3">
        <f>E504*Расчет!E518</f>
        <v>0</v>
      </c>
      <c r="G504" s="3">
        <f>IF(Расчет!M518="",'ФОРМУЛЫ!'!E504*(100+Расчет!$M$28)/100,'ФОРМУЛЫ!'!E504*(100+Расчет!M518)/100)</f>
        <v>0</v>
      </c>
      <c r="H504" s="7">
        <f>IF(Расчет!M518="",ROUND(Расчет!K518*(1+Расчет!$M$28/100),0),ROUND(Расчет!K518*(1+Расчет!M518/100),0))</f>
        <v>0</v>
      </c>
      <c r="I504" s="7">
        <f>IF(Расчет!M518="",(Расчет!$M$28+100)/100,(Расчет!M518+100)/100)</f>
        <v>1.2</v>
      </c>
      <c r="J504" s="5">
        <f>IF(Расчет!P518="",IF($O$16=0,'ФОРМУЛЫ!'!H504,ROUND(Расчет!K518*'ФОРМУЛЫ!'!I504+L504,0)),Расчет!P518)</f>
        <v>0</v>
      </c>
      <c r="K504" s="5">
        <f>J504*Расчет!E518</f>
        <v>0</v>
      </c>
      <c r="L504" s="3">
        <f>IF($O$16=0,0,$M$16*(Расчет!K518/$O$16))</f>
        <v>0</v>
      </c>
      <c r="O504" s="3">
        <f>IF(Расчет!P518=0,Расчет!L518,0)</f>
        <v>0</v>
      </c>
      <c r="P504" s="12">
        <f t="shared" si="58"/>
        <v>0</v>
      </c>
      <c r="Q504" s="3">
        <f>IF(Расчет!H518='ФОРМУЛЫ!'!$B$5,'ФОРМУЛЫ!'!A504,0)</f>
        <v>0</v>
      </c>
      <c r="R504" s="3">
        <f>IF(Расчет!H518='ФОРМУЛЫ!'!$B$4,'ФОРМУЛЫ!'!A504,0)</f>
        <v>0</v>
      </c>
      <c r="S504" s="3">
        <f>IF(Расчет!H518='ФОРМУЛЫ!'!$B$6,'ФОРМУЛЫ!'!A504,0)</f>
        <v>0</v>
      </c>
      <c r="T504" s="5">
        <f>ROUND((IF(Расчет!R518='ФОРМУЛЫ!'!$E$3,(A504-A504/1.18),IF(Расчет!R518='ФОРМУЛЫ!'!$E$4,0,IF(Расчет!R518='ФОРМУЛЫ!'!$E$5,(A504-A504/1.1),X))))*Расчет!E518,2)</f>
        <v>0</v>
      </c>
      <c r="U504" s="3">
        <f>ROUND((IF(Расчет!R518='ФОРМУЛЫ!'!$E$3,(J504-J504/1.18),IF(Расчет!R518='ФОРМУЛЫ!'!$E$4,0,IF(Расчет!R518='ФОРМУЛЫ!'!$E$5,(J504-J504/1.1),X))))*Расчет!E518,2)</f>
        <v>0</v>
      </c>
      <c r="V504" s="3">
        <f>ROUND((J504-J504/1.18)*Расчет!E518,2)</f>
        <v>0</v>
      </c>
      <c r="W504" s="3">
        <f>ROUND(A504*Расчет!E518*0.21/365,2)</f>
        <v>0</v>
      </c>
      <c r="X504" s="3">
        <f t="shared" si="59"/>
        <v>0</v>
      </c>
      <c r="Y504" s="3">
        <f>IF(($Q$2-Расчет!X518)&gt;0,($Q$2-Расчет!X518),0)</f>
        <v>0</v>
      </c>
      <c r="Z504" s="3">
        <f t="shared" si="60"/>
        <v>0</v>
      </c>
      <c r="AA504" s="3">
        <f>IF(IF(Y504&gt;0,$Q$3-$Q$2,$Q$3-Расчет!X518)&gt;0,IF(Y504&gt;0,$Q$3-$Q$2,$Q$3-Расчет!X518),0)</f>
        <v>0</v>
      </c>
      <c r="AB504" s="3">
        <f t="shared" si="61"/>
        <v>0</v>
      </c>
      <c r="AC504" s="3">
        <f>IF(IF(AA504&gt;0,$Q$4-$Q$3,$Q$4-Расчет!X518)&gt;0,IF(AA504&gt;0,$Q$4-$Q$3,$Q$4-Расчет!X518),0)</f>
        <v>0</v>
      </c>
      <c r="AD504" s="3">
        <f t="shared" si="62"/>
        <v>0</v>
      </c>
      <c r="AE504" s="3">
        <f>IF(IF(AC504&gt;0,$Q$5-$Q$4,$Q$5-Расчет!X518)&gt;0,IF(AC504&gt;0,$Q$5-$Q$4,$Q$5-Расчет!X518),0)</f>
        <v>0</v>
      </c>
      <c r="AF504" s="3">
        <f t="shared" si="63"/>
        <v>0</v>
      </c>
      <c r="AG504" s="3">
        <f>IF(IF(AE504&gt;0,$Q$6-$Q$5,$Q$6-Расчет!X518)&gt;0,IF(AE504&gt;0,$Q$6-$Q$5,$Q$6-Расчет!X518),0)</f>
        <v>0</v>
      </c>
      <c r="AH504" s="3">
        <f t="shared" si="64"/>
        <v>0</v>
      </c>
    </row>
    <row r="505" spans="1:34" x14ac:dyDescent="0.25">
      <c r="A505" s="3">
        <f>IF(Расчет!H519='ФОРМУЛЫ!'!$B$4,Расчет!G519*Расчет!$N$28,IF(Расчет!H519='ФОРМУЛЫ!'!$B$5,Расчет!G519,IF(Расчет!H519='ФОРМУЛЫ!'!$B$6,Расчет!G519*Расчет!$O$28,0)))</f>
        <v>0</v>
      </c>
      <c r="B505" s="3">
        <f>A505*Расчет!E519</f>
        <v>0</v>
      </c>
      <c r="C505" s="3">
        <f>IF(Расчет!J519='ФОРМУЛЫ!'!$B$3,Расчет!G519*Расчет!I519/100,IF(Расчет!J519='ФОРМУЛЫ!'!$B$4,Расчет!I519*Расчет!$N$28,IF(Расчет!J519='ФОРМУЛЫ!'!$B$5,Расчет!I519,IF(Расчет!J519='ФОРМУЛЫ!'!$B$6,Расчет!I519*Расчет!$O$28,0))))</f>
        <v>0</v>
      </c>
      <c r="D505" s="3">
        <f>C505*Расчет!E519</f>
        <v>0</v>
      </c>
      <c r="E505" s="3">
        <f t="shared" si="57"/>
        <v>0</v>
      </c>
      <c r="F505" s="3">
        <f>E505*Расчет!E519</f>
        <v>0</v>
      </c>
      <c r="G505" s="3">
        <f>IF(Расчет!M519="",'ФОРМУЛЫ!'!E505*(100+Расчет!$M$28)/100,'ФОРМУЛЫ!'!E505*(100+Расчет!M519)/100)</f>
        <v>0</v>
      </c>
      <c r="H505" s="7">
        <f>IF(Расчет!M519="",ROUND(Расчет!K519*(1+Расчет!$M$28/100),0),ROUND(Расчет!K519*(1+Расчет!M519/100),0))</f>
        <v>0</v>
      </c>
      <c r="I505" s="7">
        <f>IF(Расчет!M519="",(Расчет!$M$28+100)/100,(Расчет!M519+100)/100)</f>
        <v>1.2</v>
      </c>
      <c r="J505" s="5">
        <f>IF(Расчет!P519="",IF($O$16=0,'ФОРМУЛЫ!'!H505,ROUND(Расчет!K519*'ФОРМУЛЫ!'!I505+L505,0)),Расчет!P519)</f>
        <v>0</v>
      </c>
      <c r="K505" s="5">
        <f>J505*Расчет!E519</f>
        <v>0</v>
      </c>
      <c r="L505" s="3">
        <f>IF($O$16=0,0,$M$16*(Расчет!K519/$O$16))</f>
        <v>0</v>
      </c>
      <c r="O505" s="3">
        <f>IF(Расчет!P519=0,Расчет!L519,0)</f>
        <v>0</v>
      </c>
      <c r="P505" s="12">
        <f t="shared" si="58"/>
        <v>0</v>
      </c>
      <c r="Q505" s="3">
        <f>IF(Расчет!H519='ФОРМУЛЫ!'!$B$5,'ФОРМУЛЫ!'!A505,0)</f>
        <v>0</v>
      </c>
      <c r="R505" s="3">
        <f>IF(Расчет!H519='ФОРМУЛЫ!'!$B$4,'ФОРМУЛЫ!'!A505,0)</f>
        <v>0</v>
      </c>
      <c r="S505" s="3">
        <f>IF(Расчет!H519='ФОРМУЛЫ!'!$B$6,'ФОРМУЛЫ!'!A505,0)</f>
        <v>0</v>
      </c>
      <c r="T505" s="5">
        <f>ROUND((IF(Расчет!R519='ФОРМУЛЫ!'!$E$3,(A505-A505/1.18),IF(Расчет!R519='ФОРМУЛЫ!'!$E$4,0,IF(Расчет!R519='ФОРМУЛЫ!'!$E$5,(A505-A505/1.1),X))))*Расчет!E519,2)</f>
        <v>0</v>
      </c>
      <c r="U505" s="3">
        <f>ROUND((IF(Расчет!R519='ФОРМУЛЫ!'!$E$3,(J505-J505/1.18),IF(Расчет!R519='ФОРМУЛЫ!'!$E$4,0,IF(Расчет!R519='ФОРМУЛЫ!'!$E$5,(J505-J505/1.1),X))))*Расчет!E519,2)</f>
        <v>0</v>
      </c>
      <c r="V505" s="3">
        <f>ROUND((J505-J505/1.18)*Расчет!E519,2)</f>
        <v>0</v>
      </c>
      <c r="W505" s="3">
        <f>ROUND(A505*Расчет!E519*0.21/365,2)</f>
        <v>0</v>
      </c>
      <c r="X505" s="3">
        <f t="shared" si="59"/>
        <v>0</v>
      </c>
      <c r="Y505" s="3">
        <f>IF(($Q$2-Расчет!X519)&gt;0,($Q$2-Расчет!X519),0)</f>
        <v>0</v>
      </c>
      <c r="Z505" s="3">
        <f t="shared" si="60"/>
        <v>0</v>
      </c>
      <c r="AA505" s="3">
        <f>IF(IF(Y505&gt;0,$Q$3-$Q$2,$Q$3-Расчет!X519)&gt;0,IF(Y505&gt;0,$Q$3-$Q$2,$Q$3-Расчет!X519),0)</f>
        <v>0</v>
      </c>
      <c r="AB505" s="3">
        <f t="shared" si="61"/>
        <v>0</v>
      </c>
      <c r="AC505" s="3">
        <f>IF(IF(AA505&gt;0,$Q$4-$Q$3,$Q$4-Расчет!X519)&gt;0,IF(AA505&gt;0,$Q$4-$Q$3,$Q$4-Расчет!X519),0)</f>
        <v>0</v>
      </c>
      <c r="AD505" s="3">
        <f t="shared" si="62"/>
        <v>0</v>
      </c>
      <c r="AE505" s="3">
        <f>IF(IF(AC505&gt;0,$Q$5-$Q$4,$Q$5-Расчет!X519)&gt;0,IF(AC505&gt;0,$Q$5-$Q$4,$Q$5-Расчет!X519),0)</f>
        <v>0</v>
      </c>
      <c r="AF505" s="3">
        <f t="shared" si="63"/>
        <v>0</v>
      </c>
      <c r="AG505" s="3">
        <f>IF(IF(AE505&gt;0,$Q$6-$Q$5,$Q$6-Расчет!X519)&gt;0,IF(AE505&gt;0,$Q$6-$Q$5,$Q$6-Расчет!X519),0)</f>
        <v>0</v>
      </c>
      <c r="AH505" s="3">
        <f t="shared" si="64"/>
        <v>0</v>
      </c>
    </row>
    <row r="506" spans="1:34" x14ac:dyDescent="0.25">
      <c r="A506" s="3">
        <f>IF(Расчет!H520='ФОРМУЛЫ!'!$B$4,Расчет!G520*Расчет!$N$28,IF(Расчет!H520='ФОРМУЛЫ!'!$B$5,Расчет!G520,IF(Расчет!H520='ФОРМУЛЫ!'!$B$6,Расчет!G520*Расчет!$O$28,0)))</f>
        <v>0</v>
      </c>
      <c r="B506" s="3">
        <f>A506*Расчет!E520</f>
        <v>0</v>
      </c>
      <c r="C506" s="3">
        <f>IF(Расчет!J520='ФОРМУЛЫ!'!$B$3,Расчет!G520*Расчет!I520/100,IF(Расчет!J520='ФОРМУЛЫ!'!$B$4,Расчет!I520*Расчет!$N$28,IF(Расчет!J520='ФОРМУЛЫ!'!$B$5,Расчет!I520,IF(Расчет!J520='ФОРМУЛЫ!'!$B$6,Расчет!I520*Расчет!$O$28,0))))</f>
        <v>0</v>
      </c>
      <c r="D506" s="3">
        <f>C506*Расчет!E520</f>
        <v>0</v>
      </c>
      <c r="E506" s="3">
        <f t="shared" si="57"/>
        <v>0</v>
      </c>
      <c r="F506" s="3">
        <f>E506*Расчет!E520</f>
        <v>0</v>
      </c>
      <c r="G506" s="3">
        <f>IF(Расчет!M520="",'ФОРМУЛЫ!'!E506*(100+Расчет!$M$28)/100,'ФОРМУЛЫ!'!E506*(100+Расчет!M520)/100)</f>
        <v>0</v>
      </c>
      <c r="H506" s="7">
        <f>IF(Расчет!M520="",ROUND(Расчет!K520*(1+Расчет!$M$28/100),0),ROUND(Расчет!K520*(1+Расчет!M520/100),0))</f>
        <v>0</v>
      </c>
      <c r="I506" s="7">
        <f>IF(Расчет!M520="",(Расчет!$M$28+100)/100,(Расчет!M520+100)/100)</f>
        <v>1.2</v>
      </c>
      <c r="J506" s="5">
        <f>IF(Расчет!P520="",IF($O$16=0,'ФОРМУЛЫ!'!H506,ROUND(Расчет!K520*'ФОРМУЛЫ!'!I506+L506,0)),Расчет!P520)</f>
        <v>0</v>
      </c>
      <c r="K506" s="5">
        <f>J506*Расчет!E520</f>
        <v>0</v>
      </c>
      <c r="L506" s="3">
        <f>IF($O$16=0,0,$M$16*(Расчет!K520/$O$16))</f>
        <v>0</v>
      </c>
      <c r="O506" s="3">
        <f>IF(Расчет!P520=0,Расчет!L520,0)</f>
        <v>0</v>
      </c>
      <c r="P506" s="12">
        <f t="shared" si="58"/>
        <v>0</v>
      </c>
      <c r="Q506" s="3">
        <f>IF(Расчет!H520='ФОРМУЛЫ!'!$B$5,'ФОРМУЛЫ!'!A506,0)</f>
        <v>0</v>
      </c>
      <c r="R506" s="3">
        <f>IF(Расчет!H520='ФОРМУЛЫ!'!$B$4,'ФОРМУЛЫ!'!A506,0)</f>
        <v>0</v>
      </c>
      <c r="S506" s="3">
        <f>IF(Расчет!H520='ФОРМУЛЫ!'!$B$6,'ФОРМУЛЫ!'!A506,0)</f>
        <v>0</v>
      </c>
      <c r="T506" s="5">
        <f>ROUND((IF(Расчет!R520='ФОРМУЛЫ!'!$E$3,(A506-A506/1.18),IF(Расчет!R520='ФОРМУЛЫ!'!$E$4,0,IF(Расчет!R520='ФОРМУЛЫ!'!$E$5,(A506-A506/1.1),X))))*Расчет!E520,2)</f>
        <v>0</v>
      </c>
      <c r="U506" s="3">
        <f>ROUND((IF(Расчет!R520='ФОРМУЛЫ!'!$E$3,(J506-J506/1.18),IF(Расчет!R520='ФОРМУЛЫ!'!$E$4,0,IF(Расчет!R520='ФОРМУЛЫ!'!$E$5,(J506-J506/1.1),X))))*Расчет!E520,2)</f>
        <v>0</v>
      </c>
      <c r="V506" s="3">
        <f>ROUND((J506-J506/1.18)*Расчет!E520,2)</f>
        <v>0</v>
      </c>
      <c r="W506" s="3">
        <f>ROUND(A506*Расчет!E520*0.21/365,2)</f>
        <v>0</v>
      </c>
      <c r="X506" s="3">
        <f t="shared" si="59"/>
        <v>0</v>
      </c>
      <c r="Y506" s="3">
        <f>IF(($Q$2-Расчет!X520)&gt;0,($Q$2-Расчет!X520),0)</f>
        <v>0</v>
      </c>
      <c r="Z506" s="3">
        <f t="shared" si="60"/>
        <v>0</v>
      </c>
      <c r="AA506" s="3">
        <f>IF(IF(Y506&gt;0,$Q$3-$Q$2,$Q$3-Расчет!X520)&gt;0,IF(Y506&gt;0,$Q$3-$Q$2,$Q$3-Расчет!X520),0)</f>
        <v>0</v>
      </c>
      <c r="AB506" s="3">
        <f t="shared" si="61"/>
        <v>0</v>
      </c>
      <c r="AC506" s="3">
        <f>IF(IF(AA506&gt;0,$Q$4-$Q$3,$Q$4-Расчет!X520)&gt;0,IF(AA506&gt;0,$Q$4-$Q$3,$Q$4-Расчет!X520),0)</f>
        <v>0</v>
      </c>
      <c r="AD506" s="3">
        <f t="shared" si="62"/>
        <v>0</v>
      </c>
      <c r="AE506" s="3">
        <f>IF(IF(AC506&gt;0,$Q$5-$Q$4,$Q$5-Расчет!X520)&gt;0,IF(AC506&gt;0,$Q$5-$Q$4,$Q$5-Расчет!X520),0)</f>
        <v>0</v>
      </c>
      <c r="AF506" s="3">
        <f t="shared" si="63"/>
        <v>0</v>
      </c>
      <c r="AG506" s="3">
        <f>IF(IF(AE506&gt;0,$Q$6-$Q$5,$Q$6-Расчет!X520)&gt;0,IF(AE506&gt;0,$Q$6-$Q$5,$Q$6-Расчет!X520),0)</f>
        <v>0</v>
      </c>
      <c r="AH506" s="3">
        <f t="shared" si="64"/>
        <v>0</v>
      </c>
    </row>
    <row r="507" spans="1:34" x14ac:dyDescent="0.25">
      <c r="A507" s="3">
        <f>IF(Расчет!H521='ФОРМУЛЫ!'!$B$4,Расчет!G521*Расчет!$N$28,IF(Расчет!H521='ФОРМУЛЫ!'!$B$5,Расчет!G521,IF(Расчет!H521='ФОРМУЛЫ!'!$B$6,Расчет!G521*Расчет!$O$28,0)))</f>
        <v>0</v>
      </c>
      <c r="B507" s="3">
        <f>A507*Расчет!E521</f>
        <v>0</v>
      </c>
      <c r="C507" s="3">
        <f>IF(Расчет!J521='ФОРМУЛЫ!'!$B$3,Расчет!G521*Расчет!I521/100,IF(Расчет!J521='ФОРМУЛЫ!'!$B$4,Расчет!I521*Расчет!$N$28,IF(Расчет!J521='ФОРМУЛЫ!'!$B$5,Расчет!I521,IF(Расчет!J521='ФОРМУЛЫ!'!$B$6,Расчет!I521*Расчет!$O$28,0))))</f>
        <v>0</v>
      </c>
      <c r="D507" s="3">
        <f>C507*Расчет!E521</f>
        <v>0</v>
      </c>
      <c r="E507" s="3">
        <f t="shared" si="57"/>
        <v>0</v>
      </c>
      <c r="F507" s="3">
        <f>E507*Расчет!E521</f>
        <v>0</v>
      </c>
      <c r="G507" s="3">
        <f>IF(Расчет!M521="",'ФОРМУЛЫ!'!E507*(100+Расчет!$M$28)/100,'ФОРМУЛЫ!'!E507*(100+Расчет!M521)/100)</f>
        <v>0</v>
      </c>
      <c r="H507" s="7">
        <f>IF(Расчет!M521="",ROUND(Расчет!K521*(1+Расчет!$M$28/100),0),ROUND(Расчет!K521*(1+Расчет!M521/100),0))</f>
        <v>0</v>
      </c>
      <c r="I507" s="7">
        <f>IF(Расчет!M521="",(Расчет!$M$28+100)/100,(Расчет!M521+100)/100)</f>
        <v>1.2</v>
      </c>
      <c r="J507" s="5">
        <f>IF(Расчет!P521="",IF($O$16=0,'ФОРМУЛЫ!'!H507,ROUND(Расчет!K521*'ФОРМУЛЫ!'!I507+L507,0)),Расчет!P521)</f>
        <v>0</v>
      </c>
      <c r="K507" s="5">
        <f>J507*Расчет!E521</f>
        <v>0</v>
      </c>
      <c r="L507" s="3">
        <f>IF($O$16=0,0,$M$16*(Расчет!K521/$O$16))</f>
        <v>0</v>
      </c>
      <c r="O507" s="3">
        <f>IF(Расчет!P521=0,Расчет!L521,0)</f>
        <v>0</v>
      </c>
      <c r="P507" s="12">
        <f t="shared" si="58"/>
        <v>0</v>
      </c>
      <c r="Q507" s="3">
        <f>IF(Расчет!H521='ФОРМУЛЫ!'!$B$5,'ФОРМУЛЫ!'!A507,0)</f>
        <v>0</v>
      </c>
      <c r="R507" s="3">
        <f>IF(Расчет!H521='ФОРМУЛЫ!'!$B$4,'ФОРМУЛЫ!'!A507,0)</f>
        <v>0</v>
      </c>
      <c r="S507" s="3">
        <f>IF(Расчет!H521='ФОРМУЛЫ!'!$B$6,'ФОРМУЛЫ!'!A507,0)</f>
        <v>0</v>
      </c>
      <c r="T507" s="5">
        <f>ROUND((IF(Расчет!R521='ФОРМУЛЫ!'!$E$3,(A507-A507/1.18),IF(Расчет!R521='ФОРМУЛЫ!'!$E$4,0,IF(Расчет!R521='ФОРМУЛЫ!'!$E$5,(A507-A507/1.1),X))))*Расчет!E521,2)</f>
        <v>0</v>
      </c>
      <c r="U507" s="3">
        <f>ROUND((IF(Расчет!R521='ФОРМУЛЫ!'!$E$3,(J507-J507/1.18),IF(Расчет!R521='ФОРМУЛЫ!'!$E$4,0,IF(Расчет!R521='ФОРМУЛЫ!'!$E$5,(J507-J507/1.1),X))))*Расчет!E521,2)</f>
        <v>0</v>
      </c>
      <c r="V507" s="3">
        <f>ROUND((J507-J507/1.18)*Расчет!E521,2)</f>
        <v>0</v>
      </c>
      <c r="W507" s="3">
        <f>ROUND(A507*Расчет!E521*0.21/365,2)</f>
        <v>0</v>
      </c>
      <c r="X507" s="3">
        <f t="shared" si="59"/>
        <v>0</v>
      </c>
      <c r="Y507" s="3">
        <f>IF(($Q$2-Расчет!X521)&gt;0,($Q$2-Расчет!X521),0)</f>
        <v>0</v>
      </c>
      <c r="Z507" s="3">
        <f t="shared" si="60"/>
        <v>0</v>
      </c>
      <c r="AA507" s="3">
        <f>IF(IF(Y507&gt;0,$Q$3-$Q$2,$Q$3-Расчет!X521)&gt;0,IF(Y507&gt;0,$Q$3-$Q$2,$Q$3-Расчет!X521),0)</f>
        <v>0</v>
      </c>
      <c r="AB507" s="3">
        <f t="shared" si="61"/>
        <v>0</v>
      </c>
      <c r="AC507" s="3">
        <f>IF(IF(AA507&gt;0,$Q$4-$Q$3,$Q$4-Расчет!X521)&gt;0,IF(AA507&gt;0,$Q$4-$Q$3,$Q$4-Расчет!X521),0)</f>
        <v>0</v>
      </c>
      <c r="AD507" s="3">
        <f t="shared" si="62"/>
        <v>0</v>
      </c>
      <c r="AE507" s="3">
        <f>IF(IF(AC507&gt;0,$Q$5-$Q$4,$Q$5-Расчет!X521)&gt;0,IF(AC507&gt;0,$Q$5-$Q$4,$Q$5-Расчет!X521),0)</f>
        <v>0</v>
      </c>
      <c r="AF507" s="3">
        <f t="shared" si="63"/>
        <v>0</v>
      </c>
      <c r="AG507" s="3">
        <f>IF(IF(AE507&gt;0,$Q$6-$Q$5,$Q$6-Расчет!X521)&gt;0,IF(AE507&gt;0,$Q$6-$Q$5,$Q$6-Расчет!X521),0)</f>
        <v>0</v>
      </c>
      <c r="AH507" s="3">
        <f t="shared" si="64"/>
        <v>0</v>
      </c>
    </row>
    <row r="508" spans="1:34" x14ac:dyDescent="0.25">
      <c r="A508" s="3">
        <f>IF(Расчет!H522='ФОРМУЛЫ!'!$B$4,Расчет!G522*Расчет!$N$28,IF(Расчет!H522='ФОРМУЛЫ!'!$B$5,Расчет!G522,IF(Расчет!H522='ФОРМУЛЫ!'!$B$6,Расчет!G522*Расчет!$O$28,0)))</f>
        <v>0</v>
      </c>
      <c r="B508" s="3">
        <f>A508*Расчет!E522</f>
        <v>0</v>
      </c>
      <c r="C508" s="3">
        <f>IF(Расчет!J522='ФОРМУЛЫ!'!$B$3,Расчет!G522*Расчет!I522/100,IF(Расчет!J522='ФОРМУЛЫ!'!$B$4,Расчет!I522*Расчет!$N$28,IF(Расчет!J522='ФОРМУЛЫ!'!$B$5,Расчет!I522,IF(Расчет!J522='ФОРМУЛЫ!'!$B$6,Расчет!I522*Расчет!$O$28,0))))</f>
        <v>0</v>
      </c>
      <c r="D508" s="3">
        <f>C508*Расчет!E522</f>
        <v>0</v>
      </c>
      <c r="E508" s="3">
        <f t="shared" si="57"/>
        <v>0</v>
      </c>
      <c r="F508" s="3">
        <f>E508*Расчет!E522</f>
        <v>0</v>
      </c>
      <c r="G508" s="3">
        <f>IF(Расчет!M522="",'ФОРМУЛЫ!'!E508*(100+Расчет!$M$28)/100,'ФОРМУЛЫ!'!E508*(100+Расчет!M522)/100)</f>
        <v>0</v>
      </c>
      <c r="H508" s="7">
        <f>IF(Расчет!M522="",ROUND(Расчет!K522*(1+Расчет!$M$28/100),0),ROUND(Расчет!K522*(1+Расчет!M522/100),0))</f>
        <v>0</v>
      </c>
      <c r="I508" s="7">
        <f>IF(Расчет!M522="",(Расчет!$M$28+100)/100,(Расчет!M522+100)/100)</f>
        <v>1.2</v>
      </c>
      <c r="J508" s="5">
        <f>IF(Расчет!P522="",IF($O$16=0,'ФОРМУЛЫ!'!H508,ROUND(Расчет!K522*'ФОРМУЛЫ!'!I508+L508,0)),Расчет!P522)</f>
        <v>0</v>
      </c>
      <c r="K508" s="5">
        <f>J508*Расчет!E522</f>
        <v>0</v>
      </c>
      <c r="L508" s="3">
        <f>IF($O$16=0,0,$M$16*(Расчет!K522/$O$16))</f>
        <v>0</v>
      </c>
      <c r="O508" s="3">
        <f>IF(Расчет!P522=0,Расчет!L522,0)</f>
        <v>0</v>
      </c>
      <c r="P508" s="12">
        <f t="shared" si="58"/>
        <v>0</v>
      </c>
      <c r="Q508" s="3">
        <f>IF(Расчет!H522='ФОРМУЛЫ!'!$B$5,'ФОРМУЛЫ!'!A508,0)</f>
        <v>0</v>
      </c>
      <c r="R508" s="3">
        <f>IF(Расчет!H522='ФОРМУЛЫ!'!$B$4,'ФОРМУЛЫ!'!A508,0)</f>
        <v>0</v>
      </c>
      <c r="S508" s="3">
        <f>IF(Расчет!H522='ФОРМУЛЫ!'!$B$6,'ФОРМУЛЫ!'!A508,0)</f>
        <v>0</v>
      </c>
      <c r="T508" s="5">
        <f>ROUND((IF(Расчет!R522='ФОРМУЛЫ!'!$E$3,(A508-A508/1.18),IF(Расчет!R522='ФОРМУЛЫ!'!$E$4,0,IF(Расчет!R522='ФОРМУЛЫ!'!$E$5,(A508-A508/1.1),X))))*Расчет!E522,2)</f>
        <v>0</v>
      </c>
      <c r="U508" s="3">
        <f>ROUND((IF(Расчет!R522='ФОРМУЛЫ!'!$E$3,(J508-J508/1.18),IF(Расчет!R522='ФОРМУЛЫ!'!$E$4,0,IF(Расчет!R522='ФОРМУЛЫ!'!$E$5,(J508-J508/1.1),X))))*Расчет!E522,2)</f>
        <v>0</v>
      </c>
      <c r="V508" s="3">
        <f>ROUND((J508-J508/1.18)*Расчет!E522,2)</f>
        <v>0</v>
      </c>
      <c r="W508" s="3">
        <f>ROUND(A508*Расчет!E522*0.21/365,2)</f>
        <v>0</v>
      </c>
      <c r="X508" s="3">
        <f t="shared" si="59"/>
        <v>0</v>
      </c>
      <c r="Y508" s="3">
        <f>IF(($Q$2-Расчет!X522)&gt;0,($Q$2-Расчет!X522),0)</f>
        <v>0</v>
      </c>
      <c r="Z508" s="3">
        <f t="shared" si="60"/>
        <v>0</v>
      </c>
      <c r="AA508" s="3">
        <f>IF(IF(Y508&gt;0,$Q$3-$Q$2,$Q$3-Расчет!X522)&gt;0,IF(Y508&gt;0,$Q$3-$Q$2,$Q$3-Расчет!X522),0)</f>
        <v>0</v>
      </c>
      <c r="AB508" s="3">
        <f t="shared" si="61"/>
        <v>0</v>
      </c>
      <c r="AC508" s="3">
        <f>IF(IF(AA508&gt;0,$Q$4-$Q$3,$Q$4-Расчет!X522)&gt;0,IF(AA508&gt;0,$Q$4-$Q$3,$Q$4-Расчет!X522),0)</f>
        <v>0</v>
      </c>
      <c r="AD508" s="3">
        <f t="shared" si="62"/>
        <v>0</v>
      </c>
      <c r="AE508" s="3">
        <f>IF(IF(AC508&gt;0,$Q$5-$Q$4,$Q$5-Расчет!X522)&gt;0,IF(AC508&gt;0,$Q$5-$Q$4,$Q$5-Расчет!X522),0)</f>
        <v>0</v>
      </c>
      <c r="AF508" s="3">
        <f t="shared" si="63"/>
        <v>0</v>
      </c>
      <c r="AG508" s="3">
        <f>IF(IF(AE508&gt;0,$Q$6-$Q$5,$Q$6-Расчет!X522)&gt;0,IF(AE508&gt;0,$Q$6-$Q$5,$Q$6-Расчет!X522),0)</f>
        <v>0</v>
      </c>
      <c r="AH508" s="3">
        <f t="shared" si="64"/>
        <v>0</v>
      </c>
    </row>
    <row r="509" spans="1:34" x14ac:dyDescent="0.25">
      <c r="A509" s="3">
        <f>IF(Расчет!H523='ФОРМУЛЫ!'!$B$4,Расчет!G523*Расчет!$N$28,IF(Расчет!H523='ФОРМУЛЫ!'!$B$5,Расчет!G523,IF(Расчет!H523='ФОРМУЛЫ!'!$B$6,Расчет!G523*Расчет!$O$28,0)))</f>
        <v>0</v>
      </c>
      <c r="B509" s="3">
        <f>A509*Расчет!E523</f>
        <v>0</v>
      </c>
      <c r="C509" s="3">
        <f>IF(Расчет!J523='ФОРМУЛЫ!'!$B$3,Расчет!G523*Расчет!I523/100,IF(Расчет!J523='ФОРМУЛЫ!'!$B$4,Расчет!I523*Расчет!$N$28,IF(Расчет!J523='ФОРМУЛЫ!'!$B$5,Расчет!I523,IF(Расчет!J523='ФОРМУЛЫ!'!$B$6,Расчет!I523*Расчет!$O$28,0))))</f>
        <v>0</v>
      </c>
      <c r="D509" s="3">
        <f>C509*Расчет!E523</f>
        <v>0</v>
      </c>
      <c r="E509" s="3">
        <f t="shared" si="57"/>
        <v>0</v>
      </c>
      <c r="F509" s="3">
        <f>E509*Расчет!E523</f>
        <v>0</v>
      </c>
      <c r="G509" s="3">
        <f>IF(Расчет!M523="",'ФОРМУЛЫ!'!E509*(100+Расчет!$M$28)/100,'ФОРМУЛЫ!'!E509*(100+Расчет!M523)/100)</f>
        <v>0</v>
      </c>
      <c r="H509" s="7">
        <f>IF(Расчет!M523="",ROUND(Расчет!K523*(1+Расчет!$M$28/100),0),ROUND(Расчет!K523*(1+Расчет!M523/100),0))</f>
        <v>0</v>
      </c>
      <c r="I509" s="7">
        <f>IF(Расчет!M523="",(Расчет!$M$28+100)/100,(Расчет!M523+100)/100)</f>
        <v>1.2</v>
      </c>
      <c r="J509" s="5">
        <f>IF(Расчет!P523="",IF($O$16=0,'ФОРМУЛЫ!'!H509,ROUND(Расчет!K523*'ФОРМУЛЫ!'!I509+L509,0)),Расчет!P523)</f>
        <v>0</v>
      </c>
      <c r="K509" s="5">
        <f>J509*Расчет!E523</f>
        <v>0</v>
      </c>
      <c r="L509" s="3">
        <f>IF($O$16=0,0,$M$16*(Расчет!K523/$O$16))</f>
        <v>0</v>
      </c>
      <c r="O509" s="3">
        <f>IF(Расчет!P523=0,Расчет!L523,0)</f>
        <v>0</v>
      </c>
      <c r="P509" s="12">
        <f t="shared" si="58"/>
        <v>0</v>
      </c>
      <c r="Q509" s="3">
        <f>IF(Расчет!H523='ФОРМУЛЫ!'!$B$5,'ФОРМУЛЫ!'!A509,0)</f>
        <v>0</v>
      </c>
      <c r="R509" s="3">
        <f>IF(Расчет!H523='ФОРМУЛЫ!'!$B$4,'ФОРМУЛЫ!'!A509,0)</f>
        <v>0</v>
      </c>
      <c r="S509" s="3">
        <f>IF(Расчет!H523='ФОРМУЛЫ!'!$B$6,'ФОРМУЛЫ!'!A509,0)</f>
        <v>0</v>
      </c>
      <c r="T509" s="5">
        <f>ROUND((IF(Расчет!R523='ФОРМУЛЫ!'!$E$3,(A509-A509/1.18),IF(Расчет!R523='ФОРМУЛЫ!'!$E$4,0,IF(Расчет!R523='ФОРМУЛЫ!'!$E$5,(A509-A509/1.1),X))))*Расчет!E523,2)</f>
        <v>0</v>
      </c>
      <c r="U509" s="3">
        <f>ROUND((IF(Расчет!R523='ФОРМУЛЫ!'!$E$3,(J509-J509/1.18),IF(Расчет!R523='ФОРМУЛЫ!'!$E$4,0,IF(Расчет!R523='ФОРМУЛЫ!'!$E$5,(J509-J509/1.1),X))))*Расчет!E523,2)</f>
        <v>0</v>
      </c>
      <c r="V509" s="3">
        <f>ROUND((J509-J509/1.18)*Расчет!E523,2)</f>
        <v>0</v>
      </c>
      <c r="W509" s="3">
        <f>ROUND(A509*Расчет!E523*0.21/365,2)</f>
        <v>0</v>
      </c>
      <c r="X509" s="3">
        <f t="shared" si="59"/>
        <v>0</v>
      </c>
      <c r="Y509" s="3">
        <f>IF(($Q$2-Расчет!X523)&gt;0,($Q$2-Расчет!X523),0)</f>
        <v>0</v>
      </c>
      <c r="Z509" s="3">
        <f t="shared" si="60"/>
        <v>0</v>
      </c>
      <c r="AA509" s="3">
        <f>IF(IF(Y509&gt;0,$Q$3-$Q$2,$Q$3-Расчет!X523)&gt;0,IF(Y509&gt;0,$Q$3-$Q$2,$Q$3-Расчет!X523),0)</f>
        <v>0</v>
      </c>
      <c r="AB509" s="3">
        <f t="shared" si="61"/>
        <v>0</v>
      </c>
      <c r="AC509" s="3">
        <f>IF(IF(AA509&gt;0,$Q$4-$Q$3,$Q$4-Расчет!X523)&gt;0,IF(AA509&gt;0,$Q$4-$Q$3,$Q$4-Расчет!X523),0)</f>
        <v>0</v>
      </c>
      <c r="AD509" s="3">
        <f t="shared" si="62"/>
        <v>0</v>
      </c>
      <c r="AE509" s="3">
        <f>IF(IF(AC509&gt;0,$Q$5-$Q$4,$Q$5-Расчет!X523)&gt;0,IF(AC509&gt;0,$Q$5-$Q$4,$Q$5-Расчет!X523),0)</f>
        <v>0</v>
      </c>
      <c r="AF509" s="3">
        <f t="shared" si="63"/>
        <v>0</v>
      </c>
      <c r="AG509" s="3">
        <f>IF(IF(AE509&gt;0,$Q$6-$Q$5,$Q$6-Расчет!X523)&gt;0,IF(AE509&gt;0,$Q$6-$Q$5,$Q$6-Расчет!X523),0)</f>
        <v>0</v>
      </c>
      <c r="AH509" s="3">
        <f t="shared" si="64"/>
        <v>0</v>
      </c>
    </row>
    <row r="510" spans="1:34" x14ac:dyDescent="0.25">
      <c r="A510" s="3">
        <f>IF(Расчет!H524='ФОРМУЛЫ!'!$B$4,Расчет!G524*Расчет!$N$28,IF(Расчет!H524='ФОРМУЛЫ!'!$B$5,Расчет!G524,IF(Расчет!H524='ФОРМУЛЫ!'!$B$6,Расчет!G524*Расчет!$O$28,0)))</f>
        <v>0</v>
      </c>
      <c r="B510" s="3">
        <f>A510*Расчет!E524</f>
        <v>0</v>
      </c>
      <c r="C510" s="3">
        <f>IF(Расчет!J524='ФОРМУЛЫ!'!$B$3,Расчет!G524*Расчет!I524/100,IF(Расчет!J524='ФОРМУЛЫ!'!$B$4,Расчет!I524*Расчет!$N$28,IF(Расчет!J524='ФОРМУЛЫ!'!$B$5,Расчет!I524,IF(Расчет!J524='ФОРМУЛЫ!'!$B$6,Расчет!I524*Расчет!$O$28,0))))</f>
        <v>0</v>
      </c>
      <c r="D510" s="3">
        <f>C510*Расчет!E524</f>
        <v>0</v>
      </c>
      <c r="E510" s="3">
        <f t="shared" si="57"/>
        <v>0</v>
      </c>
      <c r="F510" s="3">
        <f>E510*Расчет!E524</f>
        <v>0</v>
      </c>
      <c r="G510" s="3">
        <f>IF(Расчет!M524="",'ФОРМУЛЫ!'!E510*(100+Расчет!$M$28)/100,'ФОРМУЛЫ!'!E510*(100+Расчет!M524)/100)</f>
        <v>0</v>
      </c>
      <c r="H510" s="7">
        <f>IF(Расчет!M524="",ROUND(Расчет!K524*(1+Расчет!$M$28/100),0),ROUND(Расчет!K524*(1+Расчет!M524/100),0))</f>
        <v>0</v>
      </c>
      <c r="I510" s="7">
        <f>IF(Расчет!M524="",(Расчет!$M$28+100)/100,(Расчет!M524+100)/100)</f>
        <v>1.2</v>
      </c>
      <c r="J510" s="5">
        <f>IF(Расчет!P524="",IF($O$16=0,'ФОРМУЛЫ!'!H510,ROUND(Расчет!K524*'ФОРМУЛЫ!'!I510+L510,0)),Расчет!P524)</f>
        <v>0</v>
      </c>
      <c r="K510" s="5">
        <f>J510*Расчет!E524</f>
        <v>0</v>
      </c>
      <c r="L510" s="3">
        <f>IF($O$16=0,0,$M$16*(Расчет!K524/$O$16))</f>
        <v>0</v>
      </c>
      <c r="O510" s="3">
        <f>IF(Расчет!P524=0,Расчет!L524,0)</f>
        <v>0</v>
      </c>
      <c r="P510" s="12">
        <f t="shared" si="58"/>
        <v>0</v>
      </c>
      <c r="Q510" s="3">
        <f>IF(Расчет!H524='ФОРМУЛЫ!'!$B$5,'ФОРМУЛЫ!'!A510,0)</f>
        <v>0</v>
      </c>
      <c r="R510" s="3">
        <f>IF(Расчет!H524='ФОРМУЛЫ!'!$B$4,'ФОРМУЛЫ!'!A510,0)</f>
        <v>0</v>
      </c>
      <c r="S510" s="3">
        <f>IF(Расчет!H524='ФОРМУЛЫ!'!$B$6,'ФОРМУЛЫ!'!A510,0)</f>
        <v>0</v>
      </c>
      <c r="T510" s="5">
        <f>ROUND((IF(Расчет!R524='ФОРМУЛЫ!'!$E$3,(A510-A510/1.18),IF(Расчет!R524='ФОРМУЛЫ!'!$E$4,0,IF(Расчет!R524='ФОРМУЛЫ!'!$E$5,(A510-A510/1.1),X))))*Расчет!E524,2)</f>
        <v>0</v>
      </c>
      <c r="U510" s="3">
        <f>ROUND((IF(Расчет!R524='ФОРМУЛЫ!'!$E$3,(J510-J510/1.18),IF(Расчет!R524='ФОРМУЛЫ!'!$E$4,0,IF(Расчет!R524='ФОРМУЛЫ!'!$E$5,(J510-J510/1.1),X))))*Расчет!E524,2)</f>
        <v>0</v>
      </c>
      <c r="V510" s="3">
        <f>ROUND((J510-J510/1.18)*Расчет!E524,2)</f>
        <v>0</v>
      </c>
      <c r="W510" s="3">
        <f>ROUND(A510*Расчет!E524*0.21/365,2)</f>
        <v>0</v>
      </c>
      <c r="X510" s="3">
        <f t="shared" si="59"/>
        <v>0</v>
      </c>
      <c r="Y510" s="3">
        <f>IF(($Q$2-Расчет!X524)&gt;0,($Q$2-Расчет!X524),0)</f>
        <v>0</v>
      </c>
      <c r="Z510" s="3">
        <f t="shared" si="60"/>
        <v>0</v>
      </c>
      <c r="AA510" s="3">
        <f>IF(IF(Y510&gt;0,$Q$3-$Q$2,$Q$3-Расчет!X524)&gt;0,IF(Y510&gt;0,$Q$3-$Q$2,$Q$3-Расчет!X524),0)</f>
        <v>0</v>
      </c>
      <c r="AB510" s="3">
        <f t="shared" si="61"/>
        <v>0</v>
      </c>
      <c r="AC510" s="3">
        <f>IF(IF(AA510&gt;0,$Q$4-$Q$3,$Q$4-Расчет!X524)&gt;0,IF(AA510&gt;0,$Q$4-$Q$3,$Q$4-Расчет!X524),0)</f>
        <v>0</v>
      </c>
      <c r="AD510" s="3">
        <f t="shared" si="62"/>
        <v>0</v>
      </c>
      <c r="AE510" s="3">
        <f>IF(IF(AC510&gt;0,$Q$5-$Q$4,$Q$5-Расчет!X524)&gt;0,IF(AC510&gt;0,$Q$5-$Q$4,$Q$5-Расчет!X524),0)</f>
        <v>0</v>
      </c>
      <c r="AF510" s="3">
        <f t="shared" si="63"/>
        <v>0</v>
      </c>
      <c r="AG510" s="3">
        <f>IF(IF(AE510&gt;0,$Q$6-$Q$5,$Q$6-Расчет!X524)&gt;0,IF(AE510&gt;0,$Q$6-$Q$5,$Q$6-Расчет!X524),0)</f>
        <v>0</v>
      </c>
      <c r="AH510" s="3">
        <f t="shared" si="64"/>
        <v>0</v>
      </c>
    </row>
    <row r="511" spans="1:34" x14ac:dyDescent="0.25">
      <c r="A511" s="3">
        <f>IF(Расчет!H525='ФОРМУЛЫ!'!$B$4,Расчет!G525*Расчет!$N$28,IF(Расчет!H525='ФОРМУЛЫ!'!$B$5,Расчет!G525,IF(Расчет!H525='ФОРМУЛЫ!'!$B$6,Расчет!G525*Расчет!$O$28,0)))</f>
        <v>0</v>
      </c>
      <c r="B511" s="3">
        <f>A511*Расчет!E525</f>
        <v>0</v>
      </c>
      <c r="C511" s="3">
        <f>IF(Расчет!J525='ФОРМУЛЫ!'!$B$3,Расчет!G525*Расчет!I525/100,IF(Расчет!J525='ФОРМУЛЫ!'!$B$4,Расчет!I525*Расчет!$N$28,IF(Расчет!J525='ФОРМУЛЫ!'!$B$5,Расчет!I525,IF(Расчет!J525='ФОРМУЛЫ!'!$B$6,Расчет!I525*Расчет!$O$28,0))))</f>
        <v>0</v>
      </c>
      <c r="D511" s="3">
        <f>C511*Расчет!E525</f>
        <v>0</v>
      </c>
      <c r="E511" s="3">
        <f t="shared" si="57"/>
        <v>0</v>
      </c>
      <c r="F511" s="3">
        <f>E511*Расчет!E525</f>
        <v>0</v>
      </c>
      <c r="G511" s="3">
        <f>IF(Расчет!M525="",'ФОРМУЛЫ!'!E511*(100+Расчет!$M$28)/100,'ФОРМУЛЫ!'!E511*(100+Расчет!M525)/100)</f>
        <v>0</v>
      </c>
      <c r="H511" s="7">
        <f>IF(Расчет!M525="",ROUND(Расчет!K525*(1+Расчет!$M$28/100),0),ROUND(Расчет!K525*(1+Расчет!M525/100),0))</f>
        <v>0</v>
      </c>
      <c r="I511" s="7">
        <f>IF(Расчет!M525="",(Расчет!$M$28+100)/100,(Расчет!M525+100)/100)</f>
        <v>1.2</v>
      </c>
      <c r="J511" s="5">
        <f>IF(Расчет!P525="",IF($O$16=0,'ФОРМУЛЫ!'!H511,ROUND(Расчет!K525*'ФОРМУЛЫ!'!I511+L511,0)),Расчет!P525)</f>
        <v>0</v>
      </c>
      <c r="K511" s="5">
        <f>J511*Расчет!E525</f>
        <v>0</v>
      </c>
      <c r="L511" s="3">
        <f>IF($O$16=0,0,$M$16*(Расчет!K525/$O$16))</f>
        <v>0</v>
      </c>
      <c r="O511" s="3">
        <f>IF(Расчет!P525=0,Расчет!L525,0)</f>
        <v>0</v>
      </c>
      <c r="P511" s="12">
        <f t="shared" si="58"/>
        <v>0</v>
      </c>
      <c r="Q511" s="3">
        <f>IF(Расчет!H525='ФОРМУЛЫ!'!$B$5,'ФОРМУЛЫ!'!A511,0)</f>
        <v>0</v>
      </c>
      <c r="R511" s="3">
        <f>IF(Расчет!H525='ФОРМУЛЫ!'!$B$4,'ФОРМУЛЫ!'!A511,0)</f>
        <v>0</v>
      </c>
      <c r="S511" s="3">
        <f>IF(Расчет!H525='ФОРМУЛЫ!'!$B$6,'ФОРМУЛЫ!'!A511,0)</f>
        <v>0</v>
      </c>
      <c r="T511" s="5">
        <f>ROUND((IF(Расчет!R525='ФОРМУЛЫ!'!$E$3,(A511-A511/1.18),IF(Расчет!R525='ФОРМУЛЫ!'!$E$4,0,IF(Расчет!R525='ФОРМУЛЫ!'!$E$5,(A511-A511/1.1),X))))*Расчет!E525,2)</f>
        <v>0</v>
      </c>
      <c r="U511" s="3">
        <f>ROUND((IF(Расчет!R525='ФОРМУЛЫ!'!$E$3,(J511-J511/1.18),IF(Расчет!R525='ФОРМУЛЫ!'!$E$4,0,IF(Расчет!R525='ФОРМУЛЫ!'!$E$5,(J511-J511/1.1),X))))*Расчет!E525,2)</f>
        <v>0</v>
      </c>
      <c r="V511" s="3">
        <f>ROUND((J511-J511/1.18)*Расчет!E525,2)</f>
        <v>0</v>
      </c>
      <c r="W511" s="3">
        <f>ROUND(A511*Расчет!E525*0.21/365,2)</f>
        <v>0</v>
      </c>
      <c r="X511" s="3">
        <f t="shared" si="59"/>
        <v>0</v>
      </c>
      <c r="Y511" s="3">
        <f>IF(($Q$2-Расчет!X525)&gt;0,($Q$2-Расчет!X525),0)</f>
        <v>0</v>
      </c>
      <c r="Z511" s="3">
        <f t="shared" si="60"/>
        <v>0</v>
      </c>
      <c r="AA511" s="3">
        <f>IF(IF(Y511&gt;0,$Q$3-$Q$2,$Q$3-Расчет!X525)&gt;0,IF(Y511&gt;0,$Q$3-$Q$2,$Q$3-Расчет!X525),0)</f>
        <v>0</v>
      </c>
      <c r="AB511" s="3">
        <f t="shared" si="61"/>
        <v>0</v>
      </c>
      <c r="AC511" s="3">
        <f>IF(IF(AA511&gt;0,$Q$4-$Q$3,$Q$4-Расчет!X525)&gt;0,IF(AA511&gt;0,$Q$4-$Q$3,$Q$4-Расчет!X525),0)</f>
        <v>0</v>
      </c>
      <c r="AD511" s="3">
        <f t="shared" si="62"/>
        <v>0</v>
      </c>
      <c r="AE511" s="3">
        <f>IF(IF(AC511&gt;0,$Q$5-$Q$4,$Q$5-Расчет!X525)&gt;0,IF(AC511&gt;0,$Q$5-$Q$4,$Q$5-Расчет!X525),0)</f>
        <v>0</v>
      </c>
      <c r="AF511" s="3">
        <f t="shared" si="63"/>
        <v>0</v>
      </c>
      <c r="AG511" s="3">
        <f>IF(IF(AE511&gt;0,$Q$6-$Q$5,$Q$6-Расчет!X525)&gt;0,IF(AE511&gt;0,$Q$6-$Q$5,$Q$6-Расчет!X525),0)</f>
        <v>0</v>
      </c>
      <c r="AH511" s="3">
        <f t="shared" si="64"/>
        <v>0</v>
      </c>
    </row>
    <row r="512" spans="1:34" x14ac:dyDescent="0.25">
      <c r="A512" s="3">
        <f>IF(Расчет!H526='ФОРМУЛЫ!'!$B$4,Расчет!G526*Расчет!$N$28,IF(Расчет!H526='ФОРМУЛЫ!'!$B$5,Расчет!G526,IF(Расчет!H526='ФОРМУЛЫ!'!$B$6,Расчет!G526*Расчет!$O$28,0)))</f>
        <v>0</v>
      </c>
      <c r="B512" s="3">
        <f>A512*Расчет!E526</f>
        <v>0</v>
      </c>
      <c r="C512" s="3">
        <f>IF(Расчет!J526='ФОРМУЛЫ!'!$B$3,Расчет!G526*Расчет!I526/100,IF(Расчет!J526='ФОРМУЛЫ!'!$B$4,Расчет!I526*Расчет!$N$28,IF(Расчет!J526='ФОРМУЛЫ!'!$B$5,Расчет!I526,IF(Расчет!J526='ФОРМУЛЫ!'!$B$6,Расчет!I526*Расчет!$O$28,0))))</f>
        <v>0</v>
      </c>
      <c r="D512" s="3">
        <f>C512*Расчет!E526</f>
        <v>0</v>
      </c>
      <c r="E512" s="3">
        <f t="shared" si="57"/>
        <v>0</v>
      </c>
      <c r="F512" s="3">
        <f>E512*Расчет!E526</f>
        <v>0</v>
      </c>
      <c r="G512" s="3">
        <f>IF(Расчет!M526="",'ФОРМУЛЫ!'!E512*(100+Расчет!$M$28)/100,'ФОРМУЛЫ!'!E512*(100+Расчет!M526)/100)</f>
        <v>0</v>
      </c>
      <c r="H512" s="7">
        <f>IF(Расчет!M526="",ROUND(Расчет!K526*(1+Расчет!$M$28/100),0),ROUND(Расчет!K526*(1+Расчет!M526/100),0))</f>
        <v>0</v>
      </c>
      <c r="I512" s="7">
        <f>IF(Расчет!M526="",(Расчет!$M$28+100)/100,(Расчет!M526+100)/100)</f>
        <v>1.2</v>
      </c>
      <c r="J512" s="5">
        <f>IF(Расчет!P526="",IF($O$16=0,'ФОРМУЛЫ!'!H512,ROUND(Расчет!K526*'ФОРМУЛЫ!'!I512+L512,0)),Расчет!P526)</f>
        <v>0</v>
      </c>
      <c r="K512" s="5">
        <f>J512*Расчет!E526</f>
        <v>0</v>
      </c>
      <c r="L512" s="3">
        <f>IF($O$16=0,0,$M$16*(Расчет!K526/$O$16))</f>
        <v>0</v>
      </c>
      <c r="O512" s="3">
        <f>IF(Расчет!P526=0,Расчет!L526,0)</f>
        <v>0</v>
      </c>
      <c r="P512" s="12">
        <f t="shared" si="58"/>
        <v>0</v>
      </c>
      <c r="Q512" s="3">
        <f>IF(Расчет!H526='ФОРМУЛЫ!'!$B$5,'ФОРМУЛЫ!'!A512,0)</f>
        <v>0</v>
      </c>
      <c r="R512" s="3">
        <f>IF(Расчет!H526='ФОРМУЛЫ!'!$B$4,'ФОРМУЛЫ!'!A512,0)</f>
        <v>0</v>
      </c>
      <c r="S512" s="3">
        <f>IF(Расчет!H526='ФОРМУЛЫ!'!$B$6,'ФОРМУЛЫ!'!A512,0)</f>
        <v>0</v>
      </c>
      <c r="T512" s="5">
        <f>ROUND((IF(Расчет!R526='ФОРМУЛЫ!'!$E$3,(A512-A512/1.18),IF(Расчет!R526='ФОРМУЛЫ!'!$E$4,0,IF(Расчет!R526='ФОРМУЛЫ!'!$E$5,(A512-A512/1.1),X))))*Расчет!E526,2)</f>
        <v>0</v>
      </c>
      <c r="U512" s="3">
        <f>ROUND((IF(Расчет!R526='ФОРМУЛЫ!'!$E$3,(J512-J512/1.18),IF(Расчет!R526='ФОРМУЛЫ!'!$E$4,0,IF(Расчет!R526='ФОРМУЛЫ!'!$E$5,(J512-J512/1.1),X))))*Расчет!E526,2)</f>
        <v>0</v>
      </c>
      <c r="V512" s="3">
        <f>ROUND((J512-J512/1.18)*Расчет!E526,2)</f>
        <v>0</v>
      </c>
      <c r="W512" s="3">
        <f>ROUND(A512*Расчет!E526*0.21/365,2)</f>
        <v>0</v>
      </c>
      <c r="X512" s="3">
        <f t="shared" si="59"/>
        <v>0</v>
      </c>
      <c r="Y512" s="3">
        <f>IF(($Q$2-Расчет!X526)&gt;0,($Q$2-Расчет!X526),0)</f>
        <v>0</v>
      </c>
      <c r="Z512" s="3">
        <f t="shared" si="60"/>
        <v>0</v>
      </c>
      <c r="AA512" s="3">
        <f>IF(IF(Y512&gt;0,$Q$3-$Q$2,$Q$3-Расчет!X526)&gt;0,IF(Y512&gt;0,$Q$3-$Q$2,$Q$3-Расчет!X526),0)</f>
        <v>0</v>
      </c>
      <c r="AB512" s="3">
        <f t="shared" si="61"/>
        <v>0</v>
      </c>
      <c r="AC512" s="3">
        <f>IF(IF(AA512&gt;0,$Q$4-$Q$3,$Q$4-Расчет!X526)&gt;0,IF(AA512&gt;0,$Q$4-$Q$3,$Q$4-Расчет!X526),0)</f>
        <v>0</v>
      </c>
      <c r="AD512" s="3">
        <f t="shared" si="62"/>
        <v>0</v>
      </c>
      <c r="AE512" s="3">
        <f>IF(IF(AC512&gt;0,$Q$5-$Q$4,$Q$5-Расчет!X526)&gt;0,IF(AC512&gt;0,$Q$5-$Q$4,$Q$5-Расчет!X526),0)</f>
        <v>0</v>
      </c>
      <c r="AF512" s="3">
        <f t="shared" si="63"/>
        <v>0</v>
      </c>
      <c r="AG512" s="3">
        <f>IF(IF(AE512&gt;0,$Q$6-$Q$5,$Q$6-Расчет!X526)&gt;0,IF(AE512&gt;0,$Q$6-$Q$5,$Q$6-Расчет!X526),0)</f>
        <v>0</v>
      </c>
      <c r="AH512" s="3">
        <f t="shared" si="64"/>
        <v>0</v>
      </c>
    </row>
    <row r="513" spans="1:34" x14ac:dyDescent="0.25">
      <c r="A513" s="3">
        <f>IF(Расчет!H527='ФОРМУЛЫ!'!$B$4,Расчет!G527*Расчет!$N$28,IF(Расчет!H527='ФОРМУЛЫ!'!$B$5,Расчет!G527,IF(Расчет!H527='ФОРМУЛЫ!'!$B$6,Расчет!G527*Расчет!$O$28,0)))</f>
        <v>0</v>
      </c>
      <c r="B513" s="3">
        <f>A513*Расчет!E527</f>
        <v>0</v>
      </c>
      <c r="C513" s="3">
        <f>IF(Расчет!J527='ФОРМУЛЫ!'!$B$3,Расчет!G527*Расчет!I527/100,IF(Расчет!J527='ФОРМУЛЫ!'!$B$4,Расчет!I527*Расчет!$N$28,IF(Расчет!J527='ФОРМУЛЫ!'!$B$5,Расчет!I527,IF(Расчет!J527='ФОРМУЛЫ!'!$B$6,Расчет!I527*Расчет!$O$28,0))))</f>
        <v>0</v>
      </c>
      <c r="D513" s="3">
        <f>C513*Расчет!E527</f>
        <v>0</v>
      </c>
      <c r="E513" s="3">
        <f t="shared" si="57"/>
        <v>0</v>
      </c>
      <c r="F513" s="3">
        <f>E513*Расчет!E527</f>
        <v>0</v>
      </c>
      <c r="G513" s="3">
        <f>IF(Расчет!M527="",'ФОРМУЛЫ!'!E513*(100+Расчет!$M$28)/100,'ФОРМУЛЫ!'!E513*(100+Расчет!M527)/100)</f>
        <v>0</v>
      </c>
      <c r="H513" s="7">
        <f>IF(Расчет!M527="",ROUND(Расчет!K527*(1+Расчет!$M$28/100),0),ROUND(Расчет!K527*(1+Расчет!M527/100),0))</f>
        <v>0</v>
      </c>
      <c r="I513" s="7">
        <f>IF(Расчет!M527="",(Расчет!$M$28+100)/100,(Расчет!M527+100)/100)</f>
        <v>1.2</v>
      </c>
      <c r="J513" s="5">
        <f>IF(Расчет!P527="",IF($O$16=0,'ФОРМУЛЫ!'!H513,ROUND(Расчет!K527*'ФОРМУЛЫ!'!I513+L513,0)),Расчет!P527)</f>
        <v>0</v>
      </c>
      <c r="K513" s="5">
        <f>J513*Расчет!E527</f>
        <v>0</v>
      </c>
      <c r="L513" s="3">
        <f>IF($O$16=0,0,$M$16*(Расчет!K527/$O$16))</f>
        <v>0</v>
      </c>
      <c r="O513" s="3">
        <f>IF(Расчет!P527=0,Расчет!L527,0)</f>
        <v>0</v>
      </c>
      <c r="P513" s="12">
        <f t="shared" si="58"/>
        <v>0</v>
      </c>
      <c r="Q513" s="3">
        <f>IF(Расчет!H527='ФОРМУЛЫ!'!$B$5,'ФОРМУЛЫ!'!A513,0)</f>
        <v>0</v>
      </c>
      <c r="R513" s="3">
        <f>IF(Расчет!H527='ФОРМУЛЫ!'!$B$4,'ФОРМУЛЫ!'!A513,0)</f>
        <v>0</v>
      </c>
      <c r="S513" s="3">
        <f>IF(Расчет!H527='ФОРМУЛЫ!'!$B$6,'ФОРМУЛЫ!'!A513,0)</f>
        <v>0</v>
      </c>
      <c r="T513" s="5">
        <f>ROUND((IF(Расчет!R527='ФОРМУЛЫ!'!$E$3,(A513-A513/1.18),IF(Расчет!R527='ФОРМУЛЫ!'!$E$4,0,IF(Расчет!R527='ФОРМУЛЫ!'!$E$5,(A513-A513/1.1),X))))*Расчет!E527,2)</f>
        <v>0</v>
      </c>
      <c r="U513" s="3">
        <f>ROUND((IF(Расчет!R527='ФОРМУЛЫ!'!$E$3,(J513-J513/1.18),IF(Расчет!R527='ФОРМУЛЫ!'!$E$4,0,IF(Расчет!R527='ФОРМУЛЫ!'!$E$5,(J513-J513/1.1),X))))*Расчет!E527,2)</f>
        <v>0</v>
      </c>
      <c r="V513" s="3">
        <f>ROUND((J513-J513/1.18)*Расчет!E527,2)</f>
        <v>0</v>
      </c>
      <c r="W513" s="3">
        <f>ROUND(A513*Расчет!E527*0.21/365,2)</f>
        <v>0</v>
      </c>
      <c r="X513" s="3">
        <f t="shared" si="59"/>
        <v>0</v>
      </c>
      <c r="Y513" s="3">
        <f>IF(($Q$2-Расчет!X527)&gt;0,($Q$2-Расчет!X527),0)</f>
        <v>0</v>
      </c>
      <c r="Z513" s="3">
        <f t="shared" si="60"/>
        <v>0</v>
      </c>
      <c r="AA513" s="3">
        <f>IF(IF(Y513&gt;0,$Q$3-$Q$2,$Q$3-Расчет!X527)&gt;0,IF(Y513&gt;0,$Q$3-$Q$2,$Q$3-Расчет!X527),0)</f>
        <v>0</v>
      </c>
      <c r="AB513" s="3">
        <f t="shared" si="61"/>
        <v>0</v>
      </c>
      <c r="AC513" s="3">
        <f>IF(IF(AA513&gt;0,$Q$4-$Q$3,$Q$4-Расчет!X527)&gt;0,IF(AA513&gt;0,$Q$4-$Q$3,$Q$4-Расчет!X527),0)</f>
        <v>0</v>
      </c>
      <c r="AD513" s="3">
        <f t="shared" si="62"/>
        <v>0</v>
      </c>
      <c r="AE513" s="3">
        <f>IF(IF(AC513&gt;0,$Q$5-$Q$4,$Q$5-Расчет!X527)&gt;0,IF(AC513&gt;0,$Q$5-$Q$4,$Q$5-Расчет!X527),0)</f>
        <v>0</v>
      </c>
      <c r="AF513" s="3">
        <f t="shared" si="63"/>
        <v>0</v>
      </c>
      <c r="AG513" s="3">
        <f>IF(IF(AE513&gt;0,$Q$6-$Q$5,$Q$6-Расчет!X527)&gt;0,IF(AE513&gt;0,$Q$6-$Q$5,$Q$6-Расчет!X527),0)</f>
        <v>0</v>
      </c>
      <c r="AH513" s="3">
        <f t="shared" si="64"/>
        <v>0</v>
      </c>
    </row>
    <row r="514" spans="1:34" x14ac:dyDescent="0.25">
      <c r="A514" s="3">
        <f>IF(Расчет!H528='ФОРМУЛЫ!'!$B$4,Расчет!G528*Расчет!$N$28,IF(Расчет!H528='ФОРМУЛЫ!'!$B$5,Расчет!G528,IF(Расчет!H528='ФОРМУЛЫ!'!$B$6,Расчет!G528*Расчет!$O$28,0)))</f>
        <v>0</v>
      </c>
      <c r="B514" s="3">
        <f>A514*Расчет!E528</f>
        <v>0</v>
      </c>
      <c r="C514" s="3">
        <f>IF(Расчет!J528='ФОРМУЛЫ!'!$B$3,Расчет!G528*Расчет!I528/100,IF(Расчет!J528='ФОРМУЛЫ!'!$B$4,Расчет!I528*Расчет!$N$28,IF(Расчет!J528='ФОРМУЛЫ!'!$B$5,Расчет!I528,IF(Расчет!J528='ФОРМУЛЫ!'!$B$6,Расчет!I528*Расчет!$O$28,0))))</f>
        <v>0</v>
      </c>
      <c r="D514" s="3">
        <f>C514*Расчет!E528</f>
        <v>0</v>
      </c>
      <c r="E514" s="3">
        <f t="shared" si="57"/>
        <v>0</v>
      </c>
      <c r="F514" s="3">
        <f>E514*Расчет!E528</f>
        <v>0</v>
      </c>
      <c r="G514" s="3">
        <f>IF(Расчет!M528="",'ФОРМУЛЫ!'!E514*(100+Расчет!$M$28)/100,'ФОРМУЛЫ!'!E514*(100+Расчет!M528)/100)</f>
        <v>0</v>
      </c>
      <c r="H514" s="7">
        <f>IF(Расчет!M528="",ROUND(Расчет!K528*(1+Расчет!$M$28/100),0),ROUND(Расчет!K528*(1+Расчет!M528/100),0))</f>
        <v>0</v>
      </c>
      <c r="I514" s="7">
        <f>IF(Расчет!M528="",(Расчет!$M$28+100)/100,(Расчет!M528+100)/100)</f>
        <v>1.2</v>
      </c>
      <c r="J514" s="5">
        <f>IF(Расчет!P528="",IF($O$16=0,'ФОРМУЛЫ!'!H514,ROUND(Расчет!K528*'ФОРМУЛЫ!'!I514+L514,0)),Расчет!P528)</f>
        <v>0</v>
      </c>
      <c r="K514" s="5">
        <f>J514*Расчет!E528</f>
        <v>0</v>
      </c>
      <c r="L514" s="3">
        <f>IF($O$16=0,0,$M$16*(Расчет!K528/$O$16))</f>
        <v>0</v>
      </c>
      <c r="O514" s="3">
        <f>IF(Расчет!P528=0,Расчет!L528,0)</f>
        <v>0</v>
      </c>
      <c r="P514" s="12">
        <f t="shared" si="58"/>
        <v>0</v>
      </c>
      <c r="Q514" s="3">
        <f>IF(Расчет!H528='ФОРМУЛЫ!'!$B$5,'ФОРМУЛЫ!'!A514,0)</f>
        <v>0</v>
      </c>
      <c r="R514" s="3">
        <f>IF(Расчет!H528='ФОРМУЛЫ!'!$B$4,'ФОРМУЛЫ!'!A514,0)</f>
        <v>0</v>
      </c>
      <c r="S514" s="3">
        <f>IF(Расчет!H528='ФОРМУЛЫ!'!$B$6,'ФОРМУЛЫ!'!A514,0)</f>
        <v>0</v>
      </c>
      <c r="T514" s="5">
        <f>ROUND((IF(Расчет!R528='ФОРМУЛЫ!'!$E$3,(A514-A514/1.18),IF(Расчет!R528='ФОРМУЛЫ!'!$E$4,0,IF(Расчет!R528='ФОРМУЛЫ!'!$E$5,(A514-A514/1.1),X))))*Расчет!E528,2)</f>
        <v>0</v>
      </c>
      <c r="U514" s="3">
        <f>ROUND((IF(Расчет!R528='ФОРМУЛЫ!'!$E$3,(J514-J514/1.18),IF(Расчет!R528='ФОРМУЛЫ!'!$E$4,0,IF(Расчет!R528='ФОРМУЛЫ!'!$E$5,(J514-J514/1.1),X))))*Расчет!E528,2)</f>
        <v>0</v>
      </c>
      <c r="V514" s="3">
        <f>ROUND((J514-J514/1.18)*Расчет!E528,2)</f>
        <v>0</v>
      </c>
      <c r="W514" s="3">
        <f>ROUND(A514*Расчет!E528*0.21/365,2)</f>
        <v>0</v>
      </c>
      <c r="X514" s="3">
        <f t="shared" si="59"/>
        <v>0</v>
      </c>
      <c r="Y514" s="3">
        <f>IF(($Q$2-Расчет!X528)&gt;0,($Q$2-Расчет!X528),0)</f>
        <v>0</v>
      </c>
      <c r="Z514" s="3">
        <f t="shared" si="60"/>
        <v>0</v>
      </c>
      <c r="AA514" s="3">
        <f>IF(IF(Y514&gt;0,$Q$3-$Q$2,$Q$3-Расчет!X528)&gt;0,IF(Y514&gt;0,$Q$3-$Q$2,$Q$3-Расчет!X528),0)</f>
        <v>0</v>
      </c>
      <c r="AB514" s="3">
        <f t="shared" si="61"/>
        <v>0</v>
      </c>
      <c r="AC514" s="3">
        <f>IF(IF(AA514&gt;0,$Q$4-$Q$3,$Q$4-Расчет!X528)&gt;0,IF(AA514&gt;0,$Q$4-$Q$3,$Q$4-Расчет!X528),0)</f>
        <v>0</v>
      </c>
      <c r="AD514" s="3">
        <f t="shared" si="62"/>
        <v>0</v>
      </c>
      <c r="AE514" s="3">
        <f>IF(IF(AC514&gt;0,$Q$5-$Q$4,$Q$5-Расчет!X528)&gt;0,IF(AC514&gt;0,$Q$5-$Q$4,$Q$5-Расчет!X528),0)</f>
        <v>0</v>
      </c>
      <c r="AF514" s="3">
        <f t="shared" si="63"/>
        <v>0</v>
      </c>
      <c r="AG514" s="3">
        <f>IF(IF(AE514&gt;0,$Q$6-$Q$5,$Q$6-Расчет!X528)&gt;0,IF(AE514&gt;0,$Q$6-$Q$5,$Q$6-Расчет!X528),0)</f>
        <v>0</v>
      </c>
      <c r="AH514" s="3">
        <f t="shared" si="64"/>
        <v>0</v>
      </c>
    </row>
    <row r="515" spans="1:34" x14ac:dyDescent="0.25">
      <c r="A515" s="3">
        <f>IF(Расчет!H529='ФОРМУЛЫ!'!$B$4,Расчет!G529*Расчет!$N$28,IF(Расчет!H529='ФОРМУЛЫ!'!$B$5,Расчет!G529,IF(Расчет!H529='ФОРМУЛЫ!'!$B$6,Расчет!G529*Расчет!$O$28,0)))</f>
        <v>0</v>
      </c>
      <c r="B515" s="3">
        <f>A515*Расчет!E529</f>
        <v>0</v>
      </c>
      <c r="C515" s="3">
        <f>IF(Расчет!J529='ФОРМУЛЫ!'!$B$3,Расчет!G529*Расчет!I529/100,IF(Расчет!J529='ФОРМУЛЫ!'!$B$4,Расчет!I529*Расчет!$N$28,IF(Расчет!J529='ФОРМУЛЫ!'!$B$5,Расчет!I529,IF(Расчет!J529='ФОРМУЛЫ!'!$B$6,Расчет!I529*Расчет!$O$28,0))))</f>
        <v>0</v>
      </c>
      <c r="D515" s="3">
        <f>C515*Расчет!E529</f>
        <v>0</v>
      </c>
      <c r="E515" s="3">
        <f t="shared" si="57"/>
        <v>0</v>
      </c>
      <c r="F515" s="3">
        <f>E515*Расчет!E529</f>
        <v>0</v>
      </c>
      <c r="G515" s="3">
        <f>IF(Расчет!M529="",'ФОРМУЛЫ!'!E515*(100+Расчет!$M$28)/100,'ФОРМУЛЫ!'!E515*(100+Расчет!M529)/100)</f>
        <v>0</v>
      </c>
      <c r="H515" s="7">
        <f>IF(Расчет!M529="",ROUND(Расчет!K529*(1+Расчет!$M$28/100),0),ROUND(Расчет!K529*(1+Расчет!M529/100),0))</f>
        <v>0</v>
      </c>
      <c r="I515" s="7">
        <f>IF(Расчет!M529="",(Расчет!$M$28+100)/100,(Расчет!M529+100)/100)</f>
        <v>1.2</v>
      </c>
      <c r="J515" s="5">
        <f>IF(Расчет!P529="",IF($O$16=0,'ФОРМУЛЫ!'!H515,ROUND(Расчет!K529*'ФОРМУЛЫ!'!I515+L515,0)),Расчет!P529)</f>
        <v>0</v>
      </c>
      <c r="K515" s="5">
        <f>J515*Расчет!E529</f>
        <v>0</v>
      </c>
      <c r="L515" s="3">
        <f>IF($O$16=0,0,$M$16*(Расчет!K529/$O$16))</f>
        <v>0</v>
      </c>
      <c r="O515" s="3">
        <f>IF(Расчет!P529=0,Расчет!L529,0)</f>
        <v>0</v>
      </c>
      <c r="P515" s="12">
        <f t="shared" si="58"/>
        <v>0</v>
      </c>
      <c r="Q515" s="3">
        <f>IF(Расчет!H529='ФОРМУЛЫ!'!$B$5,'ФОРМУЛЫ!'!A515,0)</f>
        <v>0</v>
      </c>
      <c r="R515" s="3">
        <f>IF(Расчет!H529='ФОРМУЛЫ!'!$B$4,'ФОРМУЛЫ!'!A515,0)</f>
        <v>0</v>
      </c>
      <c r="S515" s="3">
        <f>IF(Расчет!H529='ФОРМУЛЫ!'!$B$6,'ФОРМУЛЫ!'!A515,0)</f>
        <v>0</v>
      </c>
      <c r="T515" s="5">
        <f>ROUND((IF(Расчет!R529='ФОРМУЛЫ!'!$E$3,(A515-A515/1.18),IF(Расчет!R529='ФОРМУЛЫ!'!$E$4,0,IF(Расчет!R529='ФОРМУЛЫ!'!$E$5,(A515-A515/1.1),X))))*Расчет!E529,2)</f>
        <v>0</v>
      </c>
      <c r="U515" s="3">
        <f>ROUND((IF(Расчет!R529='ФОРМУЛЫ!'!$E$3,(J515-J515/1.18),IF(Расчет!R529='ФОРМУЛЫ!'!$E$4,0,IF(Расчет!R529='ФОРМУЛЫ!'!$E$5,(J515-J515/1.1),X))))*Расчет!E529,2)</f>
        <v>0</v>
      </c>
      <c r="V515" s="3">
        <f>ROUND((J515-J515/1.18)*Расчет!E529,2)</f>
        <v>0</v>
      </c>
      <c r="W515" s="3">
        <f>ROUND(A515*Расчет!E529*0.21/365,2)</f>
        <v>0</v>
      </c>
      <c r="X515" s="3">
        <f t="shared" si="59"/>
        <v>0</v>
      </c>
      <c r="Y515" s="3">
        <f>IF(($Q$2-Расчет!X529)&gt;0,($Q$2-Расчет!X529),0)</f>
        <v>0</v>
      </c>
      <c r="Z515" s="3">
        <f t="shared" si="60"/>
        <v>0</v>
      </c>
      <c r="AA515" s="3">
        <f>IF(IF(Y515&gt;0,$Q$3-$Q$2,$Q$3-Расчет!X529)&gt;0,IF(Y515&gt;0,$Q$3-$Q$2,$Q$3-Расчет!X529),0)</f>
        <v>0</v>
      </c>
      <c r="AB515" s="3">
        <f t="shared" si="61"/>
        <v>0</v>
      </c>
      <c r="AC515" s="3">
        <f>IF(IF(AA515&gt;0,$Q$4-$Q$3,$Q$4-Расчет!X529)&gt;0,IF(AA515&gt;0,$Q$4-$Q$3,$Q$4-Расчет!X529),0)</f>
        <v>0</v>
      </c>
      <c r="AD515" s="3">
        <f t="shared" si="62"/>
        <v>0</v>
      </c>
      <c r="AE515" s="3">
        <f>IF(IF(AC515&gt;0,$Q$5-$Q$4,$Q$5-Расчет!X529)&gt;0,IF(AC515&gt;0,$Q$5-$Q$4,$Q$5-Расчет!X529),0)</f>
        <v>0</v>
      </c>
      <c r="AF515" s="3">
        <f t="shared" si="63"/>
        <v>0</v>
      </c>
      <c r="AG515" s="3">
        <f>IF(IF(AE515&gt;0,$Q$6-$Q$5,$Q$6-Расчет!X529)&gt;0,IF(AE515&gt;0,$Q$6-$Q$5,$Q$6-Расчет!X529),0)</f>
        <v>0</v>
      </c>
      <c r="AH515" s="3">
        <f t="shared" si="64"/>
        <v>0</v>
      </c>
    </row>
    <row r="516" spans="1:34" x14ac:dyDescent="0.25">
      <c r="A516" s="3">
        <f>IF(Расчет!H530='ФОРМУЛЫ!'!$B$4,Расчет!G530*Расчет!$N$28,IF(Расчет!H530='ФОРМУЛЫ!'!$B$5,Расчет!G530,IF(Расчет!H530='ФОРМУЛЫ!'!$B$6,Расчет!G530*Расчет!$O$28,0)))</f>
        <v>0</v>
      </c>
      <c r="B516" s="3">
        <f>A516*Расчет!E530</f>
        <v>0</v>
      </c>
      <c r="C516" s="3">
        <f>IF(Расчет!J530='ФОРМУЛЫ!'!$B$3,Расчет!G530*Расчет!I530/100,IF(Расчет!J530='ФОРМУЛЫ!'!$B$4,Расчет!I530*Расчет!$N$28,IF(Расчет!J530='ФОРМУЛЫ!'!$B$5,Расчет!I530,IF(Расчет!J530='ФОРМУЛЫ!'!$B$6,Расчет!I530*Расчет!$O$28,0))))</f>
        <v>0</v>
      </c>
      <c r="D516" s="3">
        <f>C516*Расчет!E530</f>
        <v>0</v>
      </c>
      <c r="E516" s="3">
        <f t="shared" si="57"/>
        <v>0</v>
      </c>
      <c r="F516" s="3">
        <f>E516*Расчет!E530</f>
        <v>0</v>
      </c>
      <c r="G516" s="3">
        <f>IF(Расчет!M530="",'ФОРМУЛЫ!'!E516*(100+Расчет!$M$28)/100,'ФОРМУЛЫ!'!E516*(100+Расчет!M530)/100)</f>
        <v>0</v>
      </c>
      <c r="H516" s="7">
        <f>IF(Расчет!M530="",ROUND(Расчет!K530*(1+Расчет!$M$28/100),0),ROUND(Расчет!K530*(1+Расчет!M530/100),0))</f>
        <v>0</v>
      </c>
      <c r="I516" s="7">
        <f>IF(Расчет!M530="",(Расчет!$M$28+100)/100,(Расчет!M530+100)/100)</f>
        <v>1.2</v>
      </c>
      <c r="J516" s="5">
        <f>IF(Расчет!P530="",IF($O$16=0,'ФОРМУЛЫ!'!H516,ROUND(Расчет!K530*'ФОРМУЛЫ!'!I516+L516,0)),Расчет!P530)</f>
        <v>0</v>
      </c>
      <c r="K516" s="5">
        <f>J516*Расчет!E530</f>
        <v>0</v>
      </c>
      <c r="L516" s="3">
        <f>IF($O$16=0,0,$M$16*(Расчет!K530/$O$16))</f>
        <v>0</v>
      </c>
      <c r="O516" s="3">
        <f>IF(Расчет!P530=0,Расчет!L530,0)</f>
        <v>0</v>
      </c>
      <c r="P516" s="12">
        <f t="shared" si="58"/>
        <v>0</v>
      </c>
      <c r="Q516" s="3">
        <f>IF(Расчет!H530='ФОРМУЛЫ!'!$B$5,'ФОРМУЛЫ!'!A516,0)</f>
        <v>0</v>
      </c>
      <c r="R516" s="3">
        <f>IF(Расчет!H530='ФОРМУЛЫ!'!$B$4,'ФОРМУЛЫ!'!A516,0)</f>
        <v>0</v>
      </c>
      <c r="S516" s="3">
        <f>IF(Расчет!H530='ФОРМУЛЫ!'!$B$6,'ФОРМУЛЫ!'!A516,0)</f>
        <v>0</v>
      </c>
      <c r="T516" s="5">
        <f>ROUND((IF(Расчет!R530='ФОРМУЛЫ!'!$E$3,(A516-A516/1.18),IF(Расчет!R530='ФОРМУЛЫ!'!$E$4,0,IF(Расчет!R530='ФОРМУЛЫ!'!$E$5,(A516-A516/1.1),X))))*Расчет!E530,2)</f>
        <v>0</v>
      </c>
      <c r="U516" s="3">
        <f>ROUND((IF(Расчет!R530='ФОРМУЛЫ!'!$E$3,(J516-J516/1.18),IF(Расчет!R530='ФОРМУЛЫ!'!$E$4,0,IF(Расчет!R530='ФОРМУЛЫ!'!$E$5,(J516-J516/1.1),X))))*Расчет!E530,2)</f>
        <v>0</v>
      </c>
      <c r="V516" s="3">
        <f>ROUND((J516-J516/1.18)*Расчет!E530,2)</f>
        <v>0</v>
      </c>
      <c r="W516" s="3">
        <f>ROUND(A516*Расчет!E530*0.21/365,2)</f>
        <v>0</v>
      </c>
      <c r="X516" s="3">
        <f t="shared" si="59"/>
        <v>0</v>
      </c>
      <c r="Y516" s="3">
        <f>IF(($Q$2-Расчет!X530)&gt;0,($Q$2-Расчет!X530),0)</f>
        <v>0</v>
      </c>
      <c r="Z516" s="3">
        <f t="shared" si="60"/>
        <v>0</v>
      </c>
      <c r="AA516" s="3">
        <f>IF(IF(Y516&gt;0,$Q$3-$Q$2,$Q$3-Расчет!X530)&gt;0,IF(Y516&gt;0,$Q$3-$Q$2,$Q$3-Расчет!X530),0)</f>
        <v>0</v>
      </c>
      <c r="AB516" s="3">
        <f t="shared" si="61"/>
        <v>0</v>
      </c>
      <c r="AC516" s="3">
        <f>IF(IF(AA516&gt;0,$Q$4-$Q$3,$Q$4-Расчет!X530)&gt;0,IF(AA516&gt;0,$Q$4-$Q$3,$Q$4-Расчет!X530),0)</f>
        <v>0</v>
      </c>
      <c r="AD516" s="3">
        <f t="shared" si="62"/>
        <v>0</v>
      </c>
      <c r="AE516" s="3">
        <f>IF(IF(AC516&gt;0,$Q$5-$Q$4,$Q$5-Расчет!X530)&gt;0,IF(AC516&gt;0,$Q$5-$Q$4,$Q$5-Расчет!X530),0)</f>
        <v>0</v>
      </c>
      <c r="AF516" s="3">
        <f t="shared" si="63"/>
        <v>0</v>
      </c>
      <c r="AG516" s="3">
        <f>IF(IF(AE516&gt;0,$Q$6-$Q$5,$Q$6-Расчет!X530)&gt;0,IF(AE516&gt;0,$Q$6-$Q$5,$Q$6-Расчет!X530),0)</f>
        <v>0</v>
      </c>
      <c r="AH516" s="3">
        <f t="shared" si="64"/>
        <v>0</v>
      </c>
    </row>
    <row r="517" spans="1:34" x14ac:dyDescent="0.25">
      <c r="A517" s="3">
        <f>IF(Расчет!H531='ФОРМУЛЫ!'!$B$4,Расчет!G531*Расчет!$N$28,IF(Расчет!H531='ФОРМУЛЫ!'!$B$5,Расчет!G531,IF(Расчет!H531='ФОРМУЛЫ!'!$B$6,Расчет!G531*Расчет!$O$28,0)))</f>
        <v>0</v>
      </c>
      <c r="B517" s="3">
        <f>A517*Расчет!E531</f>
        <v>0</v>
      </c>
      <c r="C517" s="3">
        <f>IF(Расчет!J531='ФОРМУЛЫ!'!$B$3,Расчет!G531*Расчет!I531/100,IF(Расчет!J531='ФОРМУЛЫ!'!$B$4,Расчет!I531*Расчет!$N$28,IF(Расчет!J531='ФОРМУЛЫ!'!$B$5,Расчет!I531,IF(Расчет!J531='ФОРМУЛЫ!'!$B$6,Расчет!I531*Расчет!$O$28,0))))</f>
        <v>0</v>
      </c>
      <c r="D517" s="3">
        <f>C517*Расчет!E531</f>
        <v>0</v>
      </c>
      <c r="E517" s="3">
        <f t="shared" si="57"/>
        <v>0</v>
      </c>
      <c r="F517" s="3">
        <f>E517*Расчет!E531</f>
        <v>0</v>
      </c>
      <c r="G517" s="3">
        <f>IF(Расчет!M531="",'ФОРМУЛЫ!'!E517*(100+Расчет!$M$28)/100,'ФОРМУЛЫ!'!E517*(100+Расчет!M531)/100)</f>
        <v>0</v>
      </c>
      <c r="H517" s="7">
        <f>IF(Расчет!M531="",ROUND(Расчет!K531*(1+Расчет!$M$28/100),0),ROUND(Расчет!K531*(1+Расчет!M531/100),0))</f>
        <v>0</v>
      </c>
      <c r="I517" s="7">
        <f>IF(Расчет!M531="",(Расчет!$M$28+100)/100,(Расчет!M531+100)/100)</f>
        <v>1.2</v>
      </c>
      <c r="J517" s="5">
        <f>IF(Расчет!P531="",IF($O$16=0,'ФОРМУЛЫ!'!H517,ROUND(Расчет!K531*'ФОРМУЛЫ!'!I517+L517,0)),Расчет!P531)</f>
        <v>0</v>
      </c>
      <c r="K517" s="5">
        <f>J517*Расчет!E531</f>
        <v>0</v>
      </c>
      <c r="L517" s="3">
        <f>IF($O$16=0,0,$M$16*(Расчет!K531/$O$16))</f>
        <v>0</v>
      </c>
      <c r="O517" s="3">
        <f>IF(Расчет!P531=0,Расчет!L531,0)</f>
        <v>0</v>
      </c>
      <c r="P517" s="12">
        <f t="shared" si="58"/>
        <v>0</v>
      </c>
      <c r="Q517" s="3">
        <f>IF(Расчет!H531='ФОРМУЛЫ!'!$B$5,'ФОРМУЛЫ!'!A517,0)</f>
        <v>0</v>
      </c>
      <c r="R517" s="3">
        <f>IF(Расчет!H531='ФОРМУЛЫ!'!$B$4,'ФОРМУЛЫ!'!A517,0)</f>
        <v>0</v>
      </c>
      <c r="S517" s="3">
        <f>IF(Расчет!H531='ФОРМУЛЫ!'!$B$6,'ФОРМУЛЫ!'!A517,0)</f>
        <v>0</v>
      </c>
      <c r="T517" s="5">
        <f>ROUND((IF(Расчет!R531='ФОРМУЛЫ!'!$E$3,(A517-A517/1.18),IF(Расчет!R531='ФОРМУЛЫ!'!$E$4,0,IF(Расчет!R531='ФОРМУЛЫ!'!$E$5,(A517-A517/1.1),X))))*Расчет!E531,2)</f>
        <v>0</v>
      </c>
      <c r="U517" s="3">
        <f>ROUND((IF(Расчет!R531='ФОРМУЛЫ!'!$E$3,(J517-J517/1.18),IF(Расчет!R531='ФОРМУЛЫ!'!$E$4,0,IF(Расчет!R531='ФОРМУЛЫ!'!$E$5,(J517-J517/1.1),X))))*Расчет!E531,2)</f>
        <v>0</v>
      </c>
      <c r="V517" s="3">
        <f>ROUND((J517-J517/1.18)*Расчет!E531,2)</f>
        <v>0</v>
      </c>
      <c r="W517" s="3">
        <f>ROUND(A517*Расчет!E531*0.21/365,2)</f>
        <v>0</v>
      </c>
      <c r="X517" s="3">
        <f t="shared" si="59"/>
        <v>0</v>
      </c>
      <c r="Y517" s="3">
        <f>IF(($Q$2-Расчет!X531)&gt;0,($Q$2-Расчет!X531),0)</f>
        <v>0</v>
      </c>
      <c r="Z517" s="3">
        <f t="shared" si="60"/>
        <v>0</v>
      </c>
      <c r="AA517" s="3">
        <f>IF(IF(Y517&gt;0,$Q$3-$Q$2,$Q$3-Расчет!X531)&gt;0,IF(Y517&gt;0,$Q$3-$Q$2,$Q$3-Расчет!X531),0)</f>
        <v>0</v>
      </c>
      <c r="AB517" s="3">
        <f t="shared" si="61"/>
        <v>0</v>
      </c>
      <c r="AC517" s="3">
        <f>IF(IF(AA517&gt;0,$Q$4-$Q$3,$Q$4-Расчет!X531)&gt;0,IF(AA517&gt;0,$Q$4-$Q$3,$Q$4-Расчет!X531),0)</f>
        <v>0</v>
      </c>
      <c r="AD517" s="3">
        <f t="shared" si="62"/>
        <v>0</v>
      </c>
      <c r="AE517" s="3">
        <f>IF(IF(AC517&gt;0,$Q$5-$Q$4,$Q$5-Расчет!X531)&gt;0,IF(AC517&gt;0,$Q$5-$Q$4,$Q$5-Расчет!X531),0)</f>
        <v>0</v>
      </c>
      <c r="AF517" s="3">
        <f t="shared" si="63"/>
        <v>0</v>
      </c>
      <c r="AG517" s="3">
        <f>IF(IF(AE517&gt;0,$Q$6-$Q$5,$Q$6-Расчет!X531)&gt;0,IF(AE517&gt;0,$Q$6-$Q$5,$Q$6-Расчет!X531),0)</f>
        <v>0</v>
      </c>
      <c r="AH517" s="3">
        <f t="shared" si="64"/>
        <v>0</v>
      </c>
    </row>
    <row r="518" spans="1:34" x14ac:dyDescent="0.25">
      <c r="A518" s="3">
        <f>IF(Расчет!H532='ФОРМУЛЫ!'!$B$4,Расчет!G532*Расчет!$N$28,IF(Расчет!H532='ФОРМУЛЫ!'!$B$5,Расчет!G532,IF(Расчет!H532='ФОРМУЛЫ!'!$B$6,Расчет!G532*Расчет!$O$28,0)))</f>
        <v>0</v>
      </c>
      <c r="B518" s="3">
        <f>A518*Расчет!E532</f>
        <v>0</v>
      </c>
      <c r="C518" s="3">
        <f>IF(Расчет!J532='ФОРМУЛЫ!'!$B$3,Расчет!G532*Расчет!I532/100,IF(Расчет!J532='ФОРМУЛЫ!'!$B$4,Расчет!I532*Расчет!$N$28,IF(Расчет!J532='ФОРМУЛЫ!'!$B$5,Расчет!I532,IF(Расчет!J532='ФОРМУЛЫ!'!$B$6,Расчет!I532*Расчет!$O$28,0))))</f>
        <v>0</v>
      </c>
      <c r="D518" s="3">
        <f>C518*Расчет!E532</f>
        <v>0</v>
      </c>
      <c r="E518" s="3">
        <f t="shared" si="57"/>
        <v>0</v>
      </c>
      <c r="F518" s="3">
        <f>E518*Расчет!E532</f>
        <v>0</v>
      </c>
      <c r="G518" s="3">
        <f>IF(Расчет!M532="",'ФОРМУЛЫ!'!E518*(100+Расчет!$M$28)/100,'ФОРМУЛЫ!'!E518*(100+Расчет!M532)/100)</f>
        <v>0</v>
      </c>
      <c r="H518" s="7">
        <f>IF(Расчет!M532="",ROUND(Расчет!K532*(1+Расчет!$M$28/100),0),ROUND(Расчет!K532*(1+Расчет!M532/100),0))</f>
        <v>0</v>
      </c>
      <c r="I518" s="7">
        <f>IF(Расчет!M532="",(Расчет!$M$28+100)/100,(Расчет!M532+100)/100)</f>
        <v>1.2</v>
      </c>
      <c r="J518" s="5">
        <f>IF(Расчет!P532="",IF($O$16=0,'ФОРМУЛЫ!'!H518,ROUND(Расчет!K532*'ФОРМУЛЫ!'!I518+L518,0)),Расчет!P532)</f>
        <v>0</v>
      </c>
      <c r="K518" s="5">
        <f>J518*Расчет!E532</f>
        <v>0</v>
      </c>
      <c r="L518" s="3">
        <f>IF($O$16=0,0,$M$16*(Расчет!K532/$O$16))</f>
        <v>0</v>
      </c>
      <c r="O518" s="3">
        <f>IF(Расчет!P532=0,Расчет!L532,0)</f>
        <v>0</v>
      </c>
      <c r="P518" s="12">
        <f t="shared" si="58"/>
        <v>0</v>
      </c>
      <c r="Q518" s="3">
        <f>IF(Расчет!H532='ФОРМУЛЫ!'!$B$5,'ФОРМУЛЫ!'!A518,0)</f>
        <v>0</v>
      </c>
      <c r="R518" s="3">
        <f>IF(Расчет!H532='ФОРМУЛЫ!'!$B$4,'ФОРМУЛЫ!'!A518,0)</f>
        <v>0</v>
      </c>
      <c r="S518" s="3">
        <f>IF(Расчет!H532='ФОРМУЛЫ!'!$B$6,'ФОРМУЛЫ!'!A518,0)</f>
        <v>0</v>
      </c>
      <c r="T518" s="5">
        <f>ROUND((IF(Расчет!R532='ФОРМУЛЫ!'!$E$3,(A518-A518/1.18),IF(Расчет!R532='ФОРМУЛЫ!'!$E$4,0,IF(Расчет!R532='ФОРМУЛЫ!'!$E$5,(A518-A518/1.1),X))))*Расчет!E532,2)</f>
        <v>0</v>
      </c>
      <c r="U518" s="3">
        <f>ROUND((IF(Расчет!R532='ФОРМУЛЫ!'!$E$3,(J518-J518/1.18),IF(Расчет!R532='ФОРМУЛЫ!'!$E$4,0,IF(Расчет!R532='ФОРМУЛЫ!'!$E$5,(J518-J518/1.1),X))))*Расчет!E532,2)</f>
        <v>0</v>
      </c>
      <c r="V518" s="3">
        <f>ROUND((J518-J518/1.18)*Расчет!E532,2)</f>
        <v>0</v>
      </c>
      <c r="W518" s="3">
        <f>ROUND(A518*Расчет!E532*0.21/365,2)</f>
        <v>0</v>
      </c>
      <c r="X518" s="3">
        <f t="shared" si="59"/>
        <v>0</v>
      </c>
      <c r="Y518" s="3">
        <f>IF(($Q$2-Расчет!X532)&gt;0,($Q$2-Расчет!X532),0)</f>
        <v>0</v>
      </c>
      <c r="Z518" s="3">
        <f t="shared" si="60"/>
        <v>0</v>
      </c>
      <c r="AA518" s="3">
        <f>IF(IF(Y518&gt;0,$Q$3-$Q$2,$Q$3-Расчет!X532)&gt;0,IF(Y518&gt;0,$Q$3-$Q$2,$Q$3-Расчет!X532),0)</f>
        <v>0</v>
      </c>
      <c r="AB518" s="3">
        <f t="shared" si="61"/>
        <v>0</v>
      </c>
      <c r="AC518" s="3">
        <f>IF(IF(AA518&gt;0,$Q$4-$Q$3,$Q$4-Расчет!X532)&gt;0,IF(AA518&gt;0,$Q$4-$Q$3,$Q$4-Расчет!X532),0)</f>
        <v>0</v>
      </c>
      <c r="AD518" s="3">
        <f t="shared" si="62"/>
        <v>0</v>
      </c>
      <c r="AE518" s="3">
        <f>IF(IF(AC518&gt;0,$Q$5-$Q$4,$Q$5-Расчет!X532)&gt;0,IF(AC518&gt;0,$Q$5-$Q$4,$Q$5-Расчет!X532),0)</f>
        <v>0</v>
      </c>
      <c r="AF518" s="3">
        <f t="shared" si="63"/>
        <v>0</v>
      </c>
      <c r="AG518" s="3">
        <f>IF(IF(AE518&gt;0,$Q$6-$Q$5,$Q$6-Расчет!X532)&gt;0,IF(AE518&gt;0,$Q$6-$Q$5,$Q$6-Расчет!X532),0)</f>
        <v>0</v>
      </c>
      <c r="AH518" s="3">
        <f t="shared" si="64"/>
        <v>0</v>
      </c>
    </row>
    <row r="519" spans="1:34" x14ac:dyDescent="0.25">
      <c r="A519" s="3">
        <f>IF(Расчет!H533='ФОРМУЛЫ!'!$B$4,Расчет!G533*Расчет!$N$28,IF(Расчет!H533='ФОРМУЛЫ!'!$B$5,Расчет!G533,IF(Расчет!H533='ФОРМУЛЫ!'!$B$6,Расчет!G533*Расчет!$O$28,0)))</f>
        <v>0</v>
      </c>
      <c r="B519" s="3">
        <f>A519*Расчет!E533</f>
        <v>0</v>
      </c>
      <c r="C519" s="3">
        <f>IF(Расчет!J533='ФОРМУЛЫ!'!$B$3,Расчет!G533*Расчет!I533/100,IF(Расчет!J533='ФОРМУЛЫ!'!$B$4,Расчет!I533*Расчет!$N$28,IF(Расчет!J533='ФОРМУЛЫ!'!$B$5,Расчет!I533,IF(Расчет!J533='ФОРМУЛЫ!'!$B$6,Расчет!I533*Расчет!$O$28,0))))</f>
        <v>0</v>
      </c>
      <c r="D519" s="3">
        <f>C519*Расчет!E533</f>
        <v>0</v>
      </c>
      <c r="E519" s="3">
        <f t="shared" si="57"/>
        <v>0</v>
      </c>
      <c r="F519" s="3">
        <f>E519*Расчет!E533</f>
        <v>0</v>
      </c>
      <c r="G519" s="3">
        <f>IF(Расчет!M533="",'ФОРМУЛЫ!'!E519*(100+Расчет!$M$28)/100,'ФОРМУЛЫ!'!E519*(100+Расчет!M533)/100)</f>
        <v>0</v>
      </c>
      <c r="H519" s="7">
        <f>IF(Расчет!M533="",ROUND(Расчет!K533*(1+Расчет!$M$28/100),0),ROUND(Расчет!K533*(1+Расчет!M533/100),0))</f>
        <v>0</v>
      </c>
      <c r="I519" s="7">
        <f>IF(Расчет!M533="",(Расчет!$M$28+100)/100,(Расчет!M533+100)/100)</f>
        <v>1.2</v>
      </c>
      <c r="J519" s="5">
        <f>IF(Расчет!P533="",IF($O$16=0,'ФОРМУЛЫ!'!H519,ROUND(Расчет!K533*'ФОРМУЛЫ!'!I519+L519,0)),Расчет!P533)</f>
        <v>0</v>
      </c>
      <c r="K519" s="5">
        <f>J519*Расчет!E533</f>
        <v>0</v>
      </c>
      <c r="L519" s="3">
        <f>IF($O$16=0,0,$M$16*(Расчет!K533/$O$16))</f>
        <v>0</v>
      </c>
      <c r="O519" s="3">
        <f>IF(Расчет!P533=0,Расчет!L533,0)</f>
        <v>0</v>
      </c>
      <c r="P519" s="12">
        <f t="shared" si="58"/>
        <v>0</v>
      </c>
      <c r="Q519" s="3">
        <f>IF(Расчет!H533='ФОРМУЛЫ!'!$B$5,'ФОРМУЛЫ!'!A519,0)</f>
        <v>0</v>
      </c>
      <c r="R519" s="3">
        <f>IF(Расчет!H533='ФОРМУЛЫ!'!$B$4,'ФОРМУЛЫ!'!A519,0)</f>
        <v>0</v>
      </c>
      <c r="S519" s="3">
        <f>IF(Расчет!H533='ФОРМУЛЫ!'!$B$6,'ФОРМУЛЫ!'!A519,0)</f>
        <v>0</v>
      </c>
      <c r="T519" s="5">
        <f>ROUND((IF(Расчет!R533='ФОРМУЛЫ!'!$E$3,(A519-A519/1.18),IF(Расчет!R533='ФОРМУЛЫ!'!$E$4,0,IF(Расчет!R533='ФОРМУЛЫ!'!$E$5,(A519-A519/1.1),X))))*Расчет!E533,2)</f>
        <v>0</v>
      </c>
      <c r="U519" s="3">
        <f>ROUND((IF(Расчет!R533='ФОРМУЛЫ!'!$E$3,(J519-J519/1.18),IF(Расчет!R533='ФОРМУЛЫ!'!$E$4,0,IF(Расчет!R533='ФОРМУЛЫ!'!$E$5,(J519-J519/1.1),X))))*Расчет!E533,2)</f>
        <v>0</v>
      </c>
      <c r="V519" s="3">
        <f>ROUND((J519-J519/1.18)*Расчет!E533,2)</f>
        <v>0</v>
      </c>
      <c r="W519" s="3">
        <f>ROUND(A519*Расчет!E533*0.21/365,2)</f>
        <v>0</v>
      </c>
      <c r="X519" s="3">
        <f t="shared" si="59"/>
        <v>0</v>
      </c>
      <c r="Y519" s="3">
        <f>IF(($Q$2-Расчет!X533)&gt;0,($Q$2-Расчет!X533),0)</f>
        <v>0</v>
      </c>
      <c r="Z519" s="3">
        <f t="shared" si="60"/>
        <v>0</v>
      </c>
      <c r="AA519" s="3">
        <f>IF(IF(Y519&gt;0,$Q$3-$Q$2,$Q$3-Расчет!X533)&gt;0,IF(Y519&gt;0,$Q$3-$Q$2,$Q$3-Расчет!X533),0)</f>
        <v>0</v>
      </c>
      <c r="AB519" s="3">
        <f t="shared" si="61"/>
        <v>0</v>
      </c>
      <c r="AC519" s="3">
        <f>IF(IF(AA519&gt;0,$Q$4-$Q$3,$Q$4-Расчет!X533)&gt;0,IF(AA519&gt;0,$Q$4-$Q$3,$Q$4-Расчет!X533),0)</f>
        <v>0</v>
      </c>
      <c r="AD519" s="3">
        <f t="shared" si="62"/>
        <v>0</v>
      </c>
      <c r="AE519" s="3">
        <f>IF(IF(AC519&gt;0,$Q$5-$Q$4,$Q$5-Расчет!X533)&gt;0,IF(AC519&gt;0,$Q$5-$Q$4,$Q$5-Расчет!X533),0)</f>
        <v>0</v>
      </c>
      <c r="AF519" s="3">
        <f t="shared" si="63"/>
        <v>0</v>
      </c>
      <c r="AG519" s="3">
        <f>IF(IF(AE519&gt;0,$Q$6-$Q$5,$Q$6-Расчет!X533)&gt;0,IF(AE519&gt;0,$Q$6-$Q$5,$Q$6-Расчет!X533),0)</f>
        <v>0</v>
      </c>
      <c r="AH519" s="3">
        <f t="shared" si="64"/>
        <v>0</v>
      </c>
    </row>
    <row r="520" spans="1:34" x14ac:dyDescent="0.25">
      <c r="A520" s="3">
        <f>IF(Расчет!H534='ФОРМУЛЫ!'!$B$4,Расчет!G534*Расчет!$N$28,IF(Расчет!H534='ФОРМУЛЫ!'!$B$5,Расчет!G534,IF(Расчет!H534='ФОРМУЛЫ!'!$B$6,Расчет!G534*Расчет!$O$28,0)))</f>
        <v>0</v>
      </c>
      <c r="B520" s="3">
        <f>A520*Расчет!E534</f>
        <v>0</v>
      </c>
      <c r="C520" s="3">
        <f>IF(Расчет!J534='ФОРМУЛЫ!'!$B$3,Расчет!G534*Расчет!I534/100,IF(Расчет!J534='ФОРМУЛЫ!'!$B$4,Расчет!I534*Расчет!$N$28,IF(Расчет!J534='ФОРМУЛЫ!'!$B$5,Расчет!I534,IF(Расчет!J534='ФОРМУЛЫ!'!$B$6,Расчет!I534*Расчет!$O$28,0))))</f>
        <v>0</v>
      </c>
      <c r="D520" s="3">
        <f>C520*Расчет!E534</f>
        <v>0</v>
      </c>
      <c r="E520" s="3">
        <f t="shared" si="57"/>
        <v>0</v>
      </c>
      <c r="F520" s="3">
        <f>E520*Расчет!E534</f>
        <v>0</v>
      </c>
      <c r="G520" s="3">
        <f>IF(Расчет!M534="",'ФОРМУЛЫ!'!E520*(100+Расчет!$M$28)/100,'ФОРМУЛЫ!'!E520*(100+Расчет!M534)/100)</f>
        <v>0</v>
      </c>
      <c r="H520" s="7">
        <f>IF(Расчет!M534="",ROUND(Расчет!K534*(1+Расчет!$M$28/100),0),ROUND(Расчет!K534*(1+Расчет!M534/100),0))</f>
        <v>0</v>
      </c>
      <c r="I520" s="7">
        <f>IF(Расчет!M534="",(Расчет!$M$28+100)/100,(Расчет!M534+100)/100)</f>
        <v>1.2</v>
      </c>
      <c r="J520" s="5">
        <f>IF(Расчет!P534="",IF($O$16=0,'ФОРМУЛЫ!'!H520,ROUND(Расчет!K534*'ФОРМУЛЫ!'!I520+L520,0)),Расчет!P534)</f>
        <v>0</v>
      </c>
      <c r="K520" s="5">
        <f>J520*Расчет!E534</f>
        <v>0</v>
      </c>
      <c r="L520" s="3">
        <f>IF($O$16=0,0,$M$16*(Расчет!K534/$O$16))</f>
        <v>0</v>
      </c>
      <c r="O520" s="3">
        <f>IF(Расчет!P534=0,Расчет!L534,0)</f>
        <v>0</v>
      </c>
      <c r="P520" s="12">
        <f t="shared" si="58"/>
        <v>0</v>
      </c>
      <c r="Q520" s="3">
        <f>IF(Расчет!H534='ФОРМУЛЫ!'!$B$5,'ФОРМУЛЫ!'!A520,0)</f>
        <v>0</v>
      </c>
      <c r="R520" s="3">
        <f>IF(Расчет!H534='ФОРМУЛЫ!'!$B$4,'ФОРМУЛЫ!'!A520,0)</f>
        <v>0</v>
      </c>
      <c r="S520" s="3">
        <f>IF(Расчет!H534='ФОРМУЛЫ!'!$B$6,'ФОРМУЛЫ!'!A520,0)</f>
        <v>0</v>
      </c>
      <c r="T520" s="5">
        <f>ROUND((IF(Расчет!R534='ФОРМУЛЫ!'!$E$3,(A520-A520/1.18),IF(Расчет!R534='ФОРМУЛЫ!'!$E$4,0,IF(Расчет!R534='ФОРМУЛЫ!'!$E$5,(A520-A520/1.1),X))))*Расчет!E534,2)</f>
        <v>0</v>
      </c>
      <c r="U520" s="3">
        <f>ROUND((IF(Расчет!R534='ФОРМУЛЫ!'!$E$3,(J520-J520/1.18),IF(Расчет!R534='ФОРМУЛЫ!'!$E$4,0,IF(Расчет!R534='ФОРМУЛЫ!'!$E$5,(J520-J520/1.1),X))))*Расчет!E534,2)</f>
        <v>0</v>
      </c>
      <c r="V520" s="3">
        <f>ROUND((J520-J520/1.18)*Расчет!E534,2)</f>
        <v>0</v>
      </c>
      <c r="W520" s="3">
        <f>ROUND(A520*Расчет!E534*0.21/365,2)</f>
        <v>0</v>
      </c>
      <c r="X520" s="3">
        <f t="shared" si="59"/>
        <v>0</v>
      </c>
      <c r="Y520" s="3">
        <f>IF(($Q$2-Расчет!X534)&gt;0,($Q$2-Расчет!X534),0)</f>
        <v>0</v>
      </c>
      <c r="Z520" s="3">
        <f t="shared" si="60"/>
        <v>0</v>
      </c>
      <c r="AA520" s="3">
        <f>IF(IF(Y520&gt;0,$Q$3-$Q$2,$Q$3-Расчет!X534)&gt;0,IF(Y520&gt;0,$Q$3-$Q$2,$Q$3-Расчет!X534),0)</f>
        <v>0</v>
      </c>
      <c r="AB520" s="3">
        <f t="shared" si="61"/>
        <v>0</v>
      </c>
      <c r="AC520" s="3">
        <f>IF(IF(AA520&gt;0,$Q$4-$Q$3,$Q$4-Расчет!X534)&gt;0,IF(AA520&gt;0,$Q$4-$Q$3,$Q$4-Расчет!X534),0)</f>
        <v>0</v>
      </c>
      <c r="AD520" s="3">
        <f t="shared" si="62"/>
        <v>0</v>
      </c>
      <c r="AE520" s="3">
        <f>IF(IF(AC520&gt;0,$Q$5-$Q$4,$Q$5-Расчет!X534)&gt;0,IF(AC520&gt;0,$Q$5-$Q$4,$Q$5-Расчет!X534),0)</f>
        <v>0</v>
      </c>
      <c r="AF520" s="3">
        <f t="shared" si="63"/>
        <v>0</v>
      </c>
      <c r="AG520" s="3">
        <f>IF(IF(AE520&gt;0,$Q$6-$Q$5,$Q$6-Расчет!X534)&gt;0,IF(AE520&gt;0,$Q$6-$Q$5,$Q$6-Расчет!X534),0)</f>
        <v>0</v>
      </c>
      <c r="AH520" s="3">
        <f t="shared" si="64"/>
        <v>0</v>
      </c>
    </row>
    <row r="521" spans="1:34" x14ac:dyDescent="0.25">
      <c r="A521" s="3">
        <f>IF(Расчет!H535='ФОРМУЛЫ!'!$B$4,Расчет!G535*Расчет!$N$28,IF(Расчет!H535='ФОРМУЛЫ!'!$B$5,Расчет!G535,IF(Расчет!H535='ФОРМУЛЫ!'!$B$6,Расчет!G535*Расчет!$O$28,0)))</f>
        <v>0</v>
      </c>
      <c r="B521" s="3">
        <f>A521*Расчет!E535</f>
        <v>0</v>
      </c>
      <c r="C521" s="3">
        <f>IF(Расчет!J535='ФОРМУЛЫ!'!$B$3,Расчет!G535*Расчет!I535/100,IF(Расчет!J535='ФОРМУЛЫ!'!$B$4,Расчет!I535*Расчет!$N$28,IF(Расчет!J535='ФОРМУЛЫ!'!$B$5,Расчет!I535,IF(Расчет!J535='ФОРМУЛЫ!'!$B$6,Расчет!I535*Расчет!$O$28,0))))</f>
        <v>0</v>
      </c>
      <c r="D521" s="3">
        <f>C521*Расчет!E535</f>
        <v>0</v>
      </c>
      <c r="E521" s="3">
        <f t="shared" si="57"/>
        <v>0</v>
      </c>
      <c r="F521" s="3">
        <f>E521*Расчет!E535</f>
        <v>0</v>
      </c>
      <c r="G521" s="3">
        <f>IF(Расчет!M535="",'ФОРМУЛЫ!'!E521*(100+Расчет!$M$28)/100,'ФОРМУЛЫ!'!E521*(100+Расчет!M535)/100)</f>
        <v>0</v>
      </c>
      <c r="H521" s="7">
        <f>IF(Расчет!M535="",ROUND(Расчет!K535*(1+Расчет!$M$28/100),0),ROUND(Расчет!K535*(1+Расчет!M535/100),0))</f>
        <v>0</v>
      </c>
      <c r="I521" s="7">
        <f>IF(Расчет!M535="",(Расчет!$M$28+100)/100,(Расчет!M535+100)/100)</f>
        <v>1.2</v>
      </c>
      <c r="J521" s="5">
        <f>IF(Расчет!P535="",IF($O$16=0,'ФОРМУЛЫ!'!H521,ROUND(Расчет!K535*'ФОРМУЛЫ!'!I521+L521,0)),Расчет!P535)</f>
        <v>0</v>
      </c>
      <c r="K521" s="5">
        <f>J521*Расчет!E535</f>
        <v>0</v>
      </c>
      <c r="L521" s="3">
        <f>IF($O$16=0,0,$M$16*(Расчет!K535/$O$16))</f>
        <v>0</v>
      </c>
      <c r="O521" s="3">
        <f>IF(Расчет!P535=0,Расчет!L535,0)</f>
        <v>0</v>
      </c>
      <c r="P521" s="12">
        <f t="shared" si="58"/>
        <v>0</v>
      </c>
      <c r="Q521" s="3">
        <f>IF(Расчет!H535='ФОРМУЛЫ!'!$B$5,'ФОРМУЛЫ!'!A521,0)</f>
        <v>0</v>
      </c>
      <c r="R521" s="3">
        <f>IF(Расчет!H535='ФОРМУЛЫ!'!$B$4,'ФОРМУЛЫ!'!A521,0)</f>
        <v>0</v>
      </c>
      <c r="S521" s="3">
        <f>IF(Расчет!H535='ФОРМУЛЫ!'!$B$6,'ФОРМУЛЫ!'!A521,0)</f>
        <v>0</v>
      </c>
      <c r="T521" s="5">
        <f>ROUND((IF(Расчет!R535='ФОРМУЛЫ!'!$E$3,(A521-A521/1.18),IF(Расчет!R535='ФОРМУЛЫ!'!$E$4,0,IF(Расчет!R535='ФОРМУЛЫ!'!$E$5,(A521-A521/1.1),X))))*Расчет!E535,2)</f>
        <v>0</v>
      </c>
      <c r="U521" s="3">
        <f>ROUND((IF(Расчет!R535='ФОРМУЛЫ!'!$E$3,(J521-J521/1.18),IF(Расчет!R535='ФОРМУЛЫ!'!$E$4,0,IF(Расчет!R535='ФОРМУЛЫ!'!$E$5,(J521-J521/1.1),X))))*Расчет!E535,2)</f>
        <v>0</v>
      </c>
      <c r="V521" s="3">
        <f>ROUND((J521-J521/1.18)*Расчет!E535,2)</f>
        <v>0</v>
      </c>
      <c r="W521" s="3">
        <f>ROUND(A521*Расчет!E535*0.21/365,2)</f>
        <v>0</v>
      </c>
      <c r="X521" s="3">
        <f t="shared" si="59"/>
        <v>0</v>
      </c>
      <c r="Y521" s="3">
        <f>IF(($Q$2-Расчет!X535)&gt;0,($Q$2-Расчет!X535),0)</f>
        <v>0</v>
      </c>
      <c r="Z521" s="3">
        <f t="shared" si="60"/>
        <v>0</v>
      </c>
      <c r="AA521" s="3">
        <f>IF(IF(Y521&gt;0,$Q$3-$Q$2,$Q$3-Расчет!X535)&gt;0,IF(Y521&gt;0,$Q$3-$Q$2,$Q$3-Расчет!X535),0)</f>
        <v>0</v>
      </c>
      <c r="AB521" s="3">
        <f t="shared" si="61"/>
        <v>0</v>
      </c>
      <c r="AC521" s="3">
        <f>IF(IF(AA521&gt;0,$Q$4-$Q$3,$Q$4-Расчет!X535)&gt;0,IF(AA521&gt;0,$Q$4-$Q$3,$Q$4-Расчет!X535),0)</f>
        <v>0</v>
      </c>
      <c r="AD521" s="3">
        <f t="shared" si="62"/>
        <v>0</v>
      </c>
      <c r="AE521" s="3">
        <f>IF(IF(AC521&gt;0,$Q$5-$Q$4,$Q$5-Расчет!X535)&gt;0,IF(AC521&gt;0,$Q$5-$Q$4,$Q$5-Расчет!X535),0)</f>
        <v>0</v>
      </c>
      <c r="AF521" s="3">
        <f t="shared" si="63"/>
        <v>0</v>
      </c>
      <c r="AG521" s="3">
        <f>IF(IF(AE521&gt;0,$Q$6-$Q$5,$Q$6-Расчет!X535)&gt;0,IF(AE521&gt;0,$Q$6-$Q$5,$Q$6-Расчет!X535),0)</f>
        <v>0</v>
      </c>
      <c r="AH521" s="3">
        <f t="shared" si="64"/>
        <v>0</v>
      </c>
    </row>
    <row r="522" spans="1:34" x14ac:dyDescent="0.25">
      <c r="A522" s="3">
        <f>IF(Расчет!H536='ФОРМУЛЫ!'!$B$4,Расчет!G536*Расчет!$N$28,IF(Расчет!H536='ФОРМУЛЫ!'!$B$5,Расчет!G536,IF(Расчет!H536='ФОРМУЛЫ!'!$B$6,Расчет!G536*Расчет!$O$28,0)))</f>
        <v>0</v>
      </c>
      <c r="B522" s="3">
        <f>A522*Расчет!E536</f>
        <v>0</v>
      </c>
      <c r="C522" s="3">
        <f>IF(Расчет!J536='ФОРМУЛЫ!'!$B$3,Расчет!G536*Расчет!I536/100,IF(Расчет!J536='ФОРМУЛЫ!'!$B$4,Расчет!I536*Расчет!$N$28,IF(Расчет!J536='ФОРМУЛЫ!'!$B$5,Расчет!I536,IF(Расчет!J536='ФОРМУЛЫ!'!$B$6,Расчет!I536*Расчет!$O$28,0))))</f>
        <v>0</v>
      </c>
      <c r="D522" s="3">
        <f>C522*Расчет!E536</f>
        <v>0</v>
      </c>
      <c r="E522" s="3">
        <f t="shared" si="57"/>
        <v>0</v>
      </c>
      <c r="F522" s="3">
        <f>E522*Расчет!E536</f>
        <v>0</v>
      </c>
      <c r="G522" s="3">
        <f>IF(Расчет!M536="",'ФОРМУЛЫ!'!E522*(100+Расчет!$M$28)/100,'ФОРМУЛЫ!'!E522*(100+Расчет!M536)/100)</f>
        <v>0</v>
      </c>
      <c r="H522" s="7">
        <f>IF(Расчет!M536="",ROUND(Расчет!K536*(1+Расчет!$M$28/100),0),ROUND(Расчет!K536*(1+Расчет!M536/100),0))</f>
        <v>0</v>
      </c>
      <c r="I522" s="7">
        <f>IF(Расчет!M536="",(Расчет!$M$28+100)/100,(Расчет!M536+100)/100)</f>
        <v>1.2</v>
      </c>
      <c r="J522" s="5">
        <f>IF(Расчет!P536="",IF($O$16=0,'ФОРМУЛЫ!'!H522,ROUND(Расчет!K536*'ФОРМУЛЫ!'!I522+L522,0)),Расчет!P536)</f>
        <v>0</v>
      </c>
      <c r="K522" s="5">
        <f>J522*Расчет!E536</f>
        <v>0</v>
      </c>
      <c r="L522" s="3">
        <f>IF($O$16=0,0,$M$16*(Расчет!K536/$O$16))</f>
        <v>0</v>
      </c>
      <c r="O522" s="3">
        <f>IF(Расчет!P536=0,Расчет!L536,0)</f>
        <v>0</v>
      </c>
      <c r="P522" s="12">
        <f t="shared" si="58"/>
        <v>0</v>
      </c>
      <c r="Q522" s="3">
        <f>IF(Расчет!H536='ФОРМУЛЫ!'!$B$5,'ФОРМУЛЫ!'!A522,0)</f>
        <v>0</v>
      </c>
      <c r="R522" s="3">
        <f>IF(Расчет!H536='ФОРМУЛЫ!'!$B$4,'ФОРМУЛЫ!'!A522,0)</f>
        <v>0</v>
      </c>
      <c r="S522" s="3">
        <f>IF(Расчет!H536='ФОРМУЛЫ!'!$B$6,'ФОРМУЛЫ!'!A522,0)</f>
        <v>0</v>
      </c>
      <c r="T522" s="5">
        <f>ROUND((IF(Расчет!R536='ФОРМУЛЫ!'!$E$3,(A522-A522/1.18),IF(Расчет!R536='ФОРМУЛЫ!'!$E$4,0,IF(Расчет!R536='ФОРМУЛЫ!'!$E$5,(A522-A522/1.1),X))))*Расчет!E536,2)</f>
        <v>0</v>
      </c>
      <c r="U522" s="3">
        <f>ROUND((IF(Расчет!R536='ФОРМУЛЫ!'!$E$3,(J522-J522/1.18),IF(Расчет!R536='ФОРМУЛЫ!'!$E$4,0,IF(Расчет!R536='ФОРМУЛЫ!'!$E$5,(J522-J522/1.1),X))))*Расчет!E536,2)</f>
        <v>0</v>
      </c>
      <c r="V522" s="3">
        <f>ROUND((J522-J522/1.18)*Расчет!E536,2)</f>
        <v>0</v>
      </c>
      <c r="W522" s="3">
        <f>ROUND(A522*Расчет!E536*0.21/365,2)</f>
        <v>0</v>
      </c>
      <c r="X522" s="3">
        <f t="shared" si="59"/>
        <v>0</v>
      </c>
      <c r="Y522" s="3">
        <f>IF(($Q$2-Расчет!X536)&gt;0,($Q$2-Расчет!X536),0)</f>
        <v>0</v>
      </c>
      <c r="Z522" s="3">
        <f t="shared" si="60"/>
        <v>0</v>
      </c>
      <c r="AA522" s="3">
        <f>IF(IF(Y522&gt;0,$Q$3-$Q$2,$Q$3-Расчет!X536)&gt;0,IF(Y522&gt;0,$Q$3-$Q$2,$Q$3-Расчет!X536),0)</f>
        <v>0</v>
      </c>
      <c r="AB522" s="3">
        <f t="shared" si="61"/>
        <v>0</v>
      </c>
      <c r="AC522" s="3">
        <f>IF(IF(AA522&gt;0,$Q$4-$Q$3,$Q$4-Расчет!X536)&gt;0,IF(AA522&gt;0,$Q$4-$Q$3,$Q$4-Расчет!X536),0)</f>
        <v>0</v>
      </c>
      <c r="AD522" s="3">
        <f t="shared" si="62"/>
        <v>0</v>
      </c>
      <c r="AE522" s="3">
        <f>IF(IF(AC522&gt;0,$Q$5-$Q$4,$Q$5-Расчет!X536)&gt;0,IF(AC522&gt;0,$Q$5-$Q$4,$Q$5-Расчет!X536),0)</f>
        <v>0</v>
      </c>
      <c r="AF522" s="3">
        <f t="shared" si="63"/>
        <v>0</v>
      </c>
      <c r="AG522" s="3">
        <f>IF(IF(AE522&gt;0,$Q$6-$Q$5,$Q$6-Расчет!X536)&gt;0,IF(AE522&gt;0,$Q$6-$Q$5,$Q$6-Расчет!X536),0)</f>
        <v>0</v>
      </c>
      <c r="AH522" s="3">
        <f t="shared" si="64"/>
        <v>0</v>
      </c>
    </row>
    <row r="523" spans="1:34" x14ac:dyDescent="0.25">
      <c r="A523" s="3">
        <f>IF(Расчет!H537='ФОРМУЛЫ!'!$B$4,Расчет!G537*Расчет!$N$28,IF(Расчет!H537='ФОРМУЛЫ!'!$B$5,Расчет!G537,IF(Расчет!H537='ФОРМУЛЫ!'!$B$6,Расчет!G537*Расчет!$O$28,0)))</f>
        <v>0</v>
      </c>
      <c r="B523" s="3">
        <f>A523*Расчет!E537</f>
        <v>0</v>
      </c>
      <c r="C523" s="3">
        <f>IF(Расчет!J537='ФОРМУЛЫ!'!$B$3,Расчет!G537*Расчет!I537/100,IF(Расчет!J537='ФОРМУЛЫ!'!$B$4,Расчет!I537*Расчет!$N$28,IF(Расчет!J537='ФОРМУЛЫ!'!$B$5,Расчет!I537,IF(Расчет!J537='ФОРМУЛЫ!'!$B$6,Расчет!I537*Расчет!$O$28,0))))</f>
        <v>0</v>
      </c>
      <c r="D523" s="3">
        <f>C523*Расчет!E537</f>
        <v>0</v>
      </c>
      <c r="E523" s="3">
        <f t="shared" si="57"/>
        <v>0</v>
      </c>
      <c r="F523" s="3">
        <f>E523*Расчет!E537</f>
        <v>0</v>
      </c>
      <c r="G523" s="3">
        <f>IF(Расчет!M537="",'ФОРМУЛЫ!'!E523*(100+Расчет!$M$28)/100,'ФОРМУЛЫ!'!E523*(100+Расчет!M537)/100)</f>
        <v>0</v>
      </c>
      <c r="H523" s="7">
        <f>IF(Расчет!M537="",ROUND(Расчет!K537*(1+Расчет!$M$28/100),0),ROUND(Расчет!K537*(1+Расчет!M537/100),0))</f>
        <v>0</v>
      </c>
      <c r="I523" s="7">
        <f>IF(Расчет!M537="",(Расчет!$M$28+100)/100,(Расчет!M537+100)/100)</f>
        <v>1.2</v>
      </c>
      <c r="J523" s="5">
        <f>IF(Расчет!P537="",IF($O$16=0,'ФОРМУЛЫ!'!H523,ROUND(Расчет!K537*'ФОРМУЛЫ!'!I523+L523,0)),Расчет!P537)</f>
        <v>0</v>
      </c>
      <c r="K523" s="5">
        <f>J523*Расчет!E537</f>
        <v>0</v>
      </c>
      <c r="L523" s="3">
        <f>IF($O$16=0,0,$M$16*(Расчет!K537/$O$16))</f>
        <v>0</v>
      </c>
      <c r="O523" s="3">
        <f>IF(Расчет!P537=0,Расчет!L537,0)</f>
        <v>0</v>
      </c>
      <c r="P523" s="12">
        <f t="shared" si="58"/>
        <v>0</v>
      </c>
      <c r="Q523" s="3">
        <f>IF(Расчет!H537='ФОРМУЛЫ!'!$B$5,'ФОРМУЛЫ!'!A523,0)</f>
        <v>0</v>
      </c>
      <c r="R523" s="3">
        <f>IF(Расчет!H537='ФОРМУЛЫ!'!$B$4,'ФОРМУЛЫ!'!A523,0)</f>
        <v>0</v>
      </c>
      <c r="S523" s="3">
        <f>IF(Расчет!H537='ФОРМУЛЫ!'!$B$6,'ФОРМУЛЫ!'!A523,0)</f>
        <v>0</v>
      </c>
      <c r="T523" s="5">
        <f>ROUND((IF(Расчет!R537='ФОРМУЛЫ!'!$E$3,(A523-A523/1.18),IF(Расчет!R537='ФОРМУЛЫ!'!$E$4,0,IF(Расчет!R537='ФОРМУЛЫ!'!$E$5,(A523-A523/1.1),X))))*Расчет!E537,2)</f>
        <v>0</v>
      </c>
      <c r="U523" s="3">
        <f>ROUND((IF(Расчет!R537='ФОРМУЛЫ!'!$E$3,(J523-J523/1.18),IF(Расчет!R537='ФОРМУЛЫ!'!$E$4,0,IF(Расчет!R537='ФОРМУЛЫ!'!$E$5,(J523-J523/1.1),X))))*Расчет!E537,2)</f>
        <v>0</v>
      </c>
      <c r="V523" s="3">
        <f>ROUND((J523-J523/1.18)*Расчет!E537,2)</f>
        <v>0</v>
      </c>
      <c r="W523" s="3">
        <f>ROUND(A523*Расчет!E537*0.21/365,2)</f>
        <v>0</v>
      </c>
      <c r="X523" s="3">
        <f t="shared" si="59"/>
        <v>0</v>
      </c>
      <c r="Y523" s="3">
        <f>IF(($Q$2-Расчет!X537)&gt;0,($Q$2-Расчет!X537),0)</f>
        <v>0</v>
      </c>
      <c r="Z523" s="3">
        <f t="shared" si="60"/>
        <v>0</v>
      </c>
      <c r="AA523" s="3">
        <f>IF(IF(Y523&gt;0,$Q$3-$Q$2,$Q$3-Расчет!X537)&gt;0,IF(Y523&gt;0,$Q$3-$Q$2,$Q$3-Расчет!X537),0)</f>
        <v>0</v>
      </c>
      <c r="AB523" s="3">
        <f t="shared" si="61"/>
        <v>0</v>
      </c>
      <c r="AC523" s="3">
        <f>IF(IF(AA523&gt;0,$Q$4-$Q$3,$Q$4-Расчет!X537)&gt;0,IF(AA523&gt;0,$Q$4-$Q$3,$Q$4-Расчет!X537),0)</f>
        <v>0</v>
      </c>
      <c r="AD523" s="3">
        <f t="shared" si="62"/>
        <v>0</v>
      </c>
      <c r="AE523" s="3">
        <f>IF(IF(AC523&gt;0,$Q$5-$Q$4,$Q$5-Расчет!X537)&gt;0,IF(AC523&gt;0,$Q$5-$Q$4,$Q$5-Расчет!X537),0)</f>
        <v>0</v>
      </c>
      <c r="AF523" s="3">
        <f t="shared" si="63"/>
        <v>0</v>
      </c>
      <c r="AG523" s="3">
        <f>IF(IF(AE523&gt;0,$Q$6-$Q$5,$Q$6-Расчет!X537)&gt;0,IF(AE523&gt;0,$Q$6-$Q$5,$Q$6-Расчет!X537),0)</f>
        <v>0</v>
      </c>
      <c r="AH523" s="3">
        <f t="shared" si="64"/>
        <v>0</v>
      </c>
    </row>
    <row r="524" spans="1:34" x14ac:dyDescent="0.25">
      <c r="A524" s="3">
        <f>IF(Расчет!H538='ФОРМУЛЫ!'!$B$4,Расчет!G538*Расчет!$N$28,IF(Расчет!H538='ФОРМУЛЫ!'!$B$5,Расчет!G538,IF(Расчет!H538='ФОРМУЛЫ!'!$B$6,Расчет!G538*Расчет!$O$28,0)))</f>
        <v>0</v>
      </c>
      <c r="B524" s="3">
        <f>A524*Расчет!E538</f>
        <v>0</v>
      </c>
      <c r="C524" s="3">
        <f>IF(Расчет!J538='ФОРМУЛЫ!'!$B$3,Расчет!G538*Расчет!I538/100,IF(Расчет!J538='ФОРМУЛЫ!'!$B$4,Расчет!I538*Расчет!$N$28,IF(Расчет!J538='ФОРМУЛЫ!'!$B$5,Расчет!I538,IF(Расчет!J538='ФОРМУЛЫ!'!$B$6,Расчет!I538*Расчет!$O$28,0))))</f>
        <v>0</v>
      </c>
      <c r="D524" s="3">
        <f>C524*Расчет!E538</f>
        <v>0</v>
      </c>
      <c r="E524" s="3">
        <f t="shared" si="57"/>
        <v>0</v>
      </c>
      <c r="F524" s="3">
        <f>E524*Расчет!E538</f>
        <v>0</v>
      </c>
      <c r="G524" s="3">
        <f>IF(Расчет!M538="",'ФОРМУЛЫ!'!E524*(100+Расчет!$M$28)/100,'ФОРМУЛЫ!'!E524*(100+Расчет!M538)/100)</f>
        <v>0</v>
      </c>
      <c r="H524" s="7">
        <f>IF(Расчет!M538="",ROUND(Расчет!K538*(1+Расчет!$M$28/100),0),ROUND(Расчет!K538*(1+Расчет!M538/100),0))</f>
        <v>0</v>
      </c>
      <c r="I524" s="7">
        <f>IF(Расчет!M538="",(Расчет!$M$28+100)/100,(Расчет!M538+100)/100)</f>
        <v>1.2</v>
      </c>
      <c r="J524" s="5">
        <f>IF(Расчет!P538="",IF($O$16=0,'ФОРМУЛЫ!'!H524,ROUND(Расчет!K538*'ФОРМУЛЫ!'!I524+L524,0)),Расчет!P538)</f>
        <v>0</v>
      </c>
      <c r="K524" s="5">
        <f>J524*Расчет!E538</f>
        <v>0</v>
      </c>
      <c r="L524" s="3">
        <f>IF($O$16=0,0,$M$16*(Расчет!K538/$O$16))</f>
        <v>0</v>
      </c>
      <c r="O524" s="3">
        <f>IF(Расчет!P538=0,Расчет!L538,0)</f>
        <v>0</v>
      </c>
      <c r="P524" s="12">
        <f t="shared" si="58"/>
        <v>0</v>
      </c>
      <c r="Q524" s="3">
        <f>IF(Расчет!H538='ФОРМУЛЫ!'!$B$5,'ФОРМУЛЫ!'!A524,0)</f>
        <v>0</v>
      </c>
      <c r="R524" s="3">
        <f>IF(Расчет!H538='ФОРМУЛЫ!'!$B$4,'ФОРМУЛЫ!'!A524,0)</f>
        <v>0</v>
      </c>
      <c r="S524" s="3">
        <f>IF(Расчет!H538='ФОРМУЛЫ!'!$B$6,'ФОРМУЛЫ!'!A524,0)</f>
        <v>0</v>
      </c>
      <c r="T524" s="5">
        <f>ROUND((IF(Расчет!R538='ФОРМУЛЫ!'!$E$3,(A524-A524/1.18),IF(Расчет!R538='ФОРМУЛЫ!'!$E$4,0,IF(Расчет!R538='ФОРМУЛЫ!'!$E$5,(A524-A524/1.1),X))))*Расчет!E538,2)</f>
        <v>0</v>
      </c>
      <c r="U524" s="3">
        <f>ROUND((IF(Расчет!R538='ФОРМУЛЫ!'!$E$3,(J524-J524/1.18),IF(Расчет!R538='ФОРМУЛЫ!'!$E$4,0,IF(Расчет!R538='ФОРМУЛЫ!'!$E$5,(J524-J524/1.1),X))))*Расчет!E538,2)</f>
        <v>0</v>
      </c>
      <c r="V524" s="3">
        <f>ROUND((J524-J524/1.18)*Расчет!E538,2)</f>
        <v>0</v>
      </c>
      <c r="W524" s="3">
        <f>ROUND(A524*Расчет!E538*0.21/365,2)</f>
        <v>0</v>
      </c>
      <c r="X524" s="3">
        <f t="shared" si="59"/>
        <v>0</v>
      </c>
      <c r="Y524" s="3">
        <f>IF(($Q$2-Расчет!X538)&gt;0,($Q$2-Расчет!X538),0)</f>
        <v>0</v>
      </c>
      <c r="Z524" s="3">
        <f t="shared" si="60"/>
        <v>0</v>
      </c>
      <c r="AA524" s="3">
        <f>IF(IF(Y524&gt;0,$Q$3-$Q$2,$Q$3-Расчет!X538)&gt;0,IF(Y524&gt;0,$Q$3-$Q$2,$Q$3-Расчет!X538),0)</f>
        <v>0</v>
      </c>
      <c r="AB524" s="3">
        <f t="shared" si="61"/>
        <v>0</v>
      </c>
      <c r="AC524" s="3">
        <f>IF(IF(AA524&gt;0,$Q$4-$Q$3,$Q$4-Расчет!X538)&gt;0,IF(AA524&gt;0,$Q$4-$Q$3,$Q$4-Расчет!X538),0)</f>
        <v>0</v>
      </c>
      <c r="AD524" s="3">
        <f t="shared" si="62"/>
        <v>0</v>
      </c>
      <c r="AE524" s="3">
        <f>IF(IF(AC524&gt;0,$Q$5-$Q$4,$Q$5-Расчет!X538)&gt;0,IF(AC524&gt;0,$Q$5-$Q$4,$Q$5-Расчет!X538),0)</f>
        <v>0</v>
      </c>
      <c r="AF524" s="3">
        <f t="shared" si="63"/>
        <v>0</v>
      </c>
      <c r="AG524" s="3">
        <f>IF(IF(AE524&gt;0,$Q$6-$Q$5,$Q$6-Расчет!X538)&gt;0,IF(AE524&gt;0,$Q$6-$Q$5,$Q$6-Расчет!X538),0)</f>
        <v>0</v>
      </c>
      <c r="AH524" s="3">
        <f t="shared" si="64"/>
        <v>0</v>
      </c>
    </row>
    <row r="525" spans="1:34" x14ac:dyDescent="0.25">
      <c r="A525" s="3">
        <f>IF(Расчет!H539='ФОРМУЛЫ!'!$B$4,Расчет!G539*Расчет!$N$28,IF(Расчет!H539='ФОРМУЛЫ!'!$B$5,Расчет!G539,IF(Расчет!H539='ФОРМУЛЫ!'!$B$6,Расчет!G539*Расчет!$O$28,0)))</f>
        <v>0</v>
      </c>
      <c r="B525" s="3">
        <f>A525*Расчет!E539</f>
        <v>0</v>
      </c>
      <c r="C525" s="3">
        <f>IF(Расчет!J539='ФОРМУЛЫ!'!$B$3,Расчет!G539*Расчет!I539/100,IF(Расчет!J539='ФОРМУЛЫ!'!$B$4,Расчет!I539*Расчет!$N$28,IF(Расчет!J539='ФОРМУЛЫ!'!$B$5,Расчет!I539,IF(Расчет!J539='ФОРМУЛЫ!'!$B$6,Расчет!I539*Расчет!$O$28,0))))</f>
        <v>0</v>
      </c>
      <c r="D525" s="3">
        <f>C525*Расчет!E539</f>
        <v>0</v>
      </c>
      <c r="E525" s="3">
        <f t="shared" si="57"/>
        <v>0</v>
      </c>
      <c r="F525" s="3">
        <f>E525*Расчет!E539</f>
        <v>0</v>
      </c>
      <c r="G525" s="3">
        <f>IF(Расчет!M539="",'ФОРМУЛЫ!'!E525*(100+Расчет!$M$28)/100,'ФОРМУЛЫ!'!E525*(100+Расчет!M539)/100)</f>
        <v>0</v>
      </c>
      <c r="H525" s="7">
        <f>IF(Расчет!M539="",ROUND(Расчет!K539*(1+Расчет!$M$28/100),0),ROUND(Расчет!K539*(1+Расчет!M539/100),0))</f>
        <v>0</v>
      </c>
      <c r="I525" s="7">
        <f>IF(Расчет!M539="",(Расчет!$M$28+100)/100,(Расчет!M539+100)/100)</f>
        <v>1.2</v>
      </c>
      <c r="J525" s="5">
        <f>IF(Расчет!P539="",IF($O$16=0,'ФОРМУЛЫ!'!H525,ROUND(Расчет!K539*'ФОРМУЛЫ!'!I525+L525,0)),Расчет!P539)</f>
        <v>0</v>
      </c>
      <c r="K525" s="5">
        <f>J525*Расчет!E539</f>
        <v>0</v>
      </c>
      <c r="L525" s="3">
        <f>IF($O$16=0,0,$M$16*(Расчет!K539/$O$16))</f>
        <v>0</v>
      </c>
      <c r="O525" s="3">
        <f>IF(Расчет!P539=0,Расчет!L539,0)</f>
        <v>0</v>
      </c>
      <c r="P525" s="12">
        <f t="shared" si="58"/>
        <v>0</v>
      </c>
      <c r="Q525" s="3">
        <f>IF(Расчет!H539='ФОРМУЛЫ!'!$B$5,'ФОРМУЛЫ!'!A525,0)</f>
        <v>0</v>
      </c>
      <c r="R525" s="3">
        <f>IF(Расчет!H539='ФОРМУЛЫ!'!$B$4,'ФОРМУЛЫ!'!A525,0)</f>
        <v>0</v>
      </c>
      <c r="S525" s="3">
        <f>IF(Расчет!H539='ФОРМУЛЫ!'!$B$6,'ФОРМУЛЫ!'!A525,0)</f>
        <v>0</v>
      </c>
      <c r="T525" s="5">
        <f>ROUND((IF(Расчет!R539='ФОРМУЛЫ!'!$E$3,(A525-A525/1.18),IF(Расчет!R539='ФОРМУЛЫ!'!$E$4,0,IF(Расчет!R539='ФОРМУЛЫ!'!$E$5,(A525-A525/1.1),X))))*Расчет!E539,2)</f>
        <v>0</v>
      </c>
      <c r="U525" s="3">
        <f>ROUND((IF(Расчет!R539='ФОРМУЛЫ!'!$E$3,(J525-J525/1.18),IF(Расчет!R539='ФОРМУЛЫ!'!$E$4,0,IF(Расчет!R539='ФОРМУЛЫ!'!$E$5,(J525-J525/1.1),X))))*Расчет!E539,2)</f>
        <v>0</v>
      </c>
      <c r="V525" s="3">
        <f>ROUND((J525-J525/1.18)*Расчет!E539,2)</f>
        <v>0</v>
      </c>
      <c r="W525" s="3">
        <f>ROUND(A525*Расчет!E539*0.21/365,2)</f>
        <v>0</v>
      </c>
      <c r="X525" s="3">
        <f t="shared" si="59"/>
        <v>0</v>
      </c>
      <c r="Y525" s="3">
        <f>IF(($Q$2-Расчет!X539)&gt;0,($Q$2-Расчет!X539),0)</f>
        <v>0</v>
      </c>
      <c r="Z525" s="3">
        <f t="shared" si="60"/>
        <v>0</v>
      </c>
      <c r="AA525" s="3">
        <f>IF(IF(Y525&gt;0,$Q$3-$Q$2,$Q$3-Расчет!X539)&gt;0,IF(Y525&gt;0,$Q$3-$Q$2,$Q$3-Расчет!X539),0)</f>
        <v>0</v>
      </c>
      <c r="AB525" s="3">
        <f t="shared" si="61"/>
        <v>0</v>
      </c>
      <c r="AC525" s="3">
        <f>IF(IF(AA525&gt;0,$Q$4-$Q$3,$Q$4-Расчет!X539)&gt;0,IF(AA525&gt;0,$Q$4-$Q$3,$Q$4-Расчет!X539),0)</f>
        <v>0</v>
      </c>
      <c r="AD525" s="3">
        <f t="shared" si="62"/>
        <v>0</v>
      </c>
      <c r="AE525" s="3">
        <f>IF(IF(AC525&gt;0,$Q$5-$Q$4,$Q$5-Расчет!X539)&gt;0,IF(AC525&gt;0,$Q$5-$Q$4,$Q$5-Расчет!X539),0)</f>
        <v>0</v>
      </c>
      <c r="AF525" s="3">
        <f t="shared" si="63"/>
        <v>0</v>
      </c>
      <c r="AG525" s="3">
        <f>IF(IF(AE525&gt;0,$Q$6-$Q$5,$Q$6-Расчет!X539)&gt;0,IF(AE525&gt;0,$Q$6-$Q$5,$Q$6-Расчет!X539),0)</f>
        <v>0</v>
      </c>
      <c r="AH525" s="3">
        <f t="shared" si="64"/>
        <v>0</v>
      </c>
    </row>
    <row r="526" spans="1:34" x14ac:dyDescent="0.25">
      <c r="A526" s="3">
        <f>IF(Расчет!H540='ФОРМУЛЫ!'!$B$4,Расчет!G540*Расчет!$N$28,IF(Расчет!H540='ФОРМУЛЫ!'!$B$5,Расчет!G540,IF(Расчет!H540='ФОРМУЛЫ!'!$B$6,Расчет!G540*Расчет!$O$28,0)))</f>
        <v>0</v>
      </c>
      <c r="B526" s="3">
        <f>A526*Расчет!E540</f>
        <v>0</v>
      </c>
      <c r="C526" s="3">
        <f>IF(Расчет!J540='ФОРМУЛЫ!'!$B$3,Расчет!G540*Расчет!I540/100,IF(Расчет!J540='ФОРМУЛЫ!'!$B$4,Расчет!I540*Расчет!$N$28,IF(Расчет!J540='ФОРМУЛЫ!'!$B$5,Расчет!I540,IF(Расчет!J540='ФОРМУЛЫ!'!$B$6,Расчет!I540*Расчет!$O$28,0))))</f>
        <v>0</v>
      </c>
      <c r="D526" s="3">
        <f>C526*Расчет!E540</f>
        <v>0</v>
      </c>
      <c r="E526" s="3">
        <f t="shared" si="57"/>
        <v>0</v>
      </c>
      <c r="F526" s="3">
        <f>E526*Расчет!E540</f>
        <v>0</v>
      </c>
      <c r="G526" s="3">
        <f>IF(Расчет!M540="",'ФОРМУЛЫ!'!E526*(100+Расчет!$M$28)/100,'ФОРМУЛЫ!'!E526*(100+Расчет!M540)/100)</f>
        <v>0</v>
      </c>
      <c r="H526" s="7">
        <f>IF(Расчет!M540="",ROUND(Расчет!K540*(1+Расчет!$M$28/100),0),ROUND(Расчет!K540*(1+Расчет!M540/100),0))</f>
        <v>0</v>
      </c>
      <c r="I526" s="7">
        <f>IF(Расчет!M540="",(Расчет!$M$28+100)/100,(Расчет!M540+100)/100)</f>
        <v>1.2</v>
      </c>
      <c r="J526" s="5">
        <f>IF(Расчет!P540="",IF($O$16=0,'ФОРМУЛЫ!'!H526,ROUND(Расчет!K540*'ФОРМУЛЫ!'!I526+L526,0)),Расчет!P540)</f>
        <v>0</v>
      </c>
      <c r="K526" s="5">
        <f>J526*Расчет!E540</f>
        <v>0</v>
      </c>
      <c r="L526" s="3">
        <f>IF($O$16=0,0,$M$16*(Расчет!K540/$O$16))</f>
        <v>0</v>
      </c>
      <c r="O526" s="3">
        <f>IF(Расчет!P540=0,Расчет!L540,0)</f>
        <v>0</v>
      </c>
      <c r="P526" s="12">
        <f t="shared" si="58"/>
        <v>0</v>
      </c>
      <c r="Q526" s="3">
        <f>IF(Расчет!H540='ФОРМУЛЫ!'!$B$5,'ФОРМУЛЫ!'!A526,0)</f>
        <v>0</v>
      </c>
      <c r="R526" s="3">
        <f>IF(Расчет!H540='ФОРМУЛЫ!'!$B$4,'ФОРМУЛЫ!'!A526,0)</f>
        <v>0</v>
      </c>
      <c r="S526" s="3">
        <f>IF(Расчет!H540='ФОРМУЛЫ!'!$B$6,'ФОРМУЛЫ!'!A526,0)</f>
        <v>0</v>
      </c>
      <c r="T526" s="5">
        <f>ROUND((IF(Расчет!R540='ФОРМУЛЫ!'!$E$3,(A526-A526/1.18),IF(Расчет!R540='ФОРМУЛЫ!'!$E$4,0,IF(Расчет!R540='ФОРМУЛЫ!'!$E$5,(A526-A526/1.1),X))))*Расчет!E540,2)</f>
        <v>0</v>
      </c>
      <c r="U526" s="3">
        <f>ROUND((IF(Расчет!R540='ФОРМУЛЫ!'!$E$3,(J526-J526/1.18),IF(Расчет!R540='ФОРМУЛЫ!'!$E$4,0,IF(Расчет!R540='ФОРМУЛЫ!'!$E$5,(J526-J526/1.1),X))))*Расчет!E540,2)</f>
        <v>0</v>
      </c>
      <c r="V526" s="3">
        <f>ROUND((J526-J526/1.18)*Расчет!E540,2)</f>
        <v>0</v>
      </c>
      <c r="W526" s="3">
        <f>ROUND(A526*Расчет!E540*0.21/365,2)</f>
        <v>0</v>
      </c>
      <c r="X526" s="3">
        <f t="shared" si="59"/>
        <v>0</v>
      </c>
      <c r="Y526" s="3">
        <f>IF(($Q$2-Расчет!X540)&gt;0,($Q$2-Расчет!X540),0)</f>
        <v>0</v>
      </c>
      <c r="Z526" s="3">
        <f t="shared" si="60"/>
        <v>0</v>
      </c>
      <c r="AA526" s="3">
        <f>IF(IF(Y526&gt;0,$Q$3-$Q$2,$Q$3-Расчет!X540)&gt;0,IF(Y526&gt;0,$Q$3-$Q$2,$Q$3-Расчет!X540),0)</f>
        <v>0</v>
      </c>
      <c r="AB526" s="3">
        <f t="shared" si="61"/>
        <v>0</v>
      </c>
      <c r="AC526" s="3">
        <f>IF(IF(AA526&gt;0,$Q$4-$Q$3,$Q$4-Расчет!X540)&gt;0,IF(AA526&gt;0,$Q$4-$Q$3,$Q$4-Расчет!X540),0)</f>
        <v>0</v>
      </c>
      <c r="AD526" s="3">
        <f t="shared" si="62"/>
        <v>0</v>
      </c>
      <c r="AE526" s="3">
        <f>IF(IF(AC526&gt;0,$Q$5-$Q$4,$Q$5-Расчет!X540)&gt;0,IF(AC526&gt;0,$Q$5-$Q$4,$Q$5-Расчет!X540),0)</f>
        <v>0</v>
      </c>
      <c r="AF526" s="3">
        <f t="shared" si="63"/>
        <v>0</v>
      </c>
      <c r="AG526" s="3">
        <f>IF(IF(AE526&gt;0,$Q$6-$Q$5,$Q$6-Расчет!X540)&gt;0,IF(AE526&gt;0,$Q$6-$Q$5,$Q$6-Расчет!X540),0)</f>
        <v>0</v>
      </c>
      <c r="AH526" s="3">
        <f t="shared" si="64"/>
        <v>0</v>
      </c>
    </row>
    <row r="527" spans="1:34" x14ac:dyDescent="0.25">
      <c r="A527" s="3">
        <f>IF(Расчет!H541='ФОРМУЛЫ!'!$B$4,Расчет!G541*Расчет!$N$28,IF(Расчет!H541='ФОРМУЛЫ!'!$B$5,Расчет!G541,IF(Расчет!H541='ФОРМУЛЫ!'!$B$6,Расчет!G541*Расчет!$O$28,0)))</f>
        <v>0</v>
      </c>
      <c r="B527" s="3">
        <f>A527*Расчет!E541</f>
        <v>0</v>
      </c>
      <c r="C527" s="3">
        <f>IF(Расчет!J541='ФОРМУЛЫ!'!$B$3,Расчет!G541*Расчет!I541/100,IF(Расчет!J541='ФОРМУЛЫ!'!$B$4,Расчет!I541*Расчет!$N$28,IF(Расчет!J541='ФОРМУЛЫ!'!$B$5,Расчет!I541,IF(Расчет!J541='ФОРМУЛЫ!'!$B$6,Расчет!I541*Расчет!$O$28,0))))</f>
        <v>0</v>
      </c>
      <c r="D527" s="3">
        <f>C527*Расчет!E541</f>
        <v>0</v>
      </c>
      <c r="E527" s="3">
        <f t="shared" si="57"/>
        <v>0</v>
      </c>
      <c r="F527" s="3">
        <f>E527*Расчет!E541</f>
        <v>0</v>
      </c>
      <c r="G527" s="3">
        <f>IF(Расчет!M541="",'ФОРМУЛЫ!'!E527*(100+Расчет!$M$28)/100,'ФОРМУЛЫ!'!E527*(100+Расчет!M541)/100)</f>
        <v>0</v>
      </c>
      <c r="H527" s="7">
        <f>IF(Расчет!M541="",ROUND(Расчет!K541*(1+Расчет!$M$28/100),0),ROUND(Расчет!K541*(1+Расчет!M541/100),0))</f>
        <v>0</v>
      </c>
      <c r="I527" s="7">
        <f>IF(Расчет!M541="",(Расчет!$M$28+100)/100,(Расчет!M541+100)/100)</f>
        <v>1.2</v>
      </c>
      <c r="J527" s="5">
        <f>IF(Расчет!P541="",IF($O$16=0,'ФОРМУЛЫ!'!H527,ROUND(Расчет!K541*'ФОРМУЛЫ!'!I527+L527,0)),Расчет!P541)</f>
        <v>0</v>
      </c>
      <c r="K527" s="5">
        <f>J527*Расчет!E541</f>
        <v>0</v>
      </c>
      <c r="L527" s="3">
        <f>IF($O$16=0,0,$M$16*(Расчет!K541/$O$16))</f>
        <v>0</v>
      </c>
      <c r="O527" s="3">
        <f>IF(Расчет!P541=0,Расчет!L541,0)</f>
        <v>0</v>
      </c>
      <c r="P527" s="12">
        <f t="shared" si="58"/>
        <v>0</v>
      </c>
      <c r="Q527" s="3">
        <f>IF(Расчет!H541='ФОРМУЛЫ!'!$B$5,'ФОРМУЛЫ!'!A527,0)</f>
        <v>0</v>
      </c>
      <c r="R527" s="3">
        <f>IF(Расчет!H541='ФОРМУЛЫ!'!$B$4,'ФОРМУЛЫ!'!A527,0)</f>
        <v>0</v>
      </c>
      <c r="S527" s="3">
        <f>IF(Расчет!H541='ФОРМУЛЫ!'!$B$6,'ФОРМУЛЫ!'!A527,0)</f>
        <v>0</v>
      </c>
      <c r="T527" s="5">
        <f>ROUND((IF(Расчет!R541='ФОРМУЛЫ!'!$E$3,(A527-A527/1.18),IF(Расчет!R541='ФОРМУЛЫ!'!$E$4,0,IF(Расчет!R541='ФОРМУЛЫ!'!$E$5,(A527-A527/1.1),X))))*Расчет!E541,2)</f>
        <v>0</v>
      </c>
      <c r="U527" s="3">
        <f>ROUND((IF(Расчет!R541='ФОРМУЛЫ!'!$E$3,(J527-J527/1.18),IF(Расчет!R541='ФОРМУЛЫ!'!$E$4,0,IF(Расчет!R541='ФОРМУЛЫ!'!$E$5,(J527-J527/1.1),X))))*Расчет!E541,2)</f>
        <v>0</v>
      </c>
      <c r="V527" s="3">
        <f>ROUND((J527-J527/1.18)*Расчет!E541,2)</f>
        <v>0</v>
      </c>
      <c r="W527" s="3">
        <f>ROUND(A527*Расчет!E541*0.21/365,2)</f>
        <v>0</v>
      </c>
      <c r="X527" s="3">
        <f t="shared" si="59"/>
        <v>0</v>
      </c>
      <c r="Y527" s="3">
        <f>IF(($Q$2-Расчет!X541)&gt;0,($Q$2-Расчет!X541),0)</f>
        <v>0</v>
      </c>
      <c r="Z527" s="3">
        <f t="shared" si="60"/>
        <v>0</v>
      </c>
      <c r="AA527" s="3">
        <f>IF(IF(Y527&gt;0,$Q$3-$Q$2,$Q$3-Расчет!X541)&gt;0,IF(Y527&gt;0,$Q$3-$Q$2,$Q$3-Расчет!X541),0)</f>
        <v>0</v>
      </c>
      <c r="AB527" s="3">
        <f t="shared" si="61"/>
        <v>0</v>
      </c>
      <c r="AC527" s="3">
        <f>IF(IF(AA527&gt;0,$Q$4-$Q$3,$Q$4-Расчет!X541)&gt;0,IF(AA527&gt;0,$Q$4-$Q$3,$Q$4-Расчет!X541),0)</f>
        <v>0</v>
      </c>
      <c r="AD527" s="3">
        <f t="shared" si="62"/>
        <v>0</v>
      </c>
      <c r="AE527" s="3">
        <f>IF(IF(AC527&gt;0,$Q$5-$Q$4,$Q$5-Расчет!X541)&gt;0,IF(AC527&gt;0,$Q$5-$Q$4,$Q$5-Расчет!X541),0)</f>
        <v>0</v>
      </c>
      <c r="AF527" s="3">
        <f t="shared" si="63"/>
        <v>0</v>
      </c>
      <c r="AG527" s="3">
        <f>IF(IF(AE527&gt;0,$Q$6-$Q$5,$Q$6-Расчет!X541)&gt;0,IF(AE527&gt;0,$Q$6-$Q$5,$Q$6-Расчет!X541),0)</f>
        <v>0</v>
      </c>
      <c r="AH527" s="3">
        <f t="shared" si="64"/>
        <v>0</v>
      </c>
    </row>
    <row r="528" spans="1:34" x14ac:dyDescent="0.25">
      <c r="A528" s="3">
        <f>IF(Расчет!H542='ФОРМУЛЫ!'!$B$4,Расчет!G542*Расчет!$N$28,IF(Расчет!H542='ФОРМУЛЫ!'!$B$5,Расчет!G542,IF(Расчет!H542='ФОРМУЛЫ!'!$B$6,Расчет!G542*Расчет!$O$28,0)))</f>
        <v>0</v>
      </c>
      <c r="B528" s="3">
        <f>A528*Расчет!E542</f>
        <v>0</v>
      </c>
      <c r="C528" s="3">
        <f>IF(Расчет!J542='ФОРМУЛЫ!'!$B$3,Расчет!G542*Расчет!I542/100,IF(Расчет!J542='ФОРМУЛЫ!'!$B$4,Расчет!I542*Расчет!$N$28,IF(Расчет!J542='ФОРМУЛЫ!'!$B$5,Расчет!I542,IF(Расчет!J542='ФОРМУЛЫ!'!$B$6,Расчет!I542*Расчет!$O$28,0))))</f>
        <v>0</v>
      </c>
      <c r="D528" s="3">
        <f>C528*Расчет!E542</f>
        <v>0</v>
      </c>
      <c r="E528" s="3">
        <f t="shared" si="57"/>
        <v>0</v>
      </c>
      <c r="F528" s="3">
        <f>E528*Расчет!E542</f>
        <v>0</v>
      </c>
      <c r="G528" s="3">
        <f>IF(Расчет!M542="",'ФОРМУЛЫ!'!E528*(100+Расчет!$M$28)/100,'ФОРМУЛЫ!'!E528*(100+Расчет!M542)/100)</f>
        <v>0</v>
      </c>
      <c r="H528" s="7">
        <f>IF(Расчет!M542="",ROUND(Расчет!K542*(1+Расчет!$M$28/100),0),ROUND(Расчет!K542*(1+Расчет!M542/100),0))</f>
        <v>0</v>
      </c>
      <c r="I528" s="7">
        <f>IF(Расчет!M542="",(Расчет!$M$28+100)/100,(Расчет!M542+100)/100)</f>
        <v>1.2</v>
      </c>
      <c r="J528" s="5">
        <f>IF(Расчет!P542="",IF($O$16=0,'ФОРМУЛЫ!'!H528,ROUND(Расчет!K542*'ФОРМУЛЫ!'!I528+L528,0)),Расчет!P542)</f>
        <v>0</v>
      </c>
      <c r="K528" s="5">
        <f>J528*Расчет!E542</f>
        <v>0</v>
      </c>
      <c r="L528" s="3">
        <f>IF($O$16=0,0,$M$16*(Расчет!K542/$O$16))</f>
        <v>0</v>
      </c>
      <c r="O528" s="3">
        <f>IF(Расчет!P542=0,Расчет!L542,0)</f>
        <v>0</v>
      </c>
      <c r="P528" s="12">
        <f t="shared" si="58"/>
        <v>0</v>
      </c>
      <c r="Q528" s="3">
        <f>IF(Расчет!H542='ФОРМУЛЫ!'!$B$5,'ФОРМУЛЫ!'!A528,0)</f>
        <v>0</v>
      </c>
      <c r="R528" s="3">
        <f>IF(Расчет!H542='ФОРМУЛЫ!'!$B$4,'ФОРМУЛЫ!'!A528,0)</f>
        <v>0</v>
      </c>
      <c r="S528" s="3">
        <f>IF(Расчет!H542='ФОРМУЛЫ!'!$B$6,'ФОРМУЛЫ!'!A528,0)</f>
        <v>0</v>
      </c>
      <c r="T528" s="5">
        <f>ROUND((IF(Расчет!R542='ФОРМУЛЫ!'!$E$3,(A528-A528/1.18),IF(Расчет!R542='ФОРМУЛЫ!'!$E$4,0,IF(Расчет!R542='ФОРМУЛЫ!'!$E$5,(A528-A528/1.1),X))))*Расчет!E542,2)</f>
        <v>0</v>
      </c>
      <c r="U528" s="3">
        <f>ROUND((IF(Расчет!R542='ФОРМУЛЫ!'!$E$3,(J528-J528/1.18),IF(Расчет!R542='ФОРМУЛЫ!'!$E$4,0,IF(Расчет!R542='ФОРМУЛЫ!'!$E$5,(J528-J528/1.1),X))))*Расчет!E542,2)</f>
        <v>0</v>
      </c>
      <c r="V528" s="3">
        <f>ROUND((J528-J528/1.18)*Расчет!E542,2)</f>
        <v>0</v>
      </c>
      <c r="W528" s="3">
        <f>ROUND(A528*Расчет!E542*0.21/365,2)</f>
        <v>0</v>
      </c>
      <c r="X528" s="3">
        <f t="shared" si="59"/>
        <v>0</v>
      </c>
      <c r="Y528" s="3">
        <f>IF(($Q$2-Расчет!X542)&gt;0,($Q$2-Расчет!X542),0)</f>
        <v>0</v>
      </c>
      <c r="Z528" s="3">
        <f t="shared" si="60"/>
        <v>0</v>
      </c>
      <c r="AA528" s="3">
        <f>IF(IF(Y528&gt;0,$Q$3-$Q$2,$Q$3-Расчет!X542)&gt;0,IF(Y528&gt;0,$Q$3-$Q$2,$Q$3-Расчет!X542),0)</f>
        <v>0</v>
      </c>
      <c r="AB528" s="3">
        <f t="shared" si="61"/>
        <v>0</v>
      </c>
      <c r="AC528" s="3">
        <f>IF(IF(AA528&gt;0,$Q$4-$Q$3,$Q$4-Расчет!X542)&gt;0,IF(AA528&gt;0,$Q$4-$Q$3,$Q$4-Расчет!X542),0)</f>
        <v>0</v>
      </c>
      <c r="AD528" s="3">
        <f t="shared" si="62"/>
        <v>0</v>
      </c>
      <c r="AE528" s="3">
        <f>IF(IF(AC528&gt;0,$Q$5-$Q$4,$Q$5-Расчет!X542)&gt;0,IF(AC528&gt;0,$Q$5-$Q$4,$Q$5-Расчет!X542),0)</f>
        <v>0</v>
      </c>
      <c r="AF528" s="3">
        <f t="shared" si="63"/>
        <v>0</v>
      </c>
      <c r="AG528" s="3">
        <f>IF(IF(AE528&gt;0,$Q$6-$Q$5,$Q$6-Расчет!X542)&gt;0,IF(AE528&gt;0,$Q$6-$Q$5,$Q$6-Расчет!X542),0)</f>
        <v>0</v>
      </c>
      <c r="AH528" s="3">
        <f t="shared" si="64"/>
        <v>0</v>
      </c>
    </row>
    <row r="529" spans="1:34" x14ac:dyDescent="0.25">
      <c r="A529" s="3">
        <f>IF(Расчет!H543='ФОРМУЛЫ!'!$B$4,Расчет!G543*Расчет!$N$28,IF(Расчет!H543='ФОРМУЛЫ!'!$B$5,Расчет!G543,IF(Расчет!H543='ФОРМУЛЫ!'!$B$6,Расчет!G543*Расчет!$O$28,0)))</f>
        <v>0</v>
      </c>
      <c r="B529" s="3">
        <f>A529*Расчет!E543</f>
        <v>0</v>
      </c>
      <c r="C529" s="3">
        <f>IF(Расчет!J543='ФОРМУЛЫ!'!$B$3,Расчет!G543*Расчет!I543/100,IF(Расчет!J543='ФОРМУЛЫ!'!$B$4,Расчет!I543*Расчет!$N$28,IF(Расчет!J543='ФОРМУЛЫ!'!$B$5,Расчет!I543,IF(Расчет!J543='ФОРМУЛЫ!'!$B$6,Расчет!I543*Расчет!$O$28,0))))</f>
        <v>0</v>
      </c>
      <c r="D529" s="3">
        <f>C529*Расчет!E543</f>
        <v>0</v>
      </c>
      <c r="E529" s="3">
        <f t="shared" ref="E529:E592" si="65">A529-C529</f>
        <v>0</v>
      </c>
      <c r="F529" s="3">
        <f>E529*Расчет!E543</f>
        <v>0</v>
      </c>
      <c r="G529" s="3">
        <f>IF(Расчет!M543="",'ФОРМУЛЫ!'!E529*(100+Расчет!$M$28)/100,'ФОРМУЛЫ!'!E529*(100+Расчет!M543)/100)</f>
        <v>0</v>
      </c>
      <c r="H529" s="7">
        <f>IF(Расчет!M543="",ROUND(Расчет!K543*(1+Расчет!$M$28/100),0),ROUND(Расчет!K543*(1+Расчет!M543/100),0))</f>
        <v>0</v>
      </c>
      <c r="I529" s="7">
        <f>IF(Расчет!M543="",(Расчет!$M$28+100)/100,(Расчет!M543+100)/100)</f>
        <v>1.2</v>
      </c>
      <c r="J529" s="5">
        <f>IF(Расчет!P543="",IF($O$16=0,'ФОРМУЛЫ!'!H529,ROUND(Расчет!K543*'ФОРМУЛЫ!'!I529+L529,0)),Расчет!P543)</f>
        <v>0</v>
      </c>
      <c r="K529" s="5">
        <f>J529*Расчет!E543</f>
        <v>0</v>
      </c>
      <c r="L529" s="3">
        <f>IF($O$16=0,0,$M$16*(Расчет!K543/$O$16))</f>
        <v>0</v>
      </c>
      <c r="O529" s="3">
        <f>IF(Расчет!P543=0,Расчет!L543,0)</f>
        <v>0</v>
      </c>
      <c r="P529" s="12">
        <f t="shared" si="58"/>
        <v>0</v>
      </c>
      <c r="Q529" s="3">
        <f>IF(Расчет!H543='ФОРМУЛЫ!'!$B$5,'ФОРМУЛЫ!'!A529,0)</f>
        <v>0</v>
      </c>
      <c r="R529" s="3">
        <f>IF(Расчет!H543='ФОРМУЛЫ!'!$B$4,'ФОРМУЛЫ!'!A529,0)</f>
        <v>0</v>
      </c>
      <c r="S529" s="3">
        <f>IF(Расчет!H543='ФОРМУЛЫ!'!$B$6,'ФОРМУЛЫ!'!A529,0)</f>
        <v>0</v>
      </c>
      <c r="T529" s="5">
        <f>ROUND((IF(Расчет!R543='ФОРМУЛЫ!'!$E$3,(A529-A529/1.18),IF(Расчет!R543='ФОРМУЛЫ!'!$E$4,0,IF(Расчет!R543='ФОРМУЛЫ!'!$E$5,(A529-A529/1.1),X))))*Расчет!E543,2)</f>
        <v>0</v>
      </c>
      <c r="U529" s="3">
        <f>ROUND((IF(Расчет!R543='ФОРМУЛЫ!'!$E$3,(J529-J529/1.18),IF(Расчет!R543='ФОРМУЛЫ!'!$E$4,0,IF(Расчет!R543='ФОРМУЛЫ!'!$E$5,(J529-J529/1.1),X))))*Расчет!E543,2)</f>
        <v>0</v>
      </c>
      <c r="V529" s="3">
        <f>ROUND((J529-J529/1.18)*Расчет!E543,2)</f>
        <v>0</v>
      </c>
      <c r="W529" s="3">
        <f>ROUND(A529*Расчет!E543*0.21/365,2)</f>
        <v>0</v>
      </c>
      <c r="X529" s="3">
        <f t="shared" si="59"/>
        <v>0</v>
      </c>
      <c r="Y529" s="3">
        <f>IF(($Q$2-Расчет!X543)&gt;0,($Q$2-Расчет!X543),0)</f>
        <v>0</v>
      </c>
      <c r="Z529" s="3">
        <f t="shared" si="60"/>
        <v>0</v>
      </c>
      <c r="AA529" s="3">
        <f>IF(IF(Y529&gt;0,$Q$3-$Q$2,$Q$3-Расчет!X543)&gt;0,IF(Y529&gt;0,$Q$3-$Q$2,$Q$3-Расчет!X543),0)</f>
        <v>0</v>
      </c>
      <c r="AB529" s="3">
        <f t="shared" si="61"/>
        <v>0</v>
      </c>
      <c r="AC529" s="3">
        <f>IF(IF(AA529&gt;0,$Q$4-$Q$3,$Q$4-Расчет!X543)&gt;0,IF(AA529&gt;0,$Q$4-$Q$3,$Q$4-Расчет!X543),0)</f>
        <v>0</v>
      </c>
      <c r="AD529" s="3">
        <f t="shared" si="62"/>
        <v>0</v>
      </c>
      <c r="AE529" s="3">
        <f>IF(IF(AC529&gt;0,$Q$5-$Q$4,$Q$5-Расчет!X543)&gt;0,IF(AC529&gt;0,$Q$5-$Q$4,$Q$5-Расчет!X543),0)</f>
        <v>0</v>
      </c>
      <c r="AF529" s="3">
        <f t="shared" si="63"/>
        <v>0</v>
      </c>
      <c r="AG529" s="3">
        <f>IF(IF(AE529&gt;0,$Q$6-$Q$5,$Q$6-Расчет!X543)&gt;0,IF(AE529&gt;0,$Q$6-$Q$5,$Q$6-Расчет!X543),0)</f>
        <v>0</v>
      </c>
      <c r="AH529" s="3">
        <f t="shared" si="64"/>
        <v>0</v>
      </c>
    </row>
    <row r="530" spans="1:34" x14ac:dyDescent="0.25">
      <c r="A530" s="3">
        <f>IF(Расчет!H544='ФОРМУЛЫ!'!$B$4,Расчет!G544*Расчет!$N$28,IF(Расчет!H544='ФОРМУЛЫ!'!$B$5,Расчет!G544,IF(Расчет!H544='ФОРМУЛЫ!'!$B$6,Расчет!G544*Расчет!$O$28,0)))</f>
        <v>0</v>
      </c>
      <c r="B530" s="3">
        <f>A530*Расчет!E544</f>
        <v>0</v>
      </c>
      <c r="C530" s="3">
        <f>IF(Расчет!J544='ФОРМУЛЫ!'!$B$3,Расчет!G544*Расчет!I544/100,IF(Расчет!J544='ФОРМУЛЫ!'!$B$4,Расчет!I544*Расчет!$N$28,IF(Расчет!J544='ФОРМУЛЫ!'!$B$5,Расчет!I544,IF(Расчет!J544='ФОРМУЛЫ!'!$B$6,Расчет!I544*Расчет!$O$28,0))))</f>
        <v>0</v>
      </c>
      <c r="D530" s="3">
        <f>C530*Расчет!E544</f>
        <v>0</v>
      </c>
      <c r="E530" s="3">
        <f t="shared" si="65"/>
        <v>0</v>
      </c>
      <c r="F530" s="3">
        <f>E530*Расчет!E544</f>
        <v>0</v>
      </c>
      <c r="G530" s="3">
        <f>IF(Расчет!M544="",'ФОРМУЛЫ!'!E530*(100+Расчет!$M$28)/100,'ФОРМУЛЫ!'!E530*(100+Расчет!M544)/100)</f>
        <v>0</v>
      </c>
      <c r="H530" s="7">
        <f>IF(Расчет!M544="",ROUND(Расчет!K544*(1+Расчет!$M$28/100),0),ROUND(Расчет!K544*(1+Расчет!M544/100),0))</f>
        <v>0</v>
      </c>
      <c r="I530" s="7">
        <f>IF(Расчет!M544="",(Расчет!$M$28+100)/100,(Расчет!M544+100)/100)</f>
        <v>1.2</v>
      </c>
      <c r="J530" s="5">
        <f>IF(Расчет!P544="",IF($O$16=0,'ФОРМУЛЫ!'!H530,ROUND(Расчет!K544*'ФОРМУЛЫ!'!I530+L530,0)),Расчет!P544)</f>
        <v>0</v>
      </c>
      <c r="K530" s="5">
        <f>J530*Расчет!E544</f>
        <v>0</v>
      </c>
      <c r="L530" s="3">
        <f>IF($O$16=0,0,$M$16*(Расчет!K544/$O$16))</f>
        <v>0</v>
      </c>
      <c r="O530" s="3">
        <f>IF(Расчет!P544=0,Расчет!L544,0)</f>
        <v>0</v>
      </c>
      <c r="P530" s="12">
        <f t="shared" ref="P530:P593" si="66">IF(E530=0,0,(J530-E530)/J530)</f>
        <v>0</v>
      </c>
      <c r="Q530" s="3">
        <f>IF(Расчет!H544='ФОРМУЛЫ!'!$B$5,'ФОРМУЛЫ!'!A530,0)</f>
        <v>0</v>
      </c>
      <c r="R530" s="3">
        <f>IF(Расчет!H544='ФОРМУЛЫ!'!$B$4,'ФОРМУЛЫ!'!A530,0)</f>
        <v>0</v>
      </c>
      <c r="S530" s="3">
        <f>IF(Расчет!H544='ФОРМУЛЫ!'!$B$6,'ФОРМУЛЫ!'!A530,0)</f>
        <v>0</v>
      </c>
      <c r="T530" s="5">
        <f>ROUND((IF(Расчет!R544='ФОРМУЛЫ!'!$E$3,(A530-A530/1.18),IF(Расчет!R544='ФОРМУЛЫ!'!$E$4,0,IF(Расчет!R544='ФОРМУЛЫ!'!$E$5,(A530-A530/1.1),X))))*Расчет!E544,2)</f>
        <v>0</v>
      </c>
      <c r="U530" s="3">
        <f>ROUND((IF(Расчет!R544='ФОРМУЛЫ!'!$E$3,(J530-J530/1.18),IF(Расчет!R544='ФОРМУЛЫ!'!$E$4,0,IF(Расчет!R544='ФОРМУЛЫ!'!$E$5,(J530-J530/1.1),X))))*Расчет!E544,2)</f>
        <v>0</v>
      </c>
      <c r="V530" s="3">
        <f>ROUND((J530-J530/1.18)*Расчет!E544,2)</f>
        <v>0</v>
      </c>
      <c r="W530" s="3">
        <f>ROUND(A530*Расчет!E544*0.21/365,2)</f>
        <v>0</v>
      </c>
      <c r="X530" s="3">
        <f t="shared" ref="X530:X593" si="67">Z530+AB530+AD530+AF530+AH530</f>
        <v>0</v>
      </c>
      <c r="Y530" s="3">
        <f>IF(($Q$2-Расчет!X544)&gt;0,($Q$2-Расчет!X544),0)</f>
        <v>0</v>
      </c>
      <c r="Z530" s="3">
        <f t="shared" ref="Z530:Z593" si="68">$W530*Y530</f>
        <v>0</v>
      </c>
      <c r="AA530" s="3">
        <f>IF(IF(Y530&gt;0,$Q$3-$Q$2,$Q$3-Расчет!X544)&gt;0,IF(Y530&gt;0,$Q$3-$Q$2,$Q$3-Расчет!X544),0)</f>
        <v>0</v>
      </c>
      <c r="AB530" s="3">
        <f t="shared" ref="AB530:AB593" si="69">$W530*AA530</f>
        <v>0</v>
      </c>
      <c r="AC530" s="3">
        <f>IF(IF(AA530&gt;0,$Q$4-$Q$3,$Q$4-Расчет!X544)&gt;0,IF(AA530&gt;0,$Q$4-$Q$3,$Q$4-Расчет!X544),0)</f>
        <v>0</v>
      </c>
      <c r="AD530" s="3">
        <f t="shared" ref="AD530:AD593" si="70">$W530*AC530</f>
        <v>0</v>
      </c>
      <c r="AE530" s="3">
        <f>IF(IF(AC530&gt;0,$Q$5-$Q$4,$Q$5-Расчет!X544)&gt;0,IF(AC530&gt;0,$Q$5-$Q$4,$Q$5-Расчет!X544),0)</f>
        <v>0</v>
      </c>
      <c r="AF530" s="3">
        <f t="shared" ref="AF530:AF593" si="71">$W530*AE530</f>
        <v>0</v>
      </c>
      <c r="AG530" s="3">
        <f>IF(IF(AE530&gt;0,$Q$6-$Q$5,$Q$6-Расчет!X544)&gt;0,IF(AE530&gt;0,$Q$6-$Q$5,$Q$6-Расчет!X544),0)</f>
        <v>0</v>
      </c>
      <c r="AH530" s="3">
        <f t="shared" ref="AH530:AH593" si="72">$W530*AG530</f>
        <v>0</v>
      </c>
    </row>
    <row r="531" spans="1:34" x14ac:dyDescent="0.25">
      <c r="A531" s="3">
        <f>IF(Расчет!H545='ФОРМУЛЫ!'!$B$4,Расчет!G545*Расчет!$N$28,IF(Расчет!H545='ФОРМУЛЫ!'!$B$5,Расчет!G545,IF(Расчет!H545='ФОРМУЛЫ!'!$B$6,Расчет!G545*Расчет!$O$28,0)))</f>
        <v>0</v>
      </c>
      <c r="B531" s="3">
        <f>A531*Расчет!E545</f>
        <v>0</v>
      </c>
      <c r="C531" s="3">
        <f>IF(Расчет!J545='ФОРМУЛЫ!'!$B$3,Расчет!G545*Расчет!I545/100,IF(Расчет!J545='ФОРМУЛЫ!'!$B$4,Расчет!I545*Расчет!$N$28,IF(Расчет!J545='ФОРМУЛЫ!'!$B$5,Расчет!I545,IF(Расчет!J545='ФОРМУЛЫ!'!$B$6,Расчет!I545*Расчет!$O$28,0))))</f>
        <v>0</v>
      </c>
      <c r="D531" s="3">
        <f>C531*Расчет!E545</f>
        <v>0</v>
      </c>
      <c r="E531" s="3">
        <f t="shared" si="65"/>
        <v>0</v>
      </c>
      <c r="F531" s="3">
        <f>E531*Расчет!E545</f>
        <v>0</v>
      </c>
      <c r="G531" s="3">
        <f>IF(Расчет!M545="",'ФОРМУЛЫ!'!E531*(100+Расчет!$M$28)/100,'ФОРМУЛЫ!'!E531*(100+Расчет!M545)/100)</f>
        <v>0</v>
      </c>
      <c r="H531" s="7">
        <f>IF(Расчет!M545="",ROUND(Расчет!K545*(1+Расчет!$M$28/100),0),ROUND(Расчет!K545*(1+Расчет!M545/100),0))</f>
        <v>0</v>
      </c>
      <c r="I531" s="7">
        <f>IF(Расчет!M545="",(Расчет!$M$28+100)/100,(Расчет!M545+100)/100)</f>
        <v>1.2</v>
      </c>
      <c r="J531" s="5">
        <f>IF(Расчет!P545="",IF($O$16=0,'ФОРМУЛЫ!'!H531,ROUND(Расчет!K545*'ФОРМУЛЫ!'!I531+L531,0)),Расчет!P545)</f>
        <v>0</v>
      </c>
      <c r="K531" s="5">
        <f>J531*Расчет!E545</f>
        <v>0</v>
      </c>
      <c r="L531" s="3">
        <f>IF($O$16=0,0,$M$16*(Расчет!K545/$O$16))</f>
        <v>0</v>
      </c>
      <c r="O531" s="3">
        <f>IF(Расчет!P545=0,Расчет!L545,0)</f>
        <v>0</v>
      </c>
      <c r="P531" s="12">
        <f t="shared" si="66"/>
        <v>0</v>
      </c>
      <c r="Q531" s="3">
        <f>IF(Расчет!H545='ФОРМУЛЫ!'!$B$5,'ФОРМУЛЫ!'!A531,0)</f>
        <v>0</v>
      </c>
      <c r="R531" s="3">
        <f>IF(Расчет!H545='ФОРМУЛЫ!'!$B$4,'ФОРМУЛЫ!'!A531,0)</f>
        <v>0</v>
      </c>
      <c r="S531" s="3">
        <f>IF(Расчет!H545='ФОРМУЛЫ!'!$B$6,'ФОРМУЛЫ!'!A531,0)</f>
        <v>0</v>
      </c>
      <c r="T531" s="5">
        <f>ROUND((IF(Расчет!R545='ФОРМУЛЫ!'!$E$3,(A531-A531/1.18),IF(Расчет!R545='ФОРМУЛЫ!'!$E$4,0,IF(Расчет!R545='ФОРМУЛЫ!'!$E$5,(A531-A531/1.1),X))))*Расчет!E545,2)</f>
        <v>0</v>
      </c>
      <c r="U531" s="3">
        <f>ROUND((IF(Расчет!R545='ФОРМУЛЫ!'!$E$3,(J531-J531/1.18),IF(Расчет!R545='ФОРМУЛЫ!'!$E$4,0,IF(Расчет!R545='ФОРМУЛЫ!'!$E$5,(J531-J531/1.1),X))))*Расчет!E545,2)</f>
        <v>0</v>
      </c>
      <c r="V531" s="3">
        <f>ROUND((J531-J531/1.18)*Расчет!E545,2)</f>
        <v>0</v>
      </c>
      <c r="W531" s="3">
        <f>ROUND(A531*Расчет!E545*0.21/365,2)</f>
        <v>0</v>
      </c>
      <c r="X531" s="3">
        <f t="shared" si="67"/>
        <v>0</v>
      </c>
      <c r="Y531" s="3">
        <f>IF(($Q$2-Расчет!X545)&gt;0,($Q$2-Расчет!X545),0)</f>
        <v>0</v>
      </c>
      <c r="Z531" s="3">
        <f t="shared" si="68"/>
        <v>0</v>
      </c>
      <c r="AA531" s="3">
        <f>IF(IF(Y531&gt;0,$Q$3-$Q$2,$Q$3-Расчет!X545)&gt;0,IF(Y531&gt;0,$Q$3-$Q$2,$Q$3-Расчет!X545),0)</f>
        <v>0</v>
      </c>
      <c r="AB531" s="3">
        <f t="shared" si="69"/>
        <v>0</v>
      </c>
      <c r="AC531" s="3">
        <f>IF(IF(AA531&gt;0,$Q$4-$Q$3,$Q$4-Расчет!X545)&gt;0,IF(AA531&gt;0,$Q$4-$Q$3,$Q$4-Расчет!X545),0)</f>
        <v>0</v>
      </c>
      <c r="AD531" s="3">
        <f t="shared" si="70"/>
        <v>0</v>
      </c>
      <c r="AE531" s="3">
        <f>IF(IF(AC531&gt;0,$Q$5-$Q$4,$Q$5-Расчет!X545)&gt;0,IF(AC531&gt;0,$Q$5-$Q$4,$Q$5-Расчет!X545),0)</f>
        <v>0</v>
      </c>
      <c r="AF531" s="3">
        <f t="shared" si="71"/>
        <v>0</v>
      </c>
      <c r="AG531" s="3">
        <f>IF(IF(AE531&gt;0,$Q$6-$Q$5,$Q$6-Расчет!X545)&gt;0,IF(AE531&gt;0,$Q$6-$Q$5,$Q$6-Расчет!X545),0)</f>
        <v>0</v>
      </c>
      <c r="AH531" s="3">
        <f t="shared" si="72"/>
        <v>0</v>
      </c>
    </row>
    <row r="532" spans="1:34" x14ac:dyDescent="0.25">
      <c r="A532" s="3">
        <f>IF(Расчет!H546='ФОРМУЛЫ!'!$B$4,Расчет!G546*Расчет!$N$28,IF(Расчет!H546='ФОРМУЛЫ!'!$B$5,Расчет!G546,IF(Расчет!H546='ФОРМУЛЫ!'!$B$6,Расчет!G546*Расчет!$O$28,0)))</f>
        <v>0</v>
      </c>
      <c r="B532" s="3">
        <f>A532*Расчет!E546</f>
        <v>0</v>
      </c>
      <c r="C532" s="3">
        <f>IF(Расчет!J546='ФОРМУЛЫ!'!$B$3,Расчет!G546*Расчет!I546/100,IF(Расчет!J546='ФОРМУЛЫ!'!$B$4,Расчет!I546*Расчет!$N$28,IF(Расчет!J546='ФОРМУЛЫ!'!$B$5,Расчет!I546,IF(Расчет!J546='ФОРМУЛЫ!'!$B$6,Расчет!I546*Расчет!$O$28,0))))</f>
        <v>0</v>
      </c>
      <c r="D532" s="3">
        <f>C532*Расчет!E546</f>
        <v>0</v>
      </c>
      <c r="E532" s="3">
        <f t="shared" si="65"/>
        <v>0</v>
      </c>
      <c r="F532" s="3">
        <f>E532*Расчет!E546</f>
        <v>0</v>
      </c>
      <c r="G532" s="3">
        <f>IF(Расчет!M546="",'ФОРМУЛЫ!'!E532*(100+Расчет!$M$28)/100,'ФОРМУЛЫ!'!E532*(100+Расчет!M546)/100)</f>
        <v>0</v>
      </c>
      <c r="H532" s="7">
        <f>IF(Расчет!M546="",ROUND(Расчет!K546*(1+Расчет!$M$28/100),0),ROUND(Расчет!K546*(1+Расчет!M546/100),0))</f>
        <v>0</v>
      </c>
      <c r="I532" s="7">
        <f>IF(Расчет!M546="",(Расчет!$M$28+100)/100,(Расчет!M546+100)/100)</f>
        <v>1.2</v>
      </c>
      <c r="J532" s="5">
        <f>IF(Расчет!P546="",IF($O$16=0,'ФОРМУЛЫ!'!H532,ROUND(Расчет!K546*'ФОРМУЛЫ!'!I532+L532,0)),Расчет!P546)</f>
        <v>0</v>
      </c>
      <c r="K532" s="5">
        <f>J532*Расчет!E546</f>
        <v>0</v>
      </c>
      <c r="L532" s="3">
        <f>IF($O$16=0,0,$M$16*(Расчет!K546/$O$16))</f>
        <v>0</v>
      </c>
      <c r="O532" s="3">
        <f>IF(Расчет!P546=0,Расчет!L546,0)</f>
        <v>0</v>
      </c>
      <c r="P532" s="12">
        <f t="shared" si="66"/>
        <v>0</v>
      </c>
      <c r="Q532" s="3">
        <f>IF(Расчет!H546='ФОРМУЛЫ!'!$B$5,'ФОРМУЛЫ!'!A532,0)</f>
        <v>0</v>
      </c>
      <c r="R532" s="3">
        <f>IF(Расчет!H546='ФОРМУЛЫ!'!$B$4,'ФОРМУЛЫ!'!A532,0)</f>
        <v>0</v>
      </c>
      <c r="S532" s="3">
        <f>IF(Расчет!H546='ФОРМУЛЫ!'!$B$6,'ФОРМУЛЫ!'!A532,0)</f>
        <v>0</v>
      </c>
      <c r="T532" s="5">
        <f>ROUND((IF(Расчет!R546='ФОРМУЛЫ!'!$E$3,(A532-A532/1.18),IF(Расчет!R546='ФОРМУЛЫ!'!$E$4,0,IF(Расчет!R546='ФОРМУЛЫ!'!$E$5,(A532-A532/1.1),X))))*Расчет!E546,2)</f>
        <v>0</v>
      </c>
      <c r="U532" s="3">
        <f>ROUND((IF(Расчет!R546='ФОРМУЛЫ!'!$E$3,(J532-J532/1.18),IF(Расчет!R546='ФОРМУЛЫ!'!$E$4,0,IF(Расчет!R546='ФОРМУЛЫ!'!$E$5,(J532-J532/1.1),X))))*Расчет!E546,2)</f>
        <v>0</v>
      </c>
      <c r="V532" s="3">
        <f>ROUND((J532-J532/1.18)*Расчет!E546,2)</f>
        <v>0</v>
      </c>
      <c r="W532" s="3">
        <f>ROUND(A532*Расчет!E546*0.21/365,2)</f>
        <v>0</v>
      </c>
      <c r="X532" s="3">
        <f t="shared" si="67"/>
        <v>0</v>
      </c>
      <c r="Y532" s="3">
        <f>IF(($Q$2-Расчет!X546)&gt;0,($Q$2-Расчет!X546),0)</f>
        <v>0</v>
      </c>
      <c r="Z532" s="3">
        <f t="shared" si="68"/>
        <v>0</v>
      </c>
      <c r="AA532" s="3">
        <f>IF(IF(Y532&gt;0,$Q$3-$Q$2,$Q$3-Расчет!X546)&gt;0,IF(Y532&gt;0,$Q$3-$Q$2,$Q$3-Расчет!X546),0)</f>
        <v>0</v>
      </c>
      <c r="AB532" s="3">
        <f t="shared" si="69"/>
        <v>0</v>
      </c>
      <c r="AC532" s="3">
        <f>IF(IF(AA532&gt;0,$Q$4-$Q$3,$Q$4-Расчет!X546)&gt;0,IF(AA532&gt;0,$Q$4-$Q$3,$Q$4-Расчет!X546),0)</f>
        <v>0</v>
      </c>
      <c r="AD532" s="3">
        <f t="shared" si="70"/>
        <v>0</v>
      </c>
      <c r="AE532" s="3">
        <f>IF(IF(AC532&gt;0,$Q$5-$Q$4,$Q$5-Расчет!X546)&gt;0,IF(AC532&gt;0,$Q$5-$Q$4,$Q$5-Расчет!X546),0)</f>
        <v>0</v>
      </c>
      <c r="AF532" s="3">
        <f t="shared" si="71"/>
        <v>0</v>
      </c>
      <c r="AG532" s="3">
        <f>IF(IF(AE532&gt;0,$Q$6-$Q$5,$Q$6-Расчет!X546)&gt;0,IF(AE532&gt;0,$Q$6-$Q$5,$Q$6-Расчет!X546),0)</f>
        <v>0</v>
      </c>
      <c r="AH532" s="3">
        <f t="shared" si="72"/>
        <v>0</v>
      </c>
    </row>
    <row r="533" spans="1:34" x14ac:dyDescent="0.25">
      <c r="A533" s="3">
        <f>IF(Расчет!H547='ФОРМУЛЫ!'!$B$4,Расчет!G547*Расчет!$N$28,IF(Расчет!H547='ФОРМУЛЫ!'!$B$5,Расчет!G547,IF(Расчет!H547='ФОРМУЛЫ!'!$B$6,Расчет!G547*Расчет!$O$28,0)))</f>
        <v>0</v>
      </c>
      <c r="B533" s="3">
        <f>A533*Расчет!E547</f>
        <v>0</v>
      </c>
      <c r="C533" s="3">
        <f>IF(Расчет!J547='ФОРМУЛЫ!'!$B$3,Расчет!G547*Расчет!I547/100,IF(Расчет!J547='ФОРМУЛЫ!'!$B$4,Расчет!I547*Расчет!$N$28,IF(Расчет!J547='ФОРМУЛЫ!'!$B$5,Расчет!I547,IF(Расчет!J547='ФОРМУЛЫ!'!$B$6,Расчет!I547*Расчет!$O$28,0))))</f>
        <v>0</v>
      </c>
      <c r="D533" s="3">
        <f>C533*Расчет!E547</f>
        <v>0</v>
      </c>
      <c r="E533" s="3">
        <f t="shared" si="65"/>
        <v>0</v>
      </c>
      <c r="F533" s="3">
        <f>E533*Расчет!E547</f>
        <v>0</v>
      </c>
      <c r="G533" s="3">
        <f>IF(Расчет!M547="",'ФОРМУЛЫ!'!E533*(100+Расчет!$M$28)/100,'ФОРМУЛЫ!'!E533*(100+Расчет!M547)/100)</f>
        <v>0</v>
      </c>
      <c r="H533" s="7">
        <f>IF(Расчет!M547="",ROUND(Расчет!K547*(1+Расчет!$M$28/100),0),ROUND(Расчет!K547*(1+Расчет!M547/100),0))</f>
        <v>0</v>
      </c>
      <c r="I533" s="7">
        <f>IF(Расчет!M547="",(Расчет!$M$28+100)/100,(Расчет!M547+100)/100)</f>
        <v>1.2</v>
      </c>
      <c r="J533" s="5">
        <f>IF(Расчет!P547="",IF($O$16=0,'ФОРМУЛЫ!'!H533,ROUND(Расчет!K547*'ФОРМУЛЫ!'!I533+L533,0)),Расчет!P547)</f>
        <v>0</v>
      </c>
      <c r="K533" s="5">
        <f>J533*Расчет!E547</f>
        <v>0</v>
      </c>
      <c r="L533" s="3">
        <f>IF($O$16=0,0,$M$16*(Расчет!K547/$O$16))</f>
        <v>0</v>
      </c>
      <c r="O533" s="3">
        <f>IF(Расчет!P547=0,Расчет!L547,0)</f>
        <v>0</v>
      </c>
      <c r="P533" s="12">
        <f t="shared" si="66"/>
        <v>0</v>
      </c>
      <c r="Q533" s="3">
        <f>IF(Расчет!H547='ФОРМУЛЫ!'!$B$5,'ФОРМУЛЫ!'!A533,0)</f>
        <v>0</v>
      </c>
      <c r="R533" s="3">
        <f>IF(Расчет!H547='ФОРМУЛЫ!'!$B$4,'ФОРМУЛЫ!'!A533,0)</f>
        <v>0</v>
      </c>
      <c r="S533" s="3">
        <f>IF(Расчет!H547='ФОРМУЛЫ!'!$B$6,'ФОРМУЛЫ!'!A533,0)</f>
        <v>0</v>
      </c>
      <c r="T533" s="5">
        <f>ROUND((IF(Расчет!R547='ФОРМУЛЫ!'!$E$3,(A533-A533/1.18),IF(Расчет!R547='ФОРМУЛЫ!'!$E$4,0,IF(Расчет!R547='ФОРМУЛЫ!'!$E$5,(A533-A533/1.1),X))))*Расчет!E547,2)</f>
        <v>0</v>
      </c>
      <c r="U533" s="3">
        <f>ROUND((IF(Расчет!R547='ФОРМУЛЫ!'!$E$3,(J533-J533/1.18),IF(Расчет!R547='ФОРМУЛЫ!'!$E$4,0,IF(Расчет!R547='ФОРМУЛЫ!'!$E$5,(J533-J533/1.1),X))))*Расчет!E547,2)</f>
        <v>0</v>
      </c>
      <c r="V533" s="3">
        <f>ROUND((J533-J533/1.18)*Расчет!E547,2)</f>
        <v>0</v>
      </c>
      <c r="W533" s="3">
        <f>ROUND(A533*Расчет!E547*0.21/365,2)</f>
        <v>0</v>
      </c>
      <c r="X533" s="3">
        <f t="shared" si="67"/>
        <v>0</v>
      </c>
      <c r="Y533" s="3">
        <f>IF(($Q$2-Расчет!X547)&gt;0,($Q$2-Расчет!X547),0)</f>
        <v>0</v>
      </c>
      <c r="Z533" s="3">
        <f t="shared" si="68"/>
        <v>0</v>
      </c>
      <c r="AA533" s="3">
        <f>IF(IF(Y533&gt;0,$Q$3-$Q$2,$Q$3-Расчет!X547)&gt;0,IF(Y533&gt;0,$Q$3-$Q$2,$Q$3-Расчет!X547),0)</f>
        <v>0</v>
      </c>
      <c r="AB533" s="3">
        <f t="shared" si="69"/>
        <v>0</v>
      </c>
      <c r="AC533" s="3">
        <f>IF(IF(AA533&gt;0,$Q$4-$Q$3,$Q$4-Расчет!X547)&gt;0,IF(AA533&gt;0,$Q$4-$Q$3,$Q$4-Расчет!X547),0)</f>
        <v>0</v>
      </c>
      <c r="AD533" s="3">
        <f t="shared" si="70"/>
        <v>0</v>
      </c>
      <c r="AE533" s="3">
        <f>IF(IF(AC533&gt;0,$Q$5-$Q$4,$Q$5-Расчет!X547)&gt;0,IF(AC533&gt;0,$Q$5-$Q$4,$Q$5-Расчет!X547),0)</f>
        <v>0</v>
      </c>
      <c r="AF533" s="3">
        <f t="shared" si="71"/>
        <v>0</v>
      </c>
      <c r="AG533" s="3">
        <f>IF(IF(AE533&gt;0,$Q$6-$Q$5,$Q$6-Расчет!X547)&gt;0,IF(AE533&gt;0,$Q$6-$Q$5,$Q$6-Расчет!X547),0)</f>
        <v>0</v>
      </c>
      <c r="AH533" s="3">
        <f t="shared" si="72"/>
        <v>0</v>
      </c>
    </row>
    <row r="534" spans="1:34" x14ac:dyDescent="0.25">
      <c r="A534" s="3">
        <f>IF(Расчет!H548='ФОРМУЛЫ!'!$B$4,Расчет!G548*Расчет!$N$28,IF(Расчет!H548='ФОРМУЛЫ!'!$B$5,Расчет!G548,IF(Расчет!H548='ФОРМУЛЫ!'!$B$6,Расчет!G548*Расчет!$O$28,0)))</f>
        <v>0</v>
      </c>
      <c r="B534" s="3">
        <f>A534*Расчет!E548</f>
        <v>0</v>
      </c>
      <c r="C534" s="3">
        <f>IF(Расчет!J548='ФОРМУЛЫ!'!$B$3,Расчет!G548*Расчет!I548/100,IF(Расчет!J548='ФОРМУЛЫ!'!$B$4,Расчет!I548*Расчет!$N$28,IF(Расчет!J548='ФОРМУЛЫ!'!$B$5,Расчет!I548,IF(Расчет!J548='ФОРМУЛЫ!'!$B$6,Расчет!I548*Расчет!$O$28,0))))</f>
        <v>0</v>
      </c>
      <c r="D534" s="3">
        <f>C534*Расчет!E548</f>
        <v>0</v>
      </c>
      <c r="E534" s="3">
        <f t="shared" si="65"/>
        <v>0</v>
      </c>
      <c r="F534" s="3">
        <f>E534*Расчет!E548</f>
        <v>0</v>
      </c>
      <c r="G534" s="3">
        <f>IF(Расчет!M548="",'ФОРМУЛЫ!'!E534*(100+Расчет!$M$28)/100,'ФОРМУЛЫ!'!E534*(100+Расчет!M548)/100)</f>
        <v>0</v>
      </c>
      <c r="H534" s="7">
        <f>IF(Расчет!M548="",ROUND(Расчет!K548*(1+Расчет!$M$28/100),0),ROUND(Расчет!K548*(1+Расчет!M548/100),0))</f>
        <v>0</v>
      </c>
      <c r="I534" s="7">
        <f>IF(Расчет!M548="",(Расчет!$M$28+100)/100,(Расчет!M548+100)/100)</f>
        <v>1.2</v>
      </c>
      <c r="J534" s="5">
        <f>IF(Расчет!P548="",IF($O$16=0,'ФОРМУЛЫ!'!H534,ROUND(Расчет!K548*'ФОРМУЛЫ!'!I534+L534,0)),Расчет!P548)</f>
        <v>0</v>
      </c>
      <c r="K534" s="5">
        <f>J534*Расчет!E548</f>
        <v>0</v>
      </c>
      <c r="L534" s="3">
        <f>IF($O$16=0,0,$M$16*(Расчет!K548/$O$16))</f>
        <v>0</v>
      </c>
      <c r="O534" s="3">
        <f>IF(Расчет!P548=0,Расчет!L548,0)</f>
        <v>0</v>
      </c>
      <c r="P534" s="12">
        <f t="shared" si="66"/>
        <v>0</v>
      </c>
      <c r="Q534" s="3">
        <f>IF(Расчет!H548='ФОРМУЛЫ!'!$B$5,'ФОРМУЛЫ!'!A534,0)</f>
        <v>0</v>
      </c>
      <c r="R534" s="3">
        <f>IF(Расчет!H548='ФОРМУЛЫ!'!$B$4,'ФОРМУЛЫ!'!A534,0)</f>
        <v>0</v>
      </c>
      <c r="S534" s="3">
        <f>IF(Расчет!H548='ФОРМУЛЫ!'!$B$6,'ФОРМУЛЫ!'!A534,0)</f>
        <v>0</v>
      </c>
      <c r="T534" s="5">
        <f>ROUND((IF(Расчет!R548='ФОРМУЛЫ!'!$E$3,(A534-A534/1.18),IF(Расчет!R548='ФОРМУЛЫ!'!$E$4,0,IF(Расчет!R548='ФОРМУЛЫ!'!$E$5,(A534-A534/1.1),X))))*Расчет!E548,2)</f>
        <v>0</v>
      </c>
      <c r="U534" s="3">
        <f>ROUND((IF(Расчет!R548='ФОРМУЛЫ!'!$E$3,(J534-J534/1.18),IF(Расчет!R548='ФОРМУЛЫ!'!$E$4,0,IF(Расчет!R548='ФОРМУЛЫ!'!$E$5,(J534-J534/1.1),X))))*Расчет!E548,2)</f>
        <v>0</v>
      </c>
      <c r="V534" s="3">
        <f>ROUND((J534-J534/1.18)*Расчет!E548,2)</f>
        <v>0</v>
      </c>
      <c r="W534" s="3">
        <f>ROUND(A534*Расчет!E548*0.21/365,2)</f>
        <v>0</v>
      </c>
      <c r="X534" s="3">
        <f t="shared" si="67"/>
        <v>0</v>
      </c>
      <c r="Y534" s="3">
        <f>IF(($Q$2-Расчет!X548)&gt;0,($Q$2-Расчет!X548),0)</f>
        <v>0</v>
      </c>
      <c r="Z534" s="3">
        <f t="shared" si="68"/>
        <v>0</v>
      </c>
      <c r="AA534" s="3">
        <f>IF(IF(Y534&gt;0,$Q$3-$Q$2,$Q$3-Расчет!X548)&gt;0,IF(Y534&gt;0,$Q$3-$Q$2,$Q$3-Расчет!X548),0)</f>
        <v>0</v>
      </c>
      <c r="AB534" s="3">
        <f t="shared" si="69"/>
        <v>0</v>
      </c>
      <c r="AC534" s="3">
        <f>IF(IF(AA534&gt;0,$Q$4-$Q$3,$Q$4-Расчет!X548)&gt;0,IF(AA534&gt;0,$Q$4-$Q$3,$Q$4-Расчет!X548),0)</f>
        <v>0</v>
      </c>
      <c r="AD534" s="3">
        <f t="shared" si="70"/>
        <v>0</v>
      </c>
      <c r="AE534" s="3">
        <f>IF(IF(AC534&gt;0,$Q$5-$Q$4,$Q$5-Расчет!X548)&gt;0,IF(AC534&gt;0,$Q$5-$Q$4,$Q$5-Расчет!X548),0)</f>
        <v>0</v>
      </c>
      <c r="AF534" s="3">
        <f t="shared" si="71"/>
        <v>0</v>
      </c>
      <c r="AG534" s="3">
        <f>IF(IF(AE534&gt;0,$Q$6-$Q$5,$Q$6-Расчет!X548)&gt;0,IF(AE534&gt;0,$Q$6-$Q$5,$Q$6-Расчет!X548),0)</f>
        <v>0</v>
      </c>
      <c r="AH534" s="3">
        <f t="shared" si="72"/>
        <v>0</v>
      </c>
    </row>
    <row r="535" spans="1:34" x14ac:dyDescent="0.25">
      <c r="A535" s="3">
        <f>IF(Расчет!H549='ФОРМУЛЫ!'!$B$4,Расчет!G549*Расчет!$N$28,IF(Расчет!H549='ФОРМУЛЫ!'!$B$5,Расчет!G549,IF(Расчет!H549='ФОРМУЛЫ!'!$B$6,Расчет!G549*Расчет!$O$28,0)))</f>
        <v>0</v>
      </c>
      <c r="B535" s="3">
        <f>A535*Расчет!E549</f>
        <v>0</v>
      </c>
      <c r="C535" s="3">
        <f>IF(Расчет!J549='ФОРМУЛЫ!'!$B$3,Расчет!G549*Расчет!I549/100,IF(Расчет!J549='ФОРМУЛЫ!'!$B$4,Расчет!I549*Расчет!$N$28,IF(Расчет!J549='ФОРМУЛЫ!'!$B$5,Расчет!I549,IF(Расчет!J549='ФОРМУЛЫ!'!$B$6,Расчет!I549*Расчет!$O$28,0))))</f>
        <v>0</v>
      </c>
      <c r="D535" s="3">
        <f>C535*Расчет!E549</f>
        <v>0</v>
      </c>
      <c r="E535" s="3">
        <f t="shared" si="65"/>
        <v>0</v>
      </c>
      <c r="F535" s="3">
        <f>E535*Расчет!E549</f>
        <v>0</v>
      </c>
      <c r="G535" s="3">
        <f>IF(Расчет!M549="",'ФОРМУЛЫ!'!E535*(100+Расчет!$M$28)/100,'ФОРМУЛЫ!'!E535*(100+Расчет!M549)/100)</f>
        <v>0</v>
      </c>
      <c r="H535" s="7">
        <f>IF(Расчет!M549="",ROUND(Расчет!K549*(1+Расчет!$M$28/100),0),ROUND(Расчет!K549*(1+Расчет!M549/100),0))</f>
        <v>0</v>
      </c>
      <c r="I535" s="7">
        <f>IF(Расчет!M549="",(Расчет!$M$28+100)/100,(Расчет!M549+100)/100)</f>
        <v>1.2</v>
      </c>
      <c r="J535" s="5">
        <f>IF(Расчет!P549="",IF($O$16=0,'ФОРМУЛЫ!'!H535,ROUND(Расчет!K549*'ФОРМУЛЫ!'!I535+L535,0)),Расчет!P549)</f>
        <v>0</v>
      </c>
      <c r="K535" s="5">
        <f>J535*Расчет!E549</f>
        <v>0</v>
      </c>
      <c r="L535" s="3">
        <f>IF($O$16=0,0,$M$16*(Расчет!K549/$O$16))</f>
        <v>0</v>
      </c>
      <c r="O535" s="3">
        <f>IF(Расчет!P549=0,Расчет!L549,0)</f>
        <v>0</v>
      </c>
      <c r="P535" s="12">
        <f t="shared" si="66"/>
        <v>0</v>
      </c>
      <c r="Q535" s="3">
        <f>IF(Расчет!H549='ФОРМУЛЫ!'!$B$5,'ФОРМУЛЫ!'!A535,0)</f>
        <v>0</v>
      </c>
      <c r="R535" s="3">
        <f>IF(Расчет!H549='ФОРМУЛЫ!'!$B$4,'ФОРМУЛЫ!'!A535,0)</f>
        <v>0</v>
      </c>
      <c r="S535" s="3">
        <f>IF(Расчет!H549='ФОРМУЛЫ!'!$B$6,'ФОРМУЛЫ!'!A535,0)</f>
        <v>0</v>
      </c>
      <c r="T535" s="5">
        <f>ROUND((IF(Расчет!R549='ФОРМУЛЫ!'!$E$3,(A535-A535/1.18),IF(Расчет!R549='ФОРМУЛЫ!'!$E$4,0,IF(Расчет!R549='ФОРМУЛЫ!'!$E$5,(A535-A535/1.1),X))))*Расчет!E549,2)</f>
        <v>0</v>
      </c>
      <c r="U535" s="3">
        <f>ROUND((IF(Расчет!R549='ФОРМУЛЫ!'!$E$3,(J535-J535/1.18),IF(Расчет!R549='ФОРМУЛЫ!'!$E$4,0,IF(Расчет!R549='ФОРМУЛЫ!'!$E$5,(J535-J535/1.1),X))))*Расчет!E549,2)</f>
        <v>0</v>
      </c>
      <c r="V535" s="3">
        <f>ROUND((J535-J535/1.18)*Расчет!E549,2)</f>
        <v>0</v>
      </c>
      <c r="W535" s="3">
        <f>ROUND(A535*Расчет!E549*0.21/365,2)</f>
        <v>0</v>
      </c>
      <c r="X535" s="3">
        <f t="shared" si="67"/>
        <v>0</v>
      </c>
      <c r="Y535" s="3">
        <f>IF(($Q$2-Расчет!X549)&gt;0,($Q$2-Расчет!X549),0)</f>
        <v>0</v>
      </c>
      <c r="Z535" s="3">
        <f t="shared" si="68"/>
        <v>0</v>
      </c>
      <c r="AA535" s="3">
        <f>IF(IF(Y535&gt;0,$Q$3-$Q$2,$Q$3-Расчет!X549)&gt;0,IF(Y535&gt;0,$Q$3-$Q$2,$Q$3-Расчет!X549),0)</f>
        <v>0</v>
      </c>
      <c r="AB535" s="3">
        <f t="shared" si="69"/>
        <v>0</v>
      </c>
      <c r="AC535" s="3">
        <f>IF(IF(AA535&gt;0,$Q$4-$Q$3,$Q$4-Расчет!X549)&gt;0,IF(AA535&gt;0,$Q$4-$Q$3,$Q$4-Расчет!X549),0)</f>
        <v>0</v>
      </c>
      <c r="AD535" s="3">
        <f t="shared" si="70"/>
        <v>0</v>
      </c>
      <c r="AE535" s="3">
        <f>IF(IF(AC535&gt;0,$Q$5-$Q$4,$Q$5-Расчет!X549)&gt;0,IF(AC535&gt;0,$Q$5-$Q$4,$Q$5-Расчет!X549),0)</f>
        <v>0</v>
      </c>
      <c r="AF535" s="3">
        <f t="shared" si="71"/>
        <v>0</v>
      </c>
      <c r="AG535" s="3">
        <f>IF(IF(AE535&gt;0,$Q$6-$Q$5,$Q$6-Расчет!X549)&gt;0,IF(AE535&gt;0,$Q$6-$Q$5,$Q$6-Расчет!X549),0)</f>
        <v>0</v>
      </c>
      <c r="AH535" s="3">
        <f t="shared" si="72"/>
        <v>0</v>
      </c>
    </row>
    <row r="536" spans="1:34" x14ac:dyDescent="0.25">
      <c r="A536" s="3">
        <f>IF(Расчет!H550='ФОРМУЛЫ!'!$B$4,Расчет!G550*Расчет!$N$28,IF(Расчет!H550='ФОРМУЛЫ!'!$B$5,Расчет!G550,IF(Расчет!H550='ФОРМУЛЫ!'!$B$6,Расчет!G550*Расчет!$O$28,0)))</f>
        <v>0</v>
      </c>
      <c r="B536" s="3">
        <f>A536*Расчет!E550</f>
        <v>0</v>
      </c>
      <c r="C536" s="3">
        <f>IF(Расчет!J550='ФОРМУЛЫ!'!$B$3,Расчет!G550*Расчет!I550/100,IF(Расчет!J550='ФОРМУЛЫ!'!$B$4,Расчет!I550*Расчет!$N$28,IF(Расчет!J550='ФОРМУЛЫ!'!$B$5,Расчет!I550,IF(Расчет!J550='ФОРМУЛЫ!'!$B$6,Расчет!I550*Расчет!$O$28,0))))</f>
        <v>0</v>
      </c>
      <c r="D536" s="3">
        <f>C536*Расчет!E550</f>
        <v>0</v>
      </c>
      <c r="E536" s="3">
        <f t="shared" si="65"/>
        <v>0</v>
      </c>
      <c r="F536" s="3">
        <f>E536*Расчет!E550</f>
        <v>0</v>
      </c>
      <c r="G536" s="3">
        <f>IF(Расчет!M550="",'ФОРМУЛЫ!'!E536*(100+Расчет!$M$28)/100,'ФОРМУЛЫ!'!E536*(100+Расчет!M550)/100)</f>
        <v>0</v>
      </c>
      <c r="H536" s="7">
        <f>IF(Расчет!M550="",ROUND(Расчет!K550*(1+Расчет!$M$28/100),0),ROUND(Расчет!K550*(1+Расчет!M550/100),0))</f>
        <v>0</v>
      </c>
      <c r="I536" s="7">
        <f>IF(Расчет!M550="",(Расчет!$M$28+100)/100,(Расчет!M550+100)/100)</f>
        <v>1.2</v>
      </c>
      <c r="J536" s="5">
        <f>IF(Расчет!P550="",IF($O$16=0,'ФОРМУЛЫ!'!H536,ROUND(Расчет!K550*'ФОРМУЛЫ!'!I536+L536,0)),Расчет!P550)</f>
        <v>0</v>
      </c>
      <c r="K536" s="5">
        <f>J536*Расчет!E550</f>
        <v>0</v>
      </c>
      <c r="L536" s="3">
        <f>IF($O$16=0,0,$M$16*(Расчет!K550/$O$16))</f>
        <v>0</v>
      </c>
      <c r="O536" s="3">
        <f>IF(Расчет!P550=0,Расчет!L550,0)</f>
        <v>0</v>
      </c>
      <c r="P536" s="12">
        <f t="shared" si="66"/>
        <v>0</v>
      </c>
      <c r="Q536" s="3">
        <f>IF(Расчет!H550='ФОРМУЛЫ!'!$B$5,'ФОРМУЛЫ!'!A536,0)</f>
        <v>0</v>
      </c>
      <c r="R536" s="3">
        <f>IF(Расчет!H550='ФОРМУЛЫ!'!$B$4,'ФОРМУЛЫ!'!A536,0)</f>
        <v>0</v>
      </c>
      <c r="S536" s="3">
        <f>IF(Расчет!H550='ФОРМУЛЫ!'!$B$6,'ФОРМУЛЫ!'!A536,0)</f>
        <v>0</v>
      </c>
      <c r="T536" s="5">
        <f>ROUND((IF(Расчет!R550='ФОРМУЛЫ!'!$E$3,(A536-A536/1.18),IF(Расчет!R550='ФОРМУЛЫ!'!$E$4,0,IF(Расчет!R550='ФОРМУЛЫ!'!$E$5,(A536-A536/1.1),X))))*Расчет!E550,2)</f>
        <v>0</v>
      </c>
      <c r="U536" s="3">
        <f>ROUND((IF(Расчет!R550='ФОРМУЛЫ!'!$E$3,(J536-J536/1.18),IF(Расчет!R550='ФОРМУЛЫ!'!$E$4,0,IF(Расчет!R550='ФОРМУЛЫ!'!$E$5,(J536-J536/1.1),X))))*Расчет!E550,2)</f>
        <v>0</v>
      </c>
      <c r="V536" s="3">
        <f>ROUND((J536-J536/1.18)*Расчет!E550,2)</f>
        <v>0</v>
      </c>
      <c r="W536" s="3">
        <f>ROUND(A536*Расчет!E550*0.21/365,2)</f>
        <v>0</v>
      </c>
      <c r="X536" s="3">
        <f t="shared" si="67"/>
        <v>0</v>
      </c>
      <c r="Y536" s="3">
        <f>IF(($Q$2-Расчет!X550)&gt;0,($Q$2-Расчет!X550),0)</f>
        <v>0</v>
      </c>
      <c r="Z536" s="3">
        <f t="shared" si="68"/>
        <v>0</v>
      </c>
      <c r="AA536" s="3">
        <f>IF(IF(Y536&gt;0,$Q$3-$Q$2,$Q$3-Расчет!X550)&gt;0,IF(Y536&gt;0,$Q$3-$Q$2,$Q$3-Расчет!X550),0)</f>
        <v>0</v>
      </c>
      <c r="AB536" s="3">
        <f t="shared" si="69"/>
        <v>0</v>
      </c>
      <c r="AC536" s="3">
        <f>IF(IF(AA536&gt;0,$Q$4-$Q$3,$Q$4-Расчет!X550)&gt;0,IF(AA536&gt;0,$Q$4-$Q$3,$Q$4-Расчет!X550),0)</f>
        <v>0</v>
      </c>
      <c r="AD536" s="3">
        <f t="shared" si="70"/>
        <v>0</v>
      </c>
      <c r="AE536" s="3">
        <f>IF(IF(AC536&gt;0,$Q$5-$Q$4,$Q$5-Расчет!X550)&gt;0,IF(AC536&gt;0,$Q$5-$Q$4,$Q$5-Расчет!X550),0)</f>
        <v>0</v>
      </c>
      <c r="AF536" s="3">
        <f t="shared" si="71"/>
        <v>0</v>
      </c>
      <c r="AG536" s="3">
        <f>IF(IF(AE536&gt;0,$Q$6-$Q$5,$Q$6-Расчет!X550)&gt;0,IF(AE536&gt;0,$Q$6-$Q$5,$Q$6-Расчет!X550),0)</f>
        <v>0</v>
      </c>
      <c r="AH536" s="3">
        <f t="shared" si="72"/>
        <v>0</v>
      </c>
    </row>
    <row r="537" spans="1:34" x14ac:dyDescent="0.25">
      <c r="A537" s="3">
        <f>IF(Расчет!H551='ФОРМУЛЫ!'!$B$4,Расчет!G551*Расчет!$N$28,IF(Расчет!H551='ФОРМУЛЫ!'!$B$5,Расчет!G551,IF(Расчет!H551='ФОРМУЛЫ!'!$B$6,Расчет!G551*Расчет!$O$28,0)))</f>
        <v>0</v>
      </c>
      <c r="B537" s="3">
        <f>A537*Расчет!E551</f>
        <v>0</v>
      </c>
      <c r="C537" s="3">
        <f>IF(Расчет!J551='ФОРМУЛЫ!'!$B$3,Расчет!G551*Расчет!I551/100,IF(Расчет!J551='ФОРМУЛЫ!'!$B$4,Расчет!I551*Расчет!$N$28,IF(Расчет!J551='ФОРМУЛЫ!'!$B$5,Расчет!I551,IF(Расчет!J551='ФОРМУЛЫ!'!$B$6,Расчет!I551*Расчет!$O$28,0))))</f>
        <v>0</v>
      </c>
      <c r="D537" s="3">
        <f>C537*Расчет!E551</f>
        <v>0</v>
      </c>
      <c r="E537" s="3">
        <f t="shared" si="65"/>
        <v>0</v>
      </c>
      <c r="F537" s="3">
        <f>E537*Расчет!E551</f>
        <v>0</v>
      </c>
      <c r="G537" s="3">
        <f>IF(Расчет!M551="",'ФОРМУЛЫ!'!E537*(100+Расчет!$M$28)/100,'ФОРМУЛЫ!'!E537*(100+Расчет!M551)/100)</f>
        <v>0</v>
      </c>
      <c r="H537" s="7">
        <f>IF(Расчет!M551="",ROUND(Расчет!K551*(1+Расчет!$M$28/100),0),ROUND(Расчет!K551*(1+Расчет!M551/100),0))</f>
        <v>0</v>
      </c>
      <c r="I537" s="7">
        <f>IF(Расчет!M551="",(Расчет!$M$28+100)/100,(Расчет!M551+100)/100)</f>
        <v>1.2</v>
      </c>
      <c r="J537" s="5">
        <f>IF(Расчет!P551="",IF($O$16=0,'ФОРМУЛЫ!'!H537,ROUND(Расчет!K551*'ФОРМУЛЫ!'!I537+L537,0)),Расчет!P551)</f>
        <v>0</v>
      </c>
      <c r="K537" s="5">
        <f>J537*Расчет!E551</f>
        <v>0</v>
      </c>
      <c r="L537" s="3">
        <f>IF($O$16=0,0,$M$16*(Расчет!K551/$O$16))</f>
        <v>0</v>
      </c>
      <c r="O537" s="3">
        <f>IF(Расчет!P551=0,Расчет!L551,0)</f>
        <v>0</v>
      </c>
      <c r="P537" s="12">
        <f t="shared" si="66"/>
        <v>0</v>
      </c>
      <c r="Q537" s="3">
        <f>IF(Расчет!H551='ФОРМУЛЫ!'!$B$5,'ФОРМУЛЫ!'!A537,0)</f>
        <v>0</v>
      </c>
      <c r="R537" s="3">
        <f>IF(Расчет!H551='ФОРМУЛЫ!'!$B$4,'ФОРМУЛЫ!'!A537,0)</f>
        <v>0</v>
      </c>
      <c r="S537" s="3">
        <f>IF(Расчет!H551='ФОРМУЛЫ!'!$B$6,'ФОРМУЛЫ!'!A537,0)</f>
        <v>0</v>
      </c>
      <c r="T537" s="5">
        <f>ROUND((IF(Расчет!R551='ФОРМУЛЫ!'!$E$3,(A537-A537/1.18),IF(Расчет!R551='ФОРМУЛЫ!'!$E$4,0,IF(Расчет!R551='ФОРМУЛЫ!'!$E$5,(A537-A537/1.1),X))))*Расчет!E551,2)</f>
        <v>0</v>
      </c>
      <c r="U537" s="3">
        <f>ROUND((IF(Расчет!R551='ФОРМУЛЫ!'!$E$3,(J537-J537/1.18),IF(Расчет!R551='ФОРМУЛЫ!'!$E$4,0,IF(Расчет!R551='ФОРМУЛЫ!'!$E$5,(J537-J537/1.1),X))))*Расчет!E551,2)</f>
        <v>0</v>
      </c>
      <c r="V537" s="3">
        <f>ROUND((J537-J537/1.18)*Расчет!E551,2)</f>
        <v>0</v>
      </c>
      <c r="W537" s="3">
        <f>ROUND(A537*Расчет!E551*0.21/365,2)</f>
        <v>0</v>
      </c>
      <c r="X537" s="3">
        <f t="shared" si="67"/>
        <v>0</v>
      </c>
      <c r="Y537" s="3">
        <f>IF(($Q$2-Расчет!X551)&gt;0,($Q$2-Расчет!X551),0)</f>
        <v>0</v>
      </c>
      <c r="Z537" s="3">
        <f t="shared" si="68"/>
        <v>0</v>
      </c>
      <c r="AA537" s="3">
        <f>IF(IF(Y537&gt;0,$Q$3-$Q$2,$Q$3-Расчет!X551)&gt;0,IF(Y537&gt;0,$Q$3-$Q$2,$Q$3-Расчет!X551),0)</f>
        <v>0</v>
      </c>
      <c r="AB537" s="3">
        <f t="shared" si="69"/>
        <v>0</v>
      </c>
      <c r="AC537" s="3">
        <f>IF(IF(AA537&gt;0,$Q$4-$Q$3,$Q$4-Расчет!X551)&gt;0,IF(AA537&gt;0,$Q$4-$Q$3,$Q$4-Расчет!X551),0)</f>
        <v>0</v>
      </c>
      <c r="AD537" s="3">
        <f t="shared" si="70"/>
        <v>0</v>
      </c>
      <c r="AE537" s="3">
        <f>IF(IF(AC537&gt;0,$Q$5-$Q$4,$Q$5-Расчет!X551)&gt;0,IF(AC537&gt;0,$Q$5-$Q$4,$Q$5-Расчет!X551),0)</f>
        <v>0</v>
      </c>
      <c r="AF537" s="3">
        <f t="shared" si="71"/>
        <v>0</v>
      </c>
      <c r="AG537" s="3">
        <f>IF(IF(AE537&gt;0,$Q$6-$Q$5,$Q$6-Расчет!X551)&gt;0,IF(AE537&gt;0,$Q$6-$Q$5,$Q$6-Расчет!X551),0)</f>
        <v>0</v>
      </c>
      <c r="AH537" s="3">
        <f t="shared" si="72"/>
        <v>0</v>
      </c>
    </row>
    <row r="538" spans="1:34" x14ac:dyDescent="0.25">
      <c r="A538" s="3">
        <f>IF(Расчет!H552='ФОРМУЛЫ!'!$B$4,Расчет!G552*Расчет!$N$28,IF(Расчет!H552='ФОРМУЛЫ!'!$B$5,Расчет!G552,IF(Расчет!H552='ФОРМУЛЫ!'!$B$6,Расчет!G552*Расчет!$O$28,0)))</f>
        <v>0</v>
      </c>
      <c r="B538" s="3">
        <f>A538*Расчет!E552</f>
        <v>0</v>
      </c>
      <c r="C538" s="3">
        <f>IF(Расчет!J552='ФОРМУЛЫ!'!$B$3,Расчет!G552*Расчет!I552/100,IF(Расчет!J552='ФОРМУЛЫ!'!$B$4,Расчет!I552*Расчет!$N$28,IF(Расчет!J552='ФОРМУЛЫ!'!$B$5,Расчет!I552,IF(Расчет!J552='ФОРМУЛЫ!'!$B$6,Расчет!I552*Расчет!$O$28,0))))</f>
        <v>0</v>
      </c>
      <c r="D538" s="3">
        <f>C538*Расчет!E552</f>
        <v>0</v>
      </c>
      <c r="E538" s="3">
        <f t="shared" si="65"/>
        <v>0</v>
      </c>
      <c r="F538" s="3">
        <f>E538*Расчет!E552</f>
        <v>0</v>
      </c>
      <c r="G538" s="3">
        <f>IF(Расчет!M552="",'ФОРМУЛЫ!'!E538*(100+Расчет!$M$28)/100,'ФОРМУЛЫ!'!E538*(100+Расчет!M552)/100)</f>
        <v>0</v>
      </c>
      <c r="H538" s="7">
        <f>IF(Расчет!M552="",ROUND(Расчет!K552*(1+Расчет!$M$28/100),0),ROUND(Расчет!K552*(1+Расчет!M552/100),0))</f>
        <v>0</v>
      </c>
      <c r="I538" s="7">
        <f>IF(Расчет!M552="",(Расчет!$M$28+100)/100,(Расчет!M552+100)/100)</f>
        <v>1.2</v>
      </c>
      <c r="J538" s="5">
        <f>IF(Расчет!P552="",IF($O$16=0,'ФОРМУЛЫ!'!H538,ROUND(Расчет!K552*'ФОРМУЛЫ!'!I538+L538,0)),Расчет!P552)</f>
        <v>0</v>
      </c>
      <c r="K538" s="5">
        <f>J538*Расчет!E552</f>
        <v>0</v>
      </c>
      <c r="L538" s="3">
        <f>IF($O$16=0,0,$M$16*(Расчет!K552/$O$16))</f>
        <v>0</v>
      </c>
      <c r="O538" s="3">
        <f>IF(Расчет!P552=0,Расчет!L552,0)</f>
        <v>0</v>
      </c>
      <c r="P538" s="12">
        <f t="shared" si="66"/>
        <v>0</v>
      </c>
      <c r="Q538" s="3">
        <f>IF(Расчет!H552='ФОРМУЛЫ!'!$B$5,'ФОРМУЛЫ!'!A538,0)</f>
        <v>0</v>
      </c>
      <c r="R538" s="3">
        <f>IF(Расчет!H552='ФОРМУЛЫ!'!$B$4,'ФОРМУЛЫ!'!A538,0)</f>
        <v>0</v>
      </c>
      <c r="S538" s="3">
        <f>IF(Расчет!H552='ФОРМУЛЫ!'!$B$6,'ФОРМУЛЫ!'!A538,0)</f>
        <v>0</v>
      </c>
      <c r="T538" s="5">
        <f>ROUND((IF(Расчет!R552='ФОРМУЛЫ!'!$E$3,(A538-A538/1.18),IF(Расчет!R552='ФОРМУЛЫ!'!$E$4,0,IF(Расчет!R552='ФОРМУЛЫ!'!$E$5,(A538-A538/1.1),X))))*Расчет!E552,2)</f>
        <v>0</v>
      </c>
      <c r="U538" s="3">
        <f>ROUND((IF(Расчет!R552='ФОРМУЛЫ!'!$E$3,(J538-J538/1.18),IF(Расчет!R552='ФОРМУЛЫ!'!$E$4,0,IF(Расчет!R552='ФОРМУЛЫ!'!$E$5,(J538-J538/1.1),X))))*Расчет!E552,2)</f>
        <v>0</v>
      </c>
      <c r="V538" s="3">
        <f>ROUND((J538-J538/1.18)*Расчет!E552,2)</f>
        <v>0</v>
      </c>
      <c r="W538" s="3">
        <f>ROUND(A538*Расчет!E552*0.21/365,2)</f>
        <v>0</v>
      </c>
      <c r="X538" s="3">
        <f t="shared" si="67"/>
        <v>0</v>
      </c>
      <c r="Y538" s="3">
        <f>IF(($Q$2-Расчет!X552)&gt;0,($Q$2-Расчет!X552),0)</f>
        <v>0</v>
      </c>
      <c r="Z538" s="3">
        <f t="shared" si="68"/>
        <v>0</v>
      </c>
      <c r="AA538" s="3">
        <f>IF(IF(Y538&gt;0,$Q$3-$Q$2,$Q$3-Расчет!X552)&gt;0,IF(Y538&gt;0,$Q$3-$Q$2,$Q$3-Расчет!X552),0)</f>
        <v>0</v>
      </c>
      <c r="AB538" s="3">
        <f t="shared" si="69"/>
        <v>0</v>
      </c>
      <c r="AC538" s="3">
        <f>IF(IF(AA538&gt;0,$Q$4-$Q$3,$Q$4-Расчет!X552)&gt;0,IF(AA538&gt;0,$Q$4-$Q$3,$Q$4-Расчет!X552),0)</f>
        <v>0</v>
      </c>
      <c r="AD538" s="3">
        <f t="shared" si="70"/>
        <v>0</v>
      </c>
      <c r="AE538" s="3">
        <f>IF(IF(AC538&gt;0,$Q$5-$Q$4,$Q$5-Расчет!X552)&gt;0,IF(AC538&gt;0,$Q$5-$Q$4,$Q$5-Расчет!X552),0)</f>
        <v>0</v>
      </c>
      <c r="AF538" s="3">
        <f t="shared" si="71"/>
        <v>0</v>
      </c>
      <c r="AG538" s="3">
        <f>IF(IF(AE538&gt;0,$Q$6-$Q$5,$Q$6-Расчет!X552)&gt;0,IF(AE538&gt;0,$Q$6-$Q$5,$Q$6-Расчет!X552),0)</f>
        <v>0</v>
      </c>
      <c r="AH538" s="3">
        <f t="shared" si="72"/>
        <v>0</v>
      </c>
    </row>
    <row r="539" spans="1:34" x14ac:dyDescent="0.25">
      <c r="A539" s="3">
        <f>IF(Расчет!H553='ФОРМУЛЫ!'!$B$4,Расчет!G553*Расчет!$N$28,IF(Расчет!H553='ФОРМУЛЫ!'!$B$5,Расчет!G553,IF(Расчет!H553='ФОРМУЛЫ!'!$B$6,Расчет!G553*Расчет!$O$28,0)))</f>
        <v>0</v>
      </c>
      <c r="B539" s="3">
        <f>A539*Расчет!E553</f>
        <v>0</v>
      </c>
      <c r="C539" s="3">
        <f>IF(Расчет!J553='ФОРМУЛЫ!'!$B$3,Расчет!G553*Расчет!I553/100,IF(Расчет!J553='ФОРМУЛЫ!'!$B$4,Расчет!I553*Расчет!$N$28,IF(Расчет!J553='ФОРМУЛЫ!'!$B$5,Расчет!I553,IF(Расчет!J553='ФОРМУЛЫ!'!$B$6,Расчет!I553*Расчет!$O$28,0))))</f>
        <v>0</v>
      </c>
      <c r="D539" s="3">
        <f>C539*Расчет!E553</f>
        <v>0</v>
      </c>
      <c r="E539" s="3">
        <f t="shared" si="65"/>
        <v>0</v>
      </c>
      <c r="F539" s="3">
        <f>E539*Расчет!E553</f>
        <v>0</v>
      </c>
      <c r="G539" s="3">
        <f>IF(Расчет!M553="",'ФОРМУЛЫ!'!E539*(100+Расчет!$M$28)/100,'ФОРМУЛЫ!'!E539*(100+Расчет!M553)/100)</f>
        <v>0</v>
      </c>
      <c r="H539" s="7">
        <f>IF(Расчет!M553="",ROUND(Расчет!K553*(1+Расчет!$M$28/100),0),ROUND(Расчет!K553*(1+Расчет!M553/100),0))</f>
        <v>0</v>
      </c>
      <c r="I539" s="7">
        <f>IF(Расчет!M553="",(Расчет!$M$28+100)/100,(Расчет!M553+100)/100)</f>
        <v>1.2</v>
      </c>
      <c r="J539" s="5">
        <f>IF(Расчет!P553="",IF($O$16=0,'ФОРМУЛЫ!'!H539,ROUND(Расчет!K553*'ФОРМУЛЫ!'!I539+L539,0)),Расчет!P553)</f>
        <v>0</v>
      </c>
      <c r="K539" s="5">
        <f>J539*Расчет!E553</f>
        <v>0</v>
      </c>
      <c r="L539" s="3">
        <f>IF($O$16=0,0,$M$16*(Расчет!K553/$O$16))</f>
        <v>0</v>
      </c>
      <c r="O539" s="3">
        <f>IF(Расчет!P553=0,Расчет!L553,0)</f>
        <v>0</v>
      </c>
      <c r="P539" s="12">
        <f t="shared" si="66"/>
        <v>0</v>
      </c>
      <c r="Q539" s="3">
        <f>IF(Расчет!H553='ФОРМУЛЫ!'!$B$5,'ФОРМУЛЫ!'!A539,0)</f>
        <v>0</v>
      </c>
      <c r="R539" s="3">
        <f>IF(Расчет!H553='ФОРМУЛЫ!'!$B$4,'ФОРМУЛЫ!'!A539,0)</f>
        <v>0</v>
      </c>
      <c r="S539" s="3">
        <f>IF(Расчет!H553='ФОРМУЛЫ!'!$B$6,'ФОРМУЛЫ!'!A539,0)</f>
        <v>0</v>
      </c>
      <c r="T539" s="5">
        <f>ROUND((IF(Расчет!R553='ФОРМУЛЫ!'!$E$3,(A539-A539/1.18),IF(Расчет!R553='ФОРМУЛЫ!'!$E$4,0,IF(Расчет!R553='ФОРМУЛЫ!'!$E$5,(A539-A539/1.1),X))))*Расчет!E553,2)</f>
        <v>0</v>
      </c>
      <c r="U539" s="3">
        <f>ROUND((IF(Расчет!R553='ФОРМУЛЫ!'!$E$3,(J539-J539/1.18),IF(Расчет!R553='ФОРМУЛЫ!'!$E$4,0,IF(Расчет!R553='ФОРМУЛЫ!'!$E$5,(J539-J539/1.1),X))))*Расчет!E553,2)</f>
        <v>0</v>
      </c>
      <c r="V539" s="3">
        <f>ROUND((J539-J539/1.18)*Расчет!E553,2)</f>
        <v>0</v>
      </c>
      <c r="W539" s="3">
        <f>ROUND(A539*Расчет!E553*0.21/365,2)</f>
        <v>0</v>
      </c>
      <c r="X539" s="3">
        <f t="shared" si="67"/>
        <v>0</v>
      </c>
      <c r="Y539" s="3">
        <f>IF(($Q$2-Расчет!X553)&gt;0,($Q$2-Расчет!X553),0)</f>
        <v>0</v>
      </c>
      <c r="Z539" s="3">
        <f t="shared" si="68"/>
        <v>0</v>
      </c>
      <c r="AA539" s="3">
        <f>IF(IF(Y539&gt;0,$Q$3-$Q$2,$Q$3-Расчет!X553)&gt;0,IF(Y539&gt;0,$Q$3-$Q$2,$Q$3-Расчет!X553),0)</f>
        <v>0</v>
      </c>
      <c r="AB539" s="3">
        <f t="shared" si="69"/>
        <v>0</v>
      </c>
      <c r="AC539" s="3">
        <f>IF(IF(AA539&gt;0,$Q$4-$Q$3,$Q$4-Расчет!X553)&gt;0,IF(AA539&gt;0,$Q$4-$Q$3,$Q$4-Расчет!X553),0)</f>
        <v>0</v>
      </c>
      <c r="AD539" s="3">
        <f t="shared" si="70"/>
        <v>0</v>
      </c>
      <c r="AE539" s="3">
        <f>IF(IF(AC539&gt;0,$Q$5-$Q$4,$Q$5-Расчет!X553)&gt;0,IF(AC539&gt;0,$Q$5-$Q$4,$Q$5-Расчет!X553),0)</f>
        <v>0</v>
      </c>
      <c r="AF539" s="3">
        <f t="shared" si="71"/>
        <v>0</v>
      </c>
      <c r="AG539" s="3">
        <f>IF(IF(AE539&gt;0,$Q$6-$Q$5,$Q$6-Расчет!X553)&gt;0,IF(AE539&gt;0,$Q$6-$Q$5,$Q$6-Расчет!X553),0)</f>
        <v>0</v>
      </c>
      <c r="AH539" s="3">
        <f t="shared" si="72"/>
        <v>0</v>
      </c>
    </row>
    <row r="540" spans="1:34" x14ac:dyDescent="0.25">
      <c r="A540" s="3">
        <f>IF(Расчет!H554='ФОРМУЛЫ!'!$B$4,Расчет!G554*Расчет!$N$28,IF(Расчет!H554='ФОРМУЛЫ!'!$B$5,Расчет!G554,IF(Расчет!H554='ФОРМУЛЫ!'!$B$6,Расчет!G554*Расчет!$O$28,0)))</f>
        <v>0</v>
      </c>
      <c r="B540" s="3">
        <f>A540*Расчет!E554</f>
        <v>0</v>
      </c>
      <c r="C540" s="3">
        <f>IF(Расчет!J554='ФОРМУЛЫ!'!$B$3,Расчет!G554*Расчет!I554/100,IF(Расчет!J554='ФОРМУЛЫ!'!$B$4,Расчет!I554*Расчет!$N$28,IF(Расчет!J554='ФОРМУЛЫ!'!$B$5,Расчет!I554,IF(Расчет!J554='ФОРМУЛЫ!'!$B$6,Расчет!I554*Расчет!$O$28,0))))</f>
        <v>0</v>
      </c>
      <c r="D540" s="3">
        <f>C540*Расчет!E554</f>
        <v>0</v>
      </c>
      <c r="E540" s="3">
        <f t="shared" si="65"/>
        <v>0</v>
      </c>
      <c r="F540" s="3">
        <f>E540*Расчет!E554</f>
        <v>0</v>
      </c>
      <c r="G540" s="3">
        <f>IF(Расчет!M554="",'ФОРМУЛЫ!'!E540*(100+Расчет!$M$28)/100,'ФОРМУЛЫ!'!E540*(100+Расчет!M554)/100)</f>
        <v>0</v>
      </c>
      <c r="H540" s="7">
        <f>IF(Расчет!M554="",ROUND(Расчет!K554*(1+Расчет!$M$28/100),0),ROUND(Расчет!K554*(1+Расчет!M554/100),0))</f>
        <v>0</v>
      </c>
      <c r="I540" s="7">
        <f>IF(Расчет!M554="",(Расчет!$M$28+100)/100,(Расчет!M554+100)/100)</f>
        <v>1.2</v>
      </c>
      <c r="J540" s="5">
        <f>IF(Расчет!P554="",IF($O$16=0,'ФОРМУЛЫ!'!H540,ROUND(Расчет!K554*'ФОРМУЛЫ!'!I540+L540,0)),Расчет!P554)</f>
        <v>0</v>
      </c>
      <c r="K540" s="5">
        <f>J540*Расчет!E554</f>
        <v>0</v>
      </c>
      <c r="L540" s="3">
        <f>IF($O$16=0,0,$M$16*(Расчет!K554/$O$16))</f>
        <v>0</v>
      </c>
      <c r="O540" s="3">
        <f>IF(Расчет!P554=0,Расчет!L554,0)</f>
        <v>0</v>
      </c>
      <c r="P540" s="12">
        <f t="shared" si="66"/>
        <v>0</v>
      </c>
      <c r="Q540" s="3">
        <f>IF(Расчет!H554='ФОРМУЛЫ!'!$B$5,'ФОРМУЛЫ!'!A540,0)</f>
        <v>0</v>
      </c>
      <c r="R540" s="3">
        <f>IF(Расчет!H554='ФОРМУЛЫ!'!$B$4,'ФОРМУЛЫ!'!A540,0)</f>
        <v>0</v>
      </c>
      <c r="S540" s="3">
        <f>IF(Расчет!H554='ФОРМУЛЫ!'!$B$6,'ФОРМУЛЫ!'!A540,0)</f>
        <v>0</v>
      </c>
      <c r="T540" s="5">
        <f>ROUND((IF(Расчет!R554='ФОРМУЛЫ!'!$E$3,(A540-A540/1.18),IF(Расчет!R554='ФОРМУЛЫ!'!$E$4,0,IF(Расчет!R554='ФОРМУЛЫ!'!$E$5,(A540-A540/1.1),X))))*Расчет!E554,2)</f>
        <v>0</v>
      </c>
      <c r="U540" s="3">
        <f>ROUND((IF(Расчет!R554='ФОРМУЛЫ!'!$E$3,(J540-J540/1.18),IF(Расчет!R554='ФОРМУЛЫ!'!$E$4,0,IF(Расчет!R554='ФОРМУЛЫ!'!$E$5,(J540-J540/1.1),X))))*Расчет!E554,2)</f>
        <v>0</v>
      </c>
      <c r="V540" s="3">
        <f>ROUND((J540-J540/1.18)*Расчет!E554,2)</f>
        <v>0</v>
      </c>
      <c r="W540" s="3">
        <f>ROUND(A540*Расчет!E554*0.21/365,2)</f>
        <v>0</v>
      </c>
      <c r="X540" s="3">
        <f t="shared" si="67"/>
        <v>0</v>
      </c>
      <c r="Y540" s="3">
        <f>IF(($Q$2-Расчет!X554)&gt;0,($Q$2-Расчет!X554),0)</f>
        <v>0</v>
      </c>
      <c r="Z540" s="3">
        <f t="shared" si="68"/>
        <v>0</v>
      </c>
      <c r="AA540" s="3">
        <f>IF(IF(Y540&gt;0,$Q$3-$Q$2,$Q$3-Расчет!X554)&gt;0,IF(Y540&gt;0,$Q$3-$Q$2,$Q$3-Расчет!X554),0)</f>
        <v>0</v>
      </c>
      <c r="AB540" s="3">
        <f t="shared" si="69"/>
        <v>0</v>
      </c>
      <c r="AC540" s="3">
        <f>IF(IF(AA540&gt;0,$Q$4-$Q$3,$Q$4-Расчет!X554)&gt;0,IF(AA540&gt;0,$Q$4-$Q$3,$Q$4-Расчет!X554),0)</f>
        <v>0</v>
      </c>
      <c r="AD540" s="3">
        <f t="shared" si="70"/>
        <v>0</v>
      </c>
      <c r="AE540" s="3">
        <f>IF(IF(AC540&gt;0,$Q$5-$Q$4,$Q$5-Расчет!X554)&gt;0,IF(AC540&gt;0,$Q$5-$Q$4,$Q$5-Расчет!X554),0)</f>
        <v>0</v>
      </c>
      <c r="AF540" s="3">
        <f t="shared" si="71"/>
        <v>0</v>
      </c>
      <c r="AG540" s="3">
        <f>IF(IF(AE540&gt;0,$Q$6-$Q$5,$Q$6-Расчет!X554)&gt;0,IF(AE540&gt;0,$Q$6-$Q$5,$Q$6-Расчет!X554),0)</f>
        <v>0</v>
      </c>
      <c r="AH540" s="3">
        <f t="shared" si="72"/>
        <v>0</v>
      </c>
    </row>
    <row r="541" spans="1:34" x14ac:dyDescent="0.25">
      <c r="A541" s="3">
        <f>IF(Расчет!H555='ФОРМУЛЫ!'!$B$4,Расчет!G555*Расчет!$N$28,IF(Расчет!H555='ФОРМУЛЫ!'!$B$5,Расчет!G555,IF(Расчет!H555='ФОРМУЛЫ!'!$B$6,Расчет!G555*Расчет!$O$28,0)))</f>
        <v>0</v>
      </c>
      <c r="B541" s="3">
        <f>A541*Расчет!E555</f>
        <v>0</v>
      </c>
      <c r="C541" s="3">
        <f>IF(Расчет!J555='ФОРМУЛЫ!'!$B$3,Расчет!G555*Расчет!I555/100,IF(Расчет!J555='ФОРМУЛЫ!'!$B$4,Расчет!I555*Расчет!$N$28,IF(Расчет!J555='ФОРМУЛЫ!'!$B$5,Расчет!I555,IF(Расчет!J555='ФОРМУЛЫ!'!$B$6,Расчет!I555*Расчет!$O$28,0))))</f>
        <v>0</v>
      </c>
      <c r="D541" s="3">
        <f>C541*Расчет!E555</f>
        <v>0</v>
      </c>
      <c r="E541" s="3">
        <f t="shared" si="65"/>
        <v>0</v>
      </c>
      <c r="F541" s="3">
        <f>E541*Расчет!E555</f>
        <v>0</v>
      </c>
      <c r="G541" s="3">
        <f>IF(Расчет!M555="",'ФОРМУЛЫ!'!E541*(100+Расчет!$M$28)/100,'ФОРМУЛЫ!'!E541*(100+Расчет!M555)/100)</f>
        <v>0</v>
      </c>
      <c r="H541" s="7">
        <f>IF(Расчет!M555="",ROUND(Расчет!K555*(1+Расчет!$M$28/100),0),ROUND(Расчет!K555*(1+Расчет!M555/100),0))</f>
        <v>0</v>
      </c>
      <c r="I541" s="7">
        <f>IF(Расчет!M555="",(Расчет!$M$28+100)/100,(Расчет!M555+100)/100)</f>
        <v>1.2</v>
      </c>
      <c r="J541" s="5">
        <f>IF(Расчет!P555="",IF($O$16=0,'ФОРМУЛЫ!'!H541,ROUND(Расчет!K555*'ФОРМУЛЫ!'!I541+L541,0)),Расчет!P555)</f>
        <v>0</v>
      </c>
      <c r="K541" s="5">
        <f>J541*Расчет!E555</f>
        <v>0</v>
      </c>
      <c r="L541" s="3">
        <f>IF($O$16=0,0,$M$16*(Расчет!K555/$O$16))</f>
        <v>0</v>
      </c>
      <c r="O541" s="3">
        <f>IF(Расчет!P555=0,Расчет!L555,0)</f>
        <v>0</v>
      </c>
      <c r="P541" s="12">
        <f t="shared" si="66"/>
        <v>0</v>
      </c>
      <c r="Q541" s="3">
        <f>IF(Расчет!H555='ФОРМУЛЫ!'!$B$5,'ФОРМУЛЫ!'!A541,0)</f>
        <v>0</v>
      </c>
      <c r="R541" s="3">
        <f>IF(Расчет!H555='ФОРМУЛЫ!'!$B$4,'ФОРМУЛЫ!'!A541,0)</f>
        <v>0</v>
      </c>
      <c r="S541" s="3">
        <f>IF(Расчет!H555='ФОРМУЛЫ!'!$B$6,'ФОРМУЛЫ!'!A541,0)</f>
        <v>0</v>
      </c>
      <c r="T541" s="5">
        <f>ROUND((IF(Расчет!R555='ФОРМУЛЫ!'!$E$3,(A541-A541/1.18),IF(Расчет!R555='ФОРМУЛЫ!'!$E$4,0,IF(Расчет!R555='ФОРМУЛЫ!'!$E$5,(A541-A541/1.1),X))))*Расчет!E555,2)</f>
        <v>0</v>
      </c>
      <c r="U541" s="3">
        <f>ROUND((IF(Расчет!R555='ФОРМУЛЫ!'!$E$3,(J541-J541/1.18),IF(Расчет!R555='ФОРМУЛЫ!'!$E$4,0,IF(Расчет!R555='ФОРМУЛЫ!'!$E$5,(J541-J541/1.1),X))))*Расчет!E555,2)</f>
        <v>0</v>
      </c>
      <c r="V541" s="3">
        <f>ROUND((J541-J541/1.18)*Расчет!E555,2)</f>
        <v>0</v>
      </c>
      <c r="W541" s="3">
        <f>ROUND(A541*Расчет!E555*0.21/365,2)</f>
        <v>0</v>
      </c>
      <c r="X541" s="3">
        <f t="shared" si="67"/>
        <v>0</v>
      </c>
      <c r="Y541" s="3">
        <f>IF(($Q$2-Расчет!X555)&gt;0,($Q$2-Расчет!X555),0)</f>
        <v>0</v>
      </c>
      <c r="Z541" s="3">
        <f t="shared" si="68"/>
        <v>0</v>
      </c>
      <c r="AA541" s="3">
        <f>IF(IF(Y541&gt;0,$Q$3-$Q$2,$Q$3-Расчет!X555)&gt;0,IF(Y541&gt;0,$Q$3-$Q$2,$Q$3-Расчет!X555),0)</f>
        <v>0</v>
      </c>
      <c r="AB541" s="3">
        <f t="shared" si="69"/>
        <v>0</v>
      </c>
      <c r="AC541" s="3">
        <f>IF(IF(AA541&gt;0,$Q$4-$Q$3,$Q$4-Расчет!X555)&gt;0,IF(AA541&gt;0,$Q$4-$Q$3,$Q$4-Расчет!X555),0)</f>
        <v>0</v>
      </c>
      <c r="AD541" s="3">
        <f t="shared" si="70"/>
        <v>0</v>
      </c>
      <c r="AE541" s="3">
        <f>IF(IF(AC541&gt;0,$Q$5-$Q$4,$Q$5-Расчет!X555)&gt;0,IF(AC541&gt;0,$Q$5-$Q$4,$Q$5-Расчет!X555),0)</f>
        <v>0</v>
      </c>
      <c r="AF541" s="3">
        <f t="shared" si="71"/>
        <v>0</v>
      </c>
      <c r="AG541" s="3">
        <f>IF(IF(AE541&gt;0,$Q$6-$Q$5,$Q$6-Расчет!X555)&gt;0,IF(AE541&gt;0,$Q$6-$Q$5,$Q$6-Расчет!X555),0)</f>
        <v>0</v>
      </c>
      <c r="AH541" s="3">
        <f t="shared" si="72"/>
        <v>0</v>
      </c>
    </row>
    <row r="542" spans="1:34" x14ac:dyDescent="0.25">
      <c r="A542" s="3">
        <f>IF(Расчет!H556='ФОРМУЛЫ!'!$B$4,Расчет!G556*Расчет!$N$28,IF(Расчет!H556='ФОРМУЛЫ!'!$B$5,Расчет!G556,IF(Расчет!H556='ФОРМУЛЫ!'!$B$6,Расчет!G556*Расчет!$O$28,0)))</f>
        <v>0</v>
      </c>
      <c r="B542" s="3">
        <f>A542*Расчет!E556</f>
        <v>0</v>
      </c>
      <c r="C542" s="3">
        <f>IF(Расчет!J556='ФОРМУЛЫ!'!$B$3,Расчет!G556*Расчет!I556/100,IF(Расчет!J556='ФОРМУЛЫ!'!$B$4,Расчет!I556*Расчет!$N$28,IF(Расчет!J556='ФОРМУЛЫ!'!$B$5,Расчет!I556,IF(Расчет!J556='ФОРМУЛЫ!'!$B$6,Расчет!I556*Расчет!$O$28,0))))</f>
        <v>0</v>
      </c>
      <c r="D542" s="3">
        <f>C542*Расчет!E556</f>
        <v>0</v>
      </c>
      <c r="E542" s="3">
        <f t="shared" si="65"/>
        <v>0</v>
      </c>
      <c r="F542" s="3">
        <f>E542*Расчет!E556</f>
        <v>0</v>
      </c>
      <c r="G542" s="3">
        <f>IF(Расчет!M556="",'ФОРМУЛЫ!'!E542*(100+Расчет!$M$28)/100,'ФОРМУЛЫ!'!E542*(100+Расчет!M556)/100)</f>
        <v>0</v>
      </c>
      <c r="H542" s="7">
        <f>IF(Расчет!M556="",ROUND(Расчет!K556*(1+Расчет!$M$28/100),0),ROUND(Расчет!K556*(1+Расчет!M556/100),0))</f>
        <v>0</v>
      </c>
      <c r="I542" s="7">
        <f>IF(Расчет!M556="",(Расчет!$M$28+100)/100,(Расчет!M556+100)/100)</f>
        <v>1.2</v>
      </c>
      <c r="J542" s="5">
        <f>IF(Расчет!P556="",IF($O$16=0,'ФОРМУЛЫ!'!H542,ROUND(Расчет!K556*'ФОРМУЛЫ!'!I542+L542,0)),Расчет!P556)</f>
        <v>0</v>
      </c>
      <c r="K542" s="5">
        <f>J542*Расчет!E556</f>
        <v>0</v>
      </c>
      <c r="L542" s="3">
        <f>IF($O$16=0,0,$M$16*(Расчет!K556/$O$16))</f>
        <v>0</v>
      </c>
      <c r="O542" s="3">
        <f>IF(Расчет!P556=0,Расчет!L556,0)</f>
        <v>0</v>
      </c>
      <c r="P542" s="12">
        <f t="shared" si="66"/>
        <v>0</v>
      </c>
      <c r="Q542" s="3">
        <f>IF(Расчет!H556='ФОРМУЛЫ!'!$B$5,'ФОРМУЛЫ!'!A542,0)</f>
        <v>0</v>
      </c>
      <c r="R542" s="3">
        <f>IF(Расчет!H556='ФОРМУЛЫ!'!$B$4,'ФОРМУЛЫ!'!A542,0)</f>
        <v>0</v>
      </c>
      <c r="S542" s="3">
        <f>IF(Расчет!H556='ФОРМУЛЫ!'!$B$6,'ФОРМУЛЫ!'!A542,0)</f>
        <v>0</v>
      </c>
      <c r="T542" s="5">
        <f>ROUND((IF(Расчет!R556='ФОРМУЛЫ!'!$E$3,(A542-A542/1.18),IF(Расчет!R556='ФОРМУЛЫ!'!$E$4,0,IF(Расчет!R556='ФОРМУЛЫ!'!$E$5,(A542-A542/1.1),X))))*Расчет!E556,2)</f>
        <v>0</v>
      </c>
      <c r="U542" s="3">
        <f>ROUND((IF(Расчет!R556='ФОРМУЛЫ!'!$E$3,(J542-J542/1.18),IF(Расчет!R556='ФОРМУЛЫ!'!$E$4,0,IF(Расчет!R556='ФОРМУЛЫ!'!$E$5,(J542-J542/1.1),X))))*Расчет!E556,2)</f>
        <v>0</v>
      </c>
      <c r="V542" s="3">
        <f>ROUND((J542-J542/1.18)*Расчет!E556,2)</f>
        <v>0</v>
      </c>
      <c r="W542" s="3">
        <f>ROUND(A542*Расчет!E556*0.21/365,2)</f>
        <v>0</v>
      </c>
      <c r="X542" s="3">
        <f t="shared" si="67"/>
        <v>0</v>
      </c>
      <c r="Y542" s="3">
        <f>IF(($Q$2-Расчет!X556)&gt;0,($Q$2-Расчет!X556),0)</f>
        <v>0</v>
      </c>
      <c r="Z542" s="3">
        <f t="shared" si="68"/>
        <v>0</v>
      </c>
      <c r="AA542" s="3">
        <f>IF(IF(Y542&gt;0,$Q$3-$Q$2,$Q$3-Расчет!X556)&gt;0,IF(Y542&gt;0,$Q$3-$Q$2,$Q$3-Расчет!X556),0)</f>
        <v>0</v>
      </c>
      <c r="AB542" s="3">
        <f t="shared" si="69"/>
        <v>0</v>
      </c>
      <c r="AC542" s="3">
        <f>IF(IF(AA542&gt;0,$Q$4-$Q$3,$Q$4-Расчет!X556)&gt;0,IF(AA542&gt;0,$Q$4-$Q$3,$Q$4-Расчет!X556),0)</f>
        <v>0</v>
      </c>
      <c r="AD542" s="3">
        <f t="shared" si="70"/>
        <v>0</v>
      </c>
      <c r="AE542" s="3">
        <f>IF(IF(AC542&gt;0,$Q$5-$Q$4,$Q$5-Расчет!X556)&gt;0,IF(AC542&gt;0,$Q$5-$Q$4,$Q$5-Расчет!X556),0)</f>
        <v>0</v>
      </c>
      <c r="AF542" s="3">
        <f t="shared" si="71"/>
        <v>0</v>
      </c>
      <c r="AG542" s="3">
        <f>IF(IF(AE542&gt;0,$Q$6-$Q$5,$Q$6-Расчет!X556)&gt;0,IF(AE542&gt;0,$Q$6-$Q$5,$Q$6-Расчет!X556),0)</f>
        <v>0</v>
      </c>
      <c r="AH542" s="3">
        <f t="shared" si="72"/>
        <v>0</v>
      </c>
    </row>
    <row r="543" spans="1:34" x14ac:dyDescent="0.25">
      <c r="A543" s="3">
        <f>IF(Расчет!H557='ФОРМУЛЫ!'!$B$4,Расчет!G557*Расчет!$N$28,IF(Расчет!H557='ФОРМУЛЫ!'!$B$5,Расчет!G557,IF(Расчет!H557='ФОРМУЛЫ!'!$B$6,Расчет!G557*Расчет!$O$28,0)))</f>
        <v>0</v>
      </c>
      <c r="B543" s="3">
        <f>A543*Расчет!E557</f>
        <v>0</v>
      </c>
      <c r="C543" s="3">
        <f>IF(Расчет!J557='ФОРМУЛЫ!'!$B$3,Расчет!G557*Расчет!I557/100,IF(Расчет!J557='ФОРМУЛЫ!'!$B$4,Расчет!I557*Расчет!$N$28,IF(Расчет!J557='ФОРМУЛЫ!'!$B$5,Расчет!I557,IF(Расчет!J557='ФОРМУЛЫ!'!$B$6,Расчет!I557*Расчет!$O$28,0))))</f>
        <v>0</v>
      </c>
      <c r="D543" s="3">
        <f>C543*Расчет!E557</f>
        <v>0</v>
      </c>
      <c r="E543" s="3">
        <f t="shared" si="65"/>
        <v>0</v>
      </c>
      <c r="F543" s="3">
        <f>E543*Расчет!E557</f>
        <v>0</v>
      </c>
      <c r="G543" s="3">
        <f>IF(Расчет!M557="",'ФОРМУЛЫ!'!E543*(100+Расчет!$M$28)/100,'ФОРМУЛЫ!'!E543*(100+Расчет!M557)/100)</f>
        <v>0</v>
      </c>
      <c r="H543" s="7">
        <f>IF(Расчет!M557="",ROUND(Расчет!K557*(1+Расчет!$M$28/100),0),ROUND(Расчет!K557*(1+Расчет!M557/100),0))</f>
        <v>0</v>
      </c>
      <c r="I543" s="7">
        <f>IF(Расчет!M557="",(Расчет!$M$28+100)/100,(Расчет!M557+100)/100)</f>
        <v>1.2</v>
      </c>
      <c r="J543" s="5">
        <f>IF(Расчет!P557="",IF($O$16=0,'ФОРМУЛЫ!'!H543,ROUND(Расчет!K557*'ФОРМУЛЫ!'!I543+L543,0)),Расчет!P557)</f>
        <v>0</v>
      </c>
      <c r="K543" s="5">
        <f>J543*Расчет!E557</f>
        <v>0</v>
      </c>
      <c r="L543" s="3">
        <f>IF($O$16=0,0,$M$16*(Расчет!K557/$O$16))</f>
        <v>0</v>
      </c>
      <c r="O543" s="3">
        <f>IF(Расчет!P557=0,Расчет!L557,0)</f>
        <v>0</v>
      </c>
      <c r="P543" s="12">
        <f t="shared" si="66"/>
        <v>0</v>
      </c>
      <c r="Q543" s="3">
        <f>IF(Расчет!H557='ФОРМУЛЫ!'!$B$5,'ФОРМУЛЫ!'!A543,0)</f>
        <v>0</v>
      </c>
      <c r="R543" s="3">
        <f>IF(Расчет!H557='ФОРМУЛЫ!'!$B$4,'ФОРМУЛЫ!'!A543,0)</f>
        <v>0</v>
      </c>
      <c r="S543" s="3">
        <f>IF(Расчет!H557='ФОРМУЛЫ!'!$B$6,'ФОРМУЛЫ!'!A543,0)</f>
        <v>0</v>
      </c>
      <c r="T543" s="5">
        <f>ROUND((IF(Расчет!R557='ФОРМУЛЫ!'!$E$3,(A543-A543/1.18),IF(Расчет!R557='ФОРМУЛЫ!'!$E$4,0,IF(Расчет!R557='ФОРМУЛЫ!'!$E$5,(A543-A543/1.1),X))))*Расчет!E557,2)</f>
        <v>0</v>
      </c>
      <c r="U543" s="3">
        <f>ROUND((IF(Расчет!R557='ФОРМУЛЫ!'!$E$3,(J543-J543/1.18),IF(Расчет!R557='ФОРМУЛЫ!'!$E$4,0,IF(Расчет!R557='ФОРМУЛЫ!'!$E$5,(J543-J543/1.1),X))))*Расчет!E557,2)</f>
        <v>0</v>
      </c>
      <c r="V543" s="3">
        <f>ROUND((J543-J543/1.18)*Расчет!E557,2)</f>
        <v>0</v>
      </c>
      <c r="W543" s="3">
        <f>ROUND(A543*Расчет!E557*0.21/365,2)</f>
        <v>0</v>
      </c>
      <c r="X543" s="3">
        <f t="shared" si="67"/>
        <v>0</v>
      </c>
      <c r="Y543" s="3">
        <f>IF(($Q$2-Расчет!X557)&gt;0,($Q$2-Расчет!X557),0)</f>
        <v>0</v>
      </c>
      <c r="Z543" s="3">
        <f t="shared" si="68"/>
        <v>0</v>
      </c>
      <c r="AA543" s="3">
        <f>IF(IF(Y543&gt;0,$Q$3-$Q$2,$Q$3-Расчет!X557)&gt;0,IF(Y543&gt;0,$Q$3-$Q$2,$Q$3-Расчет!X557),0)</f>
        <v>0</v>
      </c>
      <c r="AB543" s="3">
        <f t="shared" si="69"/>
        <v>0</v>
      </c>
      <c r="AC543" s="3">
        <f>IF(IF(AA543&gt;0,$Q$4-$Q$3,$Q$4-Расчет!X557)&gt;0,IF(AA543&gt;0,$Q$4-$Q$3,$Q$4-Расчет!X557),0)</f>
        <v>0</v>
      </c>
      <c r="AD543" s="3">
        <f t="shared" si="70"/>
        <v>0</v>
      </c>
      <c r="AE543" s="3">
        <f>IF(IF(AC543&gt;0,$Q$5-$Q$4,$Q$5-Расчет!X557)&gt;0,IF(AC543&gt;0,$Q$5-$Q$4,$Q$5-Расчет!X557),0)</f>
        <v>0</v>
      </c>
      <c r="AF543" s="3">
        <f t="shared" si="71"/>
        <v>0</v>
      </c>
      <c r="AG543" s="3">
        <f>IF(IF(AE543&gt;0,$Q$6-$Q$5,$Q$6-Расчет!X557)&gt;0,IF(AE543&gt;0,$Q$6-$Q$5,$Q$6-Расчет!X557),0)</f>
        <v>0</v>
      </c>
      <c r="AH543" s="3">
        <f t="shared" si="72"/>
        <v>0</v>
      </c>
    </row>
    <row r="544" spans="1:34" x14ac:dyDescent="0.25">
      <c r="A544" s="3">
        <f>IF(Расчет!H558='ФОРМУЛЫ!'!$B$4,Расчет!G558*Расчет!$N$28,IF(Расчет!H558='ФОРМУЛЫ!'!$B$5,Расчет!G558,IF(Расчет!H558='ФОРМУЛЫ!'!$B$6,Расчет!G558*Расчет!$O$28,0)))</f>
        <v>0</v>
      </c>
      <c r="B544" s="3">
        <f>A544*Расчет!E558</f>
        <v>0</v>
      </c>
      <c r="C544" s="3">
        <f>IF(Расчет!J558='ФОРМУЛЫ!'!$B$3,Расчет!G558*Расчет!I558/100,IF(Расчет!J558='ФОРМУЛЫ!'!$B$4,Расчет!I558*Расчет!$N$28,IF(Расчет!J558='ФОРМУЛЫ!'!$B$5,Расчет!I558,IF(Расчет!J558='ФОРМУЛЫ!'!$B$6,Расчет!I558*Расчет!$O$28,0))))</f>
        <v>0</v>
      </c>
      <c r="D544" s="3">
        <f>C544*Расчет!E558</f>
        <v>0</v>
      </c>
      <c r="E544" s="3">
        <f t="shared" si="65"/>
        <v>0</v>
      </c>
      <c r="F544" s="3">
        <f>E544*Расчет!E558</f>
        <v>0</v>
      </c>
      <c r="G544" s="3">
        <f>IF(Расчет!M558="",'ФОРМУЛЫ!'!E544*(100+Расчет!$M$28)/100,'ФОРМУЛЫ!'!E544*(100+Расчет!M558)/100)</f>
        <v>0</v>
      </c>
      <c r="H544" s="7">
        <f>IF(Расчет!M558="",ROUND(Расчет!K558*(1+Расчет!$M$28/100),0),ROUND(Расчет!K558*(1+Расчет!M558/100),0))</f>
        <v>0</v>
      </c>
      <c r="I544" s="7">
        <f>IF(Расчет!M558="",(Расчет!$M$28+100)/100,(Расчет!M558+100)/100)</f>
        <v>1.2</v>
      </c>
      <c r="J544" s="5">
        <f>IF(Расчет!P558="",IF($O$16=0,'ФОРМУЛЫ!'!H544,ROUND(Расчет!K558*'ФОРМУЛЫ!'!I544+L544,0)),Расчет!P558)</f>
        <v>0</v>
      </c>
      <c r="K544" s="5">
        <f>J544*Расчет!E558</f>
        <v>0</v>
      </c>
      <c r="L544" s="3">
        <f>IF($O$16=0,0,$M$16*(Расчет!K558/$O$16))</f>
        <v>0</v>
      </c>
      <c r="O544" s="3">
        <f>IF(Расчет!P558=0,Расчет!L558,0)</f>
        <v>0</v>
      </c>
      <c r="P544" s="12">
        <f t="shared" si="66"/>
        <v>0</v>
      </c>
      <c r="Q544" s="3">
        <f>IF(Расчет!H558='ФОРМУЛЫ!'!$B$5,'ФОРМУЛЫ!'!A544,0)</f>
        <v>0</v>
      </c>
      <c r="R544" s="3">
        <f>IF(Расчет!H558='ФОРМУЛЫ!'!$B$4,'ФОРМУЛЫ!'!A544,0)</f>
        <v>0</v>
      </c>
      <c r="S544" s="3">
        <f>IF(Расчет!H558='ФОРМУЛЫ!'!$B$6,'ФОРМУЛЫ!'!A544,0)</f>
        <v>0</v>
      </c>
      <c r="T544" s="5">
        <f>ROUND((IF(Расчет!R558='ФОРМУЛЫ!'!$E$3,(A544-A544/1.18),IF(Расчет!R558='ФОРМУЛЫ!'!$E$4,0,IF(Расчет!R558='ФОРМУЛЫ!'!$E$5,(A544-A544/1.1),X))))*Расчет!E558,2)</f>
        <v>0</v>
      </c>
      <c r="U544" s="3">
        <f>ROUND((IF(Расчет!R558='ФОРМУЛЫ!'!$E$3,(J544-J544/1.18),IF(Расчет!R558='ФОРМУЛЫ!'!$E$4,0,IF(Расчет!R558='ФОРМУЛЫ!'!$E$5,(J544-J544/1.1),X))))*Расчет!E558,2)</f>
        <v>0</v>
      </c>
      <c r="V544" s="3">
        <f>ROUND((J544-J544/1.18)*Расчет!E558,2)</f>
        <v>0</v>
      </c>
      <c r="W544" s="3">
        <f>ROUND(A544*Расчет!E558*0.21/365,2)</f>
        <v>0</v>
      </c>
      <c r="X544" s="3">
        <f t="shared" si="67"/>
        <v>0</v>
      </c>
      <c r="Y544" s="3">
        <f>IF(($Q$2-Расчет!X558)&gt;0,($Q$2-Расчет!X558),0)</f>
        <v>0</v>
      </c>
      <c r="Z544" s="3">
        <f t="shared" si="68"/>
        <v>0</v>
      </c>
      <c r="AA544" s="3">
        <f>IF(IF(Y544&gt;0,$Q$3-$Q$2,$Q$3-Расчет!X558)&gt;0,IF(Y544&gt;0,$Q$3-$Q$2,$Q$3-Расчет!X558),0)</f>
        <v>0</v>
      </c>
      <c r="AB544" s="3">
        <f t="shared" si="69"/>
        <v>0</v>
      </c>
      <c r="AC544" s="3">
        <f>IF(IF(AA544&gt;0,$Q$4-$Q$3,$Q$4-Расчет!X558)&gt;0,IF(AA544&gt;0,$Q$4-$Q$3,$Q$4-Расчет!X558),0)</f>
        <v>0</v>
      </c>
      <c r="AD544" s="3">
        <f t="shared" si="70"/>
        <v>0</v>
      </c>
      <c r="AE544" s="3">
        <f>IF(IF(AC544&gt;0,$Q$5-$Q$4,$Q$5-Расчет!X558)&gt;0,IF(AC544&gt;0,$Q$5-$Q$4,$Q$5-Расчет!X558),0)</f>
        <v>0</v>
      </c>
      <c r="AF544" s="3">
        <f t="shared" si="71"/>
        <v>0</v>
      </c>
      <c r="AG544" s="3">
        <f>IF(IF(AE544&gt;0,$Q$6-$Q$5,$Q$6-Расчет!X558)&gt;0,IF(AE544&gt;0,$Q$6-$Q$5,$Q$6-Расчет!X558),0)</f>
        <v>0</v>
      </c>
      <c r="AH544" s="3">
        <f t="shared" si="72"/>
        <v>0</v>
      </c>
    </row>
    <row r="545" spans="1:34" x14ac:dyDescent="0.25">
      <c r="A545" s="3">
        <f>IF(Расчет!H559='ФОРМУЛЫ!'!$B$4,Расчет!G559*Расчет!$N$28,IF(Расчет!H559='ФОРМУЛЫ!'!$B$5,Расчет!G559,IF(Расчет!H559='ФОРМУЛЫ!'!$B$6,Расчет!G559*Расчет!$O$28,0)))</f>
        <v>0</v>
      </c>
      <c r="B545" s="3">
        <f>A545*Расчет!E559</f>
        <v>0</v>
      </c>
      <c r="C545" s="3">
        <f>IF(Расчет!J559='ФОРМУЛЫ!'!$B$3,Расчет!G559*Расчет!I559/100,IF(Расчет!J559='ФОРМУЛЫ!'!$B$4,Расчет!I559*Расчет!$N$28,IF(Расчет!J559='ФОРМУЛЫ!'!$B$5,Расчет!I559,IF(Расчет!J559='ФОРМУЛЫ!'!$B$6,Расчет!I559*Расчет!$O$28,0))))</f>
        <v>0</v>
      </c>
      <c r="D545" s="3">
        <f>C545*Расчет!E559</f>
        <v>0</v>
      </c>
      <c r="E545" s="3">
        <f t="shared" si="65"/>
        <v>0</v>
      </c>
      <c r="F545" s="3">
        <f>E545*Расчет!E559</f>
        <v>0</v>
      </c>
      <c r="G545" s="3">
        <f>IF(Расчет!M559="",'ФОРМУЛЫ!'!E545*(100+Расчет!$M$28)/100,'ФОРМУЛЫ!'!E545*(100+Расчет!M559)/100)</f>
        <v>0</v>
      </c>
      <c r="H545" s="7">
        <f>IF(Расчет!M559="",ROUND(Расчет!K559*(1+Расчет!$M$28/100),0),ROUND(Расчет!K559*(1+Расчет!M559/100),0))</f>
        <v>0</v>
      </c>
      <c r="I545" s="7">
        <f>IF(Расчет!M559="",(Расчет!$M$28+100)/100,(Расчет!M559+100)/100)</f>
        <v>1.2</v>
      </c>
      <c r="J545" s="5">
        <f>IF(Расчет!P559="",IF($O$16=0,'ФОРМУЛЫ!'!H545,ROUND(Расчет!K559*'ФОРМУЛЫ!'!I545+L545,0)),Расчет!P559)</f>
        <v>0</v>
      </c>
      <c r="K545" s="5">
        <f>J545*Расчет!E559</f>
        <v>0</v>
      </c>
      <c r="L545" s="3">
        <f>IF($O$16=0,0,$M$16*(Расчет!K559/$O$16))</f>
        <v>0</v>
      </c>
      <c r="O545" s="3">
        <f>IF(Расчет!P559=0,Расчет!L559,0)</f>
        <v>0</v>
      </c>
      <c r="P545" s="12">
        <f t="shared" si="66"/>
        <v>0</v>
      </c>
      <c r="Q545" s="3">
        <f>IF(Расчет!H559='ФОРМУЛЫ!'!$B$5,'ФОРМУЛЫ!'!A545,0)</f>
        <v>0</v>
      </c>
      <c r="R545" s="3">
        <f>IF(Расчет!H559='ФОРМУЛЫ!'!$B$4,'ФОРМУЛЫ!'!A545,0)</f>
        <v>0</v>
      </c>
      <c r="S545" s="3">
        <f>IF(Расчет!H559='ФОРМУЛЫ!'!$B$6,'ФОРМУЛЫ!'!A545,0)</f>
        <v>0</v>
      </c>
      <c r="T545" s="5">
        <f>ROUND((IF(Расчет!R559='ФОРМУЛЫ!'!$E$3,(A545-A545/1.18),IF(Расчет!R559='ФОРМУЛЫ!'!$E$4,0,IF(Расчет!R559='ФОРМУЛЫ!'!$E$5,(A545-A545/1.1),X))))*Расчет!E559,2)</f>
        <v>0</v>
      </c>
      <c r="U545" s="3">
        <f>ROUND((IF(Расчет!R559='ФОРМУЛЫ!'!$E$3,(J545-J545/1.18),IF(Расчет!R559='ФОРМУЛЫ!'!$E$4,0,IF(Расчет!R559='ФОРМУЛЫ!'!$E$5,(J545-J545/1.1),X))))*Расчет!E559,2)</f>
        <v>0</v>
      </c>
      <c r="V545" s="3">
        <f>ROUND((J545-J545/1.18)*Расчет!E559,2)</f>
        <v>0</v>
      </c>
      <c r="W545" s="3">
        <f>ROUND(A545*Расчет!E559*0.21/365,2)</f>
        <v>0</v>
      </c>
      <c r="X545" s="3">
        <f t="shared" si="67"/>
        <v>0</v>
      </c>
      <c r="Y545" s="3">
        <f>IF(($Q$2-Расчет!X559)&gt;0,($Q$2-Расчет!X559),0)</f>
        <v>0</v>
      </c>
      <c r="Z545" s="3">
        <f t="shared" si="68"/>
        <v>0</v>
      </c>
      <c r="AA545" s="3">
        <f>IF(IF(Y545&gt;0,$Q$3-$Q$2,$Q$3-Расчет!X559)&gt;0,IF(Y545&gt;0,$Q$3-$Q$2,$Q$3-Расчет!X559),0)</f>
        <v>0</v>
      </c>
      <c r="AB545" s="3">
        <f t="shared" si="69"/>
        <v>0</v>
      </c>
      <c r="AC545" s="3">
        <f>IF(IF(AA545&gt;0,$Q$4-$Q$3,$Q$4-Расчет!X559)&gt;0,IF(AA545&gt;0,$Q$4-$Q$3,$Q$4-Расчет!X559),0)</f>
        <v>0</v>
      </c>
      <c r="AD545" s="3">
        <f t="shared" si="70"/>
        <v>0</v>
      </c>
      <c r="AE545" s="3">
        <f>IF(IF(AC545&gt;0,$Q$5-$Q$4,$Q$5-Расчет!X559)&gt;0,IF(AC545&gt;0,$Q$5-$Q$4,$Q$5-Расчет!X559),0)</f>
        <v>0</v>
      </c>
      <c r="AF545" s="3">
        <f t="shared" si="71"/>
        <v>0</v>
      </c>
      <c r="AG545" s="3">
        <f>IF(IF(AE545&gt;0,$Q$6-$Q$5,$Q$6-Расчет!X559)&gt;0,IF(AE545&gt;0,$Q$6-$Q$5,$Q$6-Расчет!X559),0)</f>
        <v>0</v>
      </c>
      <c r="AH545" s="3">
        <f t="shared" si="72"/>
        <v>0</v>
      </c>
    </row>
    <row r="546" spans="1:34" x14ac:dyDescent="0.25">
      <c r="A546" s="3">
        <f>IF(Расчет!H560='ФОРМУЛЫ!'!$B$4,Расчет!G560*Расчет!$N$28,IF(Расчет!H560='ФОРМУЛЫ!'!$B$5,Расчет!G560,IF(Расчет!H560='ФОРМУЛЫ!'!$B$6,Расчет!G560*Расчет!$O$28,0)))</f>
        <v>0</v>
      </c>
      <c r="B546" s="3">
        <f>A546*Расчет!E560</f>
        <v>0</v>
      </c>
      <c r="C546" s="3">
        <f>IF(Расчет!J560='ФОРМУЛЫ!'!$B$3,Расчет!G560*Расчет!I560/100,IF(Расчет!J560='ФОРМУЛЫ!'!$B$4,Расчет!I560*Расчет!$N$28,IF(Расчет!J560='ФОРМУЛЫ!'!$B$5,Расчет!I560,IF(Расчет!J560='ФОРМУЛЫ!'!$B$6,Расчет!I560*Расчет!$O$28,0))))</f>
        <v>0</v>
      </c>
      <c r="D546" s="3">
        <f>C546*Расчет!E560</f>
        <v>0</v>
      </c>
      <c r="E546" s="3">
        <f t="shared" si="65"/>
        <v>0</v>
      </c>
      <c r="F546" s="3">
        <f>E546*Расчет!E560</f>
        <v>0</v>
      </c>
      <c r="G546" s="3">
        <f>IF(Расчет!M560="",'ФОРМУЛЫ!'!E546*(100+Расчет!$M$28)/100,'ФОРМУЛЫ!'!E546*(100+Расчет!M560)/100)</f>
        <v>0</v>
      </c>
      <c r="H546" s="7">
        <f>IF(Расчет!M560="",ROUND(Расчет!K560*(1+Расчет!$M$28/100),0),ROUND(Расчет!K560*(1+Расчет!M560/100),0))</f>
        <v>0</v>
      </c>
      <c r="I546" s="7">
        <f>IF(Расчет!M560="",(Расчет!$M$28+100)/100,(Расчет!M560+100)/100)</f>
        <v>1.2</v>
      </c>
      <c r="J546" s="5">
        <f>IF(Расчет!P560="",IF($O$16=0,'ФОРМУЛЫ!'!H546,ROUND(Расчет!K560*'ФОРМУЛЫ!'!I546+L546,0)),Расчет!P560)</f>
        <v>0</v>
      </c>
      <c r="K546" s="5">
        <f>J546*Расчет!E560</f>
        <v>0</v>
      </c>
      <c r="L546" s="3">
        <f>IF($O$16=0,0,$M$16*(Расчет!K560/$O$16))</f>
        <v>0</v>
      </c>
      <c r="O546" s="3">
        <f>IF(Расчет!P560=0,Расчет!L560,0)</f>
        <v>0</v>
      </c>
      <c r="P546" s="12">
        <f t="shared" si="66"/>
        <v>0</v>
      </c>
      <c r="Q546" s="3">
        <f>IF(Расчет!H560='ФОРМУЛЫ!'!$B$5,'ФОРМУЛЫ!'!A546,0)</f>
        <v>0</v>
      </c>
      <c r="R546" s="3">
        <f>IF(Расчет!H560='ФОРМУЛЫ!'!$B$4,'ФОРМУЛЫ!'!A546,0)</f>
        <v>0</v>
      </c>
      <c r="S546" s="3">
        <f>IF(Расчет!H560='ФОРМУЛЫ!'!$B$6,'ФОРМУЛЫ!'!A546,0)</f>
        <v>0</v>
      </c>
      <c r="T546" s="5">
        <f>ROUND((IF(Расчет!R560='ФОРМУЛЫ!'!$E$3,(A546-A546/1.18),IF(Расчет!R560='ФОРМУЛЫ!'!$E$4,0,IF(Расчет!R560='ФОРМУЛЫ!'!$E$5,(A546-A546/1.1),X))))*Расчет!E560,2)</f>
        <v>0</v>
      </c>
      <c r="U546" s="3">
        <f>ROUND((IF(Расчет!R560='ФОРМУЛЫ!'!$E$3,(J546-J546/1.18),IF(Расчет!R560='ФОРМУЛЫ!'!$E$4,0,IF(Расчет!R560='ФОРМУЛЫ!'!$E$5,(J546-J546/1.1),X))))*Расчет!E560,2)</f>
        <v>0</v>
      </c>
      <c r="V546" s="3">
        <f>ROUND((J546-J546/1.18)*Расчет!E560,2)</f>
        <v>0</v>
      </c>
      <c r="W546" s="3">
        <f>ROUND(A546*Расчет!E560*0.21/365,2)</f>
        <v>0</v>
      </c>
      <c r="X546" s="3">
        <f t="shared" si="67"/>
        <v>0</v>
      </c>
      <c r="Y546" s="3">
        <f>IF(($Q$2-Расчет!X560)&gt;0,($Q$2-Расчет!X560),0)</f>
        <v>0</v>
      </c>
      <c r="Z546" s="3">
        <f t="shared" si="68"/>
        <v>0</v>
      </c>
      <c r="AA546" s="3">
        <f>IF(IF(Y546&gt;0,$Q$3-$Q$2,$Q$3-Расчет!X560)&gt;0,IF(Y546&gt;0,$Q$3-$Q$2,$Q$3-Расчет!X560),0)</f>
        <v>0</v>
      </c>
      <c r="AB546" s="3">
        <f t="shared" si="69"/>
        <v>0</v>
      </c>
      <c r="AC546" s="3">
        <f>IF(IF(AA546&gt;0,$Q$4-$Q$3,$Q$4-Расчет!X560)&gt;0,IF(AA546&gt;0,$Q$4-$Q$3,$Q$4-Расчет!X560),0)</f>
        <v>0</v>
      </c>
      <c r="AD546" s="3">
        <f t="shared" si="70"/>
        <v>0</v>
      </c>
      <c r="AE546" s="3">
        <f>IF(IF(AC546&gt;0,$Q$5-$Q$4,$Q$5-Расчет!X560)&gt;0,IF(AC546&gt;0,$Q$5-$Q$4,$Q$5-Расчет!X560),0)</f>
        <v>0</v>
      </c>
      <c r="AF546" s="3">
        <f t="shared" si="71"/>
        <v>0</v>
      </c>
      <c r="AG546" s="3">
        <f>IF(IF(AE546&gt;0,$Q$6-$Q$5,$Q$6-Расчет!X560)&gt;0,IF(AE546&gt;0,$Q$6-$Q$5,$Q$6-Расчет!X560),0)</f>
        <v>0</v>
      </c>
      <c r="AH546" s="3">
        <f t="shared" si="72"/>
        <v>0</v>
      </c>
    </row>
    <row r="547" spans="1:34" x14ac:dyDescent="0.25">
      <c r="A547" s="3">
        <f>IF(Расчет!H561='ФОРМУЛЫ!'!$B$4,Расчет!G561*Расчет!$N$28,IF(Расчет!H561='ФОРМУЛЫ!'!$B$5,Расчет!G561,IF(Расчет!H561='ФОРМУЛЫ!'!$B$6,Расчет!G561*Расчет!$O$28,0)))</f>
        <v>0</v>
      </c>
      <c r="B547" s="3">
        <f>A547*Расчет!E561</f>
        <v>0</v>
      </c>
      <c r="C547" s="3">
        <f>IF(Расчет!J561='ФОРМУЛЫ!'!$B$3,Расчет!G561*Расчет!I561/100,IF(Расчет!J561='ФОРМУЛЫ!'!$B$4,Расчет!I561*Расчет!$N$28,IF(Расчет!J561='ФОРМУЛЫ!'!$B$5,Расчет!I561,IF(Расчет!J561='ФОРМУЛЫ!'!$B$6,Расчет!I561*Расчет!$O$28,0))))</f>
        <v>0</v>
      </c>
      <c r="D547" s="3">
        <f>C547*Расчет!E561</f>
        <v>0</v>
      </c>
      <c r="E547" s="3">
        <f t="shared" si="65"/>
        <v>0</v>
      </c>
      <c r="F547" s="3">
        <f>E547*Расчет!E561</f>
        <v>0</v>
      </c>
      <c r="G547" s="3">
        <f>IF(Расчет!M561="",'ФОРМУЛЫ!'!E547*(100+Расчет!$M$28)/100,'ФОРМУЛЫ!'!E547*(100+Расчет!M561)/100)</f>
        <v>0</v>
      </c>
      <c r="H547" s="7">
        <f>IF(Расчет!M561="",ROUND(Расчет!K561*(1+Расчет!$M$28/100),0),ROUND(Расчет!K561*(1+Расчет!M561/100),0))</f>
        <v>0</v>
      </c>
      <c r="I547" s="7">
        <f>IF(Расчет!M561="",(Расчет!$M$28+100)/100,(Расчет!M561+100)/100)</f>
        <v>1.2</v>
      </c>
      <c r="J547" s="5">
        <f>IF(Расчет!P561="",IF($O$16=0,'ФОРМУЛЫ!'!H547,ROUND(Расчет!K561*'ФОРМУЛЫ!'!I547+L547,0)),Расчет!P561)</f>
        <v>0</v>
      </c>
      <c r="K547" s="5">
        <f>J547*Расчет!E561</f>
        <v>0</v>
      </c>
      <c r="L547" s="3">
        <f>IF($O$16=0,0,$M$16*(Расчет!K561/$O$16))</f>
        <v>0</v>
      </c>
      <c r="O547" s="3">
        <f>IF(Расчет!P561=0,Расчет!L561,0)</f>
        <v>0</v>
      </c>
      <c r="P547" s="12">
        <f t="shared" si="66"/>
        <v>0</v>
      </c>
      <c r="Q547" s="3">
        <f>IF(Расчет!H561='ФОРМУЛЫ!'!$B$5,'ФОРМУЛЫ!'!A547,0)</f>
        <v>0</v>
      </c>
      <c r="R547" s="3">
        <f>IF(Расчет!H561='ФОРМУЛЫ!'!$B$4,'ФОРМУЛЫ!'!A547,0)</f>
        <v>0</v>
      </c>
      <c r="S547" s="3">
        <f>IF(Расчет!H561='ФОРМУЛЫ!'!$B$6,'ФОРМУЛЫ!'!A547,0)</f>
        <v>0</v>
      </c>
      <c r="T547" s="5">
        <f>ROUND((IF(Расчет!R561='ФОРМУЛЫ!'!$E$3,(A547-A547/1.18),IF(Расчет!R561='ФОРМУЛЫ!'!$E$4,0,IF(Расчет!R561='ФОРМУЛЫ!'!$E$5,(A547-A547/1.1),X))))*Расчет!E561,2)</f>
        <v>0</v>
      </c>
      <c r="U547" s="3">
        <f>ROUND((IF(Расчет!R561='ФОРМУЛЫ!'!$E$3,(J547-J547/1.18),IF(Расчет!R561='ФОРМУЛЫ!'!$E$4,0,IF(Расчет!R561='ФОРМУЛЫ!'!$E$5,(J547-J547/1.1),X))))*Расчет!E561,2)</f>
        <v>0</v>
      </c>
      <c r="V547" s="3">
        <f>ROUND((J547-J547/1.18)*Расчет!E561,2)</f>
        <v>0</v>
      </c>
      <c r="W547" s="3">
        <f>ROUND(A547*Расчет!E561*0.21/365,2)</f>
        <v>0</v>
      </c>
      <c r="X547" s="3">
        <f t="shared" si="67"/>
        <v>0</v>
      </c>
      <c r="Y547" s="3">
        <f>IF(($Q$2-Расчет!X561)&gt;0,($Q$2-Расчет!X561),0)</f>
        <v>0</v>
      </c>
      <c r="Z547" s="3">
        <f t="shared" si="68"/>
        <v>0</v>
      </c>
      <c r="AA547" s="3">
        <f>IF(IF(Y547&gt;0,$Q$3-$Q$2,$Q$3-Расчет!X561)&gt;0,IF(Y547&gt;0,$Q$3-$Q$2,$Q$3-Расчет!X561),0)</f>
        <v>0</v>
      </c>
      <c r="AB547" s="3">
        <f t="shared" si="69"/>
        <v>0</v>
      </c>
      <c r="AC547" s="3">
        <f>IF(IF(AA547&gt;0,$Q$4-$Q$3,$Q$4-Расчет!X561)&gt;0,IF(AA547&gt;0,$Q$4-$Q$3,$Q$4-Расчет!X561),0)</f>
        <v>0</v>
      </c>
      <c r="AD547" s="3">
        <f t="shared" si="70"/>
        <v>0</v>
      </c>
      <c r="AE547" s="3">
        <f>IF(IF(AC547&gt;0,$Q$5-$Q$4,$Q$5-Расчет!X561)&gt;0,IF(AC547&gt;0,$Q$5-$Q$4,$Q$5-Расчет!X561),0)</f>
        <v>0</v>
      </c>
      <c r="AF547" s="3">
        <f t="shared" si="71"/>
        <v>0</v>
      </c>
      <c r="AG547" s="3">
        <f>IF(IF(AE547&gt;0,$Q$6-$Q$5,$Q$6-Расчет!X561)&gt;0,IF(AE547&gt;0,$Q$6-$Q$5,$Q$6-Расчет!X561),0)</f>
        <v>0</v>
      </c>
      <c r="AH547" s="3">
        <f t="shared" si="72"/>
        <v>0</v>
      </c>
    </row>
    <row r="548" spans="1:34" x14ac:dyDescent="0.25">
      <c r="A548" s="3">
        <f>IF(Расчет!H562='ФОРМУЛЫ!'!$B$4,Расчет!G562*Расчет!$N$28,IF(Расчет!H562='ФОРМУЛЫ!'!$B$5,Расчет!G562,IF(Расчет!H562='ФОРМУЛЫ!'!$B$6,Расчет!G562*Расчет!$O$28,0)))</f>
        <v>0</v>
      </c>
      <c r="B548" s="3">
        <f>A548*Расчет!E562</f>
        <v>0</v>
      </c>
      <c r="C548" s="3">
        <f>IF(Расчет!J562='ФОРМУЛЫ!'!$B$3,Расчет!G562*Расчет!I562/100,IF(Расчет!J562='ФОРМУЛЫ!'!$B$4,Расчет!I562*Расчет!$N$28,IF(Расчет!J562='ФОРМУЛЫ!'!$B$5,Расчет!I562,IF(Расчет!J562='ФОРМУЛЫ!'!$B$6,Расчет!I562*Расчет!$O$28,0))))</f>
        <v>0</v>
      </c>
      <c r="D548" s="3">
        <f>C548*Расчет!E562</f>
        <v>0</v>
      </c>
      <c r="E548" s="3">
        <f t="shared" si="65"/>
        <v>0</v>
      </c>
      <c r="F548" s="3">
        <f>E548*Расчет!E562</f>
        <v>0</v>
      </c>
      <c r="G548" s="3">
        <f>IF(Расчет!M562="",'ФОРМУЛЫ!'!E548*(100+Расчет!$M$28)/100,'ФОРМУЛЫ!'!E548*(100+Расчет!M562)/100)</f>
        <v>0</v>
      </c>
      <c r="H548" s="7">
        <f>IF(Расчет!M562="",ROUND(Расчет!K562*(1+Расчет!$M$28/100),0),ROUND(Расчет!K562*(1+Расчет!M562/100),0))</f>
        <v>0</v>
      </c>
      <c r="I548" s="7">
        <f>IF(Расчет!M562="",(Расчет!$M$28+100)/100,(Расчет!M562+100)/100)</f>
        <v>1.2</v>
      </c>
      <c r="J548" s="5">
        <f>IF(Расчет!P562="",IF($O$16=0,'ФОРМУЛЫ!'!H548,ROUND(Расчет!K562*'ФОРМУЛЫ!'!I548+L548,0)),Расчет!P562)</f>
        <v>0</v>
      </c>
      <c r="K548" s="5">
        <f>J548*Расчет!E562</f>
        <v>0</v>
      </c>
      <c r="L548" s="3">
        <f>IF($O$16=0,0,$M$16*(Расчет!K562/$O$16))</f>
        <v>0</v>
      </c>
      <c r="O548" s="3">
        <f>IF(Расчет!P562=0,Расчет!L562,0)</f>
        <v>0</v>
      </c>
      <c r="P548" s="12">
        <f t="shared" si="66"/>
        <v>0</v>
      </c>
      <c r="Q548" s="3">
        <f>IF(Расчет!H562='ФОРМУЛЫ!'!$B$5,'ФОРМУЛЫ!'!A548,0)</f>
        <v>0</v>
      </c>
      <c r="R548" s="3">
        <f>IF(Расчет!H562='ФОРМУЛЫ!'!$B$4,'ФОРМУЛЫ!'!A548,0)</f>
        <v>0</v>
      </c>
      <c r="S548" s="3">
        <f>IF(Расчет!H562='ФОРМУЛЫ!'!$B$6,'ФОРМУЛЫ!'!A548,0)</f>
        <v>0</v>
      </c>
      <c r="T548" s="5">
        <f>ROUND((IF(Расчет!R562='ФОРМУЛЫ!'!$E$3,(A548-A548/1.18),IF(Расчет!R562='ФОРМУЛЫ!'!$E$4,0,IF(Расчет!R562='ФОРМУЛЫ!'!$E$5,(A548-A548/1.1),X))))*Расчет!E562,2)</f>
        <v>0</v>
      </c>
      <c r="U548" s="3">
        <f>ROUND((IF(Расчет!R562='ФОРМУЛЫ!'!$E$3,(J548-J548/1.18),IF(Расчет!R562='ФОРМУЛЫ!'!$E$4,0,IF(Расчет!R562='ФОРМУЛЫ!'!$E$5,(J548-J548/1.1),X))))*Расчет!E562,2)</f>
        <v>0</v>
      </c>
      <c r="V548" s="3">
        <f>ROUND((J548-J548/1.18)*Расчет!E562,2)</f>
        <v>0</v>
      </c>
      <c r="W548" s="3">
        <f>ROUND(A548*Расчет!E562*0.21/365,2)</f>
        <v>0</v>
      </c>
      <c r="X548" s="3">
        <f t="shared" si="67"/>
        <v>0</v>
      </c>
      <c r="Y548" s="3">
        <f>IF(($Q$2-Расчет!X562)&gt;0,($Q$2-Расчет!X562),0)</f>
        <v>0</v>
      </c>
      <c r="Z548" s="3">
        <f t="shared" si="68"/>
        <v>0</v>
      </c>
      <c r="AA548" s="3">
        <f>IF(IF(Y548&gt;0,$Q$3-$Q$2,$Q$3-Расчет!X562)&gt;0,IF(Y548&gt;0,$Q$3-$Q$2,$Q$3-Расчет!X562),0)</f>
        <v>0</v>
      </c>
      <c r="AB548" s="3">
        <f t="shared" si="69"/>
        <v>0</v>
      </c>
      <c r="AC548" s="3">
        <f>IF(IF(AA548&gt;0,$Q$4-$Q$3,$Q$4-Расчет!X562)&gt;0,IF(AA548&gt;0,$Q$4-$Q$3,$Q$4-Расчет!X562),0)</f>
        <v>0</v>
      </c>
      <c r="AD548" s="3">
        <f t="shared" si="70"/>
        <v>0</v>
      </c>
      <c r="AE548" s="3">
        <f>IF(IF(AC548&gt;0,$Q$5-$Q$4,$Q$5-Расчет!X562)&gt;0,IF(AC548&gt;0,$Q$5-$Q$4,$Q$5-Расчет!X562),0)</f>
        <v>0</v>
      </c>
      <c r="AF548" s="3">
        <f t="shared" si="71"/>
        <v>0</v>
      </c>
      <c r="AG548" s="3">
        <f>IF(IF(AE548&gt;0,$Q$6-$Q$5,$Q$6-Расчет!X562)&gt;0,IF(AE548&gt;0,$Q$6-$Q$5,$Q$6-Расчет!X562),0)</f>
        <v>0</v>
      </c>
      <c r="AH548" s="3">
        <f t="shared" si="72"/>
        <v>0</v>
      </c>
    </row>
    <row r="549" spans="1:34" x14ac:dyDescent="0.25">
      <c r="A549" s="3">
        <f>IF(Расчет!H563='ФОРМУЛЫ!'!$B$4,Расчет!G563*Расчет!$N$28,IF(Расчет!H563='ФОРМУЛЫ!'!$B$5,Расчет!G563,IF(Расчет!H563='ФОРМУЛЫ!'!$B$6,Расчет!G563*Расчет!$O$28,0)))</f>
        <v>0</v>
      </c>
      <c r="B549" s="3">
        <f>A549*Расчет!E563</f>
        <v>0</v>
      </c>
      <c r="C549" s="3">
        <f>IF(Расчет!J563='ФОРМУЛЫ!'!$B$3,Расчет!G563*Расчет!I563/100,IF(Расчет!J563='ФОРМУЛЫ!'!$B$4,Расчет!I563*Расчет!$N$28,IF(Расчет!J563='ФОРМУЛЫ!'!$B$5,Расчет!I563,IF(Расчет!J563='ФОРМУЛЫ!'!$B$6,Расчет!I563*Расчет!$O$28,0))))</f>
        <v>0</v>
      </c>
      <c r="D549" s="3">
        <f>C549*Расчет!E563</f>
        <v>0</v>
      </c>
      <c r="E549" s="3">
        <f t="shared" si="65"/>
        <v>0</v>
      </c>
      <c r="F549" s="3">
        <f>E549*Расчет!E563</f>
        <v>0</v>
      </c>
      <c r="G549" s="3">
        <f>IF(Расчет!M563="",'ФОРМУЛЫ!'!E549*(100+Расчет!$M$28)/100,'ФОРМУЛЫ!'!E549*(100+Расчет!M563)/100)</f>
        <v>0</v>
      </c>
      <c r="H549" s="7">
        <f>IF(Расчет!M563="",ROUND(Расчет!K563*(1+Расчет!$M$28/100),0),ROUND(Расчет!K563*(1+Расчет!M563/100),0))</f>
        <v>0</v>
      </c>
      <c r="I549" s="7">
        <f>IF(Расчет!M563="",(Расчет!$M$28+100)/100,(Расчет!M563+100)/100)</f>
        <v>1.2</v>
      </c>
      <c r="J549" s="5">
        <f>IF(Расчет!P563="",IF($O$16=0,'ФОРМУЛЫ!'!H549,ROUND(Расчет!K563*'ФОРМУЛЫ!'!I549+L549,0)),Расчет!P563)</f>
        <v>0</v>
      </c>
      <c r="K549" s="5">
        <f>J549*Расчет!E563</f>
        <v>0</v>
      </c>
      <c r="L549" s="3">
        <f>IF($O$16=0,0,$M$16*(Расчет!K563/$O$16))</f>
        <v>0</v>
      </c>
      <c r="O549" s="3">
        <f>IF(Расчет!P563=0,Расчет!L563,0)</f>
        <v>0</v>
      </c>
      <c r="P549" s="12">
        <f t="shared" si="66"/>
        <v>0</v>
      </c>
      <c r="Q549" s="3">
        <f>IF(Расчет!H563='ФОРМУЛЫ!'!$B$5,'ФОРМУЛЫ!'!A549,0)</f>
        <v>0</v>
      </c>
      <c r="R549" s="3">
        <f>IF(Расчет!H563='ФОРМУЛЫ!'!$B$4,'ФОРМУЛЫ!'!A549,0)</f>
        <v>0</v>
      </c>
      <c r="S549" s="3">
        <f>IF(Расчет!H563='ФОРМУЛЫ!'!$B$6,'ФОРМУЛЫ!'!A549,0)</f>
        <v>0</v>
      </c>
      <c r="T549" s="5">
        <f>ROUND((IF(Расчет!R563='ФОРМУЛЫ!'!$E$3,(A549-A549/1.18),IF(Расчет!R563='ФОРМУЛЫ!'!$E$4,0,IF(Расчет!R563='ФОРМУЛЫ!'!$E$5,(A549-A549/1.1),X))))*Расчет!E563,2)</f>
        <v>0</v>
      </c>
      <c r="U549" s="3">
        <f>ROUND((IF(Расчет!R563='ФОРМУЛЫ!'!$E$3,(J549-J549/1.18),IF(Расчет!R563='ФОРМУЛЫ!'!$E$4,0,IF(Расчет!R563='ФОРМУЛЫ!'!$E$5,(J549-J549/1.1),X))))*Расчет!E563,2)</f>
        <v>0</v>
      </c>
      <c r="V549" s="3">
        <f>ROUND((J549-J549/1.18)*Расчет!E563,2)</f>
        <v>0</v>
      </c>
      <c r="W549" s="3">
        <f>ROUND(A549*Расчет!E563*0.21/365,2)</f>
        <v>0</v>
      </c>
      <c r="X549" s="3">
        <f t="shared" si="67"/>
        <v>0</v>
      </c>
      <c r="Y549" s="3">
        <f>IF(($Q$2-Расчет!X563)&gt;0,($Q$2-Расчет!X563),0)</f>
        <v>0</v>
      </c>
      <c r="Z549" s="3">
        <f t="shared" si="68"/>
        <v>0</v>
      </c>
      <c r="AA549" s="3">
        <f>IF(IF(Y549&gt;0,$Q$3-$Q$2,$Q$3-Расчет!X563)&gt;0,IF(Y549&gt;0,$Q$3-$Q$2,$Q$3-Расчет!X563),0)</f>
        <v>0</v>
      </c>
      <c r="AB549" s="3">
        <f t="shared" si="69"/>
        <v>0</v>
      </c>
      <c r="AC549" s="3">
        <f>IF(IF(AA549&gt;0,$Q$4-$Q$3,$Q$4-Расчет!X563)&gt;0,IF(AA549&gt;0,$Q$4-$Q$3,$Q$4-Расчет!X563),0)</f>
        <v>0</v>
      </c>
      <c r="AD549" s="3">
        <f t="shared" si="70"/>
        <v>0</v>
      </c>
      <c r="AE549" s="3">
        <f>IF(IF(AC549&gt;0,$Q$5-$Q$4,$Q$5-Расчет!X563)&gt;0,IF(AC549&gt;0,$Q$5-$Q$4,$Q$5-Расчет!X563),0)</f>
        <v>0</v>
      </c>
      <c r="AF549" s="3">
        <f t="shared" si="71"/>
        <v>0</v>
      </c>
      <c r="AG549" s="3">
        <f>IF(IF(AE549&gt;0,$Q$6-$Q$5,$Q$6-Расчет!X563)&gt;0,IF(AE549&gt;0,$Q$6-$Q$5,$Q$6-Расчет!X563),0)</f>
        <v>0</v>
      </c>
      <c r="AH549" s="3">
        <f t="shared" si="72"/>
        <v>0</v>
      </c>
    </row>
    <row r="550" spans="1:34" x14ac:dyDescent="0.25">
      <c r="A550" s="3">
        <f>IF(Расчет!H564='ФОРМУЛЫ!'!$B$4,Расчет!G564*Расчет!$N$28,IF(Расчет!H564='ФОРМУЛЫ!'!$B$5,Расчет!G564,IF(Расчет!H564='ФОРМУЛЫ!'!$B$6,Расчет!G564*Расчет!$O$28,0)))</f>
        <v>0</v>
      </c>
      <c r="B550" s="3">
        <f>A550*Расчет!E564</f>
        <v>0</v>
      </c>
      <c r="C550" s="3">
        <f>IF(Расчет!J564='ФОРМУЛЫ!'!$B$3,Расчет!G564*Расчет!I564/100,IF(Расчет!J564='ФОРМУЛЫ!'!$B$4,Расчет!I564*Расчет!$N$28,IF(Расчет!J564='ФОРМУЛЫ!'!$B$5,Расчет!I564,IF(Расчет!J564='ФОРМУЛЫ!'!$B$6,Расчет!I564*Расчет!$O$28,0))))</f>
        <v>0</v>
      </c>
      <c r="D550" s="3">
        <f>C550*Расчет!E564</f>
        <v>0</v>
      </c>
      <c r="E550" s="3">
        <f t="shared" si="65"/>
        <v>0</v>
      </c>
      <c r="F550" s="3">
        <f>E550*Расчет!E564</f>
        <v>0</v>
      </c>
      <c r="G550" s="3">
        <f>IF(Расчет!M564="",'ФОРМУЛЫ!'!E550*(100+Расчет!$M$28)/100,'ФОРМУЛЫ!'!E550*(100+Расчет!M564)/100)</f>
        <v>0</v>
      </c>
      <c r="H550" s="7">
        <f>IF(Расчет!M564="",ROUND(Расчет!K564*(1+Расчет!$M$28/100),0),ROUND(Расчет!K564*(1+Расчет!M564/100),0))</f>
        <v>0</v>
      </c>
      <c r="I550" s="7">
        <f>IF(Расчет!M564="",(Расчет!$M$28+100)/100,(Расчет!M564+100)/100)</f>
        <v>1.2</v>
      </c>
      <c r="J550" s="5">
        <f>IF(Расчет!P564="",IF($O$16=0,'ФОРМУЛЫ!'!H550,ROUND(Расчет!K564*'ФОРМУЛЫ!'!I550+L550,0)),Расчет!P564)</f>
        <v>0</v>
      </c>
      <c r="K550" s="5">
        <f>J550*Расчет!E564</f>
        <v>0</v>
      </c>
      <c r="L550" s="3">
        <f>IF($O$16=0,0,$M$16*(Расчет!K564/$O$16))</f>
        <v>0</v>
      </c>
      <c r="O550" s="3">
        <f>IF(Расчет!P564=0,Расчет!L564,0)</f>
        <v>0</v>
      </c>
      <c r="P550" s="12">
        <f t="shared" si="66"/>
        <v>0</v>
      </c>
      <c r="Q550" s="3">
        <f>IF(Расчет!H564='ФОРМУЛЫ!'!$B$5,'ФОРМУЛЫ!'!A550,0)</f>
        <v>0</v>
      </c>
      <c r="R550" s="3">
        <f>IF(Расчет!H564='ФОРМУЛЫ!'!$B$4,'ФОРМУЛЫ!'!A550,0)</f>
        <v>0</v>
      </c>
      <c r="S550" s="3">
        <f>IF(Расчет!H564='ФОРМУЛЫ!'!$B$6,'ФОРМУЛЫ!'!A550,0)</f>
        <v>0</v>
      </c>
      <c r="T550" s="5">
        <f>ROUND((IF(Расчет!R564='ФОРМУЛЫ!'!$E$3,(A550-A550/1.18),IF(Расчет!R564='ФОРМУЛЫ!'!$E$4,0,IF(Расчет!R564='ФОРМУЛЫ!'!$E$5,(A550-A550/1.1),X))))*Расчет!E564,2)</f>
        <v>0</v>
      </c>
      <c r="U550" s="3">
        <f>ROUND((IF(Расчет!R564='ФОРМУЛЫ!'!$E$3,(J550-J550/1.18),IF(Расчет!R564='ФОРМУЛЫ!'!$E$4,0,IF(Расчет!R564='ФОРМУЛЫ!'!$E$5,(J550-J550/1.1),X))))*Расчет!E564,2)</f>
        <v>0</v>
      </c>
      <c r="V550" s="3">
        <f>ROUND((J550-J550/1.18)*Расчет!E564,2)</f>
        <v>0</v>
      </c>
      <c r="W550" s="3">
        <f>ROUND(A550*Расчет!E564*0.21/365,2)</f>
        <v>0</v>
      </c>
      <c r="X550" s="3">
        <f t="shared" si="67"/>
        <v>0</v>
      </c>
      <c r="Y550" s="3">
        <f>IF(($Q$2-Расчет!X564)&gt;0,($Q$2-Расчет!X564),0)</f>
        <v>0</v>
      </c>
      <c r="Z550" s="3">
        <f t="shared" si="68"/>
        <v>0</v>
      </c>
      <c r="AA550" s="3">
        <f>IF(IF(Y550&gt;0,$Q$3-$Q$2,$Q$3-Расчет!X564)&gt;0,IF(Y550&gt;0,$Q$3-$Q$2,$Q$3-Расчет!X564),0)</f>
        <v>0</v>
      </c>
      <c r="AB550" s="3">
        <f t="shared" si="69"/>
        <v>0</v>
      </c>
      <c r="AC550" s="3">
        <f>IF(IF(AA550&gt;0,$Q$4-$Q$3,$Q$4-Расчет!X564)&gt;0,IF(AA550&gt;0,$Q$4-$Q$3,$Q$4-Расчет!X564),0)</f>
        <v>0</v>
      </c>
      <c r="AD550" s="3">
        <f t="shared" si="70"/>
        <v>0</v>
      </c>
      <c r="AE550" s="3">
        <f>IF(IF(AC550&gt;0,$Q$5-$Q$4,$Q$5-Расчет!X564)&gt;0,IF(AC550&gt;0,$Q$5-$Q$4,$Q$5-Расчет!X564),0)</f>
        <v>0</v>
      </c>
      <c r="AF550" s="3">
        <f t="shared" si="71"/>
        <v>0</v>
      </c>
      <c r="AG550" s="3">
        <f>IF(IF(AE550&gt;0,$Q$6-$Q$5,$Q$6-Расчет!X564)&gt;0,IF(AE550&gt;0,$Q$6-$Q$5,$Q$6-Расчет!X564),0)</f>
        <v>0</v>
      </c>
      <c r="AH550" s="3">
        <f t="shared" si="72"/>
        <v>0</v>
      </c>
    </row>
    <row r="551" spans="1:34" x14ac:dyDescent="0.25">
      <c r="A551" s="3">
        <f>IF(Расчет!H565='ФОРМУЛЫ!'!$B$4,Расчет!G565*Расчет!$N$28,IF(Расчет!H565='ФОРМУЛЫ!'!$B$5,Расчет!G565,IF(Расчет!H565='ФОРМУЛЫ!'!$B$6,Расчет!G565*Расчет!$O$28,0)))</f>
        <v>0</v>
      </c>
      <c r="B551" s="3">
        <f>A551*Расчет!E565</f>
        <v>0</v>
      </c>
      <c r="C551" s="3">
        <f>IF(Расчет!J565='ФОРМУЛЫ!'!$B$3,Расчет!G565*Расчет!I565/100,IF(Расчет!J565='ФОРМУЛЫ!'!$B$4,Расчет!I565*Расчет!$N$28,IF(Расчет!J565='ФОРМУЛЫ!'!$B$5,Расчет!I565,IF(Расчет!J565='ФОРМУЛЫ!'!$B$6,Расчет!I565*Расчет!$O$28,0))))</f>
        <v>0</v>
      </c>
      <c r="D551" s="3">
        <f>C551*Расчет!E565</f>
        <v>0</v>
      </c>
      <c r="E551" s="3">
        <f t="shared" si="65"/>
        <v>0</v>
      </c>
      <c r="F551" s="3">
        <f>E551*Расчет!E565</f>
        <v>0</v>
      </c>
      <c r="G551" s="3">
        <f>IF(Расчет!M565="",'ФОРМУЛЫ!'!E551*(100+Расчет!$M$28)/100,'ФОРМУЛЫ!'!E551*(100+Расчет!M565)/100)</f>
        <v>0</v>
      </c>
      <c r="H551" s="7">
        <f>IF(Расчет!M565="",ROUND(Расчет!K565*(1+Расчет!$M$28/100),0),ROUND(Расчет!K565*(1+Расчет!M565/100),0))</f>
        <v>0</v>
      </c>
      <c r="I551" s="7">
        <f>IF(Расчет!M565="",(Расчет!$M$28+100)/100,(Расчет!M565+100)/100)</f>
        <v>1.2</v>
      </c>
      <c r="J551" s="5">
        <f>IF(Расчет!P565="",IF($O$16=0,'ФОРМУЛЫ!'!H551,ROUND(Расчет!K565*'ФОРМУЛЫ!'!I551+L551,0)),Расчет!P565)</f>
        <v>0</v>
      </c>
      <c r="K551" s="5">
        <f>J551*Расчет!E565</f>
        <v>0</v>
      </c>
      <c r="L551" s="3">
        <f>IF($O$16=0,0,$M$16*(Расчет!K565/$O$16))</f>
        <v>0</v>
      </c>
      <c r="O551" s="3">
        <f>IF(Расчет!P565=0,Расчет!L565,0)</f>
        <v>0</v>
      </c>
      <c r="P551" s="12">
        <f t="shared" si="66"/>
        <v>0</v>
      </c>
      <c r="Q551" s="3">
        <f>IF(Расчет!H565='ФОРМУЛЫ!'!$B$5,'ФОРМУЛЫ!'!A551,0)</f>
        <v>0</v>
      </c>
      <c r="R551" s="3">
        <f>IF(Расчет!H565='ФОРМУЛЫ!'!$B$4,'ФОРМУЛЫ!'!A551,0)</f>
        <v>0</v>
      </c>
      <c r="S551" s="3">
        <f>IF(Расчет!H565='ФОРМУЛЫ!'!$B$6,'ФОРМУЛЫ!'!A551,0)</f>
        <v>0</v>
      </c>
      <c r="T551" s="5">
        <f>ROUND((IF(Расчет!R565='ФОРМУЛЫ!'!$E$3,(A551-A551/1.18),IF(Расчет!R565='ФОРМУЛЫ!'!$E$4,0,IF(Расчет!R565='ФОРМУЛЫ!'!$E$5,(A551-A551/1.1),X))))*Расчет!E565,2)</f>
        <v>0</v>
      </c>
      <c r="U551" s="3">
        <f>ROUND((IF(Расчет!R565='ФОРМУЛЫ!'!$E$3,(J551-J551/1.18),IF(Расчет!R565='ФОРМУЛЫ!'!$E$4,0,IF(Расчет!R565='ФОРМУЛЫ!'!$E$5,(J551-J551/1.1),X))))*Расчет!E565,2)</f>
        <v>0</v>
      </c>
      <c r="V551" s="3">
        <f>ROUND((J551-J551/1.18)*Расчет!E565,2)</f>
        <v>0</v>
      </c>
      <c r="W551" s="3">
        <f>ROUND(A551*Расчет!E565*0.21/365,2)</f>
        <v>0</v>
      </c>
      <c r="X551" s="3">
        <f t="shared" si="67"/>
        <v>0</v>
      </c>
      <c r="Y551" s="3">
        <f>IF(($Q$2-Расчет!X565)&gt;0,($Q$2-Расчет!X565),0)</f>
        <v>0</v>
      </c>
      <c r="Z551" s="3">
        <f t="shared" si="68"/>
        <v>0</v>
      </c>
      <c r="AA551" s="3">
        <f>IF(IF(Y551&gt;0,$Q$3-$Q$2,$Q$3-Расчет!X565)&gt;0,IF(Y551&gt;0,$Q$3-$Q$2,$Q$3-Расчет!X565),0)</f>
        <v>0</v>
      </c>
      <c r="AB551" s="3">
        <f t="shared" si="69"/>
        <v>0</v>
      </c>
      <c r="AC551" s="3">
        <f>IF(IF(AA551&gt;0,$Q$4-$Q$3,$Q$4-Расчет!X565)&gt;0,IF(AA551&gt;0,$Q$4-$Q$3,$Q$4-Расчет!X565),0)</f>
        <v>0</v>
      </c>
      <c r="AD551" s="3">
        <f t="shared" si="70"/>
        <v>0</v>
      </c>
      <c r="AE551" s="3">
        <f>IF(IF(AC551&gt;0,$Q$5-$Q$4,$Q$5-Расчет!X565)&gt;0,IF(AC551&gt;0,$Q$5-$Q$4,$Q$5-Расчет!X565),0)</f>
        <v>0</v>
      </c>
      <c r="AF551" s="3">
        <f t="shared" si="71"/>
        <v>0</v>
      </c>
      <c r="AG551" s="3">
        <f>IF(IF(AE551&gt;0,$Q$6-$Q$5,$Q$6-Расчет!X565)&gt;0,IF(AE551&gt;0,$Q$6-$Q$5,$Q$6-Расчет!X565),0)</f>
        <v>0</v>
      </c>
      <c r="AH551" s="3">
        <f t="shared" si="72"/>
        <v>0</v>
      </c>
    </row>
    <row r="552" spans="1:34" x14ac:dyDescent="0.25">
      <c r="A552" s="3">
        <f>IF(Расчет!H566='ФОРМУЛЫ!'!$B$4,Расчет!G566*Расчет!$N$28,IF(Расчет!H566='ФОРМУЛЫ!'!$B$5,Расчет!G566,IF(Расчет!H566='ФОРМУЛЫ!'!$B$6,Расчет!G566*Расчет!$O$28,0)))</f>
        <v>0</v>
      </c>
      <c r="B552" s="3">
        <f>A552*Расчет!E566</f>
        <v>0</v>
      </c>
      <c r="C552" s="3">
        <f>IF(Расчет!J566='ФОРМУЛЫ!'!$B$3,Расчет!G566*Расчет!I566/100,IF(Расчет!J566='ФОРМУЛЫ!'!$B$4,Расчет!I566*Расчет!$N$28,IF(Расчет!J566='ФОРМУЛЫ!'!$B$5,Расчет!I566,IF(Расчет!J566='ФОРМУЛЫ!'!$B$6,Расчет!I566*Расчет!$O$28,0))))</f>
        <v>0</v>
      </c>
      <c r="D552" s="3">
        <f>C552*Расчет!E566</f>
        <v>0</v>
      </c>
      <c r="E552" s="3">
        <f t="shared" si="65"/>
        <v>0</v>
      </c>
      <c r="F552" s="3">
        <f>E552*Расчет!E566</f>
        <v>0</v>
      </c>
      <c r="G552" s="3">
        <f>IF(Расчет!M566="",'ФОРМУЛЫ!'!E552*(100+Расчет!$M$28)/100,'ФОРМУЛЫ!'!E552*(100+Расчет!M566)/100)</f>
        <v>0</v>
      </c>
      <c r="H552" s="7">
        <f>IF(Расчет!M566="",ROUND(Расчет!K566*(1+Расчет!$M$28/100),0),ROUND(Расчет!K566*(1+Расчет!M566/100),0))</f>
        <v>0</v>
      </c>
      <c r="I552" s="7">
        <f>IF(Расчет!M566="",(Расчет!$M$28+100)/100,(Расчет!M566+100)/100)</f>
        <v>1.2</v>
      </c>
      <c r="J552" s="5">
        <f>IF(Расчет!P566="",IF($O$16=0,'ФОРМУЛЫ!'!H552,ROUND(Расчет!K566*'ФОРМУЛЫ!'!I552+L552,0)),Расчет!P566)</f>
        <v>0</v>
      </c>
      <c r="K552" s="5">
        <f>J552*Расчет!E566</f>
        <v>0</v>
      </c>
      <c r="L552" s="3">
        <f>IF($O$16=0,0,$M$16*(Расчет!K566/$O$16))</f>
        <v>0</v>
      </c>
      <c r="O552" s="3">
        <f>IF(Расчет!P566=0,Расчет!L566,0)</f>
        <v>0</v>
      </c>
      <c r="P552" s="12">
        <f t="shared" si="66"/>
        <v>0</v>
      </c>
      <c r="Q552" s="3">
        <f>IF(Расчет!H566='ФОРМУЛЫ!'!$B$5,'ФОРМУЛЫ!'!A552,0)</f>
        <v>0</v>
      </c>
      <c r="R552" s="3">
        <f>IF(Расчет!H566='ФОРМУЛЫ!'!$B$4,'ФОРМУЛЫ!'!A552,0)</f>
        <v>0</v>
      </c>
      <c r="S552" s="3">
        <f>IF(Расчет!H566='ФОРМУЛЫ!'!$B$6,'ФОРМУЛЫ!'!A552,0)</f>
        <v>0</v>
      </c>
      <c r="T552" s="5">
        <f>ROUND((IF(Расчет!R566='ФОРМУЛЫ!'!$E$3,(A552-A552/1.18),IF(Расчет!R566='ФОРМУЛЫ!'!$E$4,0,IF(Расчет!R566='ФОРМУЛЫ!'!$E$5,(A552-A552/1.1),X))))*Расчет!E566,2)</f>
        <v>0</v>
      </c>
      <c r="U552" s="3">
        <f>ROUND((IF(Расчет!R566='ФОРМУЛЫ!'!$E$3,(J552-J552/1.18),IF(Расчет!R566='ФОРМУЛЫ!'!$E$4,0,IF(Расчет!R566='ФОРМУЛЫ!'!$E$5,(J552-J552/1.1),X))))*Расчет!E566,2)</f>
        <v>0</v>
      </c>
      <c r="V552" s="3">
        <f>ROUND((J552-J552/1.18)*Расчет!E566,2)</f>
        <v>0</v>
      </c>
      <c r="W552" s="3">
        <f>ROUND(A552*Расчет!E566*0.21/365,2)</f>
        <v>0</v>
      </c>
      <c r="X552" s="3">
        <f t="shared" si="67"/>
        <v>0</v>
      </c>
      <c r="Y552" s="3">
        <f>IF(($Q$2-Расчет!X566)&gt;0,($Q$2-Расчет!X566),0)</f>
        <v>0</v>
      </c>
      <c r="Z552" s="3">
        <f t="shared" si="68"/>
        <v>0</v>
      </c>
      <c r="AA552" s="3">
        <f>IF(IF(Y552&gt;0,$Q$3-$Q$2,$Q$3-Расчет!X566)&gt;0,IF(Y552&gt;0,$Q$3-$Q$2,$Q$3-Расчет!X566),0)</f>
        <v>0</v>
      </c>
      <c r="AB552" s="3">
        <f t="shared" si="69"/>
        <v>0</v>
      </c>
      <c r="AC552" s="3">
        <f>IF(IF(AA552&gt;0,$Q$4-$Q$3,$Q$4-Расчет!X566)&gt;0,IF(AA552&gt;0,$Q$4-$Q$3,$Q$4-Расчет!X566),0)</f>
        <v>0</v>
      </c>
      <c r="AD552" s="3">
        <f t="shared" si="70"/>
        <v>0</v>
      </c>
      <c r="AE552" s="3">
        <f>IF(IF(AC552&gt;0,$Q$5-$Q$4,$Q$5-Расчет!X566)&gt;0,IF(AC552&gt;0,$Q$5-$Q$4,$Q$5-Расчет!X566),0)</f>
        <v>0</v>
      </c>
      <c r="AF552" s="3">
        <f t="shared" si="71"/>
        <v>0</v>
      </c>
      <c r="AG552" s="3">
        <f>IF(IF(AE552&gt;0,$Q$6-$Q$5,$Q$6-Расчет!X566)&gt;0,IF(AE552&gt;0,$Q$6-$Q$5,$Q$6-Расчет!X566),0)</f>
        <v>0</v>
      </c>
      <c r="AH552" s="3">
        <f t="shared" si="72"/>
        <v>0</v>
      </c>
    </row>
    <row r="553" spans="1:34" x14ac:dyDescent="0.25">
      <c r="A553" s="3">
        <f>IF(Расчет!H567='ФОРМУЛЫ!'!$B$4,Расчет!G567*Расчет!$N$28,IF(Расчет!H567='ФОРМУЛЫ!'!$B$5,Расчет!G567,IF(Расчет!H567='ФОРМУЛЫ!'!$B$6,Расчет!G567*Расчет!$O$28,0)))</f>
        <v>0</v>
      </c>
      <c r="B553" s="3">
        <f>A553*Расчет!E567</f>
        <v>0</v>
      </c>
      <c r="C553" s="3">
        <f>IF(Расчет!J567='ФОРМУЛЫ!'!$B$3,Расчет!G567*Расчет!I567/100,IF(Расчет!J567='ФОРМУЛЫ!'!$B$4,Расчет!I567*Расчет!$N$28,IF(Расчет!J567='ФОРМУЛЫ!'!$B$5,Расчет!I567,IF(Расчет!J567='ФОРМУЛЫ!'!$B$6,Расчет!I567*Расчет!$O$28,0))))</f>
        <v>0</v>
      </c>
      <c r="D553" s="3">
        <f>C553*Расчет!E567</f>
        <v>0</v>
      </c>
      <c r="E553" s="3">
        <f t="shared" si="65"/>
        <v>0</v>
      </c>
      <c r="F553" s="3">
        <f>E553*Расчет!E567</f>
        <v>0</v>
      </c>
      <c r="G553" s="3">
        <f>IF(Расчет!M567="",'ФОРМУЛЫ!'!E553*(100+Расчет!$M$28)/100,'ФОРМУЛЫ!'!E553*(100+Расчет!M567)/100)</f>
        <v>0</v>
      </c>
      <c r="H553" s="7">
        <f>IF(Расчет!M567="",ROUND(Расчет!K567*(1+Расчет!$M$28/100),0),ROUND(Расчет!K567*(1+Расчет!M567/100),0))</f>
        <v>0</v>
      </c>
      <c r="I553" s="7">
        <f>IF(Расчет!M567="",(Расчет!$M$28+100)/100,(Расчет!M567+100)/100)</f>
        <v>1.2</v>
      </c>
      <c r="J553" s="5">
        <f>IF(Расчет!P567="",IF($O$16=0,'ФОРМУЛЫ!'!H553,ROUND(Расчет!K567*'ФОРМУЛЫ!'!I553+L553,0)),Расчет!P567)</f>
        <v>0</v>
      </c>
      <c r="K553" s="5">
        <f>J553*Расчет!E567</f>
        <v>0</v>
      </c>
      <c r="L553" s="3">
        <f>IF($O$16=0,0,$M$16*(Расчет!K567/$O$16))</f>
        <v>0</v>
      </c>
      <c r="O553" s="3">
        <f>IF(Расчет!P567=0,Расчет!L567,0)</f>
        <v>0</v>
      </c>
      <c r="P553" s="12">
        <f t="shared" si="66"/>
        <v>0</v>
      </c>
      <c r="Q553" s="3">
        <f>IF(Расчет!H567='ФОРМУЛЫ!'!$B$5,'ФОРМУЛЫ!'!A553,0)</f>
        <v>0</v>
      </c>
      <c r="R553" s="3">
        <f>IF(Расчет!H567='ФОРМУЛЫ!'!$B$4,'ФОРМУЛЫ!'!A553,0)</f>
        <v>0</v>
      </c>
      <c r="S553" s="3">
        <f>IF(Расчет!H567='ФОРМУЛЫ!'!$B$6,'ФОРМУЛЫ!'!A553,0)</f>
        <v>0</v>
      </c>
      <c r="T553" s="5">
        <f>ROUND((IF(Расчет!R567='ФОРМУЛЫ!'!$E$3,(A553-A553/1.18),IF(Расчет!R567='ФОРМУЛЫ!'!$E$4,0,IF(Расчет!R567='ФОРМУЛЫ!'!$E$5,(A553-A553/1.1),X))))*Расчет!E567,2)</f>
        <v>0</v>
      </c>
      <c r="U553" s="3">
        <f>ROUND((IF(Расчет!R567='ФОРМУЛЫ!'!$E$3,(J553-J553/1.18),IF(Расчет!R567='ФОРМУЛЫ!'!$E$4,0,IF(Расчет!R567='ФОРМУЛЫ!'!$E$5,(J553-J553/1.1),X))))*Расчет!E567,2)</f>
        <v>0</v>
      </c>
      <c r="V553" s="3">
        <f>ROUND((J553-J553/1.18)*Расчет!E567,2)</f>
        <v>0</v>
      </c>
      <c r="W553" s="3">
        <f>ROUND(A553*Расчет!E567*0.21/365,2)</f>
        <v>0</v>
      </c>
      <c r="X553" s="3">
        <f t="shared" si="67"/>
        <v>0</v>
      </c>
      <c r="Y553" s="3">
        <f>IF(($Q$2-Расчет!X567)&gt;0,($Q$2-Расчет!X567),0)</f>
        <v>0</v>
      </c>
      <c r="Z553" s="3">
        <f t="shared" si="68"/>
        <v>0</v>
      </c>
      <c r="AA553" s="3">
        <f>IF(IF(Y553&gt;0,$Q$3-$Q$2,$Q$3-Расчет!X567)&gt;0,IF(Y553&gt;0,$Q$3-$Q$2,$Q$3-Расчет!X567),0)</f>
        <v>0</v>
      </c>
      <c r="AB553" s="3">
        <f t="shared" si="69"/>
        <v>0</v>
      </c>
      <c r="AC553" s="3">
        <f>IF(IF(AA553&gt;0,$Q$4-$Q$3,$Q$4-Расчет!X567)&gt;0,IF(AA553&gt;0,$Q$4-$Q$3,$Q$4-Расчет!X567),0)</f>
        <v>0</v>
      </c>
      <c r="AD553" s="3">
        <f t="shared" si="70"/>
        <v>0</v>
      </c>
      <c r="AE553" s="3">
        <f>IF(IF(AC553&gt;0,$Q$5-$Q$4,$Q$5-Расчет!X567)&gt;0,IF(AC553&gt;0,$Q$5-$Q$4,$Q$5-Расчет!X567),0)</f>
        <v>0</v>
      </c>
      <c r="AF553" s="3">
        <f t="shared" si="71"/>
        <v>0</v>
      </c>
      <c r="AG553" s="3">
        <f>IF(IF(AE553&gt;0,$Q$6-$Q$5,$Q$6-Расчет!X567)&gt;0,IF(AE553&gt;0,$Q$6-$Q$5,$Q$6-Расчет!X567),0)</f>
        <v>0</v>
      </c>
      <c r="AH553" s="3">
        <f t="shared" si="72"/>
        <v>0</v>
      </c>
    </row>
    <row r="554" spans="1:34" x14ac:dyDescent="0.25">
      <c r="A554" s="3">
        <f>IF(Расчет!H568='ФОРМУЛЫ!'!$B$4,Расчет!G568*Расчет!$N$28,IF(Расчет!H568='ФОРМУЛЫ!'!$B$5,Расчет!G568,IF(Расчет!H568='ФОРМУЛЫ!'!$B$6,Расчет!G568*Расчет!$O$28,0)))</f>
        <v>0</v>
      </c>
      <c r="B554" s="3">
        <f>A554*Расчет!E568</f>
        <v>0</v>
      </c>
      <c r="C554" s="3">
        <f>IF(Расчет!J568='ФОРМУЛЫ!'!$B$3,Расчет!G568*Расчет!I568/100,IF(Расчет!J568='ФОРМУЛЫ!'!$B$4,Расчет!I568*Расчет!$N$28,IF(Расчет!J568='ФОРМУЛЫ!'!$B$5,Расчет!I568,IF(Расчет!J568='ФОРМУЛЫ!'!$B$6,Расчет!I568*Расчет!$O$28,0))))</f>
        <v>0</v>
      </c>
      <c r="D554" s="3">
        <f>C554*Расчет!E568</f>
        <v>0</v>
      </c>
      <c r="E554" s="3">
        <f t="shared" si="65"/>
        <v>0</v>
      </c>
      <c r="F554" s="3">
        <f>E554*Расчет!E568</f>
        <v>0</v>
      </c>
      <c r="G554" s="3">
        <f>IF(Расчет!M568="",'ФОРМУЛЫ!'!E554*(100+Расчет!$M$28)/100,'ФОРМУЛЫ!'!E554*(100+Расчет!M568)/100)</f>
        <v>0</v>
      </c>
      <c r="H554" s="7">
        <f>IF(Расчет!M568="",ROUND(Расчет!K568*(1+Расчет!$M$28/100),0),ROUND(Расчет!K568*(1+Расчет!M568/100),0))</f>
        <v>0</v>
      </c>
      <c r="I554" s="7">
        <f>IF(Расчет!M568="",(Расчет!$M$28+100)/100,(Расчет!M568+100)/100)</f>
        <v>1.2</v>
      </c>
      <c r="J554" s="5">
        <f>IF(Расчет!P568="",IF($O$16=0,'ФОРМУЛЫ!'!H554,ROUND(Расчет!K568*'ФОРМУЛЫ!'!I554+L554,0)),Расчет!P568)</f>
        <v>0</v>
      </c>
      <c r="K554" s="5">
        <f>J554*Расчет!E568</f>
        <v>0</v>
      </c>
      <c r="L554" s="3">
        <f>IF($O$16=0,0,$M$16*(Расчет!K568/$O$16))</f>
        <v>0</v>
      </c>
      <c r="O554" s="3">
        <f>IF(Расчет!P568=0,Расчет!L568,0)</f>
        <v>0</v>
      </c>
      <c r="P554" s="12">
        <f t="shared" si="66"/>
        <v>0</v>
      </c>
      <c r="Q554" s="3">
        <f>IF(Расчет!H568='ФОРМУЛЫ!'!$B$5,'ФОРМУЛЫ!'!A554,0)</f>
        <v>0</v>
      </c>
      <c r="R554" s="3">
        <f>IF(Расчет!H568='ФОРМУЛЫ!'!$B$4,'ФОРМУЛЫ!'!A554,0)</f>
        <v>0</v>
      </c>
      <c r="S554" s="3">
        <f>IF(Расчет!H568='ФОРМУЛЫ!'!$B$6,'ФОРМУЛЫ!'!A554,0)</f>
        <v>0</v>
      </c>
      <c r="T554" s="5">
        <f>ROUND((IF(Расчет!R568='ФОРМУЛЫ!'!$E$3,(A554-A554/1.18),IF(Расчет!R568='ФОРМУЛЫ!'!$E$4,0,IF(Расчет!R568='ФОРМУЛЫ!'!$E$5,(A554-A554/1.1),X))))*Расчет!E568,2)</f>
        <v>0</v>
      </c>
      <c r="U554" s="3">
        <f>ROUND((IF(Расчет!R568='ФОРМУЛЫ!'!$E$3,(J554-J554/1.18),IF(Расчет!R568='ФОРМУЛЫ!'!$E$4,0,IF(Расчет!R568='ФОРМУЛЫ!'!$E$5,(J554-J554/1.1),X))))*Расчет!E568,2)</f>
        <v>0</v>
      </c>
      <c r="V554" s="3">
        <f>ROUND((J554-J554/1.18)*Расчет!E568,2)</f>
        <v>0</v>
      </c>
      <c r="W554" s="3">
        <f>ROUND(A554*Расчет!E568*0.21/365,2)</f>
        <v>0</v>
      </c>
      <c r="X554" s="3">
        <f t="shared" si="67"/>
        <v>0</v>
      </c>
      <c r="Y554" s="3">
        <f>IF(($Q$2-Расчет!X568)&gt;0,($Q$2-Расчет!X568),0)</f>
        <v>0</v>
      </c>
      <c r="Z554" s="3">
        <f t="shared" si="68"/>
        <v>0</v>
      </c>
      <c r="AA554" s="3">
        <f>IF(IF(Y554&gt;0,$Q$3-$Q$2,$Q$3-Расчет!X568)&gt;0,IF(Y554&gt;0,$Q$3-$Q$2,$Q$3-Расчет!X568),0)</f>
        <v>0</v>
      </c>
      <c r="AB554" s="3">
        <f t="shared" si="69"/>
        <v>0</v>
      </c>
      <c r="AC554" s="3">
        <f>IF(IF(AA554&gt;0,$Q$4-$Q$3,$Q$4-Расчет!X568)&gt;0,IF(AA554&gt;0,$Q$4-$Q$3,$Q$4-Расчет!X568),0)</f>
        <v>0</v>
      </c>
      <c r="AD554" s="3">
        <f t="shared" si="70"/>
        <v>0</v>
      </c>
      <c r="AE554" s="3">
        <f>IF(IF(AC554&gt;0,$Q$5-$Q$4,$Q$5-Расчет!X568)&gt;0,IF(AC554&gt;0,$Q$5-$Q$4,$Q$5-Расчет!X568),0)</f>
        <v>0</v>
      </c>
      <c r="AF554" s="3">
        <f t="shared" si="71"/>
        <v>0</v>
      </c>
      <c r="AG554" s="3">
        <f>IF(IF(AE554&gt;0,$Q$6-$Q$5,$Q$6-Расчет!X568)&gt;0,IF(AE554&gt;0,$Q$6-$Q$5,$Q$6-Расчет!X568),0)</f>
        <v>0</v>
      </c>
      <c r="AH554" s="3">
        <f t="shared" si="72"/>
        <v>0</v>
      </c>
    </row>
    <row r="555" spans="1:34" x14ac:dyDescent="0.25">
      <c r="A555" s="3">
        <f>IF(Расчет!H569='ФОРМУЛЫ!'!$B$4,Расчет!G569*Расчет!$N$28,IF(Расчет!H569='ФОРМУЛЫ!'!$B$5,Расчет!G569,IF(Расчет!H569='ФОРМУЛЫ!'!$B$6,Расчет!G569*Расчет!$O$28,0)))</f>
        <v>0</v>
      </c>
      <c r="B555" s="3">
        <f>A555*Расчет!E569</f>
        <v>0</v>
      </c>
      <c r="C555" s="3">
        <f>IF(Расчет!J569='ФОРМУЛЫ!'!$B$3,Расчет!G569*Расчет!I569/100,IF(Расчет!J569='ФОРМУЛЫ!'!$B$4,Расчет!I569*Расчет!$N$28,IF(Расчет!J569='ФОРМУЛЫ!'!$B$5,Расчет!I569,IF(Расчет!J569='ФОРМУЛЫ!'!$B$6,Расчет!I569*Расчет!$O$28,0))))</f>
        <v>0</v>
      </c>
      <c r="D555" s="3">
        <f>C555*Расчет!E569</f>
        <v>0</v>
      </c>
      <c r="E555" s="3">
        <f t="shared" si="65"/>
        <v>0</v>
      </c>
      <c r="F555" s="3">
        <f>E555*Расчет!E569</f>
        <v>0</v>
      </c>
      <c r="G555" s="3">
        <f>IF(Расчет!M569="",'ФОРМУЛЫ!'!E555*(100+Расчет!$M$28)/100,'ФОРМУЛЫ!'!E555*(100+Расчет!M569)/100)</f>
        <v>0</v>
      </c>
      <c r="H555" s="7">
        <f>IF(Расчет!M569="",ROUND(Расчет!K569*(1+Расчет!$M$28/100),0),ROUND(Расчет!K569*(1+Расчет!M569/100),0))</f>
        <v>0</v>
      </c>
      <c r="I555" s="7">
        <f>IF(Расчет!M569="",(Расчет!$M$28+100)/100,(Расчет!M569+100)/100)</f>
        <v>1.2</v>
      </c>
      <c r="J555" s="5">
        <f>IF(Расчет!P569="",IF($O$16=0,'ФОРМУЛЫ!'!H555,ROUND(Расчет!K569*'ФОРМУЛЫ!'!I555+L555,0)),Расчет!P569)</f>
        <v>0</v>
      </c>
      <c r="K555" s="5">
        <f>J555*Расчет!E569</f>
        <v>0</v>
      </c>
      <c r="L555" s="3">
        <f>IF($O$16=0,0,$M$16*(Расчет!K569/$O$16))</f>
        <v>0</v>
      </c>
      <c r="O555" s="3">
        <f>IF(Расчет!P569=0,Расчет!L569,0)</f>
        <v>0</v>
      </c>
      <c r="P555" s="12">
        <f t="shared" si="66"/>
        <v>0</v>
      </c>
      <c r="Q555" s="3">
        <f>IF(Расчет!H569='ФОРМУЛЫ!'!$B$5,'ФОРМУЛЫ!'!A555,0)</f>
        <v>0</v>
      </c>
      <c r="R555" s="3">
        <f>IF(Расчет!H569='ФОРМУЛЫ!'!$B$4,'ФОРМУЛЫ!'!A555,0)</f>
        <v>0</v>
      </c>
      <c r="S555" s="3">
        <f>IF(Расчет!H569='ФОРМУЛЫ!'!$B$6,'ФОРМУЛЫ!'!A555,0)</f>
        <v>0</v>
      </c>
      <c r="T555" s="5">
        <f>ROUND((IF(Расчет!R569='ФОРМУЛЫ!'!$E$3,(A555-A555/1.18),IF(Расчет!R569='ФОРМУЛЫ!'!$E$4,0,IF(Расчет!R569='ФОРМУЛЫ!'!$E$5,(A555-A555/1.1),X))))*Расчет!E569,2)</f>
        <v>0</v>
      </c>
      <c r="U555" s="3">
        <f>ROUND((IF(Расчет!R569='ФОРМУЛЫ!'!$E$3,(J555-J555/1.18),IF(Расчет!R569='ФОРМУЛЫ!'!$E$4,0,IF(Расчет!R569='ФОРМУЛЫ!'!$E$5,(J555-J555/1.1),X))))*Расчет!E569,2)</f>
        <v>0</v>
      </c>
      <c r="V555" s="3">
        <f>ROUND((J555-J555/1.18)*Расчет!E569,2)</f>
        <v>0</v>
      </c>
      <c r="W555" s="3">
        <f>ROUND(A555*Расчет!E569*0.21/365,2)</f>
        <v>0</v>
      </c>
      <c r="X555" s="3">
        <f t="shared" si="67"/>
        <v>0</v>
      </c>
      <c r="Y555" s="3">
        <f>IF(($Q$2-Расчет!X569)&gt;0,($Q$2-Расчет!X569),0)</f>
        <v>0</v>
      </c>
      <c r="Z555" s="3">
        <f t="shared" si="68"/>
        <v>0</v>
      </c>
      <c r="AA555" s="3">
        <f>IF(IF(Y555&gt;0,$Q$3-$Q$2,$Q$3-Расчет!X569)&gt;0,IF(Y555&gt;0,$Q$3-$Q$2,$Q$3-Расчет!X569),0)</f>
        <v>0</v>
      </c>
      <c r="AB555" s="3">
        <f t="shared" si="69"/>
        <v>0</v>
      </c>
      <c r="AC555" s="3">
        <f>IF(IF(AA555&gt;0,$Q$4-$Q$3,$Q$4-Расчет!X569)&gt;0,IF(AA555&gt;0,$Q$4-$Q$3,$Q$4-Расчет!X569),0)</f>
        <v>0</v>
      </c>
      <c r="AD555" s="3">
        <f t="shared" si="70"/>
        <v>0</v>
      </c>
      <c r="AE555" s="3">
        <f>IF(IF(AC555&gt;0,$Q$5-$Q$4,$Q$5-Расчет!X569)&gt;0,IF(AC555&gt;0,$Q$5-$Q$4,$Q$5-Расчет!X569),0)</f>
        <v>0</v>
      </c>
      <c r="AF555" s="3">
        <f t="shared" si="71"/>
        <v>0</v>
      </c>
      <c r="AG555" s="3">
        <f>IF(IF(AE555&gt;0,$Q$6-$Q$5,$Q$6-Расчет!X569)&gt;0,IF(AE555&gt;0,$Q$6-$Q$5,$Q$6-Расчет!X569),0)</f>
        <v>0</v>
      </c>
      <c r="AH555" s="3">
        <f t="shared" si="72"/>
        <v>0</v>
      </c>
    </row>
    <row r="556" spans="1:34" x14ac:dyDescent="0.25">
      <c r="A556" s="3">
        <f>IF(Расчет!H570='ФОРМУЛЫ!'!$B$4,Расчет!G570*Расчет!$N$28,IF(Расчет!H570='ФОРМУЛЫ!'!$B$5,Расчет!G570,IF(Расчет!H570='ФОРМУЛЫ!'!$B$6,Расчет!G570*Расчет!$O$28,0)))</f>
        <v>0</v>
      </c>
      <c r="B556" s="3">
        <f>A556*Расчет!E570</f>
        <v>0</v>
      </c>
      <c r="C556" s="3">
        <f>IF(Расчет!J570='ФОРМУЛЫ!'!$B$3,Расчет!G570*Расчет!I570/100,IF(Расчет!J570='ФОРМУЛЫ!'!$B$4,Расчет!I570*Расчет!$N$28,IF(Расчет!J570='ФОРМУЛЫ!'!$B$5,Расчет!I570,IF(Расчет!J570='ФОРМУЛЫ!'!$B$6,Расчет!I570*Расчет!$O$28,0))))</f>
        <v>0</v>
      </c>
      <c r="D556" s="3">
        <f>C556*Расчет!E570</f>
        <v>0</v>
      </c>
      <c r="E556" s="3">
        <f t="shared" si="65"/>
        <v>0</v>
      </c>
      <c r="F556" s="3">
        <f>E556*Расчет!E570</f>
        <v>0</v>
      </c>
      <c r="G556" s="3">
        <f>IF(Расчет!M570="",'ФОРМУЛЫ!'!E556*(100+Расчет!$M$28)/100,'ФОРМУЛЫ!'!E556*(100+Расчет!M570)/100)</f>
        <v>0</v>
      </c>
      <c r="H556" s="7">
        <f>IF(Расчет!M570="",ROUND(Расчет!K570*(1+Расчет!$M$28/100),0),ROUND(Расчет!K570*(1+Расчет!M570/100),0))</f>
        <v>0</v>
      </c>
      <c r="I556" s="7">
        <f>IF(Расчет!M570="",(Расчет!$M$28+100)/100,(Расчет!M570+100)/100)</f>
        <v>1.2</v>
      </c>
      <c r="J556" s="5">
        <f>IF(Расчет!P570="",IF($O$16=0,'ФОРМУЛЫ!'!H556,ROUND(Расчет!K570*'ФОРМУЛЫ!'!I556+L556,0)),Расчет!P570)</f>
        <v>0</v>
      </c>
      <c r="K556" s="5">
        <f>J556*Расчет!E570</f>
        <v>0</v>
      </c>
      <c r="L556" s="3">
        <f>IF($O$16=0,0,$M$16*(Расчет!K570/$O$16))</f>
        <v>0</v>
      </c>
      <c r="O556" s="3">
        <f>IF(Расчет!P570=0,Расчет!L570,0)</f>
        <v>0</v>
      </c>
      <c r="P556" s="12">
        <f t="shared" si="66"/>
        <v>0</v>
      </c>
      <c r="Q556" s="3">
        <f>IF(Расчет!H570='ФОРМУЛЫ!'!$B$5,'ФОРМУЛЫ!'!A556,0)</f>
        <v>0</v>
      </c>
      <c r="R556" s="3">
        <f>IF(Расчет!H570='ФОРМУЛЫ!'!$B$4,'ФОРМУЛЫ!'!A556,0)</f>
        <v>0</v>
      </c>
      <c r="S556" s="3">
        <f>IF(Расчет!H570='ФОРМУЛЫ!'!$B$6,'ФОРМУЛЫ!'!A556,0)</f>
        <v>0</v>
      </c>
      <c r="T556" s="5">
        <f>ROUND((IF(Расчет!R570='ФОРМУЛЫ!'!$E$3,(A556-A556/1.18),IF(Расчет!R570='ФОРМУЛЫ!'!$E$4,0,IF(Расчет!R570='ФОРМУЛЫ!'!$E$5,(A556-A556/1.1),X))))*Расчет!E570,2)</f>
        <v>0</v>
      </c>
      <c r="U556" s="3">
        <f>ROUND((IF(Расчет!R570='ФОРМУЛЫ!'!$E$3,(J556-J556/1.18),IF(Расчет!R570='ФОРМУЛЫ!'!$E$4,0,IF(Расчет!R570='ФОРМУЛЫ!'!$E$5,(J556-J556/1.1),X))))*Расчет!E570,2)</f>
        <v>0</v>
      </c>
      <c r="V556" s="3">
        <f>ROUND((J556-J556/1.18)*Расчет!E570,2)</f>
        <v>0</v>
      </c>
      <c r="W556" s="3">
        <f>ROUND(A556*Расчет!E570*0.21/365,2)</f>
        <v>0</v>
      </c>
      <c r="X556" s="3">
        <f t="shared" si="67"/>
        <v>0</v>
      </c>
      <c r="Y556" s="3">
        <f>IF(($Q$2-Расчет!X570)&gt;0,($Q$2-Расчет!X570),0)</f>
        <v>0</v>
      </c>
      <c r="Z556" s="3">
        <f t="shared" si="68"/>
        <v>0</v>
      </c>
      <c r="AA556" s="3">
        <f>IF(IF(Y556&gt;0,$Q$3-$Q$2,$Q$3-Расчет!X570)&gt;0,IF(Y556&gt;0,$Q$3-$Q$2,$Q$3-Расчет!X570),0)</f>
        <v>0</v>
      </c>
      <c r="AB556" s="3">
        <f t="shared" si="69"/>
        <v>0</v>
      </c>
      <c r="AC556" s="3">
        <f>IF(IF(AA556&gt;0,$Q$4-$Q$3,$Q$4-Расчет!X570)&gt;0,IF(AA556&gt;0,$Q$4-$Q$3,$Q$4-Расчет!X570),0)</f>
        <v>0</v>
      </c>
      <c r="AD556" s="3">
        <f t="shared" si="70"/>
        <v>0</v>
      </c>
      <c r="AE556" s="3">
        <f>IF(IF(AC556&gt;0,$Q$5-$Q$4,$Q$5-Расчет!X570)&gt;0,IF(AC556&gt;0,$Q$5-$Q$4,$Q$5-Расчет!X570),0)</f>
        <v>0</v>
      </c>
      <c r="AF556" s="3">
        <f t="shared" si="71"/>
        <v>0</v>
      </c>
      <c r="AG556" s="3">
        <f>IF(IF(AE556&gt;0,$Q$6-$Q$5,$Q$6-Расчет!X570)&gt;0,IF(AE556&gt;0,$Q$6-$Q$5,$Q$6-Расчет!X570),0)</f>
        <v>0</v>
      </c>
      <c r="AH556" s="3">
        <f t="shared" si="72"/>
        <v>0</v>
      </c>
    </row>
    <row r="557" spans="1:34" x14ac:dyDescent="0.25">
      <c r="A557" s="3">
        <f>IF(Расчет!H571='ФОРМУЛЫ!'!$B$4,Расчет!G571*Расчет!$N$28,IF(Расчет!H571='ФОРМУЛЫ!'!$B$5,Расчет!G571,IF(Расчет!H571='ФОРМУЛЫ!'!$B$6,Расчет!G571*Расчет!$O$28,0)))</f>
        <v>0</v>
      </c>
      <c r="B557" s="3">
        <f>A557*Расчет!E571</f>
        <v>0</v>
      </c>
      <c r="C557" s="3">
        <f>IF(Расчет!J571='ФОРМУЛЫ!'!$B$3,Расчет!G571*Расчет!I571/100,IF(Расчет!J571='ФОРМУЛЫ!'!$B$4,Расчет!I571*Расчет!$N$28,IF(Расчет!J571='ФОРМУЛЫ!'!$B$5,Расчет!I571,IF(Расчет!J571='ФОРМУЛЫ!'!$B$6,Расчет!I571*Расчет!$O$28,0))))</f>
        <v>0</v>
      </c>
      <c r="D557" s="3">
        <f>C557*Расчет!E571</f>
        <v>0</v>
      </c>
      <c r="E557" s="3">
        <f t="shared" si="65"/>
        <v>0</v>
      </c>
      <c r="F557" s="3">
        <f>E557*Расчет!E571</f>
        <v>0</v>
      </c>
      <c r="G557" s="3">
        <f>IF(Расчет!M571="",'ФОРМУЛЫ!'!E557*(100+Расчет!$M$28)/100,'ФОРМУЛЫ!'!E557*(100+Расчет!M571)/100)</f>
        <v>0</v>
      </c>
      <c r="H557" s="7">
        <f>IF(Расчет!M571="",ROUND(Расчет!K571*(1+Расчет!$M$28/100),0),ROUND(Расчет!K571*(1+Расчет!M571/100),0))</f>
        <v>0</v>
      </c>
      <c r="I557" s="7">
        <f>IF(Расчет!M571="",(Расчет!$M$28+100)/100,(Расчет!M571+100)/100)</f>
        <v>1.2</v>
      </c>
      <c r="J557" s="5">
        <f>IF(Расчет!P571="",IF($O$16=0,'ФОРМУЛЫ!'!H557,ROUND(Расчет!K571*'ФОРМУЛЫ!'!I557+L557,0)),Расчет!P571)</f>
        <v>0</v>
      </c>
      <c r="K557" s="5">
        <f>J557*Расчет!E571</f>
        <v>0</v>
      </c>
      <c r="L557" s="3">
        <f>IF($O$16=0,0,$M$16*(Расчет!K571/$O$16))</f>
        <v>0</v>
      </c>
      <c r="O557" s="3">
        <f>IF(Расчет!P571=0,Расчет!L571,0)</f>
        <v>0</v>
      </c>
      <c r="P557" s="12">
        <f t="shared" si="66"/>
        <v>0</v>
      </c>
      <c r="Q557" s="3">
        <f>IF(Расчет!H571='ФОРМУЛЫ!'!$B$5,'ФОРМУЛЫ!'!A557,0)</f>
        <v>0</v>
      </c>
      <c r="R557" s="3">
        <f>IF(Расчет!H571='ФОРМУЛЫ!'!$B$4,'ФОРМУЛЫ!'!A557,0)</f>
        <v>0</v>
      </c>
      <c r="S557" s="3">
        <f>IF(Расчет!H571='ФОРМУЛЫ!'!$B$6,'ФОРМУЛЫ!'!A557,0)</f>
        <v>0</v>
      </c>
      <c r="T557" s="5">
        <f>ROUND((IF(Расчет!R571='ФОРМУЛЫ!'!$E$3,(A557-A557/1.18),IF(Расчет!R571='ФОРМУЛЫ!'!$E$4,0,IF(Расчет!R571='ФОРМУЛЫ!'!$E$5,(A557-A557/1.1),X))))*Расчет!E571,2)</f>
        <v>0</v>
      </c>
      <c r="U557" s="3">
        <f>ROUND((IF(Расчет!R571='ФОРМУЛЫ!'!$E$3,(J557-J557/1.18),IF(Расчет!R571='ФОРМУЛЫ!'!$E$4,0,IF(Расчет!R571='ФОРМУЛЫ!'!$E$5,(J557-J557/1.1),X))))*Расчет!E571,2)</f>
        <v>0</v>
      </c>
      <c r="V557" s="3">
        <f>ROUND((J557-J557/1.18)*Расчет!E571,2)</f>
        <v>0</v>
      </c>
      <c r="W557" s="3">
        <f>ROUND(A557*Расчет!E571*0.21/365,2)</f>
        <v>0</v>
      </c>
      <c r="X557" s="3">
        <f t="shared" si="67"/>
        <v>0</v>
      </c>
      <c r="Y557" s="3">
        <f>IF(($Q$2-Расчет!X571)&gt;0,($Q$2-Расчет!X571),0)</f>
        <v>0</v>
      </c>
      <c r="Z557" s="3">
        <f t="shared" si="68"/>
        <v>0</v>
      </c>
      <c r="AA557" s="3">
        <f>IF(IF(Y557&gt;0,$Q$3-$Q$2,$Q$3-Расчет!X571)&gt;0,IF(Y557&gt;0,$Q$3-$Q$2,$Q$3-Расчет!X571),0)</f>
        <v>0</v>
      </c>
      <c r="AB557" s="3">
        <f t="shared" si="69"/>
        <v>0</v>
      </c>
      <c r="AC557" s="3">
        <f>IF(IF(AA557&gt;0,$Q$4-$Q$3,$Q$4-Расчет!X571)&gt;0,IF(AA557&gt;0,$Q$4-$Q$3,$Q$4-Расчет!X571),0)</f>
        <v>0</v>
      </c>
      <c r="AD557" s="3">
        <f t="shared" si="70"/>
        <v>0</v>
      </c>
      <c r="AE557" s="3">
        <f>IF(IF(AC557&gt;0,$Q$5-$Q$4,$Q$5-Расчет!X571)&gt;0,IF(AC557&gt;0,$Q$5-$Q$4,$Q$5-Расчет!X571),0)</f>
        <v>0</v>
      </c>
      <c r="AF557" s="3">
        <f t="shared" si="71"/>
        <v>0</v>
      </c>
      <c r="AG557" s="3">
        <f>IF(IF(AE557&gt;0,$Q$6-$Q$5,$Q$6-Расчет!X571)&gt;0,IF(AE557&gt;0,$Q$6-$Q$5,$Q$6-Расчет!X571),0)</f>
        <v>0</v>
      </c>
      <c r="AH557" s="3">
        <f t="shared" si="72"/>
        <v>0</v>
      </c>
    </row>
    <row r="558" spans="1:34" x14ac:dyDescent="0.25">
      <c r="A558" s="3">
        <f>IF(Расчет!H572='ФОРМУЛЫ!'!$B$4,Расчет!G572*Расчет!$N$28,IF(Расчет!H572='ФОРМУЛЫ!'!$B$5,Расчет!G572,IF(Расчет!H572='ФОРМУЛЫ!'!$B$6,Расчет!G572*Расчет!$O$28,0)))</f>
        <v>0</v>
      </c>
      <c r="B558" s="3">
        <f>A558*Расчет!E572</f>
        <v>0</v>
      </c>
      <c r="C558" s="3">
        <f>IF(Расчет!J572='ФОРМУЛЫ!'!$B$3,Расчет!G572*Расчет!I572/100,IF(Расчет!J572='ФОРМУЛЫ!'!$B$4,Расчет!I572*Расчет!$N$28,IF(Расчет!J572='ФОРМУЛЫ!'!$B$5,Расчет!I572,IF(Расчет!J572='ФОРМУЛЫ!'!$B$6,Расчет!I572*Расчет!$O$28,0))))</f>
        <v>0</v>
      </c>
      <c r="D558" s="3">
        <f>C558*Расчет!E572</f>
        <v>0</v>
      </c>
      <c r="E558" s="3">
        <f t="shared" si="65"/>
        <v>0</v>
      </c>
      <c r="F558" s="3">
        <f>E558*Расчет!E572</f>
        <v>0</v>
      </c>
      <c r="G558" s="3">
        <f>IF(Расчет!M572="",'ФОРМУЛЫ!'!E558*(100+Расчет!$M$28)/100,'ФОРМУЛЫ!'!E558*(100+Расчет!M572)/100)</f>
        <v>0</v>
      </c>
      <c r="H558" s="7">
        <f>IF(Расчет!M572="",ROUND(Расчет!K572*(1+Расчет!$M$28/100),0),ROUND(Расчет!K572*(1+Расчет!M572/100),0))</f>
        <v>0</v>
      </c>
      <c r="I558" s="7">
        <f>IF(Расчет!M572="",(Расчет!$M$28+100)/100,(Расчет!M572+100)/100)</f>
        <v>1.2</v>
      </c>
      <c r="J558" s="5">
        <f>IF(Расчет!P572="",IF($O$16=0,'ФОРМУЛЫ!'!H558,ROUND(Расчет!K572*'ФОРМУЛЫ!'!I558+L558,0)),Расчет!P572)</f>
        <v>0</v>
      </c>
      <c r="K558" s="5">
        <f>J558*Расчет!E572</f>
        <v>0</v>
      </c>
      <c r="L558" s="3">
        <f>IF($O$16=0,0,$M$16*(Расчет!K572/$O$16))</f>
        <v>0</v>
      </c>
      <c r="O558" s="3">
        <f>IF(Расчет!P572=0,Расчет!L572,0)</f>
        <v>0</v>
      </c>
      <c r="P558" s="12">
        <f t="shared" si="66"/>
        <v>0</v>
      </c>
      <c r="Q558" s="3">
        <f>IF(Расчет!H572='ФОРМУЛЫ!'!$B$5,'ФОРМУЛЫ!'!A558,0)</f>
        <v>0</v>
      </c>
      <c r="R558" s="3">
        <f>IF(Расчет!H572='ФОРМУЛЫ!'!$B$4,'ФОРМУЛЫ!'!A558,0)</f>
        <v>0</v>
      </c>
      <c r="S558" s="3">
        <f>IF(Расчет!H572='ФОРМУЛЫ!'!$B$6,'ФОРМУЛЫ!'!A558,0)</f>
        <v>0</v>
      </c>
      <c r="T558" s="5">
        <f>ROUND((IF(Расчет!R572='ФОРМУЛЫ!'!$E$3,(A558-A558/1.18),IF(Расчет!R572='ФОРМУЛЫ!'!$E$4,0,IF(Расчет!R572='ФОРМУЛЫ!'!$E$5,(A558-A558/1.1),X))))*Расчет!E572,2)</f>
        <v>0</v>
      </c>
      <c r="U558" s="3">
        <f>ROUND((IF(Расчет!R572='ФОРМУЛЫ!'!$E$3,(J558-J558/1.18),IF(Расчет!R572='ФОРМУЛЫ!'!$E$4,0,IF(Расчет!R572='ФОРМУЛЫ!'!$E$5,(J558-J558/1.1),X))))*Расчет!E572,2)</f>
        <v>0</v>
      </c>
      <c r="V558" s="3">
        <f>ROUND((J558-J558/1.18)*Расчет!E572,2)</f>
        <v>0</v>
      </c>
      <c r="W558" s="3">
        <f>ROUND(A558*Расчет!E572*0.21/365,2)</f>
        <v>0</v>
      </c>
      <c r="X558" s="3">
        <f t="shared" si="67"/>
        <v>0</v>
      </c>
      <c r="Y558" s="3">
        <f>IF(($Q$2-Расчет!X572)&gt;0,($Q$2-Расчет!X572),0)</f>
        <v>0</v>
      </c>
      <c r="Z558" s="3">
        <f t="shared" si="68"/>
        <v>0</v>
      </c>
      <c r="AA558" s="3">
        <f>IF(IF(Y558&gt;0,$Q$3-$Q$2,$Q$3-Расчет!X572)&gt;0,IF(Y558&gt;0,$Q$3-$Q$2,$Q$3-Расчет!X572),0)</f>
        <v>0</v>
      </c>
      <c r="AB558" s="3">
        <f t="shared" si="69"/>
        <v>0</v>
      </c>
      <c r="AC558" s="3">
        <f>IF(IF(AA558&gt;0,$Q$4-$Q$3,$Q$4-Расчет!X572)&gt;0,IF(AA558&gt;0,$Q$4-$Q$3,$Q$4-Расчет!X572),0)</f>
        <v>0</v>
      </c>
      <c r="AD558" s="3">
        <f t="shared" si="70"/>
        <v>0</v>
      </c>
      <c r="AE558" s="3">
        <f>IF(IF(AC558&gt;0,$Q$5-$Q$4,$Q$5-Расчет!X572)&gt;0,IF(AC558&gt;0,$Q$5-$Q$4,$Q$5-Расчет!X572),0)</f>
        <v>0</v>
      </c>
      <c r="AF558" s="3">
        <f t="shared" si="71"/>
        <v>0</v>
      </c>
      <c r="AG558" s="3">
        <f>IF(IF(AE558&gt;0,$Q$6-$Q$5,$Q$6-Расчет!X572)&gt;0,IF(AE558&gt;0,$Q$6-$Q$5,$Q$6-Расчет!X572),0)</f>
        <v>0</v>
      </c>
      <c r="AH558" s="3">
        <f t="shared" si="72"/>
        <v>0</v>
      </c>
    </row>
    <row r="559" spans="1:34" x14ac:dyDescent="0.25">
      <c r="A559" s="3">
        <f>IF(Расчет!H573='ФОРМУЛЫ!'!$B$4,Расчет!G573*Расчет!$N$28,IF(Расчет!H573='ФОРМУЛЫ!'!$B$5,Расчет!G573,IF(Расчет!H573='ФОРМУЛЫ!'!$B$6,Расчет!G573*Расчет!$O$28,0)))</f>
        <v>0</v>
      </c>
      <c r="B559" s="3">
        <f>A559*Расчет!E573</f>
        <v>0</v>
      </c>
      <c r="C559" s="3">
        <f>IF(Расчет!J573='ФОРМУЛЫ!'!$B$3,Расчет!G573*Расчет!I573/100,IF(Расчет!J573='ФОРМУЛЫ!'!$B$4,Расчет!I573*Расчет!$N$28,IF(Расчет!J573='ФОРМУЛЫ!'!$B$5,Расчет!I573,IF(Расчет!J573='ФОРМУЛЫ!'!$B$6,Расчет!I573*Расчет!$O$28,0))))</f>
        <v>0</v>
      </c>
      <c r="D559" s="3">
        <f>C559*Расчет!E573</f>
        <v>0</v>
      </c>
      <c r="E559" s="3">
        <f t="shared" si="65"/>
        <v>0</v>
      </c>
      <c r="F559" s="3">
        <f>E559*Расчет!E573</f>
        <v>0</v>
      </c>
      <c r="G559" s="3">
        <f>IF(Расчет!M573="",'ФОРМУЛЫ!'!E559*(100+Расчет!$M$28)/100,'ФОРМУЛЫ!'!E559*(100+Расчет!M573)/100)</f>
        <v>0</v>
      </c>
      <c r="H559" s="7">
        <f>IF(Расчет!M573="",ROUND(Расчет!K573*(1+Расчет!$M$28/100),0),ROUND(Расчет!K573*(1+Расчет!M573/100),0))</f>
        <v>0</v>
      </c>
      <c r="I559" s="7">
        <f>IF(Расчет!M573="",(Расчет!$M$28+100)/100,(Расчет!M573+100)/100)</f>
        <v>1.2</v>
      </c>
      <c r="J559" s="5">
        <f>IF(Расчет!P573="",IF($O$16=0,'ФОРМУЛЫ!'!H559,ROUND(Расчет!K573*'ФОРМУЛЫ!'!I559+L559,0)),Расчет!P573)</f>
        <v>0</v>
      </c>
      <c r="K559" s="5">
        <f>J559*Расчет!E573</f>
        <v>0</v>
      </c>
      <c r="L559" s="3">
        <f>IF($O$16=0,0,$M$16*(Расчет!K573/$O$16))</f>
        <v>0</v>
      </c>
      <c r="O559" s="3">
        <f>IF(Расчет!P573=0,Расчет!L573,0)</f>
        <v>0</v>
      </c>
      <c r="P559" s="12">
        <f t="shared" si="66"/>
        <v>0</v>
      </c>
      <c r="Q559" s="3">
        <f>IF(Расчет!H573='ФОРМУЛЫ!'!$B$5,'ФОРМУЛЫ!'!A559,0)</f>
        <v>0</v>
      </c>
      <c r="R559" s="3">
        <f>IF(Расчет!H573='ФОРМУЛЫ!'!$B$4,'ФОРМУЛЫ!'!A559,0)</f>
        <v>0</v>
      </c>
      <c r="S559" s="3">
        <f>IF(Расчет!H573='ФОРМУЛЫ!'!$B$6,'ФОРМУЛЫ!'!A559,0)</f>
        <v>0</v>
      </c>
      <c r="T559" s="5">
        <f>ROUND((IF(Расчет!R573='ФОРМУЛЫ!'!$E$3,(A559-A559/1.18),IF(Расчет!R573='ФОРМУЛЫ!'!$E$4,0,IF(Расчет!R573='ФОРМУЛЫ!'!$E$5,(A559-A559/1.1),X))))*Расчет!E573,2)</f>
        <v>0</v>
      </c>
      <c r="U559" s="3">
        <f>ROUND((IF(Расчет!R573='ФОРМУЛЫ!'!$E$3,(J559-J559/1.18),IF(Расчет!R573='ФОРМУЛЫ!'!$E$4,0,IF(Расчет!R573='ФОРМУЛЫ!'!$E$5,(J559-J559/1.1),X))))*Расчет!E573,2)</f>
        <v>0</v>
      </c>
      <c r="V559" s="3">
        <f>ROUND((J559-J559/1.18)*Расчет!E573,2)</f>
        <v>0</v>
      </c>
      <c r="W559" s="3">
        <f>ROUND(A559*Расчет!E573*0.21/365,2)</f>
        <v>0</v>
      </c>
      <c r="X559" s="3">
        <f t="shared" si="67"/>
        <v>0</v>
      </c>
      <c r="Y559" s="3">
        <f>IF(($Q$2-Расчет!X573)&gt;0,($Q$2-Расчет!X573),0)</f>
        <v>0</v>
      </c>
      <c r="Z559" s="3">
        <f t="shared" si="68"/>
        <v>0</v>
      </c>
      <c r="AA559" s="3">
        <f>IF(IF(Y559&gt;0,$Q$3-$Q$2,$Q$3-Расчет!X573)&gt;0,IF(Y559&gt;0,$Q$3-$Q$2,$Q$3-Расчет!X573),0)</f>
        <v>0</v>
      </c>
      <c r="AB559" s="3">
        <f t="shared" si="69"/>
        <v>0</v>
      </c>
      <c r="AC559" s="3">
        <f>IF(IF(AA559&gt;0,$Q$4-$Q$3,$Q$4-Расчет!X573)&gt;0,IF(AA559&gt;0,$Q$4-$Q$3,$Q$4-Расчет!X573),0)</f>
        <v>0</v>
      </c>
      <c r="AD559" s="3">
        <f t="shared" si="70"/>
        <v>0</v>
      </c>
      <c r="AE559" s="3">
        <f>IF(IF(AC559&gt;0,$Q$5-$Q$4,$Q$5-Расчет!X573)&gt;0,IF(AC559&gt;0,$Q$5-$Q$4,$Q$5-Расчет!X573),0)</f>
        <v>0</v>
      </c>
      <c r="AF559" s="3">
        <f t="shared" si="71"/>
        <v>0</v>
      </c>
      <c r="AG559" s="3">
        <f>IF(IF(AE559&gt;0,$Q$6-$Q$5,$Q$6-Расчет!X573)&gt;0,IF(AE559&gt;0,$Q$6-$Q$5,$Q$6-Расчет!X573),0)</f>
        <v>0</v>
      </c>
      <c r="AH559" s="3">
        <f t="shared" si="72"/>
        <v>0</v>
      </c>
    </row>
    <row r="560" spans="1:34" x14ac:dyDescent="0.25">
      <c r="A560" s="3">
        <f>IF(Расчет!H574='ФОРМУЛЫ!'!$B$4,Расчет!G574*Расчет!$N$28,IF(Расчет!H574='ФОРМУЛЫ!'!$B$5,Расчет!G574,IF(Расчет!H574='ФОРМУЛЫ!'!$B$6,Расчет!G574*Расчет!$O$28,0)))</f>
        <v>0</v>
      </c>
      <c r="B560" s="3">
        <f>A560*Расчет!E574</f>
        <v>0</v>
      </c>
      <c r="C560" s="3">
        <f>IF(Расчет!J574='ФОРМУЛЫ!'!$B$3,Расчет!G574*Расчет!I574/100,IF(Расчет!J574='ФОРМУЛЫ!'!$B$4,Расчет!I574*Расчет!$N$28,IF(Расчет!J574='ФОРМУЛЫ!'!$B$5,Расчет!I574,IF(Расчет!J574='ФОРМУЛЫ!'!$B$6,Расчет!I574*Расчет!$O$28,0))))</f>
        <v>0</v>
      </c>
      <c r="D560" s="3">
        <f>C560*Расчет!E574</f>
        <v>0</v>
      </c>
      <c r="E560" s="3">
        <f t="shared" si="65"/>
        <v>0</v>
      </c>
      <c r="F560" s="3">
        <f>E560*Расчет!E574</f>
        <v>0</v>
      </c>
      <c r="G560" s="3">
        <f>IF(Расчет!M574="",'ФОРМУЛЫ!'!E560*(100+Расчет!$M$28)/100,'ФОРМУЛЫ!'!E560*(100+Расчет!M574)/100)</f>
        <v>0</v>
      </c>
      <c r="H560" s="7">
        <f>IF(Расчет!M574="",ROUND(Расчет!K574*(1+Расчет!$M$28/100),0),ROUND(Расчет!K574*(1+Расчет!M574/100),0))</f>
        <v>0</v>
      </c>
      <c r="I560" s="7">
        <f>IF(Расчет!M574="",(Расчет!$M$28+100)/100,(Расчет!M574+100)/100)</f>
        <v>1.2</v>
      </c>
      <c r="J560" s="5">
        <f>IF(Расчет!P574="",IF($O$16=0,'ФОРМУЛЫ!'!H560,ROUND(Расчет!K574*'ФОРМУЛЫ!'!I560+L560,0)),Расчет!P574)</f>
        <v>0</v>
      </c>
      <c r="K560" s="5">
        <f>J560*Расчет!E574</f>
        <v>0</v>
      </c>
      <c r="L560" s="3">
        <f>IF($O$16=0,0,$M$16*(Расчет!K574/$O$16))</f>
        <v>0</v>
      </c>
      <c r="O560" s="3">
        <f>IF(Расчет!P574=0,Расчет!L574,0)</f>
        <v>0</v>
      </c>
      <c r="P560" s="12">
        <f t="shared" si="66"/>
        <v>0</v>
      </c>
      <c r="Q560" s="3">
        <f>IF(Расчет!H574='ФОРМУЛЫ!'!$B$5,'ФОРМУЛЫ!'!A560,0)</f>
        <v>0</v>
      </c>
      <c r="R560" s="3">
        <f>IF(Расчет!H574='ФОРМУЛЫ!'!$B$4,'ФОРМУЛЫ!'!A560,0)</f>
        <v>0</v>
      </c>
      <c r="S560" s="3">
        <f>IF(Расчет!H574='ФОРМУЛЫ!'!$B$6,'ФОРМУЛЫ!'!A560,0)</f>
        <v>0</v>
      </c>
      <c r="T560" s="5">
        <f>ROUND((IF(Расчет!R574='ФОРМУЛЫ!'!$E$3,(A560-A560/1.18),IF(Расчет!R574='ФОРМУЛЫ!'!$E$4,0,IF(Расчет!R574='ФОРМУЛЫ!'!$E$5,(A560-A560/1.1),X))))*Расчет!E574,2)</f>
        <v>0</v>
      </c>
      <c r="U560" s="3">
        <f>ROUND((IF(Расчет!R574='ФОРМУЛЫ!'!$E$3,(J560-J560/1.18),IF(Расчет!R574='ФОРМУЛЫ!'!$E$4,0,IF(Расчет!R574='ФОРМУЛЫ!'!$E$5,(J560-J560/1.1),X))))*Расчет!E574,2)</f>
        <v>0</v>
      </c>
      <c r="V560" s="3">
        <f>ROUND((J560-J560/1.18)*Расчет!E574,2)</f>
        <v>0</v>
      </c>
      <c r="W560" s="3">
        <f>ROUND(A560*Расчет!E574*0.21/365,2)</f>
        <v>0</v>
      </c>
      <c r="X560" s="3">
        <f t="shared" si="67"/>
        <v>0</v>
      </c>
      <c r="Y560" s="3">
        <f>IF(($Q$2-Расчет!X574)&gt;0,($Q$2-Расчет!X574),0)</f>
        <v>0</v>
      </c>
      <c r="Z560" s="3">
        <f t="shared" si="68"/>
        <v>0</v>
      </c>
      <c r="AA560" s="3">
        <f>IF(IF(Y560&gt;0,$Q$3-$Q$2,$Q$3-Расчет!X574)&gt;0,IF(Y560&gt;0,$Q$3-$Q$2,$Q$3-Расчет!X574),0)</f>
        <v>0</v>
      </c>
      <c r="AB560" s="3">
        <f t="shared" si="69"/>
        <v>0</v>
      </c>
      <c r="AC560" s="3">
        <f>IF(IF(AA560&gt;0,$Q$4-$Q$3,$Q$4-Расчет!X574)&gt;0,IF(AA560&gt;0,$Q$4-$Q$3,$Q$4-Расчет!X574),0)</f>
        <v>0</v>
      </c>
      <c r="AD560" s="3">
        <f t="shared" si="70"/>
        <v>0</v>
      </c>
      <c r="AE560" s="3">
        <f>IF(IF(AC560&gt;0,$Q$5-$Q$4,$Q$5-Расчет!X574)&gt;0,IF(AC560&gt;0,$Q$5-$Q$4,$Q$5-Расчет!X574),0)</f>
        <v>0</v>
      </c>
      <c r="AF560" s="3">
        <f t="shared" si="71"/>
        <v>0</v>
      </c>
      <c r="AG560" s="3">
        <f>IF(IF(AE560&gt;0,$Q$6-$Q$5,$Q$6-Расчет!X574)&gt;0,IF(AE560&gt;0,$Q$6-$Q$5,$Q$6-Расчет!X574),0)</f>
        <v>0</v>
      </c>
      <c r="AH560" s="3">
        <f t="shared" si="72"/>
        <v>0</v>
      </c>
    </row>
    <row r="561" spans="1:34" x14ac:dyDescent="0.25">
      <c r="A561" s="3">
        <f>IF(Расчет!H575='ФОРМУЛЫ!'!$B$4,Расчет!G575*Расчет!$N$28,IF(Расчет!H575='ФОРМУЛЫ!'!$B$5,Расчет!G575,IF(Расчет!H575='ФОРМУЛЫ!'!$B$6,Расчет!G575*Расчет!$O$28,0)))</f>
        <v>0</v>
      </c>
      <c r="B561" s="3">
        <f>A561*Расчет!E575</f>
        <v>0</v>
      </c>
      <c r="C561" s="3">
        <f>IF(Расчет!J575='ФОРМУЛЫ!'!$B$3,Расчет!G575*Расчет!I575/100,IF(Расчет!J575='ФОРМУЛЫ!'!$B$4,Расчет!I575*Расчет!$N$28,IF(Расчет!J575='ФОРМУЛЫ!'!$B$5,Расчет!I575,IF(Расчет!J575='ФОРМУЛЫ!'!$B$6,Расчет!I575*Расчет!$O$28,0))))</f>
        <v>0</v>
      </c>
      <c r="D561" s="3">
        <f>C561*Расчет!E575</f>
        <v>0</v>
      </c>
      <c r="E561" s="3">
        <f t="shared" si="65"/>
        <v>0</v>
      </c>
      <c r="F561" s="3">
        <f>E561*Расчет!E575</f>
        <v>0</v>
      </c>
      <c r="G561" s="3">
        <f>IF(Расчет!M575="",'ФОРМУЛЫ!'!E561*(100+Расчет!$M$28)/100,'ФОРМУЛЫ!'!E561*(100+Расчет!M575)/100)</f>
        <v>0</v>
      </c>
      <c r="H561" s="7">
        <f>IF(Расчет!M575="",ROUND(Расчет!K575*(1+Расчет!$M$28/100),0),ROUND(Расчет!K575*(1+Расчет!M575/100),0))</f>
        <v>0</v>
      </c>
      <c r="I561" s="7">
        <f>IF(Расчет!M575="",(Расчет!$M$28+100)/100,(Расчет!M575+100)/100)</f>
        <v>1.2</v>
      </c>
      <c r="J561" s="5">
        <f>IF(Расчет!P575="",IF($O$16=0,'ФОРМУЛЫ!'!H561,ROUND(Расчет!K575*'ФОРМУЛЫ!'!I561+L561,0)),Расчет!P575)</f>
        <v>0</v>
      </c>
      <c r="K561" s="5">
        <f>J561*Расчет!E575</f>
        <v>0</v>
      </c>
      <c r="L561" s="3">
        <f>IF($O$16=0,0,$M$16*(Расчет!K575/$O$16))</f>
        <v>0</v>
      </c>
      <c r="O561" s="3">
        <f>IF(Расчет!P575=0,Расчет!L575,0)</f>
        <v>0</v>
      </c>
      <c r="P561" s="12">
        <f t="shared" si="66"/>
        <v>0</v>
      </c>
      <c r="Q561" s="3">
        <f>IF(Расчет!H575='ФОРМУЛЫ!'!$B$5,'ФОРМУЛЫ!'!A561,0)</f>
        <v>0</v>
      </c>
      <c r="R561" s="3">
        <f>IF(Расчет!H575='ФОРМУЛЫ!'!$B$4,'ФОРМУЛЫ!'!A561,0)</f>
        <v>0</v>
      </c>
      <c r="S561" s="3">
        <f>IF(Расчет!H575='ФОРМУЛЫ!'!$B$6,'ФОРМУЛЫ!'!A561,0)</f>
        <v>0</v>
      </c>
      <c r="T561" s="5">
        <f>ROUND((IF(Расчет!R575='ФОРМУЛЫ!'!$E$3,(A561-A561/1.18),IF(Расчет!R575='ФОРМУЛЫ!'!$E$4,0,IF(Расчет!R575='ФОРМУЛЫ!'!$E$5,(A561-A561/1.1),X))))*Расчет!E575,2)</f>
        <v>0</v>
      </c>
      <c r="U561" s="3">
        <f>ROUND((IF(Расчет!R575='ФОРМУЛЫ!'!$E$3,(J561-J561/1.18),IF(Расчет!R575='ФОРМУЛЫ!'!$E$4,0,IF(Расчет!R575='ФОРМУЛЫ!'!$E$5,(J561-J561/1.1),X))))*Расчет!E575,2)</f>
        <v>0</v>
      </c>
      <c r="V561" s="3">
        <f>ROUND((J561-J561/1.18)*Расчет!E575,2)</f>
        <v>0</v>
      </c>
      <c r="W561" s="3">
        <f>ROUND(A561*Расчет!E575*0.21/365,2)</f>
        <v>0</v>
      </c>
      <c r="X561" s="3">
        <f t="shared" si="67"/>
        <v>0</v>
      </c>
      <c r="Y561" s="3">
        <f>IF(($Q$2-Расчет!X575)&gt;0,($Q$2-Расчет!X575),0)</f>
        <v>0</v>
      </c>
      <c r="Z561" s="3">
        <f t="shared" si="68"/>
        <v>0</v>
      </c>
      <c r="AA561" s="3">
        <f>IF(IF(Y561&gt;0,$Q$3-$Q$2,$Q$3-Расчет!X575)&gt;0,IF(Y561&gt;0,$Q$3-$Q$2,$Q$3-Расчет!X575),0)</f>
        <v>0</v>
      </c>
      <c r="AB561" s="3">
        <f t="shared" si="69"/>
        <v>0</v>
      </c>
      <c r="AC561" s="3">
        <f>IF(IF(AA561&gt;0,$Q$4-$Q$3,$Q$4-Расчет!X575)&gt;0,IF(AA561&gt;0,$Q$4-$Q$3,$Q$4-Расчет!X575),0)</f>
        <v>0</v>
      </c>
      <c r="AD561" s="3">
        <f t="shared" si="70"/>
        <v>0</v>
      </c>
      <c r="AE561" s="3">
        <f>IF(IF(AC561&gt;0,$Q$5-$Q$4,$Q$5-Расчет!X575)&gt;0,IF(AC561&gt;0,$Q$5-$Q$4,$Q$5-Расчет!X575),0)</f>
        <v>0</v>
      </c>
      <c r="AF561" s="3">
        <f t="shared" si="71"/>
        <v>0</v>
      </c>
      <c r="AG561" s="3">
        <f>IF(IF(AE561&gt;0,$Q$6-$Q$5,$Q$6-Расчет!X575)&gt;0,IF(AE561&gt;0,$Q$6-$Q$5,$Q$6-Расчет!X575),0)</f>
        <v>0</v>
      </c>
      <c r="AH561" s="3">
        <f t="shared" si="72"/>
        <v>0</v>
      </c>
    </row>
    <row r="562" spans="1:34" x14ac:dyDescent="0.25">
      <c r="A562" s="3">
        <f>IF(Расчет!H576='ФОРМУЛЫ!'!$B$4,Расчет!G576*Расчет!$N$28,IF(Расчет!H576='ФОРМУЛЫ!'!$B$5,Расчет!G576,IF(Расчет!H576='ФОРМУЛЫ!'!$B$6,Расчет!G576*Расчет!$O$28,0)))</f>
        <v>0</v>
      </c>
      <c r="B562" s="3">
        <f>A562*Расчет!E576</f>
        <v>0</v>
      </c>
      <c r="C562" s="3">
        <f>IF(Расчет!J576='ФОРМУЛЫ!'!$B$3,Расчет!G576*Расчет!I576/100,IF(Расчет!J576='ФОРМУЛЫ!'!$B$4,Расчет!I576*Расчет!$N$28,IF(Расчет!J576='ФОРМУЛЫ!'!$B$5,Расчет!I576,IF(Расчет!J576='ФОРМУЛЫ!'!$B$6,Расчет!I576*Расчет!$O$28,0))))</f>
        <v>0</v>
      </c>
      <c r="D562" s="3">
        <f>C562*Расчет!E576</f>
        <v>0</v>
      </c>
      <c r="E562" s="3">
        <f t="shared" si="65"/>
        <v>0</v>
      </c>
      <c r="F562" s="3">
        <f>E562*Расчет!E576</f>
        <v>0</v>
      </c>
      <c r="G562" s="3">
        <f>IF(Расчет!M576="",'ФОРМУЛЫ!'!E562*(100+Расчет!$M$28)/100,'ФОРМУЛЫ!'!E562*(100+Расчет!M576)/100)</f>
        <v>0</v>
      </c>
      <c r="H562" s="7">
        <f>IF(Расчет!M576="",ROUND(Расчет!K576*(1+Расчет!$M$28/100),0),ROUND(Расчет!K576*(1+Расчет!M576/100),0))</f>
        <v>0</v>
      </c>
      <c r="I562" s="7">
        <f>IF(Расчет!M576="",(Расчет!$M$28+100)/100,(Расчет!M576+100)/100)</f>
        <v>1.2</v>
      </c>
      <c r="J562" s="5">
        <f>IF(Расчет!P576="",IF($O$16=0,'ФОРМУЛЫ!'!H562,ROUND(Расчет!K576*'ФОРМУЛЫ!'!I562+L562,0)),Расчет!P576)</f>
        <v>0</v>
      </c>
      <c r="K562" s="5">
        <f>J562*Расчет!E576</f>
        <v>0</v>
      </c>
      <c r="L562" s="3">
        <f>IF($O$16=0,0,$M$16*(Расчет!K576/$O$16))</f>
        <v>0</v>
      </c>
      <c r="O562" s="3">
        <f>IF(Расчет!P576=0,Расчет!L576,0)</f>
        <v>0</v>
      </c>
      <c r="P562" s="12">
        <f t="shared" si="66"/>
        <v>0</v>
      </c>
      <c r="Q562" s="3">
        <f>IF(Расчет!H576='ФОРМУЛЫ!'!$B$5,'ФОРМУЛЫ!'!A562,0)</f>
        <v>0</v>
      </c>
      <c r="R562" s="3">
        <f>IF(Расчет!H576='ФОРМУЛЫ!'!$B$4,'ФОРМУЛЫ!'!A562,0)</f>
        <v>0</v>
      </c>
      <c r="S562" s="3">
        <f>IF(Расчет!H576='ФОРМУЛЫ!'!$B$6,'ФОРМУЛЫ!'!A562,0)</f>
        <v>0</v>
      </c>
      <c r="T562" s="5">
        <f>ROUND((IF(Расчет!R576='ФОРМУЛЫ!'!$E$3,(A562-A562/1.18),IF(Расчет!R576='ФОРМУЛЫ!'!$E$4,0,IF(Расчет!R576='ФОРМУЛЫ!'!$E$5,(A562-A562/1.1),X))))*Расчет!E576,2)</f>
        <v>0</v>
      </c>
      <c r="U562" s="3">
        <f>ROUND((IF(Расчет!R576='ФОРМУЛЫ!'!$E$3,(J562-J562/1.18),IF(Расчет!R576='ФОРМУЛЫ!'!$E$4,0,IF(Расчет!R576='ФОРМУЛЫ!'!$E$5,(J562-J562/1.1),X))))*Расчет!E576,2)</f>
        <v>0</v>
      </c>
      <c r="V562" s="3">
        <f>ROUND((J562-J562/1.18)*Расчет!E576,2)</f>
        <v>0</v>
      </c>
      <c r="W562" s="3">
        <f>ROUND(A562*Расчет!E576*0.21/365,2)</f>
        <v>0</v>
      </c>
      <c r="X562" s="3">
        <f t="shared" si="67"/>
        <v>0</v>
      </c>
      <c r="Y562" s="3">
        <f>IF(($Q$2-Расчет!X576)&gt;0,($Q$2-Расчет!X576),0)</f>
        <v>0</v>
      </c>
      <c r="Z562" s="3">
        <f t="shared" si="68"/>
        <v>0</v>
      </c>
      <c r="AA562" s="3">
        <f>IF(IF(Y562&gt;0,$Q$3-$Q$2,$Q$3-Расчет!X576)&gt;0,IF(Y562&gt;0,$Q$3-$Q$2,$Q$3-Расчет!X576),0)</f>
        <v>0</v>
      </c>
      <c r="AB562" s="3">
        <f t="shared" si="69"/>
        <v>0</v>
      </c>
      <c r="AC562" s="3">
        <f>IF(IF(AA562&gt;0,$Q$4-$Q$3,$Q$4-Расчет!X576)&gt;0,IF(AA562&gt;0,$Q$4-$Q$3,$Q$4-Расчет!X576),0)</f>
        <v>0</v>
      </c>
      <c r="AD562" s="3">
        <f t="shared" si="70"/>
        <v>0</v>
      </c>
      <c r="AE562" s="3">
        <f>IF(IF(AC562&gt;0,$Q$5-$Q$4,$Q$5-Расчет!X576)&gt;0,IF(AC562&gt;0,$Q$5-$Q$4,$Q$5-Расчет!X576),0)</f>
        <v>0</v>
      </c>
      <c r="AF562" s="3">
        <f t="shared" si="71"/>
        <v>0</v>
      </c>
      <c r="AG562" s="3">
        <f>IF(IF(AE562&gt;0,$Q$6-$Q$5,$Q$6-Расчет!X576)&gt;0,IF(AE562&gt;0,$Q$6-$Q$5,$Q$6-Расчет!X576),0)</f>
        <v>0</v>
      </c>
      <c r="AH562" s="3">
        <f t="shared" si="72"/>
        <v>0</v>
      </c>
    </row>
    <row r="563" spans="1:34" x14ac:dyDescent="0.25">
      <c r="A563" s="3">
        <f>IF(Расчет!H577='ФОРМУЛЫ!'!$B$4,Расчет!G577*Расчет!$N$28,IF(Расчет!H577='ФОРМУЛЫ!'!$B$5,Расчет!G577,IF(Расчет!H577='ФОРМУЛЫ!'!$B$6,Расчет!G577*Расчет!$O$28,0)))</f>
        <v>0</v>
      </c>
      <c r="B563" s="3">
        <f>A563*Расчет!E577</f>
        <v>0</v>
      </c>
      <c r="C563" s="3">
        <f>IF(Расчет!J577='ФОРМУЛЫ!'!$B$3,Расчет!G577*Расчет!I577/100,IF(Расчет!J577='ФОРМУЛЫ!'!$B$4,Расчет!I577*Расчет!$N$28,IF(Расчет!J577='ФОРМУЛЫ!'!$B$5,Расчет!I577,IF(Расчет!J577='ФОРМУЛЫ!'!$B$6,Расчет!I577*Расчет!$O$28,0))))</f>
        <v>0</v>
      </c>
      <c r="D563" s="3">
        <f>C563*Расчет!E577</f>
        <v>0</v>
      </c>
      <c r="E563" s="3">
        <f t="shared" si="65"/>
        <v>0</v>
      </c>
      <c r="F563" s="3">
        <f>E563*Расчет!E577</f>
        <v>0</v>
      </c>
      <c r="G563" s="3">
        <f>IF(Расчет!M577="",'ФОРМУЛЫ!'!E563*(100+Расчет!$M$28)/100,'ФОРМУЛЫ!'!E563*(100+Расчет!M577)/100)</f>
        <v>0</v>
      </c>
      <c r="H563" s="7">
        <f>IF(Расчет!M577="",ROUND(Расчет!K577*(1+Расчет!$M$28/100),0),ROUND(Расчет!K577*(1+Расчет!M577/100),0))</f>
        <v>0</v>
      </c>
      <c r="I563" s="7">
        <f>IF(Расчет!M577="",(Расчет!$M$28+100)/100,(Расчет!M577+100)/100)</f>
        <v>1.2</v>
      </c>
      <c r="J563" s="5">
        <f>IF(Расчет!P577="",IF($O$16=0,'ФОРМУЛЫ!'!H563,ROUND(Расчет!K577*'ФОРМУЛЫ!'!I563+L563,0)),Расчет!P577)</f>
        <v>0</v>
      </c>
      <c r="K563" s="5">
        <f>J563*Расчет!E577</f>
        <v>0</v>
      </c>
      <c r="L563" s="3">
        <f>IF($O$16=0,0,$M$16*(Расчет!K577/$O$16))</f>
        <v>0</v>
      </c>
      <c r="O563" s="3">
        <f>IF(Расчет!P577=0,Расчет!L577,0)</f>
        <v>0</v>
      </c>
      <c r="P563" s="12">
        <f t="shared" si="66"/>
        <v>0</v>
      </c>
      <c r="Q563" s="3">
        <f>IF(Расчет!H577='ФОРМУЛЫ!'!$B$5,'ФОРМУЛЫ!'!A563,0)</f>
        <v>0</v>
      </c>
      <c r="R563" s="3">
        <f>IF(Расчет!H577='ФОРМУЛЫ!'!$B$4,'ФОРМУЛЫ!'!A563,0)</f>
        <v>0</v>
      </c>
      <c r="S563" s="3">
        <f>IF(Расчет!H577='ФОРМУЛЫ!'!$B$6,'ФОРМУЛЫ!'!A563,0)</f>
        <v>0</v>
      </c>
      <c r="T563" s="5">
        <f>ROUND((IF(Расчет!R577='ФОРМУЛЫ!'!$E$3,(A563-A563/1.18),IF(Расчет!R577='ФОРМУЛЫ!'!$E$4,0,IF(Расчет!R577='ФОРМУЛЫ!'!$E$5,(A563-A563/1.1),X))))*Расчет!E577,2)</f>
        <v>0</v>
      </c>
      <c r="U563" s="3">
        <f>ROUND((IF(Расчет!R577='ФОРМУЛЫ!'!$E$3,(J563-J563/1.18),IF(Расчет!R577='ФОРМУЛЫ!'!$E$4,0,IF(Расчет!R577='ФОРМУЛЫ!'!$E$5,(J563-J563/1.1),X))))*Расчет!E577,2)</f>
        <v>0</v>
      </c>
      <c r="V563" s="3">
        <f>ROUND((J563-J563/1.18)*Расчет!E577,2)</f>
        <v>0</v>
      </c>
      <c r="W563" s="3">
        <f>ROUND(A563*Расчет!E577*0.21/365,2)</f>
        <v>0</v>
      </c>
      <c r="X563" s="3">
        <f t="shared" si="67"/>
        <v>0</v>
      </c>
      <c r="Y563" s="3">
        <f>IF(($Q$2-Расчет!X577)&gt;0,($Q$2-Расчет!X577),0)</f>
        <v>0</v>
      </c>
      <c r="Z563" s="3">
        <f t="shared" si="68"/>
        <v>0</v>
      </c>
      <c r="AA563" s="3">
        <f>IF(IF(Y563&gt;0,$Q$3-$Q$2,$Q$3-Расчет!X577)&gt;0,IF(Y563&gt;0,$Q$3-$Q$2,$Q$3-Расчет!X577),0)</f>
        <v>0</v>
      </c>
      <c r="AB563" s="3">
        <f t="shared" si="69"/>
        <v>0</v>
      </c>
      <c r="AC563" s="3">
        <f>IF(IF(AA563&gt;0,$Q$4-$Q$3,$Q$4-Расчет!X577)&gt;0,IF(AA563&gt;0,$Q$4-$Q$3,$Q$4-Расчет!X577),0)</f>
        <v>0</v>
      </c>
      <c r="AD563" s="3">
        <f t="shared" si="70"/>
        <v>0</v>
      </c>
      <c r="AE563" s="3">
        <f>IF(IF(AC563&gt;0,$Q$5-$Q$4,$Q$5-Расчет!X577)&gt;0,IF(AC563&gt;0,$Q$5-$Q$4,$Q$5-Расчет!X577),0)</f>
        <v>0</v>
      </c>
      <c r="AF563" s="3">
        <f t="shared" si="71"/>
        <v>0</v>
      </c>
      <c r="AG563" s="3">
        <f>IF(IF(AE563&gt;0,$Q$6-$Q$5,$Q$6-Расчет!X577)&gt;0,IF(AE563&gt;0,$Q$6-$Q$5,$Q$6-Расчет!X577),0)</f>
        <v>0</v>
      </c>
      <c r="AH563" s="3">
        <f t="shared" si="72"/>
        <v>0</v>
      </c>
    </row>
    <row r="564" spans="1:34" x14ac:dyDescent="0.25">
      <c r="A564" s="3">
        <f>IF(Расчет!H578='ФОРМУЛЫ!'!$B$4,Расчет!G578*Расчет!$N$28,IF(Расчет!H578='ФОРМУЛЫ!'!$B$5,Расчет!G578,IF(Расчет!H578='ФОРМУЛЫ!'!$B$6,Расчет!G578*Расчет!$O$28,0)))</f>
        <v>0</v>
      </c>
      <c r="B564" s="3">
        <f>A564*Расчет!E578</f>
        <v>0</v>
      </c>
      <c r="C564" s="3">
        <f>IF(Расчет!J578='ФОРМУЛЫ!'!$B$3,Расчет!G578*Расчет!I578/100,IF(Расчет!J578='ФОРМУЛЫ!'!$B$4,Расчет!I578*Расчет!$N$28,IF(Расчет!J578='ФОРМУЛЫ!'!$B$5,Расчет!I578,IF(Расчет!J578='ФОРМУЛЫ!'!$B$6,Расчет!I578*Расчет!$O$28,0))))</f>
        <v>0</v>
      </c>
      <c r="D564" s="3">
        <f>C564*Расчет!E578</f>
        <v>0</v>
      </c>
      <c r="E564" s="3">
        <f t="shared" si="65"/>
        <v>0</v>
      </c>
      <c r="F564" s="3">
        <f>E564*Расчет!E578</f>
        <v>0</v>
      </c>
      <c r="G564" s="3">
        <f>IF(Расчет!M578="",'ФОРМУЛЫ!'!E564*(100+Расчет!$M$28)/100,'ФОРМУЛЫ!'!E564*(100+Расчет!M578)/100)</f>
        <v>0</v>
      </c>
      <c r="H564" s="7">
        <f>IF(Расчет!M578="",ROUND(Расчет!K578*(1+Расчет!$M$28/100),0),ROUND(Расчет!K578*(1+Расчет!M578/100),0))</f>
        <v>0</v>
      </c>
      <c r="I564" s="7">
        <f>IF(Расчет!M578="",(Расчет!$M$28+100)/100,(Расчет!M578+100)/100)</f>
        <v>1.2</v>
      </c>
      <c r="J564" s="5">
        <f>IF(Расчет!P578="",IF($O$16=0,'ФОРМУЛЫ!'!H564,ROUND(Расчет!K578*'ФОРМУЛЫ!'!I564+L564,0)),Расчет!P578)</f>
        <v>0</v>
      </c>
      <c r="K564" s="5">
        <f>J564*Расчет!E578</f>
        <v>0</v>
      </c>
      <c r="L564" s="3">
        <f>IF($O$16=0,0,$M$16*(Расчет!K578/$O$16))</f>
        <v>0</v>
      </c>
      <c r="O564" s="3">
        <f>IF(Расчет!P578=0,Расчет!L578,0)</f>
        <v>0</v>
      </c>
      <c r="P564" s="12">
        <f t="shared" si="66"/>
        <v>0</v>
      </c>
      <c r="Q564" s="3">
        <f>IF(Расчет!H578='ФОРМУЛЫ!'!$B$5,'ФОРМУЛЫ!'!A564,0)</f>
        <v>0</v>
      </c>
      <c r="R564" s="3">
        <f>IF(Расчет!H578='ФОРМУЛЫ!'!$B$4,'ФОРМУЛЫ!'!A564,0)</f>
        <v>0</v>
      </c>
      <c r="S564" s="3">
        <f>IF(Расчет!H578='ФОРМУЛЫ!'!$B$6,'ФОРМУЛЫ!'!A564,0)</f>
        <v>0</v>
      </c>
      <c r="T564" s="5">
        <f>ROUND((IF(Расчет!R578='ФОРМУЛЫ!'!$E$3,(A564-A564/1.18),IF(Расчет!R578='ФОРМУЛЫ!'!$E$4,0,IF(Расчет!R578='ФОРМУЛЫ!'!$E$5,(A564-A564/1.1),X))))*Расчет!E578,2)</f>
        <v>0</v>
      </c>
      <c r="U564" s="3">
        <f>ROUND((IF(Расчет!R578='ФОРМУЛЫ!'!$E$3,(J564-J564/1.18),IF(Расчет!R578='ФОРМУЛЫ!'!$E$4,0,IF(Расчет!R578='ФОРМУЛЫ!'!$E$5,(J564-J564/1.1),X))))*Расчет!E578,2)</f>
        <v>0</v>
      </c>
      <c r="V564" s="3">
        <f>ROUND((J564-J564/1.18)*Расчет!E578,2)</f>
        <v>0</v>
      </c>
      <c r="W564" s="3">
        <f>ROUND(A564*Расчет!E578*0.21/365,2)</f>
        <v>0</v>
      </c>
      <c r="X564" s="3">
        <f t="shared" si="67"/>
        <v>0</v>
      </c>
      <c r="Y564" s="3">
        <f>IF(($Q$2-Расчет!X578)&gt;0,($Q$2-Расчет!X578),0)</f>
        <v>0</v>
      </c>
      <c r="Z564" s="3">
        <f t="shared" si="68"/>
        <v>0</v>
      </c>
      <c r="AA564" s="3">
        <f>IF(IF(Y564&gt;0,$Q$3-$Q$2,$Q$3-Расчет!X578)&gt;0,IF(Y564&gt;0,$Q$3-$Q$2,$Q$3-Расчет!X578),0)</f>
        <v>0</v>
      </c>
      <c r="AB564" s="3">
        <f t="shared" si="69"/>
        <v>0</v>
      </c>
      <c r="AC564" s="3">
        <f>IF(IF(AA564&gt;0,$Q$4-$Q$3,$Q$4-Расчет!X578)&gt;0,IF(AA564&gt;0,$Q$4-$Q$3,$Q$4-Расчет!X578),0)</f>
        <v>0</v>
      </c>
      <c r="AD564" s="3">
        <f t="shared" si="70"/>
        <v>0</v>
      </c>
      <c r="AE564" s="3">
        <f>IF(IF(AC564&gt;0,$Q$5-$Q$4,$Q$5-Расчет!X578)&gt;0,IF(AC564&gt;0,$Q$5-$Q$4,$Q$5-Расчет!X578),0)</f>
        <v>0</v>
      </c>
      <c r="AF564" s="3">
        <f t="shared" si="71"/>
        <v>0</v>
      </c>
      <c r="AG564" s="3">
        <f>IF(IF(AE564&gt;0,$Q$6-$Q$5,$Q$6-Расчет!X578)&gt;0,IF(AE564&gt;0,$Q$6-$Q$5,$Q$6-Расчет!X578),0)</f>
        <v>0</v>
      </c>
      <c r="AH564" s="3">
        <f t="shared" si="72"/>
        <v>0</v>
      </c>
    </row>
    <row r="565" spans="1:34" x14ac:dyDescent="0.25">
      <c r="A565" s="3">
        <f>IF(Расчет!H579='ФОРМУЛЫ!'!$B$4,Расчет!G579*Расчет!$N$28,IF(Расчет!H579='ФОРМУЛЫ!'!$B$5,Расчет!G579,IF(Расчет!H579='ФОРМУЛЫ!'!$B$6,Расчет!G579*Расчет!$O$28,0)))</f>
        <v>0</v>
      </c>
      <c r="B565" s="3">
        <f>A565*Расчет!E579</f>
        <v>0</v>
      </c>
      <c r="C565" s="3">
        <f>IF(Расчет!J579='ФОРМУЛЫ!'!$B$3,Расчет!G579*Расчет!I579/100,IF(Расчет!J579='ФОРМУЛЫ!'!$B$4,Расчет!I579*Расчет!$N$28,IF(Расчет!J579='ФОРМУЛЫ!'!$B$5,Расчет!I579,IF(Расчет!J579='ФОРМУЛЫ!'!$B$6,Расчет!I579*Расчет!$O$28,0))))</f>
        <v>0</v>
      </c>
      <c r="D565" s="3">
        <f>C565*Расчет!E579</f>
        <v>0</v>
      </c>
      <c r="E565" s="3">
        <f t="shared" si="65"/>
        <v>0</v>
      </c>
      <c r="F565" s="3">
        <f>E565*Расчет!E579</f>
        <v>0</v>
      </c>
      <c r="G565" s="3">
        <f>IF(Расчет!M579="",'ФОРМУЛЫ!'!E565*(100+Расчет!$M$28)/100,'ФОРМУЛЫ!'!E565*(100+Расчет!M579)/100)</f>
        <v>0</v>
      </c>
      <c r="H565" s="7">
        <f>IF(Расчет!M579="",ROUND(Расчет!K579*(1+Расчет!$M$28/100),0),ROUND(Расчет!K579*(1+Расчет!M579/100),0))</f>
        <v>0</v>
      </c>
      <c r="I565" s="7">
        <f>IF(Расчет!M579="",(Расчет!$M$28+100)/100,(Расчет!M579+100)/100)</f>
        <v>1.2</v>
      </c>
      <c r="J565" s="5">
        <f>IF(Расчет!P579="",IF($O$16=0,'ФОРМУЛЫ!'!H565,ROUND(Расчет!K579*'ФОРМУЛЫ!'!I565+L565,0)),Расчет!P579)</f>
        <v>0</v>
      </c>
      <c r="K565" s="5">
        <f>J565*Расчет!E579</f>
        <v>0</v>
      </c>
      <c r="L565" s="3">
        <f>IF($O$16=0,0,$M$16*(Расчет!K579/$O$16))</f>
        <v>0</v>
      </c>
      <c r="O565" s="3">
        <f>IF(Расчет!P579=0,Расчет!L579,0)</f>
        <v>0</v>
      </c>
      <c r="P565" s="12">
        <f t="shared" si="66"/>
        <v>0</v>
      </c>
      <c r="Q565" s="3">
        <f>IF(Расчет!H579='ФОРМУЛЫ!'!$B$5,'ФОРМУЛЫ!'!A565,0)</f>
        <v>0</v>
      </c>
      <c r="R565" s="3">
        <f>IF(Расчет!H579='ФОРМУЛЫ!'!$B$4,'ФОРМУЛЫ!'!A565,0)</f>
        <v>0</v>
      </c>
      <c r="S565" s="3">
        <f>IF(Расчет!H579='ФОРМУЛЫ!'!$B$6,'ФОРМУЛЫ!'!A565,0)</f>
        <v>0</v>
      </c>
      <c r="T565" s="5">
        <f>ROUND((IF(Расчет!R579='ФОРМУЛЫ!'!$E$3,(A565-A565/1.18),IF(Расчет!R579='ФОРМУЛЫ!'!$E$4,0,IF(Расчет!R579='ФОРМУЛЫ!'!$E$5,(A565-A565/1.1),X))))*Расчет!E579,2)</f>
        <v>0</v>
      </c>
      <c r="U565" s="3">
        <f>ROUND((IF(Расчет!R579='ФОРМУЛЫ!'!$E$3,(J565-J565/1.18),IF(Расчет!R579='ФОРМУЛЫ!'!$E$4,0,IF(Расчет!R579='ФОРМУЛЫ!'!$E$5,(J565-J565/1.1),X))))*Расчет!E579,2)</f>
        <v>0</v>
      </c>
      <c r="V565" s="3">
        <f>ROUND((J565-J565/1.18)*Расчет!E579,2)</f>
        <v>0</v>
      </c>
      <c r="W565" s="3">
        <f>ROUND(A565*Расчет!E579*0.21/365,2)</f>
        <v>0</v>
      </c>
      <c r="X565" s="3">
        <f t="shared" si="67"/>
        <v>0</v>
      </c>
      <c r="Y565" s="3">
        <f>IF(($Q$2-Расчет!X579)&gt;0,($Q$2-Расчет!X579),0)</f>
        <v>0</v>
      </c>
      <c r="Z565" s="3">
        <f t="shared" si="68"/>
        <v>0</v>
      </c>
      <c r="AA565" s="3">
        <f>IF(IF(Y565&gt;0,$Q$3-$Q$2,$Q$3-Расчет!X579)&gt;0,IF(Y565&gt;0,$Q$3-$Q$2,$Q$3-Расчет!X579),0)</f>
        <v>0</v>
      </c>
      <c r="AB565" s="3">
        <f t="shared" si="69"/>
        <v>0</v>
      </c>
      <c r="AC565" s="3">
        <f>IF(IF(AA565&gt;0,$Q$4-$Q$3,$Q$4-Расчет!X579)&gt;0,IF(AA565&gt;0,$Q$4-$Q$3,$Q$4-Расчет!X579),0)</f>
        <v>0</v>
      </c>
      <c r="AD565" s="3">
        <f t="shared" si="70"/>
        <v>0</v>
      </c>
      <c r="AE565" s="3">
        <f>IF(IF(AC565&gt;0,$Q$5-$Q$4,$Q$5-Расчет!X579)&gt;0,IF(AC565&gt;0,$Q$5-$Q$4,$Q$5-Расчет!X579),0)</f>
        <v>0</v>
      </c>
      <c r="AF565" s="3">
        <f t="shared" si="71"/>
        <v>0</v>
      </c>
      <c r="AG565" s="3">
        <f>IF(IF(AE565&gt;0,$Q$6-$Q$5,$Q$6-Расчет!X579)&gt;0,IF(AE565&gt;0,$Q$6-$Q$5,$Q$6-Расчет!X579),0)</f>
        <v>0</v>
      </c>
      <c r="AH565" s="3">
        <f t="shared" si="72"/>
        <v>0</v>
      </c>
    </row>
    <row r="566" spans="1:34" x14ac:dyDescent="0.25">
      <c r="A566" s="3">
        <f>IF(Расчет!H580='ФОРМУЛЫ!'!$B$4,Расчет!G580*Расчет!$N$28,IF(Расчет!H580='ФОРМУЛЫ!'!$B$5,Расчет!G580,IF(Расчет!H580='ФОРМУЛЫ!'!$B$6,Расчет!G580*Расчет!$O$28,0)))</f>
        <v>0</v>
      </c>
      <c r="B566" s="3">
        <f>A566*Расчет!E580</f>
        <v>0</v>
      </c>
      <c r="C566" s="3">
        <f>IF(Расчет!J580='ФОРМУЛЫ!'!$B$3,Расчет!G580*Расчет!I580/100,IF(Расчет!J580='ФОРМУЛЫ!'!$B$4,Расчет!I580*Расчет!$N$28,IF(Расчет!J580='ФОРМУЛЫ!'!$B$5,Расчет!I580,IF(Расчет!J580='ФОРМУЛЫ!'!$B$6,Расчет!I580*Расчет!$O$28,0))))</f>
        <v>0</v>
      </c>
      <c r="D566" s="3">
        <f>C566*Расчет!E580</f>
        <v>0</v>
      </c>
      <c r="E566" s="3">
        <f t="shared" si="65"/>
        <v>0</v>
      </c>
      <c r="F566" s="3">
        <f>E566*Расчет!E580</f>
        <v>0</v>
      </c>
      <c r="G566" s="3">
        <f>IF(Расчет!M580="",'ФОРМУЛЫ!'!E566*(100+Расчет!$M$28)/100,'ФОРМУЛЫ!'!E566*(100+Расчет!M580)/100)</f>
        <v>0</v>
      </c>
      <c r="H566" s="7">
        <f>IF(Расчет!M580="",ROUND(Расчет!K580*(1+Расчет!$M$28/100),0),ROUND(Расчет!K580*(1+Расчет!M580/100),0))</f>
        <v>0</v>
      </c>
      <c r="I566" s="7">
        <f>IF(Расчет!M580="",(Расчет!$M$28+100)/100,(Расчет!M580+100)/100)</f>
        <v>1.2</v>
      </c>
      <c r="J566" s="5">
        <f>IF(Расчет!P580="",IF($O$16=0,'ФОРМУЛЫ!'!H566,ROUND(Расчет!K580*'ФОРМУЛЫ!'!I566+L566,0)),Расчет!P580)</f>
        <v>0</v>
      </c>
      <c r="K566" s="5">
        <f>J566*Расчет!E580</f>
        <v>0</v>
      </c>
      <c r="L566" s="3">
        <f>IF($O$16=0,0,$M$16*(Расчет!K580/$O$16))</f>
        <v>0</v>
      </c>
      <c r="O566" s="3">
        <f>IF(Расчет!P580=0,Расчет!L580,0)</f>
        <v>0</v>
      </c>
      <c r="P566" s="12">
        <f t="shared" si="66"/>
        <v>0</v>
      </c>
      <c r="Q566" s="3">
        <f>IF(Расчет!H580='ФОРМУЛЫ!'!$B$5,'ФОРМУЛЫ!'!A566,0)</f>
        <v>0</v>
      </c>
      <c r="R566" s="3">
        <f>IF(Расчет!H580='ФОРМУЛЫ!'!$B$4,'ФОРМУЛЫ!'!A566,0)</f>
        <v>0</v>
      </c>
      <c r="S566" s="3">
        <f>IF(Расчет!H580='ФОРМУЛЫ!'!$B$6,'ФОРМУЛЫ!'!A566,0)</f>
        <v>0</v>
      </c>
      <c r="T566" s="5">
        <f>ROUND((IF(Расчет!R580='ФОРМУЛЫ!'!$E$3,(A566-A566/1.18),IF(Расчет!R580='ФОРМУЛЫ!'!$E$4,0,IF(Расчет!R580='ФОРМУЛЫ!'!$E$5,(A566-A566/1.1),X))))*Расчет!E580,2)</f>
        <v>0</v>
      </c>
      <c r="U566" s="3">
        <f>ROUND((IF(Расчет!R580='ФОРМУЛЫ!'!$E$3,(J566-J566/1.18),IF(Расчет!R580='ФОРМУЛЫ!'!$E$4,0,IF(Расчет!R580='ФОРМУЛЫ!'!$E$5,(J566-J566/1.1),X))))*Расчет!E580,2)</f>
        <v>0</v>
      </c>
      <c r="V566" s="3">
        <f>ROUND((J566-J566/1.18)*Расчет!E580,2)</f>
        <v>0</v>
      </c>
      <c r="W566" s="3">
        <f>ROUND(A566*Расчет!E580*0.21/365,2)</f>
        <v>0</v>
      </c>
      <c r="X566" s="3">
        <f t="shared" si="67"/>
        <v>0</v>
      </c>
      <c r="Y566" s="3">
        <f>IF(($Q$2-Расчет!X580)&gt;0,($Q$2-Расчет!X580),0)</f>
        <v>0</v>
      </c>
      <c r="Z566" s="3">
        <f t="shared" si="68"/>
        <v>0</v>
      </c>
      <c r="AA566" s="3">
        <f>IF(IF(Y566&gt;0,$Q$3-$Q$2,$Q$3-Расчет!X580)&gt;0,IF(Y566&gt;0,$Q$3-$Q$2,$Q$3-Расчет!X580),0)</f>
        <v>0</v>
      </c>
      <c r="AB566" s="3">
        <f t="shared" si="69"/>
        <v>0</v>
      </c>
      <c r="AC566" s="3">
        <f>IF(IF(AA566&gt;0,$Q$4-$Q$3,$Q$4-Расчет!X580)&gt;0,IF(AA566&gt;0,$Q$4-$Q$3,$Q$4-Расчет!X580),0)</f>
        <v>0</v>
      </c>
      <c r="AD566" s="3">
        <f t="shared" si="70"/>
        <v>0</v>
      </c>
      <c r="AE566" s="3">
        <f>IF(IF(AC566&gt;0,$Q$5-$Q$4,$Q$5-Расчет!X580)&gt;0,IF(AC566&gt;0,$Q$5-$Q$4,$Q$5-Расчет!X580),0)</f>
        <v>0</v>
      </c>
      <c r="AF566" s="3">
        <f t="shared" si="71"/>
        <v>0</v>
      </c>
      <c r="AG566" s="3">
        <f>IF(IF(AE566&gt;0,$Q$6-$Q$5,$Q$6-Расчет!X580)&gt;0,IF(AE566&gt;0,$Q$6-$Q$5,$Q$6-Расчет!X580),0)</f>
        <v>0</v>
      </c>
      <c r="AH566" s="3">
        <f t="shared" si="72"/>
        <v>0</v>
      </c>
    </row>
    <row r="567" spans="1:34" x14ac:dyDescent="0.25">
      <c r="A567" s="3">
        <f>IF(Расчет!H581='ФОРМУЛЫ!'!$B$4,Расчет!G581*Расчет!$N$28,IF(Расчет!H581='ФОРМУЛЫ!'!$B$5,Расчет!G581,IF(Расчет!H581='ФОРМУЛЫ!'!$B$6,Расчет!G581*Расчет!$O$28,0)))</f>
        <v>0</v>
      </c>
      <c r="B567" s="3">
        <f>A567*Расчет!E581</f>
        <v>0</v>
      </c>
      <c r="C567" s="3">
        <f>IF(Расчет!J581='ФОРМУЛЫ!'!$B$3,Расчет!G581*Расчет!I581/100,IF(Расчет!J581='ФОРМУЛЫ!'!$B$4,Расчет!I581*Расчет!$N$28,IF(Расчет!J581='ФОРМУЛЫ!'!$B$5,Расчет!I581,IF(Расчет!J581='ФОРМУЛЫ!'!$B$6,Расчет!I581*Расчет!$O$28,0))))</f>
        <v>0</v>
      </c>
      <c r="D567" s="3">
        <f>C567*Расчет!E581</f>
        <v>0</v>
      </c>
      <c r="E567" s="3">
        <f t="shared" si="65"/>
        <v>0</v>
      </c>
      <c r="F567" s="3">
        <f>E567*Расчет!E581</f>
        <v>0</v>
      </c>
      <c r="G567" s="3">
        <f>IF(Расчет!M581="",'ФОРМУЛЫ!'!E567*(100+Расчет!$M$28)/100,'ФОРМУЛЫ!'!E567*(100+Расчет!M581)/100)</f>
        <v>0</v>
      </c>
      <c r="H567" s="7">
        <f>IF(Расчет!M581="",ROUND(Расчет!K581*(1+Расчет!$M$28/100),0),ROUND(Расчет!K581*(1+Расчет!M581/100),0))</f>
        <v>0</v>
      </c>
      <c r="I567" s="7">
        <f>IF(Расчет!M581="",(Расчет!$M$28+100)/100,(Расчет!M581+100)/100)</f>
        <v>1.2</v>
      </c>
      <c r="J567" s="5">
        <f>IF(Расчет!P581="",IF($O$16=0,'ФОРМУЛЫ!'!H567,ROUND(Расчет!K581*'ФОРМУЛЫ!'!I567+L567,0)),Расчет!P581)</f>
        <v>0</v>
      </c>
      <c r="K567" s="5">
        <f>J567*Расчет!E581</f>
        <v>0</v>
      </c>
      <c r="L567" s="3">
        <f>IF($O$16=0,0,$M$16*(Расчет!K581/$O$16))</f>
        <v>0</v>
      </c>
      <c r="O567" s="3">
        <f>IF(Расчет!P581=0,Расчет!L581,0)</f>
        <v>0</v>
      </c>
      <c r="P567" s="12">
        <f t="shared" si="66"/>
        <v>0</v>
      </c>
      <c r="Q567" s="3">
        <f>IF(Расчет!H581='ФОРМУЛЫ!'!$B$5,'ФОРМУЛЫ!'!A567,0)</f>
        <v>0</v>
      </c>
      <c r="R567" s="3">
        <f>IF(Расчет!H581='ФОРМУЛЫ!'!$B$4,'ФОРМУЛЫ!'!A567,0)</f>
        <v>0</v>
      </c>
      <c r="S567" s="3">
        <f>IF(Расчет!H581='ФОРМУЛЫ!'!$B$6,'ФОРМУЛЫ!'!A567,0)</f>
        <v>0</v>
      </c>
      <c r="T567" s="5">
        <f>ROUND((IF(Расчет!R581='ФОРМУЛЫ!'!$E$3,(A567-A567/1.18),IF(Расчет!R581='ФОРМУЛЫ!'!$E$4,0,IF(Расчет!R581='ФОРМУЛЫ!'!$E$5,(A567-A567/1.1),X))))*Расчет!E581,2)</f>
        <v>0</v>
      </c>
      <c r="U567" s="3">
        <f>ROUND((IF(Расчет!R581='ФОРМУЛЫ!'!$E$3,(J567-J567/1.18),IF(Расчет!R581='ФОРМУЛЫ!'!$E$4,0,IF(Расчет!R581='ФОРМУЛЫ!'!$E$5,(J567-J567/1.1),X))))*Расчет!E581,2)</f>
        <v>0</v>
      </c>
      <c r="V567" s="3">
        <f>ROUND((J567-J567/1.18)*Расчет!E581,2)</f>
        <v>0</v>
      </c>
      <c r="W567" s="3">
        <f>ROUND(A567*Расчет!E581*0.21/365,2)</f>
        <v>0</v>
      </c>
      <c r="X567" s="3">
        <f t="shared" si="67"/>
        <v>0</v>
      </c>
      <c r="Y567" s="3">
        <f>IF(($Q$2-Расчет!X581)&gt;0,($Q$2-Расчет!X581),0)</f>
        <v>0</v>
      </c>
      <c r="Z567" s="3">
        <f t="shared" si="68"/>
        <v>0</v>
      </c>
      <c r="AA567" s="3">
        <f>IF(IF(Y567&gt;0,$Q$3-$Q$2,$Q$3-Расчет!X581)&gt;0,IF(Y567&gt;0,$Q$3-$Q$2,$Q$3-Расчет!X581),0)</f>
        <v>0</v>
      </c>
      <c r="AB567" s="3">
        <f t="shared" si="69"/>
        <v>0</v>
      </c>
      <c r="AC567" s="3">
        <f>IF(IF(AA567&gt;0,$Q$4-$Q$3,$Q$4-Расчет!X581)&gt;0,IF(AA567&gt;0,$Q$4-$Q$3,$Q$4-Расчет!X581),0)</f>
        <v>0</v>
      </c>
      <c r="AD567" s="3">
        <f t="shared" si="70"/>
        <v>0</v>
      </c>
      <c r="AE567" s="3">
        <f>IF(IF(AC567&gt;0,$Q$5-$Q$4,$Q$5-Расчет!X581)&gt;0,IF(AC567&gt;0,$Q$5-$Q$4,$Q$5-Расчет!X581),0)</f>
        <v>0</v>
      </c>
      <c r="AF567" s="3">
        <f t="shared" si="71"/>
        <v>0</v>
      </c>
      <c r="AG567" s="3">
        <f>IF(IF(AE567&gt;0,$Q$6-$Q$5,$Q$6-Расчет!X581)&gt;0,IF(AE567&gt;0,$Q$6-$Q$5,$Q$6-Расчет!X581),0)</f>
        <v>0</v>
      </c>
      <c r="AH567" s="3">
        <f t="shared" si="72"/>
        <v>0</v>
      </c>
    </row>
    <row r="568" spans="1:34" x14ac:dyDescent="0.25">
      <c r="A568" s="3">
        <f>IF(Расчет!H582='ФОРМУЛЫ!'!$B$4,Расчет!G582*Расчет!$N$28,IF(Расчет!H582='ФОРМУЛЫ!'!$B$5,Расчет!G582,IF(Расчет!H582='ФОРМУЛЫ!'!$B$6,Расчет!G582*Расчет!$O$28,0)))</f>
        <v>0</v>
      </c>
      <c r="B568" s="3">
        <f>A568*Расчет!E582</f>
        <v>0</v>
      </c>
      <c r="C568" s="3">
        <f>IF(Расчет!J582='ФОРМУЛЫ!'!$B$3,Расчет!G582*Расчет!I582/100,IF(Расчет!J582='ФОРМУЛЫ!'!$B$4,Расчет!I582*Расчет!$N$28,IF(Расчет!J582='ФОРМУЛЫ!'!$B$5,Расчет!I582,IF(Расчет!J582='ФОРМУЛЫ!'!$B$6,Расчет!I582*Расчет!$O$28,0))))</f>
        <v>0</v>
      </c>
      <c r="D568" s="3">
        <f>C568*Расчет!E582</f>
        <v>0</v>
      </c>
      <c r="E568" s="3">
        <f t="shared" si="65"/>
        <v>0</v>
      </c>
      <c r="F568" s="3">
        <f>E568*Расчет!E582</f>
        <v>0</v>
      </c>
      <c r="G568" s="3">
        <f>IF(Расчет!M582="",'ФОРМУЛЫ!'!E568*(100+Расчет!$M$28)/100,'ФОРМУЛЫ!'!E568*(100+Расчет!M582)/100)</f>
        <v>0</v>
      </c>
      <c r="H568" s="7">
        <f>IF(Расчет!M582="",ROUND(Расчет!K582*(1+Расчет!$M$28/100),0),ROUND(Расчет!K582*(1+Расчет!M582/100),0))</f>
        <v>0</v>
      </c>
      <c r="I568" s="7">
        <f>IF(Расчет!M582="",(Расчет!$M$28+100)/100,(Расчет!M582+100)/100)</f>
        <v>1.2</v>
      </c>
      <c r="J568" s="5">
        <f>IF(Расчет!P582="",IF($O$16=0,'ФОРМУЛЫ!'!H568,ROUND(Расчет!K582*'ФОРМУЛЫ!'!I568+L568,0)),Расчет!P582)</f>
        <v>0</v>
      </c>
      <c r="K568" s="5">
        <f>J568*Расчет!E582</f>
        <v>0</v>
      </c>
      <c r="L568" s="3">
        <f>IF($O$16=0,0,$M$16*(Расчет!K582/$O$16))</f>
        <v>0</v>
      </c>
      <c r="O568" s="3">
        <f>IF(Расчет!P582=0,Расчет!L582,0)</f>
        <v>0</v>
      </c>
      <c r="P568" s="12">
        <f t="shared" si="66"/>
        <v>0</v>
      </c>
      <c r="Q568" s="3">
        <f>IF(Расчет!H582='ФОРМУЛЫ!'!$B$5,'ФОРМУЛЫ!'!A568,0)</f>
        <v>0</v>
      </c>
      <c r="R568" s="3">
        <f>IF(Расчет!H582='ФОРМУЛЫ!'!$B$4,'ФОРМУЛЫ!'!A568,0)</f>
        <v>0</v>
      </c>
      <c r="S568" s="3">
        <f>IF(Расчет!H582='ФОРМУЛЫ!'!$B$6,'ФОРМУЛЫ!'!A568,0)</f>
        <v>0</v>
      </c>
      <c r="T568" s="5">
        <f>ROUND((IF(Расчет!R582='ФОРМУЛЫ!'!$E$3,(A568-A568/1.18),IF(Расчет!R582='ФОРМУЛЫ!'!$E$4,0,IF(Расчет!R582='ФОРМУЛЫ!'!$E$5,(A568-A568/1.1),X))))*Расчет!E582,2)</f>
        <v>0</v>
      </c>
      <c r="U568" s="3">
        <f>ROUND((IF(Расчет!R582='ФОРМУЛЫ!'!$E$3,(J568-J568/1.18),IF(Расчет!R582='ФОРМУЛЫ!'!$E$4,0,IF(Расчет!R582='ФОРМУЛЫ!'!$E$5,(J568-J568/1.1),X))))*Расчет!E582,2)</f>
        <v>0</v>
      </c>
      <c r="V568" s="3">
        <f>ROUND((J568-J568/1.18)*Расчет!E582,2)</f>
        <v>0</v>
      </c>
      <c r="W568" s="3">
        <f>ROUND(A568*Расчет!E582*0.21/365,2)</f>
        <v>0</v>
      </c>
      <c r="X568" s="3">
        <f t="shared" si="67"/>
        <v>0</v>
      </c>
      <c r="Y568" s="3">
        <f>IF(($Q$2-Расчет!X582)&gt;0,($Q$2-Расчет!X582),0)</f>
        <v>0</v>
      </c>
      <c r="Z568" s="3">
        <f t="shared" si="68"/>
        <v>0</v>
      </c>
      <c r="AA568" s="3">
        <f>IF(IF(Y568&gt;0,$Q$3-$Q$2,$Q$3-Расчет!X582)&gt;0,IF(Y568&gt;0,$Q$3-$Q$2,$Q$3-Расчет!X582),0)</f>
        <v>0</v>
      </c>
      <c r="AB568" s="3">
        <f t="shared" si="69"/>
        <v>0</v>
      </c>
      <c r="AC568" s="3">
        <f>IF(IF(AA568&gt;0,$Q$4-$Q$3,$Q$4-Расчет!X582)&gt;0,IF(AA568&gt;0,$Q$4-$Q$3,$Q$4-Расчет!X582),0)</f>
        <v>0</v>
      </c>
      <c r="AD568" s="3">
        <f t="shared" si="70"/>
        <v>0</v>
      </c>
      <c r="AE568" s="3">
        <f>IF(IF(AC568&gt;0,$Q$5-$Q$4,$Q$5-Расчет!X582)&gt;0,IF(AC568&gt;0,$Q$5-$Q$4,$Q$5-Расчет!X582),0)</f>
        <v>0</v>
      </c>
      <c r="AF568" s="3">
        <f t="shared" si="71"/>
        <v>0</v>
      </c>
      <c r="AG568" s="3">
        <f>IF(IF(AE568&gt;0,$Q$6-$Q$5,$Q$6-Расчет!X582)&gt;0,IF(AE568&gt;0,$Q$6-$Q$5,$Q$6-Расчет!X582),0)</f>
        <v>0</v>
      </c>
      <c r="AH568" s="3">
        <f t="shared" si="72"/>
        <v>0</v>
      </c>
    </row>
    <row r="569" spans="1:34" x14ac:dyDescent="0.25">
      <c r="A569" s="3">
        <f>IF(Расчет!H583='ФОРМУЛЫ!'!$B$4,Расчет!G583*Расчет!$N$28,IF(Расчет!H583='ФОРМУЛЫ!'!$B$5,Расчет!G583,IF(Расчет!H583='ФОРМУЛЫ!'!$B$6,Расчет!G583*Расчет!$O$28,0)))</f>
        <v>0</v>
      </c>
      <c r="B569" s="3">
        <f>A569*Расчет!E583</f>
        <v>0</v>
      </c>
      <c r="C569" s="3">
        <f>IF(Расчет!J583='ФОРМУЛЫ!'!$B$3,Расчет!G583*Расчет!I583/100,IF(Расчет!J583='ФОРМУЛЫ!'!$B$4,Расчет!I583*Расчет!$N$28,IF(Расчет!J583='ФОРМУЛЫ!'!$B$5,Расчет!I583,IF(Расчет!J583='ФОРМУЛЫ!'!$B$6,Расчет!I583*Расчет!$O$28,0))))</f>
        <v>0</v>
      </c>
      <c r="D569" s="3">
        <f>C569*Расчет!E583</f>
        <v>0</v>
      </c>
      <c r="E569" s="3">
        <f t="shared" si="65"/>
        <v>0</v>
      </c>
      <c r="F569" s="3">
        <f>E569*Расчет!E583</f>
        <v>0</v>
      </c>
      <c r="G569" s="3">
        <f>IF(Расчет!M583="",'ФОРМУЛЫ!'!E569*(100+Расчет!$M$28)/100,'ФОРМУЛЫ!'!E569*(100+Расчет!M583)/100)</f>
        <v>0</v>
      </c>
      <c r="H569" s="7">
        <f>IF(Расчет!M583="",ROUND(Расчет!K583*(1+Расчет!$M$28/100),0),ROUND(Расчет!K583*(1+Расчет!M583/100),0))</f>
        <v>0</v>
      </c>
      <c r="I569" s="7">
        <f>IF(Расчет!M583="",(Расчет!$M$28+100)/100,(Расчет!M583+100)/100)</f>
        <v>1.2</v>
      </c>
      <c r="J569" s="5">
        <f>IF(Расчет!P583="",IF($O$16=0,'ФОРМУЛЫ!'!H569,ROUND(Расчет!K583*'ФОРМУЛЫ!'!I569+L569,0)),Расчет!P583)</f>
        <v>0</v>
      </c>
      <c r="K569" s="5">
        <f>J569*Расчет!E583</f>
        <v>0</v>
      </c>
      <c r="L569" s="3">
        <f>IF($O$16=0,0,$M$16*(Расчет!K583/$O$16))</f>
        <v>0</v>
      </c>
      <c r="O569" s="3">
        <f>IF(Расчет!P583=0,Расчет!L583,0)</f>
        <v>0</v>
      </c>
      <c r="P569" s="12">
        <f t="shared" si="66"/>
        <v>0</v>
      </c>
      <c r="Q569" s="3">
        <f>IF(Расчет!H583='ФОРМУЛЫ!'!$B$5,'ФОРМУЛЫ!'!A569,0)</f>
        <v>0</v>
      </c>
      <c r="R569" s="3">
        <f>IF(Расчет!H583='ФОРМУЛЫ!'!$B$4,'ФОРМУЛЫ!'!A569,0)</f>
        <v>0</v>
      </c>
      <c r="S569" s="3">
        <f>IF(Расчет!H583='ФОРМУЛЫ!'!$B$6,'ФОРМУЛЫ!'!A569,0)</f>
        <v>0</v>
      </c>
      <c r="T569" s="5">
        <f>ROUND((IF(Расчет!R583='ФОРМУЛЫ!'!$E$3,(A569-A569/1.18),IF(Расчет!R583='ФОРМУЛЫ!'!$E$4,0,IF(Расчет!R583='ФОРМУЛЫ!'!$E$5,(A569-A569/1.1),X))))*Расчет!E583,2)</f>
        <v>0</v>
      </c>
      <c r="U569" s="3">
        <f>ROUND((IF(Расчет!R583='ФОРМУЛЫ!'!$E$3,(J569-J569/1.18),IF(Расчет!R583='ФОРМУЛЫ!'!$E$4,0,IF(Расчет!R583='ФОРМУЛЫ!'!$E$5,(J569-J569/1.1),X))))*Расчет!E583,2)</f>
        <v>0</v>
      </c>
      <c r="V569" s="3">
        <f>ROUND((J569-J569/1.18)*Расчет!E583,2)</f>
        <v>0</v>
      </c>
      <c r="W569" s="3">
        <f>ROUND(A569*Расчет!E583*0.21/365,2)</f>
        <v>0</v>
      </c>
      <c r="X569" s="3">
        <f t="shared" si="67"/>
        <v>0</v>
      </c>
      <c r="Y569" s="3">
        <f>IF(($Q$2-Расчет!X583)&gt;0,($Q$2-Расчет!X583),0)</f>
        <v>0</v>
      </c>
      <c r="Z569" s="3">
        <f t="shared" si="68"/>
        <v>0</v>
      </c>
      <c r="AA569" s="3">
        <f>IF(IF(Y569&gt;0,$Q$3-$Q$2,$Q$3-Расчет!X583)&gt;0,IF(Y569&gt;0,$Q$3-$Q$2,$Q$3-Расчет!X583),0)</f>
        <v>0</v>
      </c>
      <c r="AB569" s="3">
        <f t="shared" si="69"/>
        <v>0</v>
      </c>
      <c r="AC569" s="3">
        <f>IF(IF(AA569&gt;0,$Q$4-$Q$3,$Q$4-Расчет!X583)&gt;0,IF(AA569&gt;0,$Q$4-$Q$3,$Q$4-Расчет!X583),0)</f>
        <v>0</v>
      </c>
      <c r="AD569" s="3">
        <f t="shared" si="70"/>
        <v>0</v>
      </c>
      <c r="AE569" s="3">
        <f>IF(IF(AC569&gt;0,$Q$5-$Q$4,$Q$5-Расчет!X583)&gt;0,IF(AC569&gt;0,$Q$5-$Q$4,$Q$5-Расчет!X583),0)</f>
        <v>0</v>
      </c>
      <c r="AF569" s="3">
        <f t="shared" si="71"/>
        <v>0</v>
      </c>
      <c r="AG569" s="3">
        <f>IF(IF(AE569&gt;0,$Q$6-$Q$5,$Q$6-Расчет!X583)&gt;0,IF(AE569&gt;0,$Q$6-$Q$5,$Q$6-Расчет!X583),0)</f>
        <v>0</v>
      </c>
      <c r="AH569" s="3">
        <f t="shared" si="72"/>
        <v>0</v>
      </c>
    </row>
    <row r="570" spans="1:34" x14ac:dyDescent="0.25">
      <c r="A570" s="3">
        <f>IF(Расчет!H584='ФОРМУЛЫ!'!$B$4,Расчет!G584*Расчет!$N$28,IF(Расчет!H584='ФОРМУЛЫ!'!$B$5,Расчет!G584,IF(Расчет!H584='ФОРМУЛЫ!'!$B$6,Расчет!G584*Расчет!$O$28,0)))</f>
        <v>0</v>
      </c>
      <c r="B570" s="3">
        <f>A570*Расчет!E584</f>
        <v>0</v>
      </c>
      <c r="C570" s="3">
        <f>IF(Расчет!J584='ФОРМУЛЫ!'!$B$3,Расчет!G584*Расчет!I584/100,IF(Расчет!J584='ФОРМУЛЫ!'!$B$4,Расчет!I584*Расчет!$N$28,IF(Расчет!J584='ФОРМУЛЫ!'!$B$5,Расчет!I584,IF(Расчет!J584='ФОРМУЛЫ!'!$B$6,Расчет!I584*Расчет!$O$28,0))))</f>
        <v>0</v>
      </c>
      <c r="D570" s="3">
        <f>C570*Расчет!E584</f>
        <v>0</v>
      </c>
      <c r="E570" s="3">
        <f t="shared" si="65"/>
        <v>0</v>
      </c>
      <c r="F570" s="3">
        <f>E570*Расчет!E584</f>
        <v>0</v>
      </c>
      <c r="G570" s="3">
        <f>IF(Расчет!M584="",'ФОРМУЛЫ!'!E570*(100+Расчет!$M$28)/100,'ФОРМУЛЫ!'!E570*(100+Расчет!M584)/100)</f>
        <v>0</v>
      </c>
      <c r="H570" s="7">
        <f>IF(Расчет!M584="",ROUND(Расчет!K584*(1+Расчет!$M$28/100),0),ROUND(Расчет!K584*(1+Расчет!M584/100),0))</f>
        <v>0</v>
      </c>
      <c r="I570" s="7">
        <f>IF(Расчет!M584="",(Расчет!$M$28+100)/100,(Расчет!M584+100)/100)</f>
        <v>1.2</v>
      </c>
      <c r="J570" s="5">
        <f>IF(Расчет!P584="",IF($O$16=0,'ФОРМУЛЫ!'!H570,ROUND(Расчет!K584*'ФОРМУЛЫ!'!I570+L570,0)),Расчет!P584)</f>
        <v>0</v>
      </c>
      <c r="K570" s="5">
        <f>J570*Расчет!E584</f>
        <v>0</v>
      </c>
      <c r="L570" s="3">
        <f>IF($O$16=0,0,$M$16*(Расчет!K584/$O$16))</f>
        <v>0</v>
      </c>
      <c r="O570" s="3">
        <f>IF(Расчет!P584=0,Расчет!L584,0)</f>
        <v>0</v>
      </c>
      <c r="P570" s="12">
        <f t="shared" si="66"/>
        <v>0</v>
      </c>
      <c r="Q570" s="3">
        <f>IF(Расчет!H584='ФОРМУЛЫ!'!$B$5,'ФОРМУЛЫ!'!A570,0)</f>
        <v>0</v>
      </c>
      <c r="R570" s="3">
        <f>IF(Расчет!H584='ФОРМУЛЫ!'!$B$4,'ФОРМУЛЫ!'!A570,0)</f>
        <v>0</v>
      </c>
      <c r="S570" s="3">
        <f>IF(Расчет!H584='ФОРМУЛЫ!'!$B$6,'ФОРМУЛЫ!'!A570,0)</f>
        <v>0</v>
      </c>
      <c r="T570" s="5">
        <f>ROUND((IF(Расчет!R584='ФОРМУЛЫ!'!$E$3,(A570-A570/1.18),IF(Расчет!R584='ФОРМУЛЫ!'!$E$4,0,IF(Расчет!R584='ФОРМУЛЫ!'!$E$5,(A570-A570/1.1),X))))*Расчет!E584,2)</f>
        <v>0</v>
      </c>
      <c r="U570" s="3">
        <f>ROUND((IF(Расчет!R584='ФОРМУЛЫ!'!$E$3,(J570-J570/1.18),IF(Расчет!R584='ФОРМУЛЫ!'!$E$4,0,IF(Расчет!R584='ФОРМУЛЫ!'!$E$5,(J570-J570/1.1),X))))*Расчет!E584,2)</f>
        <v>0</v>
      </c>
      <c r="V570" s="3">
        <f>ROUND((J570-J570/1.18)*Расчет!E584,2)</f>
        <v>0</v>
      </c>
      <c r="W570" s="3">
        <f>ROUND(A570*Расчет!E584*0.21/365,2)</f>
        <v>0</v>
      </c>
      <c r="X570" s="3">
        <f t="shared" si="67"/>
        <v>0</v>
      </c>
      <c r="Y570" s="3">
        <f>IF(($Q$2-Расчет!X584)&gt;0,($Q$2-Расчет!X584),0)</f>
        <v>0</v>
      </c>
      <c r="Z570" s="3">
        <f t="shared" si="68"/>
        <v>0</v>
      </c>
      <c r="AA570" s="3">
        <f>IF(IF(Y570&gt;0,$Q$3-$Q$2,$Q$3-Расчет!X584)&gt;0,IF(Y570&gt;0,$Q$3-$Q$2,$Q$3-Расчет!X584),0)</f>
        <v>0</v>
      </c>
      <c r="AB570" s="3">
        <f t="shared" si="69"/>
        <v>0</v>
      </c>
      <c r="AC570" s="3">
        <f>IF(IF(AA570&gt;0,$Q$4-$Q$3,$Q$4-Расчет!X584)&gt;0,IF(AA570&gt;0,$Q$4-$Q$3,$Q$4-Расчет!X584),0)</f>
        <v>0</v>
      </c>
      <c r="AD570" s="3">
        <f t="shared" si="70"/>
        <v>0</v>
      </c>
      <c r="AE570" s="3">
        <f>IF(IF(AC570&gt;0,$Q$5-$Q$4,$Q$5-Расчет!X584)&gt;0,IF(AC570&gt;0,$Q$5-$Q$4,$Q$5-Расчет!X584),0)</f>
        <v>0</v>
      </c>
      <c r="AF570" s="3">
        <f t="shared" si="71"/>
        <v>0</v>
      </c>
      <c r="AG570" s="3">
        <f>IF(IF(AE570&gt;0,$Q$6-$Q$5,$Q$6-Расчет!X584)&gt;0,IF(AE570&gt;0,$Q$6-$Q$5,$Q$6-Расчет!X584),0)</f>
        <v>0</v>
      </c>
      <c r="AH570" s="3">
        <f t="shared" si="72"/>
        <v>0</v>
      </c>
    </row>
    <row r="571" spans="1:34" x14ac:dyDescent="0.25">
      <c r="A571" s="3">
        <f>IF(Расчет!H585='ФОРМУЛЫ!'!$B$4,Расчет!G585*Расчет!$N$28,IF(Расчет!H585='ФОРМУЛЫ!'!$B$5,Расчет!G585,IF(Расчет!H585='ФОРМУЛЫ!'!$B$6,Расчет!G585*Расчет!$O$28,0)))</f>
        <v>0</v>
      </c>
      <c r="B571" s="3">
        <f>A571*Расчет!E585</f>
        <v>0</v>
      </c>
      <c r="C571" s="3">
        <f>IF(Расчет!J585='ФОРМУЛЫ!'!$B$3,Расчет!G585*Расчет!I585/100,IF(Расчет!J585='ФОРМУЛЫ!'!$B$4,Расчет!I585*Расчет!$N$28,IF(Расчет!J585='ФОРМУЛЫ!'!$B$5,Расчет!I585,IF(Расчет!J585='ФОРМУЛЫ!'!$B$6,Расчет!I585*Расчет!$O$28,0))))</f>
        <v>0</v>
      </c>
      <c r="D571" s="3">
        <f>C571*Расчет!E585</f>
        <v>0</v>
      </c>
      <c r="E571" s="3">
        <f t="shared" si="65"/>
        <v>0</v>
      </c>
      <c r="F571" s="3">
        <f>E571*Расчет!E585</f>
        <v>0</v>
      </c>
      <c r="G571" s="3">
        <f>IF(Расчет!M585="",'ФОРМУЛЫ!'!E571*(100+Расчет!$M$28)/100,'ФОРМУЛЫ!'!E571*(100+Расчет!M585)/100)</f>
        <v>0</v>
      </c>
      <c r="H571" s="7">
        <f>IF(Расчет!M585="",ROUND(Расчет!K585*(1+Расчет!$M$28/100),0),ROUND(Расчет!K585*(1+Расчет!M585/100),0))</f>
        <v>0</v>
      </c>
      <c r="I571" s="7">
        <f>IF(Расчет!M585="",(Расчет!$M$28+100)/100,(Расчет!M585+100)/100)</f>
        <v>1.2</v>
      </c>
      <c r="J571" s="5">
        <f>IF(Расчет!P585="",IF($O$16=0,'ФОРМУЛЫ!'!H571,ROUND(Расчет!K585*'ФОРМУЛЫ!'!I571+L571,0)),Расчет!P585)</f>
        <v>0</v>
      </c>
      <c r="K571" s="5">
        <f>J571*Расчет!E585</f>
        <v>0</v>
      </c>
      <c r="L571" s="3">
        <f>IF($O$16=0,0,$M$16*(Расчет!K585/$O$16))</f>
        <v>0</v>
      </c>
      <c r="O571" s="3">
        <f>IF(Расчет!P585=0,Расчет!L585,0)</f>
        <v>0</v>
      </c>
      <c r="P571" s="12">
        <f t="shared" si="66"/>
        <v>0</v>
      </c>
      <c r="Q571" s="3">
        <f>IF(Расчет!H585='ФОРМУЛЫ!'!$B$5,'ФОРМУЛЫ!'!A571,0)</f>
        <v>0</v>
      </c>
      <c r="R571" s="3">
        <f>IF(Расчет!H585='ФОРМУЛЫ!'!$B$4,'ФОРМУЛЫ!'!A571,0)</f>
        <v>0</v>
      </c>
      <c r="S571" s="3">
        <f>IF(Расчет!H585='ФОРМУЛЫ!'!$B$6,'ФОРМУЛЫ!'!A571,0)</f>
        <v>0</v>
      </c>
      <c r="T571" s="5">
        <f>ROUND((IF(Расчет!R585='ФОРМУЛЫ!'!$E$3,(A571-A571/1.18),IF(Расчет!R585='ФОРМУЛЫ!'!$E$4,0,IF(Расчет!R585='ФОРМУЛЫ!'!$E$5,(A571-A571/1.1),X))))*Расчет!E585,2)</f>
        <v>0</v>
      </c>
      <c r="U571" s="3">
        <f>ROUND((IF(Расчет!R585='ФОРМУЛЫ!'!$E$3,(J571-J571/1.18),IF(Расчет!R585='ФОРМУЛЫ!'!$E$4,0,IF(Расчет!R585='ФОРМУЛЫ!'!$E$5,(J571-J571/1.1),X))))*Расчет!E585,2)</f>
        <v>0</v>
      </c>
      <c r="V571" s="3">
        <f>ROUND((J571-J571/1.18)*Расчет!E585,2)</f>
        <v>0</v>
      </c>
      <c r="W571" s="3">
        <f>ROUND(A571*Расчет!E585*0.21/365,2)</f>
        <v>0</v>
      </c>
      <c r="X571" s="3">
        <f t="shared" si="67"/>
        <v>0</v>
      </c>
      <c r="Y571" s="3">
        <f>IF(($Q$2-Расчет!X585)&gt;0,($Q$2-Расчет!X585),0)</f>
        <v>0</v>
      </c>
      <c r="Z571" s="3">
        <f t="shared" si="68"/>
        <v>0</v>
      </c>
      <c r="AA571" s="3">
        <f>IF(IF(Y571&gt;0,$Q$3-$Q$2,$Q$3-Расчет!X585)&gt;0,IF(Y571&gt;0,$Q$3-$Q$2,$Q$3-Расчет!X585),0)</f>
        <v>0</v>
      </c>
      <c r="AB571" s="3">
        <f t="shared" si="69"/>
        <v>0</v>
      </c>
      <c r="AC571" s="3">
        <f>IF(IF(AA571&gt;0,$Q$4-$Q$3,$Q$4-Расчет!X585)&gt;0,IF(AA571&gt;0,$Q$4-$Q$3,$Q$4-Расчет!X585),0)</f>
        <v>0</v>
      </c>
      <c r="AD571" s="3">
        <f t="shared" si="70"/>
        <v>0</v>
      </c>
      <c r="AE571" s="3">
        <f>IF(IF(AC571&gt;0,$Q$5-$Q$4,$Q$5-Расчет!X585)&gt;0,IF(AC571&gt;0,$Q$5-$Q$4,$Q$5-Расчет!X585),0)</f>
        <v>0</v>
      </c>
      <c r="AF571" s="3">
        <f t="shared" si="71"/>
        <v>0</v>
      </c>
      <c r="AG571" s="3">
        <f>IF(IF(AE571&gt;0,$Q$6-$Q$5,$Q$6-Расчет!X585)&gt;0,IF(AE571&gt;0,$Q$6-$Q$5,$Q$6-Расчет!X585),0)</f>
        <v>0</v>
      </c>
      <c r="AH571" s="3">
        <f t="shared" si="72"/>
        <v>0</v>
      </c>
    </row>
    <row r="572" spans="1:34" x14ac:dyDescent="0.25">
      <c r="A572" s="3">
        <f>IF(Расчет!H586='ФОРМУЛЫ!'!$B$4,Расчет!G586*Расчет!$N$28,IF(Расчет!H586='ФОРМУЛЫ!'!$B$5,Расчет!G586,IF(Расчет!H586='ФОРМУЛЫ!'!$B$6,Расчет!G586*Расчет!$O$28,0)))</f>
        <v>0</v>
      </c>
      <c r="B572" s="3">
        <f>A572*Расчет!E586</f>
        <v>0</v>
      </c>
      <c r="C572" s="3">
        <f>IF(Расчет!J586='ФОРМУЛЫ!'!$B$3,Расчет!G586*Расчет!I586/100,IF(Расчет!J586='ФОРМУЛЫ!'!$B$4,Расчет!I586*Расчет!$N$28,IF(Расчет!J586='ФОРМУЛЫ!'!$B$5,Расчет!I586,IF(Расчет!J586='ФОРМУЛЫ!'!$B$6,Расчет!I586*Расчет!$O$28,0))))</f>
        <v>0</v>
      </c>
      <c r="D572" s="3">
        <f>C572*Расчет!E586</f>
        <v>0</v>
      </c>
      <c r="E572" s="3">
        <f t="shared" si="65"/>
        <v>0</v>
      </c>
      <c r="F572" s="3">
        <f>E572*Расчет!E586</f>
        <v>0</v>
      </c>
      <c r="G572" s="3">
        <f>IF(Расчет!M586="",'ФОРМУЛЫ!'!E572*(100+Расчет!$M$28)/100,'ФОРМУЛЫ!'!E572*(100+Расчет!M586)/100)</f>
        <v>0</v>
      </c>
      <c r="H572" s="7">
        <f>IF(Расчет!M586="",ROUND(Расчет!K586*(1+Расчет!$M$28/100),0),ROUND(Расчет!K586*(1+Расчет!M586/100),0))</f>
        <v>0</v>
      </c>
      <c r="I572" s="7">
        <f>IF(Расчет!M586="",(Расчет!$M$28+100)/100,(Расчет!M586+100)/100)</f>
        <v>1.2</v>
      </c>
      <c r="J572" s="5">
        <f>IF(Расчет!P586="",IF($O$16=0,'ФОРМУЛЫ!'!H572,ROUND(Расчет!K586*'ФОРМУЛЫ!'!I572+L572,0)),Расчет!P586)</f>
        <v>0</v>
      </c>
      <c r="K572" s="5">
        <f>J572*Расчет!E586</f>
        <v>0</v>
      </c>
      <c r="L572" s="3">
        <f>IF($O$16=0,0,$M$16*(Расчет!K586/$O$16))</f>
        <v>0</v>
      </c>
      <c r="O572" s="3">
        <f>IF(Расчет!P586=0,Расчет!L586,0)</f>
        <v>0</v>
      </c>
      <c r="P572" s="12">
        <f t="shared" si="66"/>
        <v>0</v>
      </c>
      <c r="Q572" s="3">
        <f>IF(Расчет!H586='ФОРМУЛЫ!'!$B$5,'ФОРМУЛЫ!'!A572,0)</f>
        <v>0</v>
      </c>
      <c r="R572" s="3">
        <f>IF(Расчет!H586='ФОРМУЛЫ!'!$B$4,'ФОРМУЛЫ!'!A572,0)</f>
        <v>0</v>
      </c>
      <c r="S572" s="3">
        <f>IF(Расчет!H586='ФОРМУЛЫ!'!$B$6,'ФОРМУЛЫ!'!A572,0)</f>
        <v>0</v>
      </c>
      <c r="T572" s="5">
        <f>ROUND((IF(Расчет!R586='ФОРМУЛЫ!'!$E$3,(A572-A572/1.18),IF(Расчет!R586='ФОРМУЛЫ!'!$E$4,0,IF(Расчет!R586='ФОРМУЛЫ!'!$E$5,(A572-A572/1.1),X))))*Расчет!E586,2)</f>
        <v>0</v>
      </c>
      <c r="U572" s="3">
        <f>ROUND((IF(Расчет!R586='ФОРМУЛЫ!'!$E$3,(J572-J572/1.18),IF(Расчет!R586='ФОРМУЛЫ!'!$E$4,0,IF(Расчет!R586='ФОРМУЛЫ!'!$E$5,(J572-J572/1.1),X))))*Расчет!E586,2)</f>
        <v>0</v>
      </c>
      <c r="V572" s="3">
        <f>ROUND((J572-J572/1.18)*Расчет!E586,2)</f>
        <v>0</v>
      </c>
      <c r="W572" s="3">
        <f>ROUND(A572*Расчет!E586*0.21/365,2)</f>
        <v>0</v>
      </c>
      <c r="X572" s="3">
        <f t="shared" si="67"/>
        <v>0</v>
      </c>
      <c r="Y572" s="3">
        <f>IF(($Q$2-Расчет!X586)&gt;0,($Q$2-Расчет!X586),0)</f>
        <v>0</v>
      </c>
      <c r="Z572" s="3">
        <f t="shared" si="68"/>
        <v>0</v>
      </c>
      <c r="AA572" s="3">
        <f>IF(IF(Y572&gt;0,$Q$3-$Q$2,$Q$3-Расчет!X586)&gt;0,IF(Y572&gt;0,$Q$3-$Q$2,$Q$3-Расчет!X586),0)</f>
        <v>0</v>
      </c>
      <c r="AB572" s="3">
        <f t="shared" si="69"/>
        <v>0</v>
      </c>
      <c r="AC572" s="3">
        <f>IF(IF(AA572&gt;0,$Q$4-$Q$3,$Q$4-Расчет!X586)&gt;0,IF(AA572&gt;0,$Q$4-$Q$3,$Q$4-Расчет!X586),0)</f>
        <v>0</v>
      </c>
      <c r="AD572" s="3">
        <f t="shared" si="70"/>
        <v>0</v>
      </c>
      <c r="AE572" s="3">
        <f>IF(IF(AC572&gt;0,$Q$5-$Q$4,$Q$5-Расчет!X586)&gt;0,IF(AC572&gt;0,$Q$5-$Q$4,$Q$5-Расчет!X586),0)</f>
        <v>0</v>
      </c>
      <c r="AF572" s="3">
        <f t="shared" si="71"/>
        <v>0</v>
      </c>
      <c r="AG572" s="3">
        <f>IF(IF(AE572&gt;0,$Q$6-$Q$5,$Q$6-Расчет!X586)&gt;0,IF(AE572&gt;0,$Q$6-$Q$5,$Q$6-Расчет!X586),0)</f>
        <v>0</v>
      </c>
      <c r="AH572" s="3">
        <f t="shared" si="72"/>
        <v>0</v>
      </c>
    </row>
    <row r="573" spans="1:34" x14ac:dyDescent="0.25">
      <c r="A573" s="3">
        <f>IF(Расчет!H587='ФОРМУЛЫ!'!$B$4,Расчет!G587*Расчет!$N$28,IF(Расчет!H587='ФОРМУЛЫ!'!$B$5,Расчет!G587,IF(Расчет!H587='ФОРМУЛЫ!'!$B$6,Расчет!G587*Расчет!$O$28,0)))</f>
        <v>0</v>
      </c>
      <c r="B573" s="3">
        <f>A573*Расчет!E587</f>
        <v>0</v>
      </c>
      <c r="C573" s="3">
        <f>IF(Расчет!J587='ФОРМУЛЫ!'!$B$3,Расчет!G587*Расчет!I587/100,IF(Расчет!J587='ФОРМУЛЫ!'!$B$4,Расчет!I587*Расчет!$N$28,IF(Расчет!J587='ФОРМУЛЫ!'!$B$5,Расчет!I587,IF(Расчет!J587='ФОРМУЛЫ!'!$B$6,Расчет!I587*Расчет!$O$28,0))))</f>
        <v>0</v>
      </c>
      <c r="D573" s="3">
        <f>C573*Расчет!E587</f>
        <v>0</v>
      </c>
      <c r="E573" s="3">
        <f t="shared" si="65"/>
        <v>0</v>
      </c>
      <c r="F573" s="3">
        <f>E573*Расчет!E587</f>
        <v>0</v>
      </c>
      <c r="G573" s="3">
        <f>IF(Расчет!M587="",'ФОРМУЛЫ!'!E573*(100+Расчет!$M$28)/100,'ФОРМУЛЫ!'!E573*(100+Расчет!M587)/100)</f>
        <v>0</v>
      </c>
      <c r="H573" s="7">
        <f>IF(Расчет!M587="",ROUND(Расчет!K587*(1+Расчет!$M$28/100),0),ROUND(Расчет!K587*(1+Расчет!M587/100),0))</f>
        <v>0</v>
      </c>
      <c r="I573" s="7">
        <f>IF(Расчет!M587="",(Расчет!$M$28+100)/100,(Расчет!M587+100)/100)</f>
        <v>1.2</v>
      </c>
      <c r="J573" s="5">
        <f>IF(Расчет!P587="",IF($O$16=0,'ФОРМУЛЫ!'!H573,ROUND(Расчет!K587*'ФОРМУЛЫ!'!I573+L573,0)),Расчет!P587)</f>
        <v>0</v>
      </c>
      <c r="K573" s="5">
        <f>J573*Расчет!E587</f>
        <v>0</v>
      </c>
      <c r="L573" s="3">
        <f>IF($O$16=0,0,$M$16*(Расчет!K587/$O$16))</f>
        <v>0</v>
      </c>
      <c r="O573" s="3">
        <f>IF(Расчет!P587=0,Расчет!L587,0)</f>
        <v>0</v>
      </c>
      <c r="P573" s="12">
        <f t="shared" si="66"/>
        <v>0</v>
      </c>
      <c r="Q573" s="3">
        <f>IF(Расчет!H587='ФОРМУЛЫ!'!$B$5,'ФОРМУЛЫ!'!A573,0)</f>
        <v>0</v>
      </c>
      <c r="R573" s="3">
        <f>IF(Расчет!H587='ФОРМУЛЫ!'!$B$4,'ФОРМУЛЫ!'!A573,0)</f>
        <v>0</v>
      </c>
      <c r="S573" s="3">
        <f>IF(Расчет!H587='ФОРМУЛЫ!'!$B$6,'ФОРМУЛЫ!'!A573,0)</f>
        <v>0</v>
      </c>
      <c r="T573" s="5">
        <f>ROUND((IF(Расчет!R587='ФОРМУЛЫ!'!$E$3,(A573-A573/1.18),IF(Расчет!R587='ФОРМУЛЫ!'!$E$4,0,IF(Расчет!R587='ФОРМУЛЫ!'!$E$5,(A573-A573/1.1),X))))*Расчет!E587,2)</f>
        <v>0</v>
      </c>
      <c r="U573" s="3">
        <f>ROUND((IF(Расчет!R587='ФОРМУЛЫ!'!$E$3,(J573-J573/1.18),IF(Расчет!R587='ФОРМУЛЫ!'!$E$4,0,IF(Расчет!R587='ФОРМУЛЫ!'!$E$5,(J573-J573/1.1),X))))*Расчет!E587,2)</f>
        <v>0</v>
      </c>
      <c r="V573" s="3">
        <f>ROUND((J573-J573/1.18)*Расчет!E587,2)</f>
        <v>0</v>
      </c>
      <c r="W573" s="3">
        <f>ROUND(A573*Расчет!E587*0.21/365,2)</f>
        <v>0</v>
      </c>
      <c r="X573" s="3">
        <f t="shared" si="67"/>
        <v>0</v>
      </c>
      <c r="Y573" s="3">
        <f>IF(($Q$2-Расчет!X587)&gt;0,($Q$2-Расчет!X587),0)</f>
        <v>0</v>
      </c>
      <c r="Z573" s="3">
        <f t="shared" si="68"/>
        <v>0</v>
      </c>
      <c r="AA573" s="3">
        <f>IF(IF(Y573&gt;0,$Q$3-$Q$2,$Q$3-Расчет!X587)&gt;0,IF(Y573&gt;0,$Q$3-$Q$2,$Q$3-Расчет!X587),0)</f>
        <v>0</v>
      </c>
      <c r="AB573" s="3">
        <f t="shared" si="69"/>
        <v>0</v>
      </c>
      <c r="AC573" s="3">
        <f>IF(IF(AA573&gt;0,$Q$4-$Q$3,$Q$4-Расчет!X587)&gt;0,IF(AA573&gt;0,$Q$4-$Q$3,$Q$4-Расчет!X587),0)</f>
        <v>0</v>
      </c>
      <c r="AD573" s="3">
        <f t="shared" si="70"/>
        <v>0</v>
      </c>
      <c r="AE573" s="3">
        <f>IF(IF(AC573&gt;0,$Q$5-$Q$4,$Q$5-Расчет!X587)&gt;0,IF(AC573&gt;0,$Q$5-$Q$4,$Q$5-Расчет!X587),0)</f>
        <v>0</v>
      </c>
      <c r="AF573" s="3">
        <f t="shared" si="71"/>
        <v>0</v>
      </c>
      <c r="AG573" s="3">
        <f>IF(IF(AE573&gt;0,$Q$6-$Q$5,$Q$6-Расчет!X587)&gt;0,IF(AE573&gt;0,$Q$6-$Q$5,$Q$6-Расчет!X587),0)</f>
        <v>0</v>
      </c>
      <c r="AH573" s="3">
        <f t="shared" si="72"/>
        <v>0</v>
      </c>
    </row>
    <row r="574" spans="1:34" x14ac:dyDescent="0.25">
      <c r="A574" s="3">
        <f>IF(Расчет!H588='ФОРМУЛЫ!'!$B$4,Расчет!G588*Расчет!$N$28,IF(Расчет!H588='ФОРМУЛЫ!'!$B$5,Расчет!G588,IF(Расчет!H588='ФОРМУЛЫ!'!$B$6,Расчет!G588*Расчет!$O$28,0)))</f>
        <v>0</v>
      </c>
      <c r="B574" s="3">
        <f>A574*Расчет!E588</f>
        <v>0</v>
      </c>
      <c r="C574" s="3">
        <f>IF(Расчет!J588='ФОРМУЛЫ!'!$B$3,Расчет!G588*Расчет!I588/100,IF(Расчет!J588='ФОРМУЛЫ!'!$B$4,Расчет!I588*Расчет!$N$28,IF(Расчет!J588='ФОРМУЛЫ!'!$B$5,Расчет!I588,IF(Расчет!J588='ФОРМУЛЫ!'!$B$6,Расчет!I588*Расчет!$O$28,0))))</f>
        <v>0</v>
      </c>
      <c r="D574" s="3">
        <f>C574*Расчет!E588</f>
        <v>0</v>
      </c>
      <c r="E574" s="3">
        <f t="shared" si="65"/>
        <v>0</v>
      </c>
      <c r="F574" s="3">
        <f>E574*Расчет!E588</f>
        <v>0</v>
      </c>
      <c r="G574" s="3">
        <f>IF(Расчет!M588="",'ФОРМУЛЫ!'!E574*(100+Расчет!$M$28)/100,'ФОРМУЛЫ!'!E574*(100+Расчет!M588)/100)</f>
        <v>0</v>
      </c>
      <c r="H574" s="7">
        <f>IF(Расчет!M588="",ROUND(Расчет!K588*(1+Расчет!$M$28/100),0),ROUND(Расчет!K588*(1+Расчет!M588/100),0))</f>
        <v>0</v>
      </c>
      <c r="I574" s="7">
        <f>IF(Расчет!M588="",(Расчет!$M$28+100)/100,(Расчет!M588+100)/100)</f>
        <v>1.2</v>
      </c>
      <c r="J574" s="5">
        <f>IF(Расчет!P588="",IF($O$16=0,'ФОРМУЛЫ!'!H574,ROUND(Расчет!K588*'ФОРМУЛЫ!'!I574+L574,0)),Расчет!P588)</f>
        <v>0</v>
      </c>
      <c r="K574" s="5">
        <f>J574*Расчет!E588</f>
        <v>0</v>
      </c>
      <c r="L574" s="3">
        <f>IF($O$16=0,0,$M$16*(Расчет!K588/$O$16))</f>
        <v>0</v>
      </c>
      <c r="O574" s="3">
        <f>IF(Расчет!P588=0,Расчет!L588,0)</f>
        <v>0</v>
      </c>
      <c r="P574" s="12">
        <f t="shared" si="66"/>
        <v>0</v>
      </c>
      <c r="Q574" s="3">
        <f>IF(Расчет!H588='ФОРМУЛЫ!'!$B$5,'ФОРМУЛЫ!'!A574,0)</f>
        <v>0</v>
      </c>
      <c r="R574" s="3">
        <f>IF(Расчет!H588='ФОРМУЛЫ!'!$B$4,'ФОРМУЛЫ!'!A574,0)</f>
        <v>0</v>
      </c>
      <c r="S574" s="3">
        <f>IF(Расчет!H588='ФОРМУЛЫ!'!$B$6,'ФОРМУЛЫ!'!A574,0)</f>
        <v>0</v>
      </c>
      <c r="T574" s="5">
        <f>ROUND((IF(Расчет!R588='ФОРМУЛЫ!'!$E$3,(A574-A574/1.18),IF(Расчет!R588='ФОРМУЛЫ!'!$E$4,0,IF(Расчет!R588='ФОРМУЛЫ!'!$E$5,(A574-A574/1.1),X))))*Расчет!E588,2)</f>
        <v>0</v>
      </c>
      <c r="U574" s="3">
        <f>ROUND((IF(Расчет!R588='ФОРМУЛЫ!'!$E$3,(J574-J574/1.18),IF(Расчет!R588='ФОРМУЛЫ!'!$E$4,0,IF(Расчет!R588='ФОРМУЛЫ!'!$E$5,(J574-J574/1.1),X))))*Расчет!E588,2)</f>
        <v>0</v>
      </c>
      <c r="V574" s="3">
        <f>ROUND((J574-J574/1.18)*Расчет!E588,2)</f>
        <v>0</v>
      </c>
      <c r="W574" s="3">
        <f>ROUND(A574*Расчет!E588*0.21/365,2)</f>
        <v>0</v>
      </c>
      <c r="X574" s="3">
        <f t="shared" si="67"/>
        <v>0</v>
      </c>
      <c r="Y574" s="3">
        <f>IF(($Q$2-Расчет!X588)&gt;0,($Q$2-Расчет!X588),0)</f>
        <v>0</v>
      </c>
      <c r="Z574" s="3">
        <f t="shared" si="68"/>
        <v>0</v>
      </c>
      <c r="AA574" s="3">
        <f>IF(IF(Y574&gt;0,$Q$3-$Q$2,$Q$3-Расчет!X588)&gt;0,IF(Y574&gt;0,$Q$3-$Q$2,$Q$3-Расчет!X588),0)</f>
        <v>0</v>
      </c>
      <c r="AB574" s="3">
        <f t="shared" si="69"/>
        <v>0</v>
      </c>
      <c r="AC574" s="3">
        <f>IF(IF(AA574&gt;0,$Q$4-$Q$3,$Q$4-Расчет!X588)&gt;0,IF(AA574&gt;0,$Q$4-$Q$3,$Q$4-Расчет!X588),0)</f>
        <v>0</v>
      </c>
      <c r="AD574" s="3">
        <f t="shared" si="70"/>
        <v>0</v>
      </c>
      <c r="AE574" s="3">
        <f>IF(IF(AC574&gt;0,$Q$5-$Q$4,$Q$5-Расчет!X588)&gt;0,IF(AC574&gt;0,$Q$5-$Q$4,$Q$5-Расчет!X588),0)</f>
        <v>0</v>
      </c>
      <c r="AF574" s="3">
        <f t="shared" si="71"/>
        <v>0</v>
      </c>
      <c r="AG574" s="3">
        <f>IF(IF(AE574&gt;0,$Q$6-$Q$5,$Q$6-Расчет!X588)&gt;0,IF(AE574&gt;0,$Q$6-$Q$5,$Q$6-Расчет!X588),0)</f>
        <v>0</v>
      </c>
      <c r="AH574" s="3">
        <f t="shared" si="72"/>
        <v>0</v>
      </c>
    </row>
    <row r="575" spans="1:34" x14ac:dyDescent="0.25">
      <c r="A575" s="3">
        <f>IF(Расчет!H589='ФОРМУЛЫ!'!$B$4,Расчет!G589*Расчет!$N$28,IF(Расчет!H589='ФОРМУЛЫ!'!$B$5,Расчет!G589,IF(Расчет!H589='ФОРМУЛЫ!'!$B$6,Расчет!G589*Расчет!$O$28,0)))</f>
        <v>0</v>
      </c>
      <c r="B575" s="3">
        <f>A575*Расчет!E589</f>
        <v>0</v>
      </c>
      <c r="C575" s="3">
        <f>IF(Расчет!J589='ФОРМУЛЫ!'!$B$3,Расчет!G589*Расчет!I589/100,IF(Расчет!J589='ФОРМУЛЫ!'!$B$4,Расчет!I589*Расчет!$N$28,IF(Расчет!J589='ФОРМУЛЫ!'!$B$5,Расчет!I589,IF(Расчет!J589='ФОРМУЛЫ!'!$B$6,Расчет!I589*Расчет!$O$28,0))))</f>
        <v>0</v>
      </c>
      <c r="D575" s="3">
        <f>C575*Расчет!E589</f>
        <v>0</v>
      </c>
      <c r="E575" s="3">
        <f t="shared" si="65"/>
        <v>0</v>
      </c>
      <c r="F575" s="3">
        <f>E575*Расчет!E589</f>
        <v>0</v>
      </c>
      <c r="G575" s="3">
        <f>IF(Расчет!M589="",'ФОРМУЛЫ!'!E575*(100+Расчет!$M$28)/100,'ФОРМУЛЫ!'!E575*(100+Расчет!M589)/100)</f>
        <v>0</v>
      </c>
      <c r="H575" s="7">
        <f>IF(Расчет!M589="",ROUND(Расчет!K589*(1+Расчет!$M$28/100),0),ROUND(Расчет!K589*(1+Расчет!M589/100),0))</f>
        <v>0</v>
      </c>
      <c r="I575" s="7">
        <f>IF(Расчет!M589="",(Расчет!$M$28+100)/100,(Расчет!M589+100)/100)</f>
        <v>1.2</v>
      </c>
      <c r="J575" s="5">
        <f>IF(Расчет!P589="",IF($O$16=0,'ФОРМУЛЫ!'!H575,ROUND(Расчет!K589*'ФОРМУЛЫ!'!I575+L575,0)),Расчет!P589)</f>
        <v>0</v>
      </c>
      <c r="K575" s="5">
        <f>J575*Расчет!E589</f>
        <v>0</v>
      </c>
      <c r="L575" s="3">
        <f>IF($O$16=0,0,$M$16*(Расчет!K589/$O$16))</f>
        <v>0</v>
      </c>
      <c r="O575" s="3">
        <f>IF(Расчет!P589=0,Расчет!L589,0)</f>
        <v>0</v>
      </c>
      <c r="P575" s="12">
        <f t="shared" si="66"/>
        <v>0</v>
      </c>
      <c r="Q575" s="3">
        <f>IF(Расчет!H589='ФОРМУЛЫ!'!$B$5,'ФОРМУЛЫ!'!A575,0)</f>
        <v>0</v>
      </c>
      <c r="R575" s="3">
        <f>IF(Расчет!H589='ФОРМУЛЫ!'!$B$4,'ФОРМУЛЫ!'!A575,0)</f>
        <v>0</v>
      </c>
      <c r="S575" s="3">
        <f>IF(Расчет!H589='ФОРМУЛЫ!'!$B$6,'ФОРМУЛЫ!'!A575,0)</f>
        <v>0</v>
      </c>
      <c r="T575" s="5">
        <f>ROUND((IF(Расчет!R589='ФОРМУЛЫ!'!$E$3,(A575-A575/1.18),IF(Расчет!R589='ФОРМУЛЫ!'!$E$4,0,IF(Расчет!R589='ФОРМУЛЫ!'!$E$5,(A575-A575/1.1),X))))*Расчет!E589,2)</f>
        <v>0</v>
      </c>
      <c r="U575" s="3">
        <f>ROUND((IF(Расчет!R589='ФОРМУЛЫ!'!$E$3,(J575-J575/1.18),IF(Расчет!R589='ФОРМУЛЫ!'!$E$4,0,IF(Расчет!R589='ФОРМУЛЫ!'!$E$5,(J575-J575/1.1),X))))*Расчет!E589,2)</f>
        <v>0</v>
      </c>
      <c r="V575" s="3">
        <f>ROUND((J575-J575/1.18)*Расчет!E589,2)</f>
        <v>0</v>
      </c>
      <c r="W575" s="3">
        <f>ROUND(A575*Расчет!E589*0.21/365,2)</f>
        <v>0</v>
      </c>
      <c r="X575" s="3">
        <f t="shared" si="67"/>
        <v>0</v>
      </c>
      <c r="Y575" s="3">
        <f>IF(($Q$2-Расчет!X589)&gt;0,($Q$2-Расчет!X589),0)</f>
        <v>0</v>
      </c>
      <c r="Z575" s="3">
        <f t="shared" si="68"/>
        <v>0</v>
      </c>
      <c r="AA575" s="3">
        <f>IF(IF(Y575&gt;0,$Q$3-$Q$2,$Q$3-Расчет!X589)&gt;0,IF(Y575&gt;0,$Q$3-$Q$2,$Q$3-Расчет!X589),0)</f>
        <v>0</v>
      </c>
      <c r="AB575" s="3">
        <f t="shared" si="69"/>
        <v>0</v>
      </c>
      <c r="AC575" s="3">
        <f>IF(IF(AA575&gt;0,$Q$4-$Q$3,$Q$4-Расчет!X589)&gt;0,IF(AA575&gt;0,$Q$4-$Q$3,$Q$4-Расчет!X589),0)</f>
        <v>0</v>
      </c>
      <c r="AD575" s="3">
        <f t="shared" si="70"/>
        <v>0</v>
      </c>
      <c r="AE575" s="3">
        <f>IF(IF(AC575&gt;0,$Q$5-$Q$4,$Q$5-Расчет!X589)&gt;0,IF(AC575&gt;0,$Q$5-$Q$4,$Q$5-Расчет!X589),0)</f>
        <v>0</v>
      </c>
      <c r="AF575" s="3">
        <f t="shared" si="71"/>
        <v>0</v>
      </c>
      <c r="AG575" s="3">
        <f>IF(IF(AE575&gt;0,$Q$6-$Q$5,$Q$6-Расчет!X589)&gt;0,IF(AE575&gt;0,$Q$6-$Q$5,$Q$6-Расчет!X589),0)</f>
        <v>0</v>
      </c>
      <c r="AH575" s="3">
        <f t="shared" si="72"/>
        <v>0</v>
      </c>
    </row>
    <row r="576" spans="1:34" x14ac:dyDescent="0.25">
      <c r="A576" s="3">
        <f>IF(Расчет!H590='ФОРМУЛЫ!'!$B$4,Расчет!G590*Расчет!$N$28,IF(Расчет!H590='ФОРМУЛЫ!'!$B$5,Расчет!G590,IF(Расчет!H590='ФОРМУЛЫ!'!$B$6,Расчет!G590*Расчет!$O$28,0)))</f>
        <v>0</v>
      </c>
      <c r="B576" s="3">
        <f>A576*Расчет!E590</f>
        <v>0</v>
      </c>
      <c r="C576" s="3">
        <f>IF(Расчет!J590='ФОРМУЛЫ!'!$B$3,Расчет!G590*Расчет!I590/100,IF(Расчет!J590='ФОРМУЛЫ!'!$B$4,Расчет!I590*Расчет!$N$28,IF(Расчет!J590='ФОРМУЛЫ!'!$B$5,Расчет!I590,IF(Расчет!J590='ФОРМУЛЫ!'!$B$6,Расчет!I590*Расчет!$O$28,0))))</f>
        <v>0</v>
      </c>
      <c r="D576" s="3">
        <f>C576*Расчет!E590</f>
        <v>0</v>
      </c>
      <c r="E576" s="3">
        <f t="shared" si="65"/>
        <v>0</v>
      </c>
      <c r="F576" s="3">
        <f>E576*Расчет!E590</f>
        <v>0</v>
      </c>
      <c r="G576" s="3">
        <f>IF(Расчет!M590="",'ФОРМУЛЫ!'!E576*(100+Расчет!$M$28)/100,'ФОРМУЛЫ!'!E576*(100+Расчет!M590)/100)</f>
        <v>0</v>
      </c>
      <c r="H576" s="7">
        <f>IF(Расчет!M590="",ROUND(Расчет!K590*(1+Расчет!$M$28/100),0),ROUND(Расчет!K590*(1+Расчет!M590/100),0))</f>
        <v>0</v>
      </c>
      <c r="I576" s="7">
        <f>IF(Расчет!M590="",(Расчет!$M$28+100)/100,(Расчет!M590+100)/100)</f>
        <v>1.2</v>
      </c>
      <c r="J576" s="5">
        <f>IF(Расчет!P590="",IF($O$16=0,'ФОРМУЛЫ!'!H576,ROUND(Расчет!K590*'ФОРМУЛЫ!'!I576+L576,0)),Расчет!P590)</f>
        <v>0</v>
      </c>
      <c r="K576" s="5">
        <f>J576*Расчет!E590</f>
        <v>0</v>
      </c>
      <c r="L576" s="3">
        <f>IF($O$16=0,0,$M$16*(Расчет!K590/$O$16))</f>
        <v>0</v>
      </c>
      <c r="O576" s="3">
        <f>IF(Расчет!P590=0,Расчет!L590,0)</f>
        <v>0</v>
      </c>
      <c r="P576" s="12">
        <f t="shared" si="66"/>
        <v>0</v>
      </c>
      <c r="Q576" s="3">
        <f>IF(Расчет!H590='ФОРМУЛЫ!'!$B$5,'ФОРМУЛЫ!'!A576,0)</f>
        <v>0</v>
      </c>
      <c r="R576" s="3">
        <f>IF(Расчет!H590='ФОРМУЛЫ!'!$B$4,'ФОРМУЛЫ!'!A576,0)</f>
        <v>0</v>
      </c>
      <c r="S576" s="3">
        <f>IF(Расчет!H590='ФОРМУЛЫ!'!$B$6,'ФОРМУЛЫ!'!A576,0)</f>
        <v>0</v>
      </c>
      <c r="T576" s="5">
        <f>ROUND((IF(Расчет!R590='ФОРМУЛЫ!'!$E$3,(A576-A576/1.18),IF(Расчет!R590='ФОРМУЛЫ!'!$E$4,0,IF(Расчет!R590='ФОРМУЛЫ!'!$E$5,(A576-A576/1.1),X))))*Расчет!E590,2)</f>
        <v>0</v>
      </c>
      <c r="U576" s="3">
        <f>ROUND((IF(Расчет!R590='ФОРМУЛЫ!'!$E$3,(J576-J576/1.18),IF(Расчет!R590='ФОРМУЛЫ!'!$E$4,0,IF(Расчет!R590='ФОРМУЛЫ!'!$E$5,(J576-J576/1.1),X))))*Расчет!E590,2)</f>
        <v>0</v>
      </c>
      <c r="V576" s="3">
        <f>ROUND((J576-J576/1.18)*Расчет!E590,2)</f>
        <v>0</v>
      </c>
      <c r="W576" s="3">
        <f>ROUND(A576*Расчет!E590*0.21/365,2)</f>
        <v>0</v>
      </c>
      <c r="X576" s="3">
        <f t="shared" si="67"/>
        <v>0</v>
      </c>
      <c r="Y576" s="3">
        <f>IF(($Q$2-Расчет!X590)&gt;0,($Q$2-Расчет!X590),0)</f>
        <v>0</v>
      </c>
      <c r="Z576" s="3">
        <f t="shared" si="68"/>
        <v>0</v>
      </c>
      <c r="AA576" s="3">
        <f>IF(IF(Y576&gt;0,$Q$3-$Q$2,$Q$3-Расчет!X590)&gt;0,IF(Y576&gt;0,$Q$3-$Q$2,$Q$3-Расчет!X590),0)</f>
        <v>0</v>
      </c>
      <c r="AB576" s="3">
        <f t="shared" si="69"/>
        <v>0</v>
      </c>
      <c r="AC576" s="3">
        <f>IF(IF(AA576&gt;0,$Q$4-$Q$3,$Q$4-Расчет!X590)&gt;0,IF(AA576&gt;0,$Q$4-$Q$3,$Q$4-Расчет!X590),0)</f>
        <v>0</v>
      </c>
      <c r="AD576" s="3">
        <f t="shared" si="70"/>
        <v>0</v>
      </c>
      <c r="AE576" s="3">
        <f>IF(IF(AC576&gt;0,$Q$5-$Q$4,$Q$5-Расчет!X590)&gt;0,IF(AC576&gt;0,$Q$5-$Q$4,$Q$5-Расчет!X590),0)</f>
        <v>0</v>
      </c>
      <c r="AF576" s="3">
        <f t="shared" si="71"/>
        <v>0</v>
      </c>
      <c r="AG576" s="3">
        <f>IF(IF(AE576&gt;0,$Q$6-$Q$5,$Q$6-Расчет!X590)&gt;0,IF(AE576&gt;0,$Q$6-$Q$5,$Q$6-Расчет!X590),0)</f>
        <v>0</v>
      </c>
      <c r="AH576" s="3">
        <f t="shared" si="72"/>
        <v>0</v>
      </c>
    </row>
    <row r="577" spans="1:34" x14ac:dyDescent="0.25">
      <c r="A577" s="3">
        <f>IF(Расчет!H591='ФОРМУЛЫ!'!$B$4,Расчет!G591*Расчет!$N$28,IF(Расчет!H591='ФОРМУЛЫ!'!$B$5,Расчет!G591,IF(Расчет!H591='ФОРМУЛЫ!'!$B$6,Расчет!G591*Расчет!$O$28,0)))</f>
        <v>0</v>
      </c>
      <c r="B577" s="3">
        <f>A577*Расчет!E591</f>
        <v>0</v>
      </c>
      <c r="C577" s="3">
        <f>IF(Расчет!J591='ФОРМУЛЫ!'!$B$3,Расчет!G591*Расчет!I591/100,IF(Расчет!J591='ФОРМУЛЫ!'!$B$4,Расчет!I591*Расчет!$N$28,IF(Расчет!J591='ФОРМУЛЫ!'!$B$5,Расчет!I591,IF(Расчет!J591='ФОРМУЛЫ!'!$B$6,Расчет!I591*Расчет!$O$28,0))))</f>
        <v>0</v>
      </c>
      <c r="D577" s="3">
        <f>C577*Расчет!E591</f>
        <v>0</v>
      </c>
      <c r="E577" s="3">
        <f t="shared" si="65"/>
        <v>0</v>
      </c>
      <c r="F577" s="3">
        <f>E577*Расчет!E591</f>
        <v>0</v>
      </c>
      <c r="G577" s="3">
        <f>IF(Расчет!M591="",'ФОРМУЛЫ!'!E577*(100+Расчет!$M$28)/100,'ФОРМУЛЫ!'!E577*(100+Расчет!M591)/100)</f>
        <v>0</v>
      </c>
      <c r="H577" s="7">
        <f>IF(Расчет!M591="",ROUND(Расчет!K591*(1+Расчет!$M$28/100),0),ROUND(Расчет!K591*(1+Расчет!M591/100),0))</f>
        <v>0</v>
      </c>
      <c r="I577" s="7">
        <f>IF(Расчет!M591="",(Расчет!$M$28+100)/100,(Расчет!M591+100)/100)</f>
        <v>1.2</v>
      </c>
      <c r="J577" s="5">
        <f>IF(Расчет!P591="",IF($O$16=0,'ФОРМУЛЫ!'!H577,ROUND(Расчет!K591*'ФОРМУЛЫ!'!I577+L577,0)),Расчет!P591)</f>
        <v>0</v>
      </c>
      <c r="K577" s="5">
        <f>J577*Расчет!E591</f>
        <v>0</v>
      </c>
      <c r="L577" s="3">
        <f>IF($O$16=0,0,$M$16*(Расчет!K591/$O$16))</f>
        <v>0</v>
      </c>
      <c r="O577" s="3">
        <f>IF(Расчет!P591=0,Расчет!L591,0)</f>
        <v>0</v>
      </c>
      <c r="P577" s="12">
        <f t="shared" si="66"/>
        <v>0</v>
      </c>
      <c r="Q577" s="3">
        <f>IF(Расчет!H591='ФОРМУЛЫ!'!$B$5,'ФОРМУЛЫ!'!A577,0)</f>
        <v>0</v>
      </c>
      <c r="R577" s="3">
        <f>IF(Расчет!H591='ФОРМУЛЫ!'!$B$4,'ФОРМУЛЫ!'!A577,0)</f>
        <v>0</v>
      </c>
      <c r="S577" s="3">
        <f>IF(Расчет!H591='ФОРМУЛЫ!'!$B$6,'ФОРМУЛЫ!'!A577,0)</f>
        <v>0</v>
      </c>
      <c r="T577" s="5">
        <f>ROUND((IF(Расчет!R591='ФОРМУЛЫ!'!$E$3,(A577-A577/1.18),IF(Расчет!R591='ФОРМУЛЫ!'!$E$4,0,IF(Расчет!R591='ФОРМУЛЫ!'!$E$5,(A577-A577/1.1),X))))*Расчет!E591,2)</f>
        <v>0</v>
      </c>
      <c r="U577" s="3">
        <f>ROUND((IF(Расчет!R591='ФОРМУЛЫ!'!$E$3,(J577-J577/1.18),IF(Расчет!R591='ФОРМУЛЫ!'!$E$4,0,IF(Расчет!R591='ФОРМУЛЫ!'!$E$5,(J577-J577/1.1),X))))*Расчет!E591,2)</f>
        <v>0</v>
      </c>
      <c r="V577" s="3">
        <f>ROUND((J577-J577/1.18)*Расчет!E591,2)</f>
        <v>0</v>
      </c>
      <c r="W577" s="3">
        <f>ROUND(A577*Расчет!E591*0.21/365,2)</f>
        <v>0</v>
      </c>
      <c r="X577" s="3">
        <f t="shared" si="67"/>
        <v>0</v>
      </c>
      <c r="Y577" s="3">
        <f>IF(($Q$2-Расчет!X591)&gt;0,($Q$2-Расчет!X591),0)</f>
        <v>0</v>
      </c>
      <c r="Z577" s="3">
        <f t="shared" si="68"/>
        <v>0</v>
      </c>
      <c r="AA577" s="3">
        <f>IF(IF(Y577&gt;0,$Q$3-$Q$2,$Q$3-Расчет!X591)&gt;0,IF(Y577&gt;0,$Q$3-$Q$2,$Q$3-Расчет!X591),0)</f>
        <v>0</v>
      </c>
      <c r="AB577" s="3">
        <f t="shared" si="69"/>
        <v>0</v>
      </c>
      <c r="AC577" s="3">
        <f>IF(IF(AA577&gt;0,$Q$4-$Q$3,$Q$4-Расчет!X591)&gt;0,IF(AA577&gt;0,$Q$4-$Q$3,$Q$4-Расчет!X591),0)</f>
        <v>0</v>
      </c>
      <c r="AD577" s="3">
        <f t="shared" si="70"/>
        <v>0</v>
      </c>
      <c r="AE577" s="3">
        <f>IF(IF(AC577&gt;0,$Q$5-$Q$4,$Q$5-Расчет!X591)&gt;0,IF(AC577&gt;0,$Q$5-$Q$4,$Q$5-Расчет!X591),0)</f>
        <v>0</v>
      </c>
      <c r="AF577" s="3">
        <f t="shared" si="71"/>
        <v>0</v>
      </c>
      <c r="AG577" s="3">
        <f>IF(IF(AE577&gt;0,$Q$6-$Q$5,$Q$6-Расчет!X591)&gt;0,IF(AE577&gt;0,$Q$6-$Q$5,$Q$6-Расчет!X591),0)</f>
        <v>0</v>
      </c>
      <c r="AH577" s="3">
        <f t="shared" si="72"/>
        <v>0</v>
      </c>
    </row>
    <row r="578" spans="1:34" x14ac:dyDescent="0.25">
      <c r="A578" s="3">
        <f>IF(Расчет!H592='ФОРМУЛЫ!'!$B$4,Расчет!G592*Расчет!$N$28,IF(Расчет!H592='ФОРМУЛЫ!'!$B$5,Расчет!G592,IF(Расчет!H592='ФОРМУЛЫ!'!$B$6,Расчет!G592*Расчет!$O$28,0)))</f>
        <v>0</v>
      </c>
      <c r="B578" s="3">
        <f>A578*Расчет!E592</f>
        <v>0</v>
      </c>
      <c r="C578" s="3">
        <f>IF(Расчет!J592='ФОРМУЛЫ!'!$B$3,Расчет!G592*Расчет!I592/100,IF(Расчет!J592='ФОРМУЛЫ!'!$B$4,Расчет!I592*Расчет!$N$28,IF(Расчет!J592='ФОРМУЛЫ!'!$B$5,Расчет!I592,IF(Расчет!J592='ФОРМУЛЫ!'!$B$6,Расчет!I592*Расчет!$O$28,0))))</f>
        <v>0</v>
      </c>
      <c r="D578" s="3">
        <f>C578*Расчет!E592</f>
        <v>0</v>
      </c>
      <c r="E578" s="3">
        <f t="shared" si="65"/>
        <v>0</v>
      </c>
      <c r="F578" s="3">
        <f>E578*Расчет!E592</f>
        <v>0</v>
      </c>
      <c r="G578" s="3">
        <f>IF(Расчет!M592="",'ФОРМУЛЫ!'!E578*(100+Расчет!$M$28)/100,'ФОРМУЛЫ!'!E578*(100+Расчет!M592)/100)</f>
        <v>0</v>
      </c>
      <c r="H578" s="7">
        <f>IF(Расчет!M592="",ROUND(Расчет!K592*(1+Расчет!$M$28/100),0),ROUND(Расчет!K592*(1+Расчет!M592/100),0))</f>
        <v>0</v>
      </c>
      <c r="I578" s="7">
        <f>IF(Расчет!M592="",(Расчет!$M$28+100)/100,(Расчет!M592+100)/100)</f>
        <v>1.2</v>
      </c>
      <c r="J578" s="5">
        <f>IF(Расчет!P592="",IF($O$16=0,'ФОРМУЛЫ!'!H578,ROUND(Расчет!K592*'ФОРМУЛЫ!'!I578+L578,0)),Расчет!P592)</f>
        <v>0</v>
      </c>
      <c r="K578" s="5">
        <f>J578*Расчет!E592</f>
        <v>0</v>
      </c>
      <c r="L578" s="3">
        <f>IF($O$16=0,0,$M$16*(Расчет!K592/$O$16))</f>
        <v>0</v>
      </c>
      <c r="O578" s="3">
        <f>IF(Расчет!P592=0,Расчет!L592,0)</f>
        <v>0</v>
      </c>
      <c r="P578" s="12">
        <f t="shared" si="66"/>
        <v>0</v>
      </c>
      <c r="Q578" s="3">
        <f>IF(Расчет!H592='ФОРМУЛЫ!'!$B$5,'ФОРМУЛЫ!'!A578,0)</f>
        <v>0</v>
      </c>
      <c r="R578" s="3">
        <f>IF(Расчет!H592='ФОРМУЛЫ!'!$B$4,'ФОРМУЛЫ!'!A578,0)</f>
        <v>0</v>
      </c>
      <c r="S578" s="3">
        <f>IF(Расчет!H592='ФОРМУЛЫ!'!$B$6,'ФОРМУЛЫ!'!A578,0)</f>
        <v>0</v>
      </c>
      <c r="T578" s="5">
        <f>ROUND((IF(Расчет!R592='ФОРМУЛЫ!'!$E$3,(A578-A578/1.18),IF(Расчет!R592='ФОРМУЛЫ!'!$E$4,0,IF(Расчет!R592='ФОРМУЛЫ!'!$E$5,(A578-A578/1.1),X))))*Расчет!E592,2)</f>
        <v>0</v>
      </c>
      <c r="U578" s="3">
        <f>ROUND((IF(Расчет!R592='ФОРМУЛЫ!'!$E$3,(J578-J578/1.18),IF(Расчет!R592='ФОРМУЛЫ!'!$E$4,0,IF(Расчет!R592='ФОРМУЛЫ!'!$E$5,(J578-J578/1.1),X))))*Расчет!E592,2)</f>
        <v>0</v>
      </c>
      <c r="V578" s="3">
        <f>ROUND((J578-J578/1.18)*Расчет!E592,2)</f>
        <v>0</v>
      </c>
      <c r="W578" s="3">
        <f>ROUND(A578*Расчет!E592*0.21/365,2)</f>
        <v>0</v>
      </c>
      <c r="X578" s="3">
        <f t="shared" si="67"/>
        <v>0</v>
      </c>
      <c r="Y578" s="3">
        <f>IF(($Q$2-Расчет!X592)&gt;0,($Q$2-Расчет!X592),0)</f>
        <v>0</v>
      </c>
      <c r="Z578" s="3">
        <f t="shared" si="68"/>
        <v>0</v>
      </c>
      <c r="AA578" s="3">
        <f>IF(IF(Y578&gt;0,$Q$3-$Q$2,$Q$3-Расчет!X592)&gt;0,IF(Y578&gt;0,$Q$3-$Q$2,$Q$3-Расчет!X592),0)</f>
        <v>0</v>
      </c>
      <c r="AB578" s="3">
        <f t="shared" si="69"/>
        <v>0</v>
      </c>
      <c r="AC578" s="3">
        <f>IF(IF(AA578&gt;0,$Q$4-$Q$3,$Q$4-Расчет!X592)&gt;0,IF(AA578&gt;0,$Q$4-$Q$3,$Q$4-Расчет!X592),0)</f>
        <v>0</v>
      </c>
      <c r="AD578" s="3">
        <f t="shared" si="70"/>
        <v>0</v>
      </c>
      <c r="AE578" s="3">
        <f>IF(IF(AC578&gt;0,$Q$5-$Q$4,$Q$5-Расчет!X592)&gt;0,IF(AC578&gt;0,$Q$5-$Q$4,$Q$5-Расчет!X592),0)</f>
        <v>0</v>
      </c>
      <c r="AF578" s="3">
        <f t="shared" si="71"/>
        <v>0</v>
      </c>
      <c r="AG578" s="3">
        <f>IF(IF(AE578&gt;0,$Q$6-$Q$5,$Q$6-Расчет!X592)&gt;0,IF(AE578&gt;0,$Q$6-$Q$5,$Q$6-Расчет!X592),0)</f>
        <v>0</v>
      </c>
      <c r="AH578" s="3">
        <f t="shared" si="72"/>
        <v>0</v>
      </c>
    </row>
    <row r="579" spans="1:34" x14ac:dyDescent="0.25">
      <c r="A579" s="3">
        <f>IF(Расчет!H593='ФОРМУЛЫ!'!$B$4,Расчет!G593*Расчет!$N$28,IF(Расчет!H593='ФОРМУЛЫ!'!$B$5,Расчет!G593,IF(Расчет!H593='ФОРМУЛЫ!'!$B$6,Расчет!G593*Расчет!$O$28,0)))</f>
        <v>0</v>
      </c>
      <c r="B579" s="3">
        <f>A579*Расчет!E593</f>
        <v>0</v>
      </c>
      <c r="C579" s="3">
        <f>IF(Расчет!J593='ФОРМУЛЫ!'!$B$3,Расчет!G593*Расчет!I593/100,IF(Расчет!J593='ФОРМУЛЫ!'!$B$4,Расчет!I593*Расчет!$N$28,IF(Расчет!J593='ФОРМУЛЫ!'!$B$5,Расчет!I593,IF(Расчет!J593='ФОРМУЛЫ!'!$B$6,Расчет!I593*Расчет!$O$28,0))))</f>
        <v>0</v>
      </c>
      <c r="D579" s="3">
        <f>C579*Расчет!E593</f>
        <v>0</v>
      </c>
      <c r="E579" s="3">
        <f t="shared" si="65"/>
        <v>0</v>
      </c>
      <c r="F579" s="3">
        <f>E579*Расчет!E593</f>
        <v>0</v>
      </c>
      <c r="G579" s="3">
        <f>IF(Расчет!M593="",'ФОРМУЛЫ!'!E579*(100+Расчет!$M$28)/100,'ФОРМУЛЫ!'!E579*(100+Расчет!M593)/100)</f>
        <v>0</v>
      </c>
      <c r="H579" s="7">
        <f>IF(Расчет!M593="",ROUND(Расчет!K593*(1+Расчет!$M$28/100),0),ROUND(Расчет!K593*(1+Расчет!M593/100),0))</f>
        <v>0</v>
      </c>
      <c r="I579" s="7">
        <f>IF(Расчет!M593="",(Расчет!$M$28+100)/100,(Расчет!M593+100)/100)</f>
        <v>1.2</v>
      </c>
      <c r="J579" s="5">
        <f>IF(Расчет!P593="",IF($O$16=0,'ФОРМУЛЫ!'!H579,ROUND(Расчет!K593*'ФОРМУЛЫ!'!I579+L579,0)),Расчет!P593)</f>
        <v>0</v>
      </c>
      <c r="K579" s="5">
        <f>J579*Расчет!E593</f>
        <v>0</v>
      </c>
      <c r="L579" s="3">
        <f>IF($O$16=0,0,$M$16*(Расчет!K593/$O$16))</f>
        <v>0</v>
      </c>
      <c r="O579" s="3">
        <f>IF(Расчет!P593=0,Расчет!L593,0)</f>
        <v>0</v>
      </c>
      <c r="P579" s="12">
        <f t="shared" si="66"/>
        <v>0</v>
      </c>
      <c r="Q579" s="3">
        <f>IF(Расчет!H593='ФОРМУЛЫ!'!$B$5,'ФОРМУЛЫ!'!A579,0)</f>
        <v>0</v>
      </c>
      <c r="R579" s="3">
        <f>IF(Расчет!H593='ФОРМУЛЫ!'!$B$4,'ФОРМУЛЫ!'!A579,0)</f>
        <v>0</v>
      </c>
      <c r="S579" s="3">
        <f>IF(Расчет!H593='ФОРМУЛЫ!'!$B$6,'ФОРМУЛЫ!'!A579,0)</f>
        <v>0</v>
      </c>
      <c r="T579" s="5">
        <f>ROUND((IF(Расчет!R593='ФОРМУЛЫ!'!$E$3,(A579-A579/1.18),IF(Расчет!R593='ФОРМУЛЫ!'!$E$4,0,IF(Расчет!R593='ФОРМУЛЫ!'!$E$5,(A579-A579/1.1),X))))*Расчет!E593,2)</f>
        <v>0</v>
      </c>
      <c r="U579" s="3">
        <f>ROUND((IF(Расчет!R593='ФОРМУЛЫ!'!$E$3,(J579-J579/1.18),IF(Расчет!R593='ФОРМУЛЫ!'!$E$4,0,IF(Расчет!R593='ФОРМУЛЫ!'!$E$5,(J579-J579/1.1),X))))*Расчет!E593,2)</f>
        <v>0</v>
      </c>
      <c r="V579" s="3">
        <f>ROUND((J579-J579/1.18)*Расчет!E593,2)</f>
        <v>0</v>
      </c>
      <c r="W579" s="3">
        <f>ROUND(A579*Расчет!E593*0.21/365,2)</f>
        <v>0</v>
      </c>
      <c r="X579" s="3">
        <f t="shared" si="67"/>
        <v>0</v>
      </c>
      <c r="Y579" s="3">
        <f>IF(($Q$2-Расчет!X593)&gt;0,($Q$2-Расчет!X593),0)</f>
        <v>0</v>
      </c>
      <c r="Z579" s="3">
        <f t="shared" si="68"/>
        <v>0</v>
      </c>
      <c r="AA579" s="3">
        <f>IF(IF(Y579&gt;0,$Q$3-$Q$2,$Q$3-Расчет!X593)&gt;0,IF(Y579&gt;0,$Q$3-$Q$2,$Q$3-Расчет!X593),0)</f>
        <v>0</v>
      </c>
      <c r="AB579" s="3">
        <f t="shared" si="69"/>
        <v>0</v>
      </c>
      <c r="AC579" s="3">
        <f>IF(IF(AA579&gt;0,$Q$4-$Q$3,$Q$4-Расчет!X593)&gt;0,IF(AA579&gt;0,$Q$4-$Q$3,$Q$4-Расчет!X593),0)</f>
        <v>0</v>
      </c>
      <c r="AD579" s="3">
        <f t="shared" si="70"/>
        <v>0</v>
      </c>
      <c r="AE579" s="3">
        <f>IF(IF(AC579&gt;0,$Q$5-$Q$4,$Q$5-Расчет!X593)&gt;0,IF(AC579&gt;0,$Q$5-$Q$4,$Q$5-Расчет!X593),0)</f>
        <v>0</v>
      </c>
      <c r="AF579" s="3">
        <f t="shared" si="71"/>
        <v>0</v>
      </c>
      <c r="AG579" s="3">
        <f>IF(IF(AE579&gt;0,$Q$6-$Q$5,$Q$6-Расчет!X593)&gt;0,IF(AE579&gt;0,$Q$6-$Q$5,$Q$6-Расчет!X593),0)</f>
        <v>0</v>
      </c>
      <c r="AH579" s="3">
        <f t="shared" si="72"/>
        <v>0</v>
      </c>
    </row>
    <row r="580" spans="1:34" x14ac:dyDescent="0.25">
      <c r="A580" s="3">
        <f>IF(Расчет!H594='ФОРМУЛЫ!'!$B$4,Расчет!G594*Расчет!$N$28,IF(Расчет!H594='ФОРМУЛЫ!'!$B$5,Расчет!G594,IF(Расчет!H594='ФОРМУЛЫ!'!$B$6,Расчет!G594*Расчет!$O$28,0)))</f>
        <v>0</v>
      </c>
      <c r="B580" s="3">
        <f>A580*Расчет!E594</f>
        <v>0</v>
      </c>
      <c r="C580" s="3">
        <f>IF(Расчет!J594='ФОРМУЛЫ!'!$B$3,Расчет!G594*Расчет!I594/100,IF(Расчет!J594='ФОРМУЛЫ!'!$B$4,Расчет!I594*Расчет!$N$28,IF(Расчет!J594='ФОРМУЛЫ!'!$B$5,Расчет!I594,IF(Расчет!J594='ФОРМУЛЫ!'!$B$6,Расчет!I594*Расчет!$O$28,0))))</f>
        <v>0</v>
      </c>
      <c r="D580" s="3">
        <f>C580*Расчет!E594</f>
        <v>0</v>
      </c>
      <c r="E580" s="3">
        <f t="shared" si="65"/>
        <v>0</v>
      </c>
      <c r="F580" s="3">
        <f>E580*Расчет!E594</f>
        <v>0</v>
      </c>
      <c r="G580" s="3">
        <f>IF(Расчет!M594="",'ФОРМУЛЫ!'!E580*(100+Расчет!$M$28)/100,'ФОРМУЛЫ!'!E580*(100+Расчет!M594)/100)</f>
        <v>0</v>
      </c>
      <c r="H580" s="7">
        <f>IF(Расчет!M594="",ROUND(Расчет!K594*(1+Расчет!$M$28/100),0),ROUND(Расчет!K594*(1+Расчет!M594/100),0))</f>
        <v>0</v>
      </c>
      <c r="I580" s="7">
        <f>IF(Расчет!M594="",(Расчет!$M$28+100)/100,(Расчет!M594+100)/100)</f>
        <v>1.2</v>
      </c>
      <c r="J580" s="5">
        <f>IF(Расчет!P594="",IF($O$16=0,'ФОРМУЛЫ!'!H580,ROUND(Расчет!K594*'ФОРМУЛЫ!'!I580+L580,0)),Расчет!P594)</f>
        <v>0</v>
      </c>
      <c r="K580" s="5">
        <f>J580*Расчет!E594</f>
        <v>0</v>
      </c>
      <c r="L580" s="3">
        <f>IF($O$16=0,0,$M$16*(Расчет!K594/$O$16))</f>
        <v>0</v>
      </c>
      <c r="O580" s="3">
        <f>IF(Расчет!P594=0,Расчет!L594,0)</f>
        <v>0</v>
      </c>
      <c r="P580" s="12">
        <f t="shared" si="66"/>
        <v>0</v>
      </c>
      <c r="Q580" s="3">
        <f>IF(Расчет!H594='ФОРМУЛЫ!'!$B$5,'ФОРМУЛЫ!'!A580,0)</f>
        <v>0</v>
      </c>
      <c r="R580" s="3">
        <f>IF(Расчет!H594='ФОРМУЛЫ!'!$B$4,'ФОРМУЛЫ!'!A580,0)</f>
        <v>0</v>
      </c>
      <c r="S580" s="3">
        <f>IF(Расчет!H594='ФОРМУЛЫ!'!$B$6,'ФОРМУЛЫ!'!A580,0)</f>
        <v>0</v>
      </c>
      <c r="T580" s="5">
        <f>ROUND((IF(Расчет!R594='ФОРМУЛЫ!'!$E$3,(A580-A580/1.18),IF(Расчет!R594='ФОРМУЛЫ!'!$E$4,0,IF(Расчет!R594='ФОРМУЛЫ!'!$E$5,(A580-A580/1.1),X))))*Расчет!E594,2)</f>
        <v>0</v>
      </c>
      <c r="U580" s="3">
        <f>ROUND((IF(Расчет!R594='ФОРМУЛЫ!'!$E$3,(J580-J580/1.18),IF(Расчет!R594='ФОРМУЛЫ!'!$E$4,0,IF(Расчет!R594='ФОРМУЛЫ!'!$E$5,(J580-J580/1.1),X))))*Расчет!E594,2)</f>
        <v>0</v>
      </c>
      <c r="V580" s="3">
        <f>ROUND((J580-J580/1.18)*Расчет!E594,2)</f>
        <v>0</v>
      </c>
      <c r="W580" s="3">
        <f>ROUND(A580*Расчет!E594*0.21/365,2)</f>
        <v>0</v>
      </c>
      <c r="X580" s="3">
        <f t="shared" si="67"/>
        <v>0</v>
      </c>
      <c r="Y580" s="3">
        <f>IF(($Q$2-Расчет!X594)&gt;0,($Q$2-Расчет!X594),0)</f>
        <v>0</v>
      </c>
      <c r="Z580" s="3">
        <f t="shared" si="68"/>
        <v>0</v>
      </c>
      <c r="AA580" s="3">
        <f>IF(IF(Y580&gt;0,$Q$3-$Q$2,$Q$3-Расчет!X594)&gt;0,IF(Y580&gt;0,$Q$3-$Q$2,$Q$3-Расчет!X594),0)</f>
        <v>0</v>
      </c>
      <c r="AB580" s="3">
        <f t="shared" si="69"/>
        <v>0</v>
      </c>
      <c r="AC580" s="3">
        <f>IF(IF(AA580&gt;0,$Q$4-$Q$3,$Q$4-Расчет!X594)&gt;0,IF(AA580&gt;0,$Q$4-$Q$3,$Q$4-Расчет!X594),0)</f>
        <v>0</v>
      </c>
      <c r="AD580" s="3">
        <f t="shared" si="70"/>
        <v>0</v>
      </c>
      <c r="AE580" s="3">
        <f>IF(IF(AC580&gt;0,$Q$5-$Q$4,$Q$5-Расчет!X594)&gt;0,IF(AC580&gt;0,$Q$5-$Q$4,$Q$5-Расчет!X594),0)</f>
        <v>0</v>
      </c>
      <c r="AF580" s="3">
        <f t="shared" si="71"/>
        <v>0</v>
      </c>
      <c r="AG580" s="3">
        <f>IF(IF(AE580&gt;0,$Q$6-$Q$5,$Q$6-Расчет!X594)&gt;0,IF(AE580&gt;0,$Q$6-$Q$5,$Q$6-Расчет!X594),0)</f>
        <v>0</v>
      </c>
      <c r="AH580" s="3">
        <f t="shared" si="72"/>
        <v>0</v>
      </c>
    </row>
    <row r="581" spans="1:34" x14ac:dyDescent="0.25">
      <c r="A581" s="3">
        <f>IF(Расчет!H595='ФОРМУЛЫ!'!$B$4,Расчет!G595*Расчет!$N$28,IF(Расчет!H595='ФОРМУЛЫ!'!$B$5,Расчет!G595,IF(Расчет!H595='ФОРМУЛЫ!'!$B$6,Расчет!G595*Расчет!$O$28,0)))</f>
        <v>0</v>
      </c>
      <c r="B581" s="3">
        <f>A581*Расчет!E595</f>
        <v>0</v>
      </c>
      <c r="C581" s="3">
        <f>IF(Расчет!J595='ФОРМУЛЫ!'!$B$3,Расчет!G595*Расчет!I595/100,IF(Расчет!J595='ФОРМУЛЫ!'!$B$4,Расчет!I595*Расчет!$N$28,IF(Расчет!J595='ФОРМУЛЫ!'!$B$5,Расчет!I595,IF(Расчет!J595='ФОРМУЛЫ!'!$B$6,Расчет!I595*Расчет!$O$28,0))))</f>
        <v>0</v>
      </c>
      <c r="D581" s="3">
        <f>C581*Расчет!E595</f>
        <v>0</v>
      </c>
      <c r="E581" s="3">
        <f t="shared" si="65"/>
        <v>0</v>
      </c>
      <c r="F581" s="3">
        <f>E581*Расчет!E595</f>
        <v>0</v>
      </c>
      <c r="G581" s="3">
        <f>IF(Расчет!M595="",'ФОРМУЛЫ!'!E581*(100+Расчет!$M$28)/100,'ФОРМУЛЫ!'!E581*(100+Расчет!M595)/100)</f>
        <v>0</v>
      </c>
      <c r="H581" s="7">
        <f>IF(Расчет!M595="",ROUND(Расчет!K595*(1+Расчет!$M$28/100),0),ROUND(Расчет!K595*(1+Расчет!M595/100),0))</f>
        <v>0</v>
      </c>
      <c r="I581" s="7">
        <f>IF(Расчет!M595="",(Расчет!$M$28+100)/100,(Расчет!M595+100)/100)</f>
        <v>1.2</v>
      </c>
      <c r="J581" s="5">
        <f>IF(Расчет!P595="",IF($O$16=0,'ФОРМУЛЫ!'!H581,ROUND(Расчет!K595*'ФОРМУЛЫ!'!I581+L581,0)),Расчет!P595)</f>
        <v>0</v>
      </c>
      <c r="K581" s="5">
        <f>J581*Расчет!E595</f>
        <v>0</v>
      </c>
      <c r="L581" s="3">
        <f>IF($O$16=0,0,$M$16*(Расчет!K595/$O$16))</f>
        <v>0</v>
      </c>
      <c r="O581" s="3">
        <f>IF(Расчет!P595=0,Расчет!L595,0)</f>
        <v>0</v>
      </c>
      <c r="P581" s="12">
        <f t="shared" si="66"/>
        <v>0</v>
      </c>
      <c r="Q581" s="3">
        <f>IF(Расчет!H595='ФОРМУЛЫ!'!$B$5,'ФОРМУЛЫ!'!A581,0)</f>
        <v>0</v>
      </c>
      <c r="R581" s="3">
        <f>IF(Расчет!H595='ФОРМУЛЫ!'!$B$4,'ФОРМУЛЫ!'!A581,0)</f>
        <v>0</v>
      </c>
      <c r="S581" s="3">
        <f>IF(Расчет!H595='ФОРМУЛЫ!'!$B$6,'ФОРМУЛЫ!'!A581,0)</f>
        <v>0</v>
      </c>
      <c r="T581" s="5">
        <f>ROUND((IF(Расчет!R595='ФОРМУЛЫ!'!$E$3,(A581-A581/1.18),IF(Расчет!R595='ФОРМУЛЫ!'!$E$4,0,IF(Расчет!R595='ФОРМУЛЫ!'!$E$5,(A581-A581/1.1),X))))*Расчет!E595,2)</f>
        <v>0</v>
      </c>
      <c r="U581" s="3">
        <f>ROUND((IF(Расчет!R595='ФОРМУЛЫ!'!$E$3,(J581-J581/1.18),IF(Расчет!R595='ФОРМУЛЫ!'!$E$4,0,IF(Расчет!R595='ФОРМУЛЫ!'!$E$5,(J581-J581/1.1),X))))*Расчет!E595,2)</f>
        <v>0</v>
      </c>
      <c r="V581" s="3">
        <f>ROUND((J581-J581/1.18)*Расчет!E595,2)</f>
        <v>0</v>
      </c>
      <c r="W581" s="3">
        <f>ROUND(A581*Расчет!E595*0.21/365,2)</f>
        <v>0</v>
      </c>
      <c r="X581" s="3">
        <f t="shared" si="67"/>
        <v>0</v>
      </c>
      <c r="Y581" s="3">
        <f>IF(($Q$2-Расчет!X595)&gt;0,($Q$2-Расчет!X595),0)</f>
        <v>0</v>
      </c>
      <c r="Z581" s="3">
        <f t="shared" si="68"/>
        <v>0</v>
      </c>
      <c r="AA581" s="3">
        <f>IF(IF(Y581&gt;0,$Q$3-$Q$2,$Q$3-Расчет!X595)&gt;0,IF(Y581&gt;0,$Q$3-$Q$2,$Q$3-Расчет!X595),0)</f>
        <v>0</v>
      </c>
      <c r="AB581" s="3">
        <f t="shared" si="69"/>
        <v>0</v>
      </c>
      <c r="AC581" s="3">
        <f>IF(IF(AA581&gt;0,$Q$4-$Q$3,$Q$4-Расчет!X595)&gt;0,IF(AA581&gt;0,$Q$4-$Q$3,$Q$4-Расчет!X595),0)</f>
        <v>0</v>
      </c>
      <c r="AD581" s="3">
        <f t="shared" si="70"/>
        <v>0</v>
      </c>
      <c r="AE581" s="3">
        <f>IF(IF(AC581&gt;0,$Q$5-$Q$4,$Q$5-Расчет!X595)&gt;0,IF(AC581&gt;0,$Q$5-$Q$4,$Q$5-Расчет!X595),0)</f>
        <v>0</v>
      </c>
      <c r="AF581" s="3">
        <f t="shared" si="71"/>
        <v>0</v>
      </c>
      <c r="AG581" s="3">
        <f>IF(IF(AE581&gt;0,$Q$6-$Q$5,$Q$6-Расчет!X595)&gt;0,IF(AE581&gt;0,$Q$6-$Q$5,$Q$6-Расчет!X595),0)</f>
        <v>0</v>
      </c>
      <c r="AH581" s="3">
        <f t="shared" si="72"/>
        <v>0</v>
      </c>
    </row>
    <row r="582" spans="1:34" x14ac:dyDescent="0.25">
      <c r="A582" s="3">
        <f>IF(Расчет!H596='ФОРМУЛЫ!'!$B$4,Расчет!G596*Расчет!$N$28,IF(Расчет!H596='ФОРМУЛЫ!'!$B$5,Расчет!G596,IF(Расчет!H596='ФОРМУЛЫ!'!$B$6,Расчет!G596*Расчет!$O$28,0)))</f>
        <v>0</v>
      </c>
      <c r="B582" s="3">
        <f>A582*Расчет!E596</f>
        <v>0</v>
      </c>
      <c r="C582" s="3">
        <f>IF(Расчет!J596='ФОРМУЛЫ!'!$B$3,Расчет!G596*Расчет!I596/100,IF(Расчет!J596='ФОРМУЛЫ!'!$B$4,Расчет!I596*Расчет!$N$28,IF(Расчет!J596='ФОРМУЛЫ!'!$B$5,Расчет!I596,IF(Расчет!J596='ФОРМУЛЫ!'!$B$6,Расчет!I596*Расчет!$O$28,0))))</f>
        <v>0</v>
      </c>
      <c r="D582" s="3">
        <f>C582*Расчет!E596</f>
        <v>0</v>
      </c>
      <c r="E582" s="3">
        <f t="shared" si="65"/>
        <v>0</v>
      </c>
      <c r="F582" s="3">
        <f>E582*Расчет!E596</f>
        <v>0</v>
      </c>
      <c r="G582" s="3">
        <f>IF(Расчет!M596="",'ФОРМУЛЫ!'!E582*(100+Расчет!$M$28)/100,'ФОРМУЛЫ!'!E582*(100+Расчет!M596)/100)</f>
        <v>0</v>
      </c>
      <c r="H582" s="7">
        <f>IF(Расчет!M596="",ROUND(Расчет!K596*(1+Расчет!$M$28/100),0),ROUND(Расчет!K596*(1+Расчет!M596/100),0))</f>
        <v>0</v>
      </c>
      <c r="I582" s="7">
        <f>IF(Расчет!M596="",(Расчет!$M$28+100)/100,(Расчет!M596+100)/100)</f>
        <v>1.2</v>
      </c>
      <c r="J582" s="5">
        <f>IF(Расчет!P596="",IF($O$16=0,'ФОРМУЛЫ!'!H582,ROUND(Расчет!K596*'ФОРМУЛЫ!'!I582+L582,0)),Расчет!P596)</f>
        <v>0</v>
      </c>
      <c r="K582" s="5">
        <f>J582*Расчет!E596</f>
        <v>0</v>
      </c>
      <c r="L582" s="3">
        <f>IF($O$16=0,0,$M$16*(Расчет!K596/$O$16))</f>
        <v>0</v>
      </c>
      <c r="O582" s="3">
        <f>IF(Расчет!P596=0,Расчет!L596,0)</f>
        <v>0</v>
      </c>
      <c r="P582" s="12">
        <f t="shared" si="66"/>
        <v>0</v>
      </c>
      <c r="Q582" s="3">
        <f>IF(Расчет!H596='ФОРМУЛЫ!'!$B$5,'ФОРМУЛЫ!'!A582,0)</f>
        <v>0</v>
      </c>
      <c r="R582" s="3">
        <f>IF(Расчет!H596='ФОРМУЛЫ!'!$B$4,'ФОРМУЛЫ!'!A582,0)</f>
        <v>0</v>
      </c>
      <c r="S582" s="3">
        <f>IF(Расчет!H596='ФОРМУЛЫ!'!$B$6,'ФОРМУЛЫ!'!A582,0)</f>
        <v>0</v>
      </c>
      <c r="T582" s="5">
        <f>ROUND((IF(Расчет!R596='ФОРМУЛЫ!'!$E$3,(A582-A582/1.18),IF(Расчет!R596='ФОРМУЛЫ!'!$E$4,0,IF(Расчет!R596='ФОРМУЛЫ!'!$E$5,(A582-A582/1.1),X))))*Расчет!E596,2)</f>
        <v>0</v>
      </c>
      <c r="U582" s="3">
        <f>ROUND((IF(Расчет!R596='ФОРМУЛЫ!'!$E$3,(J582-J582/1.18),IF(Расчет!R596='ФОРМУЛЫ!'!$E$4,0,IF(Расчет!R596='ФОРМУЛЫ!'!$E$5,(J582-J582/1.1),X))))*Расчет!E596,2)</f>
        <v>0</v>
      </c>
      <c r="V582" s="3">
        <f>ROUND((J582-J582/1.18)*Расчет!E596,2)</f>
        <v>0</v>
      </c>
      <c r="W582" s="3">
        <f>ROUND(A582*Расчет!E596*0.21/365,2)</f>
        <v>0</v>
      </c>
      <c r="X582" s="3">
        <f t="shared" si="67"/>
        <v>0</v>
      </c>
      <c r="Y582" s="3">
        <f>IF(($Q$2-Расчет!X596)&gt;0,($Q$2-Расчет!X596),0)</f>
        <v>0</v>
      </c>
      <c r="Z582" s="3">
        <f t="shared" si="68"/>
        <v>0</v>
      </c>
      <c r="AA582" s="3">
        <f>IF(IF(Y582&gt;0,$Q$3-$Q$2,$Q$3-Расчет!X596)&gt;0,IF(Y582&gt;0,$Q$3-$Q$2,$Q$3-Расчет!X596),0)</f>
        <v>0</v>
      </c>
      <c r="AB582" s="3">
        <f t="shared" si="69"/>
        <v>0</v>
      </c>
      <c r="AC582" s="3">
        <f>IF(IF(AA582&gt;0,$Q$4-$Q$3,$Q$4-Расчет!X596)&gt;0,IF(AA582&gt;0,$Q$4-$Q$3,$Q$4-Расчет!X596),0)</f>
        <v>0</v>
      </c>
      <c r="AD582" s="3">
        <f t="shared" si="70"/>
        <v>0</v>
      </c>
      <c r="AE582" s="3">
        <f>IF(IF(AC582&gt;0,$Q$5-$Q$4,$Q$5-Расчет!X596)&gt;0,IF(AC582&gt;0,$Q$5-$Q$4,$Q$5-Расчет!X596),0)</f>
        <v>0</v>
      </c>
      <c r="AF582" s="3">
        <f t="shared" si="71"/>
        <v>0</v>
      </c>
      <c r="AG582" s="3">
        <f>IF(IF(AE582&gt;0,$Q$6-$Q$5,$Q$6-Расчет!X596)&gt;0,IF(AE582&gt;0,$Q$6-$Q$5,$Q$6-Расчет!X596),0)</f>
        <v>0</v>
      </c>
      <c r="AH582" s="3">
        <f t="shared" si="72"/>
        <v>0</v>
      </c>
    </row>
    <row r="583" spans="1:34" x14ac:dyDescent="0.25">
      <c r="A583" s="3">
        <f>IF(Расчет!H597='ФОРМУЛЫ!'!$B$4,Расчет!G597*Расчет!$N$28,IF(Расчет!H597='ФОРМУЛЫ!'!$B$5,Расчет!G597,IF(Расчет!H597='ФОРМУЛЫ!'!$B$6,Расчет!G597*Расчет!$O$28,0)))</f>
        <v>0</v>
      </c>
      <c r="B583" s="3">
        <f>A583*Расчет!E597</f>
        <v>0</v>
      </c>
      <c r="C583" s="3">
        <f>IF(Расчет!J597='ФОРМУЛЫ!'!$B$3,Расчет!G597*Расчет!I597/100,IF(Расчет!J597='ФОРМУЛЫ!'!$B$4,Расчет!I597*Расчет!$N$28,IF(Расчет!J597='ФОРМУЛЫ!'!$B$5,Расчет!I597,IF(Расчет!J597='ФОРМУЛЫ!'!$B$6,Расчет!I597*Расчет!$O$28,0))))</f>
        <v>0</v>
      </c>
      <c r="D583" s="3">
        <f>C583*Расчет!E597</f>
        <v>0</v>
      </c>
      <c r="E583" s="3">
        <f t="shared" si="65"/>
        <v>0</v>
      </c>
      <c r="F583" s="3">
        <f>E583*Расчет!E597</f>
        <v>0</v>
      </c>
      <c r="G583" s="3">
        <f>IF(Расчет!M597="",'ФОРМУЛЫ!'!E583*(100+Расчет!$M$28)/100,'ФОРМУЛЫ!'!E583*(100+Расчет!M597)/100)</f>
        <v>0</v>
      </c>
      <c r="H583" s="7">
        <f>IF(Расчет!M597="",ROUND(Расчет!K597*(1+Расчет!$M$28/100),0),ROUND(Расчет!K597*(1+Расчет!M597/100),0))</f>
        <v>0</v>
      </c>
      <c r="I583" s="7">
        <f>IF(Расчет!M597="",(Расчет!$M$28+100)/100,(Расчет!M597+100)/100)</f>
        <v>1.2</v>
      </c>
      <c r="J583" s="5">
        <f>IF(Расчет!P597="",IF($O$16=0,'ФОРМУЛЫ!'!H583,ROUND(Расчет!K597*'ФОРМУЛЫ!'!I583+L583,0)),Расчет!P597)</f>
        <v>0</v>
      </c>
      <c r="K583" s="5">
        <f>J583*Расчет!E597</f>
        <v>0</v>
      </c>
      <c r="L583" s="3">
        <f>IF($O$16=0,0,$M$16*(Расчет!K597/$O$16))</f>
        <v>0</v>
      </c>
      <c r="O583" s="3">
        <f>IF(Расчет!P597=0,Расчет!L597,0)</f>
        <v>0</v>
      </c>
      <c r="P583" s="12">
        <f t="shared" si="66"/>
        <v>0</v>
      </c>
      <c r="Q583" s="3">
        <f>IF(Расчет!H597='ФОРМУЛЫ!'!$B$5,'ФОРМУЛЫ!'!A583,0)</f>
        <v>0</v>
      </c>
      <c r="R583" s="3">
        <f>IF(Расчет!H597='ФОРМУЛЫ!'!$B$4,'ФОРМУЛЫ!'!A583,0)</f>
        <v>0</v>
      </c>
      <c r="S583" s="3">
        <f>IF(Расчет!H597='ФОРМУЛЫ!'!$B$6,'ФОРМУЛЫ!'!A583,0)</f>
        <v>0</v>
      </c>
      <c r="T583" s="5">
        <f>ROUND((IF(Расчет!R597='ФОРМУЛЫ!'!$E$3,(A583-A583/1.18),IF(Расчет!R597='ФОРМУЛЫ!'!$E$4,0,IF(Расчет!R597='ФОРМУЛЫ!'!$E$5,(A583-A583/1.1),X))))*Расчет!E597,2)</f>
        <v>0</v>
      </c>
      <c r="U583" s="3">
        <f>ROUND((IF(Расчет!R597='ФОРМУЛЫ!'!$E$3,(J583-J583/1.18),IF(Расчет!R597='ФОРМУЛЫ!'!$E$4,0,IF(Расчет!R597='ФОРМУЛЫ!'!$E$5,(J583-J583/1.1),X))))*Расчет!E597,2)</f>
        <v>0</v>
      </c>
      <c r="V583" s="3">
        <f>ROUND((J583-J583/1.18)*Расчет!E597,2)</f>
        <v>0</v>
      </c>
      <c r="W583" s="3">
        <f>ROUND(A583*Расчет!E597*0.21/365,2)</f>
        <v>0</v>
      </c>
      <c r="X583" s="3">
        <f t="shared" si="67"/>
        <v>0</v>
      </c>
      <c r="Y583" s="3">
        <f>IF(($Q$2-Расчет!X597)&gt;0,($Q$2-Расчет!X597),0)</f>
        <v>0</v>
      </c>
      <c r="Z583" s="3">
        <f t="shared" si="68"/>
        <v>0</v>
      </c>
      <c r="AA583" s="3">
        <f>IF(IF(Y583&gt;0,$Q$3-$Q$2,$Q$3-Расчет!X597)&gt;0,IF(Y583&gt;0,$Q$3-$Q$2,$Q$3-Расчет!X597),0)</f>
        <v>0</v>
      </c>
      <c r="AB583" s="3">
        <f t="shared" si="69"/>
        <v>0</v>
      </c>
      <c r="AC583" s="3">
        <f>IF(IF(AA583&gt;0,$Q$4-$Q$3,$Q$4-Расчет!X597)&gt;0,IF(AA583&gt;0,$Q$4-$Q$3,$Q$4-Расчет!X597),0)</f>
        <v>0</v>
      </c>
      <c r="AD583" s="3">
        <f t="shared" si="70"/>
        <v>0</v>
      </c>
      <c r="AE583" s="3">
        <f>IF(IF(AC583&gt;0,$Q$5-$Q$4,$Q$5-Расчет!X597)&gt;0,IF(AC583&gt;0,$Q$5-$Q$4,$Q$5-Расчет!X597),0)</f>
        <v>0</v>
      </c>
      <c r="AF583" s="3">
        <f t="shared" si="71"/>
        <v>0</v>
      </c>
      <c r="AG583" s="3">
        <f>IF(IF(AE583&gt;0,$Q$6-$Q$5,$Q$6-Расчет!X597)&gt;0,IF(AE583&gt;0,$Q$6-$Q$5,$Q$6-Расчет!X597),0)</f>
        <v>0</v>
      </c>
      <c r="AH583" s="3">
        <f t="shared" si="72"/>
        <v>0</v>
      </c>
    </row>
    <row r="584" spans="1:34" x14ac:dyDescent="0.25">
      <c r="A584" s="3">
        <f>IF(Расчет!H598='ФОРМУЛЫ!'!$B$4,Расчет!G598*Расчет!$N$28,IF(Расчет!H598='ФОРМУЛЫ!'!$B$5,Расчет!G598,IF(Расчет!H598='ФОРМУЛЫ!'!$B$6,Расчет!G598*Расчет!$O$28,0)))</f>
        <v>0</v>
      </c>
      <c r="B584" s="3">
        <f>A584*Расчет!E598</f>
        <v>0</v>
      </c>
      <c r="C584" s="3">
        <f>IF(Расчет!J598='ФОРМУЛЫ!'!$B$3,Расчет!G598*Расчет!I598/100,IF(Расчет!J598='ФОРМУЛЫ!'!$B$4,Расчет!I598*Расчет!$N$28,IF(Расчет!J598='ФОРМУЛЫ!'!$B$5,Расчет!I598,IF(Расчет!J598='ФОРМУЛЫ!'!$B$6,Расчет!I598*Расчет!$O$28,0))))</f>
        <v>0</v>
      </c>
      <c r="D584" s="3">
        <f>C584*Расчет!E598</f>
        <v>0</v>
      </c>
      <c r="E584" s="3">
        <f t="shared" si="65"/>
        <v>0</v>
      </c>
      <c r="F584" s="3">
        <f>E584*Расчет!E598</f>
        <v>0</v>
      </c>
      <c r="G584" s="3">
        <f>IF(Расчет!M598="",'ФОРМУЛЫ!'!E584*(100+Расчет!$M$28)/100,'ФОРМУЛЫ!'!E584*(100+Расчет!M598)/100)</f>
        <v>0</v>
      </c>
      <c r="H584" s="7">
        <f>IF(Расчет!M598="",ROUND(Расчет!K598*(1+Расчет!$M$28/100),0),ROUND(Расчет!K598*(1+Расчет!M598/100),0))</f>
        <v>0</v>
      </c>
      <c r="I584" s="7">
        <f>IF(Расчет!M598="",(Расчет!$M$28+100)/100,(Расчет!M598+100)/100)</f>
        <v>1.2</v>
      </c>
      <c r="J584" s="5">
        <f>IF(Расчет!P598="",IF($O$16=0,'ФОРМУЛЫ!'!H584,ROUND(Расчет!K598*'ФОРМУЛЫ!'!I584+L584,0)),Расчет!P598)</f>
        <v>0</v>
      </c>
      <c r="K584" s="5">
        <f>J584*Расчет!E598</f>
        <v>0</v>
      </c>
      <c r="L584" s="3">
        <f>IF($O$16=0,0,$M$16*(Расчет!K598/$O$16))</f>
        <v>0</v>
      </c>
      <c r="O584" s="3">
        <f>IF(Расчет!P598=0,Расчет!L598,0)</f>
        <v>0</v>
      </c>
      <c r="P584" s="12">
        <f t="shared" si="66"/>
        <v>0</v>
      </c>
      <c r="Q584" s="3">
        <f>IF(Расчет!H598='ФОРМУЛЫ!'!$B$5,'ФОРМУЛЫ!'!A584,0)</f>
        <v>0</v>
      </c>
      <c r="R584" s="3">
        <f>IF(Расчет!H598='ФОРМУЛЫ!'!$B$4,'ФОРМУЛЫ!'!A584,0)</f>
        <v>0</v>
      </c>
      <c r="S584" s="3">
        <f>IF(Расчет!H598='ФОРМУЛЫ!'!$B$6,'ФОРМУЛЫ!'!A584,0)</f>
        <v>0</v>
      </c>
      <c r="T584" s="5">
        <f>ROUND((IF(Расчет!R598='ФОРМУЛЫ!'!$E$3,(A584-A584/1.18),IF(Расчет!R598='ФОРМУЛЫ!'!$E$4,0,IF(Расчет!R598='ФОРМУЛЫ!'!$E$5,(A584-A584/1.1),X))))*Расчет!E598,2)</f>
        <v>0</v>
      </c>
      <c r="U584" s="3">
        <f>ROUND((IF(Расчет!R598='ФОРМУЛЫ!'!$E$3,(J584-J584/1.18),IF(Расчет!R598='ФОРМУЛЫ!'!$E$4,0,IF(Расчет!R598='ФОРМУЛЫ!'!$E$5,(J584-J584/1.1),X))))*Расчет!E598,2)</f>
        <v>0</v>
      </c>
      <c r="V584" s="3">
        <f>ROUND((J584-J584/1.18)*Расчет!E598,2)</f>
        <v>0</v>
      </c>
      <c r="W584" s="3">
        <f>ROUND(A584*Расчет!E598*0.21/365,2)</f>
        <v>0</v>
      </c>
      <c r="X584" s="3">
        <f t="shared" si="67"/>
        <v>0</v>
      </c>
      <c r="Y584" s="3">
        <f>IF(($Q$2-Расчет!X598)&gt;0,($Q$2-Расчет!X598),0)</f>
        <v>0</v>
      </c>
      <c r="Z584" s="3">
        <f t="shared" si="68"/>
        <v>0</v>
      </c>
      <c r="AA584" s="3">
        <f>IF(IF(Y584&gt;0,$Q$3-$Q$2,$Q$3-Расчет!X598)&gt;0,IF(Y584&gt;0,$Q$3-$Q$2,$Q$3-Расчет!X598),0)</f>
        <v>0</v>
      </c>
      <c r="AB584" s="3">
        <f t="shared" si="69"/>
        <v>0</v>
      </c>
      <c r="AC584" s="3">
        <f>IF(IF(AA584&gt;0,$Q$4-$Q$3,$Q$4-Расчет!X598)&gt;0,IF(AA584&gt;0,$Q$4-$Q$3,$Q$4-Расчет!X598),0)</f>
        <v>0</v>
      </c>
      <c r="AD584" s="3">
        <f t="shared" si="70"/>
        <v>0</v>
      </c>
      <c r="AE584" s="3">
        <f>IF(IF(AC584&gt;0,$Q$5-$Q$4,$Q$5-Расчет!X598)&gt;0,IF(AC584&gt;0,$Q$5-$Q$4,$Q$5-Расчет!X598),0)</f>
        <v>0</v>
      </c>
      <c r="AF584" s="3">
        <f t="shared" si="71"/>
        <v>0</v>
      </c>
      <c r="AG584" s="3">
        <f>IF(IF(AE584&gt;0,$Q$6-$Q$5,$Q$6-Расчет!X598)&gt;0,IF(AE584&gt;0,$Q$6-$Q$5,$Q$6-Расчет!X598),0)</f>
        <v>0</v>
      </c>
      <c r="AH584" s="3">
        <f t="shared" si="72"/>
        <v>0</v>
      </c>
    </row>
    <row r="585" spans="1:34" x14ac:dyDescent="0.25">
      <c r="A585" s="3">
        <f>IF(Расчет!H599='ФОРМУЛЫ!'!$B$4,Расчет!G599*Расчет!$N$28,IF(Расчет!H599='ФОРМУЛЫ!'!$B$5,Расчет!G599,IF(Расчет!H599='ФОРМУЛЫ!'!$B$6,Расчет!G599*Расчет!$O$28,0)))</f>
        <v>0</v>
      </c>
      <c r="B585" s="3">
        <f>A585*Расчет!E599</f>
        <v>0</v>
      </c>
      <c r="C585" s="3">
        <f>IF(Расчет!J599='ФОРМУЛЫ!'!$B$3,Расчет!G599*Расчет!I599/100,IF(Расчет!J599='ФОРМУЛЫ!'!$B$4,Расчет!I599*Расчет!$N$28,IF(Расчет!J599='ФОРМУЛЫ!'!$B$5,Расчет!I599,IF(Расчет!J599='ФОРМУЛЫ!'!$B$6,Расчет!I599*Расчет!$O$28,0))))</f>
        <v>0</v>
      </c>
      <c r="D585" s="3">
        <f>C585*Расчет!E599</f>
        <v>0</v>
      </c>
      <c r="E585" s="3">
        <f t="shared" si="65"/>
        <v>0</v>
      </c>
      <c r="F585" s="3">
        <f>E585*Расчет!E599</f>
        <v>0</v>
      </c>
      <c r="G585" s="3">
        <f>IF(Расчет!M599="",'ФОРМУЛЫ!'!E585*(100+Расчет!$M$28)/100,'ФОРМУЛЫ!'!E585*(100+Расчет!M599)/100)</f>
        <v>0</v>
      </c>
      <c r="H585" s="7">
        <f>IF(Расчет!M599="",ROUND(Расчет!K599*(1+Расчет!$M$28/100),0),ROUND(Расчет!K599*(1+Расчет!M599/100),0))</f>
        <v>0</v>
      </c>
      <c r="I585" s="7">
        <f>IF(Расчет!M599="",(Расчет!$M$28+100)/100,(Расчет!M599+100)/100)</f>
        <v>1.2</v>
      </c>
      <c r="J585" s="5">
        <f>IF(Расчет!P599="",IF($O$16=0,'ФОРМУЛЫ!'!H585,ROUND(Расчет!K599*'ФОРМУЛЫ!'!I585+L585,0)),Расчет!P599)</f>
        <v>0</v>
      </c>
      <c r="K585" s="5">
        <f>J585*Расчет!E599</f>
        <v>0</v>
      </c>
      <c r="L585" s="3">
        <f>IF($O$16=0,0,$M$16*(Расчет!K599/$O$16))</f>
        <v>0</v>
      </c>
      <c r="O585" s="3">
        <f>IF(Расчет!P599=0,Расчет!L599,0)</f>
        <v>0</v>
      </c>
      <c r="P585" s="12">
        <f t="shared" si="66"/>
        <v>0</v>
      </c>
      <c r="Q585" s="3">
        <f>IF(Расчет!H599='ФОРМУЛЫ!'!$B$5,'ФОРМУЛЫ!'!A585,0)</f>
        <v>0</v>
      </c>
      <c r="R585" s="3">
        <f>IF(Расчет!H599='ФОРМУЛЫ!'!$B$4,'ФОРМУЛЫ!'!A585,0)</f>
        <v>0</v>
      </c>
      <c r="S585" s="3">
        <f>IF(Расчет!H599='ФОРМУЛЫ!'!$B$6,'ФОРМУЛЫ!'!A585,0)</f>
        <v>0</v>
      </c>
      <c r="T585" s="5">
        <f>ROUND((IF(Расчет!R599='ФОРМУЛЫ!'!$E$3,(A585-A585/1.18),IF(Расчет!R599='ФОРМУЛЫ!'!$E$4,0,IF(Расчет!R599='ФОРМУЛЫ!'!$E$5,(A585-A585/1.1),X))))*Расчет!E599,2)</f>
        <v>0</v>
      </c>
      <c r="U585" s="3">
        <f>ROUND((IF(Расчет!R599='ФОРМУЛЫ!'!$E$3,(J585-J585/1.18),IF(Расчет!R599='ФОРМУЛЫ!'!$E$4,0,IF(Расчет!R599='ФОРМУЛЫ!'!$E$5,(J585-J585/1.1),X))))*Расчет!E599,2)</f>
        <v>0</v>
      </c>
      <c r="V585" s="3">
        <f>ROUND((J585-J585/1.18)*Расчет!E599,2)</f>
        <v>0</v>
      </c>
      <c r="W585" s="3">
        <f>ROUND(A585*Расчет!E599*0.21/365,2)</f>
        <v>0</v>
      </c>
      <c r="X585" s="3">
        <f t="shared" si="67"/>
        <v>0</v>
      </c>
      <c r="Y585" s="3">
        <f>IF(($Q$2-Расчет!X599)&gt;0,($Q$2-Расчет!X599),0)</f>
        <v>0</v>
      </c>
      <c r="Z585" s="3">
        <f t="shared" si="68"/>
        <v>0</v>
      </c>
      <c r="AA585" s="3">
        <f>IF(IF(Y585&gt;0,$Q$3-$Q$2,$Q$3-Расчет!X599)&gt;0,IF(Y585&gt;0,$Q$3-$Q$2,$Q$3-Расчет!X599),0)</f>
        <v>0</v>
      </c>
      <c r="AB585" s="3">
        <f t="shared" si="69"/>
        <v>0</v>
      </c>
      <c r="AC585" s="3">
        <f>IF(IF(AA585&gt;0,$Q$4-$Q$3,$Q$4-Расчет!X599)&gt;0,IF(AA585&gt;0,$Q$4-$Q$3,$Q$4-Расчет!X599),0)</f>
        <v>0</v>
      </c>
      <c r="AD585" s="3">
        <f t="shared" si="70"/>
        <v>0</v>
      </c>
      <c r="AE585" s="3">
        <f>IF(IF(AC585&gt;0,$Q$5-$Q$4,$Q$5-Расчет!X599)&gt;0,IF(AC585&gt;0,$Q$5-$Q$4,$Q$5-Расчет!X599),0)</f>
        <v>0</v>
      </c>
      <c r="AF585" s="3">
        <f t="shared" si="71"/>
        <v>0</v>
      </c>
      <c r="AG585" s="3">
        <f>IF(IF(AE585&gt;0,$Q$6-$Q$5,$Q$6-Расчет!X599)&gt;0,IF(AE585&gt;0,$Q$6-$Q$5,$Q$6-Расчет!X599),0)</f>
        <v>0</v>
      </c>
      <c r="AH585" s="3">
        <f t="shared" si="72"/>
        <v>0</v>
      </c>
    </row>
    <row r="586" spans="1:34" x14ac:dyDescent="0.25">
      <c r="A586" s="3">
        <f>IF(Расчет!H600='ФОРМУЛЫ!'!$B$4,Расчет!G600*Расчет!$N$28,IF(Расчет!H600='ФОРМУЛЫ!'!$B$5,Расчет!G600,IF(Расчет!H600='ФОРМУЛЫ!'!$B$6,Расчет!G600*Расчет!$O$28,0)))</f>
        <v>0</v>
      </c>
      <c r="B586" s="3">
        <f>A586*Расчет!E600</f>
        <v>0</v>
      </c>
      <c r="C586" s="3">
        <f>IF(Расчет!J600='ФОРМУЛЫ!'!$B$3,Расчет!G600*Расчет!I600/100,IF(Расчет!J600='ФОРМУЛЫ!'!$B$4,Расчет!I600*Расчет!$N$28,IF(Расчет!J600='ФОРМУЛЫ!'!$B$5,Расчет!I600,IF(Расчет!J600='ФОРМУЛЫ!'!$B$6,Расчет!I600*Расчет!$O$28,0))))</f>
        <v>0</v>
      </c>
      <c r="D586" s="3">
        <f>C586*Расчет!E600</f>
        <v>0</v>
      </c>
      <c r="E586" s="3">
        <f t="shared" si="65"/>
        <v>0</v>
      </c>
      <c r="F586" s="3">
        <f>E586*Расчет!E600</f>
        <v>0</v>
      </c>
      <c r="G586" s="3">
        <f>IF(Расчет!M600="",'ФОРМУЛЫ!'!E586*(100+Расчет!$M$28)/100,'ФОРМУЛЫ!'!E586*(100+Расчет!M600)/100)</f>
        <v>0</v>
      </c>
      <c r="H586" s="7">
        <f>IF(Расчет!M600="",ROUND(Расчет!K600*(1+Расчет!$M$28/100),0),ROUND(Расчет!K600*(1+Расчет!M600/100),0))</f>
        <v>0</v>
      </c>
      <c r="I586" s="7">
        <f>IF(Расчет!M600="",(Расчет!$M$28+100)/100,(Расчет!M600+100)/100)</f>
        <v>1.2</v>
      </c>
      <c r="J586" s="5">
        <f>IF(Расчет!P600="",IF($O$16=0,'ФОРМУЛЫ!'!H586,ROUND(Расчет!K600*'ФОРМУЛЫ!'!I586+L586,0)),Расчет!P600)</f>
        <v>0</v>
      </c>
      <c r="K586" s="5">
        <f>J586*Расчет!E600</f>
        <v>0</v>
      </c>
      <c r="L586" s="3">
        <f>IF($O$16=0,0,$M$16*(Расчет!K600/$O$16))</f>
        <v>0</v>
      </c>
      <c r="O586" s="3">
        <f>IF(Расчет!P600=0,Расчет!L600,0)</f>
        <v>0</v>
      </c>
      <c r="P586" s="12">
        <f t="shared" si="66"/>
        <v>0</v>
      </c>
      <c r="Q586" s="3">
        <f>IF(Расчет!H600='ФОРМУЛЫ!'!$B$5,'ФОРМУЛЫ!'!A586,0)</f>
        <v>0</v>
      </c>
      <c r="R586" s="3">
        <f>IF(Расчет!H600='ФОРМУЛЫ!'!$B$4,'ФОРМУЛЫ!'!A586,0)</f>
        <v>0</v>
      </c>
      <c r="S586" s="3">
        <f>IF(Расчет!H600='ФОРМУЛЫ!'!$B$6,'ФОРМУЛЫ!'!A586,0)</f>
        <v>0</v>
      </c>
      <c r="T586" s="5">
        <f>ROUND((IF(Расчет!R600='ФОРМУЛЫ!'!$E$3,(A586-A586/1.18),IF(Расчет!R600='ФОРМУЛЫ!'!$E$4,0,IF(Расчет!R600='ФОРМУЛЫ!'!$E$5,(A586-A586/1.1),X))))*Расчет!E600,2)</f>
        <v>0</v>
      </c>
      <c r="U586" s="3">
        <f>ROUND((IF(Расчет!R600='ФОРМУЛЫ!'!$E$3,(J586-J586/1.18),IF(Расчет!R600='ФОРМУЛЫ!'!$E$4,0,IF(Расчет!R600='ФОРМУЛЫ!'!$E$5,(J586-J586/1.1),X))))*Расчет!E600,2)</f>
        <v>0</v>
      </c>
      <c r="V586" s="3">
        <f>ROUND((J586-J586/1.18)*Расчет!E600,2)</f>
        <v>0</v>
      </c>
      <c r="W586" s="3">
        <f>ROUND(A586*Расчет!E600*0.21/365,2)</f>
        <v>0</v>
      </c>
      <c r="X586" s="3">
        <f t="shared" si="67"/>
        <v>0</v>
      </c>
      <c r="Y586" s="3">
        <f>IF(($Q$2-Расчет!X600)&gt;0,($Q$2-Расчет!X600),0)</f>
        <v>0</v>
      </c>
      <c r="Z586" s="3">
        <f t="shared" si="68"/>
        <v>0</v>
      </c>
      <c r="AA586" s="3">
        <f>IF(IF(Y586&gt;0,$Q$3-$Q$2,$Q$3-Расчет!X600)&gt;0,IF(Y586&gt;0,$Q$3-$Q$2,$Q$3-Расчет!X600),0)</f>
        <v>0</v>
      </c>
      <c r="AB586" s="3">
        <f t="shared" si="69"/>
        <v>0</v>
      </c>
      <c r="AC586" s="3">
        <f>IF(IF(AA586&gt;0,$Q$4-$Q$3,$Q$4-Расчет!X600)&gt;0,IF(AA586&gt;0,$Q$4-$Q$3,$Q$4-Расчет!X600),0)</f>
        <v>0</v>
      </c>
      <c r="AD586" s="3">
        <f t="shared" si="70"/>
        <v>0</v>
      </c>
      <c r="AE586" s="3">
        <f>IF(IF(AC586&gt;0,$Q$5-$Q$4,$Q$5-Расчет!X600)&gt;0,IF(AC586&gt;0,$Q$5-$Q$4,$Q$5-Расчет!X600),0)</f>
        <v>0</v>
      </c>
      <c r="AF586" s="3">
        <f t="shared" si="71"/>
        <v>0</v>
      </c>
      <c r="AG586" s="3">
        <f>IF(IF(AE586&gt;0,$Q$6-$Q$5,$Q$6-Расчет!X600)&gt;0,IF(AE586&gt;0,$Q$6-$Q$5,$Q$6-Расчет!X600),0)</f>
        <v>0</v>
      </c>
      <c r="AH586" s="3">
        <f t="shared" si="72"/>
        <v>0</v>
      </c>
    </row>
    <row r="587" spans="1:34" x14ac:dyDescent="0.25">
      <c r="A587" s="3">
        <f>IF(Расчет!H601='ФОРМУЛЫ!'!$B$4,Расчет!G601*Расчет!$N$28,IF(Расчет!H601='ФОРМУЛЫ!'!$B$5,Расчет!G601,IF(Расчет!H601='ФОРМУЛЫ!'!$B$6,Расчет!G601*Расчет!$O$28,0)))</f>
        <v>0</v>
      </c>
      <c r="B587" s="3">
        <f>A587*Расчет!E601</f>
        <v>0</v>
      </c>
      <c r="C587" s="3">
        <f>IF(Расчет!J601='ФОРМУЛЫ!'!$B$3,Расчет!G601*Расчет!I601/100,IF(Расчет!J601='ФОРМУЛЫ!'!$B$4,Расчет!I601*Расчет!$N$28,IF(Расчет!J601='ФОРМУЛЫ!'!$B$5,Расчет!I601,IF(Расчет!J601='ФОРМУЛЫ!'!$B$6,Расчет!I601*Расчет!$O$28,0))))</f>
        <v>0</v>
      </c>
      <c r="D587" s="3">
        <f>C587*Расчет!E601</f>
        <v>0</v>
      </c>
      <c r="E587" s="3">
        <f t="shared" si="65"/>
        <v>0</v>
      </c>
      <c r="F587" s="3">
        <f>E587*Расчет!E601</f>
        <v>0</v>
      </c>
      <c r="G587" s="3">
        <f>IF(Расчет!M601="",'ФОРМУЛЫ!'!E587*(100+Расчет!$M$28)/100,'ФОРМУЛЫ!'!E587*(100+Расчет!M601)/100)</f>
        <v>0</v>
      </c>
      <c r="H587" s="7">
        <f>IF(Расчет!M601="",ROUND(Расчет!K601*(1+Расчет!$M$28/100),0),ROUND(Расчет!K601*(1+Расчет!M601/100),0))</f>
        <v>0</v>
      </c>
      <c r="I587" s="7">
        <f>IF(Расчет!M601="",(Расчет!$M$28+100)/100,(Расчет!M601+100)/100)</f>
        <v>1.2</v>
      </c>
      <c r="J587" s="5">
        <f>IF(Расчет!P601="",IF($O$16=0,'ФОРМУЛЫ!'!H587,ROUND(Расчет!K601*'ФОРМУЛЫ!'!I587+L587,0)),Расчет!P601)</f>
        <v>0</v>
      </c>
      <c r="K587" s="5">
        <f>J587*Расчет!E601</f>
        <v>0</v>
      </c>
      <c r="L587" s="3">
        <f>IF($O$16=0,0,$M$16*(Расчет!K601/$O$16))</f>
        <v>0</v>
      </c>
      <c r="O587" s="3">
        <f>IF(Расчет!P601=0,Расчет!L601,0)</f>
        <v>0</v>
      </c>
      <c r="P587" s="12">
        <f t="shared" si="66"/>
        <v>0</v>
      </c>
      <c r="Q587" s="3">
        <f>IF(Расчет!H601='ФОРМУЛЫ!'!$B$5,'ФОРМУЛЫ!'!A587,0)</f>
        <v>0</v>
      </c>
      <c r="R587" s="3">
        <f>IF(Расчет!H601='ФОРМУЛЫ!'!$B$4,'ФОРМУЛЫ!'!A587,0)</f>
        <v>0</v>
      </c>
      <c r="S587" s="3">
        <f>IF(Расчет!H601='ФОРМУЛЫ!'!$B$6,'ФОРМУЛЫ!'!A587,0)</f>
        <v>0</v>
      </c>
      <c r="T587" s="5">
        <f>ROUND((IF(Расчет!R601='ФОРМУЛЫ!'!$E$3,(A587-A587/1.18),IF(Расчет!R601='ФОРМУЛЫ!'!$E$4,0,IF(Расчет!R601='ФОРМУЛЫ!'!$E$5,(A587-A587/1.1),X))))*Расчет!E601,2)</f>
        <v>0</v>
      </c>
      <c r="U587" s="3">
        <f>ROUND((IF(Расчет!R601='ФОРМУЛЫ!'!$E$3,(J587-J587/1.18),IF(Расчет!R601='ФОРМУЛЫ!'!$E$4,0,IF(Расчет!R601='ФОРМУЛЫ!'!$E$5,(J587-J587/1.1),X))))*Расчет!E601,2)</f>
        <v>0</v>
      </c>
      <c r="V587" s="3">
        <f>ROUND((J587-J587/1.18)*Расчет!E601,2)</f>
        <v>0</v>
      </c>
      <c r="W587" s="3">
        <f>ROUND(A587*Расчет!E601*0.21/365,2)</f>
        <v>0</v>
      </c>
      <c r="X587" s="3">
        <f t="shared" si="67"/>
        <v>0</v>
      </c>
      <c r="Y587" s="3">
        <f>IF(($Q$2-Расчет!X601)&gt;0,($Q$2-Расчет!X601),0)</f>
        <v>0</v>
      </c>
      <c r="Z587" s="3">
        <f t="shared" si="68"/>
        <v>0</v>
      </c>
      <c r="AA587" s="3">
        <f>IF(IF(Y587&gt;0,$Q$3-$Q$2,$Q$3-Расчет!X601)&gt;0,IF(Y587&gt;0,$Q$3-$Q$2,$Q$3-Расчет!X601),0)</f>
        <v>0</v>
      </c>
      <c r="AB587" s="3">
        <f t="shared" si="69"/>
        <v>0</v>
      </c>
      <c r="AC587" s="3">
        <f>IF(IF(AA587&gt;0,$Q$4-$Q$3,$Q$4-Расчет!X601)&gt;0,IF(AA587&gt;0,$Q$4-$Q$3,$Q$4-Расчет!X601),0)</f>
        <v>0</v>
      </c>
      <c r="AD587" s="3">
        <f t="shared" si="70"/>
        <v>0</v>
      </c>
      <c r="AE587" s="3">
        <f>IF(IF(AC587&gt;0,$Q$5-$Q$4,$Q$5-Расчет!X601)&gt;0,IF(AC587&gt;0,$Q$5-$Q$4,$Q$5-Расчет!X601),0)</f>
        <v>0</v>
      </c>
      <c r="AF587" s="3">
        <f t="shared" si="71"/>
        <v>0</v>
      </c>
      <c r="AG587" s="3">
        <f>IF(IF(AE587&gt;0,$Q$6-$Q$5,$Q$6-Расчет!X601)&gt;0,IF(AE587&gt;0,$Q$6-$Q$5,$Q$6-Расчет!X601),0)</f>
        <v>0</v>
      </c>
      <c r="AH587" s="3">
        <f t="shared" si="72"/>
        <v>0</v>
      </c>
    </row>
    <row r="588" spans="1:34" x14ac:dyDescent="0.25">
      <c r="A588" s="3">
        <f>IF(Расчет!H602='ФОРМУЛЫ!'!$B$4,Расчет!G602*Расчет!$N$28,IF(Расчет!H602='ФОРМУЛЫ!'!$B$5,Расчет!G602,IF(Расчет!H602='ФОРМУЛЫ!'!$B$6,Расчет!G602*Расчет!$O$28,0)))</f>
        <v>0</v>
      </c>
      <c r="B588" s="3">
        <f>A588*Расчет!E602</f>
        <v>0</v>
      </c>
      <c r="C588" s="3">
        <f>IF(Расчет!J602='ФОРМУЛЫ!'!$B$3,Расчет!G602*Расчет!I602/100,IF(Расчет!J602='ФОРМУЛЫ!'!$B$4,Расчет!I602*Расчет!$N$28,IF(Расчет!J602='ФОРМУЛЫ!'!$B$5,Расчет!I602,IF(Расчет!J602='ФОРМУЛЫ!'!$B$6,Расчет!I602*Расчет!$O$28,0))))</f>
        <v>0</v>
      </c>
      <c r="D588" s="3">
        <f>C588*Расчет!E602</f>
        <v>0</v>
      </c>
      <c r="E588" s="3">
        <f t="shared" si="65"/>
        <v>0</v>
      </c>
      <c r="F588" s="3">
        <f>E588*Расчет!E602</f>
        <v>0</v>
      </c>
      <c r="G588" s="3">
        <f>IF(Расчет!M602="",'ФОРМУЛЫ!'!E588*(100+Расчет!$M$28)/100,'ФОРМУЛЫ!'!E588*(100+Расчет!M602)/100)</f>
        <v>0</v>
      </c>
      <c r="H588" s="7">
        <f>IF(Расчет!M602="",ROUND(Расчет!K602*(1+Расчет!$M$28/100),0),ROUND(Расчет!K602*(1+Расчет!M602/100),0))</f>
        <v>0</v>
      </c>
      <c r="I588" s="7">
        <f>IF(Расчет!M602="",(Расчет!$M$28+100)/100,(Расчет!M602+100)/100)</f>
        <v>1.2</v>
      </c>
      <c r="J588" s="5">
        <f>IF(Расчет!P602="",IF($O$16=0,'ФОРМУЛЫ!'!H588,ROUND(Расчет!K602*'ФОРМУЛЫ!'!I588+L588,0)),Расчет!P602)</f>
        <v>0</v>
      </c>
      <c r="K588" s="5">
        <f>J588*Расчет!E602</f>
        <v>0</v>
      </c>
      <c r="L588" s="3">
        <f>IF($O$16=0,0,$M$16*(Расчет!K602/$O$16))</f>
        <v>0</v>
      </c>
      <c r="O588" s="3">
        <f>IF(Расчет!P602=0,Расчет!L602,0)</f>
        <v>0</v>
      </c>
      <c r="P588" s="12">
        <f t="shared" si="66"/>
        <v>0</v>
      </c>
      <c r="Q588" s="3">
        <f>IF(Расчет!H602='ФОРМУЛЫ!'!$B$5,'ФОРМУЛЫ!'!A588,0)</f>
        <v>0</v>
      </c>
      <c r="R588" s="3">
        <f>IF(Расчет!H602='ФОРМУЛЫ!'!$B$4,'ФОРМУЛЫ!'!A588,0)</f>
        <v>0</v>
      </c>
      <c r="S588" s="3">
        <f>IF(Расчет!H602='ФОРМУЛЫ!'!$B$6,'ФОРМУЛЫ!'!A588,0)</f>
        <v>0</v>
      </c>
      <c r="T588" s="5">
        <f>ROUND((IF(Расчет!R602='ФОРМУЛЫ!'!$E$3,(A588-A588/1.18),IF(Расчет!R602='ФОРМУЛЫ!'!$E$4,0,IF(Расчет!R602='ФОРМУЛЫ!'!$E$5,(A588-A588/1.1),X))))*Расчет!E602,2)</f>
        <v>0</v>
      </c>
      <c r="U588" s="3">
        <f>ROUND((IF(Расчет!R602='ФОРМУЛЫ!'!$E$3,(J588-J588/1.18),IF(Расчет!R602='ФОРМУЛЫ!'!$E$4,0,IF(Расчет!R602='ФОРМУЛЫ!'!$E$5,(J588-J588/1.1),X))))*Расчет!E602,2)</f>
        <v>0</v>
      </c>
      <c r="V588" s="3">
        <f>ROUND((J588-J588/1.18)*Расчет!E602,2)</f>
        <v>0</v>
      </c>
      <c r="W588" s="3">
        <f>ROUND(A588*Расчет!E602*0.21/365,2)</f>
        <v>0</v>
      </c>
      <c r="X588" s="3">
        <f t="shared" si="67"/>
        <v>0</v>
      </c>
      <c r="Y588" s="3">
        <f>IF(($Q$2-Расчет!X602)&gt;0,($Q$2-Расчет!X602),0)</f>
        <v>0</v>
      </c>
      <c r="Z588" s="3">
        <f t="shared" si="68"/>
        <v>0</v>
      </c>
      <c r="AA588" s="3">
        <f>IF(IF(Y588&gt;0,$Q$3-$Q$2,$Q$3-Расчет!X602)&gt;0,IF(Y588&gt;0,$Q$3-$Q$2,$Q$3-Расчет!X602),0)</f>
        <v>0</v>
      </c>
      <c r="AB588" s="3">
        <f t="shared" si="69"/>
        <v>0</v>
      </c>
      <c r="AC588" s="3">
        <f>IF(IF(AA588&gt;0,$Q$4-$Q$3,$Q$4-Расчет!X602)&gt;0,IF(AA588&gt;0,$Q$4-$Q$3,$Q$4-Расчет!X602),0)</f>
        <v>0</v>
      </c>
      <c r="AD588" s="3">
        <f t="shared" si="70"/>
        <v>0</v>
      </c>
      <c r="AE588" s="3">
        <f>IF(IF(AC588&gt;0,$Q$5-$Q$4,$Q$5-Расчет!X602)&gt;0,IF(AC588&gt;0,$Q$5-$Q$4,$Q$5-Расчет!X602),0)</f>
        <v>0</v>
      </c>
      <c r="AF588" s="3">
        <f t="shared" si="71"/>
        <v>0</v>
      </c>
      <c r="AG588" s="3">
        <f>IF(IF(AE588&gt;0,$Q$6-$Q$5,$Q$6-Расчет!X602)&gt;0,IF(AE588&gt;0,$Q$6-$Q$5,$Q$6-Расчет!X602),0)</f>
        <v>0</v>
      </c>
      <c r="AH588" s="3">
        <f t="shared" si="72"/>
        <v>0</v>
      </c>
    </row>
    <row r="589" spans="1:34" x14ac:dyDescent="0.25">
      <c r="A589" s="3">
        <f>IF(Расчет!H603='ФОРМУЛЫ!'!$B$4,Расчет!G603*Расчет!$N$28,IF(Расчет!H603='ФОРМУЛЫ!'!$B$5,Расчет!G603,IF(Расчет!H603='ФОРМУЛЫ!'!$B$6,Расчет!G603*Расчет!$O$28,0)))</f>
        <v>0</v>
      </c>
      <c r="B589" s="3">
        <f>A589*Расчет!E603</f>
        <v>0</v>
      </c>
      <c r="C589" s="3">
        <f>IF(Расчет!J603='ФОРМУЛЫ!'!$B$3,Расчет!G603*Расчет!I603/100,IF(Расчет!J603='ФОРМУЛЫ!'!$B$4,Расчет!I603*Расчет!$N$28,IF(Расчет!J603='ФОРМУЛЫ!'!$B$5,Расчет!I603,IF(Расчет!J603='ФОРМУЛЫ!'!$B$6,Расчет!I603*Расчет!$O$28,0))))</f>
        <v>0</v>
      </c>
      <c r="D589" s="3">
        <f>C589*Расчет!E603</f>
        <v>0</v>
      </c>
      <c r="E589" s="3">
        <f t="shared" si="65"/>
        <v>0</v>
      </c>
      <c r="F589" s="3">
        <f>E589*Расчет!E603</f>
        <v>0</v>
      </c>
      <c r="G589" s="3">
        <f>IF(Расчет!M603="",'ФОРМУЛЫ!'!E589*(100+Расчет!$M$28)/100,'ФОРМУЛЫ!'!E589*(100+Расчет!M603)/100)</f>
        <v>0</v>
      </c>
      <c r="H589" s="7">
        <f>IF(Расчет!M603="",ROUND(Расчет!K603*(1+Расчет!$M$28/100),0),ROUND(Расчет!K603*(1+Расчет!M603/100),0))</f>
        <v>0</v>
      </c>
      <c r="I589" s="7">
        <f>IF(Расчет!M603="",(Расчет!$M$28+100)/100,(Расчет!M603+100)/100)</f>
        <v>1.2</v>
      </c>
      <c r="J589" s="5">
        <f>IF(Расчет!P603="",IF($O$16=0,'ФОРМУЛЫ!'!H589,ROUND(Расчет!K603*'ФОРМУЛЫ!'!I589+L589,0)),Расчет!P603)</f>
        <v>0</v>
      </c>
      <c r="K589" s="5">
        <f>J589*Расчет!E603</f>
        <v>0</v>
      </c>
      <c r="L589" s="3">
        <f>IF($O$16=0,0,$M$16*(Расчет!K603/$O$16))</f>
        <v>0</v>
      </c>
      <c r="O589" s="3">
        <f>IF(Расчет!P603=0,Расчет!L603,0)</f>
        <v>0</v>
      </c>
      <c r="P589" s="12">
        <f t="shared" si="66"/>
        <v>0</v>
      </c>
      <c r="Q589" s="3">
        <f>IF(Расчет!H603='ФОРМУЛЫ!'!$B$5,'ФОРМУЛЫ!'!A589,0)</f>
        <v>0</v>
      </c>
      <c r="R589" s="3">
        <f>IF(Расчет!H603='ФОРМУЛЫ!'!$B$4,'ФОРМУЛЫ!'!A589,0)</f>
        <v>0</v>
      </c>
      <c r="S589" s="3">
        <f>IF(Расчет!H603='ФОРМУЛЫ!'!$B$6,'ФОРМУЛЫ!'!A589,0)</f>
        <v>0</v>
      </c>
      <c r="T589" s="5">
        <f>ROUND((IF(Расчет!R603='ФОРМУЛЫ!'!$E$3,(A589-A589/1.18),IF(Расчет!R603='ФОРМУЛЫ!'!$E$4,0,IF(Расчет!R603='ФОРМУЛЫ!'!$E$5,(A589-A589/1.1),X))))*Расчет!E603,2)</f>
        <v>0</v>
      </c>
      <c r="U589" s="3">
        <f>ROUND((IF(Расчет!R603='ФОРМУЛЫ!'!$E$3,(J589-J589/1.18),IF(Расчет!R603='ФОРМУЛЫ!'!$E$4,0,IF(Расчет!R603='ФОРМУЛЫ!'!$E$5,(J589-J589/1.1),X))))*Расчет!E603,2)</f>
        <v>0</v>
      </c>
      <c r="V589" s="3">
        <f>ROUND((J589-J589/1.18)*Расчет!E603,2)</f>
        <v>0</v>
      </c>
      <c r="W589" s="3">
        <f>ROUND(A589*Расчет!E603*0.21/365,2)</f>
        <v>0</v>
      </c>
      <c r="X589" s="3">
        <f t="shared" si="67"/>
        <v>0</v>
      </c>
      <c r="Y589" s="3">
        <f>IF(($Q$2-Расчет!X603)&gt;0,($Q$2-Расчет!X603),0)</f>
        <v>0</v>
      </c>
      <c r="Z589" s="3">
        <f t="shared" si="68"/>
        <v>0</v>
      </c>
      <c r="AA589" s="3">
        <f>IF(IF(Y589&gt;0,$Q$3-$Q$2,$Q$3-Расчет!X603)&gt;0,IF(Y589&gt;0,$Q$3-$Q$2,$Q$3-Расчет!X603),0)</f>
        <v>0</v>
      </c>
      <c r="AB589" s="3">
        <f t="shared" si="69"/>
        <v>0</v>
      </c>
      <c r="AC589" s="3">
        <f>IF(IF(AA589&gt;0,$Q$4-$Q$3,$Q$4-Расчет!X603)&gt;0,IF(AA589&gt;0,$Q$4-$Q$3,$Q$4-Расчет!X603),0)</f>
        <v>0</v>
      </c>
      <c r="AD589" s="3">
        <f t="shared" si="70"/>
        <v>0</v>
      </c>
      <c r="AE589" s="3">
        <f>IF(IF(AC589&gt;0,$Q$5-$Q$4,$Q$5-Расчет!X603)&gt;0,IF(AC589&gt;0,$Q$5-$Q$4,$Q$5-Расчет!X603),0)</f>
        <v>0</v>
      </c>
      <c r="AF589" s="3">
        <f t="shared" si="71"/>
        <v>0</v>
      </c>
      <c r="AG589" s="3">
        <f>IF(IF(AE589&gt;0,$Q$6-$Q$5,$Q$6-Расчет!X603)&gt;0,IF(AE589&gt;0,$Q$6-$Q$5,$Q$6-Расчет!X603),0)</f>
        <v>0</v>
      </c>
      <c r="AH589" s="3">
        <f t="shared" si="72"/>
        <v>0</v>
      </c>
    </row>
    <row r="590" spans="1:34" x14ac:dyDescent="0.25">
      <c r="A590" s="3">
        <f>IF(Расчет!H604='ФОРМУЛЫ!'!$B$4,Расчет!G604*Расчет!$N$28,IF(Расчет!H604='ФОРМУЛЫ!'!$B$5,Расчет!G604,IF(Расчет!H604='ФОРМУЛЫ!'!$B$6,Расчет!G604*Расчет!$O$28,0)))</f>
        <v>0</v>
      </c>
      <c r="B590" s="3">
        <f>A590*Расчет!E604</f>
        <v>0</v>
      </c>
      <c r="C590" s="3">
        <f>IF(Расчет!J604='ФОРМУЛЫ!'!$B$3,Расчет!G604*Расчет!I604/100,IF(Расчет!J604='ФОРМУЛЫ!'!$B$4,Расчет!I604*Расчет!$N$28,IF(Расчет!J604='ФОРМУЛЫ!'!$B$5,Расчет!I604,IF(Расчет!J604='ФОРМУЛЫ!'!$B$6,Расчет!I604*Расчет!$O$28,0))))</f>
        <v>0</v>
      </c>
      <c r="D590" s="3">
        <f>C590*Расчет!E604</f>
        <v>0</v>
      </c>
      <c r="E590" s="3">
        <f t="shared" si="65"/>
        <v>0</v>
      </c>
      <c r="F590" s="3">
        <f>E590*Расчет!E604</f>
        <v>0</v>
      </c>
      <c r="G590" s="3">
        <f>IF(Расчет!M604="",'ФОРМУЛЫ!'!E590*(100+Расчет!$M$28)/100,'ФОРМУЛЫ!'!E590*(100+Расчет!M604)/100)</f>
        <v>0</v>
      </c>
      <c r="H590" s="7">
        <f>IF(Расчет!M604="",ROUND(Расчет!K604*(1+Расчет!$M$28/100),0),ROUND(Расчет!K604*(1+Расчет!M604/100),0))</f>
        <v>0</v>
      </c>
      <c r="I590" s="7">
        <f>IF(Расчет!M604="",(Расчет!$M$28+100)/100,(Расчет!M604+100)/100)</f>
        <v>1.2</v>
      </c>
      <c r="J590" s="5">
        <f>IF(Расчет!P604="",IF($O$16=0,'ФОРМУЛЫ!'!H590,ROUND(Расчет!K604*'ФОРМУЛЫ!'!I590+L590,0)),Расчет!P604)</f>
        <v>0</v>
      </c>
      <c r="K590" s="5">
        <f>J590*Расчет!E604</f>
        <v>0</v>
      </c>
      <c r="L590" s="3">
        <f>IF($O$16=0,0,$M$16*(Расчет!K604/$O$16))</f>
        <v>0</v>
      </c>
      <c r="O590" s="3">
        <f>IF(Расчет!P604=0,Расчет!L604,0)</f>
        <v>0</v>
      </c>
      <c r="P590" s="12">
        <f t="shared" si="66"/>
        <v>0</v>
      </c>
      <c r="Q590" s="3">
        <f>IF(Расчет!H604='ФОРМУЛЫ!'!$B$5,'ФОРМУЛЫ!'!A590,0)</f>
        <v>0</v>
      </c>
      <c r="R590" s="3">
        <f>IF(Расчет!H604='ФОРМУЛЫ!'!$B$4,'ФОРМУЛЫ!'!A590,0)</f>
        <v>0</v>
      </c>
      <c r="S590" s="3">
        <f>IF(Расчет!H604='ФОРМУЛЫ!'!$B$6,'ФОРМУЛЫ!'!A590,0)</f>
        <v>0</v>
      </c>
      <c r="T590" s="5">
        <f>ROUND((IF(Расчет!R604='ФОРМУЛЫ!'!$E$3,(A590-A590/1.18),IF(Расчет!R604='ФОРМУЛЫ!'!$E$4,0,IF(Расчет!R604='ФОРМУЛЫ!'!$E$5,(A590-A590/1.1),X))))*Расчет!E604,2)</f>
        <v>0</v>
      </c>
      <c r="U590" s="3">
        <f>ROUND((IF(Расчет!R604='ФОРМУЛЫ!'!$E$3,(J590-J590/1.18),IF(Расчет!R604='ФОРМУЛЫ!'!$E$4,0,IF(Расчет!R604='ФОРМУЛЫ!'!$E$5,(J590-J590/1.1),X))))*Расчет!E604,2)</f>
        <v>0</v>
      </c>
      <c r="V590" s="3">
        <f>ROUND((J590-J590/1.18)*Расчет!E604,2)</f>
        <v>0</v>
      </c>
      <c r="W590" s="3">
        <f>ROUND(A590*Расчет!E604*0.21/365,2)</f>
        <v>0</v>
      </c>
      <c r="X590" s="3">
        <f t="shared" si="67"/>
        <v>0</v>
      </c>
      <c r="Y590" s="3">
        <f>IF(($Q$2-Расчет!X604)&gt;0,($Q$2-Расчет!X604),0)</f>
        <v>0</v>
      </c>
      <c r="Z590" s="3">
        <f t="shared" si="68"/>
        <v>0</v>
      </c>
      <c r="AA590" s="3">
        <f>IF(IF(Y590&gt;0,$Q$3-$Q$2,$Q$3-Расчет!X604)&gt;0,IF(Y590&gt;0,$Q$3-$Q$2,$Q$3-Расчет!X604),0)</f>
        <v>0</v>
      </c>
      <c r="AB590" s="3">
        <f t="shared" si="69"/>
        <v>0</v>
      </c>
      <c r="AC590" s="3">
        <f>IF(IF(AA590&gt;0,$Q$4-$Q$3,$Q$4-Расчет!X604)&gt;0,IF(AA590&gt;0,$Q$4-$Q$3,$Q$4-Расчет!X604),0)</f>
        <v>0</v>
      </c>
      <c r="AD590" s="3">
        <f t="shared" si="70"/>
        <v>0</v>
      </c>
      <c r="AE590" s="3">
        <f>IF(IF(AC590&gt;0,$Q$5-$Q$4,$Q$5-Расчет!X604)&gt;0,IF(AC590&gt;0,$Q$5-$Q$4,$Q$5-Расчет!X604),0)</f>
        <v>0</v>
      </c>
      <c r="AF590" s="3">
        <f t="shared" si="71"/>
        <v>0</v>
      </c>
      <c r="AG590" s="3">
        <f>IF(IF(AE590&gt;0,$Q$6-$Q$5,$Q$6-Расчет!X604)&gt;0,IF(AE590&gt;0,$Q$6-$Q$5,$Q$6-Расчет!X604),0)</f>
        <v>0</v>
      </c>
      <c r="AH590" s="3">
        <f t="shared" si="72"/>
        <v>0</v>
      </c>
    </row>
    <row r="591" spans="1:34" x14ac:dyDescent="0.25">
      <c r="A591" s="3">
        <f>IF(Расчет!H605='ФОРМУЛЫ!'!$B$4,Расчет!G605*Расчет!$N$28,IF(Расчет!H605='ФОРМУЛЫ!'!$B$5,Расчет!G605,IF(Расчет!H605='ФОРМУЛЫ!'!$B$6,Расчет!G605*Расчет!$O$28,0)))</f>
        <v>0</v>
      </c>
      <c r="B591" s="3">
        <f>A591*Расчет!E605</f>
        <v>0</v>
      </c>
      <c r="C591" s="3">
        <f>IF(Расчет!J605='ФОРМУЛЫ!'!$B$3,Расчет!G605*Расчет!I605/100,IF(Расчет!J605='ФОРМУЛЫ!'!$B$4,Расчет!I605*Расчет!$N$28,IF(Расчет!J605='ФОРМУЛЫ!'!$B$5,Расчет!I605,IF(Расчет!J605='ФОРМУЛЫ!'!$B$6,Расчет!I605*Расчет!$O$28,0))))</f>
        <v>0</v>
      </c>
      <c r="D591" s="3">
        <f>C591*Расчет!E605</f>
        <v>0</v>
      </c>
      <c r="E591" s="3">
        <f t="shared" si="65"/>
        <v>0</v>
      </c>
      <c r="F591" s="3">
        <f>E591*Расчет!E605</f>
        <v>0</v>
      </c>
      <c r="G591" s="3">
        <f>IF(Расчет!M605="",'ФОРМУЛЫ!'!E591*(100+Расчет!$M$28)/100,'ФОРМУЛЫ!'!E591*(100+Расчет!M605)/100)</f>
        <v>0</v>
      </c>
      <c r="H591" s="7">
        <f>IF(Расчет!M605="",ROUND(Расчет!K605*(1+Расчет!$M$28/100),0),ROUND(Расчет!K605*(1+Расчет!M605/100),0))</f>
        <v>0</v>
      </c>
      <c r="I591" s="7">
        <f>IF(Расчет!M605="",(Расчет!$M$28+100)/100,(Расчет!M605+100)/100)</f>
        <v>1.2</v>
      </c>
      <c r="J591" s="5">
        <f>IF(Расчет!P605="",IF($O$16=0,'ФОРМУЛЫ!'!H591,ROUND(Расчет!K605*'ФОРМУЛЫ!'!I591+L591,0)),Расчет!P605)</f>
        <v>0</v>
      </c>
      <c r="K591" s="5">
        <f>J591*Расчет!E605</f>
        <v>0</v>
      </c>
      <c r="L591" s="3">
        <f>IF($O$16=0,0,$M$16*(Расчет!K605/$O$16))</f>
        <v>0</v>
      </c>
      <c r="O591" s="3">
        <f>IF(Расчет!P605=0,Расчет!L605,0)</f>
        <v>0</v>
      </c>
      <c r="P591" s="12">
        <f t="shared" si="66"/>
        <v>0</v>
      </c>
      <c r="Q591" s="3">
        <f>IF(Расчет!H605='ФОРМУЛЫ!'!$B$5,'ФОРМУЛЫ!'!A591,0)</f>
        <v>0</v>
      </c>
      <c r="R591" s="3">
        <f>IF(Расчет!H605='ФОРМУЛЫ!'!$B$4,'ФОРМУЛЫ!'!A591,0)</f>
        <v>0</v>
      </c>
      <c r="S591" s="3">
        <f>IF(Расчет!H605='ФОРМУЛЫ!'!$B$6,'ФОРМУЛЫ!'!A591,0)</f>
        <v>0</v>
      </c>
      <c r="T591" s="5">
        <f>ROUND((IF(Расчет!R605='ФОРМУЛЫ!'!$E$3,(A591-A591/1.18),IF(Расчет!R605='ФОРМУЛЫ!'!$E$4,0,IF(Расчет!R605='ФОРМУЛЫ!'!$E$5,(A591-A591/1.1),X))))*Расчет!E605,2)</f>
        <v>0</v>
      </c>
      <c r="U591" s="3">
        <f>ROUND((IF(Расчет!R605='ФОРМУЛЫ!'!$E$3,(J591-J591/1.18),IF(Расчет!R605='ФОРМУЛЫ!'!$E$4,0,IF(Расчет!R605='ФОРМУЛЫ!'!$E$5,(J591-J591/1.1),X))))*Расчет!E605,2)</f>
        <v>0</v>
      </c>
      <c r="V591" s="3">
        <f>ROUND((J591-J591/1.18)*Расчет!E605,2)</f>
        <v>0</v>
      </c>
      <c r="W591" s="3">
        <f>ROUND(A591*Расчет!E605*0.21/365,2)</f>
        <v>0</v>
      </c>
      <c r="X591" s="3">
        <f t="shared" si="67"/>
        <v>0</v>
      </c>
      <c r="Y591" s="3">
        <f>IF(($Q$2-Расчет!X605)&gt;0,($Q$2-Расчет!X605),0)</f>
        <v>0</v>
      </c>
      <c r="Z591" s="3">
        <f t="shared" si="68"/>
        <v>0</v>
      </c>
      <c r="AA591" s="3">
        <f>IF(IF(Y591&gt;0,$Q$3-$Q$2,$Q$3-Расчет!X605)&gt;0,IF(Y591&gt;0,$Q$3-$Q$2,$Q$3-Расчет!X605),0)</f>
        <v>0</v>
      </c>
      <c r="AB591" s="3">
        <f t="shared" si="69"/>
        <v>0</v>
      </c>
      <c r="AC591" s="3">
        <f>IF(IF(AA591&gt;0,$Q$4-$Q$3,$Q$4-Расчет!X605)&gt;0,IF(AA591&gt;0,$Q$4-$Q$3,$Q$4-Расчет!X605),0)</f>
        <v>0</v>
      </c>
      <c r="AD591" s="3">
        <f t="shared" si="70"/>
        <v>0</v>
      </c>
      <c r="AE591" s="3">
        <f>IF(IF(AC591&gt;0,$Q$5-$Q$4,$Q$5-Расчет!X605)&gt;0,IF(AC591&gt;0,$Q$5-$Q$4,$Q$5-Расчет!X605),0)</f>
        <v>0</v>
      </c>
      <c r="AF591" s="3">
        <f t="shared" si="71"/>
        <v>0</v>
      </c>
      <c r="AG591" s="3">
        <f>IF(IF(AE591&gt;0,$Q$6-$Q$5,$Q$6-Расчет!X605)&gt;0,IF(AE591&gt;0,$Q$6-$Q$5,$Q$6-Расчет!X605),0)</f>
        <v>0</v>
      </c>
      <c r="AH591" s="3">
        <f t="shared" si="72"/>
        <v>0</v>
      </c>
    </row>
    <row r="592" spans="1:34" x14ac:dyDescent="0.25">
      <c r="A592" s="3">
        <f>IF(Расчет!H606='ФОРМУЛЫ!'!$B$4,Расчет!G606*Расчет!$N$28,IF(Расчет!H606='ФОРМУЛЫ!'!$B$5,Расчет!G606,IF(Расчет!H606='ФОРМУЛЫ!'!$B$6,Расчет!G606*Расчет!$O$28,0)))</f>
        <v>0</v>
      </c>
      <c r="B592" s="3">
        <f>A592*Расчет!E606</f>
        <v>0</v>
      </c>
      <c r="C592" s="3">
        <f>IF(Расчет!J606='ФОРМУЛЫ!'!$B$3,Расчет!G606*Расчет!I606/100,IF(Расчет!J606='ФОРМУЛЫ!'!$B$4,Расчет!I606*Расчет!$N$28,IF(Расчет!J606='ФОРМУЛЫ!'!$B$5,Расчет!I606,IF(Расчет!J606='ФОРМУЛЫ!'!$B$6,Расчет!I606*Расчет!$O$28,0))))</f>
        <v>0</v>
      </c>
      <c r="D592" s="3">
        <f>C592*Расчет!E606</f>
        <v>0</v>
      </c>
      <c r="E592" s="3">
        <f t="shared" si="65"/>
        <v>0</v>
      </c>
      <c r="F592" s="3">
        <f>E592*Расчет!E606</f>
        <v>0</v>
      </c>
      <c r="G592" s="3">
        <f>IF(Расчет!M606="",'ФОРМУЛЫ!'!E592*(100+Расчет!$M$28)/100,'ФОРМУЛЫ!'!E592*(100+Расчет!M606)/100)</f>
        <v>0</v>
      </c>
      <c r="H592" s="7">
        <f>IF(Расчет!M606="",ROUND(Расчет!K606*(1+Расчет!$M$28/100),0),ROUND(Расчет!K606*(1+Расчет!M606/100),0))</f>
        <v>0</v>
      </c>
      <c r="I592" s="7">
        <f>IF(Расчет!M606="",(Расчет!$M$28+100)/100,(Расчет!M606+100)/100)</f>
        <v>1.2</v>
      </c>
      <c r="J592" s="5">
        <f>IF(Расчет!P606="",IF($O$16=0,'ФОРМУЛЫ!'!H592,ROUND(Расчет!K606*'ФОРМУЛЫ!'!I592+L592,0)),Расчет!P606)</f>
        <v>0</v>
      </c>
      <c r="K592" s="5">
        <f>J592*Расчет!E606</f>
        <v>0</v>
      </c>
      <c r="L592" s="3">
        <f>IF($O$16=0,0,$M$16*(Расчет!K606/$O$16))</f>
        <v>0</v>
      </c>
      <c r="O592" s="3">
        <f>IF(Расчет!P606=0,Расчет!L606,0)</f>
        <v>0</v>
      </c>
      <c r="P592" s="12">
        <f t="shared" si="66"/>
        <v>0</v>
      </c>
      <c r="Q592" s="3">
        <f>IF(Расчет!H606='ФОРМУЛЫ!'!$B$5,'ФОРМУЛЫ!'!A592,0)</f>
        <v>0</v>
      </c>
      <c r="R592" s="3">
        <f>IF(Расчет!H606='ФОРМУЛЫ!'!$B$4,'ФОРМУЛЫ!'!A592,0)</f>
        <v>0</v>
      </c>
      <c r="S592" s="3">
        <f>IF(Расчет!H606='ФОРМУЛЫ!'!$B$6,'ФОРМУЛЫ!'!A592,0)</f>
        <v>0</v>
      </c>
      <c r="T592" s="5">
        <f>ROUND((IF(Расчет!R606='ФОРМУЛЫ!'!$E$3,(A592-A592/1.18),IF(Расчет!R606='ФОРМУЛЫ!'!$E$4,0,IF(Расчет!R606='ФОРМУЛЫ!'!$E$5,(A592-A592/1.1),X))))*Расчет!E606,2)</f>
        <v>0</v>
      </c>
      <c r="U592" s="3">
        <f>ROUND((IF(Расчет!R606='ФОРМУЛЫ!'!$E$3,(J592-J592/1.18),IF(Расчет!R606='ФОРМУЛЫ!'!$E$4,0,IF(Расчет!R606='ФОРМУЛЫ!'!$E$5,(J592-J592/1.1),X))))*Расчет!E606,2)</f>
        <v>0</v>
      </c>
      <c r="V592" s="3">
        <f>ROUND((J592-J592/1.18)*Расчет!E606,2)</f>
        <v>0</v>
      </c>
      <c r="W592" s="3">
        <f>ROUND(A592*Расчет!E606*0.21/365,2)</f>
        <v>0</v>
      </c>
      <c r="X592" s="3">
        <f t="shared" si="67"/>
        <v>0</v>
      </c>
      <c r="Y592" s="3">
        <f>IF(($Q$2-Расчет!X606)&gt;0,($Q$2-Расчет!X606),0)</f>
        <v>0</v>
      </c>
      <c r="Z592" s="3">
        <f t="shared" si="68"/>
        <v>0</v>
      </c>
      <c r="AA592" s="3">
        <f>IF(IF(Y592&gt;0,$Q$3-$Q$2,$Q$3-Расчет!X606)&gt;0,IF(Y592&gt;0,$Q$3-$Q$2,$Q$3-Расчет!X606),0)</f>
        <v>0</v>
      </c>
      <c r="AB592" s="3">
        <f t="shared" si="69"/>
        <v>0</v>
      </c>
      <c r="AC592" s="3">
        <f>IF(IF(AA592&gt;0,$Q$4-$Q$3,$Q$4-Расчет!X606)&gt;0,IF(AA592&gt;0,$Q$4-$Q$3,$Q$4-Расчет!X606),0)</f>
        <v>0</v>
      </c>
      <c r="AD592" s="3">
        <f t="shared" si="70"/>
        <v>0</v>
      </c>
      <c r="AE592" s="3">
        <f>IF(IF(AC592&gt;0,$Q$5-$Q$4,$Q$5-Расчет!X606)&gt;0,IF(AC592&gt;0,$Q$5-$Q$4,$Q$5-Расчет!X606),0)</f>
        <v>0</v>
      </c>
      <c r="AF592" s="3">
        <f t="shared" si="71"/>
        <v>0</v>
      </c>
      <c r="AG592" s="3">
        <f>IF(IF(AE592&gt;0,$Q$6-$Q$5,$Q$6-Расчет!X606)&gt;0,IF(AE592&gt;0,$Q$6-$Q$5,$Q$6-Расчет!X606),0)</f>
        <v>0</v>
      </c>
      <c r="AH592" s="3">
        <f t="shared" si="72"/>
        <v>0</v>
      </c>
    </row>
    <row r="593" spans="1:34" x14ac:dyDescent="0.25">
      <c r="A593" s="3">
        <f>IF(Расчет!H607='ФОРМУЛЫ!'!$B$4,Расчет!G607*Расчет!$N$28,IF(Расчет!H607='ФОРМУЛЫ!'!$B$5,Расчет!G607,IF(Расчет!H607='ФОРМУЛЫ!'!$B$6,Расчет!G607*Расчет!$O$28,0)))</f>
        <v>0</v>
      </c>
      <c r="B593" s="3">
        <f>A593*Расчет!E607</f>
        <v>0</v>
      </c>
      <c r="C593" s="3">
        <f>IF(Расчет!J607='ФОРМУЛЫ!'!$B$3,Расчет!G607*Расчет!I607/100,IF(Расчет!J607='ФОРМУЛЫ!'!$B$4,Расчет!I607*Расчет!$N$28,IF(Расчет!J607='ФОРМУЛЫ!'!$B$5,Расчет!I607,IF(Расчет!J607='ФОРМУЛЫ!'!$B$6,Расчет!I607*Расчет!$O$28,0))))</f>
        <v>0</v>
      </c>
      <c r="D593" s="3">
        <f>C593*Расчет!E607</f>
        <v>0</v>
      </c>
      <c r="E593" s="3">
        <f t="shared" ref="E593:E656" si="73">A593-C593</f>
        <v>0</v>
      </c>
      <c r="F593" s="3">
        <f>E593*Расчет!E607</f>
        <v>0</v>
      </c>
      <c r="G593" s="3">
        <f>IF(Расчет!M607="",'ФОРМУЛЫ!'!E593*(100+Расчет!$M$28)/100,'ФОРМУЛЫ!'!E593*(100+Расчет!M607)/100)</f>
        <v>0</v>
      </c>
      <c r="H593" s="7">
        <f>IF(Расчет!M607="",ROUND(Расчет!K607*(1+Расчет!$M$28/100),0),ROUND(Расчет!K607*(1+Расчет!M607/100),0))</f>
        <v>0</v>
      </c>
      <c r="I593" s="7">
        <f>IF(Расчет!M607="",(Расчет!$M$28+100)/100,(Расчет!M607+100)/100)</f>
        <v>1.2</v>
      </c>
      <c r="J593" s="5">
        <f>IF(Расчет!P607="",IF($O$16=0,'ФОРМУЛЫ!'!H593,ROUND(Расчет!K607*'ФОРМУЛЫ!'!I593+L593,0)),Расчет!P607)</f>
        <v>0</v>
      </c>
      <c r="K593" s="5">
        <f>J593*Расчет!E607</f>
        <v>0</v>
      </c>
      <c r="L593" s="3">
        <f>IF($O$16=0,0,$M$16*(Расчет!K607/$O$16))</f>
        <v>0</v>
      </c>
      <c r="O593" s="3">
        <f>IF(Расчет!P607=0,Расчет!L607,0)</f>
        <v>0</v>
      </c>
      <c r="P593" s="12">
        <f t="shared" si="66"/>
        <v>0</v>
      </c>
      <c r="Q593" s="3">
        <f>IF(Расчет!H607='ФОРМУЛЫ!'!$B$5,'ФОРМУЛЫ!'!A593,0)</f>
        <v>0</v>
      </c>
      <c r="R593" s="3">
        <f>IF(Расчет!H607='ФОРМУЛЫ!'!$B$4,'ФОРМУЛЫ!'!A593,0)</f>
        <v>0</v>
      </c>
      <c r="S593" s="3">
        <f>IF(Расчет!H607='ФОРМУЛЫ!'!$B$6,'ФОРМУЛЫ!'!A593,0)</f>
        <v>0</v>
      </c>
      <c r="T593" s="5">
        <f>ROUND((IF(Расчет!R607='ФОРМУЛЫ!'!$E$3,(A593-A593/1.18),IF(Расчет!R607='ФОРМУЛЫ!'!$E$4,0,IF(Расчет!R607='ФОРМУЛЫ!'!$E$5,(A593-A593/1.1),X))))*Расчет!E607,2)</f>
        <v>0</v>
      </c>
      <c r="U593" s="3">
        <f>ROUND((IF(Расчет!R607='ФОРМУЛЫ!'!$E$3,(J593-J593/1.18),IF(Расчет!R607='ФОРМУЛЫ!'!$E$4,0,IF(Расчет!R607='ФОРМУЛЫ!'!$E$5,(J593-J593/1.1),X))))*Расчет!E607,2)</f>
        <v>0</v>
      </c>
      <c r="V593" s="3">
        <f>ROUND((J593-J593/1.18)*Расчет!E607,2)</f>
        <v>0</v>
      </c>
      <c r="W593" s="3">
        <f>ROUND(A593*Расчет!E607*0.21/365,2)</f>
        <v>0</v>
      </c>
      <c r="X593" s="3">
        <f t="shared" si="67"/>
        <v>0</v>
      </c>
      <c r="Y593" s="3">
        <f>IF(($Q$2-Расчет!X607)&gt;0,($Q$2-Расчет!X607),0)</f>
        <v>0</v>
      </c>
      <c r="Z593" s="3">
        <f t="shared" si="68"/>
        <v>0</v>
      </c>
      <c r="AA593" s="3">
        <f>IF(IF(Y593&gt;0,$Q$3-$Q$2,$Q$3-Расчет!X607)&gt;0,IF(Y593&gt;0,$Q$3-$Q$2,$Q$3-Расчет!X607),0)</f>
        <v>0</v>
      </c>
      <c r="AB593" s="3">
        <f t="shared" si="69"/>
        <v>0</v>
      </c>
      <c r="AC593" s="3">
        <f>IF(IF(AA593&gt;0,$Q$4-$Q$3,$Q$4-Расчет!X607)&gt;0,IF(AA593&gt;0,$Q$4-$Q$3,$Q$4-Расчет!X607),0)</f>
        <v>0</v>
      </c>
      <c r="AD593" s="3">
        <f t="shared" si="70"/>
        <v>0</v>
      </c>
      <c r="AE593" s="3">
        <f>IF(IF(AC593&gt;0,$Q$5-$Q$4,$Q$5-Расчет!X607)&gt;0,IF(AC593&gt;0,$Q$5-$Q$4,$Q$5-Расчет!X607),0)</f>
        <v>0</v>
      </c>
      <c r="AF593" s="3">
        <f t="shared" si="71"/>
        <v>0</v>
      </c>
      <c r="AG593" s="3">
        <f>IF(IF(AE593&gt;0,$Q$6-$Q$5,$Q$6-Расчет!X607)&gt;0,IF(AE593&gt;0,$Q$6-$Q$5,$Q$6-Расчет!X607),0)</f>
        <v>0</v>
      </c>
      <c r="AH593" s="3">
        <f t="shared" si="72"/>
        <v>0</v>
      </c>
    </row>
    <row r="594" spans="1:34" x14ac:dyDescent="0.25">
      <c r="A594" s="3">
        <f>IF(Расчет!H608='ФОРМУЛЫ!'!$B$4,Расчет!G608*Расчет!$N$28,IF(Расчет!H608='ФОРМУЛЫ!'!$B$5,Расчет!G608,IF(Расчет!H608='ФОРМУЛЫ!'!$B$6,Расчет!G608*Расчет!$O$28,0)))</f>
        <v>0</v>
      </c>
      <c r="B594" s="3">
        <f>A594*Расчет!E608</f>
        <v>0</v>
      </c>
      <c r="C594" s="3">
        <f>IF(Расчет!J608='ФОРМУЛЫ!'!$B$3,Расчет!G608*Расчет!I608/100,IF(Расчет!J608='ФОРМУЛЫ!'!$B$4,Расчет!I608*Расчет!$N$28,IF(Расчет!J608='ФОРМУЛЫ!'!$B$5,Расчет!I608,IF(Расчет!J608='ФОРМУЛЫ!'!$B$6,Расчет!I608*Расчет!$O$28,0))))</f>
        <v>0</v>
      </c>
      <c r="D594" s="3">
        <f>C594*Расчет!E608</f>
        <v>0</v>
      </c>
      <c r="E594" s="3">
        <f t="shared" si="73"/>
        <v>0</v>
      </c>
      <c r="F594" s="3">
        <f>E594*Расчет!E608</f>
        <v>0</v>
      </c>
      <c r="G594" s="3">
        <f>IF(Расчет!M608="",'ФОРМУЛЫ!'!E594*(100+Расчет!$M$28)/100,'ФОРМУЛЫ!'!E594*(100+Расчет!M608)/100)</f>
        <v>0</v>
      </c>
      <c r="H594" s="7">
        <f>IF(Расчет!M608="",ROUND(Расчет!K608*(1+Расчет!$M$28/100),0),ROUND(Расчет!K608*(1+Расчет!M608/100),0))</f>
        <v>0</v>
      </c>
      <c r="I594" s="7">
        <f>IF(Расчет!M608="",(Расчет!$M$28+100)/100,(Расчет!M608+100)/100)</f>
        <v>1.2</v>
      </c>
      <c r="J594" s="5">
        <f>IF(Расчет!P608="",IF($O$16=0,'ФОРМУЛЫ!'!H594,ROUND(Расчет!K608*'ФОРМУЛЫ!'!I594+L594,0)),Расчет!P608)</f>
        <v>0</v>
      </c>
      <c r="K594" s="5">
        <f>J594*Расчет!E608</f>
        <v>0</v>
      </c>
      <c r="L594" s="3">
        <f>IF($O$16=0,0,$M$16*(Расчет!K608/$O$16))</f>
        <v>0</v>
      </c>
      <c r="O594" s="3">
        <f>IF(Расчет!P608=0,Расчет!L608,0)</f>
        <v>0</v>
      </c>
      <c r="P594" s="12">
        <f t="shared" ref="P594:P657" si="74">IF(E594=0,0,(J594-E594)/J594)</f>
        <v>0</v>
      </c>
      <c r="Q594" s="3">
        <f>IF(Расчет!H608='ФОРМУЛЫ!'!$B$5,'ФОРМУЛЫ!'!A594,0)</f>
        <v>0</v>
      </c>
      <c r="R594" s="3">
        <f>IF(Расчет!H608='ФОРМУЛЫ!'!$B$4,'ФОРМУЛЫ!'!A594,0)</f>
        <v>0</v>
      </c>
      <c r="S594" s="3">
        <f>IF(Расчет!H608='ФОРМУЛЫ!'!$B$6,'ФОРМУЛЫ!'!A594,0)</f>
        <v>0</v>
      </c>
      <c r="T594" s="5">
        <f>ROUND((IF(Расчет!R608='ФОРМУЛЫ!'!$E$3,(A594-A594/1.18),IF(Расчет!R608='ФОРМУЛЫ!'!$E$4,0,IF(Расчет!R608='ФОРМУЛЫ!'!$E$5,(A594-A594/1.1),X))))*Расчет!E608,2)</f>
        <v>0</v>
      </c>
      <c r="U594" s="3">
        <f>ROUND((IF(Расчет!R608='ФОРМУЛЫ!'!$E$3,(J594-J594/1.18),IF(Расчет!R608='ФОРМУЛЫ!'!$E$4,0,IF(Расчет!R608='ФОРМУЛЫ!'!$E$5,(J594-J594/1.1),X))))*Расчет!E608,2)</f>
        <v>0</v>
      </c>
      <c r="V594" s="3">
        <f>ROUND((J594-J594/1.18)*Расчет!E608,2)</f>
        <v>0</v>
      </c>
      <c r="W594" s="3">
        <f>ROUND(A594*Расчет!E608*0.21/365,2)</f>
        <v>0</v>
      </c>
      <c r="X594" s="3">
        <f t="shared" ref="X594:X657" si="75">Z594+AB594+AD594+AF594+AH594</f>
        <v>0</v>
      </c>
      <c r="Y594" s="3">
        <f>IF(($Q$2-Расчет!X608)&gt;0,($Q$2-Расчет!X608),0)</f>
        <v>0</v>
      </c>
      <c r="Z594" s="3">
        <f t="shared" ref="Z594:Z657" si="76">$W594*Y594</f>
        <v>0</v>
      </c>
      <c r="AA594" s="3">
        <f>IF(IF(Y594&gt;0,$Q$3-$Q$2,$Q$3-Расчет!X608)&gt;0,IF(Y594&gt;0,$Q$3-$Q$2,$Q$3-Расчет!X608),0)</f>
        <v>0</v>
      </c>
      <c r="AB594" s="3">
        <f t="shared" ref="AB594:AB657" si="77">$W594*AA594</f>
        <v>0</v>
      </c>
      <c r="AC594" s="3">
        <f>IF(IF(AA594&gt;0,$Q$4-$Q$3,$Q$4-Расчет!X608)&gt;0,IF(AA594&gt;0,$Q$4-$Q$3,$Q$4-Расчет!X608),0)</f>
        <v>0</v>
      </c>
      <c r="AD594" s="3">
        <f t="shared" ref="AD594:AD657" si="78">$W594*AC594</f>
        <v>0</v>
      </c>
      <c r="AE594" s="3">
        <f>IF(IF(AC594&gt;0,$Q$5-$Q$4,$Q$5-Расчет!X608)&gt;0,IF(AC594&gt;0,$Q$5-$Q$4,$Q$5-Расчет!X608),0)</f>
        <v>0</v>
      </c>
      <c r="AF594" s="3">
        <f t="shared" ref="AF594:AF657" si="79">$W594*AE594</f>
        <v>0</v>
      </c>
      <c r="AG594" s="3">
        <f>IF(IF(AE594&gt;0,$Q$6-$Q$5,$Q$6-Расчет!X608)&gt;0,IF(AE594&gt;0,$Q$6-$Q$5,$Q$6-Расчет!X608),0)</f>
        <v>0</v>
      </c>
      <c r="AH594" s="3">
        <f t="shared" ref="AH594:AH657" si="80">$W594*AG594</f>
        <v>0</v>
      </c>
    </row>
    <row r="595" spans="1:34" x14ac:dyDescent="0.25">
      <c r="A595" s="3">
        <f>IF(Расчет!H609='ФОРМУЛЫ!'!$B$4,Расчет!G609*Расчет!$N$28,IF(Расчет!H609='ФОРМУЛЫ!'!$B$5,Расчет!G609,IF(Расчет!H609='ФОРМУЛЫ!'!$B$6,Расчет!G609*Расчет!$O$28,0)))</f>
        <v>0</v>
      </c>
      <c r="B595" s="3">
        <f>A595*Расчет!E609</f>
        <v>0</v>
      </c>
      <c r="C595" s="3">
        <f>IF(Расчет!J609='ФОРМУЛЫ!'!$B$3,Расчет!G609*Расчет!I609/100,IF(Расчет!J609='ФОРМУЛЫ!'!$B$4,Расчет!I609*Расчет!$N$28,IF(Расчет!J609='ФОРМУЛЫ!'!$B$5,Расчет!I609,IF(Расчет!J609='ФОРМУЛЫ!'!$B$6,Расчет!I609*Расчет!$O$28,0))))</f>
        <v>0</v>
      </c>
      <c r="D595" s="3">
        <f>C595*Расчет!E609</f>
        <v>0</v>
      </c>
      <c r="E595" s="3">
        <f t="shared" si="73"/>
        <v>0</v>
      </c>
      <c r="F595" s="3">
        <f>E595*Расчет!E609</f>
        <v>0</v>
      </c>
      <c r="G595" s="3">
        <f>IF(Расчет!M609="",'ФОРМУЛЫ!'!E595*(100+Расчет!$M$28)/100,'ФОРМУЛЫ!'!E595*(100+Расчет!M609)/100)</f>
        <v>0</v>
      </c>
      <c r="H595" s="7">
        <f>IF(Расчет!M609="",ROUND(Расчет!K609*(1+Расчет!$M$28/100),0),ROUND(Расчет!K609*(1+Расчет!M609/100),0))</f>
        <v>0</v>
      </c>
      <c r="I595" s="7">
        <f>IF(Расчет!M609="",(Расчет!$M$28+100)/100,(Расчет!M609+100)/100)</f>
        <v>1.2</v>
      </c>
      <c r="J595" s="5">
        <f>IF(Расчет!P609="",IF($O$16=0,'ФОРМУЛЫ!'!H595,ROUND(Расчет!K609*'ФОРМУЛЫ!'!I595+L595,0)),Расчет!P609)</f>
        <v>0</v>
      </c>
      <c r="K595" s="5">
        <f>J595*Расчет!E609</f>
        <v>0</v>
      </c>
      <c r="L595" s="3">
        <f>IF($O$16=0,0,$M$16*(Расчет!K609/$O$16))</f>
        <v>0</v>
      </c>
      <c r="O595" s="3">
        <f>IF(Расчет!P609=0,Расчет!L609,0)</f>
        <v>0</v>
      </c>
      <c r="P595" s="12">
        <f t="shared" si="74"/>
        <v>0</v>
      </c>
      <c r="Q595" s="3">
        <f>IF(Расчет!H609='ФОРМУЛЫ!'!$B$5,'ФОРМУЛЫ!'!A595,0)</f>
        <v>0</v>
      </c>
      <c r="R595" s="3">
        <f>IF(Расчет!H609='ФОРМУЛЫ!'!$B$4,'ФОРМУЛЫ!'!A595,0)</f>
        <v>0</v>
      </c>
      <c r="S595" s="3">
        <f>IF(Расчет!H609='ФОРМУЛЫ!'!$B$6,'ФОРМУЛЫ!'!A595,0)</f>
        <v>0</v>
      </c>
      <c r="T595" s="5">
        <f>ROUND((IF(Расчет!R609='ФОРМУЛЫ!'!$E$3,(A595-A595/1.18),IF(Расчет!R609='ФОРМУЛЫ!'!$E$4,0,IF(Расчет!R609='ФОРМУЛЫ!'!$E$5,(A595-A595/1.1),X))))*Расчет!E609,2)</f>
        <v>0</v>
      </c>
      <c r="U595" s="3">
        <f>ROUND((IF(Расчет!R609='ФОРМУЛЫ!'!$E$3,(J595-J595/1.18),IF(Расчет!R609='ФОРМУЛЫ!'!$E$4,0,IF(Расчет!R609='ФОРМУЛЫ!'!$E$5,(J595-J595/1.1),X))))*Расчет!E609,2)</f>
        <v>0</v>
      </c>
      <c r="V595" s="3">
        <f>ROUND((J595-J595/1.18)*Расчет!E609,2)</f>
        <v>0</v>
      </c>
      <c r="W595" s="3">
        <f>ROUND(A595*Расчет!E609*0.21/365,2)</f>
        <v>0</v>
      </c>
      <c r="X595" s="3">
        <f t="shared" si="75"/>
        <v>0</v>
      </c>
      <c r="Y595" s="3">
        <f>IF(($Q$2-Расчет!X609)&gt;0,($Q$2-Расчет!X609),0)</f>
        <v>0</v>
      </c>
      <c r="Z595" s="3">
        <f t="shared" si="76"/>
        <v>0</v>
      </c>
      <c r="AA595" s="3">
        <f>IF(IF(Y595&gt;0,$Q$3-$Q$2,$Q$3-Расчет!X609)&gt;0,IF(Y595&gt;0,$Q$3-$Q$2,$Q$3-Расчет!X609),0)</f>
        <v>0</v>
      </c>
      <c r="AB595" s="3">
        <f t="shared" si="77"/>
        <v>0</v>
      </c>
      <c r="AC595" s="3">
        <f>IF(IF(AA595&gt;0,$Q$4-$Q$3,$Q$4-Расчет!X609)&gt;0,IF(AA595&gt;0,$Q$4-$Q$3,$Q$4-Расчет!X609),0)</f>
        <v>0</v>
      </c>
      <c r="AD595" s="3">
        <f t="shared" si="78"/>
        <v>0</v>
      </c>
      <c r="AE595" s="3">
        <f>IF(IF(AC595&gt;0,$Q$5-$Q$4,$Q$5-Расчет!X609)&gt;0,IF(AC595&gt;0,$Q$5-$Q$4,$Q$5-Расчет!X609),0)</f>
        <v>0</v>
      </c>
      <c r="AF595" s="3">
        <f t="shared" si="79"/>
        <v>0</v>
      </c>
      <c r="AG595" s="3">
        <f>IF(IF(AE595&gt;0,$Q$6-$Q$5,$Q$6-Расчет!X609)&gt;0,IF(AE595&gt;0,$Q$6-$Q$5,$Q$6-Расчет!X609),0)</f>
        <v>0</v>
      </c>
      <c r="AH595" s="3">
        <f t="shared" si="80"/>
        <v>0</v>
      </c>
    </row>
    <row r="596" spans="1:34" x14ac:dyDescent="0.25">
      <c r="A596" s="3">
        <f>IF(Расчет!H610='ФОРМУЛЫ!'!$B$4,Расчет!G610*Расчет!$N$28,IF(Расчет!H610='ФОРМУЛЫ!'!$B$5,Расчет!G610,IF(Расчет!H610='ФОРМУЛЫ!'!$B$6,Расчет!G610*Расчет!$O$28,0)))</f>
        <v>0</v>
      </c>
      <c r="B596" s="3">
        <f>A596*Расчет!E610</f>
        <v>0</v>
      </c>
      <c r="C596" s="3">
        <f>IF(Расчет!J610='ФОРМУЛЫ!'!$B$3,Расчет!G610*Расчет!I610/100,IF(Расчет!J610='ФОРМУЛЫ!'!$B$4,Расчет!I610*Расчет!$N$28,IF(Расчет!J610='ФОРМУЛЫ!'!$B$5,Расчет!I610,IF(Расчет!J610='ФОРМУЛЫ!'!$B$6,Расчет!I610*Расчет!$O$28,0))))</f>
        <v>0</v>
      </c>
      <c r="D596" s="3">
        <f>C596*Расчет!E610</f>
        <v>0</v>
      </c>
      <c r="E596" s="3">
        <f t="shared" si="73"/>
        <v>0</v>
      </c>
      <c r="F596" s="3">
        <f>E596*Расчет!E610</f>
        <v>0</v>
      </c>
      <c r="G596" s="3">
        <f>IF(Расчет!M610="",'ФОРМУЛЫ!'!E596*(100+Расчет!$M$28)/100,'ФОРМУЛЫ!'!E596*(100+Расчет!M610)/100)</f>
        <v>0</v>
      </c>
      <c r="H596" s="7">
        <f>IF(Расчет!M610="",ROUND(Расчет!K610*(1+Расчет!$M$28/100),0),ROUND(Расчет!K610*(1+Расчет!M610/100),0))</f>
        <v>0</v>
      </c>
      <c r="I596" s="7">
        <f>IF(Расчет!M610="",(Расчет!$M$28+100)/100,(Расчет!M610+100)/100)</f>
        <v>1.2</v>
      </c>
      <c r="J596" s="5">
        <f>IF(Расчет!P610="",IF($O$16=0,'ФОРМУЛЫ!'!H596,ROUND(Расчет!K610*'ФОРМУЛЫ!'!I596+L596,0)),Расчет!P610)</f>
        <v>0</v>
      </c>
      <c r="K596" s="5">
        <f>J596*Расчет!E610</f>
        <v>0</v>
      </c>
      <c r="L596" s="3">
        <f>IF($O$16=0,0,$M$16*(Расчет!K610/$O$16))</f>
        <v>0</v>
      </c>
      <c r="O596" s="3">
        <f>IF(Расчет!P610=0,Расчет!L610,0)</f>
        <v>0</v>
      </c>
      <c r="P596" s="12">
        <f t="shared" si="74"/>
        <v>0</v>
      </c>
      <c r="Q596" s="3">
        <f>IF(Расчет!H610='ФОРМУЛЫ!'!$B$5,'ФОРМУЛЫ!'!A596,0)</f>
        <v>0</v>
      </c>
      <c r="R596" s="3">
        <f>IF(Расчет!H610='ФОРМУЛЫ!'!$B$4,'ФОРМУЛЫ!'!A596,0)</f>
        <v>0</v>
      </c>
      <c r="S596" s="3">
        <f>IF(Расчет!H610='ФОРМУЛЫ!'!$B$6,'ФОРМУЛЫ!'!A596,0)</f>
        <v>0</v>
      </c>
      <c r="T596" s="5">
        <f>ROUND((IF(Расчет!R610='ФОРМУЛЫ!'!$E$3,(A596-A596/1.18),IF(Расчет!R610='ФОРМУЛЫ!'!$E$4,0,IF(Расчет!R610='ФОРМУЛЫ!'!$E$5,(A596-A596/1.1),X))))*Расчет!E610,2)</f>
        <v>0</v>
      </c>
      <c r="U596" s="3">
        <f>ROUND((IF(Расчет!R610='ФОРМУЛЫ!'!$E$3,(J596-J596/1.18),IF(Расчет!R610='ФОРМУЛЫ!'!$E$4,0,IF(Расчет!R610='ФОРМУЛЫ!'!$E$5,(J596-J596/1.1),X))))*Расчет!E610,2)</f>
        <v>0</v>
      </c>
      <c r="V596" s="3">
        <f>ROUND((J596-J596/1.18)*Расчет!E610,2)</f>
        <v>0</v>
      </c>
      <c r="W596" s="3">
        <f>ROUND(A596*Расчет!E610*0.21/365,2)</f>
        <v>0</v>
      </c>
      <c r="X596" s="3">
        <f t="shared" si="75"/>
        <v>0</v>
      </c>
      <c r="Y596" s="3">
        <f>IF(($Q$2-Расчет!X610)&gt;0,($Q$2-Расчет!X610),0)</f>
        <v>0</v>
      </c>
      <c r="Z596" s="3">
        <f t="shared" si="76"/>
        <v>0</v>
      </c>
      <c r="AA596" s="3">
        <f>IF(IF(Y596&gt;0,$Q$3-$Q$2,$Q$3-Расчет!X610)&gt;0,IF(Y596&gt;0,$Q$3-$Q$2,$Q$3-Расчет!X610),0)</f>
        <v>0</v>
      </c>
      <c r="AB596" s="3">
        <f t="shared" si="77"/>
        <v>0</v>
      </c>
      <c r="AC596" s="3">
        <f>IF(IF(AA596&gt;0,$Q$4-$Q$3,$Q$4-Расчет!X610)&gt;0,IF(AA596&gt;0,$Q$4-$Q$3,$Q$4-Расчет!X610),0)</f>
        <v>0</v>
      </c>
      <c r="AD596" s="3">
        <f t="shared" si="78"/>
        <v>0</v>
      </c>
      <c r="AE596" s="3">
        <f>IF(IF(AC596&gt;0,$Q$5-$Q$4,$Q$5-Расчет!X610)&gt;0,IF(AC596&gt;0,$Q$5-$Q$4,$Q$5-Расчет!X610),0)</f>
        <v>0</v>
      </c>
      <c r="AF596" s="3">
        <f t="shared" si="79"/>
        <v>0</v>
      </c>
      <c r="AG596" s="3">
        <f>IF(IF(AE596&gt;0,$Q$6-$Q$5,$Q$6-Расчет!X610)&gt;0,IF(AE596&gt;0,$Q$6-$Q$5,$Q$6-Расчет!X610),0)</f>
        <v>0</v>
      </c>
      <c r="AH596" s="3">
        <f t="shared" si="80"/>
        <v>0</v>
      </c>
    </row>
    <row r="597" spans="1:34" x14ac:dyDescent="0.25">
      <c r="A597" s="3">
        <f>IF(Расчет!H611='ФОРМУЛЫ!'!$B$4,Расчет!G611*Расчет!$N$28,IF(Расчет!H611='ФОРМУЛЫ!'!$B$5,Расчет!G611,IF(Расчет!H611='ФОРМУЛЫ!'!$B$6,Расчет!G611*Расчет!$O$28,0)))</f>
        <v>0</v>
      </c>
      <c r="B597" s="3">
        <f>A597*Расчет!E611</f>
        <v>0</v>
      </c>
      <c r="C597" s="3">
        <f>IF(Расчет!J611='ФОРМУЛЫ!'!$B$3,Расчет!G611*Расчет!I611/100,IF(Расчет!J611='ФОРМУЛЫ!'!$B$4,Расчет!I611*Расчет!$N$28,IF(Расчет!J611='ФОРМУЛЫ!'!$B$5,Расчет!I611,IF(Расчет!J611='ФОРМУЛЫ!'!$B$6,Расчет!I611*Расчет!$O$28,0))))</f>
        <v>0</v>
      </c>
      <c r="D597" s="3">
        <f>C597*Расчет!E611</f>
        <v>0</v>
      </c>
      <c r="E597" s="3">
        <f t="shared" si="73"/>
        <v>0</v>
      </c>
      <c r="F597" s="3">
        <f>E597*Расчет!E611</f>
        <v>0</v>
      </c>
      <c r="G597" s="3">
        <f>IF(Расчет!M611="",'ФОРМУЛЫ!'!E597*(100+Расчет!$M$28)/100,'ФОРМУЛЫ!'!E597*(100+Расчет!M611)/100)</f>
        <v>0</v>
      </c>
      <c r="H597" s="7">
        <f>IF(Расчет!M611="",ROUND(Расчет!K611*(1+Расчет!$M$28/100),0),ROUND(Расчет!K611*(1+Расчет!M611/100),0))</f>
        <v>0</v>
      </c>
      <c r="I597" s="7">
        <f>IF(Расчет!M611="",(Расчет!$M$28+100)/100,(Расчет!M611+100)/100)</f>
        <v>1.2</v>
      </c>
      <c r="J597" s="5">
        <f>IF(Расчет!P611="",IF($O$16=0,'ФОРМУЛЫ!'!H597,ROUND(Расчет!K611*'ФОРМУЛЫ!'!I597+L597,0)),Расчет!P611)</f>
        <v>0</v>
      </c>
      <c r="K597" s="5">
        <f>J597*Расчет!E611</f>
        <v>0</v>
      </c>
      <c r="L597" s="3">
        <f>IF($O$16=0,0,$M$16*(Расчет!K611/$O$16))</f>
        <v>0</v>
      </c>
      <c r="O597" s="3">
        <f>IF(Расчет!P611=0,Расчет!L611,0)</f>
        <v>0</v>
      </c>
      <c r="P597" s="12">
        <f t="shared" si="74"/>
        <v>0</v>
      </c>
      <c r="Q597" s="3">
        <f>IF(Расчет!H611='ФОРМУЛЫ!'!$B$5,'ФОРМУЛЫ!'!A597,0)</f>
        <v>0</v>
      </c>
      <c r="R597" s="3">
        <f>IF(Расчет!H611='ФОРМУЛЫ!'!$B$4,'ФОРМУЛЫ!'!A597,0)</f>
        <v>0</v>
      </c>
      <c r="S597" s="3">
        <f>IF(Расчет!H611='ФОРМУЛЫ!'!$B$6,'ФОРМУЛЫ!'!A597,0)</f>
        <v>0</v>
      </c>
      <c r="T597" s="5">
        <f>ROUND((IF(Расчет!R611='ФОРМУЛЫ!'!$E$3,(A597-A597/1.18),IF(Расчет!R611='ФОРМУЛЫ!'!$E$4,0,IF(Расчет!R611='ФОРМУЛЫ!'!$E$5,(A597-A597/1.1),X))))*Расчет!E611,2)</f>
        <v>0</v>
      </c>
      <c r="U597" s="3">
        <f>ROUND((IF(Расчет!R611='ФОРМУЛЫ!'!$E$3,(J597-J597/1.18),IF(Расчет!R611='ФОРМУЛЫ!'!$E$4,0,IF(Расчет!R611='ФОРМУЛЫ!'!$E$5,(J597-J597/1.1),X))))*Расчет!E611,2)</f>
        <v>0</v>
      </c>
      <c r="V597" s="3">
        <f>ROUND((J597-J597/1.18)*Расчет!E611,2)</f>
        <v>0</v>
      </c>
      <c r="W597" s="3">
        <f>ROUND(A597*Расчет!E611*0.21/365,2)</f>
        <v>0</v>
      </c>
      <c r="X597" s="3">
        <f t="shared" si="75"/>
        <v>0</v>
      </c>
      <c r="Y597" s="3">
        <f>IF(($Q$2-Расчет!X611)&gt;0,($Q$2-Расчет!X611),0)</f>
        <v>0</v>
      </c>
      <c r="Z597" s="3">
        <f t="shared" si="76"/>
        <v>0</v>
      </c>
      <c r="AA597" s="3">
        <f>IF(IF(Y597&gt;0,$Q$3-$Q$2,$Q$3-Расчет!X611)&gt;0,IF(Y597&gt;0,$Q$3-$Q$2,$Q$3-Расчет!X611),0)</f>
        <v>0</v>
      </c>
      <c r="AB597" s="3">
        <f t="shared" si="77"/>
        <v>0</v>
      </c>
      <c r="AC597" s="3">
        <f>IF(IF(AA597&gt;0,$Q$4-$Q$3,$Q$4-Расчет!X611)&gt;0,IF(AA597&gt;0,$Q$4-$Q$3,$Q$4-Расчет!X611),0)</f>
        <v>0</v>
      </c>
      <c r="AD597" s="3">
        <f t="shared" si="78"/>
        <v>0</v>
      </c>
      <c r="AE597" s="3">
        <f>IF(IF(AC597&gt;0,$Q$5-$Q$4,$Q$5-Расчет!X611)&gt;0,IF(AC597&gt;0,$Q$5-$Q$4,$Q$5-Расчет!X611),0)</f>
        <v>0</v>
      </c>
      <c r="AF597" s="3">
        <f t="shared" si="79"/>
        <v>0</v>
      </c>
      <c r="AG597" s="3">
        <f>IF(IF(AE597&gt;0,$Q$6-$Q$5,$Q$6-Расчет!X611)&gt;0,IF(AE597&gt;0,$Q$6-$Q$5,$Q$6-Расчет!X611),0)</f>
        <v>0</v>
      </c>
      <c r="AH597" s="3">
        <f t="shared" si="80"/>
        <v>0</v>
      </c>
    </row>
    <row r="598" spans="1:34" x14ac:dyDescent="0.25">
      <c r="A598" s="3">
        <f>IF(Расчет!H612='ФОРМУЛЫ!'!$B$4,Расчет!G612*Расчет!$N$28,IF(Расчет!H612='ФОРМУЛЫ!'!$B$5,Расчет!G612,IF(Расчет!H612='ФОРМУЛЫ!'!$B$6,Расчет!G612*Расчет!$O$28,0)))</f>
        <v>0</v>
      </c>
      <c r="B598" s="3">
        <f>A598*Расчет!E612</f>
        <v>0</v>
      </c>
      <c r="C598" s="3">
        <f>IF(Расчет!J612='ФОРМУЛЫ!'!$B$3,Расчет!G612*Расчет!I612/100,IF(Расчет!J612='ФОРМУЛЫ!'!$B$4,Расчет!I612*Расчет!$N$28,IF(Расчет!J612='ФОРМУЛЫ!'!$B$5,Расчет!I612,IF(Расчет!J612='ФОРМУЛЫ!'!$B$6,Расчет!I612*Расчет!$O$28,0))))</f>
        <v>0</v>
      </c>
      <c r="D598" s="3">
        <f>C598*Расчет!E612</f>
        <v>0</v>
      </c>
      <c r="E598" s="3">
        <f t="shared" si="73"/>
        <v>0</v>
      </c>
      <c r="F598" s="3">
        <f>E598*Расчет!E612</f>
        <v>0</v>
      </c>
      <c r="G598" s="3">
        <f>IF(Расчет!M612="",'ФОРМУЛЫ!'!E598*(100+Расчет!$M$28)/100,'ФОРМУЛЫ!'!E598*(100+Расчет!M612)/100)</f>
        <v>0</v>
      </c>
      <c r="H598" s="7">
        <f>IF(Расчет!M612="",ROUND(Расчет!K612*(1+Расчет!$M$28/100),0),ROUND(Расчет!K612*(1+Расчет!M612/100),0))</f>
        <v>0</v>
      </c>
      <c r="I598" s="7">
        <f>IF(Расчет!M612="",(Расчет!$M$28+100)/100,(Расчет!M612+100)/100)</f>
        <v>1.2</v>
      </c>
      <c r="J598" s="5">
        <f>IF(Расчет!P612="",IF($O$16=0,'ФОРМУЛЫ!'!H598,ROUND(Расчет!K612*'ФОРМУЛЫ!'!I598+L598,0)),Расчет!P612)</f>
        <v>0</v>
      </c>
      <c r="K598" s="5">
        <f>J598*Расчет!E612</f>
        <v>0</v>
      </c>
      <c r="L598" s="3">
        <f>IF($O$16=0,0,$M$16*(Расчет!K612/$O$16))</f>
        <v>0</v>
      </c>
      <c r="O598" s="3">
        <f>IF(Расчет!P612=0,Расчет!L612,0)</f>
        <v>0</v>
      </c>
      <c r="P598" s="12">
        <f t="shared" si="74"/>
        <v>0</v>
      </c>
      <c r="Q598" s="3">
        <f>IF(Расчет!H612='ФОРМУЛЫ!'!$B$5,'ФОРМУЛЫ!'!A598,0)</f>
        <v>0</v>
      </c>
      <c r="R598" s="3">
        <f>IF(Расчет!H612='ФОРМУЛЫ!'!$B$4,'ФОРМУЛЫ!'!A598,0)</f>
        <v>0</v>
      </c>
      <c r="S598" s="3">
        <f>IF(Расчет!H612='ФОРМУЛЫ!'!$B$6,'ФОРМУЛЫ!'!A598,0)</f>
        <v>0</v>
      </c>
      <c r="T598" s="5">
        <f>ROUND((IF(Расчет!R612='ФОРМУЛЫ!'!$E$3,(A598-A598/1.18),IF(Расчет!R612='ФОРМУЛЫ!'!$E$4,0,IF(Расчет!R612='ФОРМУЛЫ!'!$E$5,(A598-A598/1.1),X))))*Расчет!E612,2)</f>
        <v>0</v>
      </c>
      <c r="U598" s="3">
        <f>ROUND((IF(Расчет!R612='ФОРМУЛЫ!'!$E$3,(J598-J598/1.18),IF(Расчет!R612='ФОРМУЛЫ!'!$E$4,0,IF(Расчет!R612='ФОРМУЛЫ!'!$E$5,(J598-J598/1.1),X))))*Расчет!E612,2)</f>
        <v>0</v>
      </c>
      <c r="V598" s="3">
        <f>ROUND((J598-J598/1.18)*Расчет!E612,2)</f>
        <v>0</v>
      </c>
      <c r="W598" s="3">
        <f>ROUND(A598*Расчет!E612*0.21/365,2)</f>
        <v>0</v>
      </c>
      <c r="X598" s="3">
        <f t="shared" si="75"/>
        <v>0</v>
      </c>
      <c r="Y598" s="3">
        <f>IF(($Q$2-Расчет!X612)&gt;0,($Q$2-Расчет!X612),0)</f>
        <v>0</v>
      </c>
      <c r="Z598" s="3">
        <f t="shared" si="76"/>
        <v>0</v>
      </c>
      <c r="AA598" s="3">
        <f>IF(IF(Y598&gt;0,$Q$3-$Q$2,$Q$3-Расчет!X612)&gt;0,IF(Y598&gt;0,$Q$3-$Q$2,$Q$3-Расчет!X612),0)</f>
        <v>0</v>
      </c>
      <c r="AB598" s="3">
        <f t="shared" si="77"/>
        <v>0</v>
      </c>
      <c r="AC598" s="3">
        <f>IF(IF(AA598&gt;0,$Q$4-$Q$3,$Q$4-Расчет!X612)&gt;0,IF(AA598&gt;0,$Q$4-$Q$3,$Q$4-Расчет!X612),0)</f>
        <v>0</v>
      </c>
      <c r="AD598" s="3">
        <f t="shared" si="78"/>
        <v>0</v>
      </c>
      <c r="AE598" s="3">
        <f>IF(IF(AC598&gt;0,$Q$5-$Q$4,$Q$5-Расчет!X612)&gt;0,IF(AC598&gt;0,$Q$5-$Q$4,$Q$5-Расчет!X612),0)</f>
        <v>0</v>
      </c>
      <c r="AF598" s="3">
        <f t="shared" si="79"/>
        <v>0</v>
      </c>
      <c r="AG598" s="3">
        <f>IF(IF(AE598&gt;0,$Q$6-$Q$5,$Q$6-Расчет!X612)&gt;0,IF(AE598&gt;0,$Q$6-$Q$5,$Q$6-Расчет!X612),0)</f>
        <v>0</v>
      </c>
      <c r="AH598" s="3">
        <f t="shared" si="80"/>
        <v>0</v>
      </c>
    </row>
    <row r="599" spans="1:34" x14ac:dyDescent="0.25">
      <c r="A599" s="3">
        <f>IF(Расчет!H613='ФОРМУЛЫ!'!$B$4,Расчет!G613*Расчет!$N$28,IF(Расчет!H613='ФОРМУЛЫ!'!$B$5,Расчет!G613,IF(Расчет!H613='ФОРМУЛЫ!'!$B$6,Расчет!G613*Расчет!$O$28,0)))</f>
        <v>0</v>
      </c>
      <c r="B599" s="3">
        <f>A599*Расчет!E613</f>
        <v>0</v>
      </c>
      <c r="C599" s="3">
        <f>IF(Расчет!J613='ФОРМУЛЫ!'!$B$3,Расчет!G613*Расчет!I613/100,IF(Расчет!J613='ФОРМУЛЫ!'!$B$4,Расчет!I613*Расчет!$N$28,IF(Расчет!J613='ФОРМУЛЫ!'!$B$5,Расчет!I613,IF(Расчет!J613='ФОРМУЛЫ!'!$B$6,Расчет!I613*Расчет!$O$28,0))))</f>
        <v>0</v>
      </c>
      <c r="D599" s="3">
        <f>C599*Расчет!E613</f>
        <v>0</v>
      </c>
      <c r="E599" s="3">
        <f t="shared" si="73"/>
        <v>0</v>
      </c>
      <c r="F599" s="3">
        <f>E599*Расчет!E613</f>
        <v>0</v>
      </c>
      <c r="G599" s="3">
        <f>IF(Расчет!M613="",'ФОРМУЛЫ!'!E599*(100+Расчет!$M$28)/100,'ФОРМУЛЫ!'!E599*(100+Расчет!M613)/100)</f>
        <v>0</v>
      </c>
      <c r="H599" s="7">
        <f>IF(Расчет!M613="",ROUND(Расчет!K613*(1+Расчет!$M$28/100),0),ROUND(Расчет!K613*(1+Расчет!M613/100),0))</f>
        <v>0</v>
      </c>
      <c r="I599" s="7">
        <f>IF(Расчет!M613="",(Расчет!$M$28+100)/100,(Расчет!M613+100)/100)</f>
        <v>1.2</v>
      </c>
      <c r="J599" s="5">
        <f>IF(Расчет!P613="",IF($O$16=0,'ФОРМУЛЫ!'!H599,ROUND(Расчет!K613*'ФОРМУЛЫ!'!I599+L599,0)),Расчет!P613)</f>
        <v>0</v>
      </c>
      <c r="K599" s="5">
        <f>J599*Расчет!E613</f>
        <v>0</v>
      </c>
      <c r="L599" s="3">
        <f>IF($O$16=0,0,$M$16*(Расчет!K613/$O$16))</f>
        <v>0</v>
      </c>
      <c r="O599" s="3">
        <f>IF(Расчет!P613=0,Расчет!L613,0)</f>
        <v>0</v>
      </c>
      <c r="P599" s="12">
        <f t="shared" si="74"/>
        <v>0</v>
      </c>
      <c r="Q599" s="3">
        <f>IF(Расчет!H613='ФОРМУЛЫ!'!$B$5,'ФОРМУЛЫ!'!A599,0)</f>
        <v>0</v>
      </c>
      <c r="R599" s="3">
        <f>IF(Расчет!H613='ФОРМУЛЫ!'!$B$4,'ФОРМУЛЫ!'!A599,0)</f>
        <v>0</v>
      </c>
      <c r="S599" s="3">
        <f>IF(Расчет!H613='ФОРМУЛЫ!'!$B$6,'ФОРМУЛЫ!'!A599,0)</f>
        <v>0</v>
      </c>
      <c r="T599" s="5">
        <f>ROUND((IF(Расчет!R613='ФОРМУЛЫ!'!$E$3,(A599-A599/1.18),IF(Расчет!R613='ФОРМУЛЫ!'!$E$4,0,IF(Расчет!R613='ФОРМУЛЫ!'!$E$5,(A599-A599/1.1),X))))*Расчет!E613,2)</f>
        <v>0</v>
      </c>
      <c r="U599" s="3">
        <f>ROUND((IF(Расчет!R613='ФОРМУЛЫ!'!$E$3,(J599-J599/1.18),IF(Расчет!R613='ФОРМУЛЫ!'!$E$4,0,IF(Расчет!R613='ФОРМУЛЫ!'!$E$5,(J599-J599/1.1),X))))*Расчет!E613,2)</f>
        <v>0</v>
      </c>
      <c r="V599" s="3">
        <f>ROUND((J599-J599/1.18)*Расчет!E613,2)</f>
        <v>0</v>
      </c>
      <c r="W599" s="3">
        <f>ROUND(A599*Расчет!E613*0.21/365,2)</f>
        <v>0</v>
      </c>
      <c r="X599" s="3">
        <f t="shared" si="75"/>
        <v>0</v>
      </c>
      <c r="Y599" s="3">
        <f>IF(($Q$2-Расчет!X613)&gt;0,($Q$2-Расчет!X613),0)</f>
        <v>0</v>
      </c>
      <c r="Z599" s="3">
        <f t="shared" si="76"/>
        <v>0</v>
      </c>
      <c r="AA599" s="3">
        <f>IF(IF(Y599&gt;0,$Q$3-$Q$2,$Q$3-Расчет!X613)&gt;0,IF(Y599&gt;0,$Q$3-$Q$2,$Q$3-Расчет!X613),0)</f>
        <v>0</v>
      </c>
      <c r="AB599" s="3">
        <f t="shared" si="77"/>
        <v>0</v>
      </c>
      <c r="AC599" s="3">
        <f>IF(IF(AA599&gt;0,$Q$4-$Q$3,$Q$4-Расчет!X613)&gt;0,IF(AA599&gt;0,$Q$4-$Q$3,$Q$4-Расчет!X613),0)</f>
        <v>0</v>
      </c>
      <c r="AD599" s="3">
        <f t="shared" si="78"/>
        <v>0</v>
      </c>
      <c r="AE599" s="3">
        <f>IF(IF(AC599&gt;0,$Q$5-$Q$4,$Q$5-Расчет!X613)&gt;0,IF(AC599&gt;0,$Q$5-$Q$4,$Q$5-Расчет!X613),0)</f>
        <v>0</v>
      </c>
      <c r="AF599" s="3">
        <f t="shared" si="79"/>
        <v>0</v>
      </c>
      <c r="AG599" s="3">
        <f>IF(IF(AE599&gt;0,$Q$6-$Q$5,$Q$6-Расчет!X613)&gt;0,IF(AE599&gt;0,$Q$6-$Q$5,$Q$6-Расчет!X613),0)</f>
        <v>0</v>
      </c>
      <c r="AH599" s="3">
        <f t="shared" si="80"/>
        <v>0</v>
      </c>
    </row>
    <row r="600" spans="1:34" x14ac:dyDescent="0.25">
      <c r="A600" s="3">
        <f>IF(Расчет!H614='ФОРМУЛЫ!'!$B$4,Расчет!G614*Расчет!$N$28,IF(Расчет!H614='ФОРМУЛЫ!'!$B$5,Расчет!G614,IF(Расчет!H614='ФОРМУЛЫ!'!$B$6,Расчет!G614*Расчет!$O$28,0)))</f>
        <v>0</v>
      </c>
      <c r="B600" s="3">
        <f>A600*Расчет!E614</f>
        <v>0</v>
      </c>
      <c r="C600" s="3">
        <f>IF(Расчет!J614='ФОРМУЛЫ!'!$B$3,Расчет!G614*Расчет!I614/100,IF(Расчет!J614='ФОРМУЛЫ!'!$B$4,Расчет!I614*Расчет!$N$28,IF(Расчет!J614='ФОРМУЛЫ!'!$B$5,Расчет!I614,IF(Расчет!J614='ФОРМУЛЫ!'!$B$6,Расчет!I614*Расчет!$O$28,0))))</f>
        <v>0</v>
      </c>
      <c r="D600" s="3">
        <f>C600*Расчет!E614</f>
        <v>0</v>
      </c>
      <c r="E600" s="3">
        <f t="shared" si="73"/>
        <v>0</v>
      </c>
      <c r="F600" s="3">
        <f>E600*Расчет!E614</f>
        <v>0</v>
      </c>
      <c r="G600" s="3">
        <f>IF(Расчет!M614="",'ФОРМУЛЫ!'!E600*(100+Расчет!$M$28)/100,'ФОРМУЛЫ!'!E600*(100+Расчет!M614)/100)</f>
        <v>0</v>
      </c>
      <c r="H600" s="7">
        <f>IF(Расчет!M614="",ROUND(Расчет!K614*(1+Расчет!$M$28/100),0),ROUND(Расчет!K614*(1+Расчет!M614/100),0))</f>
        <v>0</v>
      </c>
      <c r="I600" s="7">
        <f>IF(Расчет!M614="",(Расчет!$M$28+100)/100,(Расчет!M614+100)/100)</f>
        <v>1.2</v>
      </c>
      <c r="J600" s="5">
        <f>IF(Расчет!P614="",IF($O$16=0,'ФОРМУЛЫ!'!H600,ROUND(Расчет!K614*'ФОРМУЛЫ!'!I600+L600,0)),Расчет!P614)</f>
        <v>0</v>
      </c>
      <c r="K600" s="5">
        <f>J600*Расчет!E614</f>
        <v>0</v>
      </c>
      <c r="L600" s="3">
        <f>IF($O$16=0,0,$M$16*(Расчет!K614/$O$16))</f>
        <v>0</v>
      </c>
      <c r="O600" s="3">
        <f>IF(Расчет!P614=0,Расчет!L614,0)</f>
        <v>0</v>
      </c>
      <c r="P600" s="12">
        <f t="shared" si="74"/>
        <v>0</v>
      </c>
      <c r="Q600" s="3">
        <f>IF(Расчет!H614='ФОРМУЛЫ!'!$B$5,'ФОРМУЛЫ!'!A600,0)</f>
        <v>0</v>
      </c>
      <c r="R600" s="3">
        <f>IF(Расчет!H614='ФОРМУЛЫ!'!$B$4,'ФОРМУЛЫ!'!A600,0)</f>
        <v>0</v>
      </c>
      <c r="S600" s="3">
        <f>IF(Расчет!H614='ФОРМУЛЫ!'!$B$6,'ФОРМУЛЫ!'!A600,0)</f>
        <v>0</v>
      </c>
      <c r="T600" s="5">
        <f>ROUND((IF(Расчет!R614='ФОРМУЛЫ!'!$E$3,(A600-A600/1.18),IF(Расчет!R614='ФОРМУЛЫ!'!$E$4,0,IF(Расчет!R614='ФОРМУЛЫ!'!$E$5,(A600-A600/1.1),X))))*Расчет!E614,2)</f>
        <v>0</v>
      </c>
      <c r="U600" s="3">
        <f>ROUND((IF(Расчет!R614='ФОРМУЛЫ!'!$E$3,(J600-J600/1.18),IF(Расчет!R614='ФОРМУЛЫ!'!$E$4,0,IF(Расчет!R614='ФОРМУЛЫ!'!$E$5,(J600-J600/1.1),X))))*Расчет!E614,2)</f>
        <v>0</v>
      </c>
      <c r="V600" s="3">
        <f>ROUND((J600-J600/1.18)*Расчет!E614,2)</f>
        <v>0</v>
      </c>
      <c r="W600" s="3">
        <f>ROUND(A600*Расчет!E614*0.21/365,2)</f>
        <v>0</v>
      </c>
      <c r="X600" s="3">
        <f t="shared" si="75"/>
        <v>0</v>
      </c>
      <c r="Y600" s="3">
        <f>IF(($Q$2-Расчет!X614)&gt;0,($Q$2-Расчет!X614),0)</f>
        <v>0</v>
      </c>
      <c r="Z600" s="3">
        <f t="shared" si="76"/>
        <v>0</v>
      </c>
      <c r="AA600" s="3">
        <f>IF(IF(Y600&gt;0,$Q$3-$Q$2,$Q$3-Расчет!X614)&gt;0,IF(Y600&gt;0,$Q$3-$Q$2,$Q$3-Расчет!X614),0)</f>
        <v>0</v>
      </c>
      <c r="AB600" s="3">
        <f t="shared" si="77"/>
        <v>0</v>
      </c>
      <c r="AC600" s="3">
        <f>IF(IF(AA600&gt;0,$Q$4-$Q$3,$Q$4-Расчет!X614)&gt;0,IF(AA600&gt;0,$Q$4-$Q$3,$Q$4-Расчет!X614),0)</f>
        <v>0</v>
      </c>
      <c r="AD600" s="3">
        <f t="shared" si="78"/>
        <v>0</v>
      </c>
      <c r="AE600" s="3">
        <f>IF(IF(AC600&gt;0,$Q$5-$Q$4,$Q$5-Расчет!X614)&gt;0,IF(AC600&gt;0,$Q$5-$Q$4,$Q$5-Расчет!X614),0)</f>
        <v>0</v>
      </c>
      <c r="AF600" s="3">
        <f t="shared" si="79"/>
        <v>0</v>
      </c>
      <c r="AG600" s="3">
        <f>IF(IF(AE600&gt;0,$Q$6-$Q$5,$Q$6-Расчет!X614)&gt;0,IF(AE600&gt;0,$Q$6-$Q$5,$Q$6-Расчет!X614),0)</f>
        <v>0</v>
      </c>
      <c r="AH600" s="3">
        <f t="shared" si="80"/>
        <v>0</v>
      </c>
    </row>
    <row r="601" spans="1:34" x14ac:dyDescent="0.25">
      <c r="A601" s="3">
        <f>IF(Расчет!H615='ФОРМУЛЫ!'!$B$4,Расчет!G615*Расчет!$N$28,IF(Расчет!H615='ФОРМУЛЫ!'!$B$5,Расчет!G615,IF(Расчет!H615='ФОРМУЛЫ!'!$B$6,Расчет!G615*Расчет!$O$28,0)))</f>
        <v>0</v>
      </c>
      <c r="B601" s="3">
        <f>A601*Расчет!E615</f>
        <v>0</v>
      </c>
      <c r="C601" s="3">
        <f>IF(Расчет!J615='ФОРМУЛЫ!'!$B$3,Расчет!G615*Расчет!I615/100,IF(Расчет!J615='ФОРМУЛЫ!'!$B$4,Расчет!I615*Расчет!$N$28,IF(Расчет!J615='ФОРМУЛЫ!'!$B$5,Расчет!I615,IF(Расчет!J615='ФОРМУЛЫ!'!$B$6,Расчет!I615*Расчет!$O$28,0))))</f>
        <v>0</v>
      </c>
      <c r="D601" s="3">
        <f>C601*Расчет!E615</f>
        <v>0</v>
      </c>
      <c r="E601" s="3">
        <f t="shared" si="73"/>
        <v>0</v>
      </c>
      <c r="F601" s="3">
        <f>E601*Расчет!E615</f>
        <v>0</v>
      </c>
      <c r="G601" s="3">
        <f>IF(Расчет!M615="",'ФОРМУЛЫ!'!E601*(100+Расчет!$M$28)/100,'ФОРМУЛЫ!'!E601*(100+Расчет!M615)/100)</f>
        <v>0</v>
      </c>
      <c r="H601" s="7">
        <f>IF(Расчет!M615="",ROUND(Расчет!K615*(1+Расчет!$M$28/100),0),ROUND(Расчет!K615*(1+Расчет!M615/100),0))</f>
        <v>0</v>
      </c>
      <c r="I601" s="7">
        <f>IF(Расчет!M615="",(Расчет!$M$28+100)/100,(Расчет!M615+100)/100)</f>
        <v>1.2</v>
      </c>
      <c r="J601" s="5">
        <f>IF(Расчет!P615="",IF($O$16=0,'ФОРМУЛЫ!'!H601,ROUND(Расчет!K615*'ФОРМУЛЫ!'!I601+L601,0)),Расчет!P615)</f>
        <v>0</v>
      </c>
      <c r="K601" s="5">
        <f>J601*Расчет!E615</f>
        <v>0</v>
      </c>
      <c r="L601" s="3">
        <f>IF($O$16=0,0,$M$16*(Расчет!K615/$O$16))</f>
        <v>0</v>
      </c>
      <c r="O601" s="3">
        <f>IF(Расчет!P615=0,Расчет!L615,0)</f>
        <v>0</v>
      </c>
      <c r="P601" s="12">
        <f t="shared" si="74"/>
        <v>0</v>
      </c>
      <c r="Q601" s="3">
        <f>IF(Расчет!H615='ФОРМУЛЫ!'!$B$5,'ФОРМУЛЫ!'!A601,0)</f>
        <v>0</v>
      </c>
      <c r="R601" s="3">
        <f>IF(Расчет!H615='ФОРМУЛЫ!'!$B$4,'ФОРМУЛЫ!'!A601,0)</f>
        <v>0</v>
      </c>
      <c r="S601" s="3">
        <f>IF(Расчет!H615='ФОРМУЛЫ!'!$B$6,'ФОРМУЛЫ!'!A601,0)</f>
        <v>0</v>
      </c>
      <c r="T601" s="5">
        <f>ROUND((IF(Расчет!R615='ФОРМУЛЫ!'!$E$3,(A601-A601/1.18),IF(Расчет!R615='ФОРМУЛЫ!'!$E$4,0,IF(Расчет!R615='ФОРМУЛЫ!'!$E$5,(A601-A601/1.1),X))))*Расчет!E615,2)</f>
        <v>0</v>
      </c>
      <c r="U601" s="3">
        <f>ROUND((IF(Расчет!R615='ФОРМУЛЫ!'!$E$3,(J601-J601/1.18),IF(Расчет!R615='ФОРМУЛЫ!'!$E$4,0,IF(Расчет!R615='ФОРМУЛЫ!'!$E$5,(J601-J601/1.1),X))))*Расчет!E615,2)</f>
        <v>0</v>
      </c>
      <c r="V601" s="3">
        <f>ROUND((J601-J601/1.18)*Расчет!E615,2)</f>
        <v>0</v>
      </c>
      <c r="W601" s="3">
        <f>ROUND(A601*Расчет!E615*0.21/365,2)</f>
        <v>0</v>
      </c>
      <c r="X601" s="3">
        <f t="shared" si="75"/>
        <v>0</v>
      </c>
      <c r="Y601" s="3">
        <f>IF(($Q$2-Расчет!X615)&gt;0,($Q$2-Расчет!X615),0)</f>
        <v>0</v>
      </c>
      <c r="Z601" s="3">
        <f t="shared" si="76"/>
        <v>0</v>
      </c>
      <c r="AA601" s="3">
        <f>IF(IF(Y601&gt;0,$Q$3-$Q$2,$Q$3-Расчет!X615)&gt;0,IF(Y601&gt;0,$Q$3-$Q$2,$Q$3-Расчет!X615),0)</f>
        <v>0</v>
      </c>
      <c r="AB601" s="3">
        <f t="shared" si="77"/>
        <v>0</v>
      </c>
      <c r="AC601" s="3">
        <f>IF(IF(AA601&gt;0,$Q$4-$Q$3,$Q$4-Расчет!X615)&gt;0,IF(AA601&gt;0,$Q$4-$Q$3,$Q$4-Расчет!X615),0)</f>
        <v>0</v>
      </c>
      <c r="AD601" s="3">
        <f t="shared" si="78"/>
        <v>0</v>
      </c>
      <c r="AE601" s="3">
        <f>IF(IF(AC601&gt;0,$Q$5-$Q$4,$Q$5-Расчет!X615)&gt;0,IF(AC601&gt;0,$Q$5-$Q$4,$Q$5-Расчет!X615),0)</f>
        <v>0</v>
      </c>
      <c r="AF601" s="3">
        <f t="shared" si="79"/>
        <v>0</v>
      </c>
      <c r="AG601" s="3">
        <f>IF(IF(AE601&gt;0,$Q$6-$Q$5,$Q$6-Расчет!X615)&gt;0,IF(AE601&gt;0,$Q$6-$Q$5,$Q$6-Расчет!X615),0)</f>
        <v>0</v>
      </c>
      <c r="AH601" s="3">
        <f t="shared" si="80"/>
        <v>0</v>
      </c>
    </row>
    <row r="602" spans="1:34" x14ac:dyDescent="0.25">
      <c r="A602" s="3">
        <f>IF(Расчет!H616='ФОРМУЛЫ!'!$B$4,Расчет!G616*Расчет!$N$28,IF(Расчет!H616='ФОРМУЛЫ!'!$B$5,Расчет!G616,IF(Расчет!H616='ФОРМУЛЫ!'!$B$6,Расчет!G616*Расчет!$O$28,0)))</f>
        <v>0</v>
      </c>
      <c r="B602" s="3">
        <f>A602*Расчет!E616</f>
        <v>0</v>
      </c>
      <c r="C602" s="3">
        <f>IF(Расчет!J616='ФОРМУЛЫ!'!$B$3,Расчет!G616*Расчет!I616/100,IF(Расчет!J616='ФОРМУЛЫ!'!$B$4,Расчет!I616*Расчет!$N$28,IF(Расчет!J616='ФОРМУЛЫ!'!$B$5,Расчет!I616,IF(Расчет!J616='ФОРМУЛЫ!'!$B$6,Расчет!I616*Расчет!$O$28,0))))</f>
        <v>0</v>
      </c>
      <c r="D602" s="3">
        <f>C602*Расчет!E616</f>
        <v>0</v>
      </c>
      <c r="E602" s="3">
        <f t="shared" si="73"/>
        <v>0</v>
      </c>
      <c r="F602" s="3">
        <f>E602*Расчет!E616</f>
        <v>0</v>
      </c>
      <c r="G602" s="3">
        <f>IF(Расчет!M616="",'ФОРМУЛЫ!'!E602*(100+Расчет!$M$28)/100,'ФОРМУЛЫ!'!E602*(100+Расчет!M616)/100)</f>
        <v>0</v>
      </c>
      <c r="H602" s="7">
        <f>IF(Расчет!M616="",ROUND(Расчет!K616*(1+Расчет!$M$28/100),0),ROUND(Расчет!K616*(1+Расчет!M616/100),0))</f>
        <v>0</v>
      </c>
      <c r="I602" s="7">
        <f>IF(Расчет!M616="",(Расчет!$M$28+100)/100,(Расчет!M616+100)/100)</f>
        <v>1.2</v>
      </c>
      <c r="J602" s="5">
        <f>IF(Расчет!P616="",IF($O$16=0,'ФОРМУЛЫ!'!H602,ROUND(Расчет!K616*'ФОРМУЛЫ!'!I602+L602,0)),Расчет!P616)</f>
        <v>0</v>
      </c>
      <c r="K602" s="5">
        <f>J602*Расчет!E616</f>
        <v>0</v>
      </c>
      <c r="L602" s="3">
        <f>IF($O$16=0,0,$M$16*(Расчет!K616/$O$16))</f>
        <v>0</v>
      </c>
      <c r="O602" s="3">
        <f>IF(Расчет!P616=0,Расчет!L616,0)</f>
        <v>0</v>
      </c>
      <c r="P602" s="12">
        <f t="shared" si="74"/>
        <v>0</v>
      </c>
      <c r="Q602" s="3">
        <f>IF(Расчет!H616='ФОРМУЛЫ!'!$B$5,'ФОРМУЛЫ!'!A602,0)</f>
        <v>0</v>
      </c>
      <c r="R602" s="3">
        <f>IF(Расчет!H616='ФОРМУЛЫ!'!$B$4,'ФОРМУЛЫ!'!A602,0)</f>
        <v>0</v>
      </c>
      <c r="S602" s="3">
        <f>IF(Расчет!H616='ФОРМУЛЫ!'!$B$6,'ФОРМУЛЫ!'!A602,0)</f>
        <v>0</v>
      </c>
      <c r="T602" s="5">
        <f>ROUND((IF(Расчет!R616='ФОРМУЛЫ!'!$E$3,(A602-A602/1.18),IF(Расчет!R616='ФОРМУЛЫ!'!$E$4,0,IF(Расчет!R616='ФОРМУЛЫ!'!$E$5,(A602-A602/1.1),X))))*Расчет!E616,2)</f>
        <v>0</v>
      </c>
      <c r="U602" s="3">
        <f>ROUND((IF(Расчет!R616='ФОРМУЛЫ!'!$E$3,(J602-J602/1.18),IF(Расчет!R616='ФОРМУЛЫ!'!$E$4,0,IF(Расчет!R616='ФОРМУЛЫ!'!$E$5,(J602-J602/1.1),X))))*Расчет!E616,2)</f>
        <v>0</v>
      </c>
      <c r="V602" s="3">
        <f>ROUND((J602-J602/1.18)*Расчет!E616,2)</f>
        <v>0</v>
      </c>
      <c r="W602" s="3">
        <f>ROUND(A602*Расчет!E616*0.21/365,2)</f>
        <v>0</v>
      </c>
      <c r="X602" s="3">
        <f t="shared" si="75"/>
        <v>0</v>
      </c>
      <c r="Y602" s="3">
        <f>IF(($Q$2-Расчет!X616)&gt;0,($Q$2-Расчет!X616),0)</f>
        <v>0</v>
      </c>
      <c r="Z602" s="3">
        <f t="shared" si="76"/>
        <v>0</v>
      </c>
      <c r="AA602" s="3">
        <f>IF(IF(Y602&gt;0,$Q$3-$Q$2,$Q$3-Расчет!X616)&gt;0,IF(Y602&gt;0,$Q$3-$Q$2,$Q$3-Расчет!X616),0)</f>
        <v>0</v>
      </c>
      <c r="AB602" s="3">
        <f t="shared" si="77"/>
        <v>0</v>
      </c>
      <c r="AC602" s="3">
        <f>IF(IF(AA602&gt;0,$Q$4-$Q$3,$Q$4-Расчет!X616)&gt;0,IF(AA602&gt;0,$Q$4-$Q$3,$Q$4-Расчет!X616),0)</f>
        <v>0</v>
      </c>
      <c r="AD602" s="3">
        <f t="shared" si="78"/>
        <v>0</v>
      </c>
      <c r="AE602" s="3">
        <f>IF(IF(AC602&gt;0,$Q$5-$Q$4,$Q$5-Расчет!X616)&gt;0,IF(AC602&gt;0,$Q$5-$Q$4,$Q$5-Расчет!X616),0)</f>
        <v>0</v>
      </c>
      <c r="AF602" s="3">
        <f t="shared" si="79"/>
        <v>0</v>
      </c>
      <c r="AG602" s="3">
        <f>IF(IF(AE602&gt;0,$Q$6-$Q$5,$Q$6-Расчет!X616)&gt;0,IF(AE602&gt;0,$Q$6-$Q$5,$Q$6-Расчет!X616),0)</f>
        <v>0</v>
      </c>
      <c r="AH602" s="3">
        <f t="shared" si="80"/>
        <v>0</v>
      </c>
    </row>
    <row r="603" spans="1:34" x14ac:dyDescent="0.25">
      <c r="A603" s="3">
        <f>IF(Расчет!H617='ФОРМУЛЫ!'!$B$4,Расчет!G617*Расчет!$N$28,IF(Расчет!H617='ФОРМУЛЫ!'!$B$5,Расчет!G617,IF(Расчет!H617='ФОРМУЛЫ!'!$B$6,Расчет!G617*Расчет!$O$28,0)))</f>
        <v>0</v>
      </c>
      <c r="B603" s="3">
        <f>A603*Расчет!E617</f>
        <v>0</v>
      </c>
      <c r="C603" s="3">
        <f>IF(Расчет!J617='ФОРМУЛЫ!'!$B$3,Расчет!G617*Расчет!I617/100,IF(Расчет!J617='ФОРМУЛЫ!'!$B$4,Расчет!I617*Расчет!$N$28,IF(Расчет!J617='ФОРМУЛЫ!'!$B$5,Расчет!I617,IF(Расчет!J617='ФОРМУЛЫ!'!$B$6,Расчет!I617*Расчет!$O$28,0))))</f>
        <v>0</v>
      </c>
      <c r="D603" s="3">
        <f>C603*Расчет!E617</f>
        <v>0</v>
      </c>
      <c r="E603" s="3">
        <f t="shared" si="73"/>
        <v>0</v>
      </c>
      <c r="F603" s="3">
        <f>E603*Расчет!E617</f>
        <v>0</v>
      </c>
      <c r="G603" s="3">
        <f>IF(Расчет!M617="",'ФОРМУЛЫ!'!E603*(100+Расчет!$M$28)/100,'ФОРМУЛЫ!'!E603*(100+Расчет!M617)/100)</f>
        <v>0</v>
      </c>
      <c r="H603" s="7">
        <f>IF(Расчет!M617="",ROUND(Расчет!K617*(1+Расчет!$M$28/100),0),ROUND(Расчет!K617*(1+Расчет!M617/100),0))</f>
        <v>0</v>
      </c>
      <c r="I603" s="7">
        <f>IF(Расчет!M617="",(Расчет!$M$28+100)/100,(Расчет!M617+100)/100)</f>
        <v>1.2</v>
      </c>
      <c r="J603" s="5">
        <f>IF(Расчет!P617="",IF($O$16=0,'ФОРМУЛЫ!'!H603,ROUND(Расчет!K617*'ФОРМУЛЫ!'!I603+L603,0)),Расчет!P617)</f>
        <v>0</v>
      </c>
      <c r="K603" s="5">
        <f>J603*Расчет!E617</f>
        <v>0</v>
      </c>
      <c r="L603" s="3">
        <f>IF($O$16=0,0,$M$16*(Расчет!K617/$O$16))</f>
        <v>0</v>
      </c>
      <c r="O603" s="3">
        <f>IF(Расчет!P617=0,Расчет!L617,0)</f>
        <v>0</v>
      </c>
      <c r="P603" s="12">
        <f t="shared" si="74"/>
        <v>0</v>
      </c>
      <c r="Q603" s="3">
        <f>IF(Расчет!H617='ФОРМУЛЫ!'!$B$5,'ФОРМУЛЫ!'!A603,0)</f>
        <v>0</v>
      </c>
      <c r="R603" s="3">
        <f>IF(Расчет!H617='ФОРМУЛЫ!'!$B$4,'ФОРМУЛЫ!'!A603,0)</f>
        <v>0</v>
      </c>
      <c r="S603" s="3">
        <f>IF(Расчет!H617='ФОРМУЛЫ!'!$B$6,'ФОРМУЛЫ!'!A603,0)</f>
        <v>0</v>
      </c>
      <c r="T603" s="5">
        <f>ROUND((IF(Расчет!R617='ФОРМУЛЫ!'!$E$3,(A603-A603/1.18),IF(Расчет!R617='ФОРМУЛЫ!'!$E$4,0,IF(Расчет!R617='ФОРМУЛЫ!'!$E$5,(A603-A603/1.1),X))))*Расчет!E617,2)</f>
        <v>0</v>
      </c>
      <c r="U603" s="3">
        <f>ROUND((IF(Расчет!R617='ФОРМУЛЫ!'!$E$3,(J603-J603/1.18),IF(Расчет!R617='ФОРМУЛЫ!'!$E$4,0,IF(Расчет!R617='ФОРМУЛЫ!'!$E$5,(J603-J603/1.1),X))))*Расчет!E617,2)</f>
        <v>0</v>
      </c>
      <c r="V603" s="3">
        <f>ROUND((J603-J603/1.18)*Расчет!E617,2)</f>
        <v>0</v>
      </c>
      <c r="W603" s="3">
        <f>ROUND(A603*Расчет!E617*0.21/365,2)</f>
        <v>0</v>
      </c>
      <c r="X603" s="3">
        <f t="shared" si="75"/>
        <v>0</v>
      </c>
      <c r="Y603" s="3">
        <f>IF(($Q$2-Расчет!X617)&gt;0,($Q$2-Расчет!X617),0)</f>
        <v>0</v>
      </c>
      <c r="Z603" s="3">
        <f t="shared" si="76"/>
        <v>0</v>
      </c>
      <c r="AA603" s="3">
        <f>IF(IF(Y603&gt;0,$Q$3-$Q$2,$Q$3-Расчет!X617)&gt;0,IF(Y603&gt;0,$Q$3-$Q$2,$Q$3-Расчет!X617),0)</f>
        <v>0</v>
      </c>
      <c r="AB603" s="3">
        <f t="shared" si="77"/>
        <v>0</v>
      </c>
      <c r="AC603" s="3">
        <f>IF(IF(AA603&gt;0,$Q$4-$Q$3,$Q$4-Расчет!X617)&gt;0,IF(AA603&gt;0,$Q$4-$Q$3,$Q$4-Расчет!X617),0)</f>
        <v>0</v>
      </c>
      <c r="AD603" s="3">
        <f t="shared" si="78"/>
        <v>0</v>
      </c>
      <c r="AE603" s="3">
        <f>IF(IF(AC603&gt;0,$Q$5-$Q$4,$Q$5-Расчет!X617)&gt;0,IF(AC603&gt;0,$Q$5-$Q$4,$Q$5-Расчет!X617),0)</f>
        <v>0</v>
      </c>
      <c r="AF603" s="3">
        <f t="shared" si="79"/>
        <v>0</v>
      </c>
      <c r="AG603" s="3">
        <f>IF(IF(AE603&gt;0,$Q$6-$Q$5,$Q$6-Расчет!X617)&gt;0,IF(AE603&gt;0,$Q$6-$Q$5,$Q$6-Расчет!X617),0)</f>
        <v>0</v>
      </c>
      <c r="AH603" s="3">
        <f t="shared" si="80"/>
        <v>0</v>
      </c>
    </row>
    <row r="604" spans="1:34" x14ac:dyDescent="0.25">
      <c r="A604" s="3">
        <f>IF(Расчет!H618='ФОРМУЛЫ!'!$B$4,Расчет!G618*Расчет!$N$28,IF(Расчет!H618='ФОРМУЛЫ!'!$B$5,Расчет!G618,IF(Расчет!H618='ФОРМУЛЫ!'!$B$6,Расчет!G618*Расчет!$O$28,0)))</f>
        <v>0</v>
      </c>
      <c r="B604" s="3">
        <f>A604*Расчет!E618</f>
        <v>0</v>
      </c>
      <c r="C604" s="3">
        <f>IF(Расчет!J618='ФОРМУЛЫ!'!$B$3,Расчет!G618*Расчет!I618/100,IF(Расчет!J618='ФОРМУЛЫ!'!$B$4,Расчет!I618*Расчет!$N$28,IF(Расчет!J618='ФОРМУЛЫ!'!$B$5,Расчет!I618,IF(Расчет!J618='ФОРМУЛЫ!'!$B$6,Расчет!I618*Расчет!$O$28,0))))</f>
        <v>0</v>
      </c>
      <c r="D604" s="3">
        <f>C604*Расчет!E618</f>
        <v>0</v>
      </c>
      <c r="E604" s="3">
        <f t="shared" si="73"/>
        <v>0</v>
      </c>
      <c r="F604" s="3">
        <f>E604*Расчет!E618</f>
        <v>0</v>
      </c>
      <c r="G604" s="3">
        <f>IF(Расчет!M618="",'ФОРМУЛЫ!'!E604*(100+Расчет!$M$28)/100,'ФОРМУЛЫ!'!E604*(100+Расчет!M618)/100)</f>
        <v>0</v>
      </c>
      <c r="H604" s="7">
        <f>IF(Расчет!M618="",ROUND(Расчет!K618*(1+Расчет!$M$28/100),0),ROUND(Расчет!K618*(1+Расчет!M618/100),0))</f>
        <v>0</v>
      </c>
      <c r="I604" s="7">
        <f>IF(Расчет!M618="",(Расчет!$M$28+100)/100,(Расчет!M618+100)/100)</f>
        <v>1.2</v>
      </c>
      <c r="J604" s="5">
        <f>IF(Расчет!P618="",IF($O$16=0,'ФОРМУЛЫ!'!H604,ROUND(Расчет!K618*'ФОРМУЛЫ!'!I604+L604,0)),Расчет!P618)</f>
        <v>0</v>
      </c>
      <c r="K604" s="5">
        <f>J604*Расчет!E618</f>
        <v>0</v>
      </c>
      <c r="L604" s="3">
        <f>IF($O$16=0,0,$M$16*(Расчет!K618/$O$16))</f>
        <v>0</v>
      </c>
      <c r="O604" s="3">
        <f>IF(Расчет!P618=0,Расчет!L618,0)</f>
        <v>0</v>
      </c>
      <c r="P604" s="12">
        <f t="shared" si="74"/>
        <v>0</v>
      </c>
      <c r="Q604" s="3">
        <f>IF(Расчет!H618='ФОРМУЛЫ!'!$B$5,'ФОРМУЛЫ!'!A604,0)</f>
        <v>0</v>
      </c>
      <c r="R604" s="3">
        <f>IF(Расчет!H618='ФОРМУЛЫ!'!$B$4,'ФОРМУЛЫ!'!A604,0)</f>
        <v>0</v>
      </c>
      <c r="S604" s="3">
        <f>IF(Расчет!H618='ФОРМУЛЫ!'!$B$6,'ФОРМУЛЫ!'!A604,0)</f>
        <v>0</v>
      </c>
      <c r="T604" s="5">
        <f>ROUND((IF(Расчет!R618='ФОРМУЛЫ!'!$E$3,(A604-A604/1.18),IF(Расчет!R618='ФОРМУЛЫ!'!$E$4,0,IF(Расчет!R618='ФОРМУЛЫ!'!$E$5,(A604-A604/1.1),X))))*Расчет!E618,2)</f>
        <v>0</v>
      </c>
      <c r="U604" s="3">
        <f>ROUND((IF(Расчет!R618='ФОРМУЛЫ!'!$E$3,(J604-J604/1.18),IF(Расчет!R618='ФОРМУЛЫ!'!$E$4,0,IF(Расчет!R618='ФОРМУЛЫ!'!$E$5,(J604-J604/1.1),X))))*Расчет!E618,2)</f>
        <v>0</v>
      </c>
      <c r="V604" s="3">
        <f>ROUND((J604-J604/1.18)*Расчет!E618,2)</f>
        <v>0</v>
      </c>
      <c r="W604" s="3">
        <f>ROUND(A604*Расчет!E618*0.21/365,2)</f>
        <v>0</v>
      </c>
      <c r="X604" s="3">
        <f t="shared" si="75"/>
        <v>0</v>
      </c>
      <c r="Y604" s="3">
        <f>IF(($Q$2-Расчет!X618)&gt;0,($Q$2-Расчет!X618),0)</f>
        <v>0</v>
      </c>
      <c r="Z604" s="3">
        <f t="shared" si="76"/>
        <v>0</v>
      </c>
      <c r="AA604" s="3">
        <f>IF(IF(Y604&gt;0,$Q$3-$Q$2,$Q$3-Расчет!X618)&gt;0,IF(Y604&gt;0,$Q$3-$Q$2,$Q$3-Расчет!X618),0)</f>
        <v>0</v>
      </c>
      <c r="AB604" s="3">
        <f t="shared" si="77"/>
        <v>0</v>
      </c>
      <c r="AC604" s="3">
        <f>IF(IF(AA604&gt;0,$Q$4-$Q$3,$Q$4-Расчет!X618)&gt;0,IF(AA604&gt;0,$Q$4-$Q$3,$Q$4-Расчет!X618),0)</f>
        <v>0</v>
      </c>
      <c r="AD604" s="3">
        <f t="shared" si="78"/>
        <v>0</v>
      </c>
      <c r="AE604" s="3">
        <f>IF(IF(AC604&gt;0,$Q$5-$Q$4,$Q$5-Расчет!X618)&gt;0,IF(AC604&gt;0,$Q$5-$Q$4,$Q$5-Расчет!X618),0)</f>
        <v>0</v>
      </c>
      <c r="AF604" s="3">
        <f t="shared" si="79"/>
        <v>0</v>
      </c>
      <c r="AG604" s="3">
        <f>IF(IF(AE604&gt;0,$Q$6-$Q$5,$Q$6-Расчет!X618)&gt;0,IF(AE604&gt;0,$Q$6-$Q$5,$Q$6-Расчет!X618),0)</f>
        <v>0</v>
      </c>
      <c r="AH604" s="3">
        <f t="shared" si="80"/>
        <v>0</v>
      </c>
    </row>
    <row r="605" spans="1:34" x14ac:dyDescent="0.25">
      <c r="A605" s="3">
        <f>IF(Расчет!H619='ФОРМУЛЫ!'!$B$4,Расчет!G619*Расчет!$N$28,IF(Расчет!H619='ФОРМУЛЫ!'!$B$5,Расчет!G619,IF(Расчет!H619='ФОРМУЛЫ!'!$B$6,Расчет!G619*Расчет!$O$28,0)))</f>
        <v>0</v>
      </c>
      <c r="B605" s="3">
        <f>A605*Расчет!E619</f>
        <v>0</v>
      </c>
      <c r="C605" s="3">
        <f>IF(Расчет!J619='ФОРМУЛЫ!'!$B$3,Расчет!G619*Расчет!I619/100,IF(Расчет!J619='ФОРМУЛЫ!'!$B$4,Расчет!I619*Расчет!$N$28,IF(Расчет!J619='ФОРМУЛЫ!'!$B$5,Расчет!I619,IF(Расчет!J619='ФОРМУЛЫ!'!$B$6,Расчет!I619*Расчет!$O$28,0))))</f>
        <v>0</v>
      </c>
      <c r="D605" s="3">
        <f>C605*Расчет!E619</f>
        <v>0</v>
      </c>
      <c r="E605" s="3">
        <f t="shared" si="73"/>
        <v>0</v>
      </c>
      <c r="F605" s="3">
        <f>E605*Расчет!E619</f>
        <v>0</v>
      </c>
      <c r="G605" s="3">
        <f>IF(Расчет!M619="",'ФОРМУЛЫ!'!E605*(100+Расчет!$M$28)/100,'ФОРМУЛЫ!'!E605*(100+Расчет!M619)/100)</f>
        <v>0</v>
      </c>
      <c r="H605" s="7">
        <f>IF(Расчет!M619="",ROUND(Расчет!K619*(1+Расчет!$M$28/100),0),ROUND(Расчет!K619*(1+Расчет!M619/100),0))</f>
        <v>0</v>
      </c>
      <c r="I605" s="7">
        <f>IF(Расчет!M619="",(Расчет!$M$28+100)/100,(Расчет!M619+100)/100)</f>
        <v>1.2</v>
      </c>
      <c r="J605" s="5">
        <f>IF(Расчет!P619="",IF($O$16=0,'ФОРМУЛЫ!'!H605,ROUND(Расчет!K619*'ФОРМУЛЫ!'!I605+L605,0)),Расчет!P619)</f>
        <v>0</v>
      </c>
      <c r="K605" s="5">
        <f>J605*Расчет!E619</f>
        <v>0</v>
      </c>
      <c r="L605" s="3">
        <f>IF($O$16=0,0,$M$16*(Расчет!K619/$O$16))</f>
        <v>0</v>
      </c>
      <c r="O605" s="3">
        <f>IF(Расчет!P619=0,Расчет!L619,0)</f>
        <v>0</v>
      </c>
      <c r="P605" s="12">
        <f t="shared" si="74"/>
        <v>0</v>
      </c>
      <c r="Q605" s="3">
        <f>IF(Расчет!H619='ФОРМУЛЫ!'!$B$5,'ФОРМУЛЫ!'!A605,0)</f>
        <v>0</v>
      </c>
      <c r="R605" s="3">
        <f>IF(Расчет!H619='ФОРМУЛЫ!'!$B$4,'ФОРМУЛЫ!'!A605,0)</f>
        <v>0</v>
      </c>
      <c r="S605" s="3">
        <f>IF(Расчет!H619='ФОРМУЛЫ!'!$B$6,'ФОРМУЛЫ!'!A605,0)</f>
        <v>0</v>
      </c>
      <c r="T605" s="5">
        <f>ROUND((IF(Расчет!R619='ФОРМУЛЫ!'!$E$3,(A605-A605/1.18),IF(Расчет!R619='ФОРМУЛЫ!'!$E$4,0,IF(Расчет!R619='ФОРМУЛЫ!'!$E$5,(A605-A605/1.1),X))))*Расчет!E619,2)</f>
        <v>0</v>
      </c>
      <c r="U605" s="3">
        <f>ROUND((IF(Расчет!R619='ФОРМУЛЫ!'!$E$3,(J605-J605/1.18),IF(Расчет!R619='ФОРМУЛЫ!'!$E$4,0,IF(Расчет!R619='ФОРМУЛЫ!'!$E$5,(J605-J605/1.1),X))))*Расчет!E619,2)</f>
        <v>0</v>
      </c>
      <c r="V605" s="3">
        <f>ROUND((J605-J605/1.18)*Расчет!E619,2)</f>
        <v>0</v>
      </c>
      <c r="W605" s="3">
        <f>ROUND(A605*Расчет!E619*0.21/365,2)</f>
        <v>0</v>
      </c>
      <c r="X605" s="3">
        <f t="shared" si="75"/>
        <v>0</v>
      </c>
      <c r="Y605" s="3">
        <f>IF(($Q$2-Расчет!X619)&gt;0,($Q$2-Расчет!X619),0)</f>
        <v>0</v>
      </c>
      <c r="Z605" s="3">
        <f t="shared" si="76"/>
        <v>0</v>
      </c>
      <c r="AA605" s="3">
        <f>IF(IF(Y605&gt;0,$Q$3-$Q$2,$Q$3-Расчет!X619)&gt;0,IF(Y605&gt;0,$Q$3-$Q$2,$Q$3-Расчет!X619),0)</f>
        <v>0</v>
      </c>
      <c r="AB605" s="3">
        <f t="shared" si="77"/>
        <v>0</v>
      </c>
      <c r="AC605" s="3">
        <f>IF(IF(AA605&gt;0,$Q$4-$Q$3,$Q$4-Расчет!X619)&gt;0,IF(AA605&gt;0,$Q$4-$Q$3,$Q$4-Расчет!X619),0)</f>
        <v>0</v>
      </c>
      <c r="AD605" s="3">
        <f t="shared" si="78"/>
        <v>0</v>
      </c>
      <c r="AE605" s="3">
        <f>IF(IF(AC605&gt;0,$Q$5-$Q$4,$Q$5-Расчет!X619)&gt;0,IF(AC605&gt;0,$Q$5-$Q$4,$Q$5-Расчет!X619),0)</f>
        <v>0</v>
      </c>
      <c r="AF605" s="3">
        <f t="shared" si="79"/>
        <v>0</v>
      </c>
      <c r="AG605" s="3">
        <f>IF(IF(AE605&gt;0,$Q$6-$Q$5,$Q$6-Расчет!X619)&gt;0,IF(AE605&gt;0,$Q$6-$Q$5,$Q$6-Расчет!X619),0)</f>
        <v>0</v>
      </c>
      <c r="AH605" s="3">
        <f t="shared" si="80"/>
        <v>0</v>
      </c>
    </row>
    <row r="606" spans="1:34" x14ac:dyDescent="0.25">
      <c r="A606" s="3">
        <f>IF(Расчет!H620='ФОРМУЛЫ!'!$B$4,Расчет!G620*Расчет!$N$28,IF(Расчет!H620='ФОРМУЛЫ!'!$B$5,Расчет!G620,IF(Расчет!H620='ФОРМУЛЫ!'!$B$6,Расчет!G620*Расчет!$O$28,0)))</f>
        <v>0</v>
      </c>
      <c r="B606" s="3">
        <f>A606*Расчет!E620</f>
        <v>0</v>
      </c>
      <c r="C606" s="3">
        <f>IF(Расчет!J620='ФОРМУЛЫ!'!$B$3,Расчет!G620*Расчет!I620/100,IF(Расчет!J620='ФОРМУЛЫ!'!$B$4,Расчет!I620*Расчет!$N$28,IF(Расчет!J620='ФОРМУЛЫ!'!$B$5,Расчет!I620,IF(Расчет!J620='ФОРМУЛЫ!'!$B$6,Расчет!I620*Расчет!$O$28,0))))</f>
        <v>0</v>
      </c>
      <c r="D606" s="3">
        <f>C606*Расчет!E620</f>
        <v>0</v>
      </c>
      <c r="E606" s="3">
        <f t="shared" si="73"/>
        <v>0</v>
      </c>
      <c r="F606" s="3">
        <f>E606*Расчет!E620</f>
        <v>0</v>
      </c>
      <c r="G606" s="3">
        <f>IF(Расчет!M620="",'ФОРМУЛЫ!'!E606*(100+Расчет!$M$28)/100,'ФОРМУЛЫ!'!E606*(100+Расчет!M620)/100)</f>
        <v>0</v>
      </c>
      <c r="H606" s="7">
        <f>IF(Расчет!M620="",ROUND(Расчет!K620*(1+Расчет!$M$28/100),0),ROUND(Расчет!K620*(1+Расчет!M620/100),0))</f>
        <v>0</v>
      </c>
      <c r="I606" s="7">
        <f>IF(Расчет!M620="",(Расчет!$M$28+100)/100,(Расчет!M620+100)/100)</f>
        <v>1.2</v>
      </c>
      <c r="J606" s="5">
        <f>IF(Расчет!P620="",IF($O$16=0,'ФОРМУЛЫ!'!H606,ROUND(Расчет!K620*'ФОРМУЛЫ!'!I606+L606,0)),Расчет!P620)</f>
        <v>0</v>
      </c>
      <c r="K606" s="5">
        <f>J606*Расчет!E620</f>
        <v>0</v>
      </c>
      <c r="L606" s="3">
        <f>IF($O$16=0,0,$M$16*(Расчет!K620/$O$16))</f>
        <v>0</v>
      </c>
      <c r="O606" s="3">
        <f>IF(Расчет!P620=0,Расчет!L620,0)</f>
        <v>0</v>
      </c>
      <c r="P606" s="12">
        <f t="shared" si="74"/>
        <v>0</v>
      </c>
      <c r="Q606" s="3">
        <f>IF(Расчет!H620='ФОРМУЛЫ!'!$B$5,'ФОРМУЛЫ!'!A606,0)</f>
        <v>0</v>
      </c>
      <c r="R606" s="3">
        <f>IF(Расчет!H620='ФОРМУЛЫ!'!$B$4,'ФОРМУЛЫ!'!A606,0)</f>
        <v>0</v>
      </c>
      <c r="S606" s="3">
        <f>IF(Расчет!H620='ФОРМУЛЫ!'!$B$6,'ФОРМУЛЫ!'!A606,0)</f>
        <v>0</v>
      </c>
      <c r="T606" s="5">
        <f>ROUND((IF(Расчет!R620='ФОРМУЛЫ!'!$E$3,(A606-A606/1.18),IF(Расчет!R620='ФОРМУЛЫ!'!$E$4,0,IF(Расчет!R620='ФОРМУЛЫ!'!$E$5,(A606-A606/1.1),X))))*Расчет!E620,2)</f>
        <v>0</v>
      </c>
      <c r="U606" s="3">
        <f>ROUND((IF(Расчет!R620='ФОРМУЛЫ!'!$E$3,(J606-J606/1.18),IF(Расчет!R620='ФОРМУЛЫ!'!$E$4,0,IF(Расчет!R620='ФОРМУЛЫ!'!$E$5,(J606-J606/1.1),X))))*Расчет!E620,2)</f>
        <v>0</v>
      </c>
      <c r="V606" s="3">
        <f>ROUND((J606-J606/1.18)*Расчет!E620,2)</f>
        <v>0</v>
      </c>
      <c r="W606" s="3">
        <f>ROUND(A606*Расчет!E620*0.21/365,2)</f>
        <v>0</v>
      </c>
      <c r="X606" s="3">
        <f t="shared" si="75"/>
        <v>0</v>
      </c>
      <c r="Y606" s="3">
        <f>IF(($Q$2-Расчет!X620)&gt;0,($Q$2-Расчет!X620),0)</f>
        <v>0</v>
      </c>
      <c r="Z606" s="3">
        <f t="shared" si="76"/>
        <v>0</v>
      </c>
      <c r="AA606" s="3">
        <f>IF(IF(Y606&gt;0,$Q$3-$Q$2,$Q$3-Расчет!X620)&gt;0,IF(Y606&gt;0,$Q$3-$Q$2,$Q$3-Расчет!X620),0)</f>
        <v>0</v>
      </c>
      <c r="AB606" s="3">
        <f t="shared" si="77"/>
        <v>0</v>
      </c>
      <c r="AC606" s="3">
        <f>IF(IF(AA606&gt;0,$Q$4-$Q$3,$Q$4-Расчет!X620)&gt;0,IF(AA606&gt;0,$Q$4-$Q$3,$Q$4-Расчет!X620),0)</f>
        <v>0</v>
      </c>
      <c r="AD606" s="3">
        <f t="shared" si="78"/>
        <v>0</v>
      </c>
      <c r="AE606" s="3">
        <f>IF(IF(AC606&gt;0,$Q$5-$Q$4,$Q$5-Расчет!X620)&gt;0,IF(AC606&gt;0,$Q$5-$Q$4,$Q$5-Расчет!X620),0)</f>
        <v>0</v>
      </c>
      <c r="AF606" s="3">
        <f t="shared" si="79"/>
        <v>0</v>
      </c>
      <c r="AG606" s="3">
        <f>IF(IF(AE606&gt;0,$Q$6-$Q$5,$Q$6-Расчет!X620)&gt;0,IF(AE606&gt;0,$Q$6-$Q$5,$Q$6-Расчет!X620),0)</f>
        <v>0</v>
      </c>
      <c r="AH606" s="3">
        <f t="shared" si="80"/>
        <v>0</v>
      </c>
    </row>
    <row r="607" spans="1:34" x14ac:dyDescent="0.25">
      <c r="A607" s="3">
        <f>IF(Расчет!H621='ФОРМУЛЫ!'!$B$4,Расчет!G621*Расчет!$N$28,IF(Расчет!H621='ФОРМУЛЫ!'!$B$5,Расчет!G621,IF(Расчет!H621='ФОРМУЛЫ!'!$B$6,Расчет!G621*Расчет!$O$28,0)))</f>
        <v>0</v>
      </c>
      <c r="B607" s="3">
        <f>A607*Расчет!E621</f>
        <v>0</v>
      </c>
      <c r="C607" s="3">
        <f>IF(Расчет!J621='ФОРМУЛЫ!'!$B$3,Расчет!G621*Расчет!I621/100,IF(Расчет!J621='ФОРМУЛЫ!'!$B$4,Расчет!I621*Расчет!$N$28,IF(Расчет!J621='ФОРМУЛЫ!'!$B$5,Расчет!I621,IF(Расчет!J621='ФОРМУЛЫ!'!$B$6,Расчет!I621*Расчет!$O$28,0))))</f>
        <v>0</v>
      </c>
      <c r="D607" s="3">
        <f>C607*Расчет!E621</f>
        <v>0</v>
      </c>
      <c r="E607" s="3">
        <f t="shared" si="73"/>
        <v>0</v>
      </c>
      <c r="F607" s="3">
        <f>E607*Расчет!E621</f>
        <v>0</v>
      </c>
      <c r="G607" s="3">
        <f>IF(Расчет!M621="",'ФОРМУЛЫ!'!E607*(100+Расчет!$M$28)/100,'ФОРМУЛЫ!'!E607*(100+Расчет!M621)/100)</f>
        <v>0</v>
      </c>
      <c r="H607" s="7">
        <f>IF(Расчет!M621="",ROUND(Расчет!K621*(1+Расчет!$M$28/100),0),ROUND(Расчет!K621*(1+Расчет!M621/100),0))</f>
        <v>0</v>
      </c>
      <c r="I607" s="7">
        <f>IF(Расчет!M621="",(Расчет!$M$28+100)/100,(Расчет!M621+100)/100)</f>
        <v>1.2</v>
      </c>
      <c r="J607" s="5">
        <f>IF(Расчет!P621="",IF($O$16=0,'ФОРМУЛЫ!'!H607,ROUND(Расчет!K621*'ФОРМУЛЫ!'!I607+L607,0)),Расчет!P621)</f>
        <v>0</v>
      </c>
      <c r="K607" s="5">
        <f>J607*Расчет!E621</f>
        <v>0</v>
      </c>
      <c r="L607" s="3">
        <f>IF($O$16=0,0,$M$16*(Расчет!K621/$O$16))</f>
        <v>0</v>
      </c>
      <c r="O607" s="3">
        <f>IF(Расчет!P621=0,Расчет!L621,0)</f>
        <v>0</v>
      </c>
      <c r="P607" s="12">
        <f t="shared" si="74"/>
        <v>0</v>
      </c>
      <c r="Q607" s="3">
        <f>IF(Расчет!H621='ФОРМУЛЫ!'!$B$5,'ФОРМУЛЫ!'!A607,0)</f>
        <v>0</v>
      </c>
      <c r="R607" s="3">
        <f>IF(Расчет!H621='ФОРМУЛЫ!'!$B$4,'ФОРМУЛЫ!'!A607,0)</f>
        <v>0</v>
      </c>
      <c r="S607" s="3">
        <f>IF(Расчет!H621='ФОРМУЛЫ!'!$B$6,'ФОРМУЛЫ!'!A607,0)</f>
        <v>0</v>
      </c>
      <c r="T607" s="5">
        <f>ROUND((IF(Расчет!R621='ФОРМУЛЫ!'!$E$3,(A607-A607/1.18),IF(Расчет!R621='ФОРМУЛЫ!'!$E$4,0,IF(Расчет!R621='ФОРМУЛЫ!'!$E$5,(A607-A607/1.1),X))))*Расчет!E621,2)</f>
        <v>0</v>
      </c>
      <c r="U607" s="3">
        <f>ROUND((IF(Расчет!R621='ФОРМУЛЫ!'!$E$3,(J607-J607/1.18),IF(Расчет!R621='ФОРМУЛЫ!'!$E$4,0,IF(Расчет!R621='ФОРМУЛЫ!'!$E$5,(J607-J607/1.1),X))))*Расчет!E621,2)</f>
        <v>0</v>
      </c>
      <c r="V607" s="3">
        <f>ROUND((J607-J607/1.18)*Расчет!E621,2)</f>
        <v>0</v>
      </c>
      <c r="W607" s="3">
        <f>ROUND(A607*Расчет!E621*0.21/365,2)</f>
        <v>0</v>
      </c>
      <c r="X607" s="3">
        <f t="shared" si="75"/>
        <v>0</v>
      </c>
      <c r="Y607" s="3">
        <f>IF(($Q$2-Расчет!X621)&gt;0,($Q$2-Расчет!X621),0)</f>
        <v>0</v>
      </c>
      <c r="Z607" s="3">
        <f t="shared" si="76"/>
        <v>0</v>
      </c>
      <c r="AA607" s="3">
        <f>IF(IF(Y607&gt;0,$Q$3-$Q$2,$Q$3-Расчет!X621)&gt;0,IF(Y607&gt;0,$Q$3-$Q$2,$Q$3-Расчет!X621),0)</f>
        <v>0</v>
      </c>
      <c r="AB607" s="3">
        <f t="shared" si="77"/>
        <v>0</v>
      </c>
      <c r="AC607" s="3">
        <f>IF(IF(AA607&gt;0,$Q$4-$Q$3,$Q$4-Расчет!X621)&gt;0,IF(AA607&gt;0,$Q$4-$Q$3,$Q$4-Расчет!X621),0)</f>
        <v>0</v>
      </c>
      <c r="AD607" s="3">
        <f t="shared" si="78"/>
        <v>0</v>
      </c>
      <c r="AE607" s="3">
        <f>IF(IF(AC607&gt;0,$Q$5-$Q$4,$Q$5-Расчет!X621)&gt;0,IF(AC607&gt;0,$Q$5-$Q$4,$Q$5-Расчет!X621),0)</f>
        <v>0</v>
      </c>
      <c r="AF607" s="3">
        <f t="shared" si="79"/>
        <v>0</v>
      </c>
      <c r="AG607" s="3">
        <f>IF(IF(AE607&gt;0,$Q$6-$Q$5,$Q$6-Расчет!X621)&gt;0,IF(AE607&gt;0,$Q$6-$Q$5,$Q$6-Расчет!X621),0)</f>
        <v>0</v>
      </c>
      <c r="AH607" s="3">
        <f t="shared" si="80"/>
        <v>0</v>
      </c>
    </row>
    <row r="608" spans="1:34" x14ac:dyDescent="0.25">
      <c r="A608" s="3">
        <f>IF(Расчет!H622='ФОРМУЛЫ!'!$B$4,Расчет!G622*Расчет!$N$28,IF(Расчет!H622='ФОРМУЛЫ!'!$B$5,Расчет!G622,IF(Расчет!H622='ФОРМУЛЫ!'!$B$6,Расчет!G622*Расчет!$O$28,0)))</f>
        <v>0</v>
      </c>
      <c r="B608" s="3">
        <f>A608*Расчет!E622</f>
        <v>0</v>
      </c>
      <c r="C608" s="3">
        <f>IF(Расчет!J622='ФОРМУЛЫ!'!$B$3,Расчет!G622*Расчет!I622/100,IF(Расчет!J622='ФОРМУЛЫ!'!$B$4,Расчет!I622*Расчет!$N$28,IF(Расчет!J622='ФОРМУЛЫ!'!$B$5,Расчет!I622,IF(Расчет!J622='ФОРМУЛЫ!'!$B$6,Расчет!I622*Расчет!$O$28,0))))</f>
        <v>0</v>
      </c>
      <c r="D608" s="3">
        <f>C608*Расчет!E622</f>
        <v>0</v>
      </c>
      <c r="E608" s="3">
        <f t="shared" si="73"/>
        <v>0</v>
      </c>
      <c r="F608" s="3">
        <f>E608*Расчет!E622</f>
        <v>0</v>
      </c>
      <c r="G608" s="3">
        <f>IF(Расчет!M622="",'ФОРМУЛЫ!'!E608*(100+Расчет!$M$28)/100,'ФОРМУЛЫ!'!E608*(100+Расчет!M622)/100)</f>
        <v>0</v>
      </c>
      <c r="H608" s="7">
        <f>IF(Расчет!M622="",ROUND(Расчет!K622*(1+Расчет!$M$28/100),0),ROUND(Расчет!K622*(1+Расчет!M622/100),0))</f>
        <v>0</v>
      </c>
      <c r="I608" s="7">
        <f>IF(Расчет!M622="",(Расчет!$M$28+100)/100,(Расчет!M622+100)/100)</f>
        <v>1.2</v>
      </c>
      <c r="J608" s="5">
        <f>IF(Расчет!P622="",IF($O$16=0,'ФОРМУЛЫ!'!H608,ROUND(Расчет!K622*'ФОРМУЛЫ!'!I608+L608,0)),Расчет!P622)</f>
        <v>0</v>
      </c>
      <c r="K608" s="5">
        <f>J608*Расчет!E622</f>
        <v>0</v>
      </c>
      <c r="L608" s="3">
        <f>IF($O$16=0,0,$M$16*(Расчет!K622/$O$16))</f>
        <v>0</v>
      </c>
      <c r="O608" s="3">
        <f>IF(Расчет!P622=0,Расчет!L622,0)</f>
        <v>0</v>
      </c>
      <c r="P608" s="12">
        <f t="shared" si="74"/>
        <v>0</v>
      </c>
      <c r="Q608" s="3">
        <f>IF(Расчет!H622='ФОРМУЛЫ!'!$B$5,'ФОРМУЛЫ!'!A608,0)</f>
        <v>0</v>
      </c>
      <c r="R608" s="3">
        <f>IF(Расчет!H622='ФОРМУЛЫ!'!$B$4,'ФОРМУЛЫ!'!A608,0)</f>
        <v>0</v>
      </c>
      <c r="S608" s="3">
        <f>IF(Расчет!H622='ФОРМУЛЫ!'!$B$6,'ФОРМУЛЫ!'!A608,0)</f>
        <v>0</v>
      </c>
      <c r="T608" s="5">
        <f>ROUND((IF(Расчет!R622='ФОРМУЛЫ!'!$E$3,(A608-A608/1.18),IF(Расчет!R622='ФОРМУЛЫ!'!$E$4,0,IF(Расчет!R622='ФОРМУЛЫ!'!$E$5,(A608-A608/1.1),X))))*Расчет!E622,2)</f>
        <v>0</v>
      </c>
      <c r="U608" s="3">
        <f>ROUND((IF(Расчет!R622='ФОРМУЛЫ!'!$E$3,(J608-J608/1.18),IF(Расчет!R622='ФОРМУЛЫ!'!$E$4,0,IF(Расчет!R622='ФОРМУЛЫ!'!$E$5,(J608-J608/1.1),X))))*Расчет!E622,2)</f>
        <v>0</v>
      </c>
      <c r="V608" s="3">
        <f>ROUND((J608-J608/1.18)*Расчет!E622,2)</f>
        <v>0</v>
      </c>
      <c r="W608" s="3">
        <f>ROUND(A608*Расчет!E622*0.21/365,2)</f>
        <v>0</v>
      </c>
      <c r="X608" s="3">
        <f t="shared" si="75"/>
        <v>0</v>
      </c>
      <c r="Y608" s="3">
        <f>IF(($Q$2-Расчет!X622)&gt;0,($Q$2-Расчет!X622),0)</f>
        <v>0</v>
      </c>
      <c r="Z608" s="3">
        <f t="shared" si="76"/>
        <v>0</v>
      </c>
      <c r="AA608" s="3">
        <f>IF(IF(Y608&gt;0,$Q$3-$Q$2,$Q$3-Расчет!X622)&gt;0,IF(Y608&gt;0,$Q$3-$Q$2,$Q$3-Расчет!X622),0)</f>
        <v>0</v>
      </c>
      <c r="AB608" s="3">
        <f t="shared" si="77"/>
        <v>0</v>
      </c>
      <c r="AC608" s="3">
        <f>IF(IF(AA608&gt;0,$Q$4-$Q$3,$Q$4-Расчет!X622)&gt;0,IF(AA608&gt;0,$Q$4-$Q$3,$Q$4-Расчет!X622),0)</f>
        <v>0</v>
      </c>
      <c r="AD608" s="3">
        <f t="shared" si="78"/>
        <v>0</v>
      </c>
      <c r="AE608" s="3">
        <f>IF(IF(AC608&gt;0,$Q$5-$Q$4,$Q$5-Расчет!X622)&gt;0,IF(AC608&gt;0,$Q$5-$Q$4,$Q$5-Расчет!X622),0)</f>
        <v>0</v>
      </c>
      <c r="AF608" s="3">
        <f t="shared" si="79"/>
        <v>0</v>
      </c>
      <c r="AG608" s="3">
        <f>IF(IF(AE608&gt;0,$Q$6-$Q$5,$Q$6-Расчет!X622)&gt;0,IF(AE608&gt;0,$Q$6-$Q$5,$Q$6-Расчет!X622),0)</f>
        <v>0</v>
      </c>
      <c r="AH608" s="3">
        <f t="shared" si="80"/>
        <v>0</v>
      </c>
    </row>
    <row r="609" spans="1:34" x14ac:dyDescent="0.25">
      <c r="A609" s="3">
        <f>IF(Расчет!H623='ФОРМУЛЫ!'!$B$4,Расчет!G623*Расчет!$N$28,IF(Расчет!H623='ФОРМУЛЫ!'!$B$5,Расчет!G623,IF(Расчет!H623='ФОРМУЛЫ!'!$B$6,Расчет!G623*Расчет!$O$28,0)))</f>
        <v>0</v>
      </c>
      <c r="B609" s="3">
        <f>A609*Расчет!E623</f>
        <v>0</v>
      </c>
      <c r="C609" s="3">
        <f>IF(Расчет!J623='ФОРМУЛЫ!'!$B$3,Расчет!G623*Расчет!I623/100,IF(Расчет!J623='ФОРМУЛЫ!'!$B$4,Расчет!I623*Расчет!$N$28,IF(Расчет!J623='ФОРМУЛЫ!'!$B$5,Расчет!I623,IF(Расчет!J623='ФОРМУЛЫ!'!$B$6,Расчет!I623*Расчет!$O$28,0))))</f>
        <v>0</v>
      </c>
      <c r="D609" s="3">
        <f>C609*Расчет!E623</f>
        <v>0</v>
      </c>
      <c r="E609" s="3">
        <f t="shared" si="73"/>
        <v>0</v>
      </c>
      <c r="F609" s="3">
        <f>E609*Расчет!E623</f>
        <v>0</v>
      </c>
      <c r="G609" s="3">
        <f>IF(Расчет!M623="",'ФОРМУЛЫ!'!E609*(100+Расчет!$M$28)/100,'ФОРМУЛЫ!'!E609*(100+Расчет!M623)/100)</f>
        <v>0</v>
      </c>
      <c r="H609" s="7">
        <f>IF(Расчет!M623="",ROUND(Расчет!K623*(1+Расчет!$M$28/100),0),ROUND(Расчет!K623*(1+Расчет!M623/100),0))</f>
        <v>0</v>
      </c>
      <c r="I609" s="7">
        <f>IF(Расчет!M623="",(Расчет!$M$28+100)/100,(Расчет!M623+100)/100)</f>
        <v>1.2</v>
      </c>
      <c r="J609" s="5">
        <f>IF(Расчет!P623="",IF($O$16=0,'ФОРМУЛЫ!'!H609,ROUND(Расчет!K623*'ФОРМУЛЫ!'!I609+L609,0)),Расчет!P623)</f>
        <v>0</v>
      </c>
      <c r="K609" s="5">
        <f>J609*Расчет!E623</f>
        <v>0</v>
      </c>
      <c r="L609" s="3">
        <f>IF($O$16=0,0,$M$16*(Расчет!K623/$O$16))</f>
        <v>0</v>
      </c>
      <c r="O609" s="3">
        <f>IF(Расчет!P623=0,Расчет!L623,0)</f>
        <v>0</v>
      </c>
      <c r="P609" s="12">
        <f t="shared" si="74"/>
        <v>0</v>
      </c>
      <c r="Q609" s="3">
        <f>IF(Расчет!H623='ФОРМУЛЫ!'!$B$5,'ФОРМУЛЫ!'!A609,0)</f>
        <v>0</v>
      </c>
      <c r="R609" s="3">
        <f>IF(Расчет!H623='ФОРМУЛЫ!'!$B$4,'ФОРМУЛЫ!'!A609,0)</f>
        <v>0</v>
      </c>
      <c r="S609" s="3">
        <f>IF(Расчет!H623='ФОРМУЛЫ!'!$B$6,'ФОРМУЛЫ!'!A609,0)</f>
        <v>0</v>
      </c>
      <c r="T609" s="5">
        <f>ROUND((IF(Расчет!R623='ФОРМУЛЫ!'!$E$3,(A609-A609/1.18),IF(Расчет!R623='ФОРМУЛЫ!'!$E$4,0,IF(Расчет!R623='ФОРМУЛЫ!'!$E$5,(A609-A609/1.1),X))))*Расчет!E623,2)</f>
        <v>0</v>
      </c>
      <c r="U609" s="3">
        <f>ROUND((IF(Расчет!R623='ФОРМУЛЫ!'!$E$3,(J609-J609/1.18),IF(Расчет!R623='ФОРМУЛЫ!'!$E$4,0,IF(Расчет!R623='ФОРМУЛЫ!'!$E$5,(J609-J609/1.1),X))))*Расчет!E623,2)</f>
        <v>0</v>
      </c>
      <c r="V609" s="3">
        <f>ROUND((J609-J609/1.18)*Расчет!E623,2)</f>
        <v>0</v>
      </c>
      <c r="W609" s="3">
        <f>ROUND(A609*Расчет!E623*0.21/365,2)</f>
        <v>0</v>
      </c>
      <c r="X609" s="3">
        <f t="shared" si="75"/>
        <v>0</v>
      </c>
      <c r="Y609" s="3">
        <f>IF(($Q$2-Расчет!X623)&gt;0,($Q$2-Расчет!X623),0)</f>
        <v>0</v>
      </c>
      <c r="Z609" s="3">
        <f t="shared" si="76"/>
        <v>0</v>
      </c>
      <c r="AA609" s="3">
        <f>IF(IF(Y609&gt;0,$Q$3-$Q$2,$Q$3-Расчет!X623)&gt;0,IF(Y609&gt;0,$Q$3-$Q$2,$Q$3-Расчет!X623),0)</f>
        <v>0</v>
      </c>
      <c r="AB609" s="3">
        <f t="shared" si="77"/>
        <v>0</v>
      </c>
      <c r="AC609" s="3">
        <f>IF(IF(AA609&gt;0,$Q$4-$Q$3,$Q$4-Расчет!X623)&gt;0,IF(AA609&gt;0,$Q$4-$Q$3,$Q$4-Расчет!X623),0)</f>
        <v>0</v>
      </c>
      <c r="AD609" s="3">
        <f t="shared" si="78"/>
        <v>0</v>
      </c>
      <c r="AE609" s="3">
        <f>IF(IF(AC609&gt;0,$Q$5-$Q$4,$Q$5-Расчет!X623)&gt;0,IF(AC609&gt;0,$Q$5-$Q$4,$Q$5-Расчет!X623),0)</f>
        <v>0</v>
      </c>
      <c r="AF609" s="3">
        <f t="shared" si="79"/>
        <v>0</v>
      </c>
      <c r="AG609" s="3">
        <f>IF(IF(AE609&gt;0,$Q$6-$Q$5,$Q$6-Расчет!X623)&gt;0,IF(AE609&gt;0,$Q$6-$Q$5,$Q$6-Расчет!X623),0)</f>
        <v>0</v>
      </c>
      <c r="AH609" s="3">
        <f t="shared" si="80"/>
        <v>0</v>
      </c>
    </row>
    <row r="610" spans="1:34" x14ac:dyDescent="0.25">
      <c r="A610" s="3">
        <f>IF(Расчет!H624='ФОРМУЛЫ!'!$B$4,Расчет!G624*Расчет!$N$28,IF(Расчет!H624='ФОРМУЛЫ!'!$B$5,Расчет!G624,IF(Расчет!H624='ФОРМУЛЫ!'!$B$6,Расчет!G624*Расчет!$O$28,0)))</f>
        <v>0</v>
      </c>
      <c r="B610" s="3">
        <f>A610*Расчет!E624</f>
        <v>0</v>
      </c>
      <c r="C610" s="3">
        <f>IF(Расчет!J624='ФОРМУЛЫ!'!$B$3,Расчет!G624*Расчет!I624/100,IF(Расчет!J624='ФОРМУЛЫ!'!$B$4,Расчет!I624*Расчет!$N$28,IF(Расчет!J624='ФОРМУЛЫ!'!$B$5,Расчет!I624,IF(Расчет!J624='ФОРМУЛЫ!'!$B$6,Расчет!I624*Расчет!$O$28,0))))</f>
        <v>0</v>
      </c>
      <c r="D610" s="3">
        <f>C610*Расчет!E624</f>
        <v>0</v>
      </c>
      <c r="E610" s="3">
        <f t="shared" si="73"/>
        <v>0</v>
      </c>
      <c r="F610" s="3">
        <f>E610*Расчет!E624</f>
        <v>0</v>
      </c>
      <c r="G610" s="3">
        <f>IF(Расчет!M624="",'ФОРМУЛЫ!'!E610*(100+Расчет!$M$28)/100,'ФОРМУЛЫ!'!E610*(100+Расчет!M624)/100)</f>
        <v>0</v>
      </c>
      <c r="H610" s="7">
        <f>IF(Расчет!M624="",ROUND(Расчет!K624*(1+Расчет!$M$28/100),0),ROUND(Расчет!K624*(1+Расчет!M624/100),0))</f>
        <v>0</v>
      </c>
      <c r="I610" s="7">
        <f>IF(Расчет!M624="",(Расчет!$M$28+100)/100,(Расчет!M624+100)/100)</f>
        <v>1.2</v>
      </c>
      <c r="J610" s="5">
        <f>IF(Расчет!P624="",IF($O$16=0,'ФОРМУЛЫ!'!H610,ROUND(Расчет!K624*'ФОРМУЛЫ!'!I610+L610,0)),Расчет!P624)</f>
        <v>0</v>
      </c>
      <c r="K610" s="5">
        <f>J610*Расчет!E624</f>
        <v>0</v>
      </c>
      <c r="L610" s="3">
        <f>IF($O$16=0,0,$M$16*(Расчет!K624/$O$16))</f>
        <v>0</v>
      </c>
      <c r="O610" s="3">
        <f>IF(Расчет!P624=0,Расчет!L624,0)</f>
        <v>0</v>
      </c>
      <c r="P610" s="12">
        <f t="shared" si="74"/>
        <v>0</v>
      </c>
      <c r="Q610" s="3">
        <f>IF(Расчет!H624='ФОРМУЛЫ!'!$B$5,'ФОРМУЛЫ!'!A610,0)</f>
        <v>0</v>
      </c>
      <c r="R610" s="3">
        <f>IF(Расчет!H624='ФОРМУЛЫ!'!$B$4,'ФОРМУЛЫ!'!A610,0)</f>
        <v>0</v>
      </c>
      <c r="S610" s="3">
        <f>IF(Расчет!H624='ФОРМУЛЫ!'!$B$6,'ФОРМУЛЫ!'!A610,0)</f>
        <v>0</v>
      </c>
      <c r="T610" s="5">
        <f>ROUND((IF(Расчет!R624='ФОРМУЛЫ!'!$E$3,(A610-A610/1.18),IF(Расчет!R624='ФОРМУЛЫ!'!$E$4,0,IF(Расчет!R624='ФОРМУЛЫ!'!$E$5,(A610-A610/1.1),X))))*Расчет!E624,2)</f>
        <v>0</v>
      </c>
      <c r="U610" s="3">
        <f>ROUND((IF(Расчет!R624='ФОРМУЛЫ!'!$E$3,(J610-J610/1.18),IF(Расчет!R624='ФОРМУЛЫ!'!$E$4,0,IF(Расчет!R624='ФОРМУЛЫ!'!$E$5,(J610-J610/1.1),X))))*Расчет!E624,2)</f>
        <v>0</v>
      </c>
      <c r="V610" s="3">
        <f>ROUND((J610-J610/1.18)*Расчет!E624,2)</f>
        <v>0</v>
      </c>
      <c r="W610" s="3">
        <f>ROUND(A610*Расчет!E624*0.21/365,2)</f>
        <v>0</v>
      </c>
      <c r="X610" s="3">
        <f t="shared" si="75"/>
        <v>0</v>
      </c>
      <c r="Y610" s="3">
        <f>IF(($Q$2-Расчет!X624)&gt;0,($Q$2-Расчет!X624),0)</f>
        <v>0</v>
      </c>
      <c r="Z610" s="3">
        <f t="shared" si="76"/>
        <v>0</v>
      </c>
      <c r="AA610" s="3">
        <f>IF(IF(Y610&gt;0,$Q$3-$Q$2,$Q$3-Расчет!X624)&gt;0,IF(Y610&gt;0,$Q$3-$Q$2,$Q$3-Расчет!X624),0)</f>
        <v>0</v>
      </c>
      <c r="AB610" s="3">
        <f t="shared" si="77"/>
        <v>0</v>
      </c>
      <c r="AC610" s="3">
        <f>IF(IF(AA610&gt;0,$Q$4-$Q$3,$Q$4-Расчет!X624)&gt;0,IF(AA610&gt;0,$Q$4-$Q$3,$Q$4-Расчет!X624),0)</f>
        <v>0</v>
      </c>
      <c r="AD610" s="3">
        <f t="shared" si="78"/>
        <v>0</v>
      </c>
      <c r="AE610" s="3">
        <f>IF(IF(AC610&gt;0,$Q$5-$Q$4,$Q$5-Расчет!X624)&gt;0,IF(AC610&gt;0,$Q$5-$Q$4,$Q$5-Расчет!X624),0)</f>
        <v>0</v>
      </c>
      <c r="AF610" s="3">
        <f t="shared" si="79"/>
        <v>0</v>
      </c>
      <c r="AG610" s="3">
        <f>IF(IF(AE610&gt;0,$Q$6-$Q$5,$Q$6-Расчет!X624)&gt;0,IF(AE610&gt;0,$Q$6-$Q$5,$Q$6-Расчет!X624),0)</f>
        <v>0</v>
      </c>
      <c r="AH610" s="3">
        <f t="shared" si="80"/>
        <v>0</v>
      </c>
    </row>
    <row r="611" spans="1:34" x14ac:dyDescent="0.25">
      <c r="A611" s="3">
        <f>IF(Расчет!H625='ФОРМУЛЫ!'!$B$4,Расчет!G625*Расчет!$N$28,IF(Расчет!H625='ФОРМУЛЫ!'!$B$5,Расчет!G625,IF(Расчет!H625='ФОРМУЛЫ!'!$B$6,Расчет!G625*Расчет!$O$28,0)))</f>
        <v>0</v>
      </c>
      <c r="B611" s="3">
        <f>A611*Расчет!E625</f>
        <v>0</v>
      </c>
      <c r="C611" s="3">
        <f>IF(Расчет!J625='ФОРМУЛЫ!'!$B$3,Расчет!G625*Расчет!I625/100,IF(Расчет!J625='ФОРМУЛЫ!'!$B$4,Расчет!I625*Расчет!$N$28,IF(Расчет!J625='ФОРМУЛЫ!'!$B$5,Расчет!I625,IF(Расчет!J625='ФОРМУЛЫ!'!$B$6,Расчет!I625*Расчет!$O$28,0))))</f>
        <v>0</v>
      </c>
      <c r="D611" s="3">
        <f>C611*Расчет!E625</f>
        <v>0</v>
      </c>
      <c r="E611" s="3">
        <f t="shared" si="73"/>
        <v>0</v>
      </c>
      <c r="F611" s="3">
        <f>E611*Расчет!E625</f>
        <v>0</v>
      </c>
      <c r="G611" s="3">
        <f>IF(Расчет!M625="",'ФОРМУЛЫ!'!E611*(100+Расчет!$M$28)/100,'ФОРМУЛЫ!'!E611*(100+Расчет!M625)/100)</f>
        <v>0</v>
      </c>
      <c r="H611" s="7">
        <f>IF(Расчет!M625="",ROUND(Расчет!K625*(1+Расчет!$M$28/100),0),ROUND(Расчет!K625*(1+Расчет!M625/100),0))</f>
        <v>0</v>
      </c>
      <c r="I611" s="7">
        <f>IF(Расчет!M625="",(Расчет!$M$28+100)/100,(Расчет!M625+100)/100)</f>
        <v>1.2</v>
      </c>
      <c r="J611" s="5">
        <f>IF(Расчет!P625="",IF($O$16=0,'ФОРМУЛЫ!'!H611,ROUND(Расчет!K625*'ФОРМУЛЫ!'!I611+L611,0)),Расчет!P625)</f>
        <v>0</v>
      </c>
      <c r="K611" s="5">
        <f>J611*Расчет!E625</f>
        <v>0</v>
      </c>
      <c r="L611" s="3">
        <f>IF($O$16=0,0,$M$16*(Расчет!K625/$O$16))</f>
        <v>0</v>
      </c>
      <c r="O611" s="3">
        <f>IF(Расчет!P625=0,Расчет!L625,0)</f>
        <v>0</v>
      </c>
      <c r="P611" s="12">
        <f t="shared" si="74"/>
        <v>0</v>
      </c>
      <c r="Q611" s="3">
        <f>IF(Расчет!H625='ФОРМУЛЫ!'!$B$5,'ФОРМУЛЫ!'!A611,0)</f>
        <v>0</v>
      </c>
      <c r="R611" s="3">
        <f>IF(Расчет!H625='ФОРМУЛЫ!'!$B$4,'ФОРМУЛЫ!'!A611,0)</f>
        <v>0</v>
      </c>
      <c r="S611" s="3">
        <f>IF(Расчет!H625='ФОРМУЛЫ!'!$B$6,'ФОРМУЛЫ!'!A611,0)</f>
        <v>0</v>
      </c>
      <c r="T611" s="5">
        <f>ROUND((IF(Расчет!R625='ФОРМУЛЫ!'!$E$3,(A611-A611/1.18),IF(Расчет!R625='ФОРМУЛЫ!'!$E$4,0,IF(Расчет!R625='ФОРМУЛЫ!'!$E$5,(A611-A611/1.1),X))))*Расчет!E625,2)</f>
        <v>0</v>
      </c>
      <c r="U611" s="3">
        <f>ROUND((IF(Расчет!R625='ФОРМУЛЫ!'!$E$3,(J611-J611/1.18),IF(Расчет!R625='ФОРМУЛЫ!'!$E$4,0,IF(Расчет!R625='ФОРМУЛЫ!'!$E$5,(J611-J611/1.1),X))))*Расчет!E625,2)</f>
        <v>0</v>
      </c>
      <c r="V611" s="3">
        <f>ROUND((J611-J611/1.18)*Расчет!E625,2)</f>
        <v>0</v>
      </c>
      <c r="W611" s="3">
        <f>ROUND(A611*Расчет!E625*0.21/365,2)</f>
        <v>0</v>
      </c>
      <c r="X611" s="3">
        <f t="shared" si="75"/>
        <v>0</v>
      </c>
      <c r="Y611" s="3">
        <f>IF(($Q$2-Расчет!X625)&gt;0,($Q$2-Расчет!X625),0)</f>
        <v>0</v>
      </c>
      <c r="Z611" s="3">
        <f t="shared" si="76"/>
        <v>0</v>
      </c>
      <c r="AA611" s="3">
        <f>IF(IF(Y611&gt;0,$Q$3-$Q$2,$Q$3-Расчет!X625)&gt;0,IF(Y611&gt;0,$Q$3-$Q$2,$Q$3-Расчет!X625),0)</f>
        <v>0</v>
      </c>
      <c r="AB611" s="3">
        <f t="shared" si="77"/>
        <v>0</v>
      </c>
      <c r="AC611" s="3">
        <f>IF(IF(AA611&gt;0,$Q$4-$Q$3,$Q$4-Расчет!X625)&gt;0,IF(AA611&gt;0,$Q$4-$Q$3,$Q$4-Расчет!X625),0)</f>
        <v>0</v>
      </c>
      <c r="AD611" s="3">
        <f t="shared" si="78"/>
        <v>0</v>
      </c>
      <c r="AE611" s="3">
        <f>IF(IF(AC611&gt;0,$Q$5-$Q$4,$Q$5-Расчет!X625)&gt;0,IF(AC611&gt;0,$Q$5-$Q$4,$Q$5-Расчет!X625),0)</f>
        <v>0</v>
      </c>
      <c r="AF611" s="3">
        <f t="shared" si="79"/>
        <v>0</v>
      </c>
      <c r="AG611" s="3">
        <f>IF(IF(AE611&gt;0,$Q$6-$Q$5,$Q$6-Расчет!X625)&gt;0,IF(AE611&gt;0,$Q$6-$Q$5,$Q$6-Расчет!X625),0)</f>
        <v>0</v>
      </c>
      <c r="AH611" s="3">
        <f t="shared" si="80"/>
        <v>0</v>
      </c>
    </row>
    <row r="612" spans="1:34" x14ac:dyDescent="0.25">
      <c r="A612" s="3">
        <f>IF(Расчет!H626='ФОРМУЛЫ!'!$B$4,Расчет!G626*Расчет!$N$28,IF(Расчет!H626='ФОРМУЛЫ!'!$B$5,Расчет!G626,IF(Расчет!H626='ФОРМУЛЫ!'!$B$6,Расчет!G626*Расчет!$O$28,0)))</f>
        <v>0</v>
      </c>
      <c r="B612" s="3">
        <f>A612*Расчет!E626</f>
        <v>0</v>
      </c>
      <c r="C612" s="3">
        <f>IF(Расчет!J626='ФОРМУЛЫ!'!$B$3,Расчет!G626*Расчет!I626/100,IF(Расчет!J626='ФОРМУЛЫ!'!$B$4,Расчет!I626*Расчет!$N$28,IF(Расчет!J626='ФОРМУЛЫ!'!$B$5,Расчет!I626,IF(Расчет!J626='ФОРМУЛЫ!'!$B$6,Расчет!I626*Расчет!$O$28,0))))</f>
        <v>0</v>
      </c>
      <c r="D612" s="3">
        <f>C612*Расчет!E626</f>
        <v>0</v>
      </c>
      <c r="E612" s="3">
        <f t="shared" si="73"/>
        <v>0</v>
      </c>
      <c r="F612" s="3">
        <f>E612*Расчет!E626</f>
        <v>0</v>
      </c>
      <c r="G612" s="3">
        <f>IF(Расчет!M626="",'ФОРМУЛЫ!'!E612*(100+Расчет!$M$28)/100,'ФОРМУЛЫ!'!E612*(100+Расчет!M626)/100)</f>
        <v>0</v>
      </c>
      <c r="H612" s="7">
        <f>IF(Расчет!M626="",ROUND(Расчет!K626*(1+Расчет!$M$28/100),0),ROUND(Расчет!K626*(1+Расчет!M626/100),0))</f>
        <v>0</v>
      </c>
      <c r="I612" s="7">
        <f>IF(Расчет!M626="",(Расчет!$M$28+100)/100,(Расчет!M626+100)/100)</f>
        <v>1.2</v>
      </c>
      <c r="J612" s="5">
        <f>IF(Расчет!P626="",IF($O$16=0,'ФОРМУЛЫ!'!H612,ROUND(Расчет!K626*'ФОРМУЛЫ!'!I612+L612,0)),Расчет!P626)</f>
        <v>0</v>
      </c>
      <c r="K612" s="5">
        <f>J612*Расчет!E626</f>
        <v>0</v>
      </c>
      <c r="L612" s="3">
        <f>IF($O$16=0,0,$M$16*(Расчет!K626/$O$16))</f>
        <v>0</v>
      </c>
      <c r="O612" s="3">
        <f>IF(Расчет!P626=0,Расчет!L626,0)</f>
        <v>0</v>
      </c>
      <c r="P612" s="12">
        <f t="shared" si="74"/>
        <v>0</v>
      </c>
      <c r="Q612" s="3">
        <f>IF(Расчет!H626='ФОРМУЛЫ!'!$B$5,'ФОРМУЛЫ!'!A612,0)</f>
        <v>0</v>
      </c>
      <c r="R612" s="3">
        <f>IF(Расчет!H626='ФОРМУЛЫ!'!$B$4,'ФОРМУЛЫ!'!A612,0)</f>
        <v>0</v>
      </c>
      <c r="S612" s="3">
        <f>IF(Расчет!H626='ФОРМУЛЫ!'!$B$6,'ФОРМУЛЫ!'!A612,0)</f>
        <v>0</v>
      </c>
      <c r="T612" s="5">
        <f>ROUND((IF(Расчет!R626='ФОРМУЛЫ!'!$E$3,(A612-A612/1.18),IF(Расчет!R626='ФОРМУЛЫ!'!$E$4,0,IF(Расчет!R626='ФОРМУЛЫ!'!$E$5,(A612-A612/1.1),X))))*Расчет!E626,2)</f>
        <v>0</v>
      </c>
      <c r="U612" s="3">
        <f>ROUND((IF(Расчет!R626='ФОРМУЛЫ!'!$E$3,(J612-J612/1.18),IF(Расчет!R626='ФОРМУЛЫ!'!$E$4,0,IF(Расчет!R626='ФОРМУЛЫ!'!$E$5,(J612-J612/1.1),X))))*Расчет!E626,2)</f>
        <v>0</v>
      </c>
      <c r="V612" s="3">
        <f>ROUND((J612-J612/1.18)*Расчет!E626,2)</f>
        <v>0</v>
      </c>
      <c r="W612" s="3">
        <f>ROUND(A612*Расчет!E626*0.21/365,2)</f>
        <v>0</v>
      </c>
      <c r="X612" s="3">
        <f t="shared" si="75"/>
        <v>0</v>
      </c>
      <c r="Y612" s="3">
        <f>IF(($Q$2-Расчет!X626)&gt;0,($Q$2-Расчет!X626),0)</f>
        <v>0</v>
      </c>
      <c r="Z612" s="3">
        <f t="shared" si="76"/>
        <v>0</v>
      </c>
      <c r="AA612" s="3">
        <f>IF(IF(Y612&gt;0,$Q$3-$Q$2,$Q$3-Расчет!X626)&gt;0,IF(Y612&gt;0,$Q$3-$Q$2,$Q$3-Расчет!X626),0)</f>
        <v>0</v>
      </c>
      <c r="AB612" s="3">
        <f t="shared" si="77"/>
        <v>0</v>
      </c>
      <c r="AC612" s="3">
        <f>IF(IF(AA612&gt;0,$Q$4-$Q$3,$Q$4-Расчет!X626)&gt;0,IF(AA612&gt;0,$Q$4-$Q$3,$Q$4-Расчет!X626),0)</f>
        <v>0</v>
      </c>
      <c r="AD612" s="3">
        <f t="shared" si="78"/>
        <v>0</v>
      </c>
      <c r="AE612" s="3">
        <f>IF(IF(AC612&gt;0,$Q$5-$Q$4,$Q$5-Расчет!X626)&gt;0,IF(AC612&gt;0,$Q$5-$Q$4,$Q$5-Расчет!X626),0)</f>
        <v>0</v>
      </c>
      <c r="AF612" s="3">
        <f t="shared" si="79"/>
        <v>0</v>
      </c>
      <c r="AG612" s="3">
        <f>IF(IF(AE612&gt;0,$Q$6-$Q$5,$Q$6-Расчет!X626)&gt;0,IF(AE612&gt;0,$Q$6-$Q$5,$Q$6-Расчет!X626),0)</f>
        <v>0</v>
      </c>
      <c r="AH612" s="3">
        <f t="shared" si="80"/>
        <v>0</v>
      </c>
    </row>
    <row r="613" spans="1:34" x14ac:dyDescent="0.25">
      <c r="A613" s="3">
        <f>IF(Расчет!H627='ФОРМУЛЫ!'!$B$4,Расчет!G627*Расчет!$N$28,IF(Расчет!H627='ФОРМУЛЫ!'!$B$5,Расчет!G627,IF(Расчет!H627='ФОРМУЛЫ!'!$B$6,Расчет!G627*Расчет!$O$28,0)))</f>
        <v>0</v>
      </c>
      <c r="B613" s="3">
        <f>A613*Расчет!E627</f>
        <v>0</v>
      </c>
      <c r="C613" s="3">
        <f>IF(Расчет!J627='ФОРМУЛЫ!'!$B$3,Расчет!G627*Расчет!I627/100,IF(Расчет!J627='ФОРМУЛЫ!'!$B$4,Расчет!I627*Расчет!$N$28,IF(Расчет!J627='ФОРМУЛЫ!'!$B$5,Расчет!I627,IF(Расчет!J627='ФОРМУЛЫ!'!$B$6,Расчет!I627*Расчет!$O$28,0))))</f>
        <v>0</v>
      </c>
      <c r="D613" s="3">
        <f>C613*Расчет!E627</f>
        <v>0</v>
      </c>
      <c r="E613" s="3">
        <f t="shared" si="73"/>
        <v>0</v>
      </c>
      <c r="F613" s="3">
        <f>E613*Расчет!E627</f>
        <v>0</v>
      </c>
      <c r="G613" s="3">
        <f>IF(Расчет!M627="",'ФОРМУЛЫ!'!E613*(100+Расчет!$M$28)/100,'ФОРМУЛЫ!'!E613*(100+Расчет!M627)/100)</f>
        <v>0</v>
      </c>
      <c r="H613" s="7">
        <f>IF(Расчет!M627="",ROUND(Расчет!K627*(1+Расчет!$M$28/100),0),ROUND(Расчет!K627*(1+Расчет!M627/100),0))</f>
        <v>0</v>
      </c>
      <c r="I613" s="7">
        <f>IF(Расчет!M627="",(Расчет!$M$28+100)/100,(Расчет!M627+100)/100)</f>
        <v>1.2</v>
      </c>
      <c r="J613" s="5">
        <f>IF(Расчет!P627="",IF($O$16=0,'ФОРМУЛЫ!'!H613,ROUND(Расчет!K627*'ФОРМУЛЫ!'!I613+L613,0)),Расчет!P627)</f>
        <v>0</v>
      </c>
      <c r="K613" s="5">
        <f>J613*Расчет!E627</f>
        <v>0</v>
      </c>
      <c r="L613" s="3">
        <f>IF($O$16=0,0,$M$16*(Расчет!K627/$O$16))</f>
        <v>0</v>
      </c>
      <c r="O613" s="3">
        <f>IF(Расчет!P627=0,Расчет!L627,0)</f>
        <v>0</v>
      </c>
      <c r="P613" s="12">
        <f t="shared" si="74"/>
        <v>0</v>
      </c>
      <c r="Q613" s="3">
        <f>IF(Расчет!H627='ФОРМУЛЫ!'!$B$5,'ФОРМУЛЫ!'!A613,0)</f>
        <v>0</v>
      </c>
      <c r="R613" s="3">
        <f>IF(Расчет!H627='ФОРМУЛЫ!'!$B$4,'ФОРМУЛЫ!'!A613,0)</f>
        <v>0</v>
      </c>
      <c r="S613" s="3">
        <f>IF(Расчет!H627='ФОРМУЛЫ!'!$B$6,'ФОРМУЛЫ!'!A613,0)</f>
        <v>0</v>
      </c>
      <c r="T613" s="5">
        <f>ROUND((IF(Расчет!R627='ФОРМУЛЫ!'!$E$3,(A613-A613/1.18),IF(Расчет!R627='ФОРМУЛЫ!'!$E$4,0,IF(Расчет!R627='ФОРМУЛЫ!'!$E$5,(A613-A613/1.1),X))))*Расчет!E627,2)</f>
        <v>0</v>
      </c>
      <c r="U613" s="3">
        <f>ROUND((IF(Расчет!R627='ФОРМУЛЫ!'!$E$3,(J613-J613/1.18),IF(Расчет!R627='ФОРМУЛЫ!'!$E$4,0,IF(Расчет!R627='ФОРМУЛЫ!'!$E$5,(J613-J613/1.1),X))))*Расчет!E627,2)</f>
        <v>0</v>
      </c>
      <c r="V613" s="3">
        <f>ROUND((J613-J613/1.18)*Расчет!E627,2)</f>
        <v>0</v>
      </c>
      <c r="W613" s="3">
        <f>ROUND(A613*Расчет!E627*0.21/365,2)</f>
        <v>0</v>
      </c>
      <c r="X613" s="3">
        <f t="shared" si="75"/>
        <v>0</v>
      </c>
      <c r="Y613" s="3">
        <f>IF(($Q$2-Расчет!X627)&gt;0,($Q$2-Расчет!X627),0)</f>
        <v>0</v>
      </c>
      <c r="Z613" s="3">
        <f t="shared" si="76"/>
        <v>0</v>
      </c>
      <c r="AA613" s="3">
        <f>IF(IF(Y613&gt;0,$Q$3-$Q$2,$Q$3-Расчет!X627)&gt;0,IF(Y613&gt;0,$Q$3-$Q$2,$Q$3-Расчет!X627),0)</f>
        <v>0</v>
      </c>
      <c r="AB613" s="3">
        <f t="shared" si="77"/>
        <v>0</v>
      </c>
      <c r="AC613" s="3">
        <f>IF(IF(AA613&gt;0,$Q$4-$Q$3,$Q$4-Расчет!X627)&gt;0,IF(AA613&gt;0,$Q$4-$Q$3,$Q$4-Расчет!X627),0)</f>
        <v>0</v>
      </c>
      <c r="AD613" s="3">
        <f t="shared" si="78"/>
        <v>0</v>
      </c>
      <c r="AE613" s="3">
        <f>IF(IF(AC613&gt;0,$Q$5-$Q$4,$Q$5-Расчет!X627)&gt;0,IF(AC613&gt;0,$Q$5-$Q$4,$Q$5-Расчет!X627),0)</f>
        <v>0</v>
      </c>
      <c r="AF613" s="3">
        <f t="shared" si="79"/>
        <v>0</v>
      </c>
      <c r="AG613" s="3">
        <f>IF(IF(AE613&gt;0,$Q$6-$Q$5,$Q$6-Расчет!X627)&gt;0,IF(AE613&gt;0,$Q$6-$Q$5,$Q$6-Расчет!X627),0)</f>
        <v>0</v>
      </c>
      <c r="AH613" s="3">
        <f t="shared" si="80"/>
        <v>0</v>
      </c>
    </row>
    <row r="614" spans="1:34" x14ac:dyDescent="0.25">
      <c r="A614" s="3">
        <f>IF(Расчет!H628='ФОРМУЛЫ!'!$B$4,Расчет!G628*Расчет!$N$28,IF(Расчет!H628='ФОРМУЛЫ!'!$B$5,Расчет!G628,IF(Расчет!H628='ФОРМУЛЫ!'!$B$6,Расчет!G628*Расчет!$O$28,0)))</f>
        <v>0</v>
      </c>
      <c r="B614" s="3">
        <f>A614*Расчет!E628</f>
        <v>0</v>
      </c>
      <c r="C614" s="3">
        <f>IF(Расчет!J628='ФОРМУЛЫ!'!$B$3,Расчет!G628*Расчет!I628/100,IF(Расчет!J628='ФОРМУЛЫ!'!$B$4,Расчет!I628*Расчет!$N$28,IF(Расчет!J628='ФОРМУЛЫ!'!$B$5,Расчет!I628,IF(Расчет!J628='ФОРМУЛЫ!'!$B$6,Расчет!I628*Расчет!$O$28,0))))</f>
        <v>0</v>
      </c>
      <c r="D614" s="3">
        <f>C614*Расчет!E628</f>
        <v>0</v>
      </c>
      <c r="E614" s="3">
        <f t="shared" si="73"/>
        <v>0</v>
      </c>
      <c r="F614" s="3">
        <f>E614*Расчет!E628</f>
        <v>0</v>
      </c>
      <c r="G614" s="3">
        <f>IF(Расчет!M628="",'ФОРМУЛЫ!'!E614*(100+Расчет!$M$28)/100,'ФОРМУЛЫ!'!E614*(100+Расчет!M628)/100)</f>
        <v>0</v>
      </c>
      <c r="H614" s="7">
        <f>IF(Расчет!M628="",ROUND(Расчет!K628*(1+Расчет!$M$28/100),0),ROUND(Расчет!K628*(1+Расчет!M628/100),0))</f>
        <v>0</v>
      </c>
      <c r="I614" s="7">
        <f>IF(Расчет!M628="",(Расчет!$M$28+100)/100,(Расчет!M628+100)/100)</f>
        <v>1.2</v>
      </c>
      <c r="J614" s="5">
        <f>IF(Расчет!P628="",IF($O$16=0,'ФОРМУЛЫ!'!H614,ROUND(Расчет!K628*'ФОРМУЛЫ!'!I614+L614,0)),Расчет!P628)</f>
        <v>0</v>
      </c>
      <c r="K614" s="5">
        <f>J614*Расчет!E628</f>
        <v>0</v>
      </c>
      <c r="L614" s="3">
        <f>IF($O$16=0,0,$M$16*(Расчет!K628/$O$16))</f>
        <v>0</v>
      </c>
      <c r="O614" s="3">
        <f>IF(Расчет!P628=0,Расчет!L628,0)</f>
        <v>0</v>
      </c>
      <c r="P614" s="12">
        <f t="shared" si="74"/>
        <v>0</v>
      </c>
      <c r="Q614" s="3">
        <f>IF(Расчет!H628='ФОРМУЛЫ!'!$B$5,'ФОРМУЛЫ!'!A614,0)</f>
        <v>0</v>
      </c>
      <c r="R614" s="3">
        <f>IF(Расчет!H628='ФОРМУЛЫ!'!$B$4,'ФОРМУЛЫ!'!A614,0)</f>
        <v>0</v>
      </c>
      <c r="S614" s="3">
        <f>IF(Расчет!H628='ФОРМУЛЫ!'!$B$6,'ФОРМУЛЫ!'!A614,0)</f>
        <v>0</v>
      </c>
      <c r="T614" s="5">
        <f>ROUND((IF(Расчет!R628='ФОРМУЛЫ!'!$E$3,(A614-A614/1.18),IF(Расчет!R628='ФОРМУЛЫ!'!$E$4,0,IF(Расчет!R628='ФОРМУЛЫ!'!$E$5,(A614-A614/1.1),X))))*Расчет!E628,2)</f>
        <v>0</v>
      </c>
      <c r="U614" s="3">
        <f>ROUND((IF(Расчет!R628='ФОРМУЛЫ!'!$E$3,(J614-J614/1.18),IF(Расчет!R628='ФОРМУЛЫ!'!$E$4,0,IF(Расчет!R628='ФОРМУЛЫ!'!$E$5,(J614-J614/1.1),X))))*Расчет!E628,2)</f>
        <v>0</v>
      </c>
      <c r="V614" s="3">
        <f>ROUND((J614-J614/1.18)*Расчет!E628,2)</f>
        <v>0</v>
      </c>
      <c r="W614" s="3">
        <f>ROUND(A614*Расчет!E628*0.21/365,2)</f>
        <v>0</v>
      </c>
      <c r="X614" s="3">
        <f t="shared" si="75"/>
        <v>0</v>
      </c>
      <c r="Y614" s="3">
        <f>IF(($Q$2-Расчет!X628)&gt;0,($Q$2-Расчет!X628),0)</f>
        <v>0</v>
      </c>
      <c r="Z614" s="3">
        <f t="shared" si="76"/>
        <v>0</v>
      </c>
      <c r="AA614" s="3">
        <f>IF(IF(Y614&gt;0,$Q$3-$Q$2,$Q$3-Расчет!X628)&gt;0,IF(Y614&gt;0,$Q$3-$Q$2,$Q$3-Расчет!X628),0)</f>
        <v>0</v>
      </c>
      <c r="AB614" s="3">
        <f t="shared" si="77"/>
        <v>0</v>
      </c>
      <c r="AC614" s="3">
        <f>IF(IF(AA614&gt;0,$Q$4-$Q$3,$Q$4-Расчет!X628)&gt;0,IF(AA614&gt;0,$Q$4-$Q$3,$Q$4-Расчет!X628),0)</f>
        <v>0</v>
      </c>
      <c r="AD614" s="3">
        <f t="shared" si="78"/>
        <v>0</v>
      </c>
      <c r="AE614" s="3">
        <f>IF(IF(AC614&gt;0,$Q$5-$Q$4,$Q$5-Расчет!X628)&gt;0,IF(AC614&gt;0,$Q$5-$Q$4,$Q$5-Расчет!X628),0)</f>
        <v>0</v>
      </c>
      <c r="AF614" s="3">
        <f t="shared" si="79"/>
        <v>0</v>
      </c>
      <c r="AG614" s="3">
        <f>IF(IF(AE614&gt;0,$Q$6-$Q$5,$Q$6-Расчет!X628)&gt;0,IF(AE614&gt;0,$Q$6-$Q$5,$Q$6-Расчет!X628),0)</f>
        <v>0</v>
      </c>
      <c r="AH614" s="3">
        <f t="shared" si="80"/>
        <v>0</v>
      </c>
    </row>
    <row r="615" spans="1:34" x14ac:dyDescent="0.25">
      <c r="A615" s="3">
        <f>IF(Расчет!H629='ФОРМУЛЫ!'!$B$4,Расчет!G629*Расчет!$N$28,IF(Расчет!H629='ФОРМУЛЫ!'!$B$5,Расчет!G629,IF(Расчет!H629='ФОРМУЛЫ!'!$B$6,Расчет!G629*Расчет!$O$28,0)))</f>
        <v>0</v>
      </c>
      <c r="B615" s="3">
        <f>A615*Расчет!E629</f>
        <v>0</v>
      </c>
      <c r="C615" s="3">
        <f>IF(Расчет!J629='ФОРМУЛЫ!'!$B$3,Расчет!G629*Расчет!I629/100,IF(Расчет!J629='ФОРМУЛЫ!'!$B$4,Расчет!I629*Расчет!$N$28,IF(Расчет!J629='ФОРМУЛЫ!'!$B$5,Расчет!I629,IF(Расчет!J629='ФОРМУЛЫ!'!$B$6,Расчет!I629*Расчет!$O$28,0))))</f>
        <v>0</v>
      </c>
      <c r="D615" s="3">
        <f>C615*Расчет!E629</f>
        <v>0</v>
      </c>
      <c r="E615" s="3">
        <f t="shared" si="73"/>
        <v>0</v>
      </c>
      <c r="F615" s="3">
        <f>E615*Расчет!E629</f>
        <v>0</v>
      </c>
      <c r="G615" s="3">
        <f>IF(Расчет!M629="",'ФОРМУЛЫ!'!E615*(100+Расчет!$M$28)/100,'ФОРМУЛЫ!'!E615*(100+Расчет!M629)/100)</f>
        <v>0</v>
      </c>
      <c r="H615" s="7">
        <f>IF(Расчет!M629="",ROUND(Расчет!K629*(1+Расчет!$M$28/100),0),ROUND(Расчет!K629*(1+Расчет!M629/100),0))</f>
        <v>0</v>
      </c>
      <c r="I615" s="7">
        <f>IF(Расчет!M629="",(Расчет!$M$28+100)/100,(Расчет!M629+100)/100)</f>
        <v>1.2</v>
      </c>
      <c r="J615" s="5">
        <f>IF(Расчет!P629="",IF($O$16=0,'ФОРМУЛЫ!'!H615,ROUND(Расчет!K629*'ФОРМУЛЫ!'!I615+L615,0)),Расчет!P629)</f>
        <v>0</v>
      </c>
      <c r="K615" s="5">
        <f>J615*Расчет!E629</f>
        <v>0</v>
      </c>
      <c r="L615" s="3">
        <f>IF($O$16=0,0,$M$16*(Расчет!K629/$O$16))</f>
        <v>0</v>
      </c>
      <c r="O615" s="3">
        <f>IF(Расчет!P629=0,Расчет!L629,0)</f>
        <v>0</v>
      </c>
      <c r="P615" s="12">
        <f t="shared" si="74"/>
        <v>0</v>
      </c>
      <c r="Q615" s="3">
        <f>IF(Расчет!H629='ФОРМУЛЫ!'!$B$5,'ФОРМУЛЫ!'!A615,0)</f>
        <v>0</v>
      </c>
      <c r="R615" s="3">
        <f>IF(Расчет!H629='ФОРМУЛЫ!'!$B$4,'ФОРМУЛЫ!'!A615,0)</f>
        <v>0</v>
      </c>
      <c r="S615" s="3">
        <f>IF(Расчет!H629='ФОРМУЛЫ!'!$B$6,'ФОРМУЛЫ!'!A615,0)</f>
        <v>0</v>
      </c>
      <c r="T615" s="5">
        <f>ROUND((IF(Расчет!R629='ФОРМУЛЫ!'!$E$3,(A615-A615/1.18),IF(Расчет!R629='ФОРМУЛЫ!'!$E$4,0,IF(Расчет!R629='ФОРМУЛЫ!'!$E$5,(A615-A615/1.1),X))))*Расчет!E629,2)</f>
        <v>0</v>
      </c>
      <c r="U615" s="3">
        <f>ROUND((IF(Расчет!R629='ФОРМУЛЫ!'!$E$3,(J615-J615/1.18),IF(Расчет!R629='ФОРМУЛЫ!'!$E$4,0,IF(Расчет!R629='ФОРМУЛЫ!'!$E$5,(J615-J615/1.1),X))))*Расчет!E629,2)</f>
        <v>0</v>
      </c>
      <c r="V615" s="3">
        <f>ROUND((J615-J615/1.18)*Расчет!E629,2)</f>
        <v>0</v>
      </c>
      <c r="W615" s="3">
        <f>ROUND(A615*Расчет!E629*0.21/365,2)</f>
        <v>0</v>
      </c>
      <c r="X615" s="3">
        <f t="shared" si="75"/>
        <v>0</v>
      </c>
      <c r="Y615" s="3">
        <f>IF(($Q$2-Расчет!X629)&gt;0,($Q$2-Расчет!X629),0)</f>
        <v>0</v>
      </c>
      <c r="Z615" s="3">
        <f t="shared" si="76"/>
        <v>0</v>
      </c>
      <c r="AA615" s="3">
        <f>IF(IF(Y615&gt;0,$Q$3-$Q$2,$Q$3-Расчет!X629)&gt;0,IF(Y615&gt;0,$Q$3-$Q$2,$Q$3-Расчет!X629),0)</f>
        <v>0</v>
      </c>
      <c r="AB615" s="3">
        <f t="shared" si="77"/>
        <v>0</v>
      </c>
      <c r="AC615" s="3">
        <f>IF(IF(AA615&gt;0,$Q$4-$Q$3,$Q$4-Расчет!X629)&gt;0,IF(AA615&gt;0,$Q$4-$Q$3,$Q$4-Расчет!X629),0)</f>
        <v>0</v>
      </c>
      <c r="AD615" s="3">
        <f t="shared" si="78"/>
        <v>0</v>
      </c>
      <c r="AE615" s="3">
        <f>IF(IF(AC615&gt;0,$Q$5-$Q$4,$Q$5-Расчет!X629)&gt;0,IF(AC615&gt;0,$Q$5-$Q$4,$Q$5-Расчет!X629),0)</f>
        <v>0</v>
      </c>
      <c r="AF615" s="3">
        <f t="shared" si="79"/>
        <v>0</v>
      </c>
      <c r="AG615" s="3">
        <f>IF(IF(AE615&gt;0,$Q$6-$Q$5,$Q$6-Расчет!X629)&gt;0,IF(AE615&gt;0,$Q$6-$Q$5,$Q$6-Расчет!X629),0)</f>
        <v>0</v>
      </c>
      <c r="AH615" s="3">
        <f t="shared" si="80"/>
        <v>0</v>
      </c>
    </row>
    <row r="616" spans="1:34" x14ac:dyDescent="0.25">
      <c r="A616" s="3">
        <f>IF(Расчет!H630='ФОРМУЛЫ!'!$B$4,Расчет!G630*Расчет!$N$28,IF(Расчет!H630='ФОРМУЛЫ!'!$B$5,Расчет!G630,IF(Расчет!H630='ФОРМУЛЫ!'!$B$6,Расчет!G630*Расчет!$O$28,0)))</f>
        <v>0</v>
      </c>
      <c r="B616" s="3">
        <f>A616*Расчет!E630</f>
        <v>0</v>
      </c>
      <c r="C616" s="3">
        <f>IF(Расчет!J630='ФОРМУЛЫ!'!$B$3,Расчет!G630*Расчет!I630/100,IF(Расчет!J630='ФОРМУЛЫ!'!$B$4,Расчет!I630*Расчет!$N$28,IF(Расчет!J630='ФОРМУЛЫ!'!$B$5,Расчет!I630,IF(Расчет!J630='ФОРМУЛЫ!'!$B$6,Расчет!I630*Расчет!$O$28,0))))</f>
        <v>0</v>
      </c>
      <c r="D616" s="3">
        <f>C616*Расчет!E630</f>
        <v>0</v>
      </c>
      <c r="E616" s="3">
        <f t="shared" si="73"/>
        <v>0</v>
      </c>
      <c r="F616" s="3">
        <f>E616*Расчет!E630</f>
        <v>0</v>
      </c>
      <c r="G616" s="3">
        <f>IF(Расчет!M630="",'ФОРМУЛЫ!'!E616*(100+Расчет!$M$28)/100,'ФОРМУЛЫ!'!E616*(100+Расчет!M630)/100)</f>
        <v>0</v>
      </c>
      <c r="H616" s="7">
        <f>IF(Расчет!M630="",ROUND(Расчет!K630*(1+Расчет!$M$28/100),0),ROUND(Расчет!K630*(1+Расчет!M630/100),0))</f>
        <v>0</v>
      </c>
      <c r="I616" s="7">
        <f>IF(Расчет!M630="",(Расчет!$M$28+100)/100,(Расчет!M630+100)/100)</f>
        <v>1.2</v>
      </c>
      <c r="J616" s="5">
        <f>IF(Расчет!P630="",IF($O$16=0,'ФОРМУЛЫ!'!H616,ROUND(Расчет!K630*'ФОРМУЛЫ!'!I616+L616,0)),Расчет!P630)</f>
        <v>0</v>
      </c>
      <c r="K616" s="5">
        <f>J616*Расчет!E630</f>
        <v>0</v>
      </c>
      <c r="L616" s="3">
        <f>IF($O$16=0,0,$M$16*(Расчет!K630/$O$16))</f>
        <v>0</v>
      </c>
      <c r="O616" s="3">
        <f>IF(Расчет!P630=0,Расчет!L630,0)</f>
        <v>0</v>
      </c>
      <c r="P616" s="12">
        <f t="shared" si="74"/>
        <v>0</v>
      </c>
      <c r="Q616" s="3">
        <f>IF(Расчет!H630='ФОРМУЛЫ!'!$B$5,'ФОРМУЛЫ!'!A616,0)</f>
        <v>0</v>
      </c>
      <c r="R616" s="3">
        <f>IF(Расчет!H630='ФОРМУЛЫ!'!$B$4,'ФОРМУЛЫ!'!A616,0)</f>
        <v>0</v>
      </c>
      <c r="S616" s="3">
        <f>IF(Расчет!H630='ФОРМУЛЫ!'!$B$6,'ФОРМУЛЫ!'!A616,0)</f>
        <v>0</v>
      </c>
      <c r="T616" s="5">
        <f>ROUND((IF(Расчет!R630='ФОРМУЛЫ!'!$E$3,(A616-A616/1.18),IF(Расчет!R630='ФОРМУЛЫ!'!$E$4,0,IF(Расчет!R630='ФОРМУЛЫ!'!$E$5,(A616-A616/1.1),X))))*Расчет!E630,2)</f>
        <v>0</v>
      </c>
      <c r="U616" s="3">
        <f>ROUND((IF(Расчет!R630='ФОРМУЛЫ!'!$E$3,(J616-J616/1.18),IF(Расчет!R630='ФОРМУЛЫ!'!$E$4,0,IF(Расчет!R630='ФОРМУЛЫ!'!$E$5,(J616-J616/1.1),X))))*Расчет!E630,2)</f>
        <v>0</v>
      </c>
      <c r="V616" s="3">
        <f>ROUND((J616-J616/1.18)*Расчет!E630,2)</f>
        <v>0</v>
      </c>
      <c r="W616" s="3">
        <f>ROUND(A616*Расчет!E630*0.21/365,2)</f>
        <v>0</v>
      </c>
      <c r="X616" s="3">
        <f t="shared" si="75"/>
        <v>0</v>
      </c>
      <c r="Y616" s="3">
        <f>IF(($Q$2-Расчет!X630)&gt;0,($Q$2-Расчет!X630),0)</f>
        <v>0</v>
      </c>
      <c r="Z616" s="3">
        <f t="shared" si="76"/>
        <v>0</v>
      </c>
      <c r="AA616" s="3">
        <f>IF(IF(Y616&gt;0,$Q$3-$Q$2,$Q$3-Расчет!X630)&gt;0,IF(Y616&gt;0,$Q$3-$Q$2,$Q$3-Расчет!X630),0)</f>
        <v>0</v>
      </c>
      <c r="AB616" s="3">
        <f t="shared" si="77"/>
        <v>0</v>
      </c>
      <c r="AC616" s="3">
        <f>IF(IF(AA616&gt;0,$Q$4-$Q$3,$Q$4-Расчет!X630)&gt;0,IF(AA616&gt;0,$Q$4-$Q$3,$Q$4-Расчет!X630),0)</f>
        <v>0</v>
      </c>
      <c r="AD616" s="3">
        <f t="shared" si="78"/>
        <v>0</v>
      </c>
      <c r="AE616" s="3">
        <f>IF(IF(AC616&gt;0,$Q$5-$Q$4,$Q$5-Расчет!X630)&gt;0,IF(AC616&gt;0,$Q$5-$Q$4,$Q$5-Расчет!X630),0)</f>
        <v>0</v>
      </c>
      <c r="AF616" s="3">
        <f t="shared" si="79"/>
        <v>0</v>
      </c>
      <c r="AG616" s="3">
        <f>IF(IF(AE616&gt;0,$Q$6-$Q$5,$Q$6-Расчет!X630)&gt;0,IF(AE616&gt;0,$Q$6-$Q$5,$Q$6-Расчет!X630),0)</f>
        <v>0</v>
      </c>
      <c r="AH616" s="3">
        <f t="shared" si="80"/>
        <v>0</v>
      </c>
    </row>
    <row r="617" spans="1:34" x14ac:dyDescent="0.25">
      <c r="A617" s="3">
        <f>IF(Расчет!H631='ФОРМУЛЫ!'!$B$4,Расчет!G631*Расчет!$N$28,IF(Расчет!H631='ФОРМУЛЫ!'!$B$5,Расчет!G631,IF(Расчет!H631='ФОРМУЛЫ!'!$B$6,Расчет!G631*Расчет!$O$28,0)))</f>
        <v>0</v>
      </c>
      <c r="B617" s="3">
        <f>A617*Расчет!E631</f>
        <v>0</v>
      </c>
      <c r="C617" s="3">
        <f>IF(Расчет!J631='ФОРМУЛЫ!'!$B$3,Расчет!G631*Расчет!I631/100,IF(Расчет!J631='ФОРМУЛЫ!'!$B$4,Расчет!I631*Расчет!$N$28,IF(Расчет!J631='ФОРМУЛЫ!'!$B$5,Расчет!I631,IF(Расчет!J631='ФОРМУЛЫ!'!$B$6,Расчет!I631*Расчет!$O$28,0))))</f>
        <v>0</v>
      </c>
      <c r="D617" s="3">
        <f>C617*Расчет!E631</f>
        <v>0</v>
      </c>
      <c r="E617" s="3">
        <f t="shared" si="73"/>
        <v>0</v>
      </c>
      <c r="F617" s="3">
        <f>E617*Расчет!E631</f>
        <v>0</v>
      </c>
      <c r="G617" s="3">
        <f>IF(Расчет!M631="",'ФОРМУЛЫ!'!E617*(100+Расчет!$M$28)/100,'ФОРМУЛЫ!'!E617*(100+Расчет!M631)/100)</f>
        <v>0</v>
      </c>
      <c r="H617" s="7">
        <f>IF(Расчет!M631="",ROUND(Расчет!K631*(1+Расчет!$M$28/100),0),ROUND(Расчет!K631*(1+Расчет!M631/100),0))</f>
        <v>0</v>
      </c>
      <c r="I617" s="7">
        <f>IF(Расчет!M631="",(Расчет!$M$28+100)/100,(Расчет!M631+100)/100)</f>
        <v>1.2</v>
      </c>
      <c r="J617" s="5">
        <f>IF(Расчет!P631="",IF($O$16=0,'ФОРМУЛЫ!'!H617,ROUND(Расчет!K631*'ФОРМУЛЫ!'!I617+L617,0)),Расчет!P631)</f>
        <v>0</v>
      </c>
      <c r="K617" s="5">
        <f>J617*Расчет!E631</f>
        <v>0</v>
      </c>
      <c r="L617" s="3">
        <f>IF($O$16=0,0,$M$16*(Расчет!K631/$O$16))</f>
        <v>0</v>
      </c>
      <c r="O617" s="3">
        <f>IF(Расчет!P631=0,Расчет!L631,0)</f>
        <v>0</v>
      </c>
      <c r="P617" s="12">
        <f t="shared" si="74"/>
        <v>0</v>
      </c>
      <c r="Q617" s="3">
        <f>IF(Расчет!H631='ФОРМУЛЫ!'!$B$5,'ФОРМУЛЫ!'!A617,0)</f>
        <v>0</v>
      </c>
      <c r="R617" s="3">
        <f>IF(Расчет!H631='ФОРМУЛЫ!'!$B$4,'ФОРМУЛЫ!'!A617,0)</f>
        <v>0</v>
      </c>
      <c r="S617" s="3">
        <f>IF(Расчет!H631='ФОРМУЛЫ!'!$B$6,'ФОРМУЛЫ!'!A617,0)</f>
        <v>0</v>
      </c>
      <c r="T617" s="5">
        <f>ROUND((IF(Расчет!R631='ФОРМУЛЫ!'!$E$3,(A617-A617/1.18),IF(Расчет!R631='ФОРМУЛЫ!'!$E$4,0,IF(Расчет!R631='ФОРМУЛЫ!'!$E$5,(A617-A617/1.1),X))))*Расчет!E631,2)</f>
        <v>0</v>
      </c>
      <c r="U617" s="3">
        <f>ROUND((IF(Расчет!R631='ФОРМУЛЫ!'!$E$3,(J617-J617/1.18),IF(Расчет!R631='ФОРМУЛЫ!'!$E$4,0,IF(Расчет!R631='ФОРМУЛЫ!'!$E$5,(J617-J617/1.1),X))))*Расчет!E631,2)</f>
        <v>0</v>
      </c>
      <c r="V617" s="3">
        <f>ROUND((J617-J617/1.18)*Расчет!E631,2)</f>
        <v>0</v>
      </c>
      <c r="W617" s="3">
        <f>ROUND(A617*Расчет!E631*0.21/365,2)</f>
        <v>0</v>
      </c>
      <c r="X617" s="3">
        <f t="shared" si="75"/>
        <v>0</v>
      </c>
      <c r="Y617" s="3">
        <f>IF(($Q$2-Расчет!X631)&gt;0,($Q$2-Расчет!X631),0)</f>
        <v>0</v>
      </c>
      <c r="Z617" s="3">
        <f t="shared" si="76"/>
        <v>0</v>
      </c>
      <c r="AA617" s="3">
        <f>IF(IF(Y617&gt;0,$Q$3-$Q$2,$Q$3-Расчет!X631)&gt;0,IF(Y617&gt;0,$Q$3-$Q$2,$Q$3-Расчет!X631),0)</f>
        <v>0</v>
      </c>
      <c r="AB617" s="3">
        <f t="shared" si="77"/>
        <v>0</v>
      </c>
      <c r="AC617" s="3">
        <f>IF(IF(AA617&gt;0,$Q$4-$Q$3,$Q$4-Расчет!X631)&gt;0,IF(AA617&gt;0,$Q$4-$Q$3,$Q$4-Расчет!X631),0)</f>
        <v>0</v>
      </c>
      <c r="AD617" s="3">
        <f t="shared" si="78"/>
        <v>0</v>
      </c>
      <c r="AE617" s="3">
        <f>IF(IF(AC617&gt;0,$Q$5-$Q$4,$Q$5-Расчет!X631)&gt;0,IF(AC617&gt;0,$Q$5-$Q$4,$Q$5-Расчет!X631),0)</f>
        <v>0</v>
      </c>
      <c r="AF617" s="3">
        <f t="shared" si="79"/>
        <v>0</v>
      </c>
      <c r="AG617" s="3">
        <f>IF(IF(AE617&gt;0,$Q$6-$Q$5,$Q$6-Расчет!X631)&gt;0,IF(AE617&gt;0,$Q$6-$Q$5,$Q$6-Расчет!X631),0)</f>
        <v>0</v>
      </c>
      <c r="AH617" s="3">
        <f t="shared" si="80"/>
        <v>0</v>
      </c>
    </row>
    <row r="618" spans="1:34" x14ac:dyDescent="0.25">
      <c r="A618" s="3">
        <f>IF(Расчет!H632='ФОРМУЛЫ!'!$B$4,Расчет!G632*Расчет!$N$28,IF(Расчет!H632='ФОРМУЛЫ!'!$B$5,Расчет!G632,IF(Расчет!H632='ФОРМУЛЫ!'!$B$6,Расчет!G632*Расчет!$O$28,0)))</f>
        <v>0</v>
      </c>
      <c r="B618" s="3">
        <f>A618*Расчет!E632</f>
        <v>0</v>
      </c>
      <c r="C618" s="3">
        <f>IF(Расчет!J632='ФОРМУЛЫ!'!$B$3,Расчет!G632*Расчет!I632/100,IF(Расчет!J632='ФОРМУЛЫ!'!$B$4,Расчет!I632*Расчет!$N$28,IF(Расчет!J632='ФОРМУЛЫ!'!$B$5,Расчет!I632,IF(Расчет!J632='ФОРМУЛЫ!'!$B$6,Расчет!I632*Расчет!$O$28,0))))</f>
        <v>0</v>
      </c>
      <c r="D618" s="3">
        <f>C618*Расчет!E632</f>
        <v>0</v>
      </c>
      <c r="E618" s="3">
        <f t="shared" si="73"/>
        <v>0</v>
      </c>
      <c r="F618" s="3">
        <f>E618*Расчет!E632</f>
        <v>0</v>
      </c>
      <c r="G618" s="3">
        <f>IF(Расчет!M632="",'ФОРМУЛЫ!'!E618*(100+Расчет!$M$28)/100,'ФОРМУЛЫ!'!E618*(100+Расчет!M632)/100)</f>
        <v>0</v>
      </c>
      <c r="H618" s="7">
        <f>IF(Расчет!M632="",ROUND(Расчет!K632*(1+Расчет!$M$28/100),0),ROUND(Расчет!K632*(1+Расчет!M632/100),0))</f>
        <v>0</v>
      </c>
      <c r="I618" s="7">
        <f>IF(Расчет!M632="",(Расчет!$M$28+100)/100,(Расчет!M632+100)/100)</f>
        <v>1.2</v>
      </c>
      <c r="J618" s="5">
        <f>IF(Расчет!P632="",IF($O$16=0,'ФОРМУЛЫ!'!H618,ROUND(Расчет!K632*'ФОРМУЛЫ!'!I618+L618,0)),Расчет!P632)</f>
        <v>0</v>
      </c>
      <c r="K618" s="5">
        <f>J618*Расчет!E632</f>
        <v>0</v>
      </c>
      <c r="L618" s="3">
        <f>IF($O$16=0,0,$M$16*(Расчет!K632/$O$16))</f>
        <v>0</v>
      </c>
      <c r="O618" s="3">
        <f>IF(Расчет!P632=0,Расчет!L632,0)</f>
        <v>0</v>
      </c>
      <c r="P618" s="12">
        <f t="shared" si="74"/>
        <v>0</v>
      </c>
      <c r="Q618" s="3">
        <f>IF(Расчет!H632='ФОРМУЛЫ!'!$B$5,'ФОРМУЛЫ!'!A618,0)</f>
        <v>0</v>
      </c>
      <c r="R618" s="3">
        <f>IF(Расчет!H632='ФОРМУЛЫ!'!$B$4,'ФОРМУЛЫ!'!A618,0)</f>
        <v>0</v>
      </c>
      <c r="S618" s="3">
        <f>IF(Расчет!H632='ФОРМУЛЫ!'!$B$6,'ФОРМУЛЫ!'!A618,0)</f>
        <v>0</v>
      </c>
      <c r="T618" s="5">
        <f>ROUND((IF(Расчет!R632='ФОРМУЛЫ!'!$E$3,(A618-A618/1.18),IF(Расчет!R632='ФОРМУЛЫ!'!$E$4,0,IF(Расчет!R632='ФОРМУЛЫ!'!$E$5,(A618-A618/1.1),X))))*Расчет!E632,2)</f>
        <v>0</v>
      </c>
      <c r="U618" s="3">
        <f>ROUND((IF(Расчет!R632='ФОРМУЛЫ!'!$E$3,(J618-J618/1.18),IF(Расчет!R632='ФОРМУЛЫ!'!$E$4,0,IF(Расчет!R632='ФОРМУЛЫ!'!$E$5,(J618-J618/1.1),X))))*Расчет!E632,2)</f>
        <v>0</v>
      </c>
      <c r="V618" s="3">
        <f>ROUND((J618-J618/1.18)*Расчет!E632,2)</f>
        <v>0</v>
      </c>
      <c r="W618" s="3">
        <f>ROUND(A618*Расчет!E632*0.21/365,2)</f>
        <v>0</v>
      </c>
      <c r="X618" s="3">
        <f t="shared" si="75"/>
        <v>0</v>
      </c>
      <c r="Y618" s="3">
        <f>IF(($Q$2-Расчет!X632)&gt;0,($Q$2-Расчет!X632),0)</f>
        <v>0</v>
      </c>
      <c r="Z618" s="3">
        <f t="shared" si="76"/>
        <v>0</v>
      </c>
      <c r="AA618" s="3">
        <f>IF(IF(Y618&gt;0,$Q$3-$Q$2,$Q$3-Расчет!X632)&gt;0,IF(Y618&gt;0,$Q$3-$Q$2,$Q$3-Расчет!X632),0)</f>
        <v>0</v>
      </c>
      <c r="AB618" s="3">
        <f t="shared" si="77"/>
        <v>0</v>
      </c>
      <c r="AC618" s="3">
        <f>IF(IF(AA618&gt;0,$Q$4-$Q$3,$Q$4-Расчет!X632)&gt;0,IF(AA618&gt;0,$Q$4-$Q$3,$Q$4-Расчет!X632),0)</f>
        <v>0</v>
      </c>
      <c r="AD618" s="3">
        <f t="shared" si="78"/>
        <v>0</v>
      </c>
      <c r="AE618" s="3">
        <f>IF(IF(AC618&gt;0,$Q$5-$Q$4,$Q$5-Расчет!X632)&gt;0,IF(AC618&gt;0,$Q$5-$Q$4,$Q$5-Расчет!X632),0)</f>
        <v>0</v>
      </c>
      <c r="AF618" s="3">
        <f t="shared" si="79"/>
        <v>0</v>
      </c>
      <c r="AG618" s="3">
        <f>IF(IF(AE618&gt;0,$Q$6-$Q$5,$Q$6-Расчет!X632)&gt;0,IF(AE618&gt;0,$Q$6-$Q$5,$Q$6-Расчет!X632),0)</f>
        <v>0</v>
      </c>
      <c r="AH618" s="3">
        <f t="shared" si="80"/>
        <v>0</v>
      </c>
    </row>
    <row r="619" spans="1:34" x14ac:dyDescent="0.25">
      <c r="A619" s="3">
        <f>IF(Расчет!H633='ФОРМУЛЫ!'!$B$4,Расчет!G633*Расчет!$N$28,IF(Расчет!H633='ФОРМУЛЫ!'!$B$5,Расчет!G633,IF(Расчет!H633='ФОРМУЛЫ!'!$B$6,Расчет!G633*Расчет!$O$28,0)))</f>
        <v>0</v>
      </c>
      <c r="B619" s="3">
        <f>A619*Расчет!E633</f>
        <v>0</v>
      </c>
      <c r="C619" s="3">
        <f>IF(Расчет!J633='ФОРМУЛЫ!'!$B$3,Расчет!G633*Расчет!I633/100,IF(Расчет!J633='ФОРМУЛЫ!'!$B$4,Расчет!I633*Расчет!$N$28,IF(Расчет!J633='ФОРМУЛЫ!'!$B$5,Расчет!I633,IF(Расчет!J633='ФОРМУЛЫ!'!$B$6,Расчет!I633*Расчет!$O$28,0))))</f>
        <v>0</v>
      </c>
      <c r="D619" s="3">
        <f>C619*Расчет!E633</f>
        <v>0</v>
      </c>
      <c r="E619" s="3">
        <f t="shared" si="73"/>
        <v>0</v>
      </c>
      <c r="F619" s="3">
        <f>E619*Расчет!E633</f>
        <v>0</v>
      </c>
      <c r="G619" s="3">
        <f>IF(Расчет!M633="",'ФОРМУЛЫ!'!E619*(100+Расчет!$M$28)/100,'ФОРМУЛЫ!'!E619*(100+Расчет!M633)/100)</f>
        <v>0</v>
      </c>
      <c r="H619" s="7">
        <f>IF(Расчет!M633="",ROUND(Расчет!K633*(1+Расчет!$M$28/100),0),ROUND(Расчет!K633*(1+Расчет!M633/100),0))</f>
        <v>0</v>
      </c>
      <c r="I619" s="7">
        <f>IF(Расчет!M633="",(Расчет!$M$28+100)/100,(Расчет!M633+100)/100)</f>
        <v>1.2</v>
      </c>
      <c r="J619" s="5">
        <f>IF(Расчет!P633="",IF($O$16=0,'ФОРМУЛЫ!'!H619,ROUND(Расчет!K633*'ФОРМУЛЫ!'!I619+L619,0)),Расчет!P633)</f>
        <v>0</v>
      </c>
      <c r="K619" s="5">
        <f>J619*Расчет!E633</f>
        <v>0</v>
      </c>
      <c r="L619" s="3">
        <f>IF($O$16=0,0,$M$16*(Расчет!K633/$O$16))</f>
        <v>0</v>
      </c>
      <c r="O619" s="3">
        <f>IF(Расчет!P633=0,Расчет!L633,0)</f>
        <v>0</v>
      </c>
      <c r="P619" s="12">
        <f t="shared" si="74"/>
        <v>0</v>
      </c>
      <c r="Q619" s="3">
        <f>IF(Расчет!H633='ФОРМУЛЫ!'!$B$5,'ФОРМУЛЫ!'!A619,0)</f>
        <v>0</v>
      </c>
      <c r="R619" s="3">
        <f>IF(Расчет!H633='ФОРМУЛЫ!'!$B$4,'ФОРМУЛЫ!'!A619,0)</f>
        <v>0</v>
      </c>
      <c r="S619" s="3">
        <f>IF(Расчет!H633='ФОРМУЛЫ!'!$B$6,'ФОРМУЛЫ!'!A619,0)</f>
        <v>0</v>
      </c>
      <c r="T619" s="5">
        <f>ROUND((IF(Расчет!R633='ФОРМУЛЫ!'!$E$3,(A619-A619/1.18),IF(Расчет!R633='ФОРМУЛЫ!'!$E$4,0,IF(Расчет!R633='ФОРМУЛЫ!'!$E$5,(A619-A619/1.1),X))))*Расчет!E633,2)</f>
        <v>0</v>
      </c>
      <c r="U619" s="3">
        <f>ROUND((IF(Расчет!R633='ФОРМУЛЫ!'!$E$3,(J619-J619/1.18),IF(Расчет!R633='ФОРМУЛЫ!'!$E$4,0,IF(Расчет!R633='ФОРМУЛЫ!'!$E$5,(J619-J619/1.1),X))))*Расчет!E633,2)</f>
        <v>0</v>
      </c>
      <c r="V619" s="3">
        <f>ROUND((J619-J619/1.18)*Расчет!E633,2)</f>
        <v>0</v>
      </c>
      <c r="W619" s="3">
        <f>ROUND(A619*Расчет!E633*0.21/365,2)</f>
        <v>0</v>
      </c>
      <c r="X619" s="3">
        <f t="shared" si="75"/>
        <v>0</v>
      </c>
      <c r="Y619" s="3">
        <f>IF(($Q$2-Расчет!X633)&gt;0,($Q$2-Расчет!X633),0)</f>
        <v>0</v>
      </c>
      <c r="Z619" s="3">
        <f t="shared" si="76"/>
        <v>0</v>
      </c>
      <c r="AA619" s="3">
        <f>IF(IF(Y619&gt;0,$Q$3-$Q$2,$Q$3-Расчет!X633)&gt;0,IF(Y619&gt;0,$Q$3-$Q$2,$Q$3-Расчет!X633),0)</f>
        <v>0</v>
      </c>
      <c r="AB619" s="3">
        <f t="shared" si="77"/>
        <v>0</v>
      </c>
      <c r="AC619" s="3">
        <f>IF(IF(AA619&gt;0,$Q$4-$Q$3,$Q$4-Расчет!X633)&gt;0,IF(AA619&gt;0,$Q$4-$Q$3,$Q$4-Расчет!X633),0)</f>
        <v>0</v>
      </c>
      <c r="AD619" s="3">
        <f t="shared" si="78"/>
        <v>0</v>
      </c>
      <c r="AE619" s="3">
        <f>IF(IF(AC619&gt;0,$Q$5-$Q$4,$Q$5-Расчет!X633)&gt;0,IF(AC619&gt;0,$Q$5-$Q$4,$Q$5-Расчет!X633),0)</f>
        <v>0</v>
      </c>
      <c r="AF619" s="3">
        <f t="shared" si="79"/>
        <v>0</v>
      </c>
      <c r="AG619" s="3">
        <f>IF(IF(AE619&gt;0,$Q$6-$Q$5,$Q$6-Расчет!X633)&gt;0,IF(AE619&gt;0,$Q$6-$Q$5,$Q$6-Расчет!X633),0)</f>
        <v>0</v>
      </c>
      <c r="AH619" s="3">
        <f t="shared" si="80"/>
        <v>0</v>
      </c>
    </row>
    <row r="620" spans="1:34" x14ac:dyDescent="0.25">
      <c r="A620" s="3">
        <f>IF(Расчет!H634='ФОРМУЛЫ!'!$B$4,Расчет!G634*Расчет!$N$28,IF(Расчет!H634='ФОРМУЛЫ!'!$B$5,Расчет!G634,IF(Расчет!H634='ФОРМУЛЫ!'!$B$6,Расчет!G634*Расчет!$O$28,0)))</f>
        <v>0</v>
      </c>
      <c r="B620" s="3">
        <f>A620*Расчет!E634</f>
        <v>0</v>
      </c>
      <c r="C620" s="3">
        <f>IF(Расчет!J634='ФОРМУЛЫ!'!$B$3,Расчет!G634*Расчет!I634/100,IF(Расчет!J634='ФОРМУЛЫ!'!$B$4,Расчет!I634*Расчет!$N$28,IF(Расчет!J634='ФОРМУЛЫ!'!$B$5,Расчет!I634,IF(Расчет!J634='ФОРМУЛЫ!'!$B$6,Расчет!I634*Расчет!$O$28,0))))</f>
        <v>0</v>
      </c>
      <c r="D620" s="3">
        <f>C620*Расчет!E634</f>
        <v>0</v>
      </c>
      <c r="E620" s="3">
        <f t="shared" si="73"/>
        <v>0</v>
      </c>
      <c r="F620" s="3">
        <f>E620*Расчет!E634</f>
        <v>0</v>
      </c>
      <c r="G620" s="3">
        <f>IF(Расчет!M634="",'ФОРМУЛЫ!'!E620*(100+Расчет!$M$28)/100,'ФОРМУЛЫ!'!E620*(100+Расчет!M634)/100)</f>
        <v>0</v>
      </c>
      <c r="H620" s="7">
        <f>IF(Расчет!M634="",ROUND(Расчет!K634*(1+Расчет!$M$28/100),0),ROUND(Расчет!K634*(1+Расчет!M634/100),0))</f>
        <v>0</v>
      </c>
      <c r="I620" s="7">
        <f>IF(Расчет!M634="",(Расчет!$M$28+100)/100,(Расчет!M634+100)/100)</f>
        <v>1.2</v>
      </c>
      <c r="J620" s="5">
        <f>IF(Расчет!P634="",IF($O$16=0,'ФОРМУЛЫ!'!H620,ROUND(Расчет!K634*'ФОРМУЛЫ!'!I620+L620,0)),Расчет!P634)</f>
        <v>0</v>
      </c>
      <c r="K620" s="5">
        <f>J620*Расчет!E634</f>
        <v>0</v>
      </c>
      <c r="L620" s="3">
        <f>IF($O$16=0,0,$M$16*(Расчет!K634/$O$16))</f>
        <v>0</v>
      </c>
      <c r="O620" s="3">
        <f>IF(Расчет!P634=0,Расчет!L634,0)</f>
        <v>0</v>
      </c>
      <c r="P620" s="12">
        <f t="shared" si="74"/>
        <v>0</v>
      </c>
      <c r="Q620" s="3">
        <f>IF(Расчет!H634='ФОРМУЛЫ!'!$B$5,'ФОРМУЛЫ!'!A620,0)</f>
        <v>0</v>
      </c>
      <c r="R620" s="3">
        <f>IF(Расчет!H634='ФОРМУЛЫ!'!$B$4,'ФОРМУЛЫ!'!A620,0)</f>
        <v>0</v>
      </c>
      <c r="S620" s="3">
        <f>IF(Расчет!H634='ФОРМУЛЫ!'!$B$6,'ФОРМУЛЫ!'!A620,0)</f>
        <v>0</v>
      </c>
      <c r="T620" s="5">
        <f>ROUND((IF(Расчет!R634='ФОРМУЛЫ!'!$E$3,(A620-A620/1.18),IF(Расчет!R634='ФОРМУЛЫ!'!$E$4,0,IF(Расчет!R634='ФОРМУЛЫ!'!$E$5,(A620-A620/1.1),X))))*Расчет!E634,2)</f>
        <v>0</v>
      </c>
      <c r="U620" s="3">
        <f>ROUND((IF(Расчет!R634='ФОРМУЛЫ!'!$E$3,(J620-J620/1.18),IF(Расчет!R634='ФОРМУЛЫ!'!$E$4,0,IF(Расчет!R634='ФОРМУЛЫ!'!$E$5,(J620-J620/1.1),X))))*Расчет!E634,2)</f>
        <v>0</v>
      </c>
      <c r="V620" s="3">
        <f>ROUND((J620-J620/1.18)*Расчет!E634,2)</f>
        <v>0</v>
      </c>
      <c r="W620" s="3">
        <f>ROUND(A620*Расчет!E634*0.21/365,2)</f>
        <v>0</v>
      </c>
      <c r="X620" s="3">
        <f t="shared" si="75"/>
        <v>0</v>
      </c>
      <c r="Y620" s="3">
        <f>IF(($Q$2-Расчет!X634)&gt;0,($Q$2-Расчет!X634),0)</f>
        <v>0</v>
      </c>
      <c r="Z620" s="3">
        <f t="shared" si="76"/>
        <v>0</v>
      </c>
      <c r="AA620" s="3">
        <f>IF(IF(Y620&gt;0,$Q$3-$Q$2,$Q$3-Расчет!X634)&gt;0,IF(Y620&gt;0,$Q$3-$Q$2,$Q$3-Расчет!X634),0)</f>
        <v>0</v>
      </c>
      <c r="AB620" s="3">
        <f t="shared" si="77"/>
        <v>0</v>
      </c>
      <c r="AC620" s="3">
        <f>IF(IF(AA620&gt;0,$Q$4-$Q$3,$Q$4-Расчет!X634)&gt;0,IF(AA620&gt;0,$Q$4-$Q$3,$Q$4-Расчет!X634),0)</f>
        <v>0</v>
      </c>
      <c r="AD620" s="3">
        <f t="shared" si="78"/>
        <v>0</v>
      </c>
      <c r="AE620" s="3">
        <f>IF(IF(AC620&gt;0,$Q$5-$Q$4,$Q$5-Расчет!X634)&gt;0,IF(AC620&gt;0,$Q$5-$Q$4,$Q$5-Расчет!X634),0)</f>
        <v>0</v>
      </c>
      <c r="AF620" s="3">
        <f t="shared" si="79"/>
        <v>0</v>
      </c>
      <c r="AG620" s="3">
        <f>IF(IF(AE620&gt;0,$Q$6-$Q$5,$Q$6-Расчет!X634)&gt;0,IF(AE620&gt;0,$Q$6-$Q$5,$Q$6-Расчет!X634),0)</f>
        <v>0</v>
      </c>
      <c r="AH620" s="3">
        <f t="shared" si="80"/>
        <v>0</v>
      </c>
    </row>
    <row r="621" spans="1:34" x14ac:dyDescent="0.25">
      <c r="A621" s="3">
        <f>IF(Расчет!H635='ФОРМУЛЫ!'!$B$4,Расчет!G635*Расчет!$N$28,IF(Расчет!H635='ФОРМУЛЫ!'!$B$5,Расчет!G635,IF(Расчет!H635='ФОРМУЛЫ!'!$B$6,Расчет!G635*Расчет!$O$28,0)))</f>
        <v>0</v>
      </c>
      <c r="B621" s="3">
        <f>A621*Расчет!E635</f>
        <v>0</v>
      </c>
      <c r="C621" s="3">
        <f>IF(Расчет!J635='ФОРМУЛЫ!'!$B$3,Расчет!G635*Расчет!I635/100,IF(Расчет!J635='ФОРМУЛЫ!'!$B$4,Расчет!I635*Расчет!$N$28,IF(Расчет!J635='ФОРМУЛЫ!'!$B$5,Расчет!I635,IF(Расчет!J635='ФОРМУЛЫ!'!$B$6,Расчет!I635*Расчет!$O$28,0))))</f>
        <v>0</v>
      </c>
      <c r="D621" s="3">
        <f>C621*Расчет!E635</f>
        <v>0</v>
      </c>
      <c r="E621" s="3">
        <f t="shared" si="73"/>
        <v>0</v>
      </c>
      <c r="F621" s="3">
        <f>E621*Расчет!E635</f>
        <v>0</v>
      </c>
      <c r="G621" s="3">
        <f>IF(Расчет!M635="",'ФОРМУЛЫ!'!E621*(100+Расчет!$M$28)/100,'ФОРМУЛЫ!'!E621*(100+Расчет!M635)/100)</f>
        <v>0</v>
      </c>
      <c r="H621" s="7">
        <f>IF(Расчет!M635="",ROUND(Расчет!K635*(1+Расчет!$M$28/100),0),ROUND(Расчет!K635*(1+Расчет!M635/100),0))</f>
        <v>0</v>
      </c>
      <c r="I621" s="7">
        <f>IF(Расчет!M635="",(Расчет!$M$28+100)/100,(Расчет!M635+100)/100)</f>
        <v>1.2</v>
      </c>
      <c r="J621" s="5">
        <f>IF(Расчет!P635="",IF($O$16=0,'ФОРМУЛЫ!'!H621,ROUND(Расчет!K635*'ФОРМУЛЫ!'!I621+L621,0)),Расчет!P635)</f>
        <v>0</v>
      </c>
      <c r="K621" s="5">
        <f>J621*Расчет!E635</f>
        <v>0</v>
      </c>
      <c r="L621" s="3">
        <f>IF($O$16=0,0,$M$16*(Расчет!K635/$O$16))</f>
        <v>0</v>
      </c>
      <c r="O621" s="3">
        <f>IF(Расчет!P635=0,Расчет!L635,0)</f>
        <v>0</v>
      </c>
      <c r="P621" s="12">
        <f t="shared" si="74"/>
        <v>0</v>
      </c>
      <c r="Q621" s="3">
        <f>IF(Расчет!H635='ФОРМУЛЫ!'!$B$5,'ФОРМУЛЫ!'!A621,0)</f>
        <v>0</v>
      </c>
      <c r="R621" s="3">
        <f>IF(Расчет!H635='ФОРМУЛЫ!'!$B$4,'ФОРМУЛЫ!'!A621,0)</f>
        <v>0</v>
      </c>
      <c r="S621" s="3">
        <f>IF(Расчет!H635='ФОРМУЛЫ!'!$B$6,'ФОРМУЛЫ!'!A621,0)</f>
        <v>0</v>
      </c>
      <c r="T621" s="5">
        <f>ROUND((IF(Расчет!R635='ФОРМУЛЫ!'!$E$3,(A621-A621/1.18),IF(Расчет!R635='ФОРМУЛЫ!'!$E$4,0,IF(Расчет!R635='ФОРМУЛЫ!'!$E$5,(A621-A621/1.1),X))))*Расчет!E635,2)</f>
        <v>0</v>
      </c>
      <c r="U621" s="3">
        <f>ROUND((IF(Расчет!R635='ФОРМУЛЫ!'!$E$3,(J621-J621/1.18),IF(Расчет!R635='ФОРМУЛЫ!'!$E$4,0,IF(Расчет!R635='ФОРМУЛЫ!'!$E$5,(J621-J621/1.1),X))))*Расчет!E635,2)</f>
        <v>0</v>
      </c>
      <c r="V621" s="3">
        <f>ROUND((J621-J621/1.18)*Расчет!E635,2)</f>
        <v>0</v>
      </c>
      <c r="W621" s="3">
        <f>ROUND(A621*Расчет!E635*0.21/365,2)</f>
        <v>0</v>
      </c>
      <c r="X621" s="3">
        <f t="shared" si="75"/>
        <v>0</v>
      </c>
      <c r="Y621" s="3">
        <f>IF(($Q$2-Расчет!X635)&gt;0,($Q$2-Расчет!X635),0)</f>
        <v>0</v>
      </c>
      <c r="Z621" s="3">
        <f t="shared" si="76"/>
        <v>0</v>
      </c>
      <c r="AA621" s="3">
        <f>IF(IF(Y621&gt;0,$Q$3-$Q$2,$Q$3-Расчет!X635)&gt;0,IF(Y621&gt;0,$Q$3-$Q$2,$Q$3-Расчет!X635),0)</f>
        <v>0</v>
      </c>
      <c r="AB621" s="3">
        <f t="shared" si="77"/>
        <v>0</v>
      </c>
      <c r="AC621" s="3">
        <f>IF(IF(AA621&gt;0,$Q$4-$Q$3,$Q$4-Расчет!X635)&gt;0,IF(AA621&gt;0,$Q$4-$Q$3,$Q$4-Расчет!X635),0)</f>
        <v>0</v>
      </c>
      <c r="AD621" s="3">
        <f t="shared" si="78"/>
        <v>0</v>
      </c>
      <c r="AE621" s="3">
        <f>IF(IF(AC621&gt;0,$Q$5-$Q$4,$Q$5-Расчет!X635)&gt;0,IF(AC621&gt;0,$Q$5-$Q$4,$Q$5-Расчет!X635),0)</f>
        <v>0</v>
      </c>
      <c r="AF621" s="3">
        <f t="shared" si="79"/>
        <v>0</v>
      </c>
      <c r="AG621" s="3">
        <f>IF(IF(AE621&gt;0,$Q$6-$Q$5,$Q$6-Расчет!X635)&gt;0,IF(AE621&gt;0,$Q$6-$Q$5,$Q$6-Расчет!X635),0)</f>
        <v>0</v>
      </c>
      <c r="AH621" s="3">
        <f t="shared" si="80"/>
        <v>0</v>
      </c>
    </row>
    <row r="622" spans="1:34" x14ac:dyDescent="0.25">
      <c r="A622" s="3">
        <f>IF(Расчет!H636='ФОРМУЛЫ!'!$B$4,Расчет!G636*Расчет!$N$28,IF(Расчет!H636='ФОРМУЛЫ!'!$B$5,Расчет!G636,IF(Расчет!H636='ФОРМУЛЫ!'!$B$6,Расчет!G636*Расчет!$O$28,0)))</f>
        <v>0</v>
      </c>
      <c r="B622" s="3">
        <f>A622*Расчет!E636</f>
        <v>0</v>
      </c>
      <c r="C622" s="3">
        <f>IF(Расчет!J636='ФОРМУЛЫ!'!$B$3,Расчет!G636*Расчет!I636/100,IF(Расчет!J636='ФОРМУЛЫ!'!$B$4,Расчет!I636*Расчет!$N$28,IF(Расчет!J636='ФОРМУЛЫ!'!$B$5,Расчет!I636,IF(Расчет!J636='ФОРМУЛЫ!'!$B$6,Расчет!I636*Расчет!$O$28,0))))</f>
        <v>0</v>
      </c>
      <c r="D622" s="3">
        <f>C622*Расчет!E636</f>
        <v>0</v>
      </c>
      <c r="E622" s="3">
        <f t="shared" si="73"/>
        <v>0</v>
      </c>
      <c r="F622" s="3">
        <f>E622*Расчет!E636</f>
        <v>0</v>
      </c>
      <c r="G622" s="3">
        <f>IF(Расчет!M636="",'ФОРМУЛЫ!'!E622*(100+Расчет!$M$28)/100,'ФОРМУЛЫ!'!E622*(100+Расчет!M636)/100)</f>
        <v>0</v>
      </c>
      <c r="H622" s="7">
        <f>IF(Расчет!M636="",ROUND(Расчет!K636*(1+Расчет!$M$28/100),0),ROUND(Расчет!K636*(1+Расчет!M636/100),0))</f>
        <v>0</v>
      </c>
      <c r="I622" s="7">
        <f>IF(Расчет!M636="",(Расчет!$M$28+100)/100,(Расчет!M636+100)/100)</f>
        <v>1.2</v>
      </c>
      <c r="J622" s="5">
        <f>IF(Расчет!P636="",IF($O$16=0,'ФОРМУЛЫ!'!H622,ROUND(Расчет!K636*'ФОРМУЛЫ!'!I622+L622,0)),Расчет!P636)</f>
        <v>0</v>
      </c>
      <c r="K622" s="5">
        <f>J622*Расчет!E636</f>
        <v>0</v>
      </c>
      <c r="L622" s="3">
        <f>IF($O$16=0,0,$M$16*(Расчет!K636/$O$16))</f>
        <v>0</v>
      </c>
      <c r="O622" s="3">
        <f>IF(Расчет!P636=0,Расчет!L636,0)</f>
        <v>0</v>
      </c>
      <c r="P622" s="12">
        <f t="shared" si="74"/>
        <v>0</v>
      </c>
      <c r="Q622" s="3">
        <f>IF(Расчет!H636='ФОРМУЛЫ!'!$B$5,'ФОРМУЛЫ!'!A622,0)</f>
        <v>0</v>
      </c>
      <c r="R622" s="3">
        <f>IF(Расчет!H636='ФОРМУЛЫ!'!$B$4,'ФОРМУЛЫ!'!A622,0)</f>
        <v>0</v>
      </c>
      <c r="S622" s="3">
        <f>IF(Расчет!H636='ФОРМУЛЫ!'!$B$6,'ФОРМУЛЫ!'!A622,0)</f>
        <v>0</v>
      </c>
      <c r="T622" s="5">
        <f>ROUND((IF(Расчет!R636='ФОРМУЛЫ!'!$E$3,(A622-A622/1.18),IF(Расчет!R636='ФОРМУЛЫ!'!$E$4,0,IF(Расчет!R636='ФОРМУЛЫ!'!$E$5,(A622-A622/1.1),X))))*Расчет!E636,2)</f>
        <v>0</v>
      </c>
      <c r="U622" s="3">
        <f>ROUND((IF(Расчет!R636='ФОРМУЛЫ!'!$E$3,(J622-J622/1.18),IF(Расчет!R636='ФОРМУЛЫ!'!$E$4,0,IF(Расчет!R636='ФОРМУЛЫ!'!$E$5,(J622-J622/1.1),X))))*Расчет!E636,2)</f>
        <v>0</v>
      </c>
      <c r="V622" s="3">
        <f>ROUND((J622-J622/1.18)*Расчет!E636,2)</f>
        <v>0</v>
      </c>
      <c r="W622" s="3">
        <f>ROUND(A622*Расчет!E636*0.21/365,2)</f>
        <v>0</v>
      </c>
      <c r="X622" s="3">
        <f t="shared" si="75"/>
        <v>0</v>
      </c>
      <c r="Y622" s="3">
        <f>IF(($Q$2-Расчет!X636)&gt;0,($Q$2-Расчет!X636),0)</f>
        <v>0</v>
      </c>
      <c r="Z622" s="3">
        <f t="shared" si="76"/>
        <v>0</v>
      </c>
      <c r="AA622" s="3">
        <f>IF(IF(Y622&gt;0,$Q$3-$Q$2,$Q$3-Расчет!X636)&gt;0,IF(Y622&gt;0,$Q$3-$Q$2,$Q$3-Расчет!X636),0)</f>
        <v>0</v>
      </c>
      <c r="AB622" s="3">
        <f t="shared" si="77"/>
        <v>0</v>
      </c>
      <c r="AC622" s="3">
        <f>IF(IF(AA622&gt;0,$Q$4-$Q$3,$Q$4-Расчет!X636)&gt;0,IF(AA622&gt;0,$Q$4-$Q$3,$Q$4-Расчет!X636),0)</f>
        <v>0</v>
      </c>
      <c r="AD622" s="3">
        <f t="shared" si="78"/>
        <v>0</v>
      </c>
      <c r="AE622" s="3">
        <f>IF(IF(AC622&gt;0,$Q$5-$Q$4,$Q$5-Расчет!X636)&gt;0,IF(AC622&gt;0,$Q$5-$Q$4,$Q$5-Расчет!X636),0)</f>
        <v>0</v>
      </c>
      <c r="AF622" s="3">
        <f t="shared" si="79"/>
        <v>0</v>
      </c>
      <c r="AG622" s="3">
        <f>IF(IF(AE622&gt;0,$Q$6-$Q$5,$Q$6-Расчет!X636)&gt;0,IF(AE622&gt;0,$Q$6-$Q$5,$Q$6-Расчет!X636),0)</f>
        <v>0</v>
      </c>
      <c r="AH622" s="3">
        <f t="shared" si="80"/>
        <v>0</v>
      </c>
    </row>
    <row r="623" spans="1:34" x14ac:dyDescent="0.25">
      <c r="A623" s="3">
        <f>IF(Расчет!H637='ФОРМУЛЫ!'!$B$4,Расчет!G637*Расчет!$N$28,IF(Расчет!H637='ФОРМУЛЫ!'!$B$5,Расчет!G637,IF(Расчет!H637='ФОРМУЛЫ!'!$B$6,Расчет!G637*Расчет!$O$28,0)))</f>
        <v>0</v>
      </c>
      <c r="B623" s="3">
        <f>A623*Расчет!E637</f>
        <v>0</v>
      </c>
      <c r="C623" s="3">
        <f>IF(Расчет!J637='ФОРМУЛЫ!'!$B$3,Расчет!G637*Расчет!I637/100,IF(Расчет!J637='ФОРМУЛЫ!'!$B$4,Расчет!I637*Расчет!$N$28,IF(Расчет!J637='ФОРМУЛЫ!'!$B$5,Расчет!I637,IF(Расчет!J637='ФОРМУЛЫ!'!$B$6,Расчет!I637*Расчет!$O$28,0))))</f>
        <v>0</v>
      </c>
      <c r="D623" s="3">
        <f>C623*Расчет!E637</f>
        <v>0</v>
      </c>
      <c r="E623" s="3">
        <f t="shared" si="73"/>
        <v>0</v>
      </c>
      <c r="F623" s="3">
        <f>E623*Расчет!E637</f>
        <v>0</v>
      </c>
      <c r="G623" s="3">
        <f>IF(Расчет!M637="",'ФОРМУЛЫ!'!E623*(100+Расчет!$M$28)/100,'ФОРМУЛЫ!'!E623*(100+Расчет!M637)/100)</f>
        <v>0</v>
      </c>
      <c r="H623" s="7">
        <f>IF(Расчет!M637="",ROUND(Расчет!K637*(1+Расчет!$M$28/100),0),ROUND(Расчет!K637*(1+Расчет!M637/100),0))</f>
        <v>0</v>
      </c>
      <c r="I623" s="7">
        <f>IF(Расчет!M637="",(Расчет!$M$28+100)/100,(Расчет!M637+100)/100)</f>
        <v>1.2</v>
      </c>
      <c r="J623" s="5">
        <f>IF(Расчет!P637="",IF($O$16=0,'ФОРМУЛЫ!'!H623,ROUND(Расчет!K637*'ФОРМУЛЫ!'!I623+L623,0)),Расчет!P637)</f>
        <v>0</v>
      </c>
      <c r="K623" s="5">
        <f>J623*Расчет!E637</f>
        <v>0</v>
      </c>
      <c r="L623" s="3">
        <f>IF($O$16=0,0,$M$16*(Расчет!K637/$O$16))</f>
        <v>0</v>
      </c>
      <c r="O623" s="3">
        <f>IF(Расчет!P637=0,Расчет!L637,0)</f>
        <v>0</v>
      </c>
      <c r="P623" s="12">
        <f t="shared" si="74"/>
        <v>0</v>
      </c>
      <c r="Q623" s="3">
        <f>IF(Расчет!H637='ФОРМУЛЫ!'!$B$5,'ФОРМУЛЫ!'!A623,0)</f>
        <v>0</v>
      </c>
      <c r="R623" s="3">
        <f>IF(Расчет!H637='ФОРМУЛЫ!'!$B$4,'ФОРМУЛЫ!'!A623,0)</f>
        <v>0</v>
      </c>
      <c r="S623" s="3">
        <f>IF(Расчет!H637='ФОРМУЛЫ!'!$B$6,'ФОРМУЛЫ!'!A623,0)</f>
        <v>0</v>
      </c>
      <c r="T623" s="5">
        <f>ROUND((IF(Расчет!R637='ФОРМУЛЫ!'!$E$3,(A623-A623/1.18),IF(Расчет!R637='ФОРМУЛЫ!'!$E$4,0,IF(Расчет!R637='ФОРМУЛЫ!'!$E$5,(A623-A623/1.1),X))))*Расчет!E637,2)</f>
        <v>0</v>
      </c>
      <c r="U623" s="3">
        <f>ROUND((IF(Расчет!R637='ФОРМУЛЫ!'!$E$3,(J623-J623/1.18),IF(Расчет!R637='ФОРМУЛЫ!'!$E$4,0,IF(Расчет!R637='ФОРМУЛЫ!'!$E$5,(J623-J623/1.1),X))))*Расчет!E637,2)</f>
        <v>0</v>
      </c>
      <c r="V623" s="3">
        <f>ROUND((J623-J623/1.18)*Расчет!E637,2)</f>
        <v>0</v>
      </c>
      <c r="W623" s="3">
        <f>ROUND(A623*Расчет!E637*0.21/365,2)</f>
        <v>0</v>
      </c>
      <c r="X623" s="3">
        <f t="shared" si="75"/>
        <v>0</v>
      </c>
      <c r="Y623" s="3">
        <f>IF(($Q$2-Расчет!X637)&gt;0,($Q$2-Расчет!X637),0)</f>
        <v>0</v>
      </c>
      <c r="Z623" s="3">
        <f t="shared" si="76"/>
        <v>0</v>
      </c>
      <c r="AA623" s="3">
        <f>IF(IF(Y623&gt;0,$Q$3-$Q$2,$Q$3-Расчет!X637)&gt;0,IF(Y623&gt;0,$Q$3-$Q$2,$Q$3-Расчет!X637),0)</f>
        <v>0</v>
      </c>
      <c r="AB623" s="3">
        <f t="shared" si="77"/>
        <v>0</v>
      </c>
      <c r="AC623" s="3">
        <f>IF(IF(AA623&gt;0,$Q$4-$Q$3,$Q$4-Расчет!X637)&gt;0,IF(AA623&gt;0,$Q$4-$Q$3,$Q$4-Расчет!X637),0)</f>
        <v>0</v>
      </c>
      <c r="AD623" s="3">
        <f t="shared" si="78"/>
        <v>0</v>
      </c>
      <c r="AE623" s="3">
        <f>IF(IF(AC623&gt;0,$Q$5-$Q$4,$Q$5-Расчет!X637)&gt;0,IF(AC623&gt;0,$Q$5-$Q$4,$Q$5-Расчет!X637),0)</f>
        <v>0</v>
      </c>
      <c r="AF623" s="3">
        <f t="shared" si="79"/>
        <v>0</v>
      </c>
      <c r="AG623" s="3">
        <f>IF(IF(AE623&gt;0,$Q$6-$Q$5,$Q$6-Расчет!X637)&gt;0,IF(AE623&gt;0,$Q$6-$Q$5,$Q$6-Расчет!X637),0)</f>
        <v>0</v>
      </c>
      <c r="AH623" s="3">
        <f t="shared" si="80"/>
        <v>0</v>
      </c>
    </row>
    <row r="624" spans="1:34" x14ac:dyDescent="0.25">
      <c r="A624" s="3">
        <f>IF(Расчет!H638='ФОРМУЛЫ!'!$B$4,Расчет!G638*Расчет!$N$28,IF(Расчет!H638='ФОРМУЛЫ!'!$B$5,Расчет!G638,IF(Расчет!H638='ФОРМУЛЫ!'!$B$6,Расчет!G638*Расчет!$O$28,0)))</f>
        <v>0</v>
      </c>
      <c r="B624" s="3">
        <f>A624*Расчет!E638</f>
        <v>0</v>
      </c>
      <c r="C624" s="3">
        <f>IF(Расчет!J638='ФОРМУЛЫ!'!$B$3,Расчет!G638*Расчет!I638/100,IF(Расчет!J638='ФОРМУЛЫ!'!$B$4,Расчет!I638*Расчет!$N$28,IF(Расчет!J638='ФОРМУЛЫ!'!$B$5,Расчет!I638,IF(Расчет!J638='ФОРМУЛЫ!'!$B$6,Расчет!I638*Расчет!$O$28,0))))</f>
        <v>0</v>
      </c>
      <c r="D624" s="3">
        <f>C624*Расчет!E638</f>
        <v>0</v>
      </c>
      <c r="E624" s="3">
        <f t="shared" si="73"/>
        <v>0</v>
      </c>
      <c r="F624" s="3">
        <f>E624*Расчет!E638</f>
        <v>0</v>
      </c>
      <c r="G624" s="3">
        <f>IF(Расчет!M638="",'ФОРМУЛЫ!'!E624*(100+Расчет!$M$28)/100,'ФОРМУЛЫ!'!E624*(100+Расчет!M638)/100)</f>
        <v>0</v>
      </c>
      <c r="H624" s="7">
        <f>IF(Расчет!M638="",ROUND(Расчет!K638*(1+Расчет!$M$28/100),0),ROUND(Расчет!K638*(1+Расчет!M638/100),0))</f>
        <v>0</v>
      </c>
      <c r="I624" s="7">
        <f>IF(Расчет!M638="",(Расчет!$M$28+100)/100,(Расчет!M638+100)/100)</f>
        <v>1.2</v>
      </c>
      <c r="J624" s="5">
        <f>IF(Расчет!P638="",IF($O$16=0,'ФОРМУЛЫ!'!H624,ROUND(Расчет!K638*'ФОРМУЛЫ!'!I624+L624,0)),Расчет!P638)</f>
        <v>0</v>
      </c>
      <c r="K624" s="5">
        <f>J624*Расчет!E638</f>
        <v>0</v>
      </c>
      <c r="L624" s="3">
        <f>IF($O$16=0,0,$M$16*(Расчет!K638/$O$16))</f>
        <v>0</v>
      </c>
      <c r="O624" s="3">
        <f>IF(Расчет!P638=0,Расчет!L638,0)</f>
        <v>0</v>
      </c>
      <c r="P624" s="12">
        <f t="shared" si="74"/>
        <v>0</v>
      </c>
      <c r="Q624" s="3">
        <f>IF(Расчет!H638='ФОРМУЛЫ!'!$B$5,'ФОРМУЛЫ!'!A624,0)</f>
        <v>0</v>
      </c>
      <c r="R624" s="3">
        <f>IF(Расчет!H638='ФОРМУЛЫ!'!$B$4,'ФОРМУЛЫ!'!A624,0)</f>
        <v>0</v>
      </c>
      <c r="S624" s="3">
        <f>IF(Расчет!H638='ФОРМУЛЫ!'!$B$6,'ФОРМУЛЫ!'!A624,0)</f>
        <v>0</v>
      </c>
      <c r="T624" s="5">
        <f>ROUND((IF(Расчет!R638='ФОРМУЛЫ!'!$E$3,(A624-A624/1.18),IF(Расчет!R638='ФОРМУЛЫ!'!$E$4,0,IF(Расчет!R638='ФОРМУЛЫ!'!$E$5,(A624-A624/1.1),X))))*Расчет!E638,2)</f>
        <v>0</v>
      </c>
      <c r="U624" s="3">
        <f>ROUND((IF(Расчет!R638='ФОРМУЛЫ!'!$E$3,(J624-J624/1.18),IF(Расчет!R638='ФОРМУЛЫ!'!$E$4,0,IF(Расчет!R638='ФОРМУЛЫ!'!$E$5,(J624-J624/1.1),X))))*Расчет!E638,2)</f>
        <v>0</v>
      </c>
      <c r="V624" s="3">
        <f>ROUND((J624-J624/1.18)*Расчет!E638,2)</f>
        <v>0</v>
      </c>
      <c r="W624" s="3">
        <f>ROUND(A624*Расчет!E638*0.21/365,2)</f>
        <v>0</v>
      </c>
      <c r="X624" s="3">
        <f t="shared" si="75"/>
        <v>0</v>
      </c>
      <c r="Y624" s="3">
        <f>IF(($Q$2-Расчет!X638)&gt;0,($Q$2-Расчет!X638),0)</f>
        <v>0</v>
      </c>
      <c r="Z624" s="3">
        <f t="shared" si="76"/>
        <v>0</v>
      </c>
      <c r="AA624" s="3">
        <f>IF(IF(Y624&gt;0,$Q$3-$Q$2,$Q$3-Расчет!X638)&gt;0,IF(Y624&gt;0,$Q$3-$Q$2,$Q$3-Расчет!X638),0)</f>
        <v>0</v>
      </c>
      <c r="AB624" s="3">
        <f t="shared" si="77"/>
        <v>0</v>
      </c>
      <c r="AC624" s="3">
        <f>IF(IF(AA624&gt;0,$Q$4-$Q$3,$Q$4-Расчет!X638)&gt;0,IF(AA624&gt;0,$Q$4-$Q$3,$Q$4-Расчет!X638),0)</f>
        <v>0</v>
      </c>
      <c r="AD624" s="3">
        <f t="shared" si="78"/>
        <v>0</v>
      </c>
      <c r="AE624" s="3">
        <f>IF(IF(AC624&gt;0,$Q$5-$Q$4,$Q$5-Расчет!X638)&gt;0,IF(AC624&gt;0,$Q$5-$Q$4,$Q$5-Расчет!X638),0)</f>
        <v>0</v>
      </c>
      <c r="AF624" s="3">
        <f t="shared" si="79"/>
        <v>0</v>
      </c>
      <c r="AG624" s="3">
        <f>IF(IF(AE624&gt;0,$Q$6-$Q$5,$Q$6-Расчет!X638)&gt;0,IF(AE624&gt;0,$Q$6-$Q$5,$Q$6-Расчет!X638),0)</f>
        <v>0</v>
      </c>
      <c r="AH624" s="3">
        <f t="shared" si="80"/>
        <v>0</v>
      </c>
    </row>
    <row r="625" spans="1:34" x14ac:dyDescent="0.25">
      <c r="A625" s="3">
        <f>IF(Расчет!H639='ФОРМУЛЫ!'!$B$4,Расчет!G639*Расчет!$N$28,IF(Расчет!H639='ФОРМУЛЫ!'!$B$5,Расчет!G639,IF(Расчет!H639='ФОРМУЛЫ!'!$B$6,Расчет!G639*Расчет!$O$28,0)))</f>
        <v>0</v>
      </c>
      <c r="B625" s="3">
        <f>A625*Расчет!E639</f>
        <v>0</v>
      </c>
      <c r="C625" s="3">
        <f>IF(Расчет!J639='ФОРМУЛЫ!'!$B$3,Расчет!G639*Расчет!I639/100,IF(Расчет!J639='ФОРМУЛЫ!'!$B$4,Расчет!I639*Расчет!$N$28,IF(Расчет!J639='ФОРМУЛЫ!'!$B$5,Расчет!I639,IF(Расчет!J639='ФОРМУЛЫ!'!$B$6,Расчет!I639*Расчет!$O$28,0))))</f>
        <v>0</v>
      </c>
      <c r="D625" s="3">
        <f>C625*Расчет!E639</f>
        <v>0</v>
      </c>
      <c r="E625" s="3">
        <f t="shared" si="73"/>
        <v>0</v>
      </c>
      <c r="F625" s="3">
        <f>E625*Расчет!E639</f>
        <v>0</v>
      </c>
      <c r="G625" s="3">
        <f>IF(Расчет!M639="",'ФОРМУЛЫ!'!E625*(100+Расчет!$M$28)/100,'ФОРМУЛЫ!'!E625*(100+Расчет!M639)/100)</f>
        <v>0</v>
      </c>
      <c r="H625" s="7">
        <f>IF(Расчет!M639="",ROUND(Расчет!K639*(1+Расчет!$M$28/100),0),ROUND(Расчет!K639*(1+Расчет!M639/100),0))</f>
        <v>0</v>
      </c>
      <c r="I625" s="7">
        <f>IF(Расчет!M639="",(Расчет!$M$28+100)/100,(Расчет!M639+100)/100)</f>
        <v>1.2</v>
      </c>
      <c r="J625" s="5">
        <f>IF(Расчет!P639="",IF($O$16=0,'ФОРМУЛЫ!'!H625,ROUND(Расчет!K639*'ФОРМУЛЫ!'!I625+L625,0)),Расчет!P639)</f>
        <v>0</v>
      </c>
      <c r="K625" s="5">
        <f>J625*Расчет!E639</f>
        <v>0</v>
      </c>
      <c r="L625" s="3">
        <f>IF($O$16=0,0,$M$16*(Расчет!K639/$O$16))</f>
        <v>0</v>
      </c>
      <c r="O625" s="3">
        <f>IF(Расчет!P639=0,Расчет!L639,0)</f>
        <v>0</v>
      </c>
      <c r="P625" s="12">
        <f t="shared" si="74"/>
        <v>0</v>
      </c>
      <c r="Q625" s="3">
        <f>IF(Расчет!H639='ФОРМУЛЫ!'!$B$5,'ФОРМУЛЫ!'!A625,0)</f>
        <v>0</v>
      </c>
      <c r="R625" s="3">
        <f>IF(Расчет!H639='ФОРМУЛЫ!'!$B$4,'ФОРМУЛЫ!'!A625,0)</f>
        <v>0</v>
      </c>
      <c r="S625" s="3">
        <f>IF(Расчет!H639='ФОРМУЛЫ!'!$B$6,'ФОРМУЛЫ!'!A625,0)</f>
        <v>0</v>
      </c>
      <c r="T625" s="5">
        <f>ROUND((IF(Расчет!R639='ФОРМУЛЫ!'!$E$3,(A625-A625/1.18),IF(Расчет!R639='ФОРМУЛЫ!'!$E$4,0,IF(Расчет!R639='ФОРМУЛЫ!'!$E$5,(A625-A625/1.1),X))))*Расчет!E639,2)</f>
        <v>0</v>
      </c>
      <c r="U625" s="3">
        <f>ROUND((IF(Расчет!R639='ФОРМУЛЫ!'!$E$3,(J625-J625/1.18),IF(Расчет!R639='ФОРМУЛЫ!'!$E$4,0,IF(Расчет!R639='ФОРМУЛЫ!'!$E$5,(J625-J625/1.1),X))))*Расчет!E639,2)</f>
        <v>0</v>
      </c>
      <c r="V625" s="3">
        <f>ROUND((J625-J625/1.18)*Расчет!E639,2)</f>
        <v>0</v>
      </c>
      <c r="W625" s="3">
        <f>ROUND(A625*Расчет!E639*0.21/365,2)</f>
        <v>0</v>
      </c>
      <c r="X625" s="3">
        <f t="shared" si="75"/>
        <v>0</v>
      </c>
      <c r="Y625" s="3">
        <f>IF(($Q$2-Расчет!X639)&gt;0,($Q$2-Расчет!X639),0)</f>
        <v>0</v>
      </c>
      <c r="Z625" s="3">
        <f t="shared" si="76"/>
        <v>0</v>
      </c>
      <c r="AA625" s="3">
        <f>IF(IF(Y625&gt;0,$Q$3-$Q$2,$Q$3-Расчет!X639)&gt;0,IF(Y625&gt;0,$Q$3-$Q$2,$Q$3-Расчет!X639),0)</f>
        <v>0</v>
      </c>
      <c r="AB625" s="3">
        <f t="shared" si="77"/>
        <v>0</v>
      </c>
      <c r="AC625" s="3">
        <f>IF(IF(AA625&gt;0,$Q$4-$Q$3,$Q$4-Расчет!X639)&gt;0,IF(AA625&gt;0,$Q$4-$Q$3,$Q$4-Расчет!X639),0)</f>
        <v>0</v>
      </c>
      <c r="AD625" s="3">
        <f t="shared" si="78"/>
        <v>0</v>
      </c>
      <c r="AE625" s="3">
        <f>IF(IF(AC625&gt;0,$Q$5-$Q$4,$Q$5-Расчет!X639)&gt;0,IF(AC625&gt;0,$Q$5-$Q$4,$Q$5-Расчет!X639),0)</f>
        <v>0</v>
      </c>
      <c r="AF625" s="3">
        <f t="shared" si="79"/>
        <v>0</v>
      </c>
      <c r="AG625" s="3">
        <f>IF(IF(AE625&gt;0,$Q$6-$Q$5,$Q$6-Расчет!X639)&gt;0,IF(AE625&gt;0,$Q$6-$Q$5,$Q$6-Расчет!X639),0)</f>
        <v>0</v>
      </c>
      <c r="AH625" s="3">
        <f t="shared" si="80"/>
        <v>0</v>
      </c>
    </row>
    <row r="626" spans="1:34" x14ac:dyDescent="0.25">
      <c r="A626" s="3">
        <f>IF(Расчет!H640='ФОРМУЛЫ!'!$B$4,Расчет!G640*Расчет!$N$28,IF(Расчет!H640='ФОРМУЛЫ!'!$B$5,Расчет!G640,IF(Расчет!H640='ФОРМУЛЫ!'!$B$6,Расчет!G640*Расчет!$O$28,0)))</f>
        <v>0</v>
      </c>
      <c r="B626" s="3">
        <f>A626*Расчет!E640</f>
        <v>0</v>
      </c>
      <c r="C626" s="3">
        <f>IF(Расчет!J640='ФОРМУЛЫ!'!$B$3,Расчет!G640*Расчет!I640/100,IF(Расчет!J640='ФОРМУЛЫ!'!$B$4,Расчет!I640*Расчет!$N$28,IF(Расчет!J640='ФОРМУЛЫ!'!$B$5,Расчет!I640,IF(Расчет!J640='ФОРМУЛЫ!'!$B$6,Расчет!I640*Расчет!$O$28,0))))</f>
        <v>0</v>
      </c>
      <c r="D626" s="3">
        <f>C626*Расчет!E640</f>
        <v>0</v>
      </c>
      <c r="E626" s="3">
        <f t="shared" si="73"/>
        <v>0</v>
      </c>
      <c r="F626" s="3">
        <f>E626*Расчет!E640</f>
        <v>0</v>
      </c>
      <c r="G626" s="3">
        <f>IF(Расчет!M640="",'ФОРМУЛЫ!'!E626*(100+Расчет!$M$28)/100,'ФОРМУЛЫ!'!E626*(100+Расчет!M640)/100)</f>
        <v>0</v>
      </c>
      <c r="H626" s="7">
        <f>IF(Расчет!M640="",ROUND(Расчет!K640*(1+Расчет!$M$28/100),0),ROUND(Расчет!K640*(1+Расчет!M640/100),0))</f>
        <v>0</v>
      </c>
      <c r="I626" s="7">
        <f>IF(Расчет!M640="",(Расчет!$M$28+100)/100,(Расчет!M640+100)/100)</f>
        <v>1.2</v>
      </c>
      <c r="J626" s="5">
        <f>IF(Расчет!P640="",IF($O$16=0,'ФОРМУЛЫ!'!H626,ROUND(Расчет!K640*'ФОРМУЛЫ!'!I626+L626,0)),Расчет!P640)</f>
        <v>0</v>
      </c>
      <c r="K626" s="5">
        <f>J626*Расчет!E640</f>
        <v>0</v>
      </c>
      <c r="L626" s="3">
        <f>IF($O$16=0,0,$M$16*(Расчет!K640/$O$16))</f>
        <v>0</v>
      </c>
      <c r="O626" s="3">
        <f>IF(Расчет!P640=0,Расчет!L640,0)</f>
        <v>0</v>
      </c>
      <c r="P626" s="12">
        <f t="shared" si="74"/>
        <v>0</v>
      </c>
      <c r="Q626" s="3">
        <f>IF(Расчет!H640='ФОРМУЛЫ!'!$B$5,'ФОРМУЛЫ!'!A626,0)</f>
        <v>0</v>
      </c>
      <c r="R626" s="3">
        <f>IF(Расчет!H640='ФОРМУЛЫ!'!$B$4,'ФОРМУЛЫ!'!A626,0)</f>
        <v>0</v>
      </c>
      <c r="S626" s="3">
        <f>IF(Расчет!H640='ФОРМУЛЫ!'!$B$6,'ФОРМУЛЫ!'!A626,0)</f>
        <v>0</v>
      </c>
      <c r="T626" s="5">
        <f>ROUND((IF(Расчет!R640='ФОРМУЛЫ!'!$E$3,(A626-A626/1.18),IF(Расчет!R640='ФОРМУЛЫ!'!$E$4,0,IF(Расчет!R640='ФОРМУЛЫ!'!$E$5,(A626-A626/1.1),X))))*Расчет!E640,2)</f>
        <v>0</v>
      </c>
      <c r="U626" s="3">
        <f>ROUND((IF(Расчет!R640='ФОРМУЛЫ!'!$E$3,(J626-J626/1.18),IF(Расчет!R640='ФОРМУЛЫ!'!$E$4,0,IF(Расчет!R640='ФОРМУЛЫ!'!$E$5,(J626-J626/1.1),X))))*Расчет!E640,2)</f>
        <v>0</v>
      </c>
      <c r="V626" s="3">
        <f>ROUND((J626-J626/1.18)*Расчет!E640,2)</f>
        <v>0</v>
      </c>
      <c r="W626" s="3">
        <f>ROUND(A626*Расчет!E640*0.21/365,2)</f>
        <v>0</v>
      </c>
      <c r="X626" s="3">
        <f t="shared" si="75"/>
        <v>0</v>
      </c>
      <c r="Y626" s="3">
        <f>IF(($Q$2-Расчет!X640)&gt;0,($Q$2-Расчет!X640),0)</f>
        <v>0</v>
      </c>
      <c r="Z626" s="3">
        <f t="shared" si="76"/>
        <v>0</v>
      </c>
      <c r="AA626" s="3">
        <f>IF(IF(Y626&gt;0,$Q$3-$Q$2,$Q$3-Расчет!X640)&gt;0,IF(Y626&gt;0,$Q$3-$Q$2,$Q$3-Расчет!X640),0)</f>
        <v>0</v>
      </c>
      <c r="AB626" s="3">
        <f t="shared" si="77"/>
        <v>0</v>
      </c>
      <c r="AC626" s="3">
        <f>IF(IF(AA626&gt;0,$Q$4-$Q$3,$Q$4-Расчет!X640)&gt;0,IF(AA626&gt;0,$Q$4-$Q$3,$Q$4-Расчет!X640),0)</f>
        <v>0</v>
      </c>
      <c r="AD626" s="3">
        <f t="shared" si="78"/>
        <v>0</v>
      </c>
      <c r="AE626" s="3">
        <f>IF(IF(AC626&gt;0,$Q$5-$Q$4,$Q$5-Расчет!X640)&gt;0,IF(AC626&gt;0,$Q$5-$Q$4,$Q$5-Расчет!X640),0)</f>
        <v>0</v>
      </c>
      <c r="AF626" s="3">
        <f t="shared" si="79"/>
        <v>0</v>
      </c>
      <c r="AG626" s="3">
        <f>IF(IF(AE626&gt;0,$Q$6-$Q$5,$Q$6-Расчет!X640)&gt;0,IF(AE626&gt;0,$Q$6-$Q$5,$Q$6-Расчет!X640),0)</f>
        <v>0</v>
      </c>
      <c r="AH626" s="3">
        <f t="shared" si="80"/>
        <v>0</v>
      </c>
    </row>
    <row r="627" spans="1:34" x14ac:dyDescent="0.25">
      <c r="A627" s="3">
        <f>IF(Расчет!H641='ФОРМУЛЫ!'!$B$4,Расчет!G641*Расчет!$N$28,IF(Расчет!H641='ФОРМУЛЫ!'!$B$5,Расчет!G641,IF(Расчет!H641='ФОРМУЛЫ!'!$B$6,Расчет!G641*Расчет!$O$28,0)))</f>
        <v>0</v>
      </c>
      <c r="B627" s="3">
        <f>A627*Расчет!E641</f>
        <v>0</v>
      </c>
      <c r="C627" s="3">
        <f>IF(Расчет!J641='ФОРМУЛЫ!'!$B$3,Расчет!G641*Расчет!I641/100,IF(Расчет!J641='ФОРМУЛЫ!'!$B$4,Расчет!I641*Расчет!$N$28,IF(Расчет!J641='ФОРМУЛЫ!'!$B$5,Расчет!I641,IF(Расчет!J641='ФОРМУЛЫ!'!$B$6,Расчет!I641*Расчет!$O$28,0))))</f>
        <v>0</v>
      </c>
      <c r="D627" s="3">
        <f>C627*Расчет!E641</f>
        <v>0</v>
      </c>
      <c r="E627" s="3">
        <f t="shared" si="73"/>
        <v>0</v>
      </c>
      <c r="F627" s="3">
        <f>E627*Расчет!E641</f>
        <v>0</v>
      </c>
      <c r="G627" s="3">
        <f>IF(Расчет!M641="",'ФОРМУЛЫ!'!E627*(100+Расчет!$M$28)/100,'ФОРМУЛЫ!'!E627*(100+Расчет!M641)/100)</f>
        <v>0</v>
      </c>
      <c r="H627" s="7">
        <f>IF(Расчет!M641="",ROUND(Расчет!K641*(1+Расчет!$M$28/100),0),ROUND(Расчет!K641*(1+Расчет!M641/100),0))</f>
        <v>0</v>
      </c>
      <c r="I627" s="7">
        <f>IF(Расчет!M641="",(Расчет!$M$28+100)/100,(Расчет!M641+100)/100)</f>
        <v>1.2</v>
      </c>
      <c r="J627" s="5">
        <f>IF(Расчет!P641="",IF($O$16=0,'ФОРМУЛЫ!'!H627,ROUND(Расчет!K641*'ФОРМУЛЫ!'!I627+L627,0)),Расчет!P641)</f>
        <v>0</v>
      </c>
      <c r="K627" s="5">
        <f>J627*Расчет!E641</f>
        <v>0</v>
      </c>
      <c r="L627" s="3">
        <f>IF($O$16=0,0,$M$16*(Расчет!K641/$O$16))</f>
        <v>0</v>
      </c>
      <c r="O627" s="3">
        <f>IF(Расчет!P641=0,Расчет!L641,0)</f>
        <v>0</v>
      </c>
      <c r="P627" s="12">
        <f t="shared" si="74"/>
        <v>0</v>
      </c>
      <c r="Q627" s="3">
        <f>IF(Расчет!H641='ФОРМУЛЫ!'!$B$5,'ФОРМУЛЫ!'!A627,0)</f>
        <v>0</v>
      </c>
      <c r="R627" s="3">
        <f>IF(Расчет!H641='ФОРМУЛЫ!'!$B$4,'ФОРМУЛЫ!'!A627,0)</f>
        <v>0</v>
      </c>
      <c r="S627" s="3">
        <f>IF(Расчет!H641='ФОРМУЛЫ!'!$B$6,'ФОРМУЛЫ!'!A627,0)</f>
        <v>0</v>
      </c>
      <c r="T627" s="5">
        <f>ROUND((IF(Расчет!R641='ФОРМУЛЫ!'!$E$3,(A627-A627/1.18),IF(Расчет!R641='ФОРМУЛЫ!'!$E$4,0,IF(Расчет!R641='ФОРМУЛЫ!'!$E$5,(A627-A627/1.1),X))))*Расчет!E641,2)</f>
        <v>0</v>
      </c>
      <c r="U627" s="3">
        <f>ROUND((IF(Расчет!R641='ФОРМУЛЫ!'!$E$3,(J627-J627/1.18),IF(Расчет!R641='ФОРМУЛЫ!'!$E$4,0,IF(Расчет!R641='ФОРМУЛЫ!'!$E$5,(J627-J627/1.1),X))))*Расчет!E641,2)</f>
        <v>0</v>
      </c>
      <c r="V627" s="3">
        <f>ROUND((J627-J627/1.18)*Расчет!E641,2)</f>
        <v>0</v>
      </c>
      <c r="W627" s="3">
        <f>ROUND(A627*Расчет!E641*0.21/365,2)</f>
        <v>0</v>
      </c>
      <c r="X627" s="3">
        <f t="shared" si="75"/>
        <v>0</v>
      </c>
      <c r="Y627" s="3">
        <f>IF(($Q$2-Расчет!X641)&gt;0,($Q$2-Расчет!X641),0)</f>
        <v>0</v>
      </c>
      <c r="Z627" s="3">
        <f t="shared" si="76"/>
        <v>0</v>
      </c>
      <c r="AA627" s="3">
        <f>IF(IF(Y627&gt;0,$Q$3-$Q$2,$Q$3-Расчет!X641)&gt;0,IF(Y627&gt;0,$Q$3-$Q$2,$Q$3-Расчет!X641),0)</f>
        <v>0</v>
      </c>
      <c r="AB627" s="3">
        <f t="shared" si="77"/>
        <v>0</v>
      </c>
      <c r="AC627" s="3">
        <f>IF(IF(AA627&gt;0,$Q$4-$Q$3,$Q$4-Расчет!X641)&gt;0,IF(AA627&gt;0,$Q$4-$Q$3,$Q$4-Расчет!X641),0)</f>
        <v>0</v>
      </c>
      <c r="AD627" s="3">
        <f t="shared" si="78"/>
        <v>0</v>
      </c>
      <c r="AE627" s="3">
        <f>IF(IF(AC627&gt;0,$Q$5-$Q$4,$Q$5-Расчет!X641)&gt;0,IF(AC627&gt;0,$Q$5-$Q$4,$Q$5-Расчет!X641),0)</f>
        <v>0</v>
      </c>
      <c r="AF627" s="3">
        <f t="shared" si="79"/>
        <v>0</v>
      </c>
      <c r="AG627" s="3">
        <f>IF(IF(AE627&gt;0,$Q$6-$Q$5,$Q$6-Расчет!X641)&gt;0,IF(AE627&gt;0,$Q$6-$Q$5,$Q$6-Расчет!X641),0)</f>
        <v>0</v>
      </c>
      <c r="AH627" s="3">
        <f t="shared" si="80"/>
        <v>0</v>
      </c>
    </row>
    <row r="628" spans="1:34" x14ac:dyDescent="0.25">
      <c r="A628" s="3">
        <f>IF(Расчет!H642='ФОРМУЛЫ!'!$B$4,Расчет!G642*Расчет!$N$28,IF(Расчет!H642='ФОРМУЛЫ!'!$B$5,Расчет!G642,IF(Расчет!H642='ФОРМУЛЫ!'!$B$6,Расчет!G642*Расчет!$O$28,0)))</f>
        <v>0</v>
      </c>
      <c r="B628" s="3">
        <f>A628*Расчет!E642</f>
        <v>0</v>
      </c>
      <c r="C628" s="3">
        <f>IF(Расчет!J642='ФОРМУЛЫ!'!$B$3,Расчет!G642*Расчет!I642/100,IF(Расчет!J642='ФОРМУЛЫ!'!$B$4,Расчет!I642*Расчет!$N$28,IF(Расчет!J642='ФОРМУЛЫ!'!$B$5,Расчет!I642,IF(Расчет!J642='ФОРМУЛЫ!'!$B$6,Расчет!I642*Расчет!$O$28,0))))</f>
        <v>0</v>
      </c>
      <c r="D628" s="3">
        <f>C628*Расчет!E642</f>
        <v>0</v>
      </c>
      <c r="E628" s="3">
        <f t="shared" si="73"/>
        <v>0</v>
      </c>
      <c r="F628" s="3">
        <f>E628*Расчет!E642</f>
        <v>0</v>
      </c>
      <c r="G628" s="3">
        <f>IF(Расчет!M642="",'ФОРМУЛЫ!'!E628*(100+Расчет!$M$28)/100,'ФОРМУЛЫ!'!E628*(100+Расчет!M642)/100)</f>
        <v>0</v>
      </c>
      <c r="H628" s="7">
        <f>IF(Расчет!M642="",ROUND(Расчет!K642*(1+Расчет!$M$28/100),0),ROUND(Расчет!K642*(1+Расчет!M642/100),0))</f>
        <v>0</v>
      </c>
      <c r="I628" s="7">
        <f>IF(Расчет!M642="",(Расчет!$M$28+100)/100,(Расчет!M642+100)/100)</f>
        <v>1.2</v>
      </c>
      <c r="J628" s="5">
        <f>IF(Расчет!P642="",IF($O$16=0,'ФОРМУЛЫ!'!H628,ROUND(Расчет!K642*'ФОРМУЛЫ!'!I628+L628,0)),Расчет!P642)</f>
        <v>0</v>
      </c>
      <c r="K628" s="5">
        <f>J628*Расчет!E642</f>
        <v>0</v>
      </c>
      <c r="L628" s="3">
        <f>IF($O$16=0,0,$M$16*(Расчет!K642/$O$16))</f>
        <v>0</v>
      </c>
      <c r="O628" s="3">
        <f>IF(Расчет!P642=0,Расчет!L642,0)</f>
        <v>0</v>
      </c>
      <c r="P628" s="12">
        <f t="shared" si="74"/>
        <v>0</v>
      </c>
      <c r="Q628" s="3">
        <f>IF(Расчет!H642='ФОРМУЛЫ!'!$B$5,'ФОРМУЛЫ!'!A628,0)</f>
        <v>0</v>
      </c>
      <c r="R628" s="3">
        <f>IF(Расчет!H642='ФОРМУЛЫ!'!$B$4,'ФОРМУЛЫ!'!A628,0)</f>
        <v>0</v>
      </c>
      <c r="S628" s="3">
        <f>IF(Расчет!H642='ФОРМУЛЫ!'!$B$6,'ФОРМУЛЫ!'!A628,0)</f>
        <v>0</v>
      </c>
      <c r="T628" s="5">
        <f>ROUND((IF(Расчет!R642='ФОРМУЛЫ!'!$E$3,(A628-A628/1.18),IF(Расчет!R642='ФОРМУЛЫ!'!$E$4,0,IF(Расчет!R642='ФОРМУЛЫ!'!$E$5,(A628-A628/1.1),X))))*Расчет!E642,2)</f>
        <v>0</v>
      </c>
      <c r="U628" s="3">
        <f>ROUND((IF(Расчет!R642='ФОРМУЛЫ!'!$E$3,(J628-J628/1.18),IF(Расчет!R642='ФОРМУЛЫ!'!$E$4,0,IF(Расчет!R642='ФОРМУЛЫ!'!$E$5,(J628-J628/1.1),X))))*Расчет!E642,2)</f>
        <v>0</v>
      </c>
      <c r="V628" s="3">
        <f>ROUND((J628-J628/1.18)*Расчет!E642,2)</f>
        <v>0</v>
      </c>
      <c r="W628" s="3">
        <f>ROUND(A628*Расчет!E642*0.21/365,2)</f>
        <v>0</v>
      </c>
      <c r="X628" s="3">
        <f t="shared" si="75"/>
        <v>0</v>
      </c>
      <c r="Y628" s="3">
        <f>IF(($Q$2-Расчет!X642)&gt;0,($Q$2-Расчет!X642),0)</f>
        <v>0</v>
      </c>
      <c r="Z628" s="3">
        <f t="shared" si="76"/>
        <v>0</v>
      </c>
      <c r="AA628" s="3">
        <f>IF(IF(Y628&gt;0,$Q$3-$Q$2,$Q$3-Расчет!X642)&gt;0,IF(Y628&gt;0,$Q$3-$Q$2,$Q$3-Расчет!X642),0)</f>
        <v>0</v>
      </c>
      <c r="AB628" s="3">
        <f t="shared" si="77"/>
        <v>0</v>
      </c>
      <c r="AC628" s="3">
        <f>IF(IF(AA628&gt;0,$Q$4-$Q$3,$Q$4-Расчет!X642)&gt;0,IF(AA628&gt;0,$Q$4-$Q$3,$Q$4-Расчет!X642),0)</f>
        <v>0</v>
      </c>
      <c r="AD628" s="3">
        <f t="shared" si="78"/>
        <v>0</v>
      </c>
      <c r="AE628" s="3">
        <f>IF(IF(AC628&gt;0,$Q$5-$Q$4,$Q$5-Расчет!X642)&gt;0,IF(AC628&gt;0,$Q$5-$Q$4,$Q$5-Расчет!X642),0)</f>
        <v>0</v>
      </c>
      <c r="AF628" s="3">
        <f t="shared" si="79"/>
        <v>0</v>
      </c>
      <c r="AG628" s="3">
        <f>IF(IF(AE628&gt;0,$Q$6-$Q$5,$Q$6-Расчет!X642)&gt;0,IF(AE628&gt;0,$Q$6-$Q$5,$Q$6-Расчет!X642),0)</f>
        <v>0</v>
      </c>
      <c r="AH628" s="3">
        <f t="shared" si="80"/>
        <v>0</v>
      </c>
    </row>
    <row r="629" spans="1:34" x14ac:dyDescent="0.25">
      <c r="A629" s="3">
        <f>IF(Расчет!H643='ФОРМУЛЫ!'!$B$4,Расчет!G643*Расчет!$N$28,IF(Расчет!H643='ФОРМУЛЫ!'!$B$5,Расчет!G643,IF(Расчет!H643='ФОРМУЛЫ!'!$B$6,Расчет!G643*Расчет!$O$28,0)))</f>
        <v>0</v>
      </c>
      <c r="B629" s="3">
        <f>A629*Расчет!E643</f>
        <v>0</v>
      </c>
      <c r="C629" s="3">
        <f>IF(Расчет!J643='ФОРМУЛЫ!'!$B$3,Расчет!G643*Расчет!I643/100,IF(Расчет!J643='ФОРМУЛЫ!'!$B$4,Расчет!I643*Расчет!$N$28,IF(Расчет!J643='ФОРМУЛЫ!'!$B$5,Расчет!I643,IF(Расчет!J643='ФОРМУЛЫ!'!$B$6,Расчет!I643*Расчет!$O$28,0))))</f>
        <v>0</v>
      </c>
      <c r="D629" s="3">
        <f>C629*Расчет!E643</f>
        <v>0</v>
      </c>
      <c r="E629" s="3">
        <f t="shared" si="73"/>
        <v>0</v>
      </c>
      <c r="F629" s="3">
        <f>E629*Расчет!E643</f>
        <v>0</v>
      </c>
      <c r="G629" s="3">
        <f>IF(Расчет!M643="",'ФОРМУЛЫ!'!E629*(100+Расчет!$M$28)/100,'ФОРМУЛЫ!'!E629*(100+Расчет!M643)/100)</f>
        <v>0</v>
      </c>
      <c r="H629" s="7">
        <f>IF(Расчет!M643="",ROUND(Расчет!K643*(1+Расчет!$M$28/100),0),ROUND(Расчет!K643*(1+Расчет!M643/100),0))</f>
        <v>0</v>
      </c>
      <c r="I629" s="7">
        <f>IF(Расчет!M643="",(Расчет!$M$28+100)/100,(Расчет!M643+100)/100)</f>
        <v>1.2</v>
      </c>
      <c r="J629" s="5">
        <f>IF(Расчет!P643="",IF($O$16=0,'ФОРМУЛЫ!'!H629,ROUND(Расчет!K643*'ФОРМУЛЫ!'!I629+L629,0)),Расчет!P643)</f>
        <v>0</v>
      </c>
      <c r="K629" s="5">
        <f>J629*Расчет!E643</f>
        <v>0</v>
      </c>
      <c r="L629" s="3">
        <f>IF($O$16=0,0,$M$16*(Расчет!K643/$O$16))</f>
        <v>0</v>
      </c>
      <c r="O629" s="3">
        <f>IF(Расчет!P643=0,Расчет!L643,0)</f>
        <v>0</v>
      </c>
      <c r="P629" s="12">
        <f t="shared" si="74"/>
        <v>0</v>
      </c>
      <c r="Q629" s="3">
        <f>IF(Расчет!H643='ФОРМУЛЫ!'!$B$5,'ФОРМУЛЫ!'!A629,0)</f>
        <v>0</v>
      </c>
      <c r="R629" s="3">
        <f>IF(Расчет!H643='ФОРМУЛЫ!'!$B$4,'ФОРМУЛЫ!'!A629,0)</f>
        <v>0</v>
      </c>
      <c r="S629" s="3">
        <f>IF(Расчет!H643='ФОРМУЛЫ!'!$B$6,'ФОРМУЛЫ!'!A629,0)</f>
        <v>0</v>
      </c>
      <c r="T629" s="5">
        <f>ROUND((IF(Расчет!R643='ФОРМУЛЫ!'!$E$3,(A629-A629/1.18),IF(Расчет!R643='ФОРМУЛЫ!'!$E$4,0,IF(Расчет!R643='ФОРМУЛЫ!'!$E$5,(A629-A629/1.1),X))))*Расчет!E643,2)</f>
        <v>0</v>
      </c>
      <c r="U629" s="3">
        <f>ROUND((IF(Расчет!R643='ФОРМУЛЫ!'!$E$3,(J629-J629/1.18),IF(Расчет!R643='ФОРМУЛЫ!'!$E$4,0,IF(Расчет!R643='ФОРМУЛЫ!'!$E$5,(J629-J629/1.1),X))))*Расчет!E643,2)</f>
        <v>0</v>
      </c>
      <c r="V629" s="3">
        <f>ROUND((J629-J629/1.18)*Расчет!E643,2)</f>
        <v>0</v>
      </c>
      <c r="W629" s="3">
        <f>ROUND(A629*Расчет!E643*0.21/365,2)</f>
        <v>0</v>
      </c>
      <c r="X629" s="3">
        <f t="shared" si="75"/>
        <v>0</v>
      </c>
      <c r="Y629" s="3">
        <f>IF(($Q$2-Расчет!X643)&gt;0,($Q$2-Расчет!X643),0)</f>
        <v>0</v>
      </c>
      <c r="Z629" s="3">
        <f t="shared" si="76"/>
        <v>0</v>
      </c>
      <c r="AA629" s="3">
        <f>IF(IF(Y629&gt;0,$Q$3-$Q$2,$Q$3-Расчет!X643)&gt;0,IF(Y629&gt;0,$Q$3-$Q$2,$Q$3-Расчет!X643),0)</f>
        <v>0</v>
      </c>
      <c r="AB629" s="3">
        <f t="shared" si="77"/>
        <v>0</v>
      </c>
      <c r="AC629" s="3">
        <f>IF(IF(AA629&gt;0,$Q$4-$Q$3,$Q$4-Расчет!X643)&gt;0,IF(AA629&gt;0,$Q$4-$Q$3,$Q$4-Расчет!X643),0)</f>
        <v>0</v>
      </c>
      <c r="AD629" s="3">
        <f t="shared" si="78"/>
        <v>0</v>
      </c>
      <c r="AE629" s="3">
        <f>IF(IF(AC629&gt;0,$Q$5-$Q$4,$Q$5-Расчет!X643)&gt;0,IF(AC629&gt;0,$Q$5-$Q$4,$Q$5-Расчет!X643),0)</f>
        <v>0</v>
      </c>
      <c r="AF629" s="3">
        <f t="shared" si="79"/>
        <v>0</v>
      </c>
      <c r="AG629" s="3">
        <f>IF(IF(AE629&gt;0,$Q$6-$Q$5,$Q$6-Расчет!X643)&gt;0,IF(AE629&gt;0,$Q$6-$Q$5,$Q$6-Расчет!X643),0)</f>
        <v>0</v>
      </c>
      <c r="AH629" s="3">
        <f t="shared" si="80"/>
        <v>0</v>
      </c>
    </row>
    <row r="630" spans="1:34" x14ac:dyDescent="0.25">
      <c r="A630" s="3">
        <f>IF(Расчет!H644='ФОРМУЛЫ!'!$B$4,Расчет!G644*Расчет!$N$28,IF(Расчет!H644='ФОРМУЛЫ!'!$B$5,Расчет!G644,IF(Расчет!H644='ФОРМУЛЫ!'!$B$6,Расчет!G644*Расчет!$O$28,0)))</f>
        <v>0</v>
      </c>
      <c r="B630" s="3">
        <f>A630*Расчет!E644</f>
        <v>0</v>
      </c>
      <c r="C630" s="3">
        <f>IF(Расчет!J644='ФОРМУЛЫ!'!$B$3,Расчет!G644*Расчет!I644/100,IF(Расчет!J644='ФОРМУЛЫ!'!$B$4,Расчет!I644*Расчет!$N$28,IF(Расчет!J644='ФОРМУЛЫ!'!$B$5,Расчет!I644,IF(Расчет!J644='ФОРМУЛЫ!'!$B$6,Расчет!I644*Расчет!$O$28,0))))</f>
        <v>0</v>
      </c>
      <c r="D630" s="3">
        <f>C630*Расчет!E644</f>
        <v>0</v>
      </c>
      <c r="E630" s="3">
        <f t="shared" si="73"/>
        <v>0</v>
      </c>
      <c r="F630" s="3">
        <f>E630*Расчет!E644</f>
        <v>0</v>
      </c>
      <c r="G630" s="3">
        <f>IF(Расчет!M644="",'ФОРМУЛЫ!'!E630*(100+Расчет!$M$28)/100,'ФОРМУЛЫ!'!E630*(100+Расчет!M644)/100)</f>
        <v>0</v>
      </c>
      <c r="H630" s="7">
        <f>IF(Расчет!M644="",ROUND(Расчет!K644*(1+Расчет!$M$28/100),0),ROUND(Расчет!K644*(1+Расчет!M644/100),0))</f>
        <v>0</v>
      </c>
      <c r="I630" s="7">
        <f>IF(Расчет!M644="",(Расчет!$M$28+100)/100,(Расчет!M644+100)/100)</f>
        <v>1.2</v>
      </c>
      <c r="J630" s="5">
        <f>IF(Расчет!P644="",IF($O$16=0,'ФОРМУЛЫ!'!H630,ROUND(Расчет!K644*'ФОРМУЛЫ!'!I630+L630,0)),Расчет!P644)</f>
        <v>0</v>
      </c>
      <c r="K630" s="5">
        <f>J630*Расчет!E644</f>
        <v>0</v>
      </c>
      <c r="L630" s="3">
        <f>IF($O$16=0,0,$M$16*(Расчет!K644/$O$16))</f>
        <v>0</v>
      </c>
      <c r="O630" s="3">
        <f>IF(Расчет!P644=0,Расчет!L644,0)</f>
        <v>0</v>
      </c>
      <c r="P630" s="12">
        <f t="shared" si="74"/>
        <v>0</v>
      </c>
      <c r="Q630" s="3">
        <f>IF(Расчет!H644='ФОРМУЛЫ!'!$B$5,'ФОРМУЛЫ!'!A630,0)</f>
        <v>0</v>
      </c>
      <c r="R630" s="3">
        <f>IF(Расчет!H644='ФОРМУЛЫ!'!$B$4,'ФОРМУЛЫ!'!A630,0)</f>
        <v>0</v>
      </c>
      <c r="S630" s="3">
        <f>IF(Расчет!H644='ФОРМУЛЫ!'!$B$6,'ФОРМУЛЫ!'!A630,0)</f>
        <v>0</v>
      </c>
      <c r="T630" s="5">
        <f>ROUND((IF(Расчет!R644='ФОРМУЛЫ!'!$E$3,(A630-A630/1.18),IF(Расчет!R644='ФОРМУЛЫ!'!$E$4,0,IF(Расчет!R644='ФОРМУЛЫ!'!$E$5,(A630-A630/1.1),X))))*Расчет!E644,2)</f>
        <v>0</v>
      </c>
      <c r="U630" s="3">
        <f>ROUND((IF(Расчет!R644='ФОРМУЛЫ!'!$E$3,(J630-J630/1.18),IF(Расчет!R644='ФОРМУЛЫ!'!$E$4,0,IF(Расчет!R644='ФОРМУЛЫ!'!$E$5,(J630-J630/1.1),X))))*Расчет!E644,2)</f>
        <v>0</v>
      </c>
      <c r="V630" s="3">
        <f>ROUND((J630-J630/1.18)*Расчет!E644,2)</f>
        <v>0</v>
      </c>
      <c r="W630" s="3">
        <f>ROUND(A630*Расчет!E644*0.21/365,2)</f>
        <v>0</v>
      </c>
      <c r="X630" s="3">
        <f t="shared" si="75"/>
        <v>0</v>
      </c>
      <c r="Y630" s="3">
        <f>IF(($Q$2-Расчет!X644)&gt;0,($Q$2-Расчет!X644),0)</f>
        <v>0</v>
      </c>
      <c r="Z630" s="3">
        <f t="shared" si="76"/>
        <v>0</v>
      </c>
      <c r="AA630" s="3">
        <f>IF(IF(Y630&gt;0,$Q$3-$Q$2,$Q$3-Расчет!X644)&gt;0,IF(Y630&gt;0,$Q$3-$Q$2,$Q$3-Расчет!X644),0)</f>
        <v>0</v>
      </c>
      <c r="AB630" s="3">
        <f t="shared" si="77"/>
        <v>0</v>
      </c>
      <c r="AC630" s="3">
        <f>IF(IF(AA630&gt;0,$Q$4-$Q$3,$Q$4-Расчет!X644)&gt;0,IF(AA630&gt;0,$Q$4-$Q$3,$Q$4-Расчет!X644),0)</f>
        <v>0</v>
      </c>
      <c r="AD630" s="3">
        <f t="shared" si="78"/>
        <v>0</v>
      </c>
      <c r="AE630" s="3">
        <f>IF(IF(AC630&gt;0,$Q$5-$Q$4,$Q$5-Расчет!X644)&gt;0,IF(AC630&gt;0,$Q$5-$Q$4,$Q$5-Расчет!X644),0)</f>
        <v>0</v>
      </c>
      <c r="AF630" s="3">
        <f t="shared" si="79"/>
        <v>0</v>
      </c>
      <c r="AG630" s="3">
        <f>IF(IF(AE630&gt;0,$Q$6-$Q$5,$Q$6-Расчет!X644)&gt;0,IF(AE630&gt;0,$Q$6-$Q$5,$Q$6-Расчет!X644),0)</f>
        <v>0</v>
      </c>
      <c r="AH630" s="3">
        <f t="shared" si="80"/>
        <v>0</v>
      </c>
    </row>
    <row r="631" spans="1:34" x14ac:dyDescent="0.25">
      <c r="A631" s="3">
        <f>IF(Расчет!H645='ФОРМУЛЫ!'!$B$4,Расчет!G645*Расчет!$N$28,IF(Расчет!H645='ФОРМУЛЫ!'!$B$5,Расчет!G645,IF(Расчет!H645='ФОРМУЛЫ!'!$B$6,Расчет!G645*Расчет!$O$28,0)))</f>
        <v>0</v>
      </c>
      <c r="B631" s="3">
        <f>A631*Расчет!E645</f>
        <v>0</v>
      </c>
      <c r="C631" s="3">
        <f>IF(Расчет!J645='ФОРМУЛЫ!'!$B$3,Расчет!G645*Расчет!I645/100,IF(Расчет!J645='ФОРМУЛЫ!'!$B$4,Расчет!I645*Расчет!$N$28,IF(Расчет!J645='ФОРМУЛЫ!'!$B$5,Расчет!I645,IF(Расчет!J645='ФОРМУЛЫ!'!$B$6,Расчет!I645*Расчет!$O$28,0))))</f>
        <v>0</v>
      </c>
      <c r="D631" s="3">
        <f>C631*Расчет!E645</f>
        <v>0</v>
      </c>
      <c r="E631" s="3">
        <f t="shared" si="73"/>
        <v>0</v>
      </c>
      <c r="F631" s="3">
        <f>E631*Расчет!E645</f>
        <v>0</v>
      </c>
      <c r="G631" s="3">
        <f>IF(Расчет!M645="",'ФОРМУЛЫ!'!E631*(100+Расчет!$M$28)/100,'ФОРМУЛЫ!'!E631*(100+Расчет!M645)/100)</f>
        <v>0</v>
      </c>
      <c r="H631" s="7">
        <f>IF(Расчет!M645="",ROUND(Расчет!K645*(1+Расчет!$M$28/100),0),ROUND(Расчет!K645*(1+Расчет!M645/100),0))</f>
        <v>0</v>
      </c>
      <c r="I631" s="7">
        <f>IF(Расчет!M645="",(Расчет!$M$28+100)/100,(Расчет!M645+100)/100)</f>
        <v>1.2</v>
      </c>
      <c r="J631" s="5">
        <f>IF(Расчет!P645="",IF($O$16=0,'ФОРМУЛЫ!'!H631,ROUND(Расчет!K645*'ФОРМУЛЫ!'!I631+L631,0)),Расчет!P645)</f>
        <v>0</v>
      </c>
      <c r="K631" s="5">
        <f>J631*Расчет!E645</f>
        <v>0</v>
      </c>
      <c r="L631" s="3">
        <f>IF($O$16=0,0,$M$16*(Расчет!K645/$O$16))</f>
        <v>0</v>
      </c>
      <c r="O631" s="3">
        <f>IF(Расчет!P645=0,Расчет!L645,0)</f>
        <v>0</v>
      </c>
      <c r="P631" s="12">
        <f t="shared" si="74"/>
        <v>0</v>
      </c>
      <c r="Q631" s="3">
        <f>IF(Расчет!H645='ФОРМУЛЫ!'!$B$5,'ФОРМУЛЫ!'!A631,0)</f>
        <v>0</v>
      </c>
      <c r="R631" s="3">
        <f>IF(Расчет!H645='ФОРМУЛЫ!'!$B$4,'ФОРМУЛЫ!'!A631,0)</f>
        <v>0</v>
      </c>
      <c r="S631" s="3">
        <f>IF(Расчет!H645='ФОРМУЛЫ!'!$B$6,'ФОРМУЛЫ!'!A631,0)</f>
        <v>0</v>
      </c>
      <c r="T631" s="5">
        <f>ROUND((IF(Расчет!R645='ФОРМУЛЫ!'!$E$3,(A631-A631/1.18),IF(Расчет!R645='ФОРМУЛЫ!'!$E$4,0,IF(Расчет!R645='ФОРМУЛЫ!'!$E$5,(A631-A631/1.1),X))))*Расчет!E645,2)</f>
        <v>0</v>
      </c>
      <c r="U631" s="3">
        <f>ROUND((IF(Расчет!R645='ФОРМУЛЫ!'!$E$3,(J631-J631/1.18),IF(Расчет!R645='ФОРМУЛЫ!'!$E$4,0,IF(Расчет!R645='ФОРМУЛЫ!'!$E$5,(J631-J631/1.1),X))))*Расчет!E645,2)</f>
        <v>0</v>
      </c>
      <c r="V631" s="3">
        <f>ROUND((J631-J631/1.18)*Расчет!E645,2)</f>
        <v>0</v>
      </c>
      <c r="W631" s="3">
        <f>ROUND(A631*Расчет!E645*0.21/365,2)</f>
        <v>0</v>
      </c>
      <c r="X631" s="3">
        <f t="shared" si="75"/>
        <v>0</v>
      </c>
      <c r="Y631" s="3">
        <f>IF(($Q$2-Расчет!X645)&gt;0,($Q$2-Расчет!X645),0)</f>
        <v>0</v>
      </c>
      <c r="Z631" s="3">
        <f t="shared" si="76"/>
        <v>0</v>
      </c>
      <c r="AA631" s="3">
        <f>IF(IF(Y631&gt;0,$Q$3-$Q$2,$Q$3-Расчет!X645)&gt;0,IF(Y631&gt;0,$Q$3-$Q$2,$Q$3-Расчет!X645),0)</f>
        <v>0</v>
      </c>
      <c r="AB631" s="3">
        <f t="shared" si="77"/>
        <v>0</v>
      </c>
      <c r="AC631" s="3">
        <f>IF(IF(AA631&gt;0,$Q$4-$Q$3,$Q$4-Расчет!X645)&gt;0,IF(AA631&gt;0,$Q$4-$Q$3,$Q$4-Расчет!X645),0)</f>
        <v>0</v>
      </c>
      <c r="AD631" s="3">
        <f t="shared" si="78"/>
        <v>0</v>
      </c>
      <c r="AE631" s="3">
        <f>IF(IF(AC631&gt;0,$Q$5-$Q$4,$Q$5-Расчет!X645)&gt;0,IF(AC631&gt;0,$Q$5-$Q$4,$Q$5-Расчет!X645),0)</f>
        <v>0</v>
      </c>
      <c r="AF631" s="3">
        <f t="shared" si="79"/>
        <v>0</v>
      </c>
      <c r="AG631" s="3">
        <f>IF(IF(AE631&gt;0,$Q$6-$Q$5,$Q$6-Расчет!X645)&gt;0,IF(AE631&gt;0,$Q$6-$Q$5,$Q$6-Расчет!X645),0)</f>
        <v>0</v>
      </c>
      <c r="AH631" s="3">
        <f t="shared" si="80"/>
        <v>0</v>
      </c>
    </row>
    <row r="632" spans="1:34" x14ac:dyDescent="0.25">
      <c r="A632" s="3">
        <f>IF(Расчет!H646='ФОРМУЛЫ!'!$B$4,Расчет!G646*Расчет!$N$28,IF(Расчет!H646='ФОРМУЛЫ!'!$B$5,Расчет!G646,IF(Расчет!H646='ФОРМУЛЫ!'!$B$6,Расчет!G646*Расчет!$O$28,0)))</f>
        <v>0</v>
      </c>
      <c r="B632" s="3">
        <f>A632*Расчет!E646</f>
        <v>0</v>
      </c>
      <c r="C632" s="3">
        <f>IF(Расчет!J646='ФОРМУЛЫ!'!$B$3,Расчет!G646*Расчет!I646/100,IF(Расчет!J646='ФОРМУЛЫ!'!$B$4,Расчет!I646*Расчет!$N$28,IF(Расчет!J646='ФОРМУЛЫ!'!$B$5,Расчет!I646,IF(Расчет!J646='ФОРМУЛЫ!'!$B$6,Расчет!I646*Расчет!$O$28,0))))</f>
        <v>0</v>
      </c>
      <c r="D632" s="3">
        <f>C632*Расчет!E646</f>
        <v>0</v>
      </c>
      <c r="E632" s="3">
        <f t="shared" si="73"/>
        <v>0</v>
      </c>
      <c r="F632" s="3">
        <f>E632*Расчет!E646</f>
        <v>0</v>
      </c>
      <c r="G632" s="3">
        <f>IF(Расчет!M646="",'ФОРМУЛЫ!'!E632*(100+Расчет!$M$28)/100,'ФОРМУЛЫ!'!E632*(100+Расчет!M646)/100)</f>
        <v>0</v>
      </c>
      <c r="H632" s="7">
        <f>IF(Расчет!M646="",ROUND(Расчет!K646*(1+Расчет!$M$28/100),0),ROUND(Расчет!K646*(1+Расчет!M646/100),0))</f>
        <v>0</v>
      </c>
      <c r="I632" s="7">
        <f>IF(Расчет!M646="",(Расчет!$M$28+100)/100,(Расчет!M646+100)/100)</f>
        <v>1.2</v>
      </c>
      <c r="J632" s="5">
        <f>IF(Расчет!P646="",IF($O$16=0,'ФОРМУЛЫ!'!H632,ROUND(Расчет!K646*'ФОРМУЛЫ!'!I632+L632,0)),Расчет!P646)</f>
        <v>0</v>
      </c>
      <c r="K632" s="5">
        <f>J632*Расчет!E646</f>
        <v>0</v>
      </c>
      <c r="L632" s="3">
        <f>IF($O$16=0,0,$M$16*(Расчет!K646/$O$16))</f>
        <v>0</v>
      </c>
      <c r="O632" s="3">
        <f>IF(Расчет!P646=0,Расчет!L646,0)</f>
        <v>0</v>
      </c>
      <c r="P632" s="12">
        <f t="shared" si="74"/>
        <v>0</v>
      </c>
      <c r="Q632" s="3">
        <f>IF(Расчет!H646='ФОРМУЛЫ!'!$B$5,'ФОРМУЛЫ!'!A632,0)</f>
        <v>0</v>
      </c>
      <c r="R632" s="3">
        <f>IF(Расчет!H646='ФОРМУЛЫ!'!$B$4,'ФОРМУЛЫ!'!A632,0)</f>
        <v>0</v>
      </c>
      <c r="S632" s="3">
        <f>IF(Расчет!H646='ФОРМУЛЫ!'!$B$6,'ФОРМУЛЫ!'!A632,0)</f>
        <v>0</v>
      </c>
      <c r="T632" s="5">
        <f>ROUND((IF(Расчет!R646='ФОРМУЛЫ!'!$E$3,(A632-A632/1.18),IF(Расчет!R646='ФОРМУЛЫ!'!$E$4,0,IF(Расчет!R646='ФОРМУЛЫ!'!$E$5,(A632-A632/1.1),X))))*Расчет!E646,2)</f>
        <v>0</v>
      </c>
      <c r="U632" s="3">
        <f>ROUND((IF(Расчет!R646='ФОРМУЛЫ!'!$E$3,(J632-J632/1.18),IF(Расчет!R646='ФОРМУЛЫ!'!$E$4,0,IF(Расчет!R646='ФОРМУЛЫ!'!$E$5,(J632-J632/1.1),X))))*Расчет!E646,2)</f>
        <v>0</v>
      </c>
      <c r="V632" s="3">
        <f>ROUND((J632-J632/1.18)*Расчет!E646,2)</f>
        <v>0</v>
      </c>
      <c r="W632" s="3">
        <f>ROUND(A632*Расчет!E646*0.21/365,2)</f>
        <v>0</v>
      </c>
      <c r="X632" s="3">
        <f t="shared" si="75"/>
        <v>0</v>
      </c>
      <c r="Y632" s="3">
        <f>IF(($Q$2-Расчет!X646)&gt;0,($Q$2-Расчет!X646),0)</f>
        <v>0</v>
      </c>
      <c r="Z632" s="3">
        <f t="shared" si="76"/>
        <v>0</v>
      </c>
      <c r="AA632" s="3">
        <f>IF(IF(Y632&gt;0,$Q$3-$Q$2,$Q$3-Расчет!X646)&gt;0,IF(Y632&gt;0,$Q$3-$Q$2,$Q$3-Расчет!X646),0)</f>
        <v>0</v>
      </c>
      <c r="AB632" s="3">
        <f t="shared" si="77"/>
        <v>0</v>
      </c>
      <c r="AC632" s="3">
        <f>IF(IF(AA632&gt;0,$Q$4-$Q$3,$Q$4-Расчет!X646)&gt;0,IF(AA632&gt;0,$Q$4-$Q$3,$Q$4-Расчет!X646),0)</f>
        <v>0</v>
      </c>
      <c r="AD632" s="3">
        <f t="shared" si="78"/>
        <v>0</v>
      </c>
      <c r="AE632" s="3">
        <f>IF(IF(AC632&gt;0,$Q$5-$Q$4,$Q$5-Расчет!X646)&gt;0,IF(AC632&gt;0,$Q$5-$Q$4,$Q$5-Расчет!X646),0)</f>
        <v>0</v>
      </c>
      <c r="AF632" s="3">
        <f t="shared" si="79"/>
        <v>0</v>
      </c>
      <c r="AG632" s="3">
        <f>IF(IF(AE632&gt;0,$Q$6-$Q$5,$Q$6-Расчет!X646)&gt;0,IF(AE632&gt;0,$Q$6-$Q$5,$Q$6-Расчет!X646),0)</f>
        <v>0</v>
      </c>
      <c r="AH632" s="3">
        <f t="shared" si="80"/>
        <v>0</v>
      </c>
    </row>
    <row r="633" spans="1:34" x14ac:dyDescent="0.25">
      <c r="A633" s="3">
        <f>IF(Расчет!H647='ФОРМУЛЫ!'!$B$4,Расчет!G647*Расчет!$N$28,IF(Расчет!H647='ФОРМУЛЫ!'!$B$5,Расчет!G647,IF(Расчет!H647='ФОРМУЛЫ!'!$B$6,Расчет!G647*Расчет!$O$28,0)))</f>
        <v>0</v>
      </c>
      <c r="B633" s="3">
        <f>A633*Расчет!E647</f>
        <v>0</v>
      </c>
      <c r="C633" s="3">
        <f>IF(Расчет!J647='ФОРМУЛЫ!'!$B$3,Расчет!G647*Расчет!I647/100,IF(Расчет!J647='ФОРМУЛЫ!'!$B$4,Расчет!I647*Расчет!$N$28,IF(Расчет!J647='ФОРМУЛЫ!'!$B$5,Расчет!I647,IF(Расчет!J647='ФОРМУЛЫ!'!$B$6,Расчет!I647*Расчет!$O$28,0))))</f>
        <v>0</v>
      </c>
      <c r="D633" s="3">
        <f>C633*Расчет!E647</f>
        <v>0</v>
      </c>
      <c r="E633" s="3">
        <f t="shared" si="73"/>
        <v>0</v>
      </c>
      <c r="F633" s="3">
        <f>E633*Расчет!E647</f>
        <v>0</v>
      </c>
      <c r="G633" s="3">
        <f>IF(Расчет!M647="",'ФОРМУЛЫ!'!E633*(100+Расчет!$M$28)/100,'ФОРМУЛЫ!'!E633*(100+Расчет!M647)/100)</f>
        <v>0</v>
      </c>
      <c r="H633" s="7">
        <f>IF(Расчет!M647="",ROUND(Расчет!K647*(1+Расчет!$M$28/100),0),ROUND(Расчет!K647*(1+Расчет!M647/100),0))</f>
        <v>0</v>
      </c>
      <c r="I633" s="7">
        <f>IF(Расчет!M647="",(Расчет!$M$28+100)/100,(Расчет!M647+100)/100)</f>
        <v>1.2</v>
      </c>
      <c r="J633" s="5">
        <f>IF(Расчет!P647="",IF($O$16=0,'ФОРМУЛЫ!'!H633,ROUND(Расчет!K647*'ФОРМУЛЫ!'!I633+L633,0)),Расчет!P647)</f>
        <v>0</v>
      </c>
      <c r="K633" s="5">
        <f>J633*Расчет!E647</f>
        <v>0</v>
      </c>
      <c r="L633" s="3">
        <f>IF($O$16=0,0,$M$16*(Расчет!K647/$O$16))</f>
        <v>0</v>
      </c>
      <c r="O633" s="3">
        <f>IF(Расчет!P647=0,Расчет!L647,0)</f>
        <v>0</v>
      </c>
      <c r="P633" s="12">
        <f t="shared" si="74"/>
        <v>0</v>
      </c>
      <c r="Q633" s="3">
        <f>IF(Расчет!H647='ФОРМУЛЫ!'!$B$5,'ФОРМУЛЫ!'!A633,0)</f>
        <v>0</v>
      </c>
      <c r="R633" s="3">
        <f>IF(Расчет!H647='ФОРМУЛЫ!'!$B$4,'ФОРМУЛЫ!'!A633,0)</f>
        <v>0</v>
      </c>
      <c r="S633" s="3">
        <f>IF(Расчет!H647='ФОРМУЛЫ!'!$B$6,'ФОРМУЛЫ!'!A633,0)</f>
        <v>0</v>
      </c>
      <c r="T633" s="5">
        <f>ROUND((IF(Расчет!R647='ФОРМУЛЫ!'!$E$3,(A633-A633/1.18),IF(Расчет!R647='ФОРМУЛЫ!'!$E$4,0,IF(Расчет!R647='ФОРМУЛЫ!'!$E$5,(A633-A633/1.1),X))))*Расчет!E647,2)</f>
        <v>0</v>
      </c>
      <c r="U633" s="3">
        <f>ROUND((IF(Расчет!R647='ФОРМУЛЫ!'!$E$3,(J633-J633/1.18),IF(Расчет!R647='ФОРМУЛЫ!'!$E$4,0,IF(Расчет!R647='ФОРМУЛЫ!'!$E$5,(J633-J633/1.1),X))))*Расчет!E647,2)</f>
        <v>0</v>
      </c>
      <c r="V633" s="3">
        <f>ROUND((J633-J633/1.18)*Расчет!E647,2)</f>
        <v>0</v>
      </c>
      <c r="W633" s="3">
        <f>ROUND(A633*Расчет!E647*0.21/365,2)</f>
        <v>0</v>
      </c>
      <c r="X633" s="3">
        <f t="shared" si="75"/>
        <v>0</v>
      </c>
      <c r="Y633" s="3">
        <f>IF(($Q$2-Расчет!X647)&gt;0,($Q$2-Расчет!X647),0)</f>
        <v>0</v>
      </c>
      <c r="Z633" s="3">
        <f t="shared" si="76"/>
        <v>0</v>
      </c>
      <c r="AA633" s="3">
        <f>IF(IF(Y633&gt;0,$Q$3-$Q$2,$Q$3-Расчет!X647)&gt;0,IF(Y633&gt;0,$Q$3-$Q$2,$Q$3-Расчет!X647),0)</f>
        <v>0</v>
      </c>
      <c r="AB633" s="3">
        <f t="shared" si="77"/>
        <v>0</v>
      </c>
      <c r="AC633" s="3">
        <f>IF(IF(AA633&gt;0,$Q$4-$Q$3,$Q$4-Расчет!X647)&gt;0,IF(AA633&gt;0,$Q$4-$Q$3,$Q$4-Расчет!X647),0)</f>
        <v>0</v>
      </c>
      <c r="AD633" s="3">
        <f t="shared" si="78"/>
        <v>0</v>
      </c>
      <c r="AE633" s="3">
        <f>IF(IF(AC633&gt;0,$Q$5-$Q$4,$Q$5-Расчет!X647)&gt;0,IF(AC633&gt;0,$Q$5-$Q$4,$Q$5-Расчет!X647),0)</f>
        <v>0</v>
      </c>
      <c r="AF633" s="3">
        <f t="shared" si="79"/>
        <v>0</v>
      </c>
      <c r="AG633" s="3">
        <f>IF(IF(AE633&gt;0,$Q$6-$Q$5,$Q$6-Расчет!X647)&gt;0,IF(AE633&gt;0,$Q$6-$Q$5,$Q$6-Расчет!X647),0)</f>
        <v>0</v>
      </c>
      <c r="AH633" s="3">
        <f t="shared" si="80"/>
        <v>0</v>
      </c>
    </row>
    <row r="634" spans="1:34" x14ac:dyDescent="0.25">
      <c r="A634" s="3">
        <f>IF(Расчет!H648='ФОРМУЛЫ!'!$B$4,Расчет!G648*Расчет!$N$28,IF(Расчет!H648='ФОРМУЛЫ!'!$B$5,Расчет!G648,IF(Расчет!H648='ФОРМУЛЫ!'!$B$6,Расчет!G648*Расчет!$O$28,0)))</f>
        <v>0</v>
      </c>
      <c r="B634" s="3">
        <f>A634*Расчет!E648</f>
        <v>0</v>
      </c>
      <c r="C634" s="3">
        <f>IF(Расчет!J648='ФОРМУЛЫ!'!$B$3,Расчет!G648*Расчет!I648/100,IF(Расчет!J648='ФОРМУЛЫ!'!$B$4,Расчет!I648*Расчет!$N$28,IF(Расчет!J648='ФОРМУЛЫ!'!$B$5,Расчет!I648,IF(Расчет!J648='ФОРМУЛЫ!'!$B$6,Расчет!I648*Расчет!$O$28,0))))</f>
        <v>0</v>
      </c>
      <c r="D634" s="3">
        <f>C634*Расчет!E648</f>
        <v>0</v>
      </c>
      <c r="E634" s="3">
        <f t="shared" si="73"/>
        <v>0</v>
      </c>
      <c r="F634" s="3">
        <f>E634*Расчет!E648</f>
        <v>0</v>
      </c>
      <c r="G634" s="3">
        <f>IF(Расчет!M648="",'ФОРМУЛЫ!'!E634*(100+Расчет!$M$28)/100,'ФОРМУЛЫ!'!E634*(100+Расчет!M648)/100)</f>
        <v>0</v>
      </c>
      <c r="H634" s="7">
        <f>IF(Расчет!M648="",ROUND(Расчет!K648*(1+Расчет!$M$28/100),0),ROUND(Расчет!K648*(1+Расчет!M648/100),0))</f>
        <v>0</v>
      </c>
      <c r="I634" s="7">
        <f>IF(Расчет!M648="",(Расчет!$M$28+100)/100,(Расчет!M648+100)/100)</f>
        <v>1.2</v>
      </c>
      <c r="J634" s="5">
        <f>IF(Расчет!P648="",IF($O$16=0,'ФОРМУЛЫ!'!H634,ROUND(Расчет!K648*'ФОРМУЛЫ!'!I634+L634,0)),Расчет!P648)</f>
        <v>0</v>
      </c>
      <c r="K634" s="5">
        <f>J634*Расчет!E648</f>
        <v>0</v>
      </c>
      <c r="L634" s="3">
        <f>IF($O$16=0,0,$M$16*(Расчет!K648/$O$16))</f>
        <v>0</v>
      </c>
      <c r="O634" s="3">
        <f>IF(Расчет!P648=0,Расчет!L648,0)</f>
        <v>0</v>
      </c>
      <c r="P634" s="12">
        <f t="shared" si="74"/>
        <v>0</v>
      </c>
      <c r="Q634" s="3">
        <f>IF(Расчет!H648='ФОРМУЛЫ!'!$B$5,'ФОРМУЛЫ!'!A634,0)</f>
        <v>0</v>
      </c>
      <c r="R634" s="3">
        <f>IF(Расчет!H648='ФОРМУЛЫ!'!$B$4,'ФОРМУЛЫ!'!A634,0)</f>
        <v>0</v>
      </c>
      <c r="S634" s="3">
        <f>IF(Расчет!H648='ФОРМУЛЫ!'!$B$6,'ФОРМУЛЫ!'!A634,0)</f>
        <v>0</v>
      </c>
      <c r="T634" s="5">
        <f>ROUND((IF(Расчет!R648='ФОРМУЛЫ!'!$E$3,(A634-A634/1.18),IF(Расчет!R648='ФОРМУЛЫ!'!$E$4,0,IF(Расчет!R648='ФОРМУЛЫ!'!$E$5,(A634-A634/1.1),X))))*Расчет!E648,2)</f>
        <v>0</v>
      </c>
      <c r="U634" s="3">
        <f>ROUND((IF(Расчет!R648='ФОРМУЛЫ!'!$E$3,(J634-J634/1.18),IF(Расчет!R648='ФОРМУЛЫ!'!$E$4,0,IF(Расчет!R648='ФОРМУЛЫ!'!$E$5,(J634-J634/1.1),X))))*Расчет!E648,2)</f>
        <v>0</v>
      </c>
      <c r="V634" s="3">
        <f>ROUND((J634-J634/1.18)*Расчет!E648,2)</f>
        <v>0</v>
      </c>
      <c r="W634" s="3">
        <f>ROUND(A634*Расчет!E648*0.21/365,2)</f>
        <v>0</v>
      </c>
      <c r="X634" s="3">
        <f t="shared" si="75"/>
        <v>0</v>
      </c>
      <c r="Y634" s="3">
        <f>IF(($Q$2-Расчет!X648)&gt;0,($Q$2-Расчет!X648),0)</f>
        <v>0</v>
      </c>
      <c r="Z634" s="3">
        <f t="shared" si="76"/>
        <v>0</v>
      </c>
      <c r="AA634" s="3">
        <f>IF(IF(Y634&gt;0,$Q$3-$Q$2,$Q$3-Расчет!X648)&gt;0,IF(Y634&gt;0,$Q$3-$Q$2,$Q$3-Расчет!X648),0)</f>
        <v>0</v>
      </c>
      <c r="AB634" s="3">
        <f t="shared" si="77"/>
        <v>0</v>
      </c>
      <c r="AC634" s="3">
        <f>IF(IF(AA634&gt;0,$Q$4-$Q$3,$Q$4-Расчет!X648)&gt;0,IF(AA634&gt;0,$Q$4-$Q$3,$Q$4-Расчет!X648),0)</f>
        <v>0</v>
      </c>
      <c r="AD634" s="3">
        <f t="shared" si="78"/>
        <v>0</v>
      </c>
      <c r="AE634" s="3">
        <f>IF(IF(AC634&gt;0,$Q$5-$Q$4,$Q$5-Расчет!X648)&gt;0,IF(AC634&gt;0,$Q$5-$Q$4,$Q$5-Расчет!X648),0)</f>
        <v>0</v>
      </c>
      <c r="AF634" s="3">
        <f t="shared" si="79"/>
        <v>0</v>
      </c>
      <c r="AG634" s="3">
        <f>IF(IF(AE634&gt;0,$Q$6-$Q$5,$Q$6-Расчет!X648)&gt;0,IF(AE634&gt;0,$Q$6-$Q$5,$Q$6-Расчет!X648),0)</f>
        <v>0</v>
      </c>
      <c r="AH634" s="3">
        <f t="shared" si="80"/>
        <v>0</v>
      </c>
    </row>
    <row r="635" spans="1:34" x14ac:dyDescent="0.25">
      <c r="A635" s="3">
        <f>IF(Расчет!H649='ФОРМУЛЫ!'!$B$4,Расчет!G649*Расчет!$N$28,IF(Расчет!H649='ФОРМУЛЫ!'!$B$5,Расчет!G649,IF(Расчет!H649='ФОРМУЛЫ!'!$B$6,Расчет!G649*Расчет!$O$28,0)))</f>
        <v>0</v>
      </c>
      <c r="B635" s="3">
        <f>A635*Расчет!E649</f>
        <v>0</v>
      </c>
      <c r="C635" s="3">
        <f>IF(Расчет!J649='ФОРМУЛЫ!'!$B$3,Расчет!G649*Расчет!I649/100,IF(Расчет!J649='ФОРМУЛЫ!'!$B$4,Расчет!I649*Расчет!$N$28,IF(Расчет!J649='ФОРМУЛЫ!'!$B$5,Расчет!I649,IF(Расчет!J649='ФОРМУЛЫ!'!$B$6,Расчет!I649*Расчет!$O$28,0))))</f>
        <v>0</v>
      </c>
      <c r="D635" s="3">
        <f>C635*Расчет!E649</f>
        <v>0</v>
      </c>
      <c r="E635" s="3">
        <f t="shared" si="73"/>
        <v>0</v>
      </c>
      <c r="F635" s="3">
        <f>E635*Расчет!E649</f>
        <v>0</v>
      </c>
      <c r="G635" s="3">
        <f>IF(Расчет!M649="",'ФОРМУЛЫ!'!E635*(100+Расчет!$M$28)/100,'ФОРМУЛЫ!'!E635*(100+Расчет!M649)/100)</f>
        <v>0</v>
      </c>
      <c r="H635" s="7">
        <f>IF(Расчет!M649="",ROUND(Расчет!K649*(1+Расчет!$M$28/100),0),ROUND(Расчет!K649*(1+Расчет!M649/100),0))</f>
        <v>0</v>
      </c>
      <c r="I635" s="7">
        <f>IF(Расчет!M649="",(Расчет!$M$28+100)/100,(Расчет!M649+100)/100)</f>
        <v>1.2</v>
      </c>
      <c r="J635" s="5">
        <f>IF(Расчет!P649="",IF($O$16=0,'ФОРМУЛЫ!'!H635,ROUND(Расчет!K649*'ФОРМУЛЫ!'!I635+L635,0)),Расчет!P649)</f>
        <v>0</v>
      </c>
      <c r="K635" s="5">
        <f>J635*Расчет!E649</f>
        <v>0</v>
      </c>
      <c r="L635" s="3">
        <f>IF($O$16=0,0,$M$16*(Расчет!K649/$O$16))</f>
        <v>0</v>
      </c>
      <c r="O635" s="3">
        <f>IF(Расчет!P649=0,Расчет!L649,0)</f>
        <v>0</v>
      </c>
      <c r="P635" s="12">
        <f t="shared" si="74"/>
        <v>0</v>
      </c>
      <c r="Q635" s="3">
        <f>IF(Расчет!H649='ФОРМУЛЫ!'!$B$5,'ФОРМУЛЫ!'!A635,0)</f>
        <v>0</v>
      </c>
      <c r="R635" s="3">
        <f>IF(Расчет!H649='ФОРМУЛЫ!'!$B$4,'ФОРМУЛЫ!'!A635,0)</f>
        <v>0</v>
      </c>
      <c r="S635" s="3">
        <f>IF(Расчет!H649='ФОРМУЛЫ!'!$B$6,'ФОРМУЛЫ!'!A635,0)</f>
        <v>0</v>
      </c>
      <c r="T635" s="5">
        <f>ROUND((IF(Расчет!R649='ФОРМУЛЫ!'!$E$3,(A635-A635/1.18),IF(Расчет!R649='ФОРМУЛЫ!'!$E$4,0,IF(Расчет!R649='ФОРМУЛЫ!'!$E$5,(A635-A635/1.1),X))))*Расчет!E649,2)</f>
        <v>0</v>
      </c>
      <c r="U635" s="3">
        <f>ROUND((IF(Расчет!R649='ФОРМУЛЫ!'!$E$3,(J635-J635/1.18),IF(Расчет!R649='ФОРМУЛЫ!'!$E$4,0,IF(Расчет!R649='ФОРМУЛЫ!'!$E$5,(J635-J635/1.1),X))))*Расчет!E649,2)</f>
        <v>0</v>
      </c>
      <c r="V635" s="3">
        <f>ROUND((J635-J635/1.18)*Расчет!E649,2)</f>
        <v>0</v>
      </c>
      <c r="W635" s="3">
        <f>ROUND(A635*Расчет!E649*0.21/365,2)</f>
        <v>0</v>
      </c>
      <c r="X635" s="3">
        <f t="shared" si="75"/>
        <v>0</v>
      </c>
      <c r="Y635" s="3">
        <f>IF(($Q$2-Расчет!X649)&gt;0,($Q$2-Расчет!X649),0)</f>
        <v>0</v>
      </c>
      <c r="Z635" s="3">
        <f t="shared" si="76"/>
        <v>0</v>
      </c>
      <c r="AA635" s="3">
        <f>IF(IF(Y635&gt;0,$Q$3-$Q$2,$Q$3-Расчет!X649)&gt;0,IF(Y635&gt;0,$Q$3-$Q$2,$Q$3-Расчет!X649),0)</f>
        <v>0</v>
      </c>
      <c r="AB635" s="3">
        <f t="shared" si="77"/>
        <v>0</v>
      </c>
      <c r="AC635" s="3">
        <f>IF(IF(AA635&gt;0,$Q$4-$Q$3,$Q$4-Расчет!X649)&gt;0,IF(AA635&gt;0,$Q$4-$Q$3,$Q$4-Расчет!X649),0)</f>
        <v>0</v>
      </c>
      <c r="AD635" s="3">
        <f t="shared" si="78"/>
        <v>0</v>
      </c>
      <c r="AE635" s="3">
        <f>IF(IF(AC635&gt;0,$Q$5-$Q$4,$Q$5-Расчет!X649)&gt;0,IF(AC635&gt;0,$Q$5-$Q$4,$Q$5-Расчет!X649),0)</f>
        <v>0</v>
      </c>
      <c r="AF635" s="3">
        <f t="shared" si="79"/>
        <v>0</v>
      </c>
      <c r="AG635" s="3">
        <f>IF(IF(AE635&gt;0,$Q$6-$Q$5,$Q$6-Расчет!X649)&gt;0,IF(AE635&gt;0,$Q$6-$Q$5,$Q$6-Расчет!X649),0)</f>
        <v>0</v>
      </c>
      <c r="AH635" s="3">
        <f t="shared" si="80"/>
        <v>0</v>
      </c>
    </row>
    <row r="636" spans="1:34" x14ac:dyDescent="0.25">
      <c r="A636" s="3">
        <f>IF(Расчет!H650='ФОРМУЛЫ!'!$B$4,Расчет!G650*Расчет!$N$28,IF(Расчет!H650='ФОРМУЛЫ!'!$B$5,Расчет!G650,IF(Расчет!H650='ФОРМУЛЫ!'!$B$6,Расчет!G650*Расчет!$O$28,0)))</f>
        <v>0</v>
      </c>
      <c r="B636" s="3">
        <f>A636*Расчет!E650</f>
        <v>0</v>
      </c>
      <c r="C636" s="3">
        <f>IF(Расчет!J650='ФОРМУЛЫ!'!$B$3,Расчет!G650*Расчет!I650/100,IF(Расчет!J650='ФОРМУЛЫ!'!$B$4,Расчет!I650*Расчет!$N$28,IF(Расчет!J650='ФОРМУЛЫ!'!$B$5,Расчет!I650,IF(Расчет!J650='ФОРМУЛЫ!'!$B$6,Расчет!I650*Расчет!$O$28,0))))</f>
        <v>0</v>
      </c>
      <c r="D636" s="3">
        <f>C636*Расчет!E650</f>
        <v>0</v>
      </c>
      <c r="E636" s="3">
        <f t="shared" si="73"/>
        <v>0</v>
      </c>
      <c r="F636" s="3">
        <f>E636*Расчет!E650</f>
        <v>0</v>
      </c>
      <c r="G636" s="3">
        <f>IF(Расчет!M650="",'ФОРМУЛЫ!'!E636*(100+Расчет!$M$28)/100,'ФОРМУЛЫ!'!E636*(100+Расчет!M650)/100)</f>
        <v>0</v>
      </c>
      <c r="H636" s="7">
        <f>IF(Расчет!M650="",ROUND(Расчет!K650*(1+Расчет!$M$28/100),0),ROUND(Расчет!K650*(1+Расчет!M650/100),0))</f>
        <v>0</v>
      </c>
      <c r="I636" s="7">
        <f>IF(Расчет!M650="",(Расчет!$M$28+100)/100,(Расчет!M650+100)/100)</f>
        <v>1.2</v>
      </c>
      <c r="J636" s="5">
        <f>IF(Расчет!P650="",IF($O$16=0,'ФОРМУЛЫ!'!H636,ROUND(Расчет!K650*'ФОРМУЛЫ!'!I636+L636,0)),Расчет!P650)</f>
        <v>0</v>
      </c>
      <c r="K636" s="5">
        <f>J636*Расчет!E650</f>
        <v>0</v>
      </c>
      <c r="L636" s="3">
        <f>IF($O$16=0,0,$M$16*(Расчет!K650/$O$16))</f>
        <v>0</v>
      </c>
      <c r="O636" s="3">
        <f>IF(Расчет!P650=0,Расчет!L650,0)</f>
        <v>0</v>
      </c>
      <c r="P636" s="12">
        <f t="shared" si="74"/>
        <v>0</v>
      </c>
      <c r="Q636" s="3">
        <f>IF(Расчет!H650='ФОРМУЛЫ!'!$B$5,'ФОРМУЛЫ!'!A636,0)</f>
        <v>0</v>
      </c>
      <c r="R636" s="3">
        <f>IF(Расчет!H650='ФОРМУЛЫ!'!$B$4,'ФОРМУЛЫ!'!A636,0)</f>
        <v>0</v>
      </c>
      <c r="S636" s="3">
        <f>IF(Расчет!H650='ФОРМУЛЫ!'!$B$6,'ФОРМУЛЫ!'!A636,0)</f>
        <v>0</v>
      </c>
      <c r="T636" s="5">
        <f>ROUND((IF(Расчет!R650='ФОРМУЛЫ!'!$E$3,(A636-A636/1.18),IF(Расчет!R650='ФОРМУЛЫ!'!$E$4,0,IF(Расчет!R650='ФОРМУЛЫ!'!$E$5,(A636-A636/1.1),X))))*Расчет!E650,2)</f>
        <v>0</v>
      </c>
      <c r="U636" s="3">
        <f>ROUND((IF(Расчет!R650='ФОРМУЛЫ!'!$E$3,(J636-J636/1.18),IF(Расчет!R650='ФОРМУЛЫ!'!$E$4,0,IF(Расчет!R650='ФОРМУЛЫ!'!$E$5,(J636-J636/1.1),X))))*Расчет!E650,2)</f>
        <v>0</v>
      </c>
      <c r="V636" s="3">
        <f>ROUND((J636-J636/1.18)*Расчет!E650,2)</f>
        <v>0</v>
      </c>
      <c r="W636" s="3">
        <f>ROUND(A636*Расчет!E650*0.21/365,2)</f>
        <v>0</v>
      </c>
      <c r="X636" s="3">
        <f t="shared" si="75"/>
        <v>0</v>
      </c>
      <c r="Y636" s="3">
        <f>IF(($Q$2-Расчет!X650)&gt;0,($Q$2-Расчет!X650),0)</f>
        <v>0</v>
      </c>
      <c r="Z636" s="3">
        <f t="shared" si="76"/>
        <v>0</v>
      </c>
      <c r="AA636" s="3">
        <f>IF(IF(Y636&gt;0,$Q$3-$Q$2,$Q$3-Расчет!X650)&gt;0,IF(Y636&gt;0,$Q$3-$Q$2,$Q$3-Расчет!X650),0)</f>
        <v>0</v>
      </c>
      <c r="AB636" s="3">
        <f t="shared" si="77"/>
        <v>0</v>
      </c>
      <c r="AC636" s="3">
        <f>IF(IF(AA636&gt;0,$Q$4-$Q$3,$Q$4-Расчет!X650)&gt;0,IF(AA636&gt;0,$Q$4-$Q$3,$Q$4-Расчет!X650),0)</f>
        <v>0</v>
      </c>
      <c r="AD636" s="3">
        <f t="shared" si="78"/>
        <v>0</v>
      </c>
      <c r="AE636" s="3">
        <f>IF(IF(AC636&gt;0,$Q$5-$Q$4,$Q$5-Расчет!X650)&gt;0,IF(AC636&gt;0,$Q$5-$Q$4,$Q$5-Расчет!X650),0)</f>
        <v>0</v>
      </c>
      <c r="AF636" s="3">
        <f t="shared" si="79"/>
        <v>0</v>
      </c>
      <c r="AG636" s="3">
        <f>IF(IF(AE636&gt;0,$Q$6-$Q$5,$Q$6-Расчет!X650)&gt;0,IF(AE636&gt;0,$Q$6-$Q$5,$Q$6-Расчет!X650),0)</f>
        <v>0</v>
      </c>
      <c r="AH636" s="3">
        <f t="shared" si="80"/>
        <v>0</v>
      </c>
    </row>
    <row r="637" spans="1:34" x14ac:dyDescent="0.25">
      <c r="A637" s="3">
        <f>IF(Расчет!H651='ФОРМУЛЫ!'!$B$4,Расчет!G651*Расчет!$N$28,IF(Расчет!H651='ФОРМУЛЫ!'!$B$5,Расчет!G651,IF(Расчет!H651='ФОРМУЛЫ!'!$B$6,Расчет!G651*Расчет!$O$28,0)))</f>
        <v>0</v>
      </c>
      <c r="B637" s="3">
        <f>A637*Расчет!E651</f>
        <v>0</v>
      </c>
      <c r="C637" s="3">
        <f>IF(Расчет!J651='ФОРМУЛЫ!'!$B$3,Расчет!G651*Расчет!I651/100,IF(Расчет!J651='ФОРМУЛЫ!'!$B$4,Расчет!I651*Расчет!$N$28,IF(Расчет!J651='ФОРМУЛЫ!'!$B$5,Расчет!I651,IF(Расчет!J651='ФОРМУЛЫ!'!$B$6,Расчет!I651*Расчет!$O$28,0))))</f>
        <v>0</v>
      </c>
      <c r="D637" s="3">
        <f>C637*Расчет!E651</f>
        <v>0</v>
      </c>
      <c r="E637" s="3">
        <f t="shared" si="73"/>
        <v>0</v>
      </c>
      <c r="F637" s="3">
        <f>E637*Расчет!E651</f>
        <v>0</v>
      </c>
      <c r="G637" s="3">
        <f>IF(Расчет!M651="",'ФОРМУЛЫ!'!E637*(100+Расчет!$M$28)/100,'ФОРМУЛЫ!'!E637*(100+Расчет!M651)/100)</f>
        <v>0</v>
      </c>
      <c r="H637" s="7">
        <f>IF(Расчет!M651="",ROUND(Расчет!K651*(1+Расчет!$M$28/100),0),ROUND(Расчет!K651*(1+Расчет!M651/100),0))</f>
        <v>0</v>
      </c>
      <c r="I637" s="7">
        <f>IF(Расчет!M651="",(Расчет!$M$28+100)/100,(Расчет!M651+100)/100)</f>
        <v>1.2</v>
      </c>
      <c r="J637" s="5">
        <f>IF(Расчет!P651="",IF($O$16=0,'ФОРМУЛЫ!'!H637,ROUND(Расчет!K651*'ФОРМУЛЫ!'!I637+L637,0)),Расчет!P651)</f>
        <v>0</v>
      </c>
      <c r="K637" s="5">
        <f>J637*Расчет!E651</f>
        <v>0</v>
      </c>
      <c r="L637" s="3">
        <f>IF($O$16=0,0,$M$16*(Расчет!K651/$O$16))</f>
        <v>0</v>
      </c>
      <c r="O637" s="3">
        <f>IF(Расчет!P651=0,Расчет!L651,0)</f>
        <v>0</v>
      </c>
      <c r="P637" s="12">
        <f t="shared" si="74"/>
        <v>0</v>
      </c>
      <c r="Q637" s="3">
        <f>IF(Расчет!H651='ФОРМУЛЫ!'!$B$5,'ФОРМУЛЫ!'!A637,0)</f>
        <v>0</v>
      </c>
      <c r="R637" s="3">
        <f>IF(Расчет!H651='ФОРМУЛЫ!'!$B$4,'ФОРМУЛЫ!'!A637,0)</f>
        <v>0</v>
      </c>
      <c r="S637" s="3">
        <f>IF(Расчет!H651='ФОРМУЛЫ!'!$B$6,'ФОРМУЛЫ!'!A637,0)</f>
        <v>0</v>
      </c>
      <c r="T637" s="5">
        <f>ROUND((IF(Расчет!R651='ФОРМУЛЫ!'!$E$3,(A637-A637/1.18),IF(Расчет!R651='ФОРМУЛЫ!'!$E$4,0,IF(Расчет!R651='ФОРМУЛЫ!'!$E$5,(A637-A637/1.1),X))))*Расчет!E651,2)</f>
        <v>0</v>
      </c>
      <c r="U637" s="3">
        <f>ROUND((IF(Расчет!R651='ФОРМУЛЫ!'!$E$3,(J637-J637/1.18),IF(Расчет!R651='ФОРМУЛЫ!'!$E$4,0,IF(Расчет!R651='ФОРМУЛЫ!'!$E$5,(J637-J637/1.1),X))))*Расчет!E651,2)</f>
        <v>0</v>
      </c>
      <c r="V637" s="3">
        <f>ROUND((J637-J637/1.18)*Расчет!E651,2)</f>
        <v>0</v>
      </c>
      <c r="W637" s="3">
        <f>ROUND(A637*Расчет!E651*0.21/365,2)</f>
        <v>0</v>
      </c>
      <c r="X637" s="3">
        <f t="shared" si="75"/>
        <v>0</v>
      </c>
      <c r="Y637" s="3">
        <f>IF(($Q$2-Расчет!X651)&gt;0,($Q$2-Расчет!X651),0)</f>
        <v>0</v>
      </c>
      <c r="Z637" s="3">
        <f t="shared" si="76"/>
        <v>0</v>
      </c>
      <c r="AA637" s="3">
        <f>IF(IF(Y637&gt;0,$Q$3-$Q$2,$Q$3-Расчет!X651)&gt;0,IF(Y637&gt;0,$Q$3-$Q$2,$Q$3-Расчет!X651),0)</f>
        <v>0</v>
      </c>
      <c r="AB637" s="3">
        <f t="shared" si="77"/>
        <v>0</v>
      </c>
      <c r="AC637" s="3">
        <f>IF(IF(AA637&gt;0,$Q$4-$Q$3,$Q$4-Расчет!X651)&gt;0,IF(AA637&gt;0,$Q$4-$Q$3,$Q$4-Расчет!X651),0)</f>
        <v>0</v>
      </c>
      <c r="AD637" s="3">
        <f t="shared" si="78"/>
        <v>0</v>
      </c>
      <c r="AE637" s="3">
        <f>IF(IF(AC637&gt;0,$Q$5-$Q$4,$Q$5-Расчет!X651)&gt;0,IF(AC637&gt;0,$Q$5-$Q$4,$Q$5-Расчет!X651),0)</f>
        <v>0</v>
      </c>
      <c r="AF637" s="3">
        <f t="shared" si="79"/>
        <v>0</v>
      </c>
      <c r="AG637" s="3">
        <f>IF(IF(AE637&gt;0,$Q$6-$Q$5,$Q$6-Расчет!X651)&gt;0,IF(AE637&gt;0,$Q$6-$Q$5,$Q$6-Расчет!X651),0)</f>
        <v>0</v>
      </c>
      <c r="AH637" s="3">
        <f t="shared" si="80"/>
        <v>0</v>
      </c>
    </row>
    <row r="638" spans="1:34" x14ac:dyDescent="0.25">
      <c r="A638" s="3">
        <f>IF(Расчет!H652='ФОРМУЛЫ!'!$B$4,Расчет!G652*Расчет!$N$28,IF(Расчет!H652='ФОРМУЛЫ!'!$B$5,Расчет!G652,IF(Расчет!H652='ФОРМУЛЫ!'!$B$6,Расчет!G652*Расчет!$O$28,0)))</f>
        <v>0</v>
      </c>
      <c r="B638" s="3">
        <f>A638*Расчет!E652</f>
        <v>0</v>
      </c>
      <c r="C638" s="3">
        <f>IF(Расчет!J652='ФОРМУЛЫ!'!$B$3,Расчет!G652*Расчет!I652/100,IF(Расчет!J652='ФОРМУЛЫ!'!$B$4,Расчет!I652*Расчет!$N$28,IF(Расчет!J652='ФОРМУЛЫ!'!$B$5,Расчет!I652,IF(Расчет!J652='ФОРМУЛЫ!'!$B$6,Расчет!I652*Расчет!$O$28,0))))</f>
        <v>0</v>
      </c>
      <c r="D638" s="3">
        <f>C638*Расчет!E652</f>
        <v>0</v>
      </c>
      <c r="E638" s="3">
        <f t="shared" si="73"/>
        <v>0</v>
      </c>
      <c r="F638" s="3">
        <f>E638*Расчет!E652</f>
        <v>0</v>
      </c>
      <c r="G638" s="3">
        <f>IF(Расчет!M652="",'ФОРМУЛЫ!'!E638*(100+Расчет!$M$28)/100,'ФОРМУЛЫ!'!E638*(100+Расчет!M652)/100)</f>
        <v>0</v>
      </c>
      <c r="H638" s="7">
        <f>IF(Расчет!M652="",ROUND(Расчет!K652*(1+Расчет!$M$28/100),0),ROUND(Расчет!K652*(1+Расчет!M652/100),0))</f>
        <v>0</v>
      </c>
      <c r="I638" s="7">
        <f>IF(Расчет!M652="",(Расчет!$M$28+100)/100,(Расчет!M652+100)/100)</f>
        <v>1.2</v>
      </c>
      <c r="J638" s="5">
        <f>IF(Расчет!P652="",IF($O$16=0,'ФОРМУЛЫ!'!H638,ROUND(Расчет!K652*'ФОРМУЛЫ!'!I638+L638,0)),Расчет!P652)</f>
        <v>0</v>
      </c>
      <c r="K638" s="5">
        <f>J638*Расчет!E652</f>
        <v>0</v>
      </c>
      <c r="L638" s="3">
        <f>IF($O$16=0,0,$M$16*(Расчет!K652/$O$16))</f>
        <v>0</v>
      </c>
      <c r="O638" s="3">
        <f>IF(Расчет!P652=0,Расчет!L652,0)</f>
        <v>0</v>
      </c>
      <c r="P638" s="12">
        <f t="shared" si="74"/>
        <v>0</v>
      </c>
      <c r="Q638" s="3">
        <f>IF(Расчет!H652='ФОРМУЛЫ!'!$B$5,'ФОРМУЛЫ!'!A638,0)</f>
        <v>0</v>
      </c>
      <c r="R638" s="3">
        <f>IF(Расчет!H652='ФОРМУЛЫ!'!$B$4,'ФОРМУЛЫ!'!A638,0)</f>
        <v>0</v>
      </c>
      <c r="S638" s="3">
        <f>IF(Расчет!H652='ФОРМУЛЫ!'!$B$6,'ФОРМУЛЫ!'!A638,0)</f>
        <v>0</v>
      </c>
      <c r="T638" s="5">
        <f>ROUND((IF(Расчет!R652='ФОРМУЛЫ!'!$E$3,(A638-A638/1.18),IF(Расчет!R652='ФОРМУЛЫ!'!$E$4,0,IF(Расчет!R652='ФОРМУЛЫ!'!$E$5,(A638-A638/1.1),X))))*Расчет!E652,2)</f>
        <v>0</v>
      </c>
      <c r="U638" s="3">
        <f>ROUND((IF(Расчет!R652='ФОРМУЛЫ!'!$E$3,(J638-J638/1.18),IF(Расчет!R652='ФОРМУЛЫ!'!$E$4,0,IF(Расчет!R652='ФОРМУЛЫ!'!$E$5,(J638-J638/1.1),X))))*Расчет!E652,2)</f>
        <v>0</v>
      </c>
      <c r="V638" s="3">
        <f>ROUND((J638-J638/1.18)*Расчет!E652,2)</f>
        <v>0</v>
      </c>
      <c r="W638" s="3">
        <f>ROUND(A638*Расчет!E652*0.21/365,2)</f>
        <v>0</v>
      </c>
      <c r="X638" s="3">
        <f t="shared" si="75"/>
        <v>0</v>
      </c>
      <c r="Y638" s="3">
        <f>IF(($Q$2-Расчет!X652)&gt;0,($Q$2-Расчет!X652),0)</f>
        <v>0</v>
      </c>
      <c r="Z638" s="3">
        <f t="shared" si="76"/>
        <v>0</v>
      </c>
      <c r="AA638" s="3">
        <f>IF(IF(Y638&gt;0,$Q$3-$Q$2,$Q$3-Расчет!X652)&gt;0,IF(Y638&gt;0,$Q$3-$Q$2,$Q$3-Расчет!X652),0)</f>
        <v>0</v>
      </c>
      <c r="AB638" s="3">
        <f t="shared" si="77"/>
        <v>0</v>
      </c>
      <c r="AC638" s="3">
        <f>IF(IF(AA638&gt;0,$Q$4-$Q$3,$Q$4-Расчет!X652)&gt;0,IF(AA638&gt;0,$Q$4-$Q$3,$Q$4-Расчет!X652),0)</f>
        <v>0</v>
      </c>
      <c r="AD638" s="3">
        <f t="shared" si="78"/>
        <v>0</v>
      </c>
      <c r="AE638" s="3">
        <f>IF(IF(AC638&gt;0,$Q$5-$Q$4,$Q$5-Расчет!X652)&gt;0,IF(AC638&gt;0,$Q$5-$Q$4,$Q$5-Расчет!X652),0)</f>
        <v>0</v>
      </c>
      <c r="AF638" s="3">
        <f t="shared" si="79"/>
        <v>0</v>
      </c>
      <c r="AG638" s="3">
        <f>IF(IF(AE638&gt;0,$Q$6-$Q$5,$Q$6-Расчет!X652)&gt;0,IF(AE638&gt;0,$Q$6-$Q$5,$Q$6-Расчет!X652),0)</f>
        <v>0</v>
      </c>
      <c r="AH638" s="3">
        <f t="shared" si="80"/>
        <v>0</v>
      </c>
    </row>
    <row r="639" spans="1:34" x14ac:dyDescent="0.25">
      <c r="A639" s="3">
        <f>IF(Расчет!H653='ФОРМУЛЫ!'!$B$4,Расчет!G653*Расчет!$N$28,IF(Расчет!H653='ФОРМУЛЫ!'!$B$5,Расчет!G653,IF(Расчет!H653='ФОРМУЛЫ!'!$B$6,Расчет!G653*Расчет!$O$28,0)))</f>
        <v>0</v>
      </c>
      <c r="B639" s="3">
        <f>A639*Расчет!E653</f>
        <v>0</v>
      </c>
      <c r="C639" s="3">
        <f>IF(Расчет!J653='ФОРМУЛЫ!'!$B$3,Расчет!G653*Расчет!I653/100,IF(Расчет!J653='ФОРМУЛЫ!'!$B$4,Расчет!I653*Расчет!$N$28,IF(Расчет!J653='ФОРМУЛЫ!'!$B$5,Расчет!I653,IF(Расчет!J653='ФОРМУЛЫ!'!$B$6,Расчет!I653*Расчет!$O$28,0))))</f>
        <v>0</v>
      </c>
      <c r="D639" s="3">
        <f>C639*Расчет!E653</f>
        <v>0</v>
      </c>
      <c r="E639" s="3">
        <f t="shared" si="73"/>
        <v>0</v>
      </c>
      <c r="F639" s="3">
        <f>E639*Расчет!E653</f>
        <v>0</v>
      </c>
      <c r="G639" s="3">
        <f>IF(Расчет!M653="",'ФОРМУЛЫ!'!E639*(100+Расчет!$M$28)/100,'ФОРМУЛЫ!'!E639*(100+Расчет!M653)/100)</f>
        <v>0</v>
      </c>
      <c r="H639" s="7">
        <f>IF(Расчет!M653="",ROUND(Расчет!K653*(1+Расчет!$M$28/100),0),ROUND(Расчет!K653*(1+Расчет!M653/100),0))</f>
        <v>0</v>
      </c>
      <c r="I639" s="7">
        <f>IF(Расчет!M653="",(Расчет!$M$28+100)/100,(Расчет!M653+100)/100)</f>
        <v>1.2</v>
      </c>
      <c r="J639" s="5">
        <f>IF(Расчет!P653="",IF($O$16=0,'ФОРМУЛЫ!'!H639,ROUND(Расчет!K653*'ФОРМУЛЫ!'!I639+L639,0)),Расчет!P653)</f>
        <v>0</v>
      </c>
      <c r="K639" s="5">
        <f>J639*Расчет!E653</f>
        <v>0</v>
      </c>
      <c r="L639" s="3">
        <f>IF($O$16=0,0,$M$16*(Расчет!K653/$O$16))</f>
        <v>0</v>
      </c>
      <c r="O639" s="3">
        <f>IF(Расчет!P653=0,Расчет!L653,0)</f>
        <v>0</v>
      </c>
      <c r="P639" s="12">
        <f t="shared" si="74"/>
        <v>0</v>
      </c>
      <c r="Q639" s="3">
        <f>IF(Расчет!H653='ФОРМУЛЫ!'!$B$5,'ФОРМУЛЫ!'!A639,0)</f>
        <v>0</v>
      </c>
      <c r="R639" s="3">
        <f>IF(Расчет!H653='ФОРМУЛЫ!'!$B$4,'ФОРМУЛЫ!'!A639,0)</f>
        <v>0</v>
      </c>
      <c r="S639" s="3">
        <f>IF(Расчет!H653='ФОРМУЛЫ!'!$B$6,'ФОРМУЛЫ!'!A639,0)</f>
        <v>0</v>
      </c>
      <c r="T639" s="5">
        <f>ROUND((IF(Расчет!R653='ФОРМУЛЫ!'!$E$3,(A639-A639/1.18),IF(Расчет!R653='ФОРМУЛЫ!'!$E$4,0,IF(Расчет!R653='ФОРМУЛЫ!'!$E$5,(A639-A639/1.1),X))))*Расчет!E653,2)</f>
        <v>0</v>
      </c>
      <c r="U639" s="3">
        <f>ROUND((IF(Расчет!R653='ФОРМУЛЫ!'!$E$3,(J639-J639/1.18),IF(Расчет!R653='ФОРМУЛЫ!'!$E$4,0,IF(Расчет!R653='ФОРМУЛЫ!'!$E$5,(J639-J639/1.1),X))))*Расчет!E653,2)</f>
        <v>0</v>
      </c>
      <c r="V639" s="3">
        <f>ROUND((J639-J639/1.18)*Расчет!E653,2)</f>
        <v>0</v>
      </c>
      <c r="W639" s="3">
        <f>ROUND(A639*Расчет!E653*0.21/365,2)</f>
        <v>0</v>
      </c>
      <c r="X639" s="3">
        <f t="shared" si="75"/>
        <v>0</v>
      </c>
      <c r="Y639" s="3">
        <f>IF(($Q$2-Расчет!X653)&gt;0,($Q$2-Расчет!X653),0)</f>
        <v>0</v>
      </c>
      <c r="Z639" s="3">
        <f t="shared" si="76"/>
        <v>0</v>
      </c>
      <c r="AA639" s="3">
        <f>IF(IF(Y639&gt;0,$Q$3-$Q$2,$Q$3-Расчет!X653)&gt;0,IF(Y639&gt;0,$Q$3-$Q$2,$Q$3-Расчет!X653),0)</f>
        <v>0</v>
      </c>
      <c r="AB639" s="3">
        <f t="shared" si="77"/>
        <v>0</v>
      </c>
      <c r="AC639" s="3">
        <f>IF(IF(AA639&gt;0,$Q$4-$Q$3,$Q$4-Расчет!X653)&gt;0,IF(AA639&gt;0,$Q$4-$Q$3,$Q$4-Расчет!X653),0)</f>
        <v>0</v>
      </c>
      <c r="AD639" s="3">
        <f t="shared" si="78"/>
        <v>0</v>
      </c>
      <c r="AE639" s="3">
        <f>IF(IF(AC639&gt;0,$Q$5-$Q$4,$Q$5-Расчет!X653)&gt;0,IF(AC639&gt;0,$Q$5-$Q$4,$Q$5-Расчет!X653),0)</f>
        <v>0</v>
      </c>
      <c r="AF639" s="3">
        <f t="shared" si="79"/>
        <v>0</v>
      </c>
      <c r="AG639" s="3">
        <f>IF(IF(AE639&gt;0,$Q$6-$Q$5,$Q$6-Расчет!X653)&gt;0,IF(AE639&gt;0,$Q$6-$Q$5,$Q$6-Расчет!X653),0)</f>
        <v>0</v>
      </c>
      <c r="AH639" s="3">
        <f t="shared" si="80"/>
        <v>0</v>
      </c>
    </row>
    <row r="640" spans="1:34" x14ac:dyDescent="0.25">
      <c r="A640" s="3">
        <f>IF(Расчет!H654='ФОРМУЛЫ!'!$B$4,Расчет!G654*Расчет!$N$28,IF(Расчет!H654='ФОРМУЛЫ!'!$B$5,Расчет!G654,IF(Расчет!H654='ФОРМУЛЫ!'!$B$6,Расчет!G654*Расчет!$O$28,0)))</f>
        <v>0</v>
      </c>
      <c r="B640" s="3">
        <f>A640*Расчет!E654</f>
        <v>0</v>
      </c>
      <c r="C640" s="3">
        <f>IF(Расчет!J654='ФОРМУЛЫ!'!$B$3,Расчет!G654*Расчет!I654/100,IF(Расчет!J654='ФОРМУЛЫ!'!$B$4,Расчет!I654*Расчет!$N$28,IF(Расчет!J654='ФОРМУЛЫ!'!$B$5,Расчет!I654,IF(Расчет!J654='ФОРМУЛЫ!'!$B$6,Расчет!I654*Расчет!$O$28,0))))</f>
        <v>0</v>
      </c>
      <c r="D640" s="3">
        <f>C640*Расчет!E654</f>
        <v>0</v>
      </c>
      <c r="E640" s="3">
        <f t="shared" si="73"/>
        <v>0</v>
      </c>
      <c r="F640" s="3">
        <f>E640*Расчет!E654</f>
        <v>0</v>
      </c>
      <c r="G640" s="3">
        <f>IF(Расчет!M654="",'ФОРМУЛЫ!'!E640*(100+Расчет!$M$28)/100,'ФОРМУЛЫ!'!E640*(100+Расчет!M654)/100)</f>
        <v>0</v>
      </c>
      <c r="H640" s="7">
        <f>IF(Расчет!M654="",ROUND(Расчет!K654*(1+Расчет!$M$28/100),0),ROUND(Расчет!K654*(1+Расчет!M654/100),0))</f>
        <v>0</v>
      </c>
      <c r="I640" s="7">
        <f>IF(Расчет!M654="",(Расчет!$M$28+100)/100,(Расчет!M654+100)/100)</f>
        <v>1.2</v>
      </c>
      <c r="J640" s="5">
        <f>IF(Расчет!P654="",IF($O$16=0,'ФОРМУЛЫ!'!H640,ROUND(Расчет!K654*'ФОРМУЛЫ!'!I640+L640,0)),Расчет!P654)</f>
        <v>0</v>
      </c>
      <c r="K640" s="5">
        <f>J640*Расчет!E654</f>
        <v>0</v>
      </c>
      <c r="L640" s="3">
        <f>IF($O$16=0,0,$M$16*(Расчет!K654/$O$16))</f>
        <v>0</v>
      </c>
      <c r="O640" s="3">
        <f>IF(Расчет!P654=0,Расчет!L654,0)</f>
        <v>0</v>
      </c>
      <c r="P640" s="12">
        <f t="shared" si="74"/>
        <v>0</v>
      </c>
      <c r="Q640" s="3">
        <f>IF(Расчет!H654='ФОРМУЛЫ!'!$B$5,'ФОРМУЛЫ!'!A640,0)</f>
        <v>0</v>
      </c>
      <c r="R640" s="3">
        <f>IF(Расчет!H654='ФОРМУЛЫ!'!$B$4,'ФОРМУЛЫ!'!A640,0)</f>
        <v>0</v>
      </c>
      <c r="S640" s="3">
        <f>IF(Расчет!H654='ФОРМУЛЫ!'!$B$6,'ФОРМУЛЫ!'!A640,0)</f>
        <v>0</v>
      </c>
      <c r="T640" s="5">
        <f>ROUND((IF(Расчет!R654='ФОРМУЛЫ!'!$E$3,(A640-A640/1.18),IF(Расчет!R654='ФОРМУЛЫ!'!$E$4,0,IF(Расчет!R654='ФОРМУЛЫ!'!$E$5,(A640-A640/1.1),X))))*Расчет!E654,2)</f>
        <v>0</v>
      </c>
      <c r="U640" s="3">
        <f>ROUND((IF(Расчет!R654='ФОРМУЛЫ!'!$E$3,(J640-J640/1.18),IF(Расчет!R654='ФОРМУЛЫ!'!$E$4,0,IF(Расчет!R654='ФОРМУЛЫ!'!$E$5,(J640-J640/1.1),X))))*Расчет!E654,2)</f>
        <v>0</v>
      </c>
      <c r="V640" s="3">
        <f>ROUND((J640-J640/1.18)*Расчет!E654,2)</f>
        <v>0</v>
      </c>
      <c r="W640" s="3">
        <f>ROUND(A640*Расчет!E654*0.21/365,2)</f>
        <v>0</v>
      </c>
      <c r="X640" s="3">
        <f t="shared" si="75"/>
        <v>0</v>
      </c>
      <c r="Y640" s="3">
        <f>IF(($Q$2-Расчет!X654)&gt;0,($Q$2-Расчет!X654),0)</f>
        <v>0</v>
      </c>
      <c r="Z640" s="3">
        <f t="shared" si="76"/>
        <v>0</v>
      </c>
      <c r="AA640" s="3">
        <f>IF(IF(Y640&gt;0,$Q$3-$Q$2,$Q$3-Расчет!X654)&gt;0,IF(Y640&gt;0,$Q$3-$Q$2,$Q$3-Расчет!X654),0)</f>
        <v>0</v>
      </c>
      <c r="AB640" s="3">
        <f t="shared" si="77"/>
        <v>0</v>
      </c>
      <c r="AC640" s="3">
        <f>IF(IF(AA640&gt;0,$Q$4-$Q$3,$Q$4-Расчет!X654)&gt;0,IF(AA640&gt;0,$Q$4-$Q$3,$Q$4-Расчет!X654),0)</f>
        <v>0</v>
      </c>
      <c r="AD640" s="3">
        <f t="shared" si="78"/>
        <v>0</v>
      </c>
      <c r="AE640" s="3">
        <f>IF(IF(AC640&gt;0,$Q$5-$Q$4,$Q$5-Расчет!X654)&gt;0,IF(AC640&gt;0,$Q$5-$Q$4,$Q$5-Расчет!X654),0)</f>
        <v>0</v>
      </c>
      <c r="AF640" s="3">
        <f t="shared" si="79"/>
        <v>0</v>
      </c>
      <c r="AG640" s="3">
        <f>IF(IF(AE640&gt;0,$Q$6-$Q$5,$Q$6-Расчет!X654)&gt;0,IF(AE640&gt;0,$Q$6-$Q$5,$Q$6-Расчет!X654),0)</f>
        <v>0</v>
      </c>
      <c r="AH640" s="3">
        <f t="shared" si="80"/>
        <v>0</v>
      </c>
    </row>
    <row r="641" spans="1:34" x14ac:dyDescent="0.25">
      <c r="A641" s="3">
        <f>IF(Расчет!H655='ФОРМУЛЫ!'!$B$4,Расчет!G655*Расчет!$N$28,IF(Расчет!H655='ФОРМУЛЫ!'!$B$5,Расчет!G655,IF(Расчет!H655='ФОРМУЛЫ!'!$B$6,Расчет!G655*Расчет!$O$28,0)))</f>
        <v>0</v>
      </c>
      <c r="B641" s="3">
        <f>A641*Расчет!E655</f>
        <v>0</v>
      </c>
      <c r="C641" s="3">
        <f>IF(Расчет!J655='ФОРМУЛЫ!'!$B$3,Расчет!G655*Расчет!I655/100,IF(Расчет!J655='ФОРМУЛЫ!'!$B$4,Расчет!I655*Расчет!$N$28,IF(Расчет!J655='ФОРМУЛЫ!'!$B$5,Расчет!I655,IF(Расчет!J655='ФОРМУЛЫ!'!$B$6,Расчет!I655*Расчет!$O$28,0))))</f>
        <v>0</v>
      </c>
      <c r="D641" s="3">
        <f>C641*Расчет!E655</f>
        <v>0</v>
      </c>
      <c r="E641" s="3">
        <f t="shared" si="73"/>
        <v>0</v>
      </c>
      <c r="F641" s="3">
        <f>E641*Расчет!E655</f>
        <v>0</v>
      </c>
      <c r="G641" s="3">
        <f>IF(Расчет!M655="",'ФОРМУЛЫ!'!E641*(100+Расчет!$M$28)/100,'ФОРМУЛЫ!'!E641*(100+Расчет!M655)/100)</f>
        <v>0</v>
      </c>
      <c r="H641" s="7">
        <f>IF(Расчет!M655="",ROUND(Расчет!K655*(1+Расчет!$M$28/100),0),ROUND(Расчет!K655*(1+Расчет!M655/100),0))</f>
        <v>0</v>
      </c>
      <c r="I641" s="7">
        <f>IF(Расчет!M655="",(Расчет!$M$28+100)/100,(Расчет!M655+100)/100)</f>
        <v>1.2</v>
      </c>
      <c r="J641" s="5">
        <f>IF(Расчет!P655="",IF($O$16=0,'ФОРМУЛЫ!'!H641,ROUND(Расчет!K655*'ФОРМУЛЫ!'!I641+L641,0)),Расчет!P655)</f>
        <v>0</v>
      </c>
      <c r="K641" s="5">
        <f>J641*Расчет!E655</f>
        <v>0</v>
      </c>
      <c r="L641" s="3">
        <f>IF($O$16=0,0,$M$16*(Расчет!K655/$O$16))</f>
        <v>0</v>
      </c>
      <c r="O641" s="3">
        <f>IF(Расчет!P655=0,Расчет!L655,0)</f>
        <v>0</v>
      </c>
      <c r="P641" s="12">
        <f t="shared" si="74"/>
        <v>0</v>
      </c>
      <c r="Q641" s="3">
        <f>IF(Расчет!H655='ФОРМУЛЫ!'!$B$5,'ФОРМУЛЫ!'!A641,0)</f>
        <v>0</v>
      </c>
      <c r="R641" s="3">
        <f>IF(Расчет!H655='ФОРМУЛЫ!'!$B$4,'ФОРМУЛЫ!'!A641,0)</f>
        <v>0</v>
      </c>
      <c r="S641" s="3">
        <f>IF(Расчет!H655='ФОРМУЛЫ!'!$B$6,'ФОРМУЛЫ!'!A641,0)</f>
        <v>0</v>
      </c>
      <c r="T641" s="5">
        <f>ROUND((IF(Расчет!R655='ФОРМУЛЫ!'!$E$3,(A641-A641/1.18),IF(Расчет!R655='ФОРМУЛЫ!'!$E$4,0,IF(Расчет!R655='ФОРМУЛЫ!'!$E$5,(A641-A641/1.1),X))))*Расчет!E655,2)</f>
        <v>0</v>
      </c>
      <c r="U641" s="3">
        <f>ROUND((IF(Расчет!R655='ФОРМУЛЫ!'!$E$3,(J641-J641/1.18),IF(Расчет!R655='ФОРМУЛЫ!'!$E$4,0,IF(Расчет!R655='ФОРМУЛЫ!'!$E$5,(J641-J641/1.1),X))))*Расчет!E655,2)</f>
        <v>0</v>
      </c>
      <c r="V641" s="3">
        <f>ROUND((J641-J641/1.18)*Расчет!E655,2)</f>
        <v>0</v>
      </c>
      <c r="W641" s="3">
        <f>ROUND(A641*Расчет!E655*0.21/365,2)</f>
        <v>0</v>
      </c>
      <c r="X641" s="3">
        <f t="shared" si="75"/>
        <v>0</v>
      </c>
      <c r="Y641" s="3">
        <f>IF(($Q$2-Расчет!X655)&gt;0,($Q$2-Расчет!X655),0)</f>
        <v>0</v>
      </c>
      <c r="Z641" s="3">
        <f t="shared" si="76"/>
        <v>0</v>
      </c>
      <c r="AA641" s="3">
        <f>IF(IF(Y641&gt;0,$Q$3-$Q$2,$Q$3-Расчет!X655)&gt;0,IF(Y641&gt;0,$Q$3-$Q$2,$Q$3-Расчет!X655),0)</f>
        <v>0</v>
      </c>
      <c r="AB641" s="3">
        <f t="shared" si="77"/>
        <v>0</v>
      </c>
      <c r="AC641" s="3">
        <f>IF(IF(AA641&gt;0,$Q$4-$Q$3,$Q$4-Расчет!X655)&gt;0,IF(AA641&gt;0,$Q$4-$Q$3,$Q$4-Расчет!X655),0)</f>
        <v>0</v>
      </c>
      <c r="AD641" s="3">
        <f t="shared" si="78"/>
        <v>0</v>
      </c>
      <c r="AE641" s="3">
        <f>IF(IF(AC641&gt;0,$Q$5-$Q$4,$Q$5-Расчет!X655)&gt;0,IF(AC641&gt;0,$Q$5-$Q$4,$Q$5-Расчет!X655),0)</f>
        <v>0</v>
      </c>
      <c r="AF641" s="3">
        <f t="shared" si="79"/>
        <v>0</v>
      </c>
      <c r="AG641" s="3">
        <f>IF(IF(AE641&gt;0,$Q$6-$Q$5,$Q$6-Расчет!X655)&gt;0,IF(AE641&gt;0,$Q$6-$Q$5,$Q$6-Расчет!X655),0)</f>
        <v>0</v>
      </c>
      <c r="AH641" s="3">
        <f t="shared" si="80"/>
        <v>0</v>
      </c>
    </row>
    <row r="642" spans="1:34" x14ac:dyDescent="0.25">
      <c r="A642" s="3">
        <f>IF(Расчет!H656='ФОРМУЛЫ!'!$B$4,Расчет!G656*Расчет!$N$28,IF(Расчет!H656='ФОРМУЛЫ!'!$B$5,Расчет!G656,IF(Расчет!H656='ФОРМУЛЫ!'!$B$6,Расчет!G656*Расчет!$O$28,0)))</f>
        <v>0</v>
      </c>
      <c r="B642" s="3">
        <f>A642*Расчет!E656</f>
        <v>0</v>
      </c>
      <c r="C642" s="3">
        <f>IF(Расчет!J656='ФОРМУЛЫ!'!$B$3,Расчет!G656*Расчет!I656/100,IF(Расчет!J656='ФОРМУЛЫ!'!$B$4,Расчет!I656*Расчет!$N$28,IF(Расчет!J656='ФОРМУЛЫ!'!$B$5,Расчет!I656,IF(Расчет!J656='ФОРМУЛЫ!'!$B$6,Расчет!I656*Расчет!$O$28,0))))</f>
        <v>0</v>
      </c>
      <c r="D642" s="3">
        <f>C642*Расчет!E656</f>
        <v>0</v>
      </c>
      <c r="E642" s="3">
        <f t="shared" si="73"/>
        <v>0</v>
      </c>
      <c r="F642" s="3">
        <f>E642*Расчет!E656</f>
        <v>0</v>
      </c>
      <c r="G642" s="3">
        <f>IF(Расчет!M656="",'ФОРМУЛЫ!'!E642*(100+Расчет!$M$28)/100,'ФОРМУЛЫ!'!E642*(100+Расчет!M656)/100)</f>
        <v>0</v>
      </c>
      <c r="H642" s="7">
        <f>IF(Расчет!M656="",ROUND(Расчет!K656*(1+Расчет!$M$28/100),0),ROUND(Расчет!K656*(1+Расчет!M656/100),0))</f>
        <v>0</v>
      </c>
      <c r="I642" s="7">
        <f>IF(Расчет!M656="",(Расчет!$M$28+100)/100,(Расчет!M656+100)/100)</f>
        <v>1.2</v>
      </c>
      <c r="J642" s="5">
        <f>IF(Расчет!P656="",IF($O$16=0,'ФОРМУЛЫ!'!H642,ROUND(Расчет!K656*'ФОРМУЛЫ!'!I642+L642,0)),Расчет!P656)</f>
        <v>0</v>
      </c>
      <c r="K642" s="5">
        <f>J642*Расчет!E656</f>
        <v>0</v>
      </c>
      <c r="L642" s="3">
        <f>IF($O$16=0,0,$M$16*(Расчет!K656/$O$16))</f>
        <v>0</v>
      </c>
      <c r="O642" s="3">
        <f>IF(Расчет!P656=0,Расчет!L656,0)</f>
        <v>0</v>
      </c>
      <c r="P642" s="12">
        <f t="shared" si="74"/>
        <v>0</v>
      </c>
      <c r="Q642" s="3">
        <f>IF(Расчет!H656='ФОРМУЛЫ!'!$B$5,'ФОРМУЛЫ!'!A642,0)</f>
        <v>0</v>
      </c>
      <c r="R642" s="3">
        <f>IF(Расчет!H656='ФОРМУЛЫ!'!$B$4,'ФОРМУЛЫ!'!A642,0)</f>
        <v>0</v>
      </c>
      <c r="S642" s="3">
        <f>IF(Расчет!H656='ФОРМУЛЫ!'!$B$6,'ФОРМУЛЫ!'!A642,0)</f>
        <v>0</v>
      </c>
      <c r="T642" s="5">
        <f>ROUND((IF(Расчет!R656='ФОРМУЛЫ!'!$E$3,(A642-A642/1.18),IF(Расчет!R656='ФОРМУЛЫ!'!$E$4,0,IF(Расчет!R656='ФОРМУЛЫ!'!$E$5,(A642-A642/1.1),X))))*Расчет!E656,2)</f>
        <v>0</v>
      </c>
      <c r="U642" s="3">
        <f>ROUND((IF(Расчет!R656='ФОРМУЛЫ!'!$E$3,(J642-J642/1.18),IF(Расчет!R656='ФОРМУЛЫ!'!$E$4,0,IF(Расчет!R656='ФОРМУЛЫ!'!$E$5,(J642-J642/1.1),X))))*Расчет!E656,2)</f>
        <v>0</v>
      </c>
      <c r="V642" s="3">
        <f>ROUND((J642-J642/1.18)*Расчет!E656,2)</f>
        <v>0</v>
      </c>
      <c r="W642" s="3">
        <f>ROUND(A642*Расчет!E656*0.21/365,2)</f>
        <v>0</v>
      </c>
      <c r="X642" s="3">
        <f t="shared" si="75"/>
        <v>0</v>
      </c>
      <c r="Y642" s="3">
        <f>IF(($Q$2-Расчет!X656)&gt;0,($Q$2-Расчет!X656),0)</f>
        <v>0</v>
      </c>
      <c r="Z642" s="3">
        <f t="shared" si="76"/>
        <v>0</v>
      </c>
      <c r="AA642" s="3">
        <f>IF(IF(Y642&gt;0,$Q$3-$Q$2,$Q$3-Расчет!X656)&gt;0,IF(Y642&gt;0,$Q$3-$Q$2,$Q$3-Расчет!X656),0)</f>
        <v>0</v>
      </c>
      <c r="AB642" s="3">
        <f t="shared" si="77"/>
        <v>0</v>
      </c>
      <c r="AC642" s="3">
        <f>IF(IF(AA642&gt;0,$Q$4-$Q$3,$Q$4-Расчет!X656)&gt;0,IF(AA642&gt;0,$Q$4-$Q$3,$Q$4-Расчет!X656),0)</f>
        <v>0</v>
      </c>
      <c r="AD642" s="3">
        <f t="shared" si="78"/>
        <v>0</v>
      </c>
      <c r="AE642" s="3">
        <f>IF(IF(AC642&gt;0,$Q$5-$Q$4,$Q$5-Расчет!X656)&gt;0,IF(AC642&gt;0,$Q$5-$Q$4,$Q$5-Расчет!X656),0)</f>
        <v>0</v>
      </c>
      <c r="AF642" s="3">
        <f t="shared" si="79"/>
        <v>0</v>
      </c>
      <c r="AG642" s="3">
        <f>IF(IF(AE642&gt;0,$Q$6-$Q$5,$Q$6-Расчет!X656)&gt;0,IF(AE642&gt;0,$Q$6-$Q$5,$Q$6-Расчет!X656),0)</f>
        <v>0</v>
      </c>
      <c r="AH642" s="3">
        <f t="shared" si="80"/>
        <v>0</v>
      </c>
    </row>
    <row r="643" spans="1:34" x14ac:dyDescent="0.25">
      <c r="A643" s="3">
        <f>IF(Расчет!H657='ФОРМУЛЫ!'!$B$4,Расчет!G657*Расчет!$N$28,IF(Расчет!H657='ФОРМУЛЫ!'!$B$5,Расчет!G657,IF(Расчет!H657='ФОРМУЛЫ!'!$B$6,Расчет!G657*Расчет!$O$28,0)))</f>
        <v>0</v>
      </c>
      <c r="B643" s="3">
        <f>A643*Расчет!E657</f>
        <v>0</v>
      </c>
      <c r="C643" s="3">
        <f>IF(Расчет!J657='ФОРМУЛЫ!'!$B$3,Расчет!G657*Расчет!I657/100,IF(Расчет!J657='ФОРМУЛЫ!'!$B$4,Расчет!I657*Расчет!$N$28,IF(Расчет!J657='ФОРМУЛЫ!'!$B$5,Расчет!I657,IF(Расчет!J657='ФОРМУЛЫ!'!$B$6,Расчет!I657*Расчет!$O$28,0))))</f>
        <v>0</v>
      </c>
      <c r="D643" s="3">
        <f>C643*Расчет!E657</f>
        <v>0</v>
      </c>
      <c r="E643" s="3">
        <f t="shared" si="73"/>
        <v>0</v>
      </c>
      <c r="F643" s="3">
        <f>E643*Расчет!E657</f>
        <v>0</v>
      </c>
      <c r="G643" s="3">
        <f>IF(Расчет!M657="",'ФОРМУЛЫ!'!E643*(100+Расчет!$M$28)/100,'ФОРМУЛЫ!'!E643*(100+Расчет!M657)/100)</f>
        <v>0</v>
      </c>
      <c r="H643" s="7">
        <f>IF(Расчет!M657="",ROUND(Расчет!K657*(1+Расчет!$M$28/100),0),ROUND(Расчет!K657*(1+Расчет!M657/100),0))</f>
        <v>0</v>
      </c>
      <c r="I643" s="7">
        <f>IF(Расчет!M657="",(Расчет!$M$28+100)/100,(Расчет!M657+100)/100)</f>
        <v>1.2</v>
      </c>
      <c r="J643" s="5">
        <f>IF(Расчет!P657="",IF($O$16=0,'ФОРМУЛЫ!'!H643,ROUND(Расчет!K657*'ФОРМУЛЫ!'!I643+L643,0)),Расчет!P657)</f>
        <v>0</v>
      </c>
      <c r="K643" s="5">
        <f>J643*Расчет!E657</f>
        <v>0</v>
      </c>
      <c r="L643" s="3">
        <f>IF($O$16=0,0,$M$16*(Расчет!K657/$O$16))</f>
        <v>0</v>
      </c>
      <c r="O643" s="3">
        <f>IF(Расчет!P657=0,Расчет!L657,0)</f>
        <v>0</v>
      </c>
      <c r="P643" s="12">
        <f t="shared" si="74"/>
        <v>0</v>
      </c>
      <c r="Q643" s="3">
        <f>IF(Расчет!H657='ФОРМУЛЫ!'!$B$5,'ФОРМУЛЫ!'!A643,0)</f>
        <v>0</v>
      </c>
      <c r="R643" s="3">
        <f>IF(Расчет!H657='ФОРМУЛЫ!'!$B$4,'ФОРМУЛЫ!'!A643,0)</f>
        <v>0</v>
      </c>
      <c r="S643" s="3">
        <f>IF(Расчет!H657='ФОРМУЛЫ!'!$B$6,'ФОРМУЛЫ!'!A643,0)</f>
        <v>0</v>
      </c>
      <c r="T643" s="5">
        <f>ROUND((IF(Расчет!R657='ФОРМУЛЫ!'!$E$3,(A643-A643/1.18),IF(Расчет!R657='ФОРМУЛЫ!'!$E$4,0,IF(Расчет!R657='ФОРМУЛЫ!'!$E$5,(A643-A643/1.1),X))))*Расчет!E657,2)</f>
        <v>0</v>
      </c>
      <c r="U643" s="3">
        <f>ROUND((IF(Расчет!R657='ФОРМУЛЫ!'!$E$3,(J643-J643/1.18),IF(Расчет!R657='ФОРМУЛЫ!'!$E$4,0,IF(Расчет!R657='ФОРМУЛЫ!'!$E$5,(J643-J643/1.1),X))))*Расчет!E657,2)</f>
        <v>0</v>
      </c>
      <c r="V643" s="3">
        <f>ROUND((J643-J643/1.18)*Расчет!E657,2)</f>
        <v>0</v>
      </c>
      <c r="W643" s="3">
        <f>ROUND(A643*Расчет!E657*0.21/365,2)</f>
        <v>0</v>
      </c>
      <c r="X643" s="3">
        <f t="shared" si="75"/>
        <v>0</v>
      </c>
      <c r="Y643" s="3">
        <f>IF(($Q$2-Расчет!X657)&gt;0,($Q$2-Расчет!X657),0)</f>
        <v>0</v>
      </c>
      <c r="Z643" s="3">
        <f t="shared" si="76"/>
        <v>0</v>
      </c>
      <c r="AA643" s="3">
        <f>IF(IF(Y643&gt;0,$Q$3-$Q$2,$Q$3-Расчет!X657)&gt;0,IF(Y643&gt;0,$Q$3-$Q$2,$Q$3-Расчет!X657),0)</f>
        <v>0</v>
      </c>
      <c r="AB643" s="3">
        <f t="shared" si="77"/>
        <v>0</v>
      </c>
      <c r="AC643" s="3">
        <f>IF(IF(AA643&gt;0,$Q$4-$Q$3,$Q$4-Расчет!X657)&gt;0,IF(AA643&gt;0,$Q$4-$Q$3,$Q$4-Расчет!X657),0)</f>
        <v>0</v>
      </c>
      <c r="AD643" s="3">
        <f t="shared" si="78"/>
        <v>0</v>
      </c>
      <c r="AE643" s="3">
        <f>IF(IF(AC643&gt;0,$Q$5-$Q$4,$Q$5-Расчет!X657)&gt;0,IF(AC643&gt;0,$Q$5-$Q$4,$Q$5-Расчет!X657),0)</f>
        <v>0</v>
      </c>
      <c r="AF643" s="3">
        <f t="shared" si="79"/>
        <v>0</v>
      </c>
      <c r="AG643" s="3">
        <f>IF(IF(AE643&gt;0,$Q$6-$Q$5,$Q$6-Расчет!X657)&gt;0,IF(AE643&gt;0,$Q$6-$Q$5,$Q$6-Расчет!X657),0)</f>
        <v>0</v>
      </c>
      <c r="AH643" s="3">
        <f t="shared" si="80"/>
        <v>0</v>
      </c>
    </row>
    <row r="644" spans="1:34" x14ac:dyDescent="0.25">
      <c r="A644" s="3">
        <f>IF(Расчет!H658='ФОРМУЛЫ!'!$B$4,Расчет!G658*Расчет!$N$28,IF(Расчет!H658='ФОРМУЛЫ!'!$B$5,Расчет!G658,IF(Расчет!H658='ФОРМУЛЫ!'!$B$6,Расчет!G658*Расчет!$O$28,0)))</f>
        <v>0</v>
      </c>
      <c r="B644" s="3">
        <f>A644*Расчет!E658</f>
        <v>0</v>
      </c>
      <c r="C644" s="3">
        <f>IF(Расчет!J658='ФОРМУЛЫ!'!$B$3,Расчет!G658*Расчет!I658/100,IF(Расчет!J658='ФОРМУЛЫ!'!$B$4,Расчет!I658*Расчет!$N$28,IF(Расчет!J658='ФОРМУЛЫ!'!$B$5,Расчет!I658,IF(Расчет!J658='ФОРМУЛЫ!'!$B$6,Расчет!I658*Расчет!$O$28,0))))</f>
        <v>0</v>
      </c>
      <c r="D644" s="3">
        <f>C644*Расчет!E658</f>
        <v>0</v>
      </c>
      <c r="E644" s="3">
        <f t="shared" si="73"/>
        <v>0</v>
      </c>
      <c r="F644" s="3">
        <f>E644*Расчет!E658</f>
        <v>0</v>
      </c>
      <c r="G644" s="3">
        <f>IF(Расчет!M658="",'ФОРМУЛЫ!'!E644*(100+Расчет!$M$28)/100,'ФОРМУЛЫ!'!E644*(100+Расчет!M658)/100)</f>
        <v>0</v>
      </c>
      <c r="H644" s="7">
        <f>IF(Расчет!M658="",ROUND(Расчет!K658*(1+Расчет!$M$28/100),0),ROUND(Расчет!K658*(1+Расчет!M658/100),0))</f>
        <v>0</v>
      </c>
      <c r="I644" s="7">
        <f>IF(Расчет!M658="",(Расчет!$M$28+100)/100,(Расчет!M658+100)/100)</f>
        <v>1.2</v>
      </c>
      <c r="J644" s="5">
        <f>IF(Расчет!P658="",IF($O$16=0,'ФОРМУЛЫ!'!H644,ROUND(Расчет!K658*'ФОРМУЛЫ!'!I644+L644,0)),Расчет!P658)</f>
        <v>0</v>
      </c>
      <c r="K644" s="5">
        <f>J644*Расчет!E658</f>
        <v>0</v>
      </c>
      <c r="L644" s="3">
        <f>IF($O$16=0,0,$M$16*(Расчет!K658/$O$16))</f>
        <v>0</v>
      </c>
      <c r="O644" s="3">
        <f>IF(Расчет!P658=0,Расчет!L658,0)</f>
        <v>0</v>
      </c>
      <c r="P644" s="12">
        <f t="shared" si="74"/>
        <v>0</v>
      </c>
      <c r="Q644" s="3">
        <f>IF(Расчет!H658='ФОРМУЛЫ!'!$B$5,'ФОРМУЛЫ!'!A644,0)</f>
        <v>0</v>
      </c>
      <c r="R644" s="3">
        <f>IF(Расчет!H658='ФОРМУЛЫ!'!$B$4,'ФОРМУЛЫ!'!A644,0)</f>
        <v>0</v>
      </c>
      <c r="S644" s="3">
        <f>IF(Расчет!H658='ФОРМУЛЫ!'!$B$6,'ФОРМУЛЫ!'!A644,0)</f>
        <v>0</v>
      </c>
      <c r="T644" s="5">
        <f>ROUND((IF(Расчет!R658='ФОРМУЛЫ!'!$E$3,(A644-A644/1.18),IF(Расчет!R658='ФОРМУЛЫ!'!$E$4,0,IF(Расчет!R658='ФОРМУЛЫ!'!$E$5,(A644-A644/1.1),X))))*Расчет!E658,2)</f>
        <v>0</v>
      </c>
      <c r="U644" s="3">
        <f>ROUND((IF(Расчет!R658='ФОРМУЛЫ!'!$E$3,(J644-J644/1.18),IF(Расчет!R658='ФОРМУЛЫ!'!$E$4,0,IF(Расчет!R658='ФОРМУЛЫ!'!$E$5,(J644-J644/1.1),X))))*Расчет!E658,2)</f>
        <v>0</v>
      </c>
      <c r="V644" s="3">
        <f>ROUND((J644-J644/1.18)*Расчет!E658,2)</f>
        <v>0</v>
      </c>
      <c r="W644" s="3">
        <f>ROUND(A644*Расчет!E658*0.21/365,2)</f>
        <v>0</v>
      </c>
      <c r="X644" s="3">
        <f t="shared" si="75"/>
        <v>0</v>
      </c>
      <c r="Y644" s="3">
        <f>IF(($Q$2-Расчет!X658)&gt;0,($Q$2-Расчет!X658),0)</f>
        <v>0</v>
      </c>
      <c r="Z644" s="3">
        <f t="shared" si="76"/>
        <v>0</v>
      </c>
      <c r="AA644" s="3">
        <f>IF(IF(Y644&gt;0,$Q$3-$Q$2,$Q$3-Расчет!X658)&gt;0,IF(Y644&gt;0,$Q$3-$Q$2,$Q$3-Расчет!X658),0)</f>
        <v>0</v>
      </c>
      <c r="AB644" s="3">
        <f t="shared" si="77"/>
        <v>0</v>
      </c>
      <c r="AC644" s="3">
        <f>IF(IF(AA644&gt;0,$Q$4-$Q$3,$Q$4-Расчет!X658)&gt;0,IF(AA644&gt;0,$Q$4-$Q$3,$Q$4-Расчет!X658),0)</f>
        <v>0</v>
      </c>
      <c r="AD644" s="3">
        <f t="shared" si="78"/>
        <v>0</v>
      </c>
      <c r="AE644" s="3">
        <f>IF(IF(AC644&gt;0,$Q$5-$Q$4,$Q$5-Расчет!X658)&gt;0,IF(AC644&gt;0,$Q$5-$Q$4,$Q$5-Расчет!X658),0)</f>
        <v>0</v>
      </c>
      <c r="AF644" s="3">
        <f t="shared" si="79"/>
        <v>0</v>
      </c>
      <c r="AG644" s="3">
        <f>IF(IF(AE644&gt;0,$Q$6-$Q$5,$Q$6-Расчет!X658)&gt;0,IF(AE644&gt;0,$Q$6-$Q$5,$Q$6-Расчет!X658),0)</f>
        <v>0</v>
      </c>
      <c r="AH644" s="3">
        <f t="shared" si="80"/>
        <v>0</v>
      </c>
    </row>
    <row r="645" spans="1:34" x14ac:dyDescent="0.25">
      <c r="A645" s="3">
        <f>IF(Расчет!H659='ФОРМУЛЫ!'!$B$4,Расчет!G659*Расчет!$N$28,IF(Расчет!H659='ФОРМУЛЫ!'!$B$5,Расчет!G659,IF(Расчет!H659='ФОРМУЛЫ!'!$B$6,Расчет!G659*Расчет!$O$28,0)))</f>
        <v>0</v>
      </c>
      <c r="B645" s="3">
        <f>A645*Расчет!E659</f>
        <v>0</v>
      </c>
      <c r="C645" s="3">
        <f>IF(Расчет!J659='ФОРМУЛЫ!'!$B$3,Расчет!G659*Расчет!I659/100,IF(Расчет!J659='ФОРМУЛЫ!'!$B$4,Расчет!I659*Расчет!$N$28,IF(Расчет!J659='ФОРМУЛЫ!'!$B$5,Расчет!I659,IF(Расчет!J659='ФОРМУЛЫ!'!$B$6,Расчет!I659*Расчет!$O$28,0))))</f>
        <v>0</v>
      </c>
      <c r="D645" s="3">
        <f>C645*Расчет!E659</f>
        <v>0</v>
      </c>
      <c r="E645" s="3">
        <f t="shared" si="73"/>
        <v>0</v>
      </c>
      <c r="F645" s="3">
        <f>E645*Расчет!E659</f>
        <v>0</v>
      </c>
      <c r="G645" s="3">
        <f>IF(Расчет!M659="",'ФОРМУЛЫ!'!E645*(100+Расчет!$M$28)/100,'ФОРМУЛЫ!'!E645*(100+Расчет!M659)/100)</f>
        <v>0</v>
      </c>
      <c r="H645" s="7">
        <f>IF(Расчет!M659="",ROUND(Расчет!K659*(1+Расчет!$M$28/100),0),ROUND(Расчет!K659*(1+Расчет!M659/100),0))</f>
        <v>0</v>
      </c>
      <c r="I645" s="7">
        <f>IF(Расчет!M659="",(Расчет!$M$28+100)/100,(Расчет!M659+100)/100)</f>
        <v>1.2</v>
      </c>
      <c r="J645" s="5">
        <f>IF(Расчет!P659="",IF($O$16=0,'ФОРМУЛЫ!'!H645,ROUND(Расчет!K659*'ФОРМУЛЫ!'!I645+L645,0)),Расчет!P659)</f>
        <v>0</v>
      </c>
      <c r="K645" s="5">
        <f>J645*Расчет!E659</f>
        <v>0</v>
      </c>
      <c r="L645" s="3">
        <f>IF($O$16=0,0,$M$16*(Расчет!K659/$O$16))</f>
        <v>0</v>
      </c>
      <c r="O645" s="3">
        <f>IF(Расчет!P659=0,Расчет!L659,0)</f>
        <v>0</v>
      </c>
      <c r="P645" s="12">
        <f t="shared" si="74"/>
        <v>0</v>
      </c>
      <c r="Q645" s="3">
        <f>IF(Расчет!H659='ФОРМУЛЫ!'!$B$5,'ФОРМУЛЫ!'!A645,0)</f>
        <v>0</v>
      </c>
      <c r="R645" s="3">
        <f>IF(Расчет!H659='ФОРМУЛЫ!'!$B$4,'ФОРМУЛЫ!'!A645,0)</f>
        <v>0</v>
      </c>
      <c r="S645" s="3">
        <f>IF(Расчет!H659='ФОРМУЛЫ!'!$B$6,'ФОРМУЛЫ!'!A645,0)</f>
        <v>0</v>
      </c>
      <c r="T645" s="5">
        <f>ROUND((IF(Расчет!R659='ФОРМУЛЫ!'!$E$3,(A645-A645/1.18),IF(Расчет!R659='ФОРМУЛЫ!'!$E$4,0,IF(Расчет!R659='ФОРМУЛЫ!'!$E$5,(A645-A645/1.1),X))))*Расчет!E659,2)</f>
        <v>0</v>
      </c>
      <c r="U645" s="3">
        <f>ROUND((IF(Расчет!R659='ФОРМУЛЫ!'!$E$3,(J645-J645/1.18),IF(Расчет!R659='ФОРМУЛЫ!'!$E$4,0,IF(Расчет!R659='ФОРМУЛЫ!'!$E$5,(J645-J645/1.1),X))))*Расчет!E659,2)</f>
        <v>0</v>
      </c>
      <c r="V645" s="3">
        <f>ROUND((J645-J645/1.18)*Расчет!E659,2)</f>
        <v>0</v>
      </c>
      <c r="W645" s="3">
        <f>ROUND(A645*Расчет!E659*0.21/365,2)</f>
        <v>0</v>
      </c>
      <c r="X645" s="3">
        <f t="shared" si="75"/>
        <v>0</v>
      </c>
      <c r="Y645" s="3">
        <f>IF(($Q$2-Расчет!X659)&gt;0,($Q$2-Расчет!X659),0)</f>
        <v>0</v>
      </c>
      <c r="Z645" s="3">
        <f t="shared" si="76"/>
        <v>0</v>
      </c>
      <c r="AA645" s="3">
        <f>IF(IF(Y645&gt;0,$Q$3-$Q$2,$Q$3-Расчет!X659)&gt;0,IF(Y645&gt;0,$Q$3-$Q$2,$Q$3-Расчет!X659),0)</f>
        <v>0</v>
      </c>
      <c r="AB645" s="3">
        <f t="shared" si="77"/>
        <v>0</v>
      </c>
      <c r="AC645" s="3">
        <f>IF(IF(AA645&gt;0,$Q$4-$Q$3,$Q$4-Расчет!X659)&gt;0,IF(AA645&gt;0,$Q$4-$Q$3,$Q$4-Расчет!X659),0)</f>
        <v>0</v>
      </c>
      <c r="AD645" s="3">
        <f t="shared" si="78"/>
        <v>0</v>
      </c>
      <c r="AE645" s="3">
        <f>IF(IF(AC645&gt;0,$Q$5-$Q$4,$Q$5-Расчет!X659)&gt;0,IF(AC645&gt;0,$Q$5-$Q$4,$Q$5-Расчет!X659),0)</f>
        <v>0</v>
      </c>
      <c r="AF645" s="3">
        <f t="shared" si="79"/>
        <v>0</v>
      </c>
      <c r="AG645" s="3">
        <f>IF(IF(AE645&gt;0,$Q$6-$Q$5,$Q$6-Расчет!X659)&gt;0,IF(AE645&gt;0,$Q$6-$Q$5,$Q$6-Расчет!X659),0)</f>
        <v>0</v>
      </c>
      <c r="AH645" s="3">
        <f t="shared" si="80"/>
        <v>0</v>
      </c>
    </row>
    <row r="646" spans="1:34" x14ac:dyDescent="0.25">
      <c r="A646" s="3">
        <f>IF(Расчет!H660='ФОРМУЛЫ!'!$B$4,Расчет!G660*Расчет!$N$28,IF(Расчет!H660='ФОРМУЛЫ!'!$B$5,Расчет!G660,IF(Расчет!H660='ФОРМУЛЫ!'!$B$6,Расчет!G660*Расчет!$O$28,0)))</f>
        <v>0</v>
      </c>
      <c r="B646" s="3">
        <f>A646*Расчет!E660</f>
        <v>0</v>
      </c>
      <c r="C646" s="3">
        <f>IF(Расчет!J660='ФОРМУЛЫ!'!$B$3,Расчет!G660*Расчет!I660/100,IF(Расчет!J660='ФОРМУЛЫ!'!$B$4,Расчет!I660*Расчет!$N$28,IF(Расчет!J660='ФОРМУЛЫ!'!$B$5,Расчет!I660,IF(Расчет!J660='ФОРМУЛЫ!'!$B$6,Расчет!I660*Расчет!$O$28,0))))</f>
        <v>0</v>
      </c>
      <c r="D646" s="3">
        <f>C646*Расчет!E660</f>
        <v>0</v>
      </c>
      <c r="E646" s="3">
        <f t="shared" si="73"/>
        <v>0</v>
      </c>
      <c r="F646" s="3">
        <f>E646*Расчет!E660</f>
        <v>0</v>
      </c>
      <c r="G646" s="3">
        <f>IF(Расчет!M660="",'ФОРМУЛЫ!'!E646*(100+Расчет!$M$28)/100,'ФОРМУЛЫ!'!E646*(100+Расчет!M660)/100)</f>
        <v>0</v>
      </c>
      <c r="H646" s="7">
        <f>IF(Расчет!M660="",ROUND(Расчет!K660*(1+Расчет!$M$28/100),0),ROUND(Расчет!K660*(1+Расчет!M660/100),0))</f>
        <v>0</v>
      </c>
      <c r="I646" s="7">
        <f>IF(Расчет!M660="",(Расчет!$M$28+100)/100,(Расчет!M660+100)/100)</f>
        <v>1.2</v>
      </c>
      <c r="J646" s="5">
        <f>IF(Расчет!P660="",IF($O$16=0,'ФОРМУЛЫ!'!H646,ROUND(Расчет!K660*'ФОРМУЛЫ!'!I646+L646,0)),Расчет!P660)</f>
        <v>0</v>
      </c>
      <c r="K646" s="5">
        <f>J646*Расчет!E660</f>
        <v>0</v>
      </c>
      <c r="L646" s="3">
        <f>IF($O$16=0,0,$M$16*(Расчет!K660/$O$16))</f>
        <v>0</v>
      </c>
      <c r="O646" s="3">
        <f>IF(Расчет!P660=0,Расчет!L660,0)</f>
        <v>0</v>
      </c>
      <c r="P646" s="12">
        <f t="shared" si="74"/>
        <v>0</v>
      </c>
      <c r="Q646" s="3">
        <f>IF(Расчет!H660='ФОРМУЛЫ!'!$B$5,'ФОРМУЛЫ!'!A646,0)</f>
        <v>0</v>
      </c>
      <c r="R646" s="3">
        <f>IF(Расчет!H660='ФОРМУЛЫ!'!$B$4,'ФОРМУЛЫ!'!A646,0)</f>
        <v>0</v>
      </c>
      <c r="S646" s="3">
        <f>IF(Расчет!H660='ФОРМУЛЫ!'!$B$6,'ФОРМУЛЫ!'!A646,0)</f>
        <v>0</v>
      </c>
      <c r="T646" s="5">
        <f>ROUND((IF(Расчет!R660='ФОРМУЛЫ!'!$E$3,(A646-A646/1.18),IF(Расчет!R660='ФОРМУЛЫ!'!$E$4,0,IF(Расчет!R660='ФОРМУЛЫ!'!$E$5,(A646-A646/1.1),X))))*Расчет!E660,2)</f>
        <v>0</v>
      </c>
      <c r="U646" s="3">
        <f>ROUND((IF(Расчет!R660='ФОРМУЛЫ!'!$E$3,(J646-J646/1.18),IF(Расчет!R660='ФОРМУЛЫ!'!$E$4,0,IF(Расчет!R660='ФОРМУЛЫ!'!$E$5,(J646-J646/1.1),X))))*Расчет!E660,2)</f>
        <v>0</v>
      </c>
      <c r="V646" s="3">
        <f>ROUND((J646-J646/1.18)*Расчет!E660,2)</f>
        <v>0</v>
      </c>
      <c r="W646" s="3">
        <f>ROUND(A646*Расчет!E660*0.21/365,2)</f>
        <v>0</v>
      </c>
      <c r="X646" s="3">
        <f t="shared" si="75"/>
        <v>0</v>
      </c>
      <c r="Y646" s="3">
        <f>IF(($Q$2-Расчет!X660)&gt;0,($Q$2-Расчет!X660),0)</f>
        <v>0</v>
      </c>
      <c r="Z646" s="3">
        <f t="shared" si="76"/>
        <v>0</v>
      </c>
      <c r="AA646" s="3">
        <f>IF(IF(Y646&gt;0,$Q$3-$Q$2,$Q$3-Расчет!X660)&gt;0,IF(Y646&gt;0,$Q$3-$Q$2,$Q$3-Расчет!X660),0)</f>
        <v>0</v>
      </c>
      <c r="AB646" s="3">
        <f t="shared" si="77"/>
        <v>0</v>
      </c>
      <c r="AC646" s="3">
        <f>IF(IF(AA646&gt;0,$Q$4-$Q$3,$Q$4-Расчет!X660)&gt;0,IF(AA646&gt;0,$Q$4-$Q$3,$Q$4-Расчет!X660),0)</f>
        <v>0</v>
      </c>
      <c r="AD646" s="3">
        <f t="shared" si="78"/>
        <v>0</v>
      </c>
      <c r="AE646" s="3">
        <f>IF(IF(AC646&gt;0,$Q$5-$Q$4,$Q$5-Расчет!X660)&gt;0,IF(AC646&gt;0,$Q$5-$Q$4,$Q$5-Расчет!X660),0)</f>
        <v>0</v>
      </c>
      <c r="AF646" s="3">
        <f t="shared" si="79"/>
        <v>0</v>
      </c>
      <c r="AG646" s="3">
        <f>IF(IF(AE646&gt;0,$Q$6-$Q$5,$Q$6-Расчет!X660)&gt;0,IF(AE646&gt;0,$Q$6-$Q$5,$Q$6-Расчет!X660),0)</f>
        <v>0</v>
      </c>
      <c r="AH646" s="3">
        <f t="shared" si="80"/>
        <v>0</v>
      </c>
    </row>
    <row r="647" spans="1:34" x14ac:dyDescent="0.25">
      <c r="A647" s="3">
        <f>IF(Расчет!H661='ФОРМУЛЫ!'!$B$4,Расчет!G661*Расчет!$N$28,IF(Расчет!H661='ФОРМУЛЫ!'!$B$5,Расчет!G661,IF(Расчет!H661='ФОРМУЛЫ!'!$B$6,Расчет!G661*Расчет!$O$28,0)))</f>
        <v>0</v>
      </c>
      <c r="B647" s="3">
        <f>A647*Расчет!E661</f>
        <v>0</v>
      </c>
      <c r="C647" s="3">
        <f>IF(Расчет!J661='ФОРМУЛЫ!'!$B$3,Расчет!G661*Расчет!I661/100,IF(Расчет!J661='ФОРМУЛЫ!'!$B$4,Расчет!I661*Расчет!$N$28,IF(Расчет!J661='ФОРМУЛЫ!'!$B$5,Расчет!I661,IF(Расчет!J661='ФОРМУЛЫ!'!$B$6,Расчет!I661*Расчет!$O$28,0))))</f>
        <v>0</v>
      </c>
      <c r="D647" s="3">
        <f>C647*Расчет!E661</f>
        <v>0</v>
      </c>
      <c r="E647" s="3">
        <f t="shared" si="73"/>
        <v>0</v>
      </c>
      <c r="F647" s="3">
        <f>E647*Расчет!E661</f>
        <v>0</v>
      </c>
      <c r="G647" s="3">
        <f>IF(Расчет!M661="",'ФОРМУЛЫ!'!E647*(100+Расчет!$M$28)/100,'ФОРМУЛЫ!'!E647*(100+Расчет!M661)/100)</f>
        <v>0</v>
      </c>
      <c r="H647" s="7">
        <f>IF(Расчет!M661="",ROUND(Расчет!K661*(1+Расчет!$M$28/100),0),ROUND(Расчет!K661*(1+Расчет!M661/100),0))</f>
        <v>0</v>
      </c>
      <c r="I647" s="7">
        <f>IF(Расчет!M661="",(Расчет!$M$28+100)/100,(Расчет!M661+100)/100)</f>
        <v>1.2</v>
      </c>
      <c r="J647" s="5">
        <f>IF(Расчет!P661="",IF($O$16=0,'ФОРМУЛЫ!'!H647,ROUND(Расчет!K661*'ФОРМУЛЫ!'!I647+L647,0)),Расчет!P661)</f>
        <v>0</v>
      </c>
      <c r="K647" s="5">
        <f>J647*Расчет!E661</f>
        <v>0</v>
      </c>
      <c r="L647" s="3">
        <f>IF($O$16=0,0,$M$16*(Расчет!K661/$O$16))</f>
        <v>0</v>
      </c>
      <c r="O647" s="3">
        <f>IF(Расчет!P661=0,Расчет!L661,0)</f>
        <v>0</v>
      </c>
      <c r="P647" s="12">
        <f t="shared" si="74"/>
        <v>0</v>
      </c>
      <c r="Q647" s="3">
        <f>IF(Расчет!H661='ФОРМУЛЫ!'!$B$5,'ФОРМУЛЫ!'!A647,0)</f>
        <v>0</v>
      </c>
      <c r="R647" s="3">
        <f>IF(Расчет!H661='ФОРМУЛЫ!'!$B$4,'ФОРМУЛЫ!'!A647,0)</f>
        <v>0</v>
      </c>
      <c r="S647" s="3">
        <f>IF(Расчет!H661='ФОРМУЛЫ!'!$B$6,'ФОРМУЛЫ!'!A647,0)</f>
        <v>0</v>
      </c>
      <c r="T647" s="5">
        <f>ROUND((IF(Расчет!R661='ФОРМУЛЫ!'!$E$3,(A647-A647/1.18),IF(Расчет!R661='ФОРМУЛЫ!'!$E$4,0,IF(Расчет!R661='ФОРМУЛЫ!'!$E$5,(A647-A647/1.1),X))))*Расчет!E661,2)</f>
        <v>0</v>
      </c>
      <c r="U647" s="3">
        <f>ROUND((IF(Расчет!R661='ФОРМУЛЫ!'!$E$3,(J647-J647/1.18),IF(Расчет!R661='ФОРМУЛЫ!'!$E$4,0,IF(Расчет!R661='ФОРМУЛЫ!'!$E$5,(J647-J647/1.1),X))))*Расчет!E661,2)</f>
        <v>0</v>
      </c>
      <c r="V647" s="3">
        <f>ROUND((J647-J647/1.18)*Расчет!E661,2)</f>
        <v>0</v>
      </c>
      <c r="W647" s="3">
        <f>ROUND(A647*Расчет!E661*0.21/365,2)</f>
        <v>0</v>
      </c>
      <c r="X647" s="3">
        <f t="shared" si="75"/>
        <v>0</v>
      </c>
      <c r="Y647" s="3">
        <f>IF(($Q$2-Расчет!X661)&gt;0,($Q$2-Расчет!X661),0)</f>
        <v>0</v>
      </c>
      <c r="Z647" s="3">
        <f t="shared" si="76"/>
        <v>0</v>
      </c>
      <c r="AA647" s="3">
        <f>IF(IF(Y647&gt;0,$Q$3-$Q$2,$Q$3-Расчет!X661)&gt;0,IF(Y647&gt;0,$Q$3-$Q$2,$Q$3-Расчет!X661),0)</f>
        <v>0</v>
      </c>
      <c r="AB647" s="3">
        <f t="shared" si="77"/>
        <v>0</v>
      </c>
      <c r="AC647" s="3">
        <f>IF(IF(AA647&gt;0,$Q$4-$Q$3,$Q$4-Расчет!X661)&gt;0,IF(AA647&gt;0,$Q$4-$Q$3,$Q$4-Расчет!X661),0)</f>
        <v>0</v>
      </c>
      <c r="AD647" s="3">
        <f t="shared" si="78"/>
        <v>0</v>
      </c>
      <c r="AE647" s="3">
        <f>IF(IF(AC647&gt;0,$Q$5-$Q$4,$Q$5-Расчет!X661)&gt;0,IF(AC647&gt;0,$Q$5-$Q$4,$Q$5-Расчет!X661),0)</f>
        <v>0</v>
      </c>
      <c r="AF647" s="3">
        <f t="shared" si="79"/>
        <v>0</v>
      </c>
      <c r="AG647" s="3">
        <f>IF(IF(AE647&gt;0,$Q$6-$Q$5,$Q$6-Расчет!X661)&gt;0,IF(AE647&gt;0,$Q$6-$Q$5,$Q$6-Расчет!X661),0)</f>
        <v>0</v>
      </c>
      <c r="AH647" s="3">
        <f t="shared" si="80"/>
        <v>0</v>
      </c>
    </row>
    <row r="648" spans="1:34" x14ac:dyDescent="0.25">
      <c r="A648" s="3">
        <f>IF(Расчет!H662='ФОРМУЛЫ!'!$B$4,Расчет!G662*Расчет!$N$28,IF(Расчет!H662='ФОРМУЛЫ!'!$B$5,Расчет!G662,IF(Расчет!H662='ФОРМУЛЫ!'!$B$6,Расчет!G662*Расчет!$O$28,0)))</f>
        <v>0</v>
      </c>
      <c r="B648" s="3">
        <f>A648*Расчет!E662</f>
        <v>0</v>
      </c>
      <c r="C648" s="3">
        <f>IF(Расчет!J662='ФОРМУЛЫ!'!$B$3,Расчет!G662*Расчет!I662/100,IF(Расчет!J662='ФОРМУЛЫ!'!$B$4,Расчет!I662*Расчет!$N$28,IF(Расчет!J662='ФОРМУЛЫ!'!$B$5,Расчет!I662,IF(Расчет!J662='ФОРМУЛЫ!'!$B$6,Расчет!I662*Расчет!$O$28,0))))</f>
        <v>0</v>
      </c>
      <c r="D648" s="3">
        <f>C648*Расчет!E662</f>
        <v>0</v>
      </c>
      <c r="E648" s="3">
        <f t="shared" si="73"/>
        <v>0</v>
      </c>
      <c r="F648" s="3">
        <f>E648*Расчет!E662</f>
        <v>0</v>
      </c>
      <c r="G648" s="3">
        <f>IF(Расчет!M662="",'ФОРМУЛЫ!'!E648*(100+Расчет!$M$28)/100,'ФОРМУЛЫ!'!E648*(100+Расчет!M662)/100)</f>
        <v>0</v>
      </c>
      <c r="H648" s="7">
        <f>IF(Расчет!M662="",ROUND(Расчет!K662*(1+Расчет!$M$28/100),0),ROUND(Расчет!K662*(1+Расчет!M662/100),0))</f>
        <v>0</v>
      </c>
      <c r="I648" s="7">
        <f>IF(Расчет!M662="",(Расчет!$M$28+100)/100,(Расчет!M662+100)/100)</f>
        <v>1.2</v>
      </c>
      <c r="J648" s="5">
        <f>IF(Расчет!P662="",IF($O$16=0,'ФОРМУЛЫ!'!H648,ROUND(Расчет!K662*'ФОРМУЛЫ!'!I648+L648,0)),Расчет!P662)</f>
        <v>0</v>
      </c>
      <c r="K648" s="5">
        <f>J648*Расчет!E662</f>
        <v>0</v>
      </c>
      <c r="L648" s="3">
        <f>IF($O$16=0,0,$M$16*(Расчет!K662/$O$16))</f>
        <v>0</v>
      </c>
      <c r="O648" s="3">
        <f>IF(Расчет!P662=0,Расчет!L662,0)</f>
        <v>0</v>
      </c>
      <c r="P648" s="12">
        <f t="shared" si="74"/>
        <v>0</v>
      </c>
      <c r="Q648" s="3">
        <f>IF(Расчет!H662='ФОРМУЛЫ!'!$B$5,'ФОРМУЛЫ!'!A648,0)</f>
        <v>0</v>
      </c>
      <c r="R648" s="3">
        <f>IF(Расчет!H662='ФОРМУЛЫ!'!$B$4,'ФОРМУЛЫ!'!A648,0)</f>
        <v>0</v>
      </c>
      <c r="S648" s="3">
        <f>IF(Расчет!H662='ФОРМУЛЫ!'!$B$6,'ФОРМУЛЫ!'!A648,0)</f>
        <v>0</v>
      </c>
      <c r="T648" s="5">
        <f>ROUND((IF(Расчет!R662='ФОРМУЛЫ!'!$E$3,(A648-A648/1.18),IF(Расчет!R662='ФОРМУЛЫ!'!$E$4,0,IF(Расчет!R662='ФОРМУЛЫ!'!$E$5,(A648-A648/1.1),X))))*Расчет!E662,2)</f>
        <v>0</v>
      </c>
      <c r="U648" s="3">
        <f>ROUND((IF(Расчет!R662='ФОРМУЛЫ!'!$E$3,(J648-J648/1.18),IF(Расчет!R662='ФОРМУЛЫ!'!$E$4,0,IF(Расчет!R662='ФОРМУЛЫ!'!$E$5,(J648-J648/1.1),X))))*Расчет!E662,2)</f>
        <v>0</v>
      </c>
      <c r="V648" s="3">
        <f>ROUND((J648-J648/1.18)*Расчет!E662,2)</f>
        <v>0</v>
      </c>
      <c r="W648" s="3">
        <f>ROUND(A648*Расчет!E662*0.21/365,2)</f>
        <v>0</v>
      </c>
      <c r="X648" s="3">
        <f t="shared" si="75"/>
        <v>0</v>
      </c>
      <c r="Y648" s="3">
        <f>IF(($Q$2-Расчет!X662)&gt;0,($Q$2-Расчет!X662),0)</f>
        <v>0</v>
      </c>
      <c r="Z648" s="3">
        <f t="shared" si="76"/>
        <v>0</v>
      </c>
      <c r="AA648" s="3">
        <f>IF(IF(Y648&gt;0,$Q$3-$Q$2,$Q$3-Расчет!X662)&gt;0,IF(Y648&gt;0,$Q$3-$Q$2,$Q$3-Расчет!X662),0)</f>
        <v>0</v>
      </c>
      <c r="AB648" s="3">
        <f t="shared" si="77"/>
        <v>0</v>
      </c>
      <c r="AC648" s="3">
        <f>IF(IF(AA648&gt;0,$Q$4-$Q$3,$Q$4-Расчет!X662)&gt;0,IF(AA648&gt;0,$Q$4-$Q$3,$Q$4-Расчет!X662),0)</f>
        <v>0</v>
      </c>
      <c r="AD648" s="3">
        <f t="shared" si="78"/>
        <v>0</v>
      </c>
      <c r="AE648" s="3">
        <f>IF(IF(AC648&gt;0,$Q$5-$Q$4,$Q$5-Расчет!X662)&gt;0,IF(AC648&gt;0,$Q$5-$Q$4,$Q$5-Расчет!X662),0)</f>
        <v>0</v>
      </c>
      <c r="AF648" s="3">
        <f t="shared" si="79"/>
        <v>0</v>
      </c>
      <c r="AG648" s="3">
        <f>IF(IF(AE648&gt;0,$Q$6-$Q$5,$Q$6-Расчет!X662)&gt;0,IF(AE648&gt;0,$Q$6-$Q$5,$Q$6-Расчет!X662),0)</f>
        <v>0</v>
      </c>
      <c r="AH648" s="3">
        <f t="shared" si="80"/>
        <v>0</v>
      </c>
    </row>
    <row r="649" spans="1:34" x14ac:dyDescent="0.25">
      <c r="A649" s="3">
        <f>IF(Расчет!H663='ФОРМУЛЫ!'!$B$4,Расчет!G663*Расчет!$N$28,IF(Расчет!H663='ФОРМУЛЫ!'!$B$5,Расчет!G663,IF(Расчет!H663='ФОРМУЛЫ!'!$B$6,Расчет!G663*Расчет!$O$28,0)))</f>
        <v>0</v>
      </c>
      <c r="B649" s="3">
        <f>A649*Расчет!E663</f>
        <v>0</v>
      </c>
      <c r="C649" s="3">
        <f>IF(Расчет!J663='ФОРМУЛЫ!'!$B$3,Расчет!G663*Расчет!I663/100,IF(Расчет!J663='ФОРМУЛЫ!'!$B$4,Расчет!I663*Расчет!$N$28,IF(Расчет!J663='ФОРМУЛЫ!'!$B$5,Расчет!I663,IF(Расчет!J663='ФОРМУЛЫ!'!$B$6,Расчет!I663*Расчет!$O$28,0))))</f>
        <v>0</v>
      </c>
      <c r="D649" s="3">
        <f>C649*Расчет!E663</f>
        <v>0</v>
      </c>
      <c r="E649" s="3">
        <f t="shared" si="73"/>
        <v>0</v>
      </c>
      <c r="F649" s="3">
        <f>E649*Расчет!E663</f>
        <v>0</v>
      </c>
      <c r="G649" s="3">
        <f>IF(Расчет!M663="",'ФОРМУЛЫ!'!E649*(100+Расчет!$M$28)/100,'ФОРМУЛЫ!'!E649*(100+Расчет!M663)/100)</f>
        <v>0</v>
      </c>
      <c r="H649" s="7">
        <f>IF(Расчет!M663="",ROUND(Расчет!K663*(1+Расчет!$M$28/100),0),ROUND(Расчет!K663*(1+Расчет!M663/100),0))</f>
        <v>0</v>
      </c>
      <c r="I649" s="7">
        <f>IF(Расчет!M663="",(Расчет!$M$28+100)/100,(Расчет!M663+100)/100)</f>
        <v>1.2</v>
      </c>
      <c r="J649" s="5">
        <f>IF(Расчет!P663="",IF($O$16=0,'ФОРМУЛЫ!'!H649,ROUND(Расчет!K663*'ФОРМУЛЫ!'!I649+L649,0)),Расчет!P663)</f>
        <v>0</v>
      </c>
      <c r="K649" s="5">
        <f>J649*Расчет!E663</f>
        <v>0</v>
      </c>
      <c r="L649" s="3">
        <f>IF($O$16=0,0,$M$16*(Расчет!K663/$O$16))</f>
        <v>0</v>
      </c>
      <c r="O649" s="3">
        <f>IF(Расчет!P663=0,Расчет!L663,0)</f>
        <v>0</v>
      </c>
      <c r="P649" s="12">
        <f t="shared" si="74"/>
        <v>0</v>
      </c>
      <c r="Q649" s="3">
        <f>IF(Расчет!H663='ФОРМУЛЫ!'!$B$5,'ФОРМУЛЫ!'!A649,0)</f>
        <v>0</v>
      </c>
      <c r="R649" s="3">
        <f>IF(Расчет!H663='ФОРМУЛЫ!'!$B$4,'ФОРМУЛЫ!'!A649,0)</f>
        <v>0</v>
      </c>
      <c r="S649" s="3">
        <f>IF(Расчет!H663='ФОРМУЛЫ!'!$B$6,'ФОРМУЛЫ!'!A649,0)</f>
        <v>0</v>
      </c>
      <c r="T649" s="5">
        <f>ROUND((IF(Расчет!R663='ФОРМУЛЫ!'!$E$3,(A649-A649/1.18),IF(Расчет!R663='ФОРМУЛЫ!'!$E$4,0,IF(Расчет!R663='ФОРМУЛЫ!'!$E$5,(A649-A649/1.1),X))))*Расчет!E663,2)</f>
        <v>0</v>
      </c>
      <c r="U649" s="3">
        <f>ROUND((IF(Расчет!R663='ФОРМУЛЫ!'!$E$3,(J649-J649/1.18),IF(Расчет!R663='ФОРМУЛЫ!'!$E$4,0,IF(Расчет!R663='ФОРМУЛЫ!'!$E$5,(J649-J649/1.1),X))))*Расчет!E663,2)</f>
        <v>0</v>
      </c>
      <c r="V649" s="3">
        <f>ROUND((J649-J649/1.18)*Расчет!E663,2)</f>
        <v>0</v>
      </c>
      <c r="W649" s="3">
        <f>ROUND(A649*Расчет!E663*0.21/365,2)</f>
        <v>0</v>
      </c>
      <c r="X649" s="3">
        <f t="shared" si="75"/>
        <v>0</v>
      </c>
      <c r="Y649" s="3">
        <f>IF(($Q$2-Расчет!X663)&gt;0,($Q$2-Расчет!X663),0)</f>
        <v>0</v>
      </c>
      <c r="Z649" s="3">
        <f t="shared" si="76"/>
        <v>0</v>
      </c>
      <c r="AA649" s="3">
        <f>IF(IF(Y649&gt;0,$Q$3-$Q$2,$Q$3-Расчет!X663)&gt;0,IF(Y649&gt;0,$Q$3-$Q$2,$Q$3-Расчет!X663),0)</f>
        <v>0</v>
      </c>
      <c r="AB649" s="3">
        <f t="shared" si="77"/>
        <v>0</v>
      </c>
      <c r="AC649" s="3">
        <f>IF(IF(AA649&gt;0,$Q$4-$Q$3,$Q$4-Расчет!X663)&gt;0,IF(AA649&gt;0,$Q$4-$Q$3,$Q$4-Расчет!X663),0)</f>
        <v>0</v>
      </c>
      <c r="AD649" s="3">
        <f t="shared" si="78"/>
        <v>0</v>
      </c>
      <c r="AE649" s="3">
        <f>IF(IF(AC649&gt;0,$Q$5-$Q$4,$Q$5-Расчет!X663)&gt;0,IF(AC649&gt;0,$Q$5-$Q$4,$Q$5-Расчет!X663),0)</f>
        <v>0</v>
      </c>
      <c r="AF649" s="3">
        <f t="shared" si="79"/>
        <v>0</v>
      </c>
      <c r="AG649" s="3">
        <f>IF(IF(AE649&gt;0,$Q$6-$Q$5,$Q$6-Расчет!X663)&gt;0,IF(AE649&gt;0,$Q$6-$Q$5,$Q$6-Расчет!X663),0)</f>
        <v>0</v>
      </c>
      <c r="AH649" s="3">
        <f t="shared" si="80"/>
        <v>0</v>
      </c>
    </row>
    <row r="650" spans="1:34" x14ac:dyDescent="0.25">
      <c r="A650" s="3">
        <f>IF(Расчет!H664='ФОРМУЛЫ!'!$B$4,Расчет!G664*Расчет!$N$28,IF(Расчет!H664='ФОРМУЛЫ!'!$B$5,Расчет!G664,IF(Расчет!H664='ФОРМУЛЫ!'!$B$6,Расчет!G664*Расчет!$O$28,0)))</f>
        <v>0</v>
      </c>
      <c r="B650" s="3">
        <f>A650*Расчет!E664</f>
        <v>0</v>
      </c>
      <c r="C650" s="3">
        <f>IF(Расчет!J664='ФОРМУЛЫ!'!$B$3,Расчет!G664*Расчет!I664/100,IF(Расчет!J664='ФОРМУЛЫ!'!$B$4,Расчет!I664*Расчет!$N$28,IF(Расчет!J664='ФОРМУЛЫ!'!$B$5,Расчет!I664,IF(Расчет!J664='ФОРМУЛЫ!'!$B$6,Расчет!I664*Расчет!$O$28,0))))</f>
        <v>0</v>
      </c>
      <c r="D650" s="3">
        <f>C650*Расчет!E664</f>
        <v>0</v>
      </c>
      <c r="E650" s="3">
        <f t="shared" si="73"/>
        <v>0</v>
      </c>
      <c r="F650" s="3">
        <f>E650*Расчет!E664</f>
        <v>0</v>
      </c>
      <c r="G650" s="3">
        <f>IF(Расчет!M664="",'ФОРМУЛЫ!'!E650*(100+Расчет!$M$28)/100,'ФОРМУЛЫ!'!E650*(100+Расчет!M664)/100)</f>
        <v>0</v>
      </c>
      <c r="H650" s="7">
        <f>IF(Расчет!M664="",ROUND(Расчет!K664*(1+Расчет!$M$28/100),0),ROUND(Расчет!K664*(1+Расчет!M664/100),0))</f>
        <v>0</v>
      </c>
      <c r="I650" s="7">
        <f>IF(Расчет!M664="",(Расчет!$M$28+100)/100,(Расчет!M664+100)/100)</f>
        <v>1.2</v>
      </c>
      <c r="J650" s="5">
        <f>IF(Расчет!P664="",IF($O$16=0,'ФОРМУЛЫ!'!H650,ROUND(Расчет!K664*'ФОРМУЛЫ!'!I650+L650,0)),Расчет!P664)</f>
        <v>0</v>
      </c>
      <c r="K650" s="5">
        <f>J650*Расчет!E664</f>
        <v>0</v>
      </c>
      <c r="L650" s="3">
        <f>IF($O$16=0,0,$M$16*(Расчет!K664/$O$16))</f>
        <v>0</v>
      </c>
      <c r="O650" s="3">
        <f>IF(Расчет!P664=0,Расчет!L664,0)</f>
        <v>0</v>
      </c>
      <c r="P650" s="12">
        <f t="shared" si="74"/>
        <v>0</v>
      </c>
      <c r="Q650" s="3">
        <f>IF(Расчет!H664='ФОРМУЛЫ!'!$B$5,'ФОРМУЛЫ!'!A650,0)</f>
        <v>0</v>
      </c>
      <c r="R650" s="3">
        <f>IF(Расчет!H664='ФОРМУЛЫ!'!$B$4,'ФОРМУЛЫ!'!A650,0)</f>
        <v>0</v>
      </c>
      <c r="S650" s="3">
        <f>IF(Расчет!H664='ФОРМУЛЫ!'!$B$6,'ФОРМУЛЫ!'!A650,0)</f>
        <v>0</v>
      </c>
      <c r="T650" s="5">
        <f>ROUND((IF(Расчет!R664='ФОРМУЛЫ!'!$E$3,(A650-A650/1.18),IF(Расчет!R664='ФОРМУЛЫ!'!$E$4,0,IF(Расчет!R664='ФОРМУЛЫ!'!$E$5,(A650-A650/1.1),X))))*Расчет!E664,2)</f>
        <v>0</v>
      </c>
      <c r="U650" s="3">
        <f>ROUND((IF(Расчет!R664='ФОРМУЛЫ!'!$E$3,(J650-J650/1.18),IF(Расчет!R664='ФОРМУЛЫ!'!$E$4,0,IF(Расчет!R664='ФОРМУЛЫ!'!$E$5,(J650-J650/1.1),X))))*Расчет!E664,2)</f>
        <v>0</v>
      </c>
      <c r="V650" s="3">
        <f>ROUND((J650-J650/1.18)*Расчет!E664,2)</f>
        <v>0</v>
      </c>
      <c r="W650" s="3">
        <f>ROUND(A650*Расчет!E664*0.21/365,2)</f>
        <v>0</v>
      </c>
      <c r="X650" s="3">
        <f t="shared" si="75"/>
        <v>0</v>
      </c>
      <c r="Y650" s="3">
        <f>IF(($Q$2-Расчет!X664)&gt;0,($Q$2-Расчет!X664),0)</f>
        <v>0</v>
      </c>
      <c r="Z650" s="3">
        <f t="shared" si="76"/>
        <v>0</v>
      </c>
      <c r="AA650" s="3">
        <f>IF(IF(Y650&gt;0,$Q$3-$Q$2,$Q$3-Расчет!X664)&gt;0,IF(Y650&gt;0,$Q$3-$Q$2,$Q$3-Расчет!X664),0)</f>
        <v>0</v>
      </c>
      <c r="AB650" s="3">
        <f t="shared" si="77"/>
        <v>0</v>
      </c>
      <c r="AC650" s="3">
        <f>IF(IF(AA650&gt;0,$Q$4-$Q$3,$Q$4-Расчет!X664)&gt;0,IF(AA650&gt;0,$Q$4-$Q$3,$Q$4-Расчет!X664),0)</f>
        <v>0</v>
      </c>
      <c r="AD650" s="3">
        <f t="shared" si="78"/>
        <v>0</v>
      </c>
      <c r="AE650" s="3">
        <f>IF(IF(AC650&gt;0,$Q$5-$Q$4,$Q$5-Расчет!X664)&gt;0,IF(AC650&gt;0,$Q$5-$Q$4,$Q$5-Расчет!X664),0)</f>
        <v>0</v>
      </c>
      <c r="AF650" s="3">
        <f t="shared" si="79"/>
        <v>0</v>
      </c>
      <c r="AG650" s="3">
        <f>IF(IF(AE650&gt;0,$Q$6-$Q$5,$Q$6-Расчет!X664)&gt;0,IF(AE650&gt;0,$Q$6-$Q$5,$Q$6-Расчет!X664),0)</f>
        <v>0</v>
      </c>
      <c r="AH650" s="3">
        <f t="shared" si="80"/>
        <v>0</v>
      </c>
    </row>
    <row r="651" spans="1:34" x14ac:dyDescent="0.25">
      <c r="A651" s="3">
        <f>IF(Расчет!H665='ФОРМУЛЫ!'!$B$4,Расчет!G665*Расчет!$N$28,IF(Расчет!H665='ФОРМУЛЫ!'!$B$5,Расчет!G665,IF(Расчет!H665='ФОРМУЛЫ!'!$B$6,Расчет!G665*Расчет!$O$28,0)))</f>
        <v>0</v>
      </c>
      <c r="B651" s="3">
        <f>A651*Расчет!E665</f>
        <v>0</v>
      </c>
      <c r="C651" s="3">
        <f>IF(Расчет!J665='ФОРМУЛЫ!'!$B$3,Расчет!G665*Расчет!I665/100,IF(Расчет!J665='ФОРМУЛЫ!'!$B$4,Расчет!I665*Расчет!$N$28,IF(Расчет!J665='ФОРМУЛЫ!'!$B$5,Расчет!I665,IF(Расчет!J665='ФОРМУЛЫ!'!$B$6,Расчет!I665*Расчет!$O$28,0))))</f>
        <v>0</v>
      </c>
      <c r="D651" s="3">
        <f>C651*Расчет!E665</f>
        <v>0</v>
      </c>
      <c r="E651" s="3">
        <f t="shared" si="73"/>
        <v>0</v>
      </c>
      <c r="F651" s="3">
        <f>E651*Расчет!E665</f>
        <v>0</v>
      </c>
      <c r="G651" s="3">
        <f>IF(Расчет!M665="",'ФОРМУЛЫ!'!E651*(100+Расчет!$M$28)/100,'ФОРМУЛЫ!'!E651*(100+Расчет!M665)/100)</f>
        <v>0</v>
      </c>
      <c r="H651" s="7">
        <f>IF(Расчет!M665="",ROUND(Расчет!K665*(1+Расчет!$M$28/100),0),ROUND(Расчет!K665*(1+Расчет!M665/100),0))</f>
        <v>0</v>
      </c>
      <c r="I651" s="7">
        <f>IF(Расчет!M665="",(Расчет!$M$28+100)/100,(Расчет!M665+100)/100)</f>
        <v>1.2</v>
      </c>
      <c r="J651" s="5">
        <f>IF(Расчет!P665="",IF($O$16=0,'ФОРМУЛЫ!'!H651,ROUND(Расчет!K665*'ФОРМУЛЫ!'!I651+L651,0)),Расчет!P665)</f>
        <v>0</v>
      </c>
      <c r="K651" s="5">
        <f>J651*Расчет!E665</f>
        <v>0</v>
      </c>
      <c r="L651" s="3">
        <f>IF($O$16=0,0,$M$16*(Расчет!K665/$O$16))</f>
        <v>0</v>
      </c>
      <c r="O651" s="3">
        <f>IF(Расчет!P665=0,Расчет!L665,0)</f>
        <v>0</v>
      </c>
      <c r="P651" s="12">
        <f t="shared" si="74"/>
        <v>0</v>
      </c>
      <c r="Q651" s="3">
        <f>IF(Расчет!H665='ФОРМУЛЫ!'!$B$5,'ФОРМУЛЫ!'!A651,0)</f>
        <v>0</v>
      </c>
      <c r="R651" s="3">
        <f>IF(Расчет!H665='ФОРМУЛЫ!'!$B$4,'ФОРМУЛЫ!'!A651,0)</f>
        <v>0</v>
      </c>
      <c r="S651" s="3">
        <f>IF(Расчет!H665='ФОРМУЛЫ!'!$B$6,'ФОРМУЛЫ!'!A651,0)</f>
        <v>0</v>
      </c>
      <c r="T651" s="5">
        <f>ROUND((IF(Расчет!R665='ФОРМУЛЫ!'!$E$3,(A651-A651/1.18),IF(Расчет!R665='ФОРМУЛЫ!'!$E$4,0,IF(Расчет!R665='ФОРМУЛЫ!'!$E$5,(A651-A651/1.1),X))))*Расчет!E665,2)</f>
        <v>0</v>
      </c>
      <c r="U651" s="3">
        <f>ROUND((IF(Расчет!R665='ФОРМУЛЫ!'!$E$3,(J651-J651/1.18),IF(Расчет!R665='ФОРМУЛЫ!'!$E$4,0,IF(Расчет!R665='ФОРМУЛЫ!'!$E$5,(J651-J651/1.1),X))))*Расчет!E665,2)</f>
        <v>0</v>
      </c>
      <c r="V651" s="3">
        <f>ROUND((J651-J651/1.18)*Расчет!E665,2)</f>
        <v>0</v>
      </c>
      <c r="W651" s="3">
        <f>ROUND(A651*Расчет!E665*0.21/365,2)</f>
        <v>0</v>
      </c>
      <c r="X651" s="3">
        <f t="shared" si="75"/>
        <v>0</v>
      </c>
      <c r="Y651" s="3">
        <f>IF(($Q$2-Расчет!X665)&gt;0,($Q$2-Расчет!X665),0)</f>
        <v>0</v>
      </c>
      <c r="Z651" s="3">
        <f t="shared" si="76"/>
        <v>0</v>
      </c>
      <c r="AA651" s="3">
        <f>IF(IF(Y651&gt;0,$Q$3-$Q$2,$Q$3-Расчет!X665)&gt;0,IF(Y651&gt;0,$Q$3-$Q$2,$Q$3-Расчет!X665),0)</f>
        <v>0</v>
      </c>
      <c r="AB651" s="3">
        <f t="shared" si="77"/>
        <v>0</v>
      </c>
      <c r="AC651" s="3">
        <f>IF(IF(AA651&gt;0,$Q$4-$Q$3,$Q$4-Расчет!X665)&gt;0,IF(AA651&gt;0,$Q$4-$Q$3,$Q$4-Расчет!X665),0)</f>
        <v>0</v>
      </c>
      <c r="AD651" s="3">
        <f t="shared" si="78"/>
        <v>0</v>
      </c>
      <c r="AE651" s="3">
        <f>IF(IF(AC651&gt;0,$Q$5-$Q$4,$Q$5-Расчет!X665)&gt;0,IF(AC651&gt;0,$Q$5-$Q$4,$Q$5-Расчет!X665),0)</f>
        <v>0</v>
      </c>
      <c r="AF651" s="3">
        <f t="shared" si="79"/>
        <v>0</v>
      </c>
      <c r="AG651" s="3">
        <f>IF(IF(AE651&gt;0,$Q$6-$Q$5,$Q$6-Расчет!X665)&gt;0,IF(AE651&gt;0,$Q$6-$Q$5,$Q$6-Расчет!X665),0)</f>
        <v>0</v>
      </c>
      <c r="AH651" s="3">
        <f t="shared" si="80"/>
        <v>0</v>
      </c>
    </row>
    <row r="652" spans="1:34" x14ac:dyDescent="0.25">
      <c r="A652" s="3">
        <f>IF(Расчет!H666='ФОРМУЛЫ!'!$B$4,Расчет!G666*Расчет!$N$28,IF(Расчет!H666='ФОРМУЛЫ!'!$B$5,Расчет!G666,IF(Расчет!H666='ФОРМУЛЫ!'!$B$6,Расчет!G666*Расчет!$O$28,0)))</f>
        <v>0</v>
      </c>
      <c r="B652" s="3">
        <f>A652*Расчет!E666</f>
        <v>0</v>
      </c>
      <c r="C652" s="3">
        <f>IF(Расчет!J666='ФОРМУЛЫ!'!$B$3,Расчет!G666*Расчет!I666/100,IF(Расчет!J666='ФОРМУЛЫ!'!$B$4,Расчет!I666*Расчет!$N$28,IF(Расчет!J666='ФОРМУЛЫ!'!$B$5,Расчет!I666,IF(Расчет!J666='ФОРМУЛЫ!'!$B$6,Расчет!I666*Расчет!$O$28,0))))</f>
        <v>0</v>
      </c>
      <c r="D652" s="3">
        <f>C652*Расчет!E666</f>
        <v>0</v>
      </c>
      <c r="E652" s="3">
        <f t="shared" si="73"/>
        <v>0</v>
      </c>
      <c r="F652" s="3">
        <f>E652*Расчет!E666</f>
        <v>0</v>
      </c>
      <c r="G652" s="3">
        <f>IF(Расчет!M666="",'ФОРМУЛЫ!'!E652*(100+Расчет!$M$28)/100,'ФОРМУЛЫ!'!E652*(100+Расчет!M666)/100)</f>
        <v>0</v>
      </c>
      <c r="H652" s="7">
        <f>IF(Расчет!M666="",ROUND(Расчет!K666*(1+Расчет!$M$28/100),0),ROUND(Расчет!K666*(1+Расчет!M666/100),0))</f>
        <v>0</v>
      </c>
      <c r="I652" s="7">
        <f>IF(Расчет!M666="",(Расчет!$M$28+100)/100,(Расчет!M666+100)/100)</f>
        <v>1.2</v>
      </c>
      <c r="J652" s="5">
        <f>IF(Расчет!P666="",IF($O$16=0,'ФОРМУЛЫ!'!H652,ROUND(Расчет!K666*'ФОРМУЛЫ!'!I652+L652,0)),Расчет!P666)</f>
        <v>0</v>
      </c>
      <c r="K652" s="5">
        <f>J652*Расчет!E666</f>
        <v>0</v>
      </c>
      <c r="L652" s="3">
        <f>IF($O$16=0,0,$M$16*(Расчет!K666/$O$16))</f>
        <v>0</v>
      </c>
      <c r="O652" s="3">
        <f>IF(Расчет!P666=0,Расчет!L666,0)</f>
        <v>0</v>
      </c>
      <c r="P652" s="12">
        <f t="shared" si="74"/>
        <v>0</v>
      </c>
      <c r="Q652" s="3">
        <f>IF(Расчет!H666='ФОРМУЛЫ!'!$B$5,'ФОРМУЛЫ!'!A652,0)</f>
        <v>0</v>
      </c>
      <c r="R652" s="3">
        <f>IF(Расчет!H666='ФОРМУЛЫ!'!$B$4,'ФОРМУЛЫ!'!A652,0)</f>
        <v>0</v>
      </c>
      <c r="S652" s="3">
        <f>IF(Расчет!H666='ФОРМУЛЫ!'!$B$6,'ФОРМУЛЫ!'!A652,0)</f>
        <v>0</v>
      </c>
      <c r="T652" s="5">
        <f>ROUND((IF(Расчет!R666='ФОРМУЛЫ!'!$E$3,(A652-A652/1.18),IF(Расчет!R666='ФОРМУЛЫ!'!$E$4,0,IF(Расчет!R666='ФОРМУЛЫ!'!$E$5,(A652-A652/1.1),X))))*Расчет!E666,2)</f>
        <v>0</v>
      </c>
      <c r="U652" s="3">
        <f>ROUND((IF(Расчет!R666='ФОРМУЛЫ!'!$E$3,(J652-J652/1.18),IF(Расчет!R666='ФОРМУЛЫ!'!$E$4,0,IF(Расчет!R666='ФОРМУЛЫ!'!$E$5,(J652-J652/1.1),X))))*Расчет!E666,2)</f>
        <v>0</v>
      </c>
      <c r="V652" s="3">
        <f>ROUND((J652-J652/1.18)*Расчет!E666,2)</f>
        <v>0</v>
      </c>
      <c r="W652" s="3">
        <f>ROUND(A652*Расчет!E666*0.21/365,2)</f>
        <v>0</v>
      </c>
      <c r="X652" s="3">
        <f t="shared" si="75"/>
        <v>0</v>
      </c>
      <c r="Y652" s="3">
        <f>IF(($Q$2-Расчет!X666)&gt;0,($Q$2-Расчет!X666),0)</f>
        <v>0</v>
      </c>
      <c r="Z652" s="3">
        <f t="shared" si="76"/>
        <v>0</v>
      </c>
      <c r="AA652" s="3">
        <f>IF(IF(Y652&gt;0,$Q$3-$Q$2,$Q$3-Расчет!X666)&gt;0,IF(Y652&gt;0,$Q$3-$Q$2,$Q$3-Расчет!X666),0)</f>
        <v>0</v>
      </c>
      <c r="AB652" s="3">
        <f t="shared" si="77"/>
        <v>0</v>
      </c>
      <c r="AC652" s="3">
        <f>IF(IF(AA652&gt;0,$Q$4-$Q$3,$Q$4-Расчет!X666)&gt;0,IF(AA652&gt;0,$Q$4-$Q$3,$Q$4-Расчет!X666),0)</f>
        <v>0</v>
      </c>
      <c r="AD652" s="3">
        <f t="shared" si="78"/>
        <v>0</v>
      </c>
      <c r="AE652" s="3">
        <f>IF(IF(AC652&gt;0,$Q$5-$Q$4,$Q$5-Расчет!X666)&gt;0,IF(AC652&gt;0,$Q$5-$Q$4,$Q$5-Расчет!X666),0)</f>
        <v>0</v>
      </c>
      <c r="AF652" s="3">
        <f t="shared" si="79"/>
        <v>0</v>
      </c>
      <c r="AG652" s="3">
        <f>IF(IF(AE652&gt;0,$Q$6-$Q$5,$Q$6-Расчет!X666)&gt;0,IF(AE652&gt;0,$Q$6-$Q$5,$Q$6-Расчет!X666),0)</f>
        <v>0</v>
      </c>
      <c r="AH652" s="3">
        <f t="shared" si="80"/>
        <v>0</v>
      </c>
    </row>
    <row r="653" spans="1:34" x14ac:dyDescent="0.25">
      <c r="A653" s="3">
        <f>IF(Расчет!H667='ФОРМУЛЫ!'!$B$4,Расчет!G667*Расчет!$N$28,IF(Расчет!H667='ФОРМУЛЫ!'!$B$5,Расчет!G667,IF(Расчет!H667='ФОРМУЛЫ!'!$B$6,Расчет!G667*Расчет!$O$28,0)))</f>
        <v>0</v>
      </c>
      <c r="B653" s="3">
        <f>A653*Расчет!E667</f>
        <v>0</v>
      </c>
      <c r="C653" s="3">
        <f>IF(Расчет!J667='ФОРМУЛЫ!'!$B$3,Расчет!G667*Расчет!I667/100,IF(Расчет!J667='ФОРМУЛЫ!'!$B$4,Расчет!I667*Расчет!$N$28,IF(Расчет!J667='ФОРМУЛЫ!'!$B$5,Расчет!I667,IF(Расчет!J667='ФОРМУЛЫ!'!$B$6,Расчет!I667*Расчет!$O$28,0))))</f>
        <v>0</v>
      </c>
      <c r="D653" s="3">
        <f>C653*Расчет!E667</f>
        <v>0</v>
      </c>
      <c r="E653" s="3">
        <f t="shared" si="73"/>
        <v>0</v>
      </c>
      <c r="F653" s="3">
        <f>E653*Расчет!E667</f>
        <v>0</v>
      </c>
      <c r="G653" s="3">
        <f>IF(Расчет!M667="",'ФОРМУЛЫ!'!E653*(100+Расчет!$M$28)/100,'ФОРМУЛЫ!'!E653*(100+Расчет!M667)/100)</f>
        <v>0</v>
      </c>
      <c r="H653" s="7">
        <f>IF(Расчет!M667="",ROUND(Расчет!K667*(1+Расчет!$M$28/100),0),ROUND(Расчет!K667*(1+Расчет!M667/100),0))</f>
        <v>0</v>
      </c>
      <c r="I653" s="7">
        <f>IF(Расчет!M667="",(Расчет!$M$28+100)/100,(Расчет!M667+100)/100)</f>
        <v>1.2</v>
      </c>
      <c r="J653" s="5">
        <f>IF(Расчет!P667="",IF($O$16=0,'ФОРМУЛЫ!'!H653,ROUND(Расчет!K667*'ФОРМУЛЫ!'!I653+L653,0)),Расчет!P667)</f>
        <v>0</v>
      </c>
      <c r="K653" s="5">
        <f>J653*Расчет!E667</f>
        <v>0</v>
      </c>
      <c r="L653" s="3">
        <f>IF($O$16=0,0,$M$16*(Расчет!K667/$O$16))</f>
        <v>0</v>
      </c>
      <c r="O653" s="3">
        <f>IF(Расчет!P667=0,Расчет!L667,0)</f>
        <v>0</v>
      </c>
      <c r="P653" s="12">
        <f t="shared" si="74"/>
        <v>0</v>
      </c>
      <c r="Q653" s="3">
        <f>IF(Расчет!H667='ФОРМУЛЫ!'!$B$5,'ФОРМУЛЫ!'!A653,0)</f>
        <v>0</v>
      </c>
      <c r="R653" s="3">
        <f>IF(Расчет!H667='ФОРМУЛЫ!'!$B$4,'ФОРМУЛЫ!'!A653,0)</f>
        <v>0</v>
      </c>
      <c r="S653" s="3">
        <f>IF(Расчет!H667='ФОРМУЛЫ!'!$B$6,'ФОРМУЛЫ!'!A653,0)</f>
        <v>0</v>
      </c>
      <c r="T653" s="5">
        <f>ROUND((IF(Расчет!R667='ФОРМУЛЫ!'!$E$3,(A653-A653/1.18),IF(Расчет!R667='ФОРМУЛЫ!'!$E$4,0,IF(Расчет!R667='ФОРМУЛЫ!'!$E$5,(A653-A653/1.1),X))))*Расчет!E667,2)</f>
        <v>0</v>
      </c>
      <c r="U653" s="3">
        <f>ROUND((IF(Расчет!R667='ФОРМУЛЫ!'!$E$3,(J653-J653/1.18),IF(Расчет!R667='ФОРМУЛЫ!'!$E$4,0,IF(Расчет!R667='ФОРМУЛЫ!'!$E$5,(J653-J653/1.1),X))))*Расчет!E667,2)</f>
        <v>0</v>
      </c>
      <c r="V653" s="3">
        <f>ROUND((J653-J653/1.18)*Расчет!E667,2)</f>
        <v>0</v>
      </c>
      <c r="W653" s="3">
        <f>ROUND(A653*Расчет!E667*0.21/365,2)</f>
        <v>0</v>
      </c>
      <c r="X653" s="3">
        <f t="shared" si="75"/>
        <v>0</v>
      </c>
      <c r="Y653" s="3">
        <f>IF(($Q$2-Расчет!X667)&gt;0,($Q$2-Расчет!X667),0)</f>
        <v>0</v>
      </c>
      <c r="Z653" s="3">
        <f t="shared" si="76"/>
        <v>0</v>
      </c>
      <c r="AA653" s="3">
        <f>IF(IF(Y653&gt;0,$Q$3-$Q$2,$Q$3-Расчет!X667)&gt;0,IF(Y653&gt;0,$Q$3-$Q$2,$Q$3-Расчет!X667),0)</f>
        <v>0</v>
      </c>
      <c r="AB653" s="3">
        <f t="shared" si="77"/>
        <v>0</v>
      </c>
      <c r="AC653" s="3">
        <f>IF(IF(AA653&gt;0,$Q$4-$Q$3,$Q$4-Расчет!X667)&gt;0,IF(AA653&gt;0,$Q$4-$Q$3,$Q$4-Расчет!X667),0)</f>
        <v>0</v>
      </c>
      <c r="AD653" s="3">
        <f t="shared" si="78"/>
        <v>0</v>
      </c>
      <c r="AE653" s="3">
        <f>IF(IF(AC653&gt;0,$Q$5-$Q$4,$Q$5-Расчет!X667)&gt;0,IF(AC653&gt;0,$Q$5-$Q$4,$Q$5-Расчет!X667),0)</f>
        <v>0</v>
      </c>
      <c r="AF653" s="3">
        <f t="shared" si="79"/>
        <v>0</v>
      </c>
      <c r="AG653" s="3">
        <f>IF(IF(AE653&gt;0,$Q$6-$Q$5,$Q$6-Расчет!X667)&gt;0,IF(AE653&gt;0,$Q$6-$Q$5,$Q$6-Расчет!X667),0)</f>
        <v>0</v>
      </c>
      <c r="AH653" s="3">
        <f t="shared" si="80"/>
        <v>0</v>
      </c>
    </row>
    <row r="654" spans="1:34" x14ac:dyDescent="0.25">
      <c r="A654" s="3">
        <f>IF(Расчет!H668='ФОРМУЛЫ!'!$B$4,Расчет!G668*Расчет!$N$28,IF(Расчет!H668='ФОРМУЛЫ!'!$B$5,Расчет!G668,IF(Расчет!H668='ФОРМУЛЫ!'!$B$6,Расчет!G668*Расчет!$O$28,0)))</f>
        <v>0</v>
      </c>
      <c r="B654" s="3">
        <f>A654*Расчет!E668</f>
        <v>0</v>
      </c>
      <c r="C654" s="3">
        <f>IF(Расчет!J668='ФОРМУЛЫ!'!$B$3,Расчет!G668*Расчет!I668/100,IF(Расчет!J668='ФОРМУЛЫ!'!$B$4,Расчет!I668*Расчет!$N$28,IF(Расчет!J668='ФОРМУЛЫ!'!$B$5,Расчет!I668,IF(Расчет!J668='ФОРМУЛЫ!'!$B$6,Расчет!I668*Расчет!$O$28,0))))</f>
        <v>0</v>
      </c>
      <c r="D654" s="3">
        <f>C654*Расчет!E668</f>
        <v>0</v>
      </c>
      <c r="E654" s="3">
        <f t="shared" si="73"/>
        <v>0</v>
      </c>
      <c r="F654" s="3">
        <f>E654*Расчет!E668</f>
        <v>0</v>
      </c>
      <c r="G654" s="3">
        <f>IF(Расчет!M668="",'ФОРМУЛЫ!'!E654*(100+Расчет!$M$28)/100,'ФОРМУЛЫ!'!E654*(100+Расчет!M668)/100)</f>
        <v>0</v>
      </c>
      <c r="H654" s="7">
        <f>IF(Расчет!M668="",ROUND(Расчет!K668*(1+Расчет!$M$28/100),0),ROUND(Расчет!K668*(1+Расчет!M668/100),0))</f>
        <v>0</v>
      </c>
      <c r="I654" s="7">
        <f>IF(Расчет!M668="",(Расчет!$M$28+100)/100,(Расчет!M668+100)/100)</f>
        <v>1.2</v>
      </c>
      <c r="J654" s="5">
        <f>IF(Расчет!P668="",IF($O$16=0,'ФОРМУЛЫ!'!H654,ROUND(Расчет!K668*'ФОРМУЛЫ!'!I654+L654,0)),Расчет!P668)</f>
        <v>0</v>
      </c>
      <c r="K654" s="5">
        <f>J654*Расчет!E668</f>
        <v>0</v>
      </c>
      <c r="L654" s="3">
        <f>IF($O$16=0,0,$M$16*(Расчет!K668/$O$16))</f>
        <v>0</v>
      </c>
      <c r="O654" s="3">
        <f>IF(Расчет!P668=0,Расчет!L668,0)</f>
        <v>0</v>
      </c>
      <c r="P654" s="12">
        <f t="shared" si="74"/>
        <v>0</v>
      </c>
      <c r="Q654" s="3">
        <f>IF(Расчет!H668='ФОРМУЛЫ!'!$B$5,'ФОРМУЛЫ!'!A654,0)</f>
        <v>0</v>
      </c>
      <c r="R654" s="3">
        <f>IF(Расчет!H668='ФОРМУЛЫ!'!$B$4,'ФОРМУЛЫ!'!A654,0)</f>
        <v>0</v>
      </c>
      <c r="S654" s="3">
        <f>IF(Расчет!H668='ФОРМУЛЫ!'!$B$6,'ФОРМУЛЫ!'!A654,0)</f>
        <v>0</v>
      </c>
      <c r="T654" s="5">
        <f>ROUND((IF(Расчет!R668='ФОРМУЛЫ!'!$E$3,(A654-A654/1.18),IF(Расчет!R668='ФОРМУЛЫ!'!$E$4,0,IF(Расчет!R668='ФОРМУЛЫ!'!$E$5,(A654-A654/1.1),X))))*Расчет!E668,2)</f>
        <v>0</v>
      </c>
      <c r="U654" s="3">
        <f>ROUND((IF(Расчет!R668='ФОРМУЛЫ!'!$E$3,(J654-J654/1.18),IF(Расчет!R668='ФОРМУЛЫ!'!$E$4,0,IF(Расчет!R668='ФОРМУЛЫ!'!$E$5,(J654-J654/1.1),X))))*Расчет!E668,2)</f>
        <v>0</v>
      </c>
      <c r="V654" s="3">
        <f>ROUND((J654-J654/1.18)*Расчет!E668,2)</f>
        <v>0</v>
      </c>
      <c r="W654" s="3">
        <f>ROUND(A654*Расчет!E668*0.21/365,2)</f>
        <v>0</v>
      </c>
      <c r="X654" s="3">
        <f t="shared" si="75"/>
        <v>0</v>
      </c>
      <c r="Y654" s="3">
        <f>IF(($Q$2-Расчет!X668)&gt;0,($Q$2-Расчет!X668),0)</f>
        <v>0</v>
      </c>
      <c r="Z654" s="3">
        <f t="shared" si="76"/>
        <v>0</v>
      </c>
      <c r="AA654" s="3">
        <f>IF(IF(Y654&gt;0,$Q$3-$Q$2,$Q$3-Расчет!X668)&gt;0,IF(Y654&gt;0,$Q$3-$Q$2,$Q$3-Расчет!X668),0)</f>
        <v>0</v>
      </c>
      <c r="AB654" s="3">
        <f t="shared" si="77"/>
        <v>0</v>
      </c>
      <c r="AC654" s="3">
        <f>IF(IF(AA654&gt;0,$Q$4-$Q$3,$Q$4-Расчет!X668)&gt;0,IF(AA654&gt;0,$Q$4-$Q$3,$Q$4-Расчет!X668),0)</f>
        <v>0</v>
      </c>
      <c r="AD654" s="3">
        <f t="shared" si="78"/>
        <v>0</v>
      </c>
      <c r="AE654" s="3">
        <f>IF(IF(AC654&gt;0,$Q$5-$Q$4,$Q$5-Расчет!X668)&gt;0,IF(AC654&gt;0,$Q$5-$Q$4,$Q$5-Расчет!X668),0)</f>
        <v>0</v>
      </c>
      <c r="AF654" s="3">
        <f t="shared" si="79"/>
        <v>0</v>
      </c>
      <c r="AG654" s="3">
        <f>IF(IF(AE654&gt;0,$Q$6-$Q$5,$Q$6-Расчет!X668)&gt;0,IF(AE654&gt;0,$Q$6-$Q$5,$Q$6-Расчет!X668),0)</f>
        <v>0</v>
      </c>
      <c r="AH654" s="3">
        <f t="shared" si="80"/>
        <v>0</v>
      </c>
    </row>
    <row r="655" spans="1:34" x14ac:dyDescent="0.25">
      <c r="A655" s="3">
        <f>IF(Расчет!H669='ФОРМУЛЫ!'!$B$4,Расчет!G669*Расчет!$N$28,IF(Расчет!H669='ФОРМУЛЫ!'!$B$5,Расчет!G669,IF(Расчет!H669='ФОРМУЛЫ!'!$B$6,Расчет!G669*Расчет!$O$28,0)))</f>
        <v>0</v>
      </c>
      <c r="B655" s="3">
        <f>A655*Расчет!E669</f>
        <v>0</v>
      </c>
      <c r="C655" s="3">
        <f>IF(Расчет!J669='ФОРМУЛЫ!'!$B$3,Расчет!G669*Расчет!I669/100,IF(Расчет!J669='ФОРМУЛЫ!'!$B$4,Расчет!I669*Расчет!$N$28,IF(Расчет!J669='ФОРМУЛЫ!'!$B$5,Расчет!I669,IF(Расчет!J669='ФОРМУЛЫ!'!$B$6,Расчет!I669*Расчет!$O$28,0))))</f>
        <v>0</v>
      </c>
      <c r="D655" s="3">
        <f>C655*Расчет!E669</f>
        <v>0</v>
      </c>
      <c r="E655" s="3">
        <f t="shared" si="73"/>
        <v>0</v>
      </c>
      <c r="F655" s="3">
        <f>E655*Расчет!E669</f>
        <v>0</v>
      </c>
      <c r="G655" s="3">
        <f>IF(Расчет!M669="",'ФОРМУЛЫ!'!E655*(100+Расчет!$M$28)/100,'ФОРМУЛЫ!'!E655*(100+Расчет!M669)/100)</f>
        <v>0</v>
      </c>
      <c r="H655" s="7">
        <f>IF(Расчет!M669="",ROUND(Расчет!K669*(1+Расчет!$M$28/100),0),ROUND(Расчет!K669*(1+Расчет!M669/100),0))</f>
        <v>0</v>
      </c>
      <c r="I655" s="7">
        <f>IF(Расчет!M669="",(Расчет!$M$28+100)/100,(Расчет!M669+100)/100)</f>
        <v>1.2</v>
      </c>
      <c r="J655" s="5">
        <f>IF(Расчет!P669="",IF($O$16=0,'ФОРМУЛЫ!'!H655,ROUND(Расчет!K669*'ФОРМУЛЫ!'!I655+L655,0)),Расчет!P669)</f>
        <v>0</v>
      </c>
      <c r="K655" s="5">
        <f>J655*Расчет!E669</f>
        <v>0</v>
      </c>
      <c r="L655" s="3">
        <f>IF($O$16=0,0,$M$16*(Расчет!K669/$O$16))</f>
        <v>0</v>
      </c>
      <c r="O655" s="3">
        <f>IF(Расчет!P669=0,Расчет!L669,0)</f>
        <v>0</v>
      </c>
      <c r="P655" s="12">
        <f t="shared" si="74"/>
        <v>0</v>
      </c>
      <c r="Q655" s="3">
        <f>IF(Расчет!H669='ФОРМУЛЫ!'!$B$5,'ФОРМУЛЫ!'!A655,0)</f>
        <v>0</v>
      </c>
      <c r="R655" s="3">
        <f>IF(Расчет!H669='ФОРМУЛЫ!'!$B$4,'ФОРМУЛЫ!'!A655,0)</f>
        <v>0</v>
      </c>
      <c r="S655" s="3">
        <f>IF(Расчет!H669='ФОРМУЛЫ!'!$B$6,'ФОРМУЛЫ!'!A655,0)</f>
        <v>0</v>
      </c>
      <c r="T655" s="5">
        <f>ROUND((IF(Расчет!R669='ФОРМУЛЫ!'!$E$3,(A655-A655/1.18),IF(Расчет!R669='ФОРМУЛЫ!'!$E$4,0,IF(Расчет!R669='ФОРМУЛЫ!'!$E$5,(A655-A655/1.1),X))))*Расчет!E669,2)</f>
        <v>0</v>
      </c>
      <c r="U655" s="3">
        <f>ROUND((IF(Расчет!R669='ФОРМУЛЫ!'!$E$3,(J655-J655/1.18),IF(Расчет!R669='ФОРМУЛЫ!'!$E$4,0,IF(Расчет!R669='ФОРМУЛЫ!'!$E$5,(J655-J655/1.1),X))))*Расчет!E669,2)</f>
        <v>0</v>
      </c>
      <c r="V655" s="3">
        <f>ROUND((J655-J655/1.18)*Расчет!E669,2)</f>
        <v>0</v>
      </c>
      <c r="W655" s="3">
        <f>ROUND(A655*Расчет!E669*0.21/365,2)</f>
        <v>0</v>
      </c>
      <c r="X655" s="3">
        <f t="shared" si="75"/>
        <v>0</v>
      </c>
      <c r="Y655" s="3">
        <f>IF(($Q$2-Расчет!X669)&gt;0,($Q$2-Расчет!X669),0)</f>
        <v>0</v>
      </c>
      <c r="Z655" s="3">
        <f t="shared" si="76"/>
        <v>0</v>
      </c>
      <c r="AA655" s="3">
        <f>IF(IF(Y655&gt;0,$Q$3-$Q$2,$Q$3-Расчет!X669)&gt;0,IF(Y655&gt;0,$Q$3-$Q$2,$Q$3-Расчет!X669),0)</f>
        <v>0</v>
      </c>
      <c r="AB655" s="3">
        <f t="shared" si="77"/>
        <v>0</v>
      </c>
      <c r="AC655" s="3">
        <f>IF(IF(AA655&gt;0,$Q$4-$Q$3,$Q$4-Расчет!X669)&gt;0,IF(AA655&gt;0,$Q$4-$Q$3,$Q$4-Расчет!X669),0)</f>
        <v>0</v>
      </c>
      <c r="AD655" s="3">
        <f t="shared" si="78"/>
        <v>0</v>
      </c>
      <c r="AE655" s="3">
        <f>IF(IF(AC655&gt;0,$Q$5-$Q$4,$Q$5-Расчет!X669)&gt;0,IF(AC655&gt;0,$Q$5-$Q$4,$Q$5-Расчет!X669),0)</f>
        <v>0</v>
      </c>
      <c r="AF655" s="3">
        <f t="shared" si="79"/>
        <v>0</v>
      </c>
      <c r="AG655" s="3">
        <f>IF(IF(AE655&gt;0,$Q$6-$Q$5,$Q$6-Расчет!X669)&gt;0,IF(AE655&gt;0,$Q$6-$Q$5,$Q$6-Расчет!X669),0)</f>
        <v>0</v>
      </c>
      <c r="AH655" s="3">
        <f t="shared" si="80"/>
        <v>0</v>
      </c>
    </row>
    <row r="656" spans="1:34" x14ac:dyDescent="0.25">
      <c r="A656" s="3">
        <f>IF(Расчет!H670='ФОРМУЛЫ!'!$B$4,Расчет!G670*Расчет!$N$28,IF(Расчет!H670='ФОРМУЛЫ!'!$B$5,Расчет!G670,IF(Расчет!H670='ФОРМУЛЫ!'!$B$6,Расчет!G670*Расчет!$O$28,0)))</f>
        <v>0</v>
      </c>
      <c r="B656" s="3">
        <f>A656*Расчет!E670</f>
        <v>0</v>
      </c>
      <c r="C656" s="3">
        <f>IF(Расчет!J670='ФОРМУЛЫ!'!$B$3,Расчет!G670*Расчет!I670/100,IF(Расчет!J670='ФОРМУЛЫ!'!$B$4,Расчет!I670*Расчет!$N$28,IF(Расчет!J670='ФОРМУЛЫ!'!$B$5,Расчет!I670,IF(Расчет!J670='ФОРМУЛЫ!'!$B$6,Расчет!I670*Расчет!$O$28,0))))</f>
        <v>0</v>
      </c>
      <c r="D656" s="3">
        <f>C656*Расчет!E670</f>
        <v>0</v>
      </c>
      <c r="E656" s="3">
        <f t="shared" si="73"/>
        <v>0</v>
      </c>
      <c r="F656" s="3">
        <f>E656*Расчет!E670</f>
        <v>0</v>
      </c>
      <c r="G656" s="3">
        <f>IF(Расчет!M670="",'ФОРМУЛЫ!'!E656*(100+Расчет!$M$28)/100,'ФОРМУЛЫ!'!E656*(100+Расчет!M670)/100)</f>
        <v>0</v>
      </c>
      <c r="H656" s="7">
        <f>IF(Расчет!M670="",ROUND(Расчет!K670*(1+Расчет!$M$28/100),0),ROUND(Расчет!K670*(1+Расчет!M670/100),0))</f>
        <v>0</v>
      </c>
      <c r="I656" s="7">
        <f>IF(Расчет!M670="",(Расчет!$M$28+100)/100,(Расчет!M670+100)/100)</f>
        <v>1.2</v>
      </c>
      <c r="J656" s="5">
        <f>IF(Расчет!P670="",IF($O$16=0,'ФОРМУЛЫ!'!H656,ROUND(Расчет!K670*'ФОРМУЛЫ!'!I656+L656,0)),Расчет!P670)</f>
        <v>0</v>
      </c>
      <c r="K656" s="5">
        <f>J656*Расчет!E670</f>
        <v>0</v>
      </c>
      <c r="L656" s="3">
        <f>IF($O$16=0,0,$M$16*(Расчет!K670/$O$16))</f>
        <v>0</v>
      </c>
      <c r="O656" s="3">
        <f>IF(Расчет!P670=0,Расчет!L670,0)</f>
        <v>0</v>
      </c>
      <c r="P656" s="12">
        <f t="shared" si="74"/>
        <v>0</v>
      </c>
      <c r="Q656" s="3">
        <f>IF(Расчет!H670='ФОРМУЛЫ!'!$B$5,'ФОРМУЛЫ!'!A656,0)</f>
        <v>0</v>
      </c>
      <c r="R656" s="3">
        <f>IF(Расчет!H670='ФОРМУЛЫ!'!$B$4,'ФОРМУЛЫ!'!A656,0)</f>
        <v>0</v>
      </c>
      <c r="S656" s="3">
        <f>IF(Расчет!H670='ФОРМУЛЫ!'!$B$6,'ФОРМУЛЫ!'!A656,0)</f>
        <v>0</v>
      </c>
      <c r="T656" s="5">
        <f>ROUND((IF(Расчет!R670='ФОРМУЛЫ!'!$E$3,(A656-A656/1.18),IF(Расчет!R670='ФОРМУЛЫ!'!$E$4,0,IF(Расчет!R670='ФОРМУЛЫ!'!$E$5,(A656-A656/1.1),X))))*Расчет!E670,2)</f>
        <v>0</v>
      </c>
      <c r="U656" s="3">
        <f>ROUND((IF(Расчет!R670='ФОРМУЛЫ!'!$E$3,(J656-J656/1.18),IF(Расчет!R670='ФОРМУЛЫ!'!$E$4,0,IF(Расчет!R670='ФОРМУЛЫ!'!$E$5,(J656-J656/1.1),X))))*Расчет!E670,2)</f>
        <v>0</v>
      </c>
      <c r="V656" s="3">
        <f>ROUND((J656-J656/1.18)*Расчет!E670,2)</f>
        <v>0</v>
      </c>
      <c r="W656" s="3">
        <f>ROUND(A656*Расчет!E670*0.21/365,2)</f>
        <v>0</v>
      </c>
      <c r="X656" s="3">
        <f t="shared" si="75"/>
        <v>0</v>
      </c>
      <c r="Y656" s="3">
        <f>IF(($Q$2-Расчет!X670)&gt;0,($Q$2-Расчет!X670),0)</f>
        <v>0</v>
      </c>
      <c r="Z656" s="3">
        <f t="shared" si="76"/>
        <v>0</v>
      </c>
      <c r="AA656" s="3">
        <f>IF(IF(Y656&gt;0,$Q$3-$Q$2,$Q$3-Расчет!X670)&gt;0,IF(Y656&gt;0,$Q$3-$Q$2,$Q$3-Расчет!X670),0)</f>
        <v>0</v>
      </c>
      <c r="AB656" s="3">
        <f t="shared" si="77"/>
        <v>0</v>
      </c>
      <c r="AC656" s="3">
        <f>IF(IF(AA656&gt;0,$Q$4-$Q$3,$Q$4-Расчет!X670)&gt;0,IF(AA656&gt;0,$Q$4-$Q$3,$Q$4-Расчет!X670),0)</f>
        <v>0</v>
      </c>
      <c r="AD656" s="3">
        <f t="shared" si="78"/>
        <v>0</v>
      </c>
      <c r="AE656" s="3">
        <f>IF(IF(AC656&gt;0,$Q$5-$Q$4,$Q$5-Расчет!X670)&gt;0,IF(AC656&gt;0,$Q$5-$Q$4,$Q$5-Расчет!X670),0)</f>
        <v>0</v>
      </c>
      <c r="AF656" s="3">
        <f t="shared" si="79"/>
        <v>0</v>
      </c>
      <c r="AG656" s="3">
        <f>IF(IF(AE656&gt;0,$Q$6-$Q$5,$Q$6-Расчет!X670)&gt;0,IF(AE656&gt;0,$Q$6-$Q$5,$Q$6-Расчет!X670),0)</f>
        <v>0</v>
      </c>
      <c r="AH656" s="3">
        <f t="shared" si="80"/>
        <v>0</v>
      </c>
    </row>
    <row r="657" spans="1:34" x14ac:dyDescent="0.25">
      <c r="A657" s="3">
        <f>IF(Расчет!H671='ФОРМУЛЫ!'!$B$4,Расчет!G671*Расчет!$N$28,IF(Расчет!H671='ФОРМУЛЫ!'!$B$5,Расчет!G671,IF(Расчет!H671='ФОРМУЛЫ!'!$B$6,Расчет!G671*Расчет!$O$28,0)))</f>
        <v>0</v>
      </c>
      <c r="B657" s="3">
        <f>A657*Расчет!E671</f>
        <v>0</v>
      </c>
      <c r="C657" s="3">
        <f>IF(Расчет!J671='ФОРМУЛЫ!'!$B$3,Расчет!G671*Расчет!I671/100,IF(Расчет!J671='ФОРМУЛЫ!'!$B$4,Расчет!I671*Расчет!$N$28,IF(Расчет!J671='ФОРМУЛЫ!'!$B$5,Расчет!I671,IF(Расчет!J671='ФОРМУЛЫ!'!$B$6,Расчет!I671*Расчет!$O$28,0))))</f>
        <v>0</v>
      </c>
      <c r="D657" s="3">
        <f>C657*Расчет!E671</f>
        <v>0</v>
      </c>
      <c r="E657" s="3">
        <f t="shared" ref="E657:E720" si="81">A657-C657</f>
        <v>0</v>
      </c>
      <c r="F657" s="3">
        <f>E657*Расчет!E671</f>
        <v>0</v>
      </c>
      <c r="G657" s="3">
        <f>IF(Расчет!M671="",'ФОРМУЛЫ!'!E657*(100+Расчет!$M$28)/100,'ФОРМУЛЫ!'!E657*(100+Расчет!M671)/100)</f>
        <v>0</v>
      </c>
      <c r="H657" s="7">
        <f>IF(Расчет!M671="",ROUND(Расчет!K671*(1+Расчет!$M$28/100),0),ROUND(Расчет!K671*(1+Расчет!M671/100),0))</f>
        <v>0</v>
      </c>
      <c r="I657" s="7">
        <f>IF(Расчет!M671="",(Расчет!$M$28+100)/100,(Расчет!M671+100)/100)</f>
        <v>1.2</v>
      </c>
      <c r="J657" s="5">
        <f>IF(Расчет!P671="",IF($O$16=0,'ФОРМУЛЫ!'!H657,ROUND(Расчет!K671*'ФОРМУЛЫ!'!I657+L657,0)),Расчет!P671)</f>
        <v>0</v>
      </c>
      <c r="K657" s="5">
        <f>J657*Расчет!E671</f>
        <v>0</v>
      </c>
      <c r="L657" s="3">
        <f>IF($O$16=0,0,$M$16*(Расчет!K671/$O$16))</f>
        <v>0</v>
      </c>
      <c r="O657" s="3">
        <f>IF(Расчет!P671=0,Расчет!L671,0)</f>
        <v>0</v>
      </c>
      <c r="P657" s="12">
        <f t="shared" si="74"/>
        <v>0</v>
      </c>
      <c r="Q657" s="3">
        <f>IF(Расчет!H671='ФОРМУЛЫ!'!$B$5,'ФОРМУЛЫ!'!A657,0)</f>
        <v>0</v>
      </c>
      <c r="R657" s="3">
        <f>IF(Расчет!H671='ФОРМУЛЫ!'!$B$4,'ФОРМУЛЫ!'!A657,0)</f>
        <v>0</v>
      </c>
      <c r="S657" s="3">
        <f>IF(Расчет!H671='ФОРМУЛЫ!'!$B$6,'ФОРМУЛЫ!'!A657,0)</f>
        <v>0</v>
      </c>
      <c r="T657" s="5">
        <f>ROUND((IF(Расчет!R671='ФОРМУЛЫ!'!$E$3,(A657-A657/1.18),IF(Расчет!R671='ФОРМУЛЫ!'!$E$4,0,IF(Расчет!R671='ФОРМУЛЫ!'!$E$5,(A657-A657/1.1),X))))*Расчет!E671,2)</f>
        <v>0</v>
      </c>
      <c r="U657" s="3">
        <f>ROUND((IF(Расчет!R671='ФОРМУЛЫ!'!$E$3,(J657-J657/1.18),IF(Расчет!R671='ФОРМУЛЫ!'!$E$4,0,IF(Расчет!R671='ФОРМУЛЫ!'!$E$5,(J657-J657/1.1),X))))*Расчет!E671,2)</f>
        <v>0</v>
      </c>
      <c r="V657" s="3">
        <f>ROUND((J657-J657/1.18)*Расчет!E671,2)</f>
        <v>0</v>
      </c>
      <c r="W657" s="3">
        <f>ROUND(A657*Расчет!E671*0.21/365,2)</f>
        <v>0</v>
      </c>
      <c r="X657" s="3">
        <f t="shared" si="75"/>
        <v>0</v>
      </c>
      <c r="Y657" s="3">
        <f>IF(($Q$2-Расчет!X671)&gt;0,($Q$2-Расчет!X671),0)</f>
        <v>0</v>
      </c>
      <c r="Z657" s="3">
        <f t="shared" si="76"/>
        <v>0</v>
      </c>
      <c r="AA657" s="3">
        <f>IF(IF(Y657&gt;0,$Q$3-$Q$2,$Q$3-Расчет!X671)&gt;0,IF(Y657&gt;0,$Q$3-$Q$2,$Q$3-Расчет!X671),0)</f>
        <v>0</v>
      </c>
      <c r="AB657" s="3">
        <f t="shared" si="77"/>
        <v>0</v>
      </c>
      <c r="AC657" s="3">
        <f>IF(IF(AA657&gt;0,$Q$4-$Q$3,$Q$4-Расчет!X671)&gt;0,IF(AA657&gt;0,$Q$4-$Q$3,$Q$4-Расчет!X671),0)</f>
        <v>0</v>
      </c>
      <c r="AD657" s="3">
        <f t="shared" si="78"/>
        <v>0</v>
      </c>
      <c r="AE657" s="3">
        <f>IF(IF(AC657&gt;0,$Q$5-$Q$4,$Q$5-Расчет!X671)&gt;0,IF(AC657&gt;0,$Q$5-$Q$4,$Q$5-Расчет!X671),0)</f>
        <v>0</v>
      </c>
      <c r="AF657" s="3">
        <f t="shared" si="79"/>
        <v>0</v>
      </c>
      <c r="AG657" s="3">
        <f>IF(IF(AE657&gt;0,$Q$6-$Q$5,$Q$6-Расчет!X671)&gt;0,IF(AE657&gt;0,$Q$6-$Q$5,$Q$6-Расчет!X671),0)</f>
        <v>0</v>
      </c>
      <c r="AH657" s="3">
        <f t="shared" si="80"/>
        <v>0</v>
      </c>
    </row>
    <row r="658" spans="1:34" x14ac:dyDescent="0.25">
      <c r="A658" s="3">
        <f>IF(Расчет!H672='ФОРМУЛЫ!'!$B$4,Расчет!G672*Расчет!$N$28,IF(Расчет!H672='ФОРМУЛЫ!'!$B$5,Расчет!G672,IF(Расчет!H672='ФОРМУЛЫ!'!$B$6,Расчет!G672*Расчет!$O$28,0)))</f>
        <v>0</v>
      </c>
      <c r="B658" s="3">
        <f>A658*Расчет!E672</f>
        <v>0</v>
      </c>
      <c r="C658" s="3">
        <f>IF(Расчет!J672='ФОРМУЛЫ!'!$B$3,Расчет!G672*Расчет!I672/100,IF(Расчет!J672='ФОРМУЛЫ!'!$B$4,Расчет!I672*Расчет!$N$28,IF(Расчет!J672='ФОРМУЛЫ!'!$B$5,Расчет!I672,IF(Расчет!J672='ФОРМУЛЫ!'!$B$6,Расчет!I672*Расчет!$O$28,0))))</f>
        <v>0</v>
      </c>
      <c r="D658" s="3">
        <f>C658*Расчет!E672</f>
        <v>0</v>
      </c>
      <c r="E658" s="3">
        <f t="shared" si="81"/>
        <v>0</v>
      </c>
      <c r="F658" s="3">
        <f>E658*Расчет!E672</f>
        <v>0</v>
      </c>
      <c r="G658" s="3">
        <f>IF(Расчет!M672="",'ФОРМУЛЫ!'!E658*(100+Расчет!$M$28)/100,'ФОРМУЛЫ!'!E658*(100+Расчет!M672)/100)</f>
        <v>0</v>
      </c>
      <c r="H658" s="7">
        <f>IF(Расчет!M672="",ROUND(Расчет!K672*(1+Расчет!$M$28/100),0),ROUND(Расчет!K672*(1+Расчет!M672/100),0))</f>
        <v>0</v>
      </c>
      <c r="I658" s="7">
        <f>IF(Расчет!M672="",(Расчет!$M$28+100)/100,(Расчет!M672+100)/100)</f>
        <v>1.2</v>
      </c>
      <c r="J658" s="5">
        <f>IF(Расчет!P672="",IF($O$16=0,'ФОРМУЛЫ!'!H658,ROUND(Расчет!K672*'ФОРМУЛЫ!'!I658+L658,0)),Расчет!P672)</f>
        <v>0</v>
      </c>
      <c r="K658" s="5">
        <f>J658*Расчет!E672</f>
        <v>0</v>
      </c>
      <c r="L658" s="3">
        <f>IF($O$16=0,0,$M$16*(Расчет!K672/$O$16))</f>
        <v>0</v>
      </c>
      <c r="O658" s="3">
        <f>IF(Расчет!P672=0,Расчет!L672,0)</f>
        <v>0</v>
      </c>
      <c r="P658" s="12">
        <f t="shared" ref="P658:P721" si="82">IF(E658=0,0,(J658-E658)/J658)</f>
        <v>0</v>
      </c>
      <c r="Q658" s="3">
        <f>IF(Расчет!H672='ФОРМУЛЫ!'!$B$5,'ФОРМУЛЫ!'!A658,0)</f>
        <v>0</v>
      </c>
      <c r="R658" s="3">
        <f>IF(Расчет!H672='ФОРМУЛЫ!'!$B$4,'ФОРМУЛЫ!'!A658,0)</f>
        <v>0</v>
      </c>
      <c r="S658" s="3">
        <f>IF(Расчет!H672='ФОРМУЛЫ!'!$B$6,'ФОРМУЛЫ!'!A658,0)</f>
        <v>0</v>
      </c>
      <c r="T658" s="5">
        <f>ROUND((IF(Расчет!R672='ФОРМУЛЫ!'!$E$3,(A658-A658/1.18),IF(Расчет!R672='ФОРМУЛЫ!'!$E$4,0,IF(Расчет!R672='ФОРМУЛЫ!'!$E$5,(A658-A658/1.1),X))))*Расчет!E672,2)</f>
        <v>0</v>
      </c>
      <c r="U658" s="3">
        <f>ROUND((IF(Расчет!R672='ФОРМУЛЫ!'!$E$3,(J658-J658/1.18),IF(Расчет!R672='ФОРМУЛЫ!'!$E$4,0,IF(Расчет!R672='ФОРМУЛЫ!'!$E$5,(J658-J658/1.1),X))))*Расчет!E672,2)</f>
        <v>0</v>
      </c>
      <c r="V658" s="3">
        <f>ROUND((J658-J658/1.18)*Расчет!E672,2)</f>
        <v>0</v>
      </c>
      <c r="W658" s="3">
        <f>ROUND(A658*Расчет!E672*0.21/365,2)</f>
        <v>0</v>
      </c>
      <c r="X658" s="3">
        <f t="shared" ref="X658:X721" si="83">Z658+AB658+AD658+AF658+AH658</f>
        <v>0</v>
      </c>
      <c r="Y658" s="3">
        <f>IF(($Q$2-Расчет!X672)&gt;0,($Q$2-Расчет!X672),0)</f>
        <v>0</v>
      </c>
      <c r="Z658" s="3">
        <f t="shared" ref="Z658:Z721" si="84">$W658*Y658</f>
        <v>0</v>
      </c>
      <c r="AA658" s="3">
        <f>IF(IF(Y658&gt;0,$Q$3-$Q$2,$Q$3-Расчет!X672)&gt;0,IF(Y658&gt;0,$Q$3-$Q$2,$Q$3-Расчет!X672),0)</f>
        <v>0</v>
      </c>
      <c r="AB658" s="3">
        <f t="shared" ref="AB658:AB721" si="85">$W658*AA658</f>
        <v>0</v>
      </c>
      <c r="AC658" s="3">
        <f>IF(IF(AA658&gt;0,$Q$4-$Q$3,$Q$4-Расчет!X672)&gt;0,IF(AA658&gt;0,$Q$4-$Q$3,$Q$4-Расчет!X672),0)</f>
        <v>0</v>
      </c>
      <c r="AD658" s="3">
        <f t="shared" ref="AD658:AD721" si="86">$W658*AC658</f>
        <v>0</v>
      </c>
      <c r="AE658" s="3">
        <f>IF(IF(AC658&gt;0,$Q$5-$Q$4,$Q$5-Расчет!X672)&gt;0,IF(AC658&gt;0,$Q$5-$Q$4,$Q$5-Расчет!X672),0)</f>
        <v>0</v>
      </c>
      <c r="AF658" s="3">
        <f t="shared" ref="AF658:AF721" si="87">$W658*AE658</f>
        <v>0</v>
      </c>
      <c r="AG658" s="3">
        <f>IF(IF(AE658&gt;0,$Q$6-$Q$5,$Q$6-Расчет!X672)&gt;0,IF(AE658&gt;0,$Q$6-$Q$5,$Q$6-Расчет!X672),0)</f>
        <v>0</v>
      </c>
      <c r="AH658" s="3">
        <f t="shared" ref="AH658:AH721" si="88">$W658*AG658</f>
        <v>0</v>
      </c>
    </row>
    <row r="659" spans="1:34" x14ac:dyDescent="0.25">
      <c r="A659" s="3">
        <f>IF(Расчет!H673='ФОРМУЛЫ!'!$B$4,Расчет!G673*Расчет!$N$28,IF(Расчет!H673='ФОРМУЛЫ!'!$B$5,Расчет!G673,IF(Расчет!H673='ФОРМУЛЫ!'!$B$6,Расчет!G673*Расчет!$O$28,0)))</f>
        <v>0</v>
      </c>
      <c r="B659" s="3">
        <f>A659*Расчет!E673</f>
        <v>0</v>
      </c>
      <c r="C659" s="3">
        <f>IF(Расчет!J673='ФОРМУЛЫ!'!$B$3,Расчет!G673*Расчет!I673/100,IF(Расчет!J673='ФОРМУЛЫ!'!$B$4,Расчет!I673*Расчет!$N$28,IF(Расчет!J673='ФОРМУЛЫ!'!$B$5,Расчет!I673,IF(Расчет!J673='ФОРМУЛЫ!'!$B$6,Расчет!I673*Расчет!$O$28,0))))</f>
        <v>0</v>
      </c>
      <c r="D659" s="3">
        <f>C659*Расчет!E673</f>
        <v>0</v>
      </c>
      <c r="E659" s="3">
        <f t="shared" si="81"/>
        <v>0</v>
      </c>
      <c r="F659" s="3">
        <f>E659*Расчет!E673</f>
        <v>0</v>
      </c>
      <c r="G659" s="3">
        <f>IF(Расчет!M673="",'ФОРМУЛЫ!'!E659*(100+Расчет!$M$28)/100,'ФОРМУЛЫ!'!E659*(100+Расчет!M673)/100)</f>
        <v>0</v>
      </c>
      <c r="H659" s="7">
        <f>IF(Расчет!M673="",ROUND(Расчет!K673*(1+Расчет!$M$28/100),0),ROUND(Расчет!K673*(1+Расчет!M673/100),0))</f>
        <v>0</v>
      </c>
      <c r="I659" s="7">
        <f>IF(Расчет!M673="",(Расчет!$M$28+100)/100,(Расчет!M673+100)/100)</f>
        <v>1.2</v>
      </c>
      <c r="J659" s="5">
        <f>IF(Расчет!P673="",IF($O$16=0,'ФОРМУЛЫ!'!H659,ROUND(Расчет!K673*'ФОРМУЛЫ!'!I659+L659,0)),Расчет!P673)</f>
        <v>0</v>
      </c>
      <c r="K659" s="5">
        <f>J659*Расчет!E673</f>
        <v>0</v>
      </c>
      <c r="L659" s="3">
        <f>IF($O$16=0,0,$M$16*(Расчет!K673/$O$16))</f>
        <v>0</v>
      </c>
      <c r="O659" s="3">
        <f>IF(Расчет!P673=0,Расчет!L673,0)</f>
        <v>0</v>
      </c>
      <c r="P659" s="12">
        <f t="shared" si="82"/>
        <v>0</v>
      </c>
      <c r="Q659" s="3">
        <f>IF(Расчет!H673='ФОРМУЛЫ!'!$B$5,'ФОРМУЛЫ!'!A659,0)</f>
        <v>0</v>
      </c>
      <c r="R659" s="3">
        <f>IF(Расчет!H673='ФОРМУЛЫ!'!$B$4,'ФОРМУЛЫ!'!A659,0)</f>
        <v>0</v>
      </c>
      <c r="S659" s="3">
        <f>IF(Расчет!H673='ФОРМУЛЫ!'!$B$6,'ФОРМУЛЫ!'!A659,0)</f>
        <v>0</v>
      </c>
      <c r="T659" s="5">
        <f>ROUND((IF(Расчет!R673='ФОРМУЛЫ!'!$E$3,(A659-A659/1.18),IF(Расчет!R673='ФОРМУЛЫ!'!$E$4,0,IF(Расчет!R673='ФОРМУЛЫ!'!$E$5,(A659-A659/1.1),X))))*Расчет!E673,2)</f>
        <v>0</v>
      </c>
      <c r="U659" s="3">
        <f>ROUND((IF(Расчет!R673='ФОРМУЛЫ!'!$E$3,(J659-J659/1.18),IF(Расчет!R673='ФОРМУЛЫ!'!$E$4,0,IF(Расчет!R673='ФОРМУЛЫ!'!$E$5,(J659-J659/1.1),X))))*Расчет!E673,2)</f>
        <v>0</v>
      </c>
      <c r="V659" s="3">
        <f>ROUND((J659-J659/1.18)*Расчет!E673,2)</f>
        <v>0</v>
      </c>
      <c r="W659" s="3">
        <f>ROUND(A659*Расчет!E673*0.21/365,2)</f>
        <v>0</v>
      </c>
      <c r="X659" s="3">
        <f t="shared" si="83"/>
        <v>0</v>
      </c>
      <c r="Y659" s="3">
        <f>IF(($Q$2-Расчет!X673)&gt;0,($Q$2-Расчет!X673),0)</f>
        <v>0</v>
      </c>
      <c r="Z659" s="3">
        <f t="shared" si="84"/>
        <v>0</v>
      </c>
      <c r="AA659" s="3">
        <f>IF(IF(Y659&gt;0,$Q$3-$Q$2,$Q$3-Расчет!X673)&gt;0,IF(Y659&gt;0,$Q$3-$Q$2,$Q$3-Расчет!X673),0)</f>
        <v>0</v>
      </c>
      <c r="AB659" s="3">
        <f t="shared" si="85"/>
        <v>0</v>
      </c>
      <c r="AC659" s="3">
        <f>IF(IF(AA659&gt;0,$Q$4-$Q$3,$Q$4-Расчет!X673)&gt;0,IF(AA659&gt;0,$Q$4-$Q$3,$Q$4-Расчет!X673),0)</f>
        <v>0</v>
      </c>
      <c r="AD659" s="3">
        <f t="shared" si="86"/>
        <v>0</v>
      </c>
      <c r="AE659" s="3">
        <f>IF(IF(AC659&gt;0,$Q$5-$Q$4,$Q$5-Расчет!X673)&gt;0,IF(AC659&gt;0,$Q$5-$Q$4,$Q$5-Расчет!X673),0)</f>
        <v>0</v>
      </c>
      <c r="AF659" s="3">
        <f t="shared" si="87"/>
        <v>0</v>
      </c>
      <c r="AG659" s="3">
        <f>IF(IF(AE659&gt;0,$Q$6-$Q$5,$Q$6-Расчет!X673)&gt;0,IF(AE659&gt;0,$Q$6-$Q$5,$Q$6-Расчет!X673),0)</f>
        <v>0</v>
      </c>
      <c r="AH659" s="3">
        <f t="shared" si="88"/>
        <v>0</v>
      </c>
    </row>
    <row r="660" spans="1:34" x14ac:dyDescent="0.25">
      <c r="A660" s="3">
        <f>IF(Расчет!H674='ФОРМУЛЫ!'!$B$4,Расчет!G674*Расчет!$N$28,IF(Расчет!H674='ФОРМУЛЫ!'!$B$5,Расчет!G674,IF(Расчет!H674='ФОРМУЛЫ!'!$B$6,Расчет!G674*Расчет!$O$28,0)))</f>
        <v>0</v>
      </c>
      <c r="B660" s="3">
        <f>A660*Расчет!E674</f>
        <v>0</v>
      </c>
      <c r="C660" s="3">
        <f>IF(Расчет!J674='ФОРМУЛЫ!'!$B$3,Расчет!G674*Расчет!I674/100,IF(Расчет!J674='ФОРМУЛЫ!'!$B$4,Расчет!I674*Расчет!$N$28,IF(Расчет!J674='ФОРМУЛЫ!'!$B$5,Расчет!I674,IF(Расчет!J674='ФОРМУЛЫ!'!$B$6,Расчет!I674*Расчет!$O$28,0))))</f>
        <v>0</v>
      </c>
      <c r="D660" s="3">
        <f>C660*Расчет!E674</f>
        <v>0</v>
      </c>
      <c r="E660" s="3">
        <f t="shared" si="81"/>
        <v>0</v>
      </c>
      <c r="F660" s="3">
        <f>E660*Расчет!E674</f>
        <v>0</v>
      </c>
      <c r="G660" s="3">
        <f>IF(Расчет!M674="",'ФОРМУЛЫ!'!E660*(100+Расчет!$M$28)/100,'ФОРМУЛЫ!'!E660*(100+Расчет!M674)/100)</f>
        <v>0</v>
      </c>
      <c r="H660" s="7">
        <f>IF(Расчет!M674="",ROUND(Расчет!K674*(1+Расчет!$M$28/100),0),ROUND(Расчет!K674*(1+Расчет!M674/100),0))</f>
        <v>0</v>
      </c>
      <c r="I660" s="7">
        <f>IF(Расчет!M674="",(Расчет!$M$28+100)/100,(Расчет!M674+100)/100)</f>
        <v>1.2</v>
      </c>
      <c r="J660" s="5">
        <f>IF(Расчет!P674="",IF($O$16=0,'ФОРМУЛЫ!'!H660,ROUND(Расчет!K674*'ФОРМУЛЫ!'!I660+L660,0)),Расчет!P674)</f>
        <v>0</v>
      </c>
      <c r="K660" s="5">
        <f>J660*Расчет!E674</f>
        <v>0</v>
      </c>
      <c r="L660" s="3">
        <f>IF($O$16=0,0,$M$16*(Расчет!K674/$O$16))</f>
        <v>0</v>
      </c>
      <c r="O660" s="3">
        <f>IF(Расчет!P674=0,Расчет!L674,0)</f>
        <v>0</v>
      </c>
      <c r="P660" s="12">
        <f t="shared" si="82"/>
        <v>0</v>
      </c>
      <c r="Q660" s="3">
        <f>IF(Расчет!H674='ФОРМУЛЫ!'!$B$5,'ФОРМУЛЫ!'!A660,0)</f>
        <v>0</v>
      </c>
      <c r="R660" s="3">
        <f>IF(Расчет!H674='ФОРМУЛЫ!'!$B$4,'ФОРМУЛЫ!'!A660,0)</f>
        <v>0</v>
      </c>
      <c r="S660" s="3">
        <f>IF(Расчет!H674='ФОРМУЛЫ!'!$B$6,'ФОРМУЛЫ!'!A660,0)</f>
        <v>0</v>
      </c>
      <c r="T660" s="5">
        <f>ROUND((IF(Расчет!R674='ФОРМУЛЫ!'!$E$3,(A660-A660/1.18),IF(Расчет!R674='ФОРМУЛЫ!'!$E$4,0,IF(Расчет!R674='ФОРМУЛЫ!'!$E$5,(A660-A660/1.1),X))))*Расчет!E674,2)</f>
        <v>0</v>
      </c>
      <c r="U660" s="3">
        <f>ROUND((IF(Расчет!R674='ФОРМУЛЫ!'!$E$3,(J660-J660/1.18),IF(Расчет!R674='ФОРМУЛЫ!'!$E$4,0,IF(Расчет!R674='ФОРМУЛЫ!'!$E$5,(J660-J660/1.1),X))))*Расчет!E674,2)</f>
        <v>0</v>
      </c>
      <c r="V660" s="3">
        <f>ROUND((J660-J660/1.18)*Расчет!E674,2)</f>
        <v>0</v>
      </c>
      <c r="W660" s="3">
        <f>ROUND(A660*Расчет!E674*0.21/365,2)</f>
        <v>0</v>
      </c>
      <c r="X660" s="3">
        <f t="shared" si="83"/>
        <v>0</v>
      </c>
      <c r="Y660" s="3">
        <f>IF(($Q$2-Расчет!X674)&gt;0,($Q$2-Расчет!X674),0)</f>
        <v>0</v>
      </c>
      <c r="Z660" s="3">
        <f t="shared" si="84"/>
        <v>0</v>
      </c>
      <c r="AA660" s="3">
        <f>IF(IF(Y660&gt;0,$Q$3-$Q$2,$Q$3-Расчет!X674)&gt;0,IF(Y660&gt;0,$Q$3-$Q$2,$Q$3-Расчет!X674),0)</f>
        <v>0</v>
      </c>
      <c r="AB660" s="3">
        <f t="shared" si="85"/>
        <v>0</v>
      </c>
      <c r="AC660" s="3">
        <f>IF(IF(AA660&gt;0,$Q$4-$Q$3,$Q$4-Расчет!X674)&gt;0,IF(AA660&gt;0,$Q$4-$Q$3,$Q$4-Расчет!X674),0)</f>
        <v>0</v>
      </c>
      <c r="AD660" s="3">
        <f t="shared" si="86"/>
        <v>0</v>
      </c>
      <c r="AE660" s="3">
        <f>IF(IF(AC660&gt;0,$Q$5-$Q$4,$Q$5-Расчет!X674)&gt;0,IF(AC660&gt;0,$Q$5-$Q$4,$Q$5-Расчет!X674),0)</f>
        <v>0</v>
      </c>
      <c r="AF660" s="3">
        <f t="shared" si="87"/>
        <v>0</v>
      </c>
      <c r="AG660" s="3">
        <f>IF(IF(AE660&gt;0,$Q$6-$Q$5,$Q$6-Расчет!X674)&gt;0,IF(AE660&gt;0,$Q$6-$Q$5,$Q$6-Расчет!X674),0)</f>
        <v>0</v>
      </c>
      <c r="AH660" s="3">
        <f t="shared" si="88"/>
        <v>0</v>
      </c>
    </row>
    <row r="661" spans="1:34" x14ac:dyDescent="0.25">
      <c r="A661" s="3">
        <f>IF(Расчет!H675='ФОРМУЛЫ!'!$B$4,Расчет!G675*Расчет!$N$28,IF(Расчет!H675='ФОРМУЛЫ!'!$B$5,Расчет!G675,IF(Расчет!H675='ФОРМУЛЫ!'!$B$6,Расчет!G675*Расчет!$O$28,0)))</f>
        <v>0</v>
      </c>
      <c r="B661" s="3">
        <f>A661*Расчет!E675</f>
        <v>0</v>
      </c>
      <c r="C661" s="3">
        <f>IF(Расчет!J675='ФОРМУЛЫ!'!$B$3,Расчет!G675*Расчет!I675/100,IF(Расчет!J675='ФОРМУЛЫ!'!$B$4,Расчет!I675*Расчет!$N$28,IF(Расчет!J675='ФОРМУЛЫ!'!$B$5,Расчет!I675,IF(Расчет!J675='ФОРМУЛЫ!'!$B$6,Расчет!I675*Расчет!$O$28,0))))</f>
        <v>0</v>
      </c>
      <c r="D661" s="3">
        <f>C661*Расчет!E675</f>
        <v>0</v>
      </c>
      <c r="E661" s="3">
        <f t="shared" si="81"/>
        <v>0</v>
      </c>
      <c r="F661" s="3">
        <f>E661*Расчет!E675</f>
        <v>0</v>
      </c>
      <c r="G661" s="3">
        <f>IF(Расчет!M675="",'ФОРМУЛЫ!'!E661*(100+Расчет!$M$28)/100,'ФОРМУЛЫ!'!E661*(100+Расчет!M675)/100)</f>
        <v>0</v>
      </c>
      <c r="H661" s="7">
        <f>IF(Расчет!M675="",ROUND(Расчет!K675*(1+Расчет!$M$28/100),0),ROUND(Расчет!K675*(1+Расчет!M675/100),0))</f>
        <v>0</v>
      </c>
      <c r="I661" s="7">
        <f>IF(Расчет!M675="",(Расчет!$M$28+100)/100,(Расчет!M675+100)/100)</f>
        <v>1.2</v>
      </c>
      <c r="J661" s="5">
        <f>IF(Расчет!P675="",IF($O$16=0,'ФОРМУЛЫ!'!H661,ROUND(Расчет!K675*'ФОРМУЛЫ!'!I661+L661,0)),Расчет!P675)</f>
        <v>0</v>
      </c>
      <c r="K661" s="5">
        <f>J661*Расчет!E675</f>
        <v>0</v>
      </c>
      <c r="L661" s="3">
        <f>IF($O$16=0,0,$M$16*(Расчет!K675/$O$16))</f>
        <v>0</v>
      </c>
      <c r="O661" s="3">
        <f>IF(Расчет!P675=0,Расчет!L675,0)</f>
        <v>0</v>
      </c>
      <c r="P661" s="12">
        <f t="shared" si="82"/>
        <v>0</v>
      </c>
      <c r="Q661" s="3">
        <f>IF(Расчет!H675='ФОРМУЛЫ!'!$B$5,'ФОРМУЛЫ!'!A661,0)</f>
        <v>0</v>
      </c>
      <c r="R661" s="3">
        <f>IF(Расчет!H675='ФОРМУЛЫ!'!$B$4,'ФОРМУЛЫ!'!A661,0)</f>
        <v>0</v>
      </c>
      <c r="S661" s="3">
        <f>IF(Расчет!H675='ФОРМУЛЫ!'!$B$6,'ФОРМУЛЫ!'!A661,0)</f>
        <v>0</v>
      </c>
      <c r="T661" s="5">
        <f>ROUND((IF(Расчет!R675='ФОРМУЛЫ!'!$E$3,(A661-A661/1.18),IF(Расчет!R675='ФОРМУЛЫ!'!$E$4,0,IF(Расчет!R675='ФОРМУЛЫ!'!$E$5,(A661-A661/1.1),X))))*Расчет!E675,2)</f>
        <v>0</v>
      </c>
      <c r="U661" s="3">
        <f>ROUND((IF(Расчет!R675='ФОРМУЛЫ!'!$E$3,(J661-J661/1.18),IF(Расчет!R675='ФОРМУЛЫ!'!$E$4,0,IF(Расчет!R675='ФОРМУЛЫ!'!$E$5,(J661-J661/1.1),X))))*Расчет!E675,2)</f>
        <v>0</v>
      </c>
      <c r="V661" s="3">
        <f>ROUND((J661-J661/1.18)*Расчет!E675,2)</f>
        <v>0</v>
      </c>
      <c r="W661" s="3">
        <f>ROUND(A661*Расчет!E675*0.21/365,2)</f>
        <v>0</v>
      </c>
      <c r="X661" s="3">
        <f t="shared" si="83"/>
        <v>0</v>
      </c>
      <c r="Y661" s="3">
        <f>IF(($Q$2-Расчет!X675)&gt;0,($Q$2-Расчет!X675),0)</f>
        <v>0</v>
      </c>
      <c r="Z661" s="3">
        <f t="shared" si="84"/>
        <v>0</v>
      </c>
      <c r="AA661" s="3">
        <f>IF(IF(Y661&gt;0,$Q$3-$Q$2,$Q$3-Расчет!X675)&gt;0,IF(Y661&gt;0,$Q$3-$Q$2,$Q$3-Расчет!X675),0)</f>
        <v>0</v>
      </c>
      <c r="AB661" s="3">
        <f t="shared" si="85"/>
        <v>0</v>
      </c>
      <c r="AC661" s="3">
        <f>IF(IF(AA661&gt;0,$Q$4-$Q$3,$Q$4-Расчет!X675)&gt;0,IF(AA661&gt;0,$Q$4-$Q$3,$Q$4-Расчет!X675),0)</f>
        <v>0</v>
      </c>
      <c r="AD661" s="3">
        <f t="shared" si="86"/>
        <v>0</v>
      </c>
      <c r="AE661" s="3">
        <f>IF(IF(AC661&gt;0,$Q$5-$Q$4,$Q$5-Расчет!X675)&gt;0,IF(AC661&gt;0,$Q$5-$Q$4,$Q$5-Расчет!X675),0)</f>
        <v>0</v>
      </c>
      <c r="AF661" s="3">
        <f t="shared" si="87"/>
        <v>0</v>
      </c>
      <c r="AG661" s="3">
        <f>IF(IF(AE661&gt;0,$Q$6-$Q$5,$Q$6-Расчет!X675)&gt;0,IF(AE661&gt;0,$Q$6-$Q$5,$Q$6-Расчет!X675),0)</f>
        <v>0</v>
      </c>
      <c r="AH661" s="3">
        <f t="shared" si="88"/>
        <v>0</v>
      </c>
    </row>
    <row r="662" spans="1:34" x14ac:dyDescent="0.25">
      <c r="A662" s="3">
        <f>IF(Расчет!H676='ФОРМУЛЫ!'!$B$4,Расчет!G676*Расчет!$N$28,IF(Расчет!H676='ФОРМУЛЫ!'!$B$5,Расчет!G676,IF(Расчет!H676='ФОРМУЛЫ!'!$B$6,Расчет!G676*Расчет!$O$28,0)))</f>
        <v>0</v>
      </c>
      <c r="B662" s="3">
        <f>A662*Расчет!E676</f>
        <v>0</v>
      </c>
      <c r="C662" s="3">
        <f>IF(Расчет!J676='ФОРМУЛЫ!'!$B$3,Расчет!G676*Расчет!I676/100,IF(Расчет!J676='ФОРМУЛЫ!'!$B$4,Расчет!I676*Расчет!$N$28,IF(Расчет!J676='ФОРМУЛЫ!'!$B$5,Расчет!I676,IF(Расчет!J676='ФОРМУЛЫ!'!$B$6,Расчет!I676*Расчет!$O$28,0))))</f>
        <v>0</v>
      </c>
      <c r="D662" s="3">
        <f>C662*Расчет!E676</f>
        <v>0</v>
      </c>
      <c r="E662" s="3">
        <f t="shared" si="81"/>
        <v>0</v>
      </c>
      <c r="F662" s="3">
        <f>E662*Расчет!E676</f>
        <v>0</v>
      </c>
      <c r="G662" s="3">
        <f>IF(Расчет!M676="",'ФОРМУЛЫ!'!E662*(100+Расчет!$M$28)/100,'ФОРМУЛЫ!'!E662*(100+Расчет!M676)/100)</f>
        <v>0</v>
      </c>
      <c r="H662" s="7">
        <f>IF(Расчет!M676="",ROUND(Расчет!K676*(1+Расчет!$M$28/100),0),ROUND(Расчет!K676*(1+Расчет!M676/100),0))</f>
        <v>0</v>
      </c>
      <c r="I662" s="7">
        <f>IF(Расчет!M676="",(Расчет!$M$28+100)/100,(Расчет!M676+100)/100)</f>
        <v>1.2</v>
      </c>
      <c r="J662" s="5">
        <f>IF(Расчет!P676="",IF($O$16=0,'ФОРМУЛЫ!'!H662,ROUND(Расчет!K676*'ФОРМУЛЫ!'!I662+L662,0)),Расчет!P676)</f>
        <v>0</v>
      </c>
      <c r="K662" s="5">
        <f>J662*Расчет!E676</f>
        <v>0</v>
      </c>
      <c r="L662" s="3">
        <f>IF($O$16=0,0,$M$16*(Расчет!K676/$O$16))</f>
        <v>0</v>
      </c>
      <c r="O662" s="3">
        <f>IF(Расчет!P676=0,Расчет!L676,0)</f>
        <v>0</v>
      </c>
      <c r="P662" s="12">
        <f t="shared" si="82"/>
        <v>0</v>
      </c>
      <c r="Q662" s="3">
        <f>IF(Расчет!H676='ФОРМУЛЫ!'!$B$5,'ФОРМУЛЫ!'!A662,0)</f>
        <v>0</v>
      </c>
      <c r="R662" s="3">
        <f>IF(Расчет!H676='ФОРМУЛЫ!'!$B$4,'ФОРМУЛЫ!'!A662,0)</f>
        <v>0</v>
      </c>
      <c r="S662" s="3">
        <f>IF(Расчет!H676='ФОРМУЛЫ!'!$B$6,'ФОРМУЛЫ!'!A662,0)</f>
        <v>0</v>
      </c>
      <c r="T662" s="5">
        <f>ROUND((IF(Расчет!R676='ФОРМУЛЫ!'!$E$3,(A662-A662/1.18),IF(Расчет!R676='ФОРМУЛЫ!'!$E$4,0,IF(Расчет!R676='ФОРМУЛЫ!'!$E$5,(A662-A662/1.1),X))))*Расчет!E676,2)</f>
        <v>0</v>
      </c>
      <c r="U662" s="3">
        <f>ROUND((IF(Расчет!R676='ФОРМУЛЫ!'!$E$3,(J662-J662/1.18),IF(Расчет!R676='ФОРМУЛЫ!'!$E$4,0,IF(Расчет!R676='ФОРМУЛЫ!'!$E$5,(J662-J662/1.1),X))))*Расчет!E676,2)</f>
        <v>0</v>
      </c>
      <c r="V662" s="3">
        <f>ROUND((J662-J662/1.18)*Расчет!E676,2)</f>
        <v>0</v>
      </c>
      <c r="W662" s="3">
        <f>ROUND(A662*Расчет!E676*0.21/365,2)</f>
        <v>0</v>
      </c>
      <c r="X662" s="3">
        <f t="shared" si="83"/>
        <v>0</v>
      </c>
      <c r="Y662" s="3">
        <f>IF(($Q$2-Расчет!X676)&gt;0,($Q$2-Расчет!X676),0)</f>
        <v>0</v>
      </c>
      <c r="Z662" s="3">
        <f t="shared" si="84"/>
        <v>0</v>
      </c>
      <c r="AA662" s="3">
        <f>IF(IF(Y662&gt;0,$Q$3-$Q$2,$Q$3-Расчет!X676)&gt;0,IF(Y662&gt;0,$Q$3-$Q$2,$Q$3-Расчет!X676),0)</f>
        <v>0</v>
      </c>
      <c r="AB662" s="3">
        <f t="shared" si="85"/>
        <v>0</v>
      </c>
      <c r="AC662" s="3">
        <f>IF(IF(AA662&gt;0,$Q$4-$Q$3,$Q$4-Расчет!X676)&gt;0,IF(AA662&gt;0,$Q$4-$Q$3,$Q$4-Расчет!X676),0)</f>
        <v>0</v>
      </c>
      <c r="AD662" s="3">
        <f t="shared" si="86"/>
        <v>0</v>
      </c>
      <c r="AE662" s="3">
        <f>IF(IF(AC662&gt;0,$Q$5-$Q$4,$Q$5-Расчет!X676)&gt;0,IF(AC662&gt;0,$Q$5-$Q$4,$Q$5-Расчет!X676),0)</f>
        <v>0</v>
      </c>
      <c r="AF662" s="3">
        <f t="shared" si="87"/>
        <v>0</v>
      </c>
      <c r="AG662" s="3">
        <f>IF(IF(AE662&gt;0,$Q$6-$Q$5,$Q$6-Расчет!X676)&gt;0,IF(AE662&gt;0,$Q$6-$Q$5,$Q$6-Расчет!X676),0)</f>
        <v>0</v>
      </c>
      <c r="AH662" s="3">
        <f t="shared" si="88"/>
        <v>0</v>
      </c>
    </row>
    <row r="663" spans="1:34" x14ac:dyDescent="0.25">
      <c r="A663" s="3">
        <f>IF(Расчет!H677='ФОРМУЛЫ!'!$B$4,Расчет!G677*Расчет!$N$28,IF(Расчет!H677='ФОРМУЛЫ!'!$B$5,Расчет!G677,IF(Расчет!H677='ФОРМУЛЫ!'!$B$6,Расчет!G677*Расчет!$O$28,0)))</f>
        <v>0</v>
      </c>
      <c r="B663" s="3">
        <f>A663*Расчет!E677</f>
        <v>0</v>
      </c>
      <c r="C663" s="3">
        <f>IF(Расчет!J677='ФОРМУЛЫ!'!$B$3,Расчет!G677*Расчет!I677/100,IF(Расчет!J677='ФОРМУЛЫ!'!$B$4,Расчет!I677*Расчет!$N$28,IF(Расчет!J677='ФОРМУЛЫ!'!$B$5,Расчет!I677,IF(Расчет!J677='ФОРМУЛЫ!'!$B$6,Расчет!I677*Расчет!$O$28,0))))</f>
        <v>0</v>
      </c>
      <c r="D663" s="3">
        <f>C663*Расчет!E677</f>
        <v>0</v>
      </c>
      <c r="E663" s="3">
        <f t="shared" si="81"/>
        <v>0</v>
      </c>
      <c r="F663" s="3">
        <f>E663*Расчет!E677</f>
        <v>0</v>
      </c>
      <c r="G663" s="3">
        <f>IF(Расчет!M677="",'ФОРМУЛЫ!'!E663*(100+Расчет!$M$28)/100,'ФОРМУЛЫ!'!E663*(100+Расчет!M677)/100)</f>
        <v>0</v>
      </c>
      <c r="H663" s="7">
        <f>IF(Расчет!M677="",ROUND(Расчет!K677*(1+Расчет!$M$28/100),0),ROUND(Расчет!K677*(1+Расчет!M677/100),0))</f>
        <v>0</v>
      </c>
      <c r="I663" s="7">
        <f>IF(Расчет!M677="",(Расчет!$M$28+100)/100,(Расчет!M677+100)/100)</f>
        <v>1.2</v>
      </c>
      <c r="J663" s="5">
        <f>IF(Расчет!P677="",IF($O$16=0,'ФОРМУЛЫ!'!H663,ROUND(Расчет!K677*'ФОРМУЛЫ!'!I663+L663,0)),Расчет!P677)</f>
        <v>0</v>
      </c>
      <c r="K663" s="5">
        <f>J663*Расчет!E677</f>
        <v>0</v>
      </c>
      <c r="L663" s="3">
        <f>IF($O$16=0,0,$M$16*(Расчет!K677/$O$16))</f>
        <v>0</v>
      </c>
      <c r="O663" s="3">
        <f>IF(Расчет!P677=0,Расчет!L677,0)</f>
        <v>0</v>
      </c>
      <c r="P663" s="12">
        <f t="shared" si="82"/>
        <v>0</v>
      </c>
      <c r="Q663" s="3">
        <f>IF(Расчет!H677='ФОРМУЛЫ!'!$B$5,'ФОРМУЛЫ!'!A663,0)</f>
        <v>0</v>
      </c>
      <c r="R663" s="3">
        <f>IF(Расчет!H677='ФОРМУЛЫ!'!$B$4,'ФОРМУЛЫ!'!A663,0)</f>
        <v>0</v>
      </c>
      <c r="S663" s="3">
        <f>IF(Расчет!H677='ФОРМУЛЫ!'!$B$6,'ФОРМУЛЫ!'!A663,0)</f>
        <v>0</v>
      </c>
      <c r="T663" s="5">
        <f>ROUND((IF(Расчет!R677='ФОРМУЛЫ!'!$E$3,(A663-A663/1.18),IF(Расчет!R677='ФОРМУЛЫ!'!$E$4,0,IF(Расчет!R677='ФОРМУЛЫ!'!$E$5,(A663-A663/1.1),X))))*Расчет!E677,2)</f>
        <v>0</v>
      </c>
      <c r="U663" s="3">
        <f>ROUND((IF(Расчет!R677='ФОРМУЛЫ!'!$E$3,(J663-J663/1.18),IF(Расчет!R677='ФОРМУЛЫ!'!$E$4,0,IF(Расчет!R677='ФОРМУЛЫ!'!$E$5,(J663-J663/1.1),X))))*Расчет!E677,2)</f>
        <v>0</v>
      </c>
      <c r="V663" s="3">
        <f>ROUND((J663-J663/1.18)*Расчет!E677,2)</f>
        <v>0</v>
      </c>
      <c r="W663" s="3">
        <f>ROUND(A663*Расчет!E677*0.21/365,2)</f>
        <v>0</v>
      </c>
      <c r="X663" s="3">
        <f t="shared" si="83"/>
        <v>0</v>
      </c>
      <c r="Y663" s="3">
        <f>IF(($Q$2-Расчет!X677)&gt;0,($Q$2-Расчет!X677),0)</f>
        <v>0</v>
      </c>
      <c r="Z663" s="3">
        <f t="shared" si="84"/>
        <v>0</v>
      </c>
      <c r="AA663" s="3">
        <f>IF(IF(Y663&gt;0,$Q$3-$Q$2,$Q$3-Расчет!X677)&gt;0,IF(Y663&gt;0,$Q$3-$Q$2,$Q$3-Расчет!X677),0)</f>
        <v>0</v>
      </c>
      <c r="AB663" s="3">
        <f t="shared" si="85"/>
        <v>0</v>
      </c>
      <c r="AC663" s="3">
        <f>IF(IF(AA663&gt;0,$Q$4-$Q$3,$Q$4-Расчет!X677)&gt;0,IF(AA663&gt;0,$Q$4-$Q$3,$Q$4-Расчет!X677),0)</f>
        <v>0</v>
      </c>
      <c r="AD663" s="3">
        <f t="shared" si="86"/>
        <v>0</v>
      </c>
      <c r="AE663" s="3">
        <f>IF(IF(AC663&gt;0,$Q$5-$Q$4,$Q$5-Расчет!X677)&gt;0,IF(AC663&gt;0,$Q$5-$Q$4,$Q$5-Расчет!X677),0)</f>
        <v>0</v>
      </c>
      <c r="AF663" s="3">
        <f t="shared" si="87"/>
        <v>0</v>
      </c>
      <c r="AG663" s="3">
        <f>IF(IF(AE663&gt;0,$Q$6-$Q$5,$Q$6-Расчет!X677)&gt;0,IF(AE663&gt;0,$Q$6-$Q$5,$Q$6-Расчет!X677),0)</f>
        <v>0</v>
      </c>
      <c r="AH663" s="3">
        <f t="shared" si="88"/>
        <v>0</v>
      </c>
    </row>
    <row r="664" spans="1:34" x14ac:dyDescent="0.25">
      <c r="A664" s="3">
        <f>IF(Расчет!H678='ФОРМУЛЫ!'!$B$4,Расчет!G678*Расчет!$N$28,IF(Расчет!H678='ФОРМУЛЫ!'!$B$5,Расчет!G678,IF(Расчет!H678='ФОРМУЛЫ!'!$B$6,Расчет!G678*Расчет!$O$28,0)))</f>
        <v>0</v>
      </c>
      <c r="B664" s="3">
        <f>A664*Расчет!E678</f>
        <v>0</v>
      </c>
      <c r="C664" s="3">
        <f>IF(Расчет!J678='ФОРМУЛЫ!'!$B$3,Расчет!G678*Расчет!I678/100,IF(Расчет!J678='ФОРМУЛЫ!'!$B$4,Расчет!I678*Расчет!$N$28,IF(Расчет!J678='ФОРМУЛЫ!'!$B$5,Расчет!I678,IF(Расчет!J678='ФОРМУЛЫ!'!$B$6,Расчет!I678*Расчет!$O$28,0))))</f>
        <v>0</v>
      </c>
      <c r="D664" s="3">
        <f>C664*Расчет!E678</f>
        <v>0</v>
      </c>
      <c r="E664" s="3">
        <f t="shared" si="81"/>
        <v>0</v>
      </c>
      <c r="F664" s="3">
        <f>E664*Расчет!E678</f>
        <v>0</v>
      </c>
      <c r="G664" s="3">
        <f>IF(Расчет!M678="",'ФОРМУЛЫ!'!E664*(100+Расчет!$M$28)/100,'ФОРМУЛЫ!'!E664*(100+Расчет!M678)/100)</f>
        <v>0</v>
      </c>
      <c r="H664" s="7">
        <f>IF(Расчет!M678="",ROUND(Расчет!K678*(1+Расчет!$M$28/100),0),ROUND(Расчет!K678*(1+Расчет!M678/100),0))</f>
        <v>0</v>
      </c>
      <c r="I664" s="7">
        <f>IF(Расчет!M678="",(Расчет!$M$28+100)/100,(Расчет!M678+100)/100)</f>
        <v>1.2</v>
      </c>
      <c r="J664" s="5">
        <f>IF(Расчет!P678="",IF($O$16=0,'ФОРМУЛЫ!'!H664,ROUND(Расчет!K678*'ФОРМУЛЫ!'!I664+L664,0)),Расчет!P678)</f>
        <v>0</v>
      </c>
      <c r="K664" s="5">
        <f>J664*Расчет!E678</f>
        <v>0</v>
      </c>
      <c r="L664" s="3">
        <f>IF($O$16=0,0,$M$16*(Расчет!K678/$O$16))</f>
        <v>0</v>
      </c>
      <c r="O664" s="3">
        <f>IF(Расчет!P678=0,Расчет!L678,0)</f>
        <v>0</v>
      </c>
      <c r="P664" s="12">
        <f t="shared" si="82"/>
        <v>0</v>
      </c>
      <c r="Q664" s="3">
        <f>IF(Расчет!H678='ФОРМУЛЫ!'!$B$5,'ФОРМУЛЫ!'!A664,0)</f>
        <v>0</v>
      </c>
      <c r="R664" s="3">
        <f>IF(Расчет!H678='ФОРМУЛЫ!'!$B$4,'ФОРМУЛЫ!'!A664,0)</f>
        <v>0</v>
      </c>
      <c r="S664" s="3">
        <f>IF(Расчет!H678='ФОРМУЛЫ!'!$B$6,'ФОРМУЛЫ!'!A664,0)</f>
        <v>0</v>
      </c>
      <c r="T664" s="5">
        <f>ROUND((IF(Расчет!R678='ФОРМУЛЫ!'!$E$3,(A664-A664/1.18),IF(Расчет!R678='ФОРМУЛЫ!'!$E$4,0,IF(Расчет!R678='ФОРМУЛЫ!'!$E$5,(A664-A664/1.1),X))))*Расчет!E678,2)</f>
        <v>0</v>
      </c>
      <c r="U664" s="3">
        <f>ROUND((IF(Расчет!R678='ФОРМУЛЫ!'!$E$3,(J664-J664/1.18),IF(Расчет!R678='ФОРМУЛЫ!'!$E$4,0,IF(Расчет!R678='ФОРМУЛЫ!'!$E$5,(J664-J664/1.1),X))))*Расчет!E678,2)</f>
        <v>0</v>
      </c>
      <c r="V664" s="3">
        <f>ROUND((J664-J664/1.18)*Расчет!E678,2)</f>
        <v>0</v>
      </c>
      <c r="W664" s="3">
        <f>ROUND(A664*Расчет!E678*0.21/365,2)</f>
        <v>0</v>
      </c>
      <c r="X664" s="3">
        <f t="shared" si="83"/>
        <v>0</v>
      </c>
      <c r="Y664" s="3">
        <f>IF(($Q$2-Расчет!X678)&gt;0,($Q$2-Расчет!X678),0)</f>
        <v>0</v>
      </c>
      <c r="Z664" s="3">
        <f t="shared" si="84"/>
        <v>0</v>
      </c>
      <c r="AA664" s="3">
        <f>IF(IF(Y664&gt;0,$Q$3-$Q$2,$Q$3-Расчет!X678)&gt;0,IF(Y664&gt;0,$Q$3-$Q$2,$Q$3-Расчет!X678),0)</f>
        <v>0</v>
      </c>
      <c r="AB664" s="3">
        <f t="shared" si="85"/>
        <v>0</v>
      </c>
      <c r="AC664" s="3">
        <f>IF(IF(AA664&gt;0,$Q$4-$Q$3,$Q$4-Расчет!X678)&gt;0,IF(AA664&gt;0,$Q$4-$Q$3,$Q$4-Расчет!X678),0)</f>
        <v>0</v>
      </c>
      <c r="AD664" s="3">
        <f t="shared" si="86"/>
        <v>0</v>
      </c>
      <c r="AE664" s="3">
        <f>IF(IF(AC664&gt;0,$Q$5-$Q$4,$Q$5-Расчет!X678)&gt;0,IF(AC664&gt;0,$Q$5-$Q$4,$Q$5-Расчет!X678),0)</f>
        <v>0</v>
      </c>
      <c r="AF664" s="3">
        <f t="shared" si="87"/>
        <v>0</v>
      </c>
      <c r="AG664" s="3">
        <f>IF(IF(AE664&gt;0,$Q$6-$Q$5,$Q$6-Расчет!X678)&gt;0,IF(AE664&gt;0,$Q$6-$Q$5,$Q$6-Расчет!X678),0)</f>
        <v>0</v>
      </c>
      <c r="AH664" s="3">
        <f t="shared" si="88"/>
        <v>0</v>
      </c>
    </row>
    <row r="665" spans="1:34" x14ac:dyDescent="0.25">
      <c r="A665" s="3">
        <f>IF(Расчет!H679='ФОРМУЛЫ!'!$B$4,Расчет!G679*Расчет!$N$28,IF(Расчет!H679='ФОРМУЛЫ!'!$B$5,Расчет!G679,IF(Расчет!H679='ФОРМУЛЫ!'!$B$6,Расчет!G679*Расчет!$O$28,0)))</f>
        <v>0</v>
      </c>
      <c r="B665" s="3">
        <f>A665*Расчет!E679</f>
        <v>0</v>
      </c>
      <c r="C665" s="3">
        <f>IF(Расчет!J679='ФОРМУЛЫ!'!$B$3,Расчет!G679*Расчет!I679/100,IF(Расчет!J679='ФОРМУЛЫ!'!$B$4,Расчет!I679*Расчет!$N$28,IF(Расчет!J679='ФОРМУЛЫ!'!$B$5,Расчет!I679,IF(Расчет!J679='ФОРМУЛЫ!'!$B$6,Расчет!I679*Расчет!$O$28,0))))</f>
        <v>0</v>
      </c>
      <c r="D665" s="3">
        <f>C665*Расчет!E679</f>
        <v>0</v>
      </c>
      <c r="E665" s="3">
        <f t="shared" si="81"/>
        <v>0</v>
      </c>
      <c r="F665" s="3">
        <f>E665*Расчет!E679</f>
        <v>0</v>
      </c>
      <c r="G665" s="3">
        <f>IF(Расчет!M679="",'ФОРМУЛЫ!'!E665*(100+Расчет!$M$28)/100,'ФОРМУЛЫ!'!E665*(100+Расчет!M679)/100)</f>
        <v>0</v>
      </c>
      <c r="H665" s="7">
        <f>IF(Расчет!M679="",ROUND(Расчет!K679*(1+Расчет!$M$28/100),0),ROUND(Расчет!K679*(1+Расчет!M679/100),0))</f>
        <v>0</v>
      </c>
      <c r="I665" s="7">
        <f>IF(Расчет!M679="",(Расчет!$M$28+100)/100,(Расчет!M679+100)/100)</f>
        <v>1.2</v>
      </c>
      <c r="J665" s="5">
        <f>IF(Расчет!P679="",IF($O$16=0,'ФОРМУЛЫ!'!H665,ROUND(Расчет!K679*'ФОРМУЛЫ!'!I665+L665,0)),Расчет!P679)</f>
        <v>0</v>
      </c>
      <c r="K665" s="5">
        <f>J665*Расчет!E679</f>
        <v>0</v>
      </c>
      <c r="L665" s="3">
        <f>IF($O$16=0,0,$M$16*(Расчет!K679/$O$16))</f>
        <v>0</v>
      </c>
      <c r="O665" s="3">
        <f>IF(Расчет!P679=0,Расчет!L679,0)</f>
        <v>0</v>
      </c>
      <c r="P665" s="12">
        <f t="shared" si="82"/>
        <v>0</v>
      </c>
      <c r="Q665" s="3">
        <f>IF(Расчет!H679='ФОРМУЛЫ!'!$B$5,'ФОРМУЛЫ!'!A665,0)</f>
        <v>0</v>
      </c>
      <c r="R665" s="3">
        <f>IF(Расчет!H679='ФОРМУЛЫ!'!$B$4,'ФОРМУЛЫ!'!A665,0)</f>
        <v>0</v>
      </c>
      <c r="S665" s="3">
        <f>IF(Расчет!H679='ФОРМУЛЫ!'!$B$6,'ФОРМУЛЫ!'!A665,0)</f>
        <v>0</v>
      </c>
      <c r="T665" s="5">
        <f>ROUND((IF(Расчет!R679='ФОРМУЛЫ!'!$E$3,(A665-A665/1.18),IF(Расчет!R679='ФОРМУЛЫ!'!$E$4,0,IF(Расчет!R679='ФОРМУЛЫ!'!$E$5,(A665-A665/1.1),X))))*Расчет!E679,2)</f>
        <v>0</v>
      </c>
      <c r="U665" s="3">
        <f>ROUND((IF(Расчет!R679='ФОРМУЛЫ!'!$E$3,(J665-J665/1.18),IF(Расчет!R679='ФОРМУЛЫ!'!$E$4,0,IF(Расчет!R679='ФОРМУЛЫ!'!$E$5,(J665-J665/1.1),X))))*Расчет!E679,2)</f>
        <v>0</v>
      </c>
      <c r="V665" s="3">
        <f>ROUND((J665-J665/1.18)*Расчет!E679,2)</f>
        <v>0</v>
      </c>
      <c r="W665" s="3">
        <f>ROUND(A665*Расчет!E679*0.21/365,2)</f>
        <v>0</v>
      </c>
      <c r="X665" s="3">
        <f t="shared" si="83"/>
        <v>0</v>
      </c>
      <c r="Y665" s="3">
        <f>IF(($Q$2-Расчет!X679)&gt;0,($Q$2-Расчет!X679),0)</f>
        <v>0</v>
      </c>
      <c r="Z665" s="3">
        <f t="shared" si="84"/>
        <v>0</v>
      </c>
      <c r="AA665" s="3">
        <f>IF(IF(Y665&gt;0,$Q$3-$Q$2,$Q$3-Расчет!X679)&gt;0,IF(Y665&gt;0,$Q$3-$Q$2,$Q$3-Расчет!X679),0)</f>
        <v>0</v>
      </c>
      <c r="AB665" s="3">
        <f t="shared" si="85"/>
        <v>0</v>
      </c>
      <c r="AC665" s="3">
        <f>IF(IF(AA665&gt;0,$Q$4-$Q$3,$Q$4-Расчет!X679)&gt;0,IF(AA665&gt;0,$Q$4-$Q$3,$Q$4-Расчет!X679),0)</f>
        <v>0</v>
      </c>
      <c r="AD665" s="3">
        <f t="shared" si="86"/>
        <v>0</v>
      </c>
      <c r="AE665" s="3">
        <f>IF(IF(AC665&gt;0,$Q$5-$Q$4,$Q$5-Расчет!X679)&gt;0,IF(AC665&gt;0,$Q$5-$Q$4,$Q$5-Расчет!X679),0)</f>
        <v>0</v>
      </c>
      <c r="AF665" s="3">
        <f t="shared" si="87"/>
        <v>0</v>
      </c>
      <c r="AG665" s="3">
        <f>IF(IF(AE665&gt;0,$Q$6-$Q$5,$Q$6-Расчет!X679)&gt;0,IF(AE665&gt;0,$Q$6-$Q$5,$Q$6-Расчет!X679),0)</f>
        <v>0</v>
      </c>
      <c r="AH665" s="3">
        <f t="shared" si="88"/>
        <v>0</v>
      </c>
    </row>
    <row r="666" spans="1:34" x14ac:dyDescent="0.25">
      <c r="A666" s="3">
        <f>IF(Расчет!H680='ФОРМУЛЫ!'!$B$4,Расчет!G680*Расчет!$N$28,IF(Расчет!H680='ФОРМУЛЫ!'!$B$5,Расчет!G680,IF(Расчет!H680='ФОРМУЛЫ!'!$B$6,Расчет!G680*Расчет!$O$28,0)))</f>
        <v>0</v>
      </c>
      <c r="B666" s="3">
        <f>A666*Расчет!E680</f>
        <v>0</v>
      </c>
      <c r="C666" s="3">
        <f>IF(Расчет!J680='ФОРМУЛЫ!'!$B$3,Расчет!G680*Расчет!I680/100,IF(Расчет!J680='ФОРМУЛЫ!'!$B$4,Расчет!I680*Расчет!$N$28,IF(Расчет!J680='ФОРМУЛЫ!'!$B$5,Расчет!I680,IF(Расчет!J680='ФОРМУЛЫ!'!$B$6,Расчет!I680*Расчет!$O$28,0))))</f>
        <v>0</v>
      </c>
      <c r="D666" s="3">
        <f>C666*Расчет!E680</f>
        <v>0</v>
      </c>
      <c r="E666" s="3">
        <f t="shared" si="81"/>
        <v>0</v>
      </c>
      <c r="F666" s="3">
        <f>E666*Расчет!E680</f>
        <v>0</v>
      </c>
      <c r="G666" s="3">
        <f>IF(Расчет!M680="",'ФОРМУЛЫ!'!E666*(100+Расчет!$M$28)/100,'ФОРМУЛЫ!'!E666*(100+Расчет!M680)/100)</f>
        <v>0</v>
      </c>
      <c r="H666" s="7">
        <f>IF(Расчет!M680="",ROUND(Расчет!K680*(1+Расчет!$M$28/100),0),ROUND(Расчет!K680*(1+Расчет!M680/100),0))</f>
        <v>0</v>
      </c>
      <c r="I666" s="7">
        <f>IF(Расчет!M680="",(Расчет!$M$28+100)/100,(Расчет!M680+100)/100)</f>
        <v>1.2</v>
      </c>
      <c r="J666" s="5">
        <f>IF(Расчет!P680="",IF($O$16=0,'ФОРМУЛЫ!'!H666,ROUND(Расчет!K680*'ФОРМУЛЫ!'!I666+L666,0)),Расчет!P680)</f>
        <v>0</v>
      </c>
      <c r="K666" s="5">
        <f>J666*Расчет!E680</f>
        <v>0</v>
      </c>
      <c r="L666" s="3">
        <f>IF($O$16=0,0,$M$16*(Расчет!K680/$O$16))</f>
        <v>0</v>
      </c>
      <c r="O666" s="3">
        <f>IF(Расчет!P680=0,Расчет!L680,0)</f>
        <v>0</v>
      </c>
      <c r="P666" s="12">
        <f t="shared" si="82"/>
        <v>0</v>
      </c>
      <c r="Q666" s="3">
        <f>IF(Расчет!H680='ФОРМУЛЫ!'!$B$5,'ФОРМУЛЫ!'!A666,0)</f>
        <v>0</v>
      </c>
      <c r="R666" s="3">
        <f>IF(Расчет!H680='ФОРМУЛЫ!'!$B$4,'ФОРМУЛЫ!'!A666,0)</f>
        <v>0</v>
      </c>
      <c r="S666" s="3">
        <f>IF(Расчет!H680='ФОРМУЛЫ!'!$B$6,'ФОРМУЛЫ!'!A666,0)</f>
        <v>0</v>
      </c>
      <c r="T666" s="5">
        <f>ROUND((IF(Расчет!R680='ФОРМУЛЫ!'!$E$3,(A666-A666/1.18),IF(Расчет!R680='ФОРМУЛЫ!'!$E$4,0,IF(Расчет!R680='ФОРМУЛЫ!'!$E$5,(A666-A666/1.1),X))))*Расчет!E680,2)</f>
        <v>0</v>
      </c>
      <c r="U666" s="3">
        <f>ROUND((IF(Расчет!R680='ФОРМУЛЫ!'!$E$3,(J666-J666/1.18),IF(Расчет!R680='ФОРМУЛЫ!'!$E$4,0,IF(Расчет!R680='ФОРМУЛЫ!'!$E$5,(J666-J666/1.1),X))))*Расчет!E680,2)</f>
        <v>0</v>
      </c>
      <c r="V666" s="3">
        <f>ROUND((J666-J666/1.18)*Расчет!E680,2)</f>
        <v>0</v>
      </c>
      <c r="W666" s="3">
        <f>ROUND(A666*Расчет!E680*0.21/365,2)</f>
        <v>0</v>
      </c>
      <c r="X666" s="3">
        <f t="shared" si="83"/>
        <v>0</v>
      </c>
      <c r="Y666" s="3">
        <f>IF(($Q$2-Расчет!X680)&gt;0,($Q$2-Расчет!X680),0)</f>
        <v>0</v>
      </c>
      <c r="Z666" s="3">
        <f t="shared" si="84"/>
        <v>0</v>
      </c>
      <c r="AA666" s="3">
        <f>IF(IF(Y666&gt;0,$Q$3-$Q$2,$Q$3-Расчет!X680)&gt;0,IF(Y666&gt;0,$Q$3-$Q$2,$Q$3-Расчет!X680),0)</f>
        <v>0</v>
      </c>
      <c r="AB666" s="3">
        <f t="shared" si="85"/>
        <v>0</v>
      </c>
      <c r="AC666" s="3">
        <f>IF(IF(AA666&gt;0,$Q$4-$Q$3,$Q$4-Расчет!X680)&gt;0,IF(AA666&gt;0,$Q$4-$Q$3,$Q$4-Расчет!X680),0)</f>
        <v>0</v>
      </c>
      <c r="AD666" s="3">
        <f t="shared" si="86"/>
        <v>0</v>
      </c>
      <c r="AE666" s="3">
        <f>IF(IF(AC666&gt;0,$Q$5-$Q$4,$Q$5-Расчет!X680)&gt;0,IF(AC666&gt;0,$Q$5-$Q$4,$Q$5-Расчет!X680),0)</f>
        <v>0</v>
      </c>
      <c r="AF666" s="3">
        <f t="shared" si="87"/>
        <v>0</v>
      </c>
      <c r="AG666" s="3">
        <f>IF(IF(AE666&gt;0,$Q$6-$Q$5,$Q$6-Расчет!X680)&gt;0,IF(AE666&gt;0,$Q$6-$Q$5,$Q$6-Расчет!X680),0)</f>
        <v>0</v>
      </c>
      <c r="AH666" s="3">
        <f t="shared" si="88"/>
        <v>0</v>
      </c>
    </row>
    <row r="667" spans="1:34" x14ac:dyDescent="0.25">
      <c r="A667" s="3">
        <f>IF(Расчет!H681='ФОРМУЛЫ!'!$B$4,Расчет!G681*Расчет!$N$28,IF(Расчет!H681='ФОРМУЛЫ!'!$B$5,Расчет!G681,IF(Расчет!H681='ФОРМУЛЫ!'!$B$6,Расчет!G681*Расчет!$O$28,0)))</f>
        <v>0</v>
      </c>
      <c r="B667" s="3">
        <f>A667*Расчет!E681</f>
        <v>0</v>
      </c>
      <c r="C667" s="3">
        <f>IF(Расчет!J681='ФОРМУЛЫ!'!$B$3,Расчет!G681*Расчет!I681/100,IF(Расчет!J681='ФОРМУЛЫ!'!$B$4,Расчет!I681*Расчет!$N$28,IF(Расчет!J681='ФОРМУЛЫ!'!$B$5,Расчет!I681,IF(Расчет!J681='ФОРМУЛЫ!'!$B$6,Расчет!I681*Расчет!$O$28,0))))</f>
        <v>0</v>
      </c>
      <c r="D667" s="3">
        <f>C667*Расчет!E681</f>
        <v>0</v>
      </c>
      <c r="E667" s="3">
        <f t="shared" si="81"/>
        <v>0</v>
      </c>
      <c r="F667" s="3">
        <f>E667*Расчет!E681</f>
        <v>0</v>
      </c>
      <c r="G667" s="3">
        <f>IF(Расчет!M681="",'ФОРМУЛЫ!'!E667*(100+Расчет!$M$28)/100,'ФОРМУЛЫ!'!E667*(100+Расчет!M681)/100)</f>
        <v>0</v>
      </c>
      <c r="H667" s="7">
        <f>IF(Расчет!M681="",ROUND(Расчет!K681*(1+Расчет!$M$28/100),0),ROUND(Расчет!K681*(1+Расчет!M681/100),0))</f>
        <v>0</v>
      </c>
      <c r="I667" s="7">
        <f>IF(Расчет!M681="",(Расчет!$M$28+100)/100,(Расчет!M681+100)/100)</f>
        <v>1.2</v>
      </c>
      <c r="J667" s="5">
        <f>IF(Расчет!P681="",IF($O$16=0,'ФОРМУЛЫ!'!H667,ROUND(Расчет!K681*'ФОРМУЛЫ!'!I667+L667,0)),Расчет!P681)</f>
        <v>0</v>
      </c>
      <c r="K667" s="5">
        <f>J667*Расчет!E681</f>
        <v>0</v>
      </c>
      <c r="L667" s="3">
        <f>IF($O$16=0,0,$M$16*(Расчет!K681/$O$16))</f>
        <v>0</v>
      </c>
      <c r="O667" s="3">
        <f>IF(Расчет!P681=0,Расчет!L681,0)</f>
        <v>0</v>
      </c>
      <c r="P667" s="12">
        <f t="shared" si="82"/>
        <v>0</v>
      </c>
      <c r="Q667" s="3">
        <f>IF(Расчет!H681='ФОРМУЛЫ!'!$B$5,'ФОРМУЛЫ!'!A667,0)</f>
        <v>0</v>
      </c>
      <c r="R667" s="3">
        <f>IF(Расчет!H681='ФОРМУЛЫ!'!$B$4,'ФОРМУЛЫ!'!A667,0)</f>
        <v>0</v>
      </c>
      <c r="S667" s="3">
        <f>IF(Расчет!H681='ФОРМУЛЫ!'!$B$6,'ФОРМУЛЫ!'!A667,0)</f>
        <v>0</v>
      </c>
      <c r="T667" s="5">
        <f>ROUND((IF(Расчет!R681='ФОРМУЛЫ!'!$E$3,(A667-A667/1.18),IF(Расчет!R681='ФОРМУЛЫ!'!$E$4,0,IF(Расчет!R681='ФОРМУЛЫ!'!$E$5,(A667-A667/1.1),X))))*Расчет!E681,2)</f>
        <v>0</v>
      </c>
      <c r="U667" s="3">
        <f>ROUND((IF(Расчет!R681='ФОРМУЛЫ!'!$E$3,(J667-J667/1.18),IF(Расчет!R681='ФОРМУЛЫ!'!$E$4,0,IF(Расчет!R681='ФОРМУЛЫ!'!$E$5,(J667-J667/1.1),X))))*Расчет!E681,2)</f>
        <v>0</v>
      </c>
      <c r="V667" s="3">
        <f>ROUND((J667-J667/1.18)*Расчет!E681,2)</f>
        <v>0</v>
      </c>
      <c r="W667" s="3">
        <f>ROUND(A667*Расчет!E681*0.21/365,2)</f>
        <v>0</v>
      </c>
      <c r="X667" s="3">
        <f t="shared" si="83"/>
        <v>0</v>
      </c>
      <c r="Y667" s="3">
        <f>IF(($Q$2-Расчет!X681)&gt;0,($Q$2-Расчет!X681),0)</f>
        <v>0</v>
      </c>
      <c r="Z667" s="3">
        <f t="shared" si="84"/>
        <v>0</v>
      </c>
      <c r="AA667" s="3">
        <f>IF(IF(Y667&gt;0,$Q$3-$Q$2,$Q$3-Расчет!X681)&gt;0,IF(Y667&gt;0,$Q$3-$Q$2,$Q$3-Расчет!X681),0)</f>
        <v>0</v>
      </c>
      <c r="AB667" s="3">
        <f t="shared" si="85"/>
        <v>0</v>
      </c>
      <c r="AC667" s="3">
        <f>IF(IF(AA667&gt;0,$Q$4-$Q$3,$Q$4-Расчет!X681)&gt;0,IF(AA667&gt;0,$Q$4-$Q$3,$Q$4-Расчет!X681),0)</f>
        <v>0</v>
      </c>
      <c r="AD667" s="3">
        <f t="shared" si="86"/>
        <v>0</v>
      </c>
      <c r="AE667" s="3">
        <f>IF(IF(AC667&gt;0,$Q$5-$Q$4,$Q$5-Расчет!X681)&gt;0,IF(AC667&gt;0,$Q$5-$Q$4,$Q$5-Расчет!X681),0)</f>
        <v>0</v>
      </c>
      <c r="AF667" s="3">
        <f t="shared" si="87"/>
        <v>0</v>
      </c>
      <c r="AG667" s="3">
        <f>IF(IF(AE667&gt;0,$Q$6-$Q$5,$Q$6-Расчет!X681)&gt;0,IF(AE667&gt;0,$Q$6-$Q$5,$Q$6-Расчет!X681),0)</f>
        <v>0</v>
      </c>
      <c r="AH667" s="3">
        <f t="shared" si="88"/>
        <v>0</v>
      </c>
    </row>
    <row r="668" spans="1:34" x14ac:dyDescent="0.25">
      <c r="A668" s="3">
        <f>IF(Расчет!H682='ФОРМУЛЫ!'!$B$4,Расчет!G682*Расчет!$N$28,IF(Расчет!H682='ФОРМУЛЫ!'!$B$5,Расчет!G682,IF(Расчет!H682='ФОРМУЛЫ!'!$B$6,Расчет!G682*Расчет!$O$28,0)))</f>
        <v>0</v>
      </c>
      <c r="B668" s="3">
        <f>A668*Расчет!E682</f>
        <v>0</v>
      </c>
      <c r="C668" s="3">
        <f>IF(Расчет!J682='ФОРМУЛЫ!'!$B$3,Расчет!G682*Расчет!I682/100,IF(Расчет!J682='ФОРМУЛЫ!'!$B$4,Расчет!I682*Расчет!$N$28,IF(Расчет!J682='ФОРМУЛЫ!'!$B$5,Расчет!I682,IF(Расчет!J682='ФОРМУЛЫ!'!$B$6,Расчет!I682*Расчет!$O$28,0))))</f>
        <v>0</v>
      </c>
      <c r="D668" s="3">
        <f>C668*Расчет!E682</f>
        <v>0</v>
      </c>
      <c r="E668" s="3">
        <f t="shared" si="81"/>
        <v>0</v>
      </c>
      <c r="F668" s="3">
        <f>E668*Расчет!E682</f>
        <v>0</v>
      </c>
      <c r="G668" s="3">
        <f>IF(Расчет!M682="",'ФОРМУЛЫ!'!E668*(100+Расчет!$M$28)/100,'ФОРМУЛЫ!'!E668*(100+Расчет!M682)/100)</f>
        <v>0</v>
      </c>
      <c r="H668" s="7">
        <f>IF(Расчет!M682="",ROUND(Расчет!K682*(1+Расчет!$M$28/100),0),ROUND(Расчет!K682*(1+Расчет!M682/100),0))</f>
        <v>0</v>
      </c>
      <c r="I668" s="7">
        <f>IF(Расчет!M682="",(Расчет!$M$28+100)/100,(Расчет!M682+100)/100)</f>
        <v>1.2</v>
      </c>
      <c r="J668" s="5">
        <f>IF(Расчет!P682="",IF($O$16=0,'ФОРМУЛЫ!'!H668,ROUND(Расчет!K682*'ФОРМУЛЫ!'!I668+L668,0)),Расчет!P682)</f>
        <v>0</v>
      </c>
      <c r="K668" s="5">
        <f>J668*Расчет!E682</f>
        <v>0</v>
      </c>
      <c r="L668" s="3">
        <f>IF($O$16=0,0,$M$16*(Расчет!K682/$O$16))</f>
        <v>0</v>
      </c>
      <c r="O668" s="3">
        <f>IF(Расчет!P682=0,Расчет!L682,0)</f>
        <v>0</v>
      </c>
      <c r="P668" s="12">
        <f t="shared" si="82"/>
        <v>0</v>
      </c>
      <c r="Q668" s="3">
        <f>IF(Расчет!H682='ФОРМУЛЫ!'!$B$5,'ФОРМУЛЫ!'!A668,0)</f>
        <v>0</v>
      </c>
      <c r="R668" s="3">
        <f>IF(Расчет!H682='ФОРМУЛЫ!'!$B$4,'ФОРМУЛЫ!'!A668,0)</f>
        <v>0</v>
      </c>
      <c r="S668" s="3">
        <f>IF(Расчет!H682='ФОРМУЛЫ!'!$B$6,'ФОРМУЛЫ!'!A668,0)</f>
        <v>0</v>
      </c>
      <c r="T668" s="5">
        <f>ROUND((IF(Расчет!R682='ФОРМУЛЫ!'!$E$3,(A668-A668/1.18),IF(Расчет!R682='ФОРМУЛЫ!'!$E$4,0,IF(Расчет!R682='ФОРМУЛЫ!'!$E$5,(A668-A668/1.1),X))))*Расчет!E682,2)</f>
        <v>0</v>
      </c>
      <c r="U668" s="3">
        <f>ROUND((IF(Расчет!R682='ФОРМУЛЫ!'!$E$3,(J668-J668/1.18),IF(Расчет!R682='ФОРМУЛЫ!'!$E$4,0,IF(Расчет!R682='ФОРМУЛЫ!'!$E$5,(J668-J668/1.1),X))))*Расчет!E682,2)</f>
        <v>0</v>
      </c>
      <c r="V668" s="3">
        <f>ROUND((J668-J668/1.18)*Расчет!E682,2)</f>
        <v>0</v>
      </c>
      <c r="W668" s="3">
        <f>ROUND(A668*Расчет!E682*0.21/365,2)</f>
        <v>0</v>
      </c>
      <c r="X668" s="3">
        <f t="shared" si="83"/>
        <v>0</v>
      </c>
      <c r="Y668" s="3">
        <f>IF(($Q$2-Расчет!X682)&gt;0,($Q$2-Расчет!X682),0)</f>
        <v>0</v>
      </c>
      <c r="Z668" s="3">
        <f t="shared" si="84"/>
        <v>0</v>
      </c>
      <c r="AA668" s="3">
        <f>IF(IF(Y668&gt;0,$Q$3-$Q$2,$Q$3-Расчет!X682)&gt;0,IF(Y668&gt;0,$Q$3-$Q$2,$Q$3-Расчет!X682),0)</f>
        <v>0</v>
      </c>
      <c r="AB668" s="3">
        <f t="shared" si="85"/>
        <v>0</v>
      </c>
      <c r="AC668" s="3">
        <f>IF(IF(AA668&gt;0,$Q$4-$Q$3,$Q$4-Расчет!X682)&gt;0,IF(AA668&gt;0,$Q$4-$Q$3,$Q$4-Расчет!X682),0)</f>
        <v>0</v>
      </c>
      <c r="AD668" s="3">
        <f t="shared" si="86"/>
        <v>0</v>
      </c>
      <c r="AE668" s="3">
        <f>IF(IF(AC668&gt;0,$Q$5-$Q$4,$Q$5-Расчет!X682)&gt;0,IF(AC668&gt;0,$Q$5-$Q$4,$Q$5-Расчет!X682),0)</f>
        <v>0</v>
      </c>
      <c r="AF668" s="3">
        <f t="shared" si="87"/>
        <v>0</v>
      </c>
      <c r="AG668" s="3">
        <f>IF(IF(AE668&gt;0,$Q$6-$Q$5,$Q$6-Расчет!X682)&gt;0,IF(AE668&gt;0,$Q$6-$Q$5,$Q$6-Расчет!X682),0)</f>
        <v>0</v>
      </c>
      <c r="AH668" s="3">
        <f t="shared" si="88"/>
        <v>0</v>
      </c>
    </row>
    <row r="669" spans="1:34" x14ac:dyDescent="0.25">
      <c r="A669" s="3">
        <f>IF(Расчет!H683='ФОРМУЛЫ!'!$B$4,Расчет!G683*Расчет!$N$28,IF(Расчет!H683='ФОРМУЛЫ!'!$B$5,Расчет!G683,IF(Расчет!H683='ФОРМУЛЫ!'!$B$6,Расчет!G683*Расчет!$O$28,0)))</f>
        <v>0</v>
      </c>
      <c r="B669" s="3">
        <f>A669*Расчет!E683</f>
        <v>0</v>
      </c>
      <c r="C669" s="3">
        <f>IF(Расчет!J683='ФОРМУЛЫ!'!$B$3,Расчет!G683*Расчет!I683/100,IF(Расчет!J683='ФОРМУЛЫ!'!$B$4,Расчет!I683*Расчет!$N$28,IF(Расчет!J683='ФОРМУЛЫ!'!$B$5,Расчет!I683,IF(Расчет!J683='ФОРМУЛЫ!'!$B$6,Расчет!I683*Расчет!$O$28,0))))</f>
        <v>0</v>
      </c>
      <c r="D669" s="3">
        <f>C669*Расчет!E683</f>
        <v>0</v>
      </c>
      <c r="E669" s="3">
        <f t="shared" si="81"/>
        <v>0</v>
      </c>
      <c r="F669" s="3">
        <f>E669*Расчет!E683</f>
        <v>0</v>
      </c>
      <c r="G669" s="3">
        <f>IF(Расчет!M683="",'ФОРМУЛЫ!'!E669*(100+Расчет!$M$28)/100,'ФОРМУЛЫ!'!E669*(100+Расчет!M683)/100)</f>
        <v>0</v>
      </c>
      <c r="H669" s="7">
        <f>IF(Расчет!M683="",ROUND(Расчет!K683*(1+Расчет!$M$28/100),0),ROUND(Расчет!K683*(1+Расчет!M683/100),0))</f>
        <v>0</v>
      </c>
      <c r="I669" s="7">
        <f>IF(Расчет!M683="",(Расчет!$M$28+100)/100,(Расчет!M683+100)/100)</f>
        <v>1.2</v>
      </c>
      <c r="J669" s="5">
        <f>IF(Расчет!P683="",IF($O$16=0,'ФОРМУЛЫ!'!H669,ROUND(Расчет!K683*'ФОРМУЛЫ!'!I669+L669,0)),Расчет!P683)</f>
        <v>0</v>
      </c>
      <c r="K669" s="5">
        <f>J669*Расчет!E683</f>
        <v>0</v>
      </c>
      <c r="L669" s="3">
        <f>IF($O$16=0,0,$M$16*(Расчет!K683/$O$16))</f>
        <v>0</v>
      </c>
      <c r="O669" s="3">
        <f>IF(Расчет!P683=0,Расчет!L683,0)</f>
        <v>0</v>
      </c>
      <c r="P669" s="12">
        <f t="shared" si="82"/>
        <v>0</v>
      </c>
      <c r="Q669" s="3">
        <f>IF(Расчет!H683='ФОРМУЛЫ!'!$B$5,'ФОРМУЛЫ!'!A669,0)</f>
        <v>0</v>
      </c>
      <c r="R669" s="3">
        <f>IF(Расчет!H683='ФОРМУЛЫ!'!$B$4,'ФОРМУЛЫ!'!A669,0)</f>
        <v>0</v>
      </c>
      <c r="S669" s="3">
        <f>IF(Расчет!H683='ФОРМУЛЫ!'!$B$6,'ФОРМУЛЫ!'!A669,0)</f>
        <v>0</v>
      </c>
      <c r="T669" s="5">
        <f>ROUND((IF(Расчет!R683='ФОРМУЛЫ!'!$E$3,(A669-A669/1.18),IF(Расчет!R683='ФОРМУЛЫ!'!$E$4,0,IF(Расчет!R683='ФОРМУЛЫ!'!$E$5,(A669-A669/1.1),X))))*Расчет!E683,2)</f>
        <v>0</v>
      </c>
      <c r="U669" s="3">
        <f>ROUND((IF(Расчет!R683='ФОРМУЛЫ!'!$E$3,(J669-J669/1.18),IF(Расчет!R683='ФОРМУЛЫ!'!$E$4,0,IF(Расчет!R683='ФОРМУЛЫ!'!$E$5,(J669-J669/1.1),X))))*Расчет!E683,2)</f>
        <v>0</v>
      </c>
      <c r="V669" s="3">
        <f>ROUND((J669-J669/1.18)*Расчет!E683,2)</f>
        <v>0</v>
      </c>
      <c r="W669" s="3">
        <f>ROUND(A669*Расчет!E683*0.21/365,2)</f>
        <v>0</v>
      </c>
      <c r="X669" s="3">
        <f t="shared" si="83"/>
        <v>0</v>
      </c>
      <c r="Y669" s="3">
        <f>IF(($Q$2-Расчет!X683)&gt;0,($Q$2-Расчет!X683),0)</f>
        <v>0</v>
      </c>
      <c r="Z669" s="3">
        <f t="shared" si="84"/>
        <v>0</v>
      </c>
      <c r="AA669" s="3">
        <f>IF(IF(Y669&gt;0,$Q$3-$Q$2,$Q$3-Расчет!X683)&gt;0,IF(Y669&gt;0,$Q$3-$Q$2,$Q$3-Расчет!X683),0)</f>
        <v>0</v>
      </c>
      <c r="AB669" s="3">
        <f t="shared" si="85"/>
        <v>0</v>
      </c>
      <c r="AC669" s="3">
        <f>IF(IF(AA669&gt;0,$Q$4-$Q$3,$Q$4-Расчет!X683)&gt;0,IF(AA669&gt;0,$Q$4-$Q$3,$Q$4-Расчет!X683),0)</f>
        <v>0</v>
      </c>
      <c r="AD669" s="3">
        <f t="shared" si="86"/>
        <v>0</v>
      </c>
      <c r="AE669" s="3">
        <f>IF(IF(AC669&gt;0,$Q$5-$Q$4,$Q$5-Расчет!X683)&gt;0,IF(AC669&gt;0,$Q$5-$Q$4,$Q$5-Расчет!X683),0)</f>
        <v>0</v>
      </c>
      <c r="AF669" s="3">
        <f t="shared" si="87"/>
        <v>0</v>
      </c>
      <c r="AG669" s="3">
        <f>IF(IF(AE669&gt;0,$Q$6-$Q$5,$Q$6-Расчет!X683)&gt;0,IF(AE669&gt;0,$Q$6-$Q$5,$Q$6-Расчет!X683),0)</f>
        <v>0</v>
      </c>
      <c r="AH669" s="3">
        <f t="shared" si="88"/>
        <v>0</v>
      </c>
    </row>
    <row r="670" spans="1:34" x14ac:dyDescent="0.25">
      <c r="A670" s="3">
        <f>IF(Расчет!H684='ФОРМУЛЫ!'!$B$4,Расчет!G684*Расчет!$N$28,IF(Расчет!H684='ФОРМУЛЫ!'!$B$5,Расчет!G684,IF(Расчет!H684='ФОРМУЛЫ!'!$B$6,Расчет!G684*Расчет!$O$28,0)))</f>
        <v>0</v>
      </c>
      <c r="B670" s="3">
        <f>A670*Расчет!E684</f>
        <v>0</v>
      </c>
      <c r="C670" s="3">
        <f>IF(Расчет!J684='ФОРМУЛЫ!'!$B$3,Расчет!G684*Расчет!I684/100,IF(Расчет!J684='ФОРМУЛЫ!'!$B$4,Расчет!I684*Расчет!$N$28,IF(Расчет!J684='ФОРМУЛЫ!'!$B$5,Расчет!I684,IF(Расчет!J684='ФОРМУЛЫ!'!$B$6,Расчет!I684*Расчет!$O$28,0))))</f>
        <v>0</v>
      </c>
      <c r="D670" s="3">
        <f>C670*Расчет!E684</f>
        <v>0</v>
      </c>
      <c r="E670" s="3">
        <f t="shared" si="81"/>
        <v>0</v>
      </c>
      <c r="F670" s="3">
        <f>E670*Расчет!E684</f>
        <v>0</v>
      </c>
      <c r="G670" s="3">
        <f>IF(Расчет!M684="",'ФОРМУЛЫ!'!E670*(100+Расчет!$M$28)/100,'ФОРМУЛЫ!'!E670*(100+Расчет!M684)/100)</f>
        <v>0</v>
      </c>
      <c r="H670" s="7">
        <f>IF(Расчет!M684="",ROUND(Расчет!K684*(1+Расчет!$M$28/100),0),ROUND(Расчет!K684*(1+Расчет!M684/100),0))</f>
        <v>0</v>
      </c>
      <c r="I670" s="7">
        <f>IF(Расчет!M684="",(Расчет!$M$28+100)/100,(Расчет!M684+100)/100)</f>
        <v>1.2</v>
      </c>
      <c r="J670" s="5">
        <f>IF(Расчет!P684="",IF($O$16=0,'ФОРМУЛЫ!'!H670,ROUND(Расчет!K684*'ФОРМУЛЫ!'!I670+L670,0)),Расчет!P684)</f>
        <v>0</v>
      </c>
      <c r="K670" s="5">
        <f>J670*Расчет!E684</f>
        <v>0</v>
      </c>
      <c r="L670" s="3">
        <f>IF($O$16=0,0,$M$16*(Расчет!K684/$O$16))</f>
        <v>0</v>
      </c>
      <c r="O670" s="3">
        <f>IF(Расчет!P684=0,Расчет!L684,0)</f>
        <v>0</v>
      </c>
      <c r="P670" s="12">
        <f t="shared" si="82"/>
        <v>0</v>
      </c>
      <c r="Q670" s="3">
        <f>IF(Расчет!H684='ФОРМУЛЫ!'!$B$5,'ФОРМУЛЫ!'!A670,0)</f>
        <v>0</v>
      </c>
      <c r="R670" s="3">
        <f>IF(Расчет!H684='ФОРМУЛЫ!'!$B$4,'ФОРМУЛЫ!'!A670,0)</f>
        <v>0</v>
      </c>
      <c r="S670" s="3">
        <f>IF(Расчет!H684='ФОРМУЛЫ!'!$B$6,'ФОРМУЛЫ!'!A670,0)</f>
        <v>0</v>
      </c>
      <c r="T670" s="5">
        <f>ROUND((IF(Расчет!R684='ФОРМУЛЫ!'!$E$3,(A670-A670/1.18),IF(Расчет!R684='ФОРМУЛЫ!'!$E$4,0,IF(Расчет!R684='ФОРМУЛЫ!'!$E$5,(A670-A670/1.1),X))))*Расчет!E684,2)</f>
        <v>0</v>
      </c>
      <c r="U670" s="3">
        <f>ROUND((IF(Расчет!R684='ФОРМУЛЫ!'!$E$3,(J670-J670/1.18),IF(Расчет!R684='ФОРМУЛЫ!'!$E$4,0,IF(Расчет!R684='ФОРМУЛЫ!'!$E$5,(J670-J670/1.1),X))))*Расчет!E684,2)</f>
        <v>0</v>
      </c>
      <c r="V670" s="3">
        <f>ROUND((J670-J670/1.18)*Расчет!E684,2)</f>
        <v>0</v>
      </c>
      <c r="W670" s="3">
        <f>ROUND(A670*Расчет!E684*0.21/365,2)</f>
        <v>0</v>
      </c>
      <c r="X670" s="3">
        <f t="shared" si="83"/>
        <v>0</v>
      </c>
      <c r="Y670" s="3">
        <f>IF(($Q$2-Расчет!X684)&gt;0,($Q$2-Расчет!X684),0)</f>
        <v>0</v>
      </c>
      <c r="Z670" s="3">
        <f t="shared" si="84"/>
        <v>0</v>
      </c>
      <c r="AA670" s="3">
        <f>IF(IF(Y670&gt;0,$Q$3-$Q$2,$Q$3-Расчет!X684)&gt;0,IF(Y670&gt;0,$Q$3-$Q$2,$Q$3-Расчет!X684),0)</f>
        <v>0</v>
      </c>
      <c r="AB670" s="3">
        <f t="shared" si="85"/>
        <v>0</v>
      </c>
      <c r="AC670" s="3">
        <f>IF(IF(AA670&gt;0,$Q$4-$Q$3,$Q$4-Расчет!X684)&gt;0,IF(AA670&gt;0,$Q$4-$Q$3,$Q$4-Расчет!X684),0)</f>
        <v>0</v>
      </c>
      <c r="AD670" s="3">
        <f t="shared" si="86"/>
        <v>0</v>
      </c>
      <c r="AE670" s="3">
        <f>IF(IF(AC670&gt;0,$Q$5-$Q$4,$Q$5-Расчет!X684)&gt;0,IF(AC670&gt;0,$Q$5-$Q$4,$Q$5-Расчет!X684),0)</f>
        <v>0</v>
      </c>
      <c r="AF670" s="3">
        <f t="shared" si="87"/>
        <v>0</v>
      </c>
      <c r="AG670" s="3">
        <f>IF(IF(AE670&gt;0,$Q$6-$Q$5,$Q$6-Расчет!X684)&gt;0,IF(AE670&gt;0,$Q$6-$Q$5,$Q$6-Расчет!X684),0)</f>
        <v>0</v>
      </c>
      <c r="AH670" s="3">
        <f t="shared" si="88"/>
        <v>0</v>
      </c>
    </row>
    <row r="671" spans="1:34" x14ac:dyDescent="0.25">
      <c r="A671" s="3">
        <f>IF(Расчет!H685='ФОРМУЛЫ!'!$B$4,Расчет!G685*Расчет!$N$28,IF(Расчет!H685='ФОРМУЛЫ!'!$B$5,Расчет!G685,IF(Расчет!H685='ФОРМУЛЫ!'!$B$6,Расчет!G685*Расчет!$O$28,0)))</f>
        <v>0</v>
      </c>
      <c r="B671" s="3">
        <f>A671*Расчет!E685</f>
        <v>0</v>
      </c>
      <c r="C671" s="3">
        <f>IF(Расчет!J685='ФОРМУЛЫ!'!$B$3,Расчет!G685*Расчет!I685/100,IF(Расчет!J685='ФОРМУЛЫ!'!$B$4,Расчет!I685*Расчет!$N$28,IF(Расчет!J685='ФОРМУЛЫ!'!$B$5,Расчет!I685,IF(Расчет!J685='ФОРМУЛЫ!'!$B$6,Расчет!I685*Расчет!$O$28,0))))</f>
        <v>0</v>
      </c>
      <c r="D671" s="3">
        <f>C671*Расчет!E685</f>
        <v>0</v>
      </c>
      <c r="E671" s="3">
        <f t="shared" si="81"/>
        <v>0</v>
      </c>
      <c r="F671" s="3">
        <f>E671*Расчет!E685</f>
        <v>0</v>
      </c>
      <c r="G671" s="3">
        <f>IF(Расчет!M685="",'ФОРМУЛЫ!'!E671*(100+Расчет!$M$28)/100,'ФОРМУЛЫ!'!E671*(100+Расчет!M685)/100)</f>
        <v>0</v>
      </c>
      <c r="H671" s="7">
        <f>IF(Расчет!M685="",ROUND(Расчет!K685*(1+Расчет!$M$28/100),0),ROUND(Расчет!K685*(1+Расчет!M685/100),0))</f>
        <v>0</v>
      </c>
      <c r="I671" s="7">
        <f>IF(Расчет!M685="",(Расчет!$M$28+100)/100,(Расчет!M685+100)/100)</f>
        <v>1.2</v>
      </c>
      <c r="J671" s="5">
        <f>IF(Расчет!P685="",IF($O$16=0,'ФОРМУЛЫ!'!H671,ROUND(Расчет!K685*'ФОРМУЛЫ!'!I671+L671,0)),Расчет!P685)</f>
        <v>0</v>
      </c>
      <c r="K671" s="5">
        <f>J671*Расчет!E685</f>
        <v>0</v>
      </c>
      <c r="L671" s="3">
        <f>IF($O$16=0,0,$M$16*(Расчет!K685/$O$16))</f>
        <v>0</v>
      </c>
      <c r="O671" s="3">
        <f>IF(Расчет!P685=0,Расчет!L685,0)</f>
        <v>0</v>
      </c>
      <c r="P671" s="12">
        <f t="shared" si="82"/>
        <v>0</v>
      </c>
      <c r="Q671" s="3">
        <f>IF(Расчет!H685='ФОРМУЛЫ!'!$B$5,'ФОРМУЛЫ!'!A671,0)</f>
        <v>0</v>
      </c>
      <c r="R671" s="3">
        <f>IF(Расчет!H685='ФОРМУЛЫ!'!$B$4,'ФОРМУЛЫ!'!A671,0)</f>
        <v>0</v>
      </c>
      <c r="S671" s="3">
        <f>IF(Расчет!H685='ФОРМУЛЫ!'!$B$6,'ФОРМУЛЫ!'!A671,0)</f>
        <v>0</v>
      </c>
      <c r="T671" s="5">
        <f>ROUND((IF(Расчет!R685='ФОРМУЛЫ!'!$E$3,(A671-A671/1.18),IF(Расчет!R685='ФОРМУЛЫ!'!$E$4,0,IF(Расчет!R685='ФОРМУЛЫ!'!$E$5,(A671-A671/1.1),X))))*Расчет!E685,2)</f>
        <v>0</v>
      </c>
      <c r="U671" s="3">
        <f>ROUND((IF(Расчет!R685='ФОРМУЛЫ!'!$E$3,(J671-J671/1.18),IF(Расчет!R685='ФОРМУЛЫ!'!$E$4,0,IF(Расчет!R685='ФОРМУЛЫ!'!$E$5,(J671-J671/1.1),X))))*Расчет!E685,2)</f>
        <v>0</v>
      </c>
      <c r="V671" s="3">
        <f>ROUND((J671-J671/1.18)*Расчет!E685,2)</f>
        <v>0</v>
      </c>
      <c r="W671" s="3">
        <f>ROUND(A671*Расчет!E685*0.21/365,2)</f>
        <v>0</v>
      </c>
      <c r="X671" s="3">
        <f t="shared" si="83"/>
        <v>0</v>
      </c>
      <c r="Y671" s="3">
        <f>IF(($Q$2-Расчет!X685)&gt;0,($Q$2-Расчет!X685),0)</f>
        <v>0</v>
      </c>
      <c r="Z671" s="3">
        <f t="shared" si="84"/>
        <v>0</v>
      </c>
      <c r="AA671" s="3">
        <f>IF(IF(Y671&gt;0,$Q$3-$Q$2,$Q$3-Расчет!X685)&gt;0,IF(Y671&gt;0,$Q$3-$Q$2,$Q$3-Расчет!X685),0)</f>
        <v>0</v>
      </c>
      <c r="AB671" s="3">
        <f t="shared" si="85"/>
        <v>0</v>
      </c>
      <c r="AC671" s="3">
        <f>IF(IF(AA671&gt;0,$Q$4-$Q$3,$Q$4-Расчет!X685)&gt;0,IF(AA671&gt;0,$Q$4-$Q$3,$Q$4-Расчет!X685),0)</f>
        <v>0</v>
      </c>
      <c r="AD671" s="3">
        <f t="shared" si="86"/>
        <v>0</v>
      </c>
      <c r="AE671" s="3">
        <f>IF(IF(AC671&gt;0,$Q$5-$Q$4,$Q$5-Расчет!X685)&gt;0,IF(AC671&gt;0,$Q$5-$Q$4,$Q$5-Расчет!X685),0)</f>
        <v>0</v>
      </c>
      <c r="AF671" s="3">
        <f t="shared" si="87"/>
        <v>0</v>
      </c>
      <c r="AG671" s="3">
        <f>IF(IF(AE671&gt;0,$Q$6-$Q$5,$Q$6-Расчет!X685)&gt;0,IF(AE671&gt;0,$Q$6-$Q$5,$Q$6-Расчет!X685),0)</f>
        <v>0</v>
      </c>
      <c r="AH671" s="3">
        <f t="shared" si="88"/>
        <v>0</v>
      </c>
    </row>
    <row r="672" spans="1:34" x14ac:dyDescent="0.25">
      <c r="A672" s="3">
        <f>IF(Расчет!H686='ФОРМУЛЫ!'!$B$4,Расчет!G686*Расчет!$N$28,IF(Расчет!H686='ФОРМУЛЫ!'!$B$5,Расчет!G686,IF(Расчет!H686='ФОРМУЛЫ!'!$B$6,Расчет!G686*Расчет!$O$28,0)))</f>
        <v>0</v>
      </c>
      <c r="B672" s="3">
        <f>A672*Расчет!E686</f>
        <v>0</v>
      </c>
      <c r="C672" s="3">
        <f>IF(Расчет!J686='ФОРМУЛЫ!'!$B$3,Расчет!G686*Расчет!I686/100,IF(Расчет!J686='ФОРМУЛЫ!'!$B$4,Расчет!I686*Расчет!$N$28,IF(Расчет!J686='ФОРМУЛЫ!'!$B$5,Расчет!I686,IF(Расчет!J686='ФОРМУЛЫ!'!$B$6,Расчет!I686*Расчет!$O$28,0))))</f>
        <v>0</v>
      </c>
      <c r="D672" s="3">
        <f>C672*Расчет!E686</f>
        <v>0</v>
      </c>
      <c r="E672" s="3">
        <f t="shared" si="81"/>
        <v>0</v>
      </c>
      <c r="F672" s="3">
        <f>E672*Расчет!E686</f>
        <v>0</v>
      </c>
      <c r="G672" s="3">
        <f>IF(Расчет!M686="",'ФОРМУЛЫ!'!E672*(100+Расчет!$M$28)/100,'ФОРМУЛЫ!'!E672*(100+Расчет!M686)/100)</f>
        <v>0</v>
      </c>
      <c r="H672" s="7">
        <f>IF(Расчет!M686="",ROUND(Расчет!K686*(1+Расчет!$M$28/100),0),ROUND(Расчет!K686*(1+Расчет!M686/100),0))</f>
        <v>0</v>
      </c>
      <c r="I672" s="7">
        <f>IF(Расчет!M686="",(Расчет!$M$28+100)/100,(Расчет!M686+100)/100)</f>
        <v>1.2</v>
      </c>
      <c r="J672" s="5">
        <f>IF(Расчет!P686="",IF($O$16=0,'ФОРМУЛЫ!'!H672,ROUND(Расчет!K686*'ФОРМУЛЫ!'!I672+L672,0)),Расчет!P686)</f>
        <v>0</v>
      </c>
      <c r="K672" s="5">
        <f>J672*Расчет!E686</f>
        <v>0</v>
      </c>
      <c r="L672" s="3">
        <f>IF($O$16=0,0,$M$16*(Расчет!K686/$O$16))</f>
        <v>0</v>
      </c>
      <c r="O672" s="3">
        <f>IF(Расчет!P686=0,Расчет!L686,0)</f>
        <v>0</v>
      </c>
      <c r="P672" s="12">
        <f t="shared" si="82"/>
        <v>0</v>
      </c>
      <c r="Q672" s="3">
        <f>IF(Расчет!H686='ФОРМУЛЫ!'!$B$5,'ФОРМУЛЫ!'!A672,0)</f>
        <v>0</v>
      </c>
      <c r="R672" s="3">
        <f>IF(Расчет!H686='ФОРМУЛЫ!'!$B$4,'ФОРМУЛЫ!'!A672,0)</f>
        <v>0</v>
      </c>
      <c r="S672" s="3">
        <f>IF(Расчет!H686='ФОРМУЛЫ!'!$B$6,'ФОРМУЛЫ!'!A672,0)</f>
        <v>0</v>
      </c>
      <c r="T672" s="5">
        <f>ROUND((IF(Расчет!R686='ФОРМУЛЫ!'!$E$3,(A672-A672/1.18),IF(Расчет!R686='ФОРМУЛЫ!'!$E$4,0,IF(Расчет!R686='ФОРМУЛЫ!'!$E$5,(A672-A672/1.1),X))))*Расчет!E686,2)</f>
        <v>0</v>
      </c>
      <c r="U672" s="3">
        <f>ROUND((IF(Расчет!R686='ФОРМУЛЫ!'!$E$3,(J672-J672/1.18),IF(Расчет!R686='ФОРМУЛЫ!'!$E$4,0,IF(Расчет!R686='ФОРМУЛЫ!'!$E$5,(J672-J672/1.1),X))))*Расчет!E686,2)</f>
        <v>0</v>
      </c>
      <c r="V672" s="3">
        <f>ROUND((J672-J672/1.18)*Расчет!E686,2)</f>
        <v>0</v>
      </c>
      <c r="W672" s="3">
        <f>ROUND(A672*Расчет!E686*0.21/365,2)</f>
        <v>0</v>
      </c>
      <c r="X672" s="3">
        <f t="shared" si="83"/>
        <v>0</v>
      </c>
      <c r="Y672" s="3">
        <f>IF(($Q$2-Расчет!X686)&gt;0,($Q$2-Расчет!X686),0)</f>
        <v>0</v>
      </c>
      <c r="Z672" s="3">
        <f t="shared" si="84"/>
        <v>0</v>
      </c>
      <c r="AA672" s="3">
        <f>IF(IF(Y672&gt;0,$Q$3-$Q$2,$Q$3-Расчет!X686)&gt;0,IF(Y672&gt;0,$Q$3-$Q$2,$Q$3-Расчет!X686),0)</f>
        <v>0</v>
      </c>
      <c r="AB672" s="3">
        <f t="shared" si="85"/>
        <v>0</v>
      </c>
      <c r="AC672" s="3">
        <f>IF(IF(AA672&gt;0,$Q$4-$Q$3,$Q$4-Расчет!X686)&gt;0,IF(AA672&gt;0,$Q$4-$Q$3,$Q$4-Расчет!X686),0)</f>
        <v>0</v>
      </c>
      <c r="AD672" s="3">
        <f t="shared" si="86"/>
        <v>0</v>
      </c>
      <c r="AE672" s="3">
        <f>IF(IF(AC672&gt;0,$Q$5-$Q$4,$Q$5-Расчет!X686)&gt;0,IF(AC672&gt;0,$Q$5-$Q$4,$Q$5-Расчет!X686),0)</f>
        <v>0</v>
      </c>
      <c r="AF672" s="3">
        <f t="shared" si="87"/>
        <v>0</v>
      </c>
      <c r="AG672" s="3">
        <f>IF(IF(AE672&gt;0,$Q$6-$Q$5,$Q$6-Расчет!X686)&gt;0,IF(AE672&gt;0,$Q$6-$Q$5,$Q$6-Расчет!X686),0)</f>
        <v>0</v>
      </c>
      <c r="AH672" s="3">
        <f t="shared" si="88"/>
        <v>0</v>
      </c>
    </row>
    <row r="673" spans="1:34" x14ac:dyDescent="0.25">
      <c r="A673" s="3">
        <f>IF(Расчет!H687='ФОРМУЛЫ!'!$B$4,Расчет!G687*Расчет!$N$28,IF(Расчет!H687='ФОРМУЛЫ!'!$B$5,Расчет!G687,IF(Расчет!H687='ФОРМУЛЫ!'!$B$6,Расчет!G687*Расчет!$O$28,0)))</f>
        <v>0</v>
      </c>
      <c r="B673" s="3">
        <f>A673*Расчет!E687</f>
        <v>0</v>
      </c>
      <c r="C673" s="3">
        <f>IF(Расчет!J687='ФОРМУЛЫ!'!$B$3,Расчет!G687*Расчет!I687/100,IF(Расчет!J687='ФОРМУЛЫ!'!$B$4,Расчет!I687*Расчет!$N$28,IF(Расчет!J687='ФОРМУЛЫ!'!$B$5,Расчет!I687,IF(Расчет!J687='ФОРМУЛЫ!'!$B$6,Расчет!I687*Расчет!$O$28,0))))</f>
        <v>0</v>
      </c>
      <c r="D673" s="3">
        <f>C673*Расчет!E687</f>
        <v>0</v>
      </c>
      <c r="E673" s="3">
        <f t="shared" si="81"/>
        <v>0</v>
      </c>
      <c r="F673" s="3">
        <f>E673*Расчет!E687</f>
        <v>0</v>
      </c>
      <c r="G673" s="3">
        <f>IF(Расчет!M687="",'ФОРМУЛЫ!'!E673*(100+Расчет!$M$28)/100,'ФОРМУЛЫ!'!E673*(100+Расчет!M687)/100)</f>
        <v>0</v>
      </c>
      <c r="H673" s="7">
        <f>IF(Расчет!M687="",ROUND(Расчет!K687*(1+Расчет!$M$28/100),0),ROUND(Расчет!K687*(1+Расчет!M687/100),0))</f>
        <v>0</v>
      </c>
      <c r="I673" s="7">
        <f>IF(Расчет!M687="",(Расчет!$M$28+100)/100,(Расчет!M687+100)/100)</f>
        <v>1.2</v>
      </c>
      <c r="J673" s="5">
        <f>IF(Расчет!P687="",IF($O$16=0,'ФОРМУЛЫ!'!H673,ROUND(Расчет!K687*'ФОРМУЛЫ!'!I673+L673,0)),Расчет!P687)</f>
        <v>0</v>
      </c>
      <c r="K673" s="5">
        <f>J673*Расчет!E687</f>
        <v>0</v>
      </c>
      <c r="L673" s="3">
        <f>IF($O$16=0,0,$M$16*(Расчет!K687/$O$16))</f>
        <v>0</v>
      </c>
      <c r="O673" s="3">
        <f>IF(Расчет!P687=0,Расчет!L687,0)</f>
        <v>0</v>
      </c>
      <c r="P673" s="12">
        <f t="shared" si="82"/>
        <v>0</v>
      </c>
      <c r="Q673" s="3">
        <f>IF(Расчет!H687='ФОРМУЛЫ!'!$B$5,'ФОРМУЛЫ!'!A673,0)</f>
        <v>0</v>
      </c>
      <c r="R673" s="3">
        <f>IF(Расчет!H687='ФОРМУЛЫ!'!$B$4,'ФОРМУЛЫ!'!A673,0)</f>
        <v>0</v>
      </c>
      <c r="S673" s="3">
        <f>IF(Расчет!H687='ФОРМУЛЫ!'!$B$6,'ФОРМУЛЫ!'!A673,0)</f>
        <v>0</v>
      </c>
      <c r="T673" s="5">
        <f>ROUND((IF(Расчет!R687='ФОРМУЛЫ!'!$E$3,(A673-A673/1.18),IF(Расчет!R687='ФОРМУЛЫ!'!$E$4,0,IF(Расчет!R687='ФОРМУЛЫ!'!$E$5,(A673-A673/1.1),X))))*Расчет!E687,2)</f>
        <v>0</v>
      </c>
      <c r="U673" s="3">
        <f>ROUND((IF(Расчет!R687='ФОРМУЛЫ!'!$E$3,(J673-J673/1.18),IF(Расчет!R687='ФОРМУЛЫ!'!$E$4,0,IF(Расчет!R687='ФОРМУЛЫ!'!$E$5,(J673-J673/1.1),X))))*Расчет!E687,2)</f>
        <v>0</v>
      </c>
      <c r="V673" s="3">
        <f>ROUND((J673-J673/1.18)*Расчет!E687,2)</f>
        <v>0</v>
      </c>
      <c r="W673" s="3">
        <f>ROUND(A673*Расчет!E687*0.21/365,2)</f>
        <v>0</v>
      </c>
      <c r="X673" s="3">
        <f t="shared" si="83"/>
        <v>0</v>
      </c>
      <c r="Y673" s="3">
        <f>IF(($Q$2-Расчет!X687)&gt;0,($Q$2-Расчет!X687),0)</f>
        <v>0</v>
      </c>
      <c r="Z673" s="3">
        <f t="shared" si="84"/>
        <v>0</v>
      </c>
      <c r="AA673" s="3">
        <f>IF(IF(Y673&gt;0,$Q$3-$Q$2,$Q$3-Расчет!X687)&gt;0,IF(Y673&gt;0,$Q$3-$Q$2,$Q$3-Расчет!X687),0)</f>
        <v>0</v>
      </c>
      <c r="AB673" s="3">
        <f t="shared" si="85"/>
        <v>0</v>
      </c>
      <c r="AC673" s="3">
        <f>IF(IF(AA673&gt;0,$Q$4-$Q$3,$Q$4-Расчет!X687)&gt;0,IF(AA673&gt;0,$Q$4-$Q$3,$Q$4-Расчет!X687),0)</f>
        <v>0</v>
      </c>
      <c r="AD673" s="3">
        <f t="shared" si="86"/>
        <v>0</v>
      </c>
      <c r="AE673" s="3">
        <f>IF(IF(AC673&gt;0,$Q$5-$Q$4,$Q$5-Расчет!X687)&gt;0,IF(AC673&gt;0,$Q$5-$Q$4,$Q$5-Расчет!X687),0)</f>
        <v>0</v>
      </c>
      <c r="AF673" s="3">
        <f t="shared" si="87"/>
        <v>0</v>
      </c>
      <c r="AG673" s="3">
        <f>IF(IF(AE673&gt;0,$Q$6-$Q$5,$Q$6-Расчет!X687)&gt;0,IF(AE673&gt;0,$Q$6-$Q$5,$Q$6-Расчет!X687),0)</f>
        <v>0</v>
      </c>
      <c r="AH673" s="3">
        <f t="shared" si="88"/>
        <v>0</v>
      </c>
    </row>
    <row r="674" spans="1:34" x14ac:dyDescent="0.25">
      <c r="A674" s="3">
        <f>IF(Расчет!H688='ФОРМУЛЫ!'!$B$4,Расчет!G688*Расчет!$N$28,IF(Расчет!H688='ФОРМУЛЫ!'!$B$5,Расчет!G688,IF(Расчет!H688='ФОРМУЛЫ!'!$B$6,Расчет!G688*Расчет!$O$28,0)))</f>
        <v>0</v>
      </c>
      <c r="B674" s="3">
        <f>A674*Расчет!E688</f>
        <v>0</v>
      </c>
      <c r="C674" s="3">
        <f>IF(Расчет!J688='ФОРМУЛЫ!'!$B$3,Расчет!G688*Расчет!I688/100,IF(Расчет!J688='ФОРМУЛЫ!'!$B$4,Расчет!I688*Расчет!$N$28,IF(Расчет!J688='ФОРМУЛЫ!'!$B$5,Расчет!I688,IF(Расчет!J688='ФОРМУЛЫ!'!$B$6,Расчет!I688*Расчет!$O$28,0))))</f>
        <v>0</v>
      </c>
      <c r="D674" s="3">
        <f>C674*Расчет!E688</f>
        <v>0</v>
      </c>
      <c r="E674" s="3">
        <f t="shared" si="81"/>
        <v>0</v>
      </c>
      <c r="F674" s="3">
        <f>E674*Расчет!E688</f>
        <v>0</v>
      </c>
      <c r="G674" s="3">
        <f>IF(Расчет!M688="",'ФОРМУЛЫ!'!E674*(100+Расчет!$M$28)/100,'ФОРМУЛЫ!'!E674*(100+Расчет!M688)/100)</f>
        <v>0</v>
      </c>
      <c r="H674" s="7">
        <f>IF(Расчет!M688="",ROUND(Расчет!K688*(1+Расчет!$M$28/100),0),ROUND(Расчет!K688*(1+Расчет!M688/100),0))</f>
        <v>0</v>
      </c>
      <c r="I674" s="7">
        <f>IF(Расчет!M688="",(Расчет!$M$28+100)/100,(Расчет!M688+100)/100)</f>
        <v>1.2</v>
      </c>
      <c r="J674" s="5">
        <f>IF(Расчет!P688="",IF($O$16=0,'ФОРМУЛЫ!'!H674,ROUND(Расчет!K688*'ФОРМУЛЫ!'!I674+L674,0)),Расчет!P688)</f>
        <v>0</v>
      </c>
      <c r="K674" s="5">
        <f>J674*Расчет!E688</f>
        <v>0</v>
      </c>
      <c r="L674" s="3">
        <f>IF($O$16=0,0,$M$16*(Расчет!K688/$O$16))</f>
        <v>0</v>
      </c>
      <c r="O674" s="3">
        <f>IF(Расчет!P688=0,Расчет!L688,0)</f>
        <v>0</v>
      </c>
      <c r="P674" s="12">
        <f t="shared" si="82"/>
        <v>0</v>
      </c>
      <c r="Q674" s="3">
        <f>IF(Расчет!H688='ФОРМУЛЫ!'!$B$5,'ФОРМУЛЫ!'!A674,0)</f>
        <v>0</v>
      </c>
      <c r="R674" s="3">
        <f>IF(Расчет!H688='ФОРМУЛЫ!'!$B$4,'ФОРМУЛЫ!'!A674,0)</f>
        <v>0</v>
      </c>
      <c r="S674" s="3">
        <f>IF(Расчет!H688='ФОРМУЛЫ!'!$B$6,'ФОРМУЛЫ!'!A674,0)</f>
        <v>0</v>
      </c>
      <c r="T674" s="5">
        <f>ROUND((IF(Расчет!R688='ФОРМУЛЫ!'!$E$3,(A674-A674/1.18),IF(Расчет!R688='ФОРМУЛЫ!'!$E$4,0,IF(Расчет!R688='ФОРМУЛЫ!'!$E$5,(A674-A674/1.1),X))))*Расчет!E688,2)</f>
        <v>0</v>
      </c>
      <c r="U674" s="3">
        <f>ROUND((IF(Расчет!R688='ФОРМУЛЫ!'!$E$3,(J674-J674/1.18),IF(Расчет!R688='ФОРМУЛЫ!'!$E$4,0,IF(Расчет!R688='ФОРМУЛЫ!'!$E$5,(J674-J674/1.1),X))))*Расчет!E688,2)</f>
        <v>0</v>
      </c>
      <c r="V674" s="3">
        <f>ROUND((J674-J674/1.18)*Расчет!E688,2)</f>
        <v>0</v>
      </c>
      <c r="W674" s="3">
        <f>ROUND(A674*Расчет!E688*0.21/365,2)</f>
        <v>0</v>
      </c>
      <c r="X674" s="3">
        <f t="shared" si="83"/>
        <v>0</v>
      </c>
      <c r="Y674" s="3">
        <f>IF(($Q$2-Расчет!X688)&gt;0,($Q$2-Расчет!X688),0)</f>
        <v>0</v>
      </c>
      <c r="Z674" s="3">
        <f t="shared" si="84"/>
        <v>0</v>
      </c>
      <c r="AA674" s="3">
        <f>IF(IF(Y674&gt;0,$Q$3-$Q$2,$Q$3-Расчет!X688)&gt;0,IF(Y674&gt;0,$Q$3-$Q$2,$Q$3-Расчет!X688),0)</f>
        <v>0</v>
      </c>
      <c r="AB674" s="3">
        <f t="shared" si="85"/>
        <v>0</v>
      </c>
      <c r="AC674" s="3">
        <f>IF(IF(AA674&gt;0,$Q$4-$Q$3,$Q$4-Расчет!X688)&gt;0,IF(AA674&gt;0,$Q$4-$Q$3,$Q$4-Расчет!X688),0)</f>
        <v>0</v>
      </c>
      <c r="AD674" s="3">
        <f t="shared" si="86"/>
        <v>0</v>
      </c>
      <c r="AE674" s="3">
        <f>IF(IF(AC674&gt;0,$Q$5-$Q$4,$Q$5-Расчет!X688)&gt;0,IF(AC674&gt;0,$Q$5-$Q$4,$Q$5-Расчет!X688),0)</f>
        <v>0</v>
      </c>
      <c r="AF674" s="3">
        <f t="shared" si="87"/>
        <v>0</v>
      </c>
      <c r="AG674" s="3">
        <f>IF(IF(AE674&gt;0,$Q$6-$Q$5,$Q$6-Расчет!X688)&gt;0,IF(AE674&gt;0,$Q$6-$Q$5,$Q$6-Расчет!X688),0)</f>
        <v>0</v>
      </c>
      <c r="AH674" s="3">
        <f t="shared" si="88"/>
        <v>0</v>
      </c>
    </row>
    <row r="675" spans="1:34" x14ac:dyDescent="0.25">
      <c r="A675" s="3">
        <f>IF(Расчет!H689='ФОРМУЛЫ!'!$B$4,Расчет!G689*Расчет!$N$28,IF(Расчет!H689='ФОРМУЛЫ!'!$B$5,Расчет!G689,IF(Расчет!H689='ФОРМУЛЫ!'!$B$6,Расчет!G689*Расчет!$O$28,0)))</f>
        <v>0</v>
      </c>
      <c r="B675" s="3">
        <f>A675*Расчет!E689</f>
        <v>0</v>
      </c>
      <c r="C675" s="3">
        <f>IF(Расчет!J689='ФОРМУЛЫ!'!$B$3,Расчет!G689*Расчет!I689/100,IF(Расчет!J689='ФОРМУЛЫ!'!$B$4,Расчет!I689*Расчет!$N$28,IF(Расчет!J689='ФОРМУЛЫ!'!$B$5,Расчет!I689,IF(Расчет!J689='ФОРМУЛЫ!'!$B$6,Расчет!I689*Расчет!$O$28,0))))</f>
        <v>0</v>
      </c>
      <c r="D675" s="3">
        <f>C675*Расчет!E689</f>
        <v>0</v>
      </c>
      <c r="E675" s="3">
        <f t="shared" si="81"/>
        <v>0</v>
      </c>
      <c r="F675" s="3">
        <f>E675*Расчет!E689</f>
        <v>0</v>
      </c>
      <c r="G675" s="3">
        <f>IF(Расчет!M689="",'ФОРМУЛЫ!'!E675*(100+Расчет!$M$28)/100,'ФОРМУЛЫ!'!E675*(100+Расчет!M689)/100)</f>
        <v>0</v>
      </c>
      <c r="H675" s="7">
        <f>IF(Расчет!M689="",ROUND(Расчет!K689*(1+Расчет!$M$28/100),0),ROUND(Расчет!K689*(1+Расчет!M689/100),0))</f>
        <v>0</v>
      </c>
      <c r="I675" s="7">
        <f>IF(Расчет!M689="",(Расчет!$M$28+100)/100,(Расчет!M689+100)/100)</f>
        <v>1.2</v>
      </c>
      <c r="J675" s="5">
        <f>IF(Расчет!P689="",IF($O$16=0,'ФОРМУЛЫ!'!H675,ROUND(Расчет!K689*'ФОРМУЛЫ!'!I675+L675,0)),Расчет!P689)</f>
        <v>0</v>
      </c>
      <c r="K675" s="5">
        <f>J675*Расчет!E689</f>
        <v>0</v>
      </c>
      <c r="L675" s="3">
        <f>IF($O$16=0,0,$M$16*(Расчет!K689/$O$16))</f>
        <v>0</v>
      </c>
      <c r="O675" s="3">
        <f>IF(Расчет!P689=0,Расчет!L689,0)</f>
        <v>0</v>
      </c>
      <c r="P675" s="12">
        <f t="shared" si="82"/>
        <v>0</v>
      </c>
      <c r="Q675" s="3">
        <f>IF(Расчет!H689='ФОРМУЛЫ!'!$B$5,'ФОРМУЛЫ!'!A675,0)</f>
        <v>0</v>
      </c>
      <c r="R675" s="3">
        <f>IF(Расчет!H689='ФОРМУЛЫ!'!$B$4,'ФОРМУЛЫ!'!A675,0)</f>
        <v>0</v>
      </c>
      <c r="S675" s="3">
        <f>IF(Расчет!H689='ФОРМУЛЫ!'!$B$6,'ФОРМУЛЫ!'!A675,0)</f>
        <v>0</v>
      </c>
      <c r="T675" s="5">
        <f>ROUND((IF(Расчет!R689='ФОРМУЛЫ!'!$E$3,(A675-A675/1.18),IF(Расчет!R689='ФОРМУЛЫ!'!$E$4,0,IF(Расчет!R689='ФОРМУЛЫ!'!$E$5,(A675-A675/1.1),X))))*Расчет!E689,2)</f>
        <v>0</v>
      </c>
      <c r="U675" s="3">
        <f>ROUND((IF(Расчет!R689='ФОРМУЛЫ!'!$E$3,(J675-J675/1.18),IF(Расчет!R689='ФОРМУЛЫ!'!$E$4,0,IF(Расчет!R689='ФОРМУЛЫ!'!$E$5,(J675-J675/1.1),X))))*Расчет!E689,2)</f>
        <v>0</v>
      </c>
      <c r="V675" s="3">
        <f>ROUND((J675-J675/1.18)*Расчет!E689,2)</f>
        <v>0</v>
      </c>
      <c r="W675" s="3">
        <f>ROUND(A675*Расчет!E689*0.21/365,2)</f>
        <v>0</v>
      </c>
      <c r="X675" s="3">
        <f t="shared" si="83"/>
        <v>0</v>
      </c>
      <c r="Y675" s="3">
        <f>IF(($Q$2-Расчет!X689)&gt;0,($Q$2-Расчет!X689),0)</f>
        <v>0</v>
      </c>
      <c r="Z675" s="3">
        <f t="shared" si="84"/>
        <v>0</v>
      </c>
      <c r="AA675" s="3">
        <f>IF(IF(Y675&gt;0,$Q$3-$Q$2,$Q$3-Расчет!X689)&gt;0,IF(Y675&gt;0,$Q$3-$Q$2,$Q$3-Расчет!X689),0)</f>
        <v>0</v>
      </c>
      <c r="AB675" s="3">
        <f t="shared" si="85"/>
        <v>0</v>
      </c>
      <c r="AC675" s="3">
        <f>IF(IF(AA675&gt;0,$Q$4-$Q$3,$Q$4-Расчет!X689)&gt;0,IF(AA675&gt;0,$Q$4-$Q$3,$Q$4-Расчет!X689),0)</f>
        <v>0</v>
      </c>
      <c r="AD675" s="3">
        <f t="shared" si="86"/>
        <v>0</v>
      </c>
      <c r="AE675" s="3">
        <f>IF(IF(AC675&gt;0,$Q$5-$Q$4,$Q$5-Расчет!X689)&gt;0,IF(AC675&gt;0,$Q$5-$Q$4,$Q$5-Расчет!X689),0)</f>
        <v>0</v>
      </c>
      <c r="AF675" s="3">
        <f t="shared" si="87"/>
        <v>0</v>
      </c>
      <c r="AG675" s="3">
        <f>IF(IF(AE675&gt;0,$Q$6-$Q$5,$Q$6-Расчет!X689)&gt;0,IF(AE675&gt;0,$Q$6-$Q$5,$Q$6-Расчет!X689),0)</f>
        <v>0</v>
      </c>
      <c r="AH675" s="3">
        <f t="shared" si="88"/>
        <v>0</v>
      </c>
    </row>
    <row r="676" spans="1:34" x14ac:dyDescent="0.25">
      <c r="A676" s="3">
        <f>IF(Расчет!H690='ФОРМУЛЫ!'!$B$4,Расчет!G690*Расчет!$N$28,IF(Расчет!H690='ФОРМУЛЫ!'!$B$5,Расчет!G690,IF(Расчет!H690='ФОРМУЛЫ!'!$B$6,Расчет!G690*Расчет!$O$28,0)))</f>
        <v>0</v>
      </c>
      <c r="B676" s="3">
        <f>A676*Расчет!E690</f>
        <v>0</v>
      </c>
      <c r="C676" s="3">
        <f>IF(Расчет!J690='ФОРМУЛЫ!'!$B$3,Расчет!G690*Расчет!I690/100,IF(Расчет!J690='ФОРМУЛЫ!'!$B$4,Расчет!I690*Расчет!$N$28,IF(Расчет!J690='ФОРМУЛЫ!'!$B$5,Расчет!I690,IF(Расчет!J690='ФОРМУЛЫ!'!$B$6,Расчет!I690*Расчет!$O$28,0))))</f>
        <v>0</v>
      </c>
      <c r="D676" s="3">
        <f>C676*Расчет!E690</f>
        <v>0</v>
      </c>
      <c r="E676" s="3">
        <f t="shared" si="81"/>
        <v>0</v>
      </c>
      <c r="F676" s="3">
        <f>E676*Расчет!E690</f>
        <v>0</v>
      </c>
      <c r="G676" s="3">
        <f>IF(Расчет!M690="",'ФОРМУЛЫ!'!E676*(100+Расчет!$M$28)/100,'ФОРМУЛЫ!'!E676*(100+Расчет!M690)/100)</f>
        <v>0</v>
      </c>
      <c r="H676" s="7">
        <f>IF(Расчет!M690="",ROUND(Расчет!K690*(1+Расчет!$M$28/100),0),ROUND(Расчет!K690*(1+Расчет!M690/100),0))</f>
        <v>0</v>
      </c>
      <c r="I676" s="7">
        <f>IF(Расчет!M690="",(Расчет!$M$28+100)/100,(Расчет!M690+100)/100)</f>
        <v>1.2</v>
      </c>
      <c r="J676" s="5">
        <f>IF(Расчет!P690="",IF($O$16=0,'ФОРМУЛЫ!'!H676,ROUND(Расчет!K690*'ФОРМУЛЫ!'!I676+L676,0)),Расчет!P690)</f>
        <v>0</v>
      </c>
      <c r="K676" s="5">
        <f>J676*Расчет!E690</f>
        <v>0</v>
      </c>
      <c r="L676" s="3">
        <f>IF($O$16=0,0,$M$16*(Расчет!K690/$O$16))</f>
        <v>0</v>
      </c>
      <c r="O676" s="3">
        <f>IF(Расчет!P690=0,Расчет!L690,0)</f>
        <v>0</v>
      </c>
      <c r="P676" s="12">
        <f t="shared" si="82"/>
        <v>0</v>
      </c>
      <c r="Q676" s="3">
        <f>IF(Расчет!H690='ФОРМУЛЫ!'!$B$5,'ФОРМУЛЫ!'!A676,0)</f>
        <v>0</v>
      </c>
      <c r="R676" s="3">
        <f>IF(Расчет!H690='ФОРМУЛЫ!'!$B$4,'ФОРМУЛЫ!'!A676,0)</f>
        <v>0</v>
      </c>
      <c r="S676" s="3">
        <f>IF(Расчет!H690='ФОРМУЛЫ!'!$B$6,'ФОРМУЛЫ!'!A676,0)</f>
        <v>0</v>
      </c>
      <c r="T676" s="5">
        <f>ROUND((IF(Расчет!R690='ФОРМУЛЫ!'!$E$3,(A676-A676/1.18),IF(Расчет!R690='ФОРМУЛЫ!'!$E$4,0,IF(Расчет!R690='ФОРМУЛЫ!'!$E$5,(A676-A676/1.1),X))))*Расчет!E690,2)</f>
        <v>0</v>
      </c>
      <c r="U676" s="3">
        <f>ROUND((IF(Расчет!R690='ФОРМУЛЫ!'!$E$3,(J676-J676/1.18),IF(Расчет!R690='ФОРМУЛЫ!'!$E$4,0,IF(Расчет!R690='ФОРМУЛЫ!'!$E$5,(J676-J676/1.1),X))))*Расчет!E690,2)</f>
        <v>0</v>
      </c>
      <c r="V676" s="3">
        <f>ROUND((J676-J676/1.18)*Расчет!E690,2)</f>
        <v>0</v>
      </c>
      <c r="W676" s="3">
        <f>ROUND(A676*Расчет!E690*0.21/365,2)</f>
        <v>0</v>
      </c>
      <c r="X676" s="3">
        <f t="shared" si="83"/>
        <v>0</v>
      </c>
      <c r="Y676" s="3">
        <f>IF(($Q$2-Расчет!X690)&gt;0,($Q$2-Расчет!X690),0)</f>
        <v>0</v>
      </c>
      <c r="Z676" s="3">
        <f t="shared" si="84"/>
        <v>0</v>
      </c>
      <c r="AA676" s="3">
        <f>IF(IF(Y676&gt;0,$Q$3-$Q$2,$Q$3-Расчет!X690)&gt;0,IF(Y676&gt;0,$Q$3-$Q$2,$Q$3-Расчет!X690),0)</f>
        <v>0</v>
      </c>
      <c r="AB676" s="3">
        <f t="shared" si="85"/>
        <v>0</v>
      </c>
      <c r="AC676" s="3">
        <f>IF(IF(AA676&gt;0,$Q$4-$Q$3,$Q$4-Расчет!X690)&gt;0,IF(AA676&gt;0,$Q$4-$Q$3,$Q$4-Расчет!X690),0)</f>
        <v>0</v>
      </c>
      <c r="AD676" s="3">
        <f t="shared" si="86"/>
        <v>0</v>
      </c>
      <c r="AE676" s="3">
        <f>IF(IF(AC676&gt;0,$Q$5-$Q$4,$Q$5-Расчет!X690)&gt;0,IF(AC676&gt;0,$Q$5-$Q$4,$Q$5-Расчет!X690),0)</f>
        <v>0</v>
      </c>
      <c r="AF676" s="3">
        <f t="shared" si="87"/>
        <v>0</v>
      </c>
      <c r="AG676" s="3">
        <f>IF(IF(AE676&gt;0,$Q$6-$Q$5,$Q$6-Расчет!X690)&gt;0,IF(AE676&gt;0,$Q$6-$Q$5,$Q$6-Расчет!X690),0)</f>
        <v>0</v>
      </c>
      <c r="AH676" s="3">
        <f t="shared" si="88"/>
        <v>0</v>
      </c>
    </row>
    <row r="677" spans="1:34" x14ac:dyDescent="0.25">
      <c r="A677" s="3">
        <f>IF(Расчет!H691='ФОРМУЛЫ!'!$B$4,Расчет!G691*Расчет!$N$28,IF(Расчет!H691='ФОРМУЛЫ!'!$B$5,Расчет!G691,IF(Расчет!H691='ФОРМУЛЫ!'!$B$6,Расчет!G691*Расчет!$O$28,0)))</f>
        <v>0</v>
      </c>
      <c r="B677" s="3">
        <f>A677*Расчет!E691</f>
        <v>0</v>
      </c>
      <c r="C677" s="3">
        <f>IF(Расчет!J691='ФОРМУЛЫ!'!$B$3,Расчет!G691*Расчет!I691/100,IF(Расчет!J691='ФОРМУЛЫ!'!$B$4,Расчет!I691*Расчет!$N$28,IF(Расчет!J691='ФОРМУЛЫ!'!$B$5,Расчет!I691,IF(Расчет!J691='ФОРМУЛЫ!'!$B$6,Расчет!I691*Расчет!$O$28,0))))</f>
        <v>0</v>
      </c>
      <c r="D677" s="3">
        <f>C677*Расчет!E691</f>
        <v>0</v>
      </c>
      <c r="E677" s="3">
        <f t="shared" si="81"/>
        <v>0</v>
      </c>
      <c r="F677" s="3">
        <f>E677*Расчет!E691</f>
        <v>0</v>
      </c>
      <c r="G677" s="3">
        <f>IF(Расчет!M691="",'ФОРМУЛЫ!'!E677*(100+Расчет!$M$28)/100,'ФОРМУЛЫ!'!E677*(100+Расчет!M691)/100)</f>
        <v>0</v>
      </c>
      <c r="H677" s="7">
        <f>IF(Расчет!M691="",ROUND(Расчет!K691*(1+Расчет!$M$28/100),0),ROUND(Расчет!K691*(1+Расчет!M691/100),0))</f>
        <v>0</v>
      </c>
      <c r="I677" s="7">
        <f>IF(Расчет!M691="",(Расчет!$M$28+100)/100,(Расчет!M691+100)/100)</f>
        <v>1.2</v>
      </c>
      <c r="J677" s="5">
        <f>IF(Расчет!P691="",IF($O$16=0,'ФОРМУЛЫ!'!H677,ROUND(Расчет!K691*'ФОРМУЛЫ!'!I677+L677,0)),Расчет!P691)</f>
        <v>0</v>
      </c>
      <c r="K677" s="5">
        <f>J677*Расчет!E691</f>
        <v>0</v>
      </c>
      <c r="L677" s="3">
        <f>IF($O$16=0,0,$M$16*(Расчет!K691/$O$16))</f>
        <v>0</v>
      </c>
      <c r="O677" s="3">
        <f>IF(Расчет!P691=0,Расчет!L691,0)</f>
        <v>0</v>
      </c>
      <c r="P677" s="12">
        <f t="shared" si="82"/>
        <v>0</v>
      </c>
      <c r="Q677" s="3">
        <f>IF(Расчет!H691='ФОРМУЛЫ!'!$B$5,'ФОРМУЛЫ!'!A677,0)</f>
        <v>0</v>
      </c>
      <c r="R677" s="3">
        <f>IF(Расчет!H691='ФОРМУЛЫ!'!$B$4,'ФОРМУЛЫ!'!A677,0)</f>
        <v>0</v>
      </c>
      <c r="S677" s="3">
        <f>IF(Расчет!H691='ФОРМУЛЫ!'!$B$6,'ФОРМУЛЫ!'!A677,0)</f>
        <v>0</v>
      </c>
      <c r="T677" s="5">
        <f>ROUND((IF(Расчет!R691='ФОРМУЛЫ!'!$E$3,(A677-A677/1.18),IF(Расчет!R691='ФОРМУЛЫ!'!$E$4,0,IF(Расчет!R691='ФОРМУЛЫ!'!$E$5,(A677-A677/1.1),X))))*Расчет!E691,2)</f>
        <v>0</v>
      </c>
      <c r="U677" s="3">
        <f>ROUND((IF(Расчет!R691='ФОРМУЛЫ!'!$E$3,(J677-J677/1.18),IF(Расчет!R691='ФОРМУЛЫ!'!$E$4,0,IF(Расчет!R691='ФОРМУЛЫ!'!$E$5,(J677-J677/1.1),X))))*Расчет!E691,2)</f>
        <v>0</v>
      </c>
      <c r="V677" s="3">
        <f>ROUND((J677-J677/1.18)*Расчет!E691,2)</f>
        <v>0</v>
      </c>
      <c r="W677" s="3">
        <f>ROUND(A677*Расчет!E691*0.21/365,2)</f>
        <v>0</v>
      </c>
      <c r="X677" s="3">
        <f t="shared" si="83"/>
        <v>0</v>
      </c>
      <c r="Y677" s="3">
        <f>IF(($Q$2-Расчет!X691)&gt;0,($Q$2-Расчет!X691),0)</f>
        <v>0</v>
      </c>
      <c r="Z677" s="3">
        <f t="shared" si="84"/>
        <v>0</v>
      </c>
      <c r="AA677" s="3">
        <f>IF(IF(Y677&gt;0,$Q$3-$Q$2,$Q$3-Расчет!X691)&gt;0,IF(Y677&gt;0,$Q$3-$Q$2,$Q$3-Расчет!X691),0)</f>
        <v>0</v>
      </c>
      <c r="AB677" s="3">
        <f t="shared" si="85"/>
        <v>0</v>
      </c>
      <c r="AC677" s="3">
        <f>IF(IF(AA677&gt;0,$Q$4-$Q$3,$Q$4-Расчет!X691)&gt;0,IF(AA677&gt;0,$Q$4-$Q$3,$Q$4-Расчет!X691),0)</f>
        <v>0</v>
      </c>
      <c r="AD677" s="3">
        <f t="shared" si="86"/>
        <v>0</v>
      </c>
      <c r="AE677" s="3">
        <f>IF(IF(AC677&gt;0,$Q$5-$Q$4,$Q$5-Расчет!X691)&gt;0,IF(AC677&gt;0,$Q$5-$Q$4,$Q$5-Расчет!X691),0)</f>
        <v>0</v>
      </c>
      <c r="AF677" s="3">
        <f t="shared" si="87"/>
        <v>0</v>
      </c>
      <c r="AG677" s="3">
        <f>IF(IF(AE677&gt;0,$Q$6-$Q$5,$Q$6-Расчет!X691)&gt;0,IF(AE677&gt;0,$Q$6-$Q$5,$Q$6-Расчет!X691),0)</f>
        <v>0</v>
      </c>
      <c r="AH677" s="3">
        <f t="shared" si="88"/>
        <v>0</v>
      </c>
    </row>
    <row r="678" spans="1:34" x14ac:dyDescent="0.25">
      <c r="A678" s="3">
        <f>IF(Расчет!H692='ФОРМУЛЫ!'!$B$4,Расчет!G692*Расчет!$N$28,IF(Расчет!H692='ФОРМУЛЫ!'!$B$5,Расчет!G692,IF(Расчет!H692='ФОРМУЛЫ!'!$B$6,Расчет!G692*Расчет!$O$28,0)))</f>
        <v>0</v>
      </c>
      <c r="B678" s="3">
        <f>A678*Расчет!E692</f>
        <v>0</v>
      </c>
      <c r="C678" s="3">
        <f>IF(Расчет!J692='ФОРМУЛЫ!'!$B$3,Расчет!G692*Расчет!I692/100,IF(Расчет!J692='ФОРМУЛЫ!'!$B$4,Расчет!I692*Расчет!$N$28,IF(Расчет!J692='ФОРМУЛЫ!'!$B$5,Расчет!I692,IF(Расчет!J692='ФОРМУЛЫ!'!$B$6,Расчет!I692*Расчет!$O$28,0))))</f>
        <v>0</v>
      </c>
      <c r="D678" s="3">
        <f>C678*Расчет!E692</f>
        <v>0</v>
      </c>
      <c r="E678" s="3">
        <f t="shared" si="81"/>
        <v>0</v>
      </c>
      <c r="F678" s="3">
        <f>E678*Расчет!E692</f>
        <v>0</v>
      </c>
      <c r="G678" s="3">
        <f>IF(Расчет!M692="",'ФОРМУЛЫ!'!E678*(100+Расчет!$M$28)/100,'ФОРМУЛЫ!'!E678*(100+Расчет!M692)/100)</f>
        <v>0</v>
      </c>
      <c r="H678" s="7">
        <f>IF(Расчет!M692="",ROUND(Расчет!K692*(1+Расчет!$M$28/100),0),ROUND(Расчет!K692*(1+Расчет!M692/100),0))</f>
        <v>0</v>
      </c>
      <c r="I678" s="7">
        <f>IF(Расчет!M692="",(Расчет!$M$28+100)/100,(Расчет!M692+100)/100)</f>
        <v>1.2</v>
      </c>
      <c r="J678" s="5">
        <f>IF(Расчет!P692="",IF($O$16=0,'ФОРМУЛЫ!'!H678,ROUND(Расчет!K692*'ФОРМУЛЫ!'!I678+L678,0)),Расчет!P692)</f>
        <v>0</v>
      </c>
      <c r="K678" s="5">
        <f>J678*Расчет!E692</f>
        <v>0</v>
      </c>
      <c r="L678" s="3">
        <f>IF($O$16=0,0,$M$16*(Расчет!K692/$O$16))</f>
        <v>0</v>
      </c>
      <c r="O678" s="3">
        <f>IF(Расчет!P692=0,Расчет!L692,0)</f>
        <v>0</v>
      </c>
      <c r="P678" s="12">
        <f t="shared" si="82"/>
        <v>0</v>
      </c>
      <c r="Q678" s="3">
        <f>IF(Расчет!H692='ФОРМУЛЫ!'!$B$5,'ФОРМУЛЫ!'!A678,0)</f>
        <v>0</v>
      </c>
      <c r="R678" s="3">
        <f>IF(Расчет!H692='ФОРМУЛЫ!'!$B$4,'ФОРМУЛЫ!'!A678,0)</f>
        <v>0</v>
      </c>
      <c r="S678" s="3">
        <f>IF(Расчет!H692='ФОРМУЛЫ!'!$B$6,'ФОРМУЛЫ!'!A678,0)</f>
        <v>0</v>
      </c>
      <c r="T678" s="5">
        <f>ROUND((IF(Расчет!R692='ФОРМУЛЫ!'!$E$3,(A678-A678/1.18),IF(Расчет!R692='ФОРМУЛЫ!'!$E$4,0,IF(Расчет!R692='ФОРМУЛЫ!'!$E$5,(A678-A678/1.1),X))))*Расчет!E692,2)</f>
        <v>0</v>
      </c>
      <c r="U678" s="3">
        <f>ROUND((IF(Расчет!R692='ФОРМУЛЫ!'!$E$3,(J678-J678/1.18),IF(Расчет!R692='ФОРМУЛЫ!'!$E$4,0,IF(Расчет!R692='ФОРМУЛЫ!'!$E$5,(J678-J678/1.1),X))))*Расчет!E692,2)</f>
        <v>0</v>
      </c>
      <c r="V678" s="3">
        <f>ROUND((J678-J678/1.18)*Расчет!E692,2)</f>
        <v>0</v>
      </c>
      <c r="W678" s="3">
        <f>ROUND(A678*Расчет!E692*0.21/365,2)</f>
        <v>0</v>
      </c>
      <c r="X678" s="3">
        <f t="shared" si="83"/>
        <v>0</v>
      </c>
      <c r="Y678" s="3">
        <f>IF(($Q$2-Расчет!X692)&gt;0,($Q$2-Расчет!X692),0)</f>
        <v>0</v>
      </c>
      <c r="Z678" s="3">
        <f t="shared" si="84"/>
        <v>0</v>
      </c>
      <c r="AA678" s="3">
        <f>IF(IF(Y678&gt;0,$Q$3-$Q$2,$Q$3-Расчет!X692)&gt;0,IF(Y678&gt;0,$Q$3-$Q$2,$Q$3-Расчет!X692),0)</f>
        <v>0</v>
      </c>
      <c r="AB678" s="3">
        <f t="shared" si="85"/>
        <v>0</v>
      </c>
      <c r="AC678" s="3">
        <f>IF(IF(AA678&gt;0,$Q$4-$Q$3,$Q$4-Расчет!X692)&gt;0,IF(AA678&gt;0,$Q$4-$Q$3,$Q$4-Расчет!X692),0)</f>
        <v>0</v>
      </c>
      <c r="AD678" s="3">
        <f t="shared" si="86"/>
        <v>0</v>
      </c>
      <c r="AE678" s="3">
        <f>IF(IF(AC678&gt;0,$Q$5-$Q$4,$Q$5-Расчет!X692)&gt;0,IF(AC678&gt;0,$Q$5-$Q$4,$Q$5-Расчет!X692),0)</f>
        <v>0</v>
      </c>
      <c r="AF678" s="3">
        <f t="shared" si="87"/>
        <v>0</v>
      </c>
      <c r="AG678" s="3">
        <f>IF(IF(AE678&gt;0,$Q$6-$Q$5,$Q$6-Расчет!X692)&gt;0,IF(AE678&gt;0,$Q$6-$Q$5,$Q$6-Расчет!X692),0)</f>
        <v>0</v>
      </c>
      <c r="AH678" s="3">
        <f t="shared" si="88"/>
        <v>0</v>
      </c>
    </row>
    <row r="679" spans="1:34" x14ac:dyDescent="0.25">
      <c r="A679" s="3">
        <f>IF(Расчет!H693='ФОРМУЛЫ!'!$B$4,Расчет!G693*Расчет!$N$28,IF(Расчет!H693='ФОРМУЛЫ!'!$B$5,Расчет!G693,IF(Расчет!H693='ФОРМУЛЫ!'!$B$6,Расчет!G693*Расчет!$O$28,0)))</f>
        <v>0</v>
      </c>
      <c r="B679" s="3">
        <f>A679*Расчет!E693</f>
        <v>0</v>
      </c>
      <c r="C679" s="3">
        <f>IF(Расчет!J693='ФОРМУЛЫ!'!$B$3,Расчет!G693*Расчет!I693/100,IF(Расчет!J693='ФОРМУЛЫ!'!$B$4,Расчет!I693*Расчет!$N$28,IF(Расчет!J693='ФОРМУЛЫ!'!$B$5,Расчет!I693,IF(Расчет!J693='ФОРМУЛЫ!'!$B$6,Расчет!I693*Расчет!$O$28,0))))</f>
        <v>0</v>
      </c>
      <c r="D679" s="3">
        <f>C679*Расчет!E693</f>
        <v>0</v>
      </c>
      <c r="E679" s="3">
        <f t="shared" si="81"/>
        <v>0</v>
      </c>
      <c r="F679" s="3">
        <f>E679*Расчет!E693</f>
        <v>0</v>
      </c>
      <c r="G679" s="3">
        <f>IF(Расчет!M693="",'ФОРМУЛЫ!'!E679*(100+Расчет!$M$28)/100,'ФОРМУЛЫ!'!E679*(100+Расчет!M693)/100)</f>
        <v>0</v>
      </c>
      <c r="H679" s="7">
        <f>IF(Расчет!M693="",ROUND(Расчет!K693*(1+Расчет!$M$28/100),0),ROUND(Расчет!K693*(1+Расчет!M693/100),0))</f>
        <v>0</v>
      </c>
      <c r="I679" s="7">
        <f>IF(Расчет!M693="",(Расчет!$M$28+100)/100,(Расчет!M693+100)/100)</f>
        <v>1.2</v>
      </c>
      <c r="J679" s="5">
        <f>IF(Расчет!P693="",IF($O$16=0,'ФОРМУЛЫ!'!H679,ROUND(Расчет!K693*'ФОРМУЛЫ!'!I679+L679,0)),Расчет!P693)</f>
        <v>0</v>
      </c>
      <c r="K679" s="5">
        <f>J679*Расчет!E693</f>
        <v>0</v>
      </c>
      <c r="L679" s="3">
        <f>IF($O$16=0,0,$M$16*(Расчет!K693/$O$16))</f>
        <v>0</v>
      </c>
      <c r="O679" s="3">
        <f>IF(Расчет!P693=0,Расчет!L693,0)</f>
        <v>0</v>
      </c>
      <c r="P679" s="12">
        <f t="shared" si="82"/>
        <v>0</v>
      </c>
      <c r="Q679" s="3">
        <f>IF(Расчет!H693='ФОРМУЛЫ!'!$B$5,'ФОРМУЛЫ!'!A679,0)</f>
        <v>0</v>
      </c>
      <c r="R679" s="3">
        <f>IF(Расчет!H693='ФОРМУЛЫ!'!$B$4,'ФОРМУЛЫ!'!A679,0)</f>
        <v>0</v>
      </c>
      <c r="S679" s="3">
        <f>IF(Расчет!H693='ФОРМУЛЫ!'!$B$6,'ФОРМУЛЫ!'!A679,0)</f>
        <v>0</v>
      </c>
      <c r="T679" s="5">
        <f>ROUND((IF(Расчет!R693='ФОРМУЛЫ!'!$E$3,(A679-A679/1.18),IF(Расчет!R693='ФОРМУЛЫ!'!$E$4,0,IF(Расчет!R693='ФОРМУЛЫ!'!$E$5,(A679-A679/1.1),X))))*Расчет!E693,2)</f>
        <v>0</v>
      </c>
      <c r="U679" s="3">
        <f>ROUND((IF(Расчет!R693='ФОРМУЛЫ!'!$E$3,(J679-J679/1.18),IF(Расчет!R693='ФОРМУЛЫ!'!$E$4,0,IF(Расчет!R693='ФОРМУЛЫ!'!$E$5,(J679-J679/1.1),X))))*Расчет!E693,2)</f>
        <v>0</v>
      </c>
      <c r="V679" s="3">
        <f>ROUND((J679-J679/1.18)*Расчет!E693,2)</f>
        <v>0</v>
      </c>
      <c r="W679" s="3">
        <f>ROUND(A679*Расчет!E693*0.21/365,2)</f>
        <v>0</v>
      </c>
      <c r="X679" s="3">
        <f t="shared" si="83"/>
        <v>0</v>
      </c>
      <c r="Y679" s="3">
        <f>IF(($Q$2-Расчет!X693)&gt;0,($Q$2-Расчет!X693),0)</f>
        <v>0</v>
      </c>
      <c r="Z679" s="3">
        <f t="shared" si="84"/>
        <v>0</v>
      </c>
      <c r="AA679" s="3">
        <f>IF(IF(Y679&gt;0,$Q$3-$Q$2,$Q$3-Расчет!X693)&gt;0,IF(Y679&gt;0,$Q$3-$Q$2,$Q$3-Расчет!X693),0)</f>
        <v>0</v>
      </c>
      <c r="AB679" s="3">
        <f t="shared" si="85"/>
        <v>0</v>
      </c>
      <c r="AC679" s="3">
        <f>IF(IF(AA679&gt;0,$Q$4-$Q$3,$Q$4-Расчет!X693)&gt;0,IF(AA679&gt;0,$Q$4-$Q$3,$Q$4-Расчет!X693),0)</f>
        <v>0</v>
      </c>
      <c r="AD679" s="3">
        <f t="shared" si="86"/>
        <v>0</v>
      </c>
      <c r="AE679" s="3">
        <f>IF(IF(AC679&gt;0,$Q$5-$Q$4,$Q$5-Расчет!X693)&gt;0,IF(AC679&gt;0,$Q$5-$Q$4,$Q$5-Расчет!X693),0)</f>
        <v>0</v>
      </c>
      <c r="AF679" s="3">
        <f t="shared" si="87"/>
        <v>0</v>
      </c>
      <c r="AG679" s="3">
        <f>IF(IF(AE679&gt;0,$Q$6-$Q$5,$Q$6-Расчет!X693)&gt;0,IF(AE679&gt;0,$Q$6-$Q$5,$Q$6-Расчет!X693),0)</f>
        <v>0</v>
      </c>
      <c r="AH679" s="3">
        <f t="shared" si="88"/>
        <v>0</v>
      </c>
    </row>
    <row r="680" spans="1:34" x14ac:dyDescent="0.25">
      <c r="A680" s="3">
        <f>IF(Расчет!H694='ФОРМУЛЫ!'!$B$4,Расчет!G694*Расчет!$N$28,IF(Расчет!H694='ФОРМУЛЫ!'!$B$5,Расчет!G694,IF(Расчет!H694='ФОРМУЛЫ!'!$B$6,Расчет!G694*Расчет!$O$28,0)))</f>
        <v>0</v>
      </c>
      <c r="B680" s="3">
        <f>A680*Расчет!E694</f>
        <v>0</v>
      </c>
      <c r="C680" s="3">
        <f>IF(Расчет!J694='ФОРМУЛЫ!'!$B$3,Расчет!G694*Расчет!I694/100,IF(Расчет!J694='ФОРМУЛЫ!'!$B$4,Расчет!I694*Расчет!$N$28,IF(Расчет!J694='ФОРМУЛЫ!'!$B$5,Расчет!I694,IF(Расчет!J694='ФОРМУЛЫ!'!$B$6,Расчет!I694*Расчет!$O$28,0))))</f>
        <v>0</v>
      </c>
      <c r="D680" s="3">
        <f>C680*Расчет!E694</f>
        <v>0</v>
      </c>
      <c r="E680" s="3">
        <f t="shared" si="81"/>
        <v>0</v>
      </c>
      <c r="F680" s="3">
        <f>E680*Расчет!E694</f>
        <v>0</v>
      </c>
      <c r="G680" s="3">
        <f>IF(Расчет!M694="",'ФОРМУЛЫ!'!E680*(100+Расчет!$M$28)/100,'ФОРМУЛЫ!'!E680*(100+Расчет!M694)/100)</f>
        <v>0</v>
      </c>
      <c r="H680" s="7">
        <f>IF(Расчет!M694="",ROUND(Расчет!K694*(1+Расчет!$M$28/100),0),ROUND(Расчет!K694*(1+Расчет!M694/100),0))</f>
        <v>0</v>
      </c>
      <c r="I680" s="7">
        <f>IF(Расчет!M694="",(Расчет!$M$28+100)/100,(Расчет!M694+100)/100)</f>
        <v>1.2</v>
      </c>
      <c r="J680" s="5">
        <f>IF(Расчет!P694="",IF($O$16=0,'ФОРМУЛЫ!'!H680,ROUND(Расчет!K694*'ФОРМУЛЫ!'!I680+L680,0)),Расчет!P694)</f>
        <v>0</v>
      </c>
      <c r="K680" s="5">
        <f>J680*Расчет!E694</f>
        <v>0</v>
      </c>
      <c r="L680" s="3">
        <f>IF($O$16=0,0,$M$16*(Расчет!K694/$O$16))</f>
        <v>0</v>
      </c>
      <c r="O680" s="3">
        <f>IF(Расчет!P694=0,Расчет!L694,0)</f>
        <v>0</v>
      </c>
      <c r="P680" s="12">
        <f t="shared" si="82"/>
        <v>0</v>
      </c>
      <c r="Q680" s="3">
        <f>IF(Расчет!H694='ФОРМУЛЫ!'!$B$5,'ФОРМУЛЫ!'!A680,0)</f>
        <v>0</v>
      </c>
      <c r="R680" s="3">
        <f>IF(Расчет!H694='ФОРМУЛЫ!'!$B$4,'ФОРМУЛЫ!'!A680,0)</f>
        <v>0</v>
      </c>
      <c r="S680" s="3">
        <f>IF(Расчет!H694='ФОРМУЛЫ!'!$B$6,'ФОРМУЛЫ!'!A680,0)</f>
        <v>0</v>
      </c>
      <c r="T680" s="5">
        <f>ROUND((IF(Расчет!R694='ФОРМУЛЫ!'!$E$3,(A680-A680/1.18),IF(Расчет!R694='ФОРМУЛЫ!'!$E$4,0,IF(Расчет!R694='ФОРМУЛЫ!'!$E$5,(A680-A680/1.1),X))))*Расчет!E694,2)</f>
        <v>0</v>
      </c>
      <c r="U680" s="3">
        <f>ROUND((IF(Расчет!R694='ФОРМУЛЫ!'!$E$3,(J680-J680/1.18),IF(Расчет!R694='ФОРМУЛЫ!'!$E$4,0,IF(Расчет!R694='ФОРМУЛЫ!'!$E$5,(J680-J680/1.1),X))))*Расчет!E694,2)</f>
        <v>0</v>
      </c>
      <c r="V680" s="3">
        <f>ROUND((J680-J680/1.18)*Расчет!E694,2)</f>
        <v>0</v>
      </c>
      <c r="W680" s="3">
        <f>ROUND(A680*Расчет!E694*0.21/365,2)</f>
        <v>0</v>
      </c>
      <c r="X680" s="3">
        <f t="shared" si="83"/>
        <v>0</v>
      </c>
      <c r="Y680" s="3">
        <f>IF(($Q$2-Расчет!X694)&gt;0,($Q$2-Расчет!X694),0)</f>
        <v>0</v>
      </c>
      <c r="Z680" s="3">
        <f t="shared" si="84"/>
        <v>0</v>
      </c>
      <c r="AA680" s="3">
        <f>IF(IF(Y680&gt;0,$Q$3-$Q$2,$Q$3-Расчет!X694)&gt;0,IF(Y680&gt;0,$Q$3-$Q$2,$Q$3-Расчет!X694),0)</f>
        <v>0</v>
      </c>
      <c r="AB680" s="3">
        <f t="shared" si="85"/>
        <v>0</v>
      </c>
      <c r="AC680" s="3">
        <f>IF(IF(AA680&gt;0,$Q$4-$Q$3,$Q$4-Расчет!X694)&gt;0,IF(AA680&gt;0,$Q$4-$Q$3,$Q$4-Расчет!X694),0)</f>
        <v>0</v>
      </c>
      <c r="AD680" s="3">
        <f t="shared" si="86"/>
        <v>0</v>
      </c>
      <c r="AE680" s="3">
        <f>IF(IF(AC680&gt;0,$Q$5-$Q$4,$Q$5-Расчет!X694)&gt;0,IF(AC680&gt;0,$Q$5-$Q$4,$Q$5-Расчет!X694),0)</f>
        <v>0</v>
      </c>
      <c r="AF680" s="3">
        <f t="shared" si="87"/>
        <v>0</v>
      </c>
      <c r="AG680" s="3">
        <f>IF(IF(AE680&gt;0,$Q$6-$Q$5,$Q$6-Расчет!X694)&gt;0,IF(AE680&gt;0,$Q$6-$Q$5,$Q$6-Расчет!X694),0)</f>
        <v>0</v>
      </c>
      <c r="AH680" s="3">
        <f t="shared" si="88"/>
        <v>0</v>
      </c>
    </row>
    <row r="681" spans="1:34" x14ac:dyDescent="0.25">
      <c r="A681" s="3">
        <f>IF(Расчет!H695='ФОРМУЛЫ!'!$B$4,Расчет!G695*Расчет!$N$28,IF(Расчет!H695='ФОРМУЛЫ!'!$B$5,Расчет!G695,IF(Расчет!H695='ФОРМУЛЫ!'!$B$6,Расчет!G695*Расчет!$O$28,0)))</f>
        <v>0</v>
      </c>
      <c r="B681" s="3">
        <f>A681*Расчет!E695</f>
        <v>0</v>
      </c>
      <c r="C681" s="3">
        <f>IF(Расчет!J695='ФОРМУЛЫ!'!$B$3,Расчет!G695*Расчет!I695/100,IF(Расчет!J695='ФОРМУЛЫ!'!$B$4,Расчет!I695*Расчет!$N$28,IF(Расчет!J695='ФОРМУЛЫ!'!$B$5,Расчет!I695,IF(Расчет!J695='ФОРМУЛЫ!'!$B$6,Расчет!I695*Расчет!$O$28,0))))</f>
        <v>0</v>
      </c>
      <c r="D681" s="3">
        <f>C681*Расчет!E695</f>
        <v>0</v>
      </c>
      <c r="E681" s="3">
        <f t="shared" si="81"/>
        <v>0</v>
      </c>
      <c r="F681" s="3">
        <f>E681*Расчет!E695</f>
        <v>0</v>
      </c>
      <c r="G681" s="3">
        <f>IF(Расчет!M695="",'ФОРМУЛЫ!'!E681*(100+Расчет!$M$28)/100,'ФОРМУЛЫ!'!E681*(100+Расчет!M695)/100)</f>
        <v>0</v>
      </c>
      <c r="H681" s="7">
        <f>IF(Расчет!M695="",ROUND(Расчет!K695*(1+Расчет!$M$28/100),0),ROUND(Расчет!K695*(1+Расчет!M695/100),0))</f>
        <v>0</v>
      </c>
      <c r="I681" s="7">
        <f>IF(Расчет!M695="",(Расчет!$M$28+100)/100,(Расчет!M695+100)/100)</f>
        <v>1.2</v>
      </c>
      <c r="J681" s="5">
        <f>IF(Расчет!P695="",IF($O$16=0,'ФОРМУЛЫ!'!H681,ROUND(Расчет!K695*'ФОРМУЛЫ!'!I681+L681,0)),Расчет!P695)</f>
        <v>0</v>
      </c>
      <c r="K681" s="5">
        <f>J681*Расчет!E695</f>
        <v>0</v>
      </c>
      <c r="L681" s="3">
        <f>IF($O$16=0,0,$M$16*(Расчет!K695/$O$16))</f>
        <v>0</v>
      </c>
      <c r="O681" s="3">
        <f>IF(Расчет!P695=0,Расчет!L695,0)</f>
        <v>0</v>
      </c>
      <c r="P681" s="12">
        <f t="shared" si="82"/>
        <v>0</v>
      </c>
      <c r="Q681" s="3">
        <f>IF(Расчет!H695='ФОРМУЛЫ!'!$B$5,'ФОРМУЛЫ!'!A681,0)</f>
        <v>0</v>
      </c>
      <c r="R681" s="3">
        <f>IF(Расчет!H695='ФОРМУЛЫ!'!$B$4,'ФОРМУЛЫ!'!A681,0)</f>
        <v>0</v>
      </c>
      <c r="S681" s="3">
        <f>IF(Расчет!H695='ФОРМУЛЫ!'!$B$6,'ФОРМУЛЫ!'!A681,0)</f>
        <v>0</v>
      </c>
      <c r="T681" s="5">
        <f>ROUND((IF(Расчет!R695='ФОРМУЛЫ!'!$E$3,(A681-A681/1.18),IF(Расчет!R695='ФОРМУЛЫ!'!$E$4,0,IF(Расчет!R695='ФОРМУЛЫ!'!$E$5,(A681-A681/1.1),X))))*Расчет!E695,2)</f>
        <v>0</v>
      </c>
      <c r="U681" s="3">
        <f>ROUND((IF(Расчет!R695='ФОРМУЛЫ!'!$E$3,(J681-J681/1.18),IF(Расчет!R695='ФОРМУЛЫ!'!$E$4,0,IF(Расчет!R695='ФОРМУЛЫ!'!$E$5,(J681-J681/1.1),X))))*Расчет!E695,2)</f>
        <v>0</v>
      </c>
      <c r="V681" s="3">
        <f>ROUND((J681-J681/1.18)*Расчет!E695,2)</f>
        <v>0</v>
      </c>
      <c r="W681" s="3">
        <f>ROUND(A681*Расчет!E695*0.21/365,2)</f>
        <v>0</v>
      </c>
      <c r="X681" s="3">
        <f t="shared" si="83"/>
        <v>0</v>
      </c>
      <c r="Y681" s="3">
        <f>IF(($Q$2-Расчет!X695)&gt;0,($Q$2-Расчет!X695),0)</f>
        <v>0</v>
      </c>
      <c r="Z681" s="3">
        <f t="shared" si="84"/>
        <v>0</v>
      </c>
      <c r="AA681" s="3">
        <f>IF(IF(Y681&gt;0,$Q$3-$Q$2,$Q$3-Расчет!X695)&gt;0,IF(Y681&gt;0,$Q$3-$Q$2,$Q$3-Расчет!X695),0)</f>
        <v>0</v>
      </c>
      <c r="AB681" s="3">
        <f t="shared" si="85"/>
        <v>0</v>
      </c>
      <c r="AC681" s="3">
        <f>IF(IF(AA681&gt;0,$Q$4-$Q$3,$Q$4-Расчет!X695)&gt;0,IF(AA681&gt;0,$Q$4-$Q$3,$Q$4-Расчет!X695),0)</f>
        <v>0</v>
      </c>
      <c r="AD681" s="3">
        <f t="shared" si="86"/>
        <v>0</v>
      </c>
      <c r="AE681" s="3">
        <f>IF(IF(AC681&gt;0,$Q$5-$Q$4,$Q$5-Расчет!X695)&gt;0,IF(AC681&gt;0,$Q$5-$Q$4,$Q$5-Расчет!X695),0)</f>
        <v>0</v>
      </c>
      <c r="AF681" s="3">
        <f t="shared" si="87"/>
        <v>0</v>
      </c>
      <c r="AG681" s="3">
        <f>IF(IF(AE681&gt;0,$Q$6-$Q$5,$Q$6-Расчет!X695)&gt;0,IF(AE681&gt;0,$Q$6-$Q$5,$Q$6-Расчет!X695),0)</f>
        <v>0</v>
      </c>
      <c r="AH681" s="3">
        <f t="shared" si="88"/>
        <v>0</v>
      </c>
    </row>
    <row r="682" spans="1:34" x14ac:dyDescent="0.25">
      <c r="A682" s="3">
        <f>IF(Расчет!H696='ФОРМУЛЫ!'!$B$4,Расчет!G696*Расчет!$N$28,IF(Расчет!H696='ФОРМУЛЫ!'!$B$5,Расчет!G696,IF(Расчет!H696='ФОРМУЛЫ!'!$B$6,Расчет!G696*Расчет!$O$28,0)))</f>
        <v>0</v>
      </c>
      <c r="B682" s="3">
        <f>A682*Расчет!E696</f>
        <v>0</v>
      </c>
      <c r="C682" s="3">
        <f>IF(Расчет!J696='ФОРМУЛЫ!'!$B$3,Расчет!G696*Расчет!I696/100,IF(Расчет!J696='ФОРМУЛЫ!'!$B$4,Расчет!I696*Расчет!$N$28,IF(Расчет!J696='ФОРМУЛЫ!'!$B$5,Расчет!I696,IF(Расчет!J696='ФОРМУЛЫ!'!$B$6,Расчет!I696*Расчет!$O$28,0))))</f>
        <v>0</v>
      </c>
      <c r="D682" s="3">
        <f>C682*Расчет!E696</f>
        <v>0</v>
      </c>
      <c r="E682" s="3">
        <f t="shared" si="81"/>
        <v>0</v>
      </c>
      <c r="F682" s="3">
        <f>E682*Расчет!E696</f>
        <v>0</v>
      </c>
      <c r="G682" s="3">
        <f>IF(Расчет!M696="",'ФОРМУЛЫ!'!E682*(100+Расчет!$M$28)/100,'ФОРМУЛЫ!'!E682*(100+Расчет!M696)/100)</f>
        <v>0</v>
      </c>
      <c r="H682" s="7">
        <f>IF(Расчет!M696="",ROUND(Расчет!K696*(1+Расчет!$M$28/100),0),ROUND(Расчет!K696*(1+Расчет!M696/100),0))</f>
        <v>0</v>
      </c>
      <c r="I682" s="7">
        <f>IF(Расчет!M696="",(Расчет!$M$28+100)/100,(Расчет!M696+100)/100)</f>
        <v>1.2</v>
      </c>
      <c r="J682" s="5">
        <f>IF(Расчет!P696="",IF($O$16=0,'ФОРМУЛЫ!'!H682,ROUND(Расчет!K696*'ФОРМУЛЫ!'!I682+L682,0)),Расчет!P696)</f>
        <v>0</v>
      </c>
      <c r="K682" s="5">
        <f>J682*Расчет!E696</f>
        <v>0</v>
      </c>
      <c r="L682" s="3">
        <f>IF($O$16=0,0,$M$16*(Расчет!K696/$O$16))</f>
        <v>0</v>
      </c>
      <c r="O682" s="3">
        <f>IF(Расчет!P696=0,Расчет!L696,0)</f>
        <v>0</v>
      </c>
      <c r="P682" s="12">
        <f t="shared" si="82"/>
        <v>0</v>
      </c>
      <c r="Q682" s="3">
        <f>IF(Расчет!H696='ФОРМУЛЫ!'!$B$5,'ФОРМУЛЫ!'!A682,0)</f>
        <v>0</v>
      </c>
      <c r="R682" s="3">
        <f>IF(Расчет!H696='ФОРМУЛЫ!'!$B$4,'ФОРМУЛЫ!'!A682,0)</f>
        <v>0</v>
      </c>
      <c r="S682" s="3">
        <f>IF(Расчет!H696='ФОРМУЛЫ!'!$B$6,'ФОРМУЛЫ!'!A682,0)</f>
        <v>0</v>
      </c>
      <c r="T682" s="5">
        <f>ROUND((IF(Расчет!R696='ФОРМУЛЫ!'!$E$3,(A682-A682/1.18),IF(Расчет!R696='ФОРМУЛЫ!'!$E$4,0,IF(Расчет!R696='ФОРМУЛЫ!'!$E$5,(A682-A682/1.1),X))))*Расчет!E696,2)</f>
        <v>0</v>
      </c>
      <c r="U682" s="3">
        <f>ROUND((IF(Расчет!R696='ФОРМУЛЫ!'!$E$3,(J682-J682/1.18),IF(Расчет!R696='ФОРМУЛЫ!'!$E$4,0,IF(Расчет!R696='ФОРМУЛЫ!'!$E$5,(J682-J682/1.1),X))))*Расчет!E696,2)</f>
        <v>0</v>
      </c>
      <c r="V682" s="3">
        <f>ROUND((J682-J682/1.18)*Расчет!E696,2)</f>
        <v>0</v>
      </c>
      <c r="W682" s="3">
        <f>ROUND(A682*Расчет!E696*0.21/365,2)</f>
        <v>0</v>
      </c>
      <c r="X682" s="3">
        <f t="shared" si="83"/>
        <v>0</v>
      </c>
      <c r="Y682" s="3">
        <f>IF(($Q$2-Расчет!X696)&gt;0,($Q$2-Расчет!X696),0)</f>
        <v>0</v>
      </c>
      <c r="Z682" s="3">
        <f t="shared" si="84"/>
        <v>0</v>
      </c>
      <c r="AA682" s="3">
        <f>IF(IF(Y682&gt;0,$Q$3-$Q$2,$Q$3-Расчет!X696)&gt;0,IF(Y682&gt;0,$Q$3-$Q$2,$Q$3-Расчет!X696),0)</f>
        <v>0</v>
      </c>
      <c r="AB682" s="3">
        <f t="shared" si="85"/>
        <v>0</v>
      </c>
      <c r="AC682" s="3">
        <f>IF(IF(AA682&gt;0,$Q$4-$Q$3,$Q$4-Расчет!X696)&gt;0,IF(AA682&gt;0,$Q$4-$Q$3,$Q$4-Расчет!X696),0)</f>
        <v>0</v>
      </c>
      <c r="AD682" s="3">
        <f t="shared" si="86"/>
        <v>0</v>
      </c>
      <c r="AE682" s="3">
        <f>IF(IF(AC682&gt;0,$Q$5-$Q$4,$Q$5-Расчет!X696)&gt;0,IF(AC682&gt;0,$Q$5-$Q$4,$Q$5-Расчет!X696),0)</f>
        <v>0</v>
      </c>
      <c r="AF682" s="3">
        <f t="shared" si="87"/>
        <v>0</v>
      </c>
      <c r="AG682" s="3">
        <f>IF(IF(AE682&gt;0,$Q$6-$Q$5,$Q$6-Расчет!X696)&gt;0,IF(AE682&gt;0,$Q$6-$Q$5,$Q$6-Расчет!X696),0)</f>
        <v>0</v>
      </c>
      <c r="AH682" s="3">
        <f t="shared" si="88"/>
        <v>0</v>
      </c>
    </row>
    <row r="683" spans="1:34" x14ac:dyDescent="0.25">
      <c r="A683" s="3">
        <f>IF(Расчет!H697='ФОРМУЛЫ!'!$B$4,Расчет!G697*Расчет!$N$28,IF(Расчет!H697='ФОРМУЛЫ!'!$B$5,Расчет!G697,IF(Расчет!H697='ФОРМУЛЫ!'!$B$6,Расчет!G697*Расчет!$O$28,0)))</f>
        <v>0</v>
      </c>
      <c r="B683" s="3">
        <f>A683*Расчет!E697</f>
        <v>0</v>
      </c>
      <c r="C683" s="3">
        <f>IF(Расчет!J697='ФОРМУЛЫ!'!$B$3,Расчет!G697*Расчет!I697/100,IF(Расчет!J697='ФОРМУЛЫ!'!$B$4,Расчет!I697*Расчет!$N$28,IF(Расчет!J697='ФОРМУЛЫ!'!$B$5,Расчет!I697,IF(Расчет!J697='ФОРМУЛЫ!'!$B$6,Расчет!I697*Расчет!$O$28,0))))</f>
        <v>0</v>
      </c>
      <c r="D683" s="3">
        <f>C683*Расчет!E697</f>
        <v>0</v>
      </c>
      <c r="E683" s="3">
        <f t="shared" si="81"/>
        <v>0</v>
      </c>
      <c r="F683" s="3">
        <f>E683*Расчет!E697</f>
        <v>0</v>
      </c>
      <c r="G683" s="3">
        <f>IF(Расчет!M697="",'ФОРМУЛЫ!'!E683*(100+Расчет!$M$28)/100,'ФОРМУЛЫ!'!E683*(100+Расчет!M697)/100)</f>
        <v>0</v>
      </c>
      <c r="H683" s="7">
        <f>IF(Расчет!M697="",ROUND(Расчет!K697*(1+Расчет!$M$28/100),0),ROUND(Расчет!K697*(1+Расчет!M697/100),0))</f>
        <v>0</v>
      </c>
      <c r="I683" s="7">
        <f>IF(Расчет!M697="",(Расчет!$M$28+100)/100,(Расчет!M697+100)/100)</f>
        <v>1.2</v>
      </c>
      <c r="J683" s="5">
        <f>IF(Расчет!P697="",IF($O$16=0,'ФОРМУЛЫ!'!H683,ROUND(Расчет!K697*'ФОРМУЛЫ!'!I683+L683,0)),Расчет!P697)</f>
        <v>0</v>
      </c>
      <c r="K683" s="5">
        <f>J683*Расчет!E697</f>
        <v>0</v>
      </c>
      <c r="L683" s="3">
        <f>IF($O$16=0,0,$M$16*(Расчет!K697/$O$16))</f>
        <v>0</v>
      </c>
      <c r="O683" s="3">
        <f>IF(Расчет!P697=0,Расчет!L697,0)</f>
        <v>0</v>
      </c>
      <c r="P683" s="12">
        <f t="shared" si="82"/>
        <v>0</v>
      </c>
      <c r="Q683" s="3">
        <f>IF(Расчет!H697='ФОРМУЛЫ!'!$B$5,'ФОРМУЛЫ!'!A683,0)</f>
        <v>0</v>
      </c>
      <c r="R683" s="3">
        <f>IF(Расчет!H697='ФОРМУЛЫ!'!$B$4,'ФОРМУЛЫ!'!A683,0)</f>
        <v>0</v>
      </c>
      <c r="S683" s="3">
        <f>IF(Расчет!H697='ФОРМУЛЫ!'!$B$6,'ФОРМУЛЫ!'!A683,0)</f>
        <v>0</v>
      </c>
      <c r="T683" s="5">
        <f>ROUND((IF(Расчет!R697='ФОРМУЛЫ!'!$E$3,(A683-A683/1.18),IF(Расчет!R697='ФОРМУЛЫ!'!$E$4,0,IF(Расчет!R697='ФОРМУЛЫ!'!$E$5,(A683-A683/1.1),X))))*Расчет!E697,2)</f>
        <v>0</v>
      </c>
      <c r="U683" s="3">
        <f>ROUND((IF(Расчет!R697='ФОРМУЛЫ!'!$E$3,(J683-J683/1.18),IF(Расчет!R697='ФОРМУЛЫ!'!$E$4,0,IF(Расчет!R697='ФОРМУЛЫ!'!$E$5,(J683-J683/1.1),X))))*Расчет!E697,2)</f>
        <v>0</v>
      </c>
      <c r="V683" s="3">
        <f>ROUND((J683-J683/1.18)*Расчет!E697,2)</f>
        <v>0</v>
      </c>
      <c r="W683" s="3">
        <f>ROUND(A683*Расчет!E697*0.21/365,2)</f>
        <v>0</v>
      </c>
      <c r="X683" s="3">
        <f t="shared" si="83"/>
        <v>0</v>
      </c>
      <c r="Y683" s="3">
        <f>IF(($Q$2-Расчет!X697)&gt;0,($Q$2-Расчет!X697),0)</f>
        <v>0</v>
      </c>
      <c r="Z683" s="3">
        <f t="shared" si="84"/>
        <v>0</v>
      </c>
      <c r="AA683" s="3">
        <f>IF(IF(Y683&gt;0,$Q$3-$Q$2,$Q$3-Расчет!X697)&gt;0,IF(Y683&gt;0,$Q$3-$Q$2,$Q$3-Расчет!X697),0)</f>
        <v>0</v>
      </c>
      <c r="AB683" s="3">
        <f t="shared" si="85"/>
        <v>0</v>
      </c>
      <c r="AC683" s="3">
        <f>IF(IF(AA683&gt;0,$Q$4-$Q$3,$Q$4-Расчет!X697)&gt;0,IF(AA683&gt;0,$Q$4-$Q$3,$Q$4-Расчет!X697),0)</f>
        <v>0</v>
      </c>
      <c r="AD683" s="3">
        <f t="shared" si="86"/>
        <v>0</v>
      </c>
      <c r="AE683" s="3">
        <f>IF(IF(AC683&gt;0,$Q$5-$Q$4,$Q$5-Расчет!X697)&gt;0,IF(AC683&gt;0,$Q$5-$Q$4,$Q$5-Расчет!X697),0)</f>
        <v>0</v>
      </c>
      <c r="AF683" s="3">
        <f t="shared" si="87"/>
        <v>0</v>
      </c>
      <c r="AG683" s="3">
        <f>IF(IF(AE683&gt;0,$Q$6-$Q$5,$Q$6-Расчет!X697)&gt;0,IF(AE683&gt;0,$Q$6-$Q$5,$Q$6-Расчет!X697),0)</f>
        <v>0</v>
      </c>
      <c r="AH683" s="3">
        <f t="shared" si="88"/>
        <v>0</v>
      </c>
    </row>
    <row r="684" spans="1:34" x14ac:dyDescent="0.25">
      <c r="A684" s="3">
        <f>IF(Расчет!H698='ФОРМУЛЫ!'!$B$4,Расчет!G698*Расчет!$N$28,IF(Расчет!H698='ФОРМУЛЫ!'!$B$5,Расчет!G698,IF(Расчет!H698='ФОРМУЛЫ!'!$B$6,Расчет!G698*Расчет!$O$28,0)))</f>
        <v>0</v>
      </c>
      <c r="B684" s="3">
        <f>A684*Расчет!E698</f>
        <v>0</v>
      </c>
      <c r="C684" s="3">
        <f>IF(Расчет!J698='ФОРМУЛЫ!'!$B$3,Расчет!G698*Расчет!I698/100,IF(Расчет!J698='ФОРМУЛЫ!'!$B$4,Расчет!I698*Расчет!$N$28,IF(Расчет!J698='ФОРМУЛЫ!'!$B$5,Расчет!I698,IF(Расчет!J698='ФОРМУЛЫ!'!$B$6,Расчет!I698*Расчет!$O$28,0))))</f>
        <v>0</v>
      </c>
      <c r="D684" s="3">
        <f>C684*Расчет!E698</f>
        <v>0</v>
      </c>
      <c r="E684" s="3">
        <f t="shared" si="81"/>
        <v>0</v>
      </c>
      <c r="F684" s="3">
        <f>E684*Расчет!E698</f>
        <v>0</v>
      </c>
      <c r="G684" s="3">
        <f>IF(Расчет!M698="",'ФОРМУЛЫ!'!E684*(100+Расчет!$M$28)/100,'ФОРМУЛЫ!'!E684*(100+Расчет!M698)/100)</f>
        <v>0</v>
      </c>
      <c r="H684" s="7">
        <f>IF(Расчет!M698="",ROUND(Расчет!K698*(1+Расчет!$M$28/100),0),ROUND(Расчет!K698*(1+Расчет!M698/100),0))</f>
        <v>0</v>
      </c>
      <c r="I684" s="7">
        <f>IF(Расчет!M698="",(Расчет!$M$28+100)/100,(Расчет!M698+100)/100)</f>
        <v>1.2</v>
      </c>
      <c r="J684" s="5">
        <f>IF(Расчет!P698="",IF($O$16=0,'ФОРМУЛЫ!'!H684,ROUND(Расчет!K698*'ФОРМУЛЫ!'!I684+L684,0)),Расчет!P698)</f>
        <v>0</v>
      </c>
      <c r="K684" s="5">
        <f>J684*Расчет!E698</f>
        <v>0</v>
      </c>
      <c r="L684" s="3">
        <f>IF($O$16=0,0,$M$16*(Расчет!K698/$O$16))</f>
        <v>0</v>
      </c>
      <c r="O684" s="3">
        <f>IF(Расчет!P698=0,Расчет!L698,0)</f>
        <v>0</v>
      </c>
      <c r="P684" s="12">
        <f t="shared" si="82"/>
        <v>0</v>
      </c>
      <c r="Q684" s="3">
        <f>IF(Расчет!H698='ФОРМУЛЫ!'!$B$5,'ФОРМУЛЫ!'!A684,0)</f>
        <v>0</v>
      </c>
      <c r="R684" s="3">
        <f>IF(Расчет!H698='ФОРМУЛЫ!'!$B$4,'ФОРМУЛЫ!'!A684,0)</f>
        <v>0</v>
      </c>
      <c r="S684" s="3">
        <f>IF(Расчет!H698='ФОРМУЛЫ!'!$B$6,'ФОРМУЛЫ!'!A684,0)</f>
        <v>0</v>
      </c>
      <c r="T684" s="5">
        <f>ROUND((IF(Расчет!R698='ФОРМУЛЫ!'!$E$3,(A684-A684/1.18),IF(Расчет!R698='ФОРМУЛЫ!'!$E$4,0,IF(Расчет!R698='ФОРМУЛЫ!'!$E$5,(A684-A684/1.1),X))))*Расчет!E698,2)</f>
        <v>0</v>
      </c>
      <c r="U684" s="3">
        <f>ROUND((IF(Расчет!R698='ФОРМУЛЫ!'!$E$3,(J684-J684/1.18),IF(Расчет!R698='ФОРМУЛЫ!'!$E$4,0,IF(Расчет!R698='ФОРМУЛЫ!'!$E$5,(J684-J684/1.1),X))))*Расчет!E698,2)</f>
        <v>0</v>
      </c>
      <c r="V684" s="3">
        <f>ROUND((J684-J684/1.18)*Расчет!E698,2)</f>
        <v>0</v>
      </c>
      <c r="W684" s="3">
        <f>ROUND(A684*Расчет!E698*0.21/365,2)</f>
        <v>0</v>
      </c>
      <c r="X684" s="3">
        <f t="shared" si="83"/>
        <v>0</v>
      </c>
      <c r="Y684" s="3">
        <f>IF(($Q$2-Расчет!X698)&gt;0,($Q$2-Расчет!X698),0)</f>
        <v>0</v>
      </c>
      <c r="Z684" s="3">
        <f t="shared" si="84"/>
        <v>0</v>
      </c>
      <c r="AA684" s="3">
        <f>IF(IF(Y684&gt;0,$Q$3-$Q$2,$Q$3-Расчет!X698)&gt;0,IF(Y684&gt;0,$Q$3-$Q$2,$Q$3-Расчет!X698),0)</f>
        <v>0</v>
      </c>
      <c r="AB684" s="3">
        <f t="shared" si="85"/>
        <v>0</v>
      </c>
      <c r="AC684" s="3">
        <f>IF(IF(AA684&gt;0,$Q$4-$Q$3,$Q$4-Расчет!X698)&gt;0,IF(AA684&gt;0,$Q$4-$Q$3,$Q$4-Расчет!X698),0)</f>
        <v>0</v>
      </c>
      <c r="AD684" s="3">
        <f t="shared" si="86"/>
        <v>0</v>
      </c>
      <c r="AE684" s="3">
        <f>IF(IF(AC684&gt;0,$Q$5-$Q$4,$Q$5-Расчет!X698)&gt;0,IF(AC684&gt;0,$Q$5-$Q$4,$Q$5-Расчет!X698),0)</f>
        <v>0</v>
      </c>
      <c r="AF684" s="3">
        <f t="shared" si="87"/>
        <v>0</v>
      </c>
      <c r="AG684" s="3">
        <f>IF(IF(AE684&gt;0,$Q$6-$Q$5,$Q$6-Расчет!X698)&gt;0,IF(AE684&gt;0,$Q$6-$Q$5,$Q$6-Расчет!X698),0)</f>
        <v>0</v>
      </c>
      <c r="AH684" s="3">
        <f t="shared" si="88"/>
        <v>0</v>
      </c>
    </row>
    <row r="685" spans="1:34" x14ac:dyDescent="0.25">
      <c r="A685" s="3">
        <f>IF(Расчет!H699='ФОРМУЛЫ!'!$B$4,Расчет!G699*Расчет!$N$28,IF(Расчет!H699='ФОРМУЛЫ!'!$B$5,Расчет!G699,IF(Расчет!H699='ФОРМУЛЫ!'!$B$6,Расчет!G699*Расчет!$O$28,0)))</f>
        <v>0</v>
      </c>
      <c r="B685" s="3">
        <f>A685*Расчет!E699</f>
        <v>0</v>
      </c>
      <c r="C685" s="3">
        <f>IF(Расчет!J699='ФОРМУЛЫ!'!$B$3,Расчет!G699*Расчет!I699/100,IF(Расчет!J699='ФОРМУЛЫ!'!$B$4,Расчет!I699*Расчет!$N$28,IF(Расчет!J699='ФОРМУЛЫ!'!$B$5,Расчет!I699,IF(Расчет!J699='ФОРМУЛЫ!'!$B$6,Расчет!I699*Расчет!$O$28,0))))</f>
        <v>0</v>
      </c>
      <c r="D685" s="3">
        <f>C685*Расчет!E699</f>
        <v>0</v>
      </c>
      <c r="E685" s="3">
        <f t="shared" si="81"/>
        <v>0</v>
      </c>
      <c r="F685" s="3">
        <f>E685*Расчет!E699</f>
        <v>0</v>
      </c>
      <c r="G685" s="3">
        <f>IF(Расчет!M699="",'ФОРМУЛЫ!'!E685*(100+Расчет!$M$28)/100,'ФОРМУЛЫ!'!E685*(100+Расчет!M699)/100)</f>
        <v>0</v>
      </c>
      <c r="H685" s="7">
        <f>IF(Расчет!M699="",ROUND(Расчет!K699*(1+Расчет!$M$28/100),0),ROUND(Расчет!K699*(1+Расчет!M699/100),0))</f>
        <v>0</v>
      </c>
      <c r="I685" s="7">
        <f>IF(Расчет!M699="",(Расчет!$M$28+100)/100,(Расчет!M699+100)/100)</f>
        <v>1.2</v>
      </c>
      <c r="J685" s="5">
        <f>IF(Расчет!P699="",IF($O$16=0,'ФОРМУЛЫ!'!H685,ROUND(Расчет!K699*'ФОРМУЛЫ!'!I685+L685,0)),Расчет!P699)</f>
        <v>0</v>
      </c>
      <c r="K685" s="5">
        <f>J685*Расчет!E699</f>
        <v>0</v>
      </c>
      <c r="L685" s="3">
        <f>IF($O$16=0,0,$M$16*(Расчет!K699/$O$16))</f>
        <v>0</v>
      </c>
      <c r="O685" s="3">
        <f>IF(Расчет!P699=0,Расчет!L699,0)</f>
        <v>0</v>
      </c>
      <c r="P685" s="12">
        <f t="shared" si="82"/>
        <v>0</v>
      </c>
      <c r="Q685" s="3">
        <f>IF(Расчет!H699='ФОРМУЛЫ!'!$B$5,'ФОРМУЛЫ!'!A685,0)</f>
        <v>0</v>
      </c>
      <c r="R685" s="3">
        <f>IF(Расчет!H699='ФОРМУЛЫ!'!$B$4,'ФОРМУЛЫ!'!A685,0)</f>
        <v>0</v>
      </c>
      <c r="S685" s="3">
        <f>IF(Расчет!H699='ФОРМУЛЫ!'!$B$6,'ФОРМУЛЫ!'!A685,0)</f>
        <v>0</v>
      </c>
      <c r="T685" s="5">
        <f>ROUND((IF(Расчет!R699='ФОРМУЛЫ!'!$E$3,(A685-A685/1.18),IF(Расчет!R699='ФОРМУЛЫ!'!$E$4,0,IF(Расчет!R699='ФОРМУЛЫ!'!$E$5,(A685-A685/1.1),X))))*Расчет!E699,2)</f>
        <v>0</v>
      </c>
      <c r="U685" s="3">
        <f>ROUND((IF(Расчет!R699='ФОРМУЛЫ!'!$E$3,(J685-J685/1.18),IF(Расчет!R699='ФОРМУЛЫ!'!$E$4,0,IF(Расчет!R699='ФОРМУЛЫ!'!$E$5,(J685-J685/1.1),X))))*Расчет!E699,2)</f>
        <v>0</v>
      </c>
      <c r="V685" s="3">
        <f>ROUND((J685-J685/1.18)*Расчет!E699,2)</f>
        <v>0</v>
      </c>
      <c r="W685" s="3">
        <f>ROUND(A685*Расчет!E699*0.21/365,2)</f>
        <v>0</v>
      </c>
      <c r="X685" s="3">
        <f t="shared" si="83"/>
        <v>0</v>
      </c>
      <c r="Y685" s="3">
        <f>IF(($Q$2-Расчет!X699)&gt;0,($Q$2-Расчет!X699),0)</f>
        <v>0</v>
      </c>
      <c r="Z685" s="3">
        <f t="shared" si="84"/>
        <v>0</v>
      </c>
      <c r="AA685" s="3">
        <f>IF(IF(Y685&gt;0,$Q$3-$Q$2,$Q$3-Расчет!X699)&gt;0,IF(Y685&gt;0,$Q$3-$Q$2,$Q$3-Расчет!X699),0)</f>
        <v>0</v>
      </c>
      <c r="AB685" s="3">
        <f t="shared" si="85"/>
        <v>0</v>
      </c>
      <c r="AC685" s="3">
        <f>IF(IF(AA685&gt;0,$Q$4-$Q$3,$Q$4-Расчет!X699)&gt;0,IF(AA685&gt;0,$Q$4-$Q$3,$Q$4-Расчет!X699),0)</f>
        <v>0</v>
      </c>
      <c r="AD685" s="3">
        <f t="shared" si="86"/>
        <v>0</v>
      </c>
      <c r="AE685" s="3">
        <f>IF(IF(AC685&gt;0,$Q$5-$Q$4,$Q$5-Расчет!X699)&gt;0,IF(AC685&gt;0,$Q$5-$Q$4,$Q$5-Расчет!X699),0)</f>
        <v>0</v>
      </c>
      <c r="AF685" s="3">
        <f t="shared" si="87"/>
        <v>0</v>
      </c>
      <c r="AG685" s="3">
        <f>IF(IF(AE685&gt;0,$Q$6-$Q$5,$Q$6-Расчет!X699)&gt;0,IF(AE685&gt;0,$Q$6-$Q$5,$Q$6-Расчет!X699),0)</f>
        <v>0</v>
      </c>
      <c r="AH685" s="3">
        <f t="shared" si="88"/>
        <v>0</v>
      </c>
    </row>
    <row r="686" spans="1:34" x14ac:dyDescent="0.25">
      <c r="A686" s="3">
        <f>IF(Расчет!H700='ФОРМУЛЫ!'!$B$4,Расчет!G700*Расчет!$N$28,IF(Расчет!H700='ФОРМУЛЫ!'!$B$5,Расчет!G700,IF(Расчет!H700='ФОРМУЛЫ!'!$B$6,Расчет!G700*Расчет!$O$28,0)))</f>
        <v>0</v>
      </c>
      <c r="B686" s="3">
        <f>A686*Расчет!E700</f>
        <v>0</v>
      </c>
      <c r="C686" s="3">
        <f>IF(Расчет!J700='ФОРМУЛЫ!'!$B$3,Расчет!G700*Расчет!I700/100,IF(Расчет!J700='ФОРМУЛЫ!'!$B$4,Расчет!I700*Расчет!$N$28,IF(Расчет!J700='ФОРМУЛЫ!'!$B$5,Расчет!I700,IF(Расчет!J700='ФОРМУЛЫ!'!$B$6,Расчет!I700*Расчет!$O$28,0))))</f>
        <v>0</v>
      </c>
      <c r="D686" s="3">
        <f>C686*Расчет!E700</f>
        <v>0</v>
      </c>
      <c r="E686" s="3">
        <f t="shared" si="81"/>
        <v>0</v>
      </c>
      <c r="F686" s="3">
        <f>E686*Расчет!E700</f>
        <v>0</v>
      </c>
      <c r="G686" s="3">
        <f>IF(Расчет!M700="",'ФОРМУЛЫ!'!E686*(100+Расчет!$M$28)/100,'ФОРМУЛЫ!'!E686*(100+Расчет!M700)/100)</f>
        <v>0</v>
      </c>
      <c r="H686" s="7">
        <f>IF(Расчет!M700="",ROUND(Расчет!K700*(1+Расчет!$M$28/100),0),ROUND(Расчет!K700*(1+Расчет!M700/100),0))</f>
        <v>0</v>
      </c>
      <c r="I686" s="7">
        <f>IF(Расчет!M700="",(Расчет!$M$28+100)/100,(Расчет!M700+100)/100)</f>
        <v>1.2</v>
      </c>
      <c r="J686" s="5">
        <f>IF(Расчет!P700="",IF($O$16=0,'ФОРМУЛЫ!'!H686,ROUND(Расчет!K700*'ФОРМУЛЫ!'!I686+L686,0)),Расчет!P700)</f>
        <v>0</v>
      </c>
      <c r="K686" s="5">
        <f>J686*Расчет!E700</f>
        <v>0</v>
      </c>
      <c r="L686" s="3">
        <f>IF($O$16=0,0,$M$16*(Расчет!K700/$O$16))</f>
        <v>0</v>
      </c>
      <c r="O686" s="3">
        <f>IF(Расчет!P700=0,Расчет!L700,0)</f>
        <v>0</v>
      </c>
      <c r="P686" s="12">
        <f t="shared" si="82"/>
        <v>0</v>
      </c>
      <c r="Q686" s="3">
        <f>IF(Расчет!H700='ФОРМУЛЫ!'!$B$5,'ФОРМУЛЫ!'!A686,0)</f>
        <v>0</v>
      </c>
      <c r="R686" s="3">
        <f>IF(Расчет!H700='ФОРМУЛЫ!'!$B$4,'ФОРМУЛЫ!'!A686,0)</f>
        <v>0</v>
      </c>
      <c r="S686" s="3">
        <f>IF(Расчет!H700='ФОРМУЛЫ!'!$B$6,'ФОРМУЛЫ!'!A686,0)</f>
        <v>0</v>
      </c>
      <c r="T686" s="5">
        <f>ROUND((IF(Расчет!R700='ФОРМУЛЫ!'!$E$3,(A686-A686/1.18),IF(Расчет!R700='ФОРМУЛЫ!'!$E$4,0,IF(Расчет!R700='ФОРМУЛЫ!'!$E$5,(A686-A686/1.1),X))))*Расчет!E700,2)</f>
        <v>0</v>
      </c>
      <c r="U686" s="3">
        <f>ROUND((IF(Расчет!R700='ФОРМУЛЫ!'!$E$3,(J686-J686/1.18),IF(Расчет!R700='ФОРМУЛЫ!'!$E$4,0,IF(Расчет!R700='ФОРМУЛЫ!'!$E$5,(J686-J686/1.1),X))))*Расчет!E700,2)</f>
        <v>0</v>
      </c>
      <c r="V686" s="3">
        <f>ROUND((J686-J686/1.18)*Расчет!E700,2)</f>
        <v>0</v>
      </c>
      <c r="W686" s="3">
        <f>ROUND(A686*Расчет!E700*0.21/365,2)</f>
        <v>0</v>
      </c>
      <c r="X686" s="3">
        <f t="shared" si="83"/>
        <v>0</v>
      </c>
      <c r="Y686" s="3">
        <f>IF(($Q$2-Расчет!X700)&gt;0,($Q$2-Расчет!X700),0)</f>
        <v>0</v>
      </c>
      <c r="Z686" s="3">
        <f t="shared" si="84"/>
        <v>0</v>
      </c>
      <c r="AA686" s="3">
        <f>IF(IF(Y686&gt;0,$Q$3-$Q$2,$Q$3-Расчет!X700)&gt;0,IF(Y686&gt;0,$Q$3-$Q$2,$Q$3-Расчет!X700),0)</f>
        <v>0</v>
      </c>
      <c r="AB686" s="3">
        <f t="shared" si="85"/>
        <v>0</v>
      </c>
      <c r="AC686" s="3">
        <f>IF(IF(AA686&gt;0,$Q$4-$Q$3,$Q$4-Расчет!X700)&gt;0,IF(AA686&gt;0,$Q$4-$Q$3,$Q$4-Расчет!X700),0)</f>
        <v>0</v>
      </c>
      <c r="AD686" s="3">
        <f t="shared" si="86"/>
        <v>0</v>
      </c>
      <c r="AE686" s="3">
        <f>IF(IF(AC686&gt;0,$Q$5-$Q$4,$Q$5-Расчет!X700)&gt;0,IF(AC686&gt;0,$Q$5-$Q$4,$Q$5-Расчет!X700),0)</f>
        <v>0</v>
      </c>
      <c r="AF686" s="3">
        <f t="shared" si="87"/>
        <v>0</v>
      </c>
      <c r="AG686" s="3">
        <f>IF(IF(AE686&gt;0,$Q$6-$Q$5,$Q$6-Расчет!X700)&gt;0,IF(AE686&gt;0,$Q$6-$Q$5,$Q$6-Расчет!X700),0)</f>
        <v>0</v>
      </c>
      <c r="AH686" s="3">
        <f t="shared" si="88"/>
        <v>0</v>
      </c>
    </row>
    <row r="687" spans="1:34" x14ac:dyDescent="0.25">
      <c r="A687" s="3">
        <f>IF(Расчет!H701='ФОРМУЛЫ!'!$B$4,Расчет!G701*Расчет!$N$28,IF(Расчет!H701='ФОРМУЛЫ!'!$B$5,Расчет!G701,IF(Расчет!H701='ФОРМУЛЫ!'!$B$6,Расчет!G701*Расчет!$O$28,0)))</f>
        <v>0</v>
      </c>
      <c r="B687" s="3">
        <f>A687*Расчет!E701</f>
        <v>0</v>
      </c>
      <c r="C687" s="3">
        <f>IF(Расчет!J701='ФОРМУЛЫ!'!$B$3,Расчет!G701*Расчет!I701/100,IF(Расчет!J701='ФОРМУЛЫ!'!$B$4,Расчет!I701*Расчет!$N$28,IF(Расчет!J701='ФОРМУЛЫ!'!$B$5,Расчет!I701,IF(Расчет!J701='ФОРМУЛЫ!'!$B$6,Расчет!I701*Расчет!$O$28,0))))</f>
        <v>0</v>
      </c>
      <c r="D687" s="3">
        <f>C687*Расчет!E701</f>
        <v>0</v>
      </c>
      <c r="E687" s="3">
        <f t="shared" si="81"/>
        <v>0</v>
      </c>
      <c r="F687" s="3">
        <f>E687*Расчет!E701</f>
        <v>0</v>
      </c>
      <c r="G687" s="3">
        <f>IF(Расчет!M701="",'ФОРМУЛЫ!'!E687*(100+Расчет!$M$28)/100,'ФОРМУЛЫ!'!E687*(100+Расчет!M701)/100)</f>
        <v>0</v>
      </c>
      <c r="H687" s="7">
        <f>IF(Расчет!M701="",ROUND(Расчет!K701*(1+Расчет!$M$28/100),0),ROUND(Расчет!K701*(1+Расчет!M701/100),0))</f>
        <v>0</v>
      </c>
      <c r="I687" s="7">
        <f>IF(Расчет!M701="",(Расчет!$M$28+100)/100,(Расчет!M701+100)/100)</f>
        <v>1.2</v>
      </c>
      <c r="J687" s="5">
        <f>IF(Расчет!P701="",IF($O$16=0,'ФОРМУЛЫ!'!H687,ROUND(Расчет!K701*'ФОРМУЛЫ!'!I687+L687,0)),Расчет!P701)</f>
        <v>0</v>
      </c>
      <c r="K687" s="5">
        <f>J687*Расчет!E701</f>
        <v>0</v>
      </c>
      <c r="L687" s="3">
        <f>IF($O$16=0,0,$M$16*(Расчет!K701/$O$16))</f>
        <v>0</v>
      </c>
      <c r="O687" s="3">
        <f>IF(Расчет!P701=0,Расчет!L701,0)</f>
        <v>0</v>
      </c>
      <c r="P687" s="12">
        <f t="shared" si="82"/>
        <v>0</v>
      </c>
      <c r="Q687" s="3">
        <f>IF(Расчет!H701='ФОРМУЛЫ!'!$B$5,'ФОРМУЛЫ!'!A687,0)</f>
        <v>0</v>
      </c>
      <c r="R687" s="3">
        <f>IF(Расчет!H701='ФОРМУЛЫ!'!$B$4,'ФОРМУЛЫ!'!A687,0)</f>
        <v>0</v>
      </c>
      <c r="S687" s="3">
        <f>IF(Расчет!H701='ФОРМУЛЫ!'!$B$6,'ФОРМУЛЫ!'!A687,0)</f>
        <v>0</v>
      </c>
      <c r="T687" s="5">
        <f>ROUND((IF(Расчет!R701='ФОРМУЛЫ!'!$E$3,(A687-A687/1.18),IF(Расчет!R701='ФОРМУЛЫ!'!$E$4,0,IF(Расчет!R701='ФОРМУЛЫ!'!$E$5,(A687-A687/1.1),X))))*Расчет!E701,2)</f>
        <v>0</v>
      </c>
      <c r="U687" s="3">
        <f>ROUND((IF(Расчет!R701='ФОРМУЛЫ!'!$E$3,(J687-J687/1.18),IF(Расчет!R701='ФОРМУЛЫ!'!$E$4,0,IF(Расчет!R701='ФОРМУЛЫ!'!$E$5,(J687-J687/1.1),X))))*Расчет!E701,2)</f>
        <v>0</v>
      </c>
      <c r="V687" s="3">
        <f>ROUND((J687-J687/1.18)*Расчет!E701,2)</f>
        <v>0</v>
      </c>
      <c r="W687" s="3">
        <f>ROUND(A687*Расчет!E701*0.21/365,2)</f>
        <v>0</v>
      </c>
      <c r="X687" s="3">
        <f t="shared" si="83"/>
        <v>0</v>
      </c>
      <c r="Y687" s="3">
        <f>IF(($Q$2-Расчет!X701)&gt;0,($Q$2-Расчет!X701),0)</f>
        <v>0</v>
      </c>
      <c r="Z687" s="3">
        <f t="shared" si="84"/>
        <v>0</v>
      </c>
      <c r="AA687" s="3">
        <f>IF(IF(Y687&gt;0,$Q$3-$Q$2,$Q$3-Расчет!X701)&gt;0,IF(Y687&gt;0,$Q$3-$Q$2,$Q$3-Расчет!X701),0)</f>
        <v>0</v>
      </c>
      <c r="AB687" s="3">
        <f t="shared" si="85"/>
        <v>0</v>
      </c>
      <c r="AC687" s="3">
        <f>IF(IF(AA687&gt;0,$Q$4-$Q$3,$Q$4-Расчет!X701)&gt;0,IF(AA687&gt;0,$Q$4-$Q$3,$Q$4-Расчет!X701),0)</f>
        <v>0</v>
      </c>
      <c r="AD687" s="3">
        <f t="shared" si="86"/>
        <v>0</v>
      </c>
      <c r="AE687" s="3">
        <f>IF(IF(AC687&gt;0,$Q$5-$Q$4,$Q$5-Расчет!X701)&gt;0,IF(AC687&gt;0,$Q$5-$Q$4,$Q$5-Расчет!X701),0)</f>
        <v>0</v>
      </c>
      <c r="AF687" s="3">
        <f t="shared" si="87"/>
        <v>0</v>
      </c>
      <c r="AG687" s="3">
        <f>IF(IF(AE687&gt;0,$Q$6-$Q$5,$Q$6-Расчет!X701)&gt;0,IF(AE687&gt;0,$Q$6-$Q$5,$Q$6-Расчет!X701),0)</f>
        <v>0</v>
      </c>
      <c r="AH687" s="3">
        <f t="shared" si="88"/>
        <v>0</v>
      </c>
    </row>
    <row r="688" spans="1:34" x14ac:dyDescent="0.25">
      <c r="A688" s="3">
        <f>IF(Расчет!H702='ФОРМУЛЫ!'!$B$4,Расчет!G702*Расчет!$N$28,IF(Расчет!H702='ФОРМУЛЫ!'!$B$5,Расчет!G702,IF(Расчет!H702='ФОРМУЛЫ!'!$B$6,Расчет!G702*Расчет!$O$28,0)))</f>
        <v>0</v>
      </c>
      <c r="B688" s="3">
        <f>A688*Расчет!E702</f>
        <v>0</v>
      </c>
      <c r="C688" s="3">
        <f>IF(Расчет!J702='ФОРМУЛЫ!'!$B$3,Расчет!G702*Расчет!I702/100,IF(Расчет!J702='ФОРМУЛЫ!'!$B$4,Расчет!I702*Расчет!$N$28,IF(Расчет!J702='ФОРМУЛЫ!'!$B$5,Расчет!I702,IF(Расчет!J702='ФОРМУЛЫ!'!$B$6,Расчет!I702*Расчет!$O$28,0))))</f>
        <v>0</v>
      </c>
      <c r="D688" s="3">
        <f>C688*Расчет!E702</f>
        <v>0</v>
      </c>
      <c r="E688" s="3">
        <f t="shared" si="81"/>
        <v>0</v>
      </c>
      <c r="F688" s="3">
        <f>E688*Расчет!E702</f>
        <v>0</v>
      </c>
      <c r="G688" s="3">
        <f>IF(Расчет!M702="",'ФОРМУЛЫ!'!E688*(100+Расчет!$M$28)/100,'ФОРМУЛЫ!'!E688*(100+Расчет!M702)/100)</f>
        <v>0</v>
      </c>
      <c r="H688" s="7">
        <f>IF(Расчет!M702="",ROUND(Расчет!K702*(1+Расчет!$M$28/100),0),ROUND(Расчет!K702*(1+Расчет!M702/100),0))</f>
        <v>0</v>
      </c>
      <c r="I688" s="7">
        <f>IF(Расчет!M702="",(Расчет!$M$28+100)/100,(Расчет!M702+100)/100)</f>
        <v>1.2</v>
      </c>
      <c r="J688" s="5">
        <f>IF(Расчет!P702="",IF($O$16=0,'ФОРМУЛЫ!'!H688,ROUND(Расчет!K702*'ФОРМУЛЫ!'!I688+L688,0)),Расчет!P702)</f>
        <v>0</v>
      </c>
      <c r="K688" s="5">
        <f>J688*Расчет!E702</f>
        <v>0</v>
      </c>
      <c r="L688" s="3">
        <f>IF($O$16=0,0,$M$16*(Расчет!K702/$O$16))</f>
        <v>0</v>
      </c>
      <c r="O688" s="3">
        <f>IF(Расчет!P702=0,Расчет!L702,0)</f>
        <v>0</v>
      </c>
      <c r="P688" s="12">
        <f t="shared" si="82"/>
        <v>0</v>
      </c>
      <c r="Q688" s="3">
        <f>IF(Расчет!H702='ФОРМУЛЫ!'!$B$5,'ФОРМУЛЫ!'!A688,0)</f>
        <v>0</v>
      </c>
      <c r="R688" s="3">
        <f>IF(Расчет!H702='ФОРМУЛЫ!'!$B$4,'ФОРМУЛЫ!'!A688,0)</f>
        <v>0</v>
      </c>
      <c r="S688" s="3">
        <f>IF(Расчет!H702='ФОРМУЛЫ!'!$B$6,'ФОРМУЛЫ!'!A688,0)</f>
        <v>0</v>
      </c>
      <c r="T688" s="5">
        <f>ROUND((IF(Расчет!R702='ФОРМУЛЫ!'!$E$3,(A688-A688/1.18),IF(Расчет!R702='ФОРМУЛЫ!'!$E$4,0,IF(Расчет!R702='ФОРМУЛЫ!'!$E$5,(A688-A688/1.1),X))))*Расчет!E702,2)</f>
        <v>0</v>
      </c>
      <c r="U688" s="3">
        <f>ROUND((IF(Расчет!R702='ФОРМУЛЫ!'!$E$3,(J688-J688/1.18),IF(Расчет!R702='ФОРМУЛЫ!'!$E$4,0,IF(Расчет!R702='ФОРМУЛЫ!'!$E$5,(J688-J688/1.1),X))))*Расчет!E702,2)</f>
        <v>0</v>
      </c>
      <c r="V688" s="3">
        <f>ROUND((J688-J688/1.18)*Расчет!E702,2)</f>
        <v>0</v>
      </c>
      <c r="W688" s="3">
        <f>ROUND(A688*Расчет!E702*0.21/365,2)</f>
        <v>0</v>
      </c>
      <c r="X688" s="3">
        <f t="shared" si="83"/>
        <v>0</v>
      </c>
      <c r="Y688" s="3">
        <f>IF(($Q$2-Расчет!X702)&gt;0,($Q$2-Расчет!X702),0)</f>
        <v>0</v>
      </c>
      <c r="Z688" s="3">
        <f t="shared" si="84"/>
        <v>0</v>
      </c>
      <c r="AA688" s="3">
        <f>IF(IF(Y688&gt;0,$Q$3-$Q$2,$Q$3-Расчет!X702)&gt;0,IF(Y688&gt;0,$Q$3-$Q$2,$Q$3-Расчет!X702),0)</f>
        <v>0</v>
      </c>
      <c r="AB688" s="3">
        <f t="shared" si="85"/>
        <v>0</v>
      </c>
      <c r="AC688" s="3">
        <f>IF(IF(AA688&gt;0,$Q$4-$Q$3,$Q$4-Расчет!X702)&gt;0,IF(AA688&gt;0,$Q$4-$Q$3,$Q$4-Расчет!X702),0)</f>
        <v>0</v>
      </c>
      <c r="AD688" s="3">
        <f t="shared" si="86"/>
        <v>0</v>
      </c>
      <c r="AE688" s="3">
        <f>IF(IF(AC688&gt;0,$Q$5-$Q$4,$Q$5-Расчет!X702)&gt;0,IF(AC688&gt;0,$Q$5-$Q$4,$Q$5-Расчет!X702),0)</f>
        <v>0</v>
      </c>
      <c r="AF688" s="3">
        <f t="shared" si="87"/>
        <v>0</v>
      </c>
      <c r="AG688" s="3">
        <f>IF(IF(AE688&gt;0,$Q$6-$Q$5,$Q$6-Расчет!X702)&gt;0,IF(AE688&gt;0,$Q$6-$Q$5,$Q$6-Расчет!X702),0)</f>
        <v>0</v>
      </c>
      <c r="AH688" s="3">
        <f t="shared" si="88"/>
        <v>0</v>
      </c>
    </row>
    <row r="689" spans="1:34" x14ac:dyDescent="0.25">
      <c r="A689" s="3">
        <f>IF(Расчет!H703='ФОРМУЛЫ!'!$B$4,Расчет!G703*Расчет!$N$28,IF(Расчет!H703='ФОРМУЛЫ!'!$B$5,Расчет!G703,IF(Расчет!H703='ФОРМУЛЫ!'!$B$6,Расчет!G703*Расчет!$O$28,0)))</f>
        <v>0</v>
      </c>
      <c r="B689" s="3">
        <f>A689*Расчет!E703</f>
        <v>0</v>
      </c>
      <c r="C689" s="3">
        <f>IF(Расчет!J703='ФОРМУЛЫ!'!$B$3,Расчет!G703*Расчет!I703/100,IF(Расчет!J703='ФОРМУЛЫ!'!$B$4,Расчет!I703*Расчет!$N$28,IF(Расчет!J703='ФОРМУЛЫ!'!$B$5,Расчет!I703,IF(Расчет!J703='ФОРМУЛЫ!'!$B$6,Расчет!I703*Расчет!$O$28,0))))</f>
        <v>0</v>
      </c>
      <c r="D689" s="3">
        <f>C689*Расчет!E703</f>
        <v>0</v>
      </c>
      <c r="E689" s="3">
        <f t="shared" si="81"/>
        <v>0</v>
      </c>
      <c r="F689" s="3">
        <f>E689*Расчет!E703</f>
        <v>0</v>
      </c>
      <c r="G689" s="3">
        <f>IF(Расчет!M703="",'ФОРМУЛЫ!'!E689*(100+Расчет!$M$28)/100,'ФОРМУЛЫ!'!E689*(100+Расчет!M703)/100)</f>
        <v>0</v>
      </c>
      <c r="H689" s="7">
        <f>IF(Расчет!M703="",ROUND(Расчет!K703*(1+Расчет!$M$28/100),0),ROUND(Расчет!K703*(1+Расчет!M703/100),0))</f>
        <v>0</v>
      </c>
      <c r="I689" s="7">
        <f>IF(Расчет!M703="",(Расчет!$M$28+100)/100,(Расчет!M703+100)/100)</f>
        <v>1.2</v>
      </c>
      <c r="J689" s="5">
        <f>IF(Расчет!P703="",IF($O$16=0,'ФОРМУЛЫ!'!H689,ROUND(Расчет!K703*'ФОРМУЛЫ!'!I689+L689,0)),Расчет!P703)</f>
        <v>0</v>
      </c>
      <c r="K689" s="5">
        <f>J689*Расчет!E703</f>
        <v>0</v>
      </c>
      <c r="L689" s="3">
        <f>IF($O$16=0,0,$M$16*(Расчет!K703/$O$16))</f>
        <v>0</v>
      </c>
      <c r="O689" s="3">
        <f>IF(Расчет!P703=0,Расчет!L703,0)</f>
        <v>0</v>
      </c>
      <c r="P689" s="12">
        <f t="shared" si="82"/>
        <v>0</v>
      </c>
      <c r="Q689" s="3">
        <f>IF(Расчет!H703='ФОРМУЛЫ!'!$B$5,'ФОРМУЛЫ!'!A689,0)</f>
        <v>0</v>
      </c>
      <c r="R689" s="3">
        <f>IF(Расчет!H703='ФОРМУЛЫ!'!$B$4,'ФОРМУЛЫ!'!A689,0)</f>
        <v>0</v>
      </c>
      <c r="S689" s="3">
        <f>IF(Расчет!H703='ФОРМУЛЫ!'!$B$6,'ФОРМУЛЫ!'!A689,0)</f>
        <v>0</v>
      </c>
      <c r="T689" s="5">
        <f>ROUND((IF(Расчет!R703='ФОРМУЛЫ!'!$E$3,(A689-A689/1.18),IF(Расчет!R703='ФОРМУЛЫ!'!$E$4,0,IF(Расчет!R703='ФОРМУЛЫ!'!$E$5,(A689-A689/1.1),X))))*Расчет!E703,2)</f>
        <v>0</v>
      </c>
      <c r="U689" s="3">
        <f>ROUND((IF(Расчет!R703='ФОРМУЛЫ!'!$E$3,(J689-J689/1.18),IF(Расчет!R703='ФОРМУЛЫ!'!$E$4,0,IF(Расчет!R703='ФОРМУЛЫ!'!$E$5,(J689-J689/1.1),X))))*Расчет!E703,2)</f>
        <v>0</v>
      </c>
      <c r="V689" s="3">
        <f>ROUND((J689-J689/1.18)*Расчет!E703,2)</f>
        <v>0</v>
      </c>
      <c r="W689" s="3">
        <f>ROUND(A689*Расчет!E703*0.21/365,2)</f>
        <v>0</v>
      </c>
      <c r="X689" s="3">
        <f t="shared" si="83"/>
        <v>0</v>
      </c>
      <c r="Y689" s="3">
        <f>IF(($Q$2-Расчет!X703)&gt;0,($Q$2-Расчет!X703),0)</f>
        <v>0</v>
      </c>
      <c r="Z689" s="3">
        <f t="shared" si="84"/>
        <v>0</v>
      </c>
      <c r="AA689" s="3">
        <f>IF(IF(Y689&gt;0,$Q$3-$Q$2,$Q$3-Расчет!X703)&gt;0,IF(Y689&gt;0,$Q$3-$Q$2,$Q$3-Расчет!X703),0)</f>
        <v>0</v>
      </c>
      <c r="AB689" s="3">
        <f t="shared" si="85"/>
        <v>0</v>
      </c>
      <c r="AC689" s="3">
        <f>IF(IF(AA689&gt;0,$Q$4-$Q$3,$Q$4-Расчет!X703)&gt;0,IF(AA689&gt;0,$Q$4-$Q$3,$Q$4-Расчет!X703),0)</f>
        <v>0</v>
      </c>
      <c r="AD689" s="3">
        <f t="shared" si="86"/>
        <v>0</v>
      </c>
      <c r="AE689" s="3">
        <f>IF(IF(AC689&gt;0,$Q$5-$Q$4,$Q$5-Расчет!X703)&gt;0,IF(AC689&gt;0,$Q$5-$Q$4,$Q$5-Расчет!X703),0)</f>
        <v>0</v>
      </c>
      <c r="AF689" s="3">
        <f t="shared" si="87"/>
        <v>0</v>
      </c>
      <c r="AG689" s="3">
        <f>IF(IF(AE689&gt;0,$Q$6-$Q$5,$Q$6-Расчет!X703)&gt;0,IF(AE689&gt;0,$Q$6-$Q$5,$Q$6-Расчет!X703),0)</f>
        <v>0</v>
      </c>
      <c r="AH689" s="3">
        <f t="shared" si="88"/>
        <v>0</v>
      </c>
    </row>
    <row r="690" spans="1:34" x14ac:dyDescent="0.25">
      <c r="A690" s="3">
        <f>IF(Расчет!H704='ФОРМУЛЫ!'!$B$4,Расчет!G704*Расчет!$N$28,IF(Расчет!H704='ФОРМУЛЫ!'!$B$5,Расчет!G704,IF(Расчет!H704='ФОРМУЛЫ!'!$B$6,Расчет!G704*Расчет!$O$28,0)))</f>
        <v>0</v>
      </c>
      <c r="B690" s="3">
        <f>A690*Расчет!E704</f>
        <v>0</v>
      </c>
      <c r="C690" s="3">
        <f>IF(Расчет!J704='ФОРМУЛЫ!'!$B$3,Расчет!G704*Расчет!I704/100,IF(Расчет!J704='ФОРМУЛЫ!'!$B$4,Расчет!I704*Расчет!$N$28,IF(Расчет!J704='ФОРМУЛЫ!'!$B$5,Расчет!I704,IF(Расчет!J704='ФОРМУЛЫ!'!$B$6,Расчет!I704*Расчет!$O$28,0))))</f>
        <v>0</v>
      </c>
      <c r="D690" s="3">
        <f>C690*Расчет!E704</f>
        <v>0</v>
      </c>
      <c r="E690" s="3">
        <f t="shared" si="81"/>
        <v>0</v>
      </c>
      <c r="F690" s="3">
        <f>E690*Расчет!E704</f>
        <v>0</v>
      </c>
      <c r="G690" s="3">
        <f>IF(Расчет!M704="",'ФОРМУЛЫ!'!E690*(100+Расчет!$M$28)/100,'ФОРМУЛЫ!'!E690*(100+Расчет!M704)/100)</f>
        <v>0</v>
      </c>
      <c r="H690" s="7">
        <f>IF(Расчет!M704="",ROUND(Расчет!K704*(1+Расчет!$M$28/100),0),ROUND(Расчет!K704*(1+Расчет!M704/100),0))</f>
        <v>0</v>
      </c>
      <c r="I690" s="7">
        <f>IF(Расчет!M704="",(Расчет!$M$28+100)/100,(Расчет!M704+100)/100)</f>
        <v>1.2</v>
      </c>
      <c r="J690" s="5">
        <f>IF(Расчет!P704="",IF($O$16=0,'ФОРМУЛЫ!'!H690,ROUND(Расчет!K704*'ФОРМУЛЫ!'!I690+L690,0)),Расчет!P704)</f>
        <v>0</v>
      </c>
      <c r="K690" s="5">
        <f>J690*Расчет!E704</f>
        <v>0</v>
      </c>
      <c r="L690" s="3">
        <f>IF($O$16=0,0,$M$16*(Расчет!K704/$O$16))</f>
        <v>0</v>
      </c>
      <c r="O690" s="3">
        <f>IF(Расчет!P704=0,Расчет!L704,0)</f>
        <v>0</v>
      </c>
      <c r="P690" s="12">
        <f t="shared" si="82"/>
        <v>0</v>
      </c>
      <c r="Q690" s="3">
        <f>IF(Расчет!H704='ФОРМУЛЫ!'!$B$5,'ФОРМУЛЫ!'!A690,0)</f>
        <v>0</v>
      </c>
      <c r="R690" s="3">
        <f>IF(Расчет!H704='ФОРМУЛЫ!'!$B$4,'ФОРМУЛЫ!'!A690,0)</f>
        <v>0</v>
      </c>
      <c r="S690" s="3">
        <f>IF(Расчет!H704='ФОРМУЛЫ!'!$B$6,'ФОРМУЛЫ!'!A690,0)</f>
        <v>0</v>
      </c>
      <c r="T690" s="5">
        <f>ROUND((IF(Расчет!R704='ФОРМУЛЫ!'!$E$3,(A690-A690/1.18),IF(Расчет!R704='ФОРМУЛЫ!'!$E$4,0,IF(Расчет!R704='ФОРМУЛЫ!'!$E$5,(A690-A690/1.1),X))))*Расчет!E704,2)</f>
        <v>0</v>
      </c>
      <c r="U690" s="3">
        <f>ROUND((IF(Расчет!R704='ФОРМУЛЫ!'!$E$3,(J690-J690/1.18),IF(Расчет!R704='ФОРМУЛЫ!'!$E$4,0,IF(Расчет!R704='ФОРМУЛЫ!'!$E$5,(J690-J690/1.1),X))))*Расчет!E704,2)</f>
        <v>0</v>
      </c>
      <c r="V690" s="3">
        <f>ROUND((J690-J690/1.18)*Расчет!E704,2)</f>
        <v>0</v>
      </c>
      <c r="W690" s="3">
        <f>ROUND(A690*Расчет!E704*0.21/365,2)</f>
        <v>0</v>
      </c>
      <c r="X690" s="3">
        <f t="shared" si="83"/>
        <v>0</v>
      </c>
      <c r="Y690" s="3">
        <f>IF(($Q$2-Расчет!X704)&gt;0,($Q$2-Расчет!X704),0)</f>
        <v>0</v>
      </c>
      <c r="Z690" s="3">
        <f t="shared" si="84"/>
        <v>0</v>
      </c>
      <c r="AA690" s="3">
        <f>IF(IF(Y690&gt;0,$Q$3-$Q$2,$Q$3-Расчет!X704)&gt;0,IF(Y690&gt;0,$Q$3-$Q$2,$Q$3-Расчет!X704),0)</f>
        <v>0</v>
      </c>
      <c r="AB690" s="3">
        <f t="shared" si="85"/>
        <v>0</v>
      </c>
      <c r="AC690" s="3">
        <f>IF(IF(AA690&gt;0,$Q$4-$Q$3,$Q$4-Расчет!X704)&gt;0,IF(AA690&gt;0,$Q$4-$Q$3,$Q$4-Расчет!X704),0)</f>
        <v>0</v>
      </c>
      <c r="AD690" s="3">
        <f t="shared" si="86"/>
        <v>0</v>
      </c>
      <c r="AE690" s="3">
        <f>IF(IF(AC690&gt;0,$Q$5-$Q$4,$Q$5-Расчет!X704)&gt;0,IF(AC690&gt;0,$Q$5-$Q$4,$Q$5-Расчет!X704),0)</f>
        <v>0</v>
      </c>
      <c r="AF690" s="3">
        <f t="shared" si="87"/>
        <v>0</v>
      </c>
      <c r="AG690" s="3">
        <f>IF(IF(AE690&gt;0,$Q$6-$Q$5,$Q$6-Расчет!X704)&gt;0,IF(AE690&gt;0,$Q$6-$Q$5,$Q$6-Расчет!X704),0)</f>
        <v>0</v>
      </c>
      <c r="AH690" s="3">
        <f t="shared" si="88"/>
        <v>0</v>
      </c>
    </row>
    <row r="691" spans="1:34" x14ac:dyDescent="0.25">
      <c r="A691" s="3">
        <f>IF(Расчет!H705='ФОРМУЛЫ!'!$B$4,Расчет!G705*Расчет!$N$28,IF(Расчет!H705='ФОРМУЛЫ!'!$B$5,Расчет!G705,IF(Расчет!H705='ФОРМУЛЫ!'!$B$6,Расчет!G705*Расчет!$O$28,0)))</f>
        <v>0</v>
      </c>
      <c r="B691" s="3">
        <f>A691*Расчет!E705</f>
        <v>0</v>
      </c>
      <c r="C691" s="3">
        <f>IF(Расчет!J705='ФОРМУЛЫ!'!$B$3,Расчет!G705*Расчет!I705/100,IF(Расчет!J705='ФОРМУЛЫ!'!$B$4,Расчет!I705*Расчет!$N$28,IF(Расчет!J705='ФОРМУЛЫ!'!$B$5,Расчет!I705,IF(Расчет!J705='ФОРМУЛЫ!'!$B$6,Расчет!I705*Расчет!$O$28,0))))</f>
        <v>0</v>
      </c>
      <c r="D691" s="3">
        <f>C691*Расчет!E705</f>
        <v>0</v>
      </c>
      <c r="E691" s="3">
        <f t="shared" si="81"/>
        <v>0</v>
      </c>
      <c r="F691" s="3">
        <f>E691*Расчет!E705</f>
        <v>0</v>
      </c>
      <c r="G691" s="3">
        <f>IF(Расчет!M705="",'ФОРМУЛЫ!'!E691*(100+Расчет!$M$28)/100,'ФОРМУЛЫ!'!E691*(100+Расчет!M705)/100)</f>
        <v>0</v>
      </c>
      <c r="H691" s="7">
        <f>IF(Расчет!M705="",ROUND(Расчет!K705*(1+Расчет!$M$28/100),0),ROUND(Расчет!K705*(1+Расчет!M705/100),0))</f>
        <v>0</v>
      </c>
      <c r="I691" s="7">
        <f>IF(Расчет!M705="",(Расчет!$M$28+100)/100,(Расчет!M705+100)/100)</f>
        <v>1.2</v>
      </c>
      <c r="J691" s="5">
        <f>IF(Расчет!P705="",IF($O$16=0,'ФОРМУЛЫ!'!H691,ROUND(Расчет!K705*'ФОРМУЛЫ!'!I691+L691,0)),Расчет!P705)</f>
        <v>0</v>
      </c>
      <c r="K691" s="5">
        <f>J691*Расчет!E705</f>
        <v>0</v>
      </c>
      <c r="L691" s="3">
        <f>IF($O$16=0,0,$M$16*(Расчет!K705/$O$16))</f>
        <v>0</v>
      </c>
      <c r="O691" s="3">
        <f>IF(Расчет!P705=0,Расчет!L705,0)</f>
        <v>0</v>
      </c>
      <c r="P691" s="12">
        <f t="shared" si="82"/>
        <v>0</v>
      </c>
      <c r="Q691" s="3">
        <f>IF(Расчет!H705='ФОРМУЛЫ!'!$B$5,'ФОРМУЛЫ!'!A691,0)</f>
        <v>0</v>
      </c>
      <c r="R691" s="3">
        <f>IF(Расчет!H705='ФОРМУЛЫ!'!$B$4,'ФОРМУЛЫ!'!A691,0)</f>
        <v>0</v>
      </c>
      <c r="S691" s="3">
        <f>IF(Расчет!H705='ФОРМУЛЫ!'!$B$6,'ФОРМУЛЫ!'!A691,0)</f>
        <v>0</v>
      </c>
      <c r="T691" s="5">
        <f>ROUND((IF(Расчет!R705='ФОРМУЛЫ!'!$E$3,(A691-A691/1.18),IF(Расчет!R705='ФОРМУЛЫ!'!$E$4,0,IF(Расчет!R705='ФОРМУЛЫ!'!$E$5,(A691-A691/1.1),X))))*Расчет!E705,2)</f>
        <v>0</v>
      </c>
      <c r="U691" s="3">
        <f>ROUND((IF(Расчет!R705='ФОРМУЛЫ!'!$E$3,(J691-J691/1.18),IF(Расчет!R705='ФОРМУЛЫ!'!$E$4,0,IF(Расчет!R705='ФОРМУЛЫ!'!$E$5,(J691-J691/1.1),X))))*Расчет!E705,2)</f>
        <v>0</v>
      </c>
      <c r="V691" s="3">
        <f>ROUND((J691-J691/1.18)*Расчет!E705,2)</f>
        <v>0</v>
      </c>
      <c r="W691" s="3">
        <f>ROUND(A691*Расчет!E705*0.21/365,2)</f>
        <v>0</v>
      </c>
      <c r="X691" s="3">
        <f t="shared" si="83"/>
        <v>0</v>
      </c>
      <c r="Y691" s="3">
        <f>IF(($Q$2-Расчет!X705)&gt;0,($Q$2-Расчет!X705),0)</f>
        <v>0</v>
      </c>
      <c r="Z691" s="3">
        <f t="shared" si="84"/>
        <v>0</v>
      </c>
      <c r="AA691" s="3">
        <f>IF(IF(Y691&gt;0,$Q$3-$Q$2,$Q$3-Расчет!X705)&gt;0,IF(Y691&gt;0,$Q$3-$Q$2,$Q$3-Расчет!X705),0)</f>
        <v>0</v>
      </c>
      <c r="AB691" s="3">
        <f t="shared" si="85"/>
        <v>0</v>
      </c>
      <c r="AC691" s="3">
        <f>IF(IF(AA691&gt;0,$Q$4-$Q$3,$Q$4-Расчет!X705)&gt;0,IF(AA691&gt;0,$Q$4-$Q$3,$Q$4-Расчет!X705),0)</f>
        <v>0</v>
      </c>
      <c r="AD691" s="3">
        <f t="shared" si="86"/>
        <v>0</v>
      </c>
      <c r="AE691" s="3">
        <f>IF(IF(AC691&gt;0,$Q$5-$Q$4,$Q$5-Расчет!X705)&gt;0,IF(AC691&gt;0,$Q$5-$Q$4,$Q$5-Расчет!X705),0)</f>
        <v>0</v>
      </c>
      <c r="AF691" s="3">
        <f t="shared" si="87"/>
        <v>0</v>
      </c>
      <c r="AG691" s="3">
        <f>IF(IF(AE691&gt;0,$Q$6-$Q$5,$Q$6-Расчет!X705)&gt;0,IF(AE691&gt;0,$Q$6-$Q$5,$Q$6-Расчет!X705),0)</f>
        <v>0</v>
      </c>
      <c r="AH691" s="3">
        <f t="shared" si="88"/>
        <v>0</v>
      </c>
    </row>
    <row r="692" spans="1:34" x14ac:dyDescent="0.25">
      <c r="A692" s="3">
        <f>IF(Расчет!H706='ФОРМУЛЫ!'!$B$4,Расчет!G706*Расчет!$N$28,IF(Расчет!H706='ФОРМУЛЫ!'!$B$5,Расчет!G706,IF(Расчет!H706='ФОРМУЛЫ!'!$B$6,Расчет!G706*Расчет!$O$28,0)))</f>
        <v>0</v>
      </c>
      <c r="B692" s="3">
        <f>A692*Расчет!E706</f>
        <v>0</v>
      </c>
      <c r="C692" s="3">
        <f>IF(Расчет!J706='ФОРМУЛЫ!'!$B$3,Расчет!G706*Расчет!I706/100,IF(Расчет!J706='ФОРМУЛЫ!'!$B$4,Расчет!I706*Расчет!$N$28,IF(Расчет!J706='ФОРМУЛЫ!'!$B$5,Расчет!I706,IF(Расчет!J706='ФОРМУЛЫ!'!$B$6,Расчет!I706*Расчет!$O$28,0))))</f>
        <v>0</v>
      </c>
      <c r="D692" s="3">
        <f>C692*Расчет!E706</f>
        <v>0</v>
      </c>
      <c r="E692" s="3">
        <f t="shared" si="81"/>
        <v>0</v>
      </c>
      <c r="F692" s="3">
        <f>E692*Расчет!E706</f>
        <v>0</v>
      </c>
      <c r="G692" s="3">
        <f>IF(Расчет!M706="",'ФОРМУЛЫ!'!E692*(100+Расчет!$M$28)/100,'ФОРМУЛЫ!'!E692*(100+Расчет!M706)/100)</f>
        <v>0</v>
      </c>
      <c r="H692" s="7">
        <f>IF(Расчет!M706="",ROUND(Расчет!K706*(1+Расчет!$M$28/100),0),ROUND(Расчет!K706*(1+Расчет!M706/100),0))</f>
        <v>0</v>
      </c>
      <c r="I692" s="7">
        <f>IF(Расчет!M706="",(Расчет!$M$28+100)/100,(Расчет!M706+100)/100)</f>
        <v>1.2</v>
      </c>
      <c r="J692" s="5">
        <f>IF(Расчет!P706="",IF($O$16=0,'ФОРМУЛЫ!'!H692,ROUND(Расчет!K706*'ФОРМУЛЫ!'!I692+L692,0)),Расчет!P706)</f>
        <v>0</v>
      </c>
      <c r="K692" s="5">
        <f>J692*Расчет!E706</f>
        <v>0</v>
      </c>
      <c r="L692" s="3">
        <f>IF($O$16=0,0,$M$16*(Расчет!K706/$O$16))</f>
        <v>0</v>
      </c>
      <c r="O692" s="3">
        <f>IF(Расчет!P706=0,Расчет!L706,0)</f>
        <v>0</v>
      </c>
      <c r="P692" s="12">
        <f t="shared" si="82"/>
        <v>0</v>
      </c>
      <c r="Q692" s="3">
        <f>IF(Расчет!H706='ФОРМУЛЫ!'!$B$5,'ФОРМУЛЫ!'!A692,0)</f>
        <v>0</v>
      </c>
      <c r="R692" s="3">
        <f>IF(Расчет!H706='ФОРМУЛЫ!'!$B$4,'ФОРМУЛЫ!'!A692,0)</f>
        <v>0</v>
      </c>
      <c r="S692" s="3">
        <f>IF(Расчет!H706='ФОРМУЛЫ!'!$B$6,'ФОРМУЛЫ!'!A692,0)</f>
        <v>0</v>
      </c>
      <c r="T692" s="5">
        <f>ROUND((IF(Расчет!R706='ФОРМУЛЫ!'!$E$3,(A692-A692/1.18),IF(Расчет!R706='ФОРМУЛЫ!'!$E$4,0,IF(Расчет!R706='ФОРМУЛЫ!'!$E$5,(A692-A692/1.1),X))))*Расчет!E706,2)</f>
        <v>0</v>
      </c>
      <c r="U692" s="3">
        <f>ROUND((IF(Расчет!R706='ФОРМУЛЫ!'!$E$3,(J692-J692/1.18),IF(Расчет!R706='ФОРМУЛЫ!'!$E$4,0,IF(Расчет!R706='ФОРМУЛЫ!'!$E$5,(J692-J692/1.1),X))))*Расчет!E706,2)</f>
        <v>0</v>
      </c>
      <c r="V692" s="3">
        <f>ROUND((J692-J692/1.18)*Расчет!E706,2)</f>
        <v>0</v>
      </c>
      <c r="W692" s="3">
        <f>ROUND(A692*Расчет!E706*0.21/365,2)</f>
        <v>0</v>
      </c>
      <c r="X692" s="3">
        <f t="shared" si="83"/>
        <v>0</v>
      </c>
      <c r="Y692" s="3">
        <f>IF(($Q$2-Расчет!X706)&gt;0,($Q$2-Расчет!X706),0)</f>
        <v>0</v>
      </c>
      <c r="Z692" s="3">
        <f t="shared" si="84"/>
        <v>0</v>
      </c>
      <c r="AA692" s="3">
        <f>IF(IF(Y692&gt;0,$Q$3-$Q$2,$Q$3-Расчет!X706)&gt;0,IF(Y692&gt;0,$Q$3-$Q$2,$Q$3-Расчет!X706),0)</f>
        <v>0</v>
      </c>
      <c r="AB692" s="3">
        <f t="shared" si="85"/>
        <v>0</v>
      </c>
      <c r="AC692" s="3">
        <f>IF(IF(AA692&gt;0,$Q$4-$Q$3,$Q$4-Расчет!X706)&gt;0,IF(AA692&gt;0,$Q$4-$Q$3,$Q$4-Расчет!X706),0)</f>
        <v>0</v>
      </c>
      <c r="AD692" s="3">
        <f t="shared" si="86"/>
        <v>0</v>
      </c>
      <c r="AE692" s="3">
        <f>IF(IF(AC692&gt;0,$Q$5-$Q$4,$Q$5-Расчет!X706)&gt;0,IF(AC692&gt;0,$Q$5-$Q$4,$Q$5-Расчет!X706),0)</f>
        <v>0</v>
      </c>
      <c r="AF692" s="3">
        <f t="shared" si="87"/>
        <v>0</v>
      </c>
      <c r="AG692" s="3">
        <f>IF(IF(AE692&gt;0,$Q$6-$Q$5,$Q$6-Расчет!X706)&gt;0,IF(AE692&gt;0,$Q$6-$Q$5,$Q$6-Расчет!X706),0)</f>
        <v>0</v>
      </c>
      <c r="AH692" s="3">
        <f t="shared" si="88"/>
        <v>0</v>
      </c>
    </row>
    <row r="693" spans="1:34" x14ac:dyDescent="0.25">
      <c r="A693" s="3">
        <f>IF(Расчет!H707='ФОРМУЛЫ!'!$B$4,Расчет!G707*Расчет!$N$28,IF(Расчет!H707='ФОРМУЛЫ!'!$B$5,Расчет!G707,IF(Расчет!H707='ФОРМУЛЫ!'!$B$6,Расчет!G707*Расчет!$O$28,0)))</f>
        <v>0</v>
      </c>
      <c r="B693" s="3">
        <f>A693*Расчет!E707</f>
        <v>0</v>
      </c>
      <c r="C693" s="3">
        <f>IF(Расчет!J707='ФОРМУЛЫ!'!$B$3,Расчет!G707*Расчет!I707/100,IF(Расчет!J707='ФОРМУЛЫ!'!$B$4,Расчет!I707*Расчет!$N$28,IF(Расчет!J707='ФОРМУЛЫ!'!$B$5,Расчет!I707,IF(Расчет!J707='ФОРМУЛЫ!'!$B$6,Расчет!I707*Расчет!$O$28,0))))</f>
        <v>0</v>
      </c>
      <c r="D693" s="3">
        <f>C693*Расчет!E707</f>
        <v>0</v>
      </c>
      <c r="E693" s="3">
        <f t="shared" si="81"/>
        <v>0</v>
      </c>
      <c r="F693" s="3">
        <f>E693*Расчет!E707</f>
        <v>0</v>
      </c>
      <c r="G693" s="3">
        <f>IF(Расчет!M707="",'ФОРМУЛЫ!'!E693*(100+Расчет!$M$28)/100,'ФОРМУЛЫ!'!E693*(100+Расчет!M707)/100)</f>
        <v>0</v>
      </c>
      <c r="H693" s="7">
        <f>IF(Расчет!M707="",ROUND(Расчет!K707*(1+Расчет!$M$28/100),0),ROUND(Расчет!K707*(1+Расчет!M707/100),0))</f>
        <v>0</v>
      </c>
      <c r="I693" s="7">
        <f>IF(Расчет!M707="",(Расчет!$M$28+100)/100,(Расчет!M707+100)/100)</f>
        <v>1.2</v>
      </c>
      <c r="J693" s="5">
        <f>IF(Расчет!P707="",IF($O$16=0,'ФОРМУЛЫ!'!H693,ROUND(Расчет!K707*'ФОРМУЛЫ!'!I693+L693,0)),Расчет!P707)</f>
        <v>0</v>
      </c>
      <c r="K693" s="5">
        <f>J693*Расчет!E707</f>
        <v>0</v>
      </c>
      <c r="L693" s="3">
        <f>IF($O$16=0,0,$M$16*(Расчет!K707/$O$16))</f>
        <v>0</v>
      </c>
      <c r="O693" s="3">
        <f>IF(Расчет!P707=0,Расчет!L707,0)</f>
        <v>0</v>
      </c>
      <c r="P693" s="12">
        <f t="shared" si="82"/>
        <v>0</v>
      </c>
      <c r="Q693" s="3">
        <f>IF(Расчет!H707='ФОРМУЛЫ!'!$B$5,'ФОРМУЛЫ!'!A693,0)</f>
        <v>0</v>
      </c>
      <c r="R693" s="3">
        <f>IF(Расчет!H707='ФОРМУЛЫ!'!$B$4,'ФОРМУЛЫ!'!A693,0)</f>
        <v>0</v>
      </c>
      <c r="S693" s="3">
        <f>IF(Расчет!H707='ФОРМУЛЫ!'!$B$6,'ФОРМУЛЫ!'!A693,0)</f>
        <v>0</v>
      </c>
      <c r="T693" s="5">
        <f>ROUND((IF(Расчет!R707='ФОРМУЛЫ!'!$E$3,(A693-A693/1.18),IF(Расчет!R707='ФОРМУЛЫ!'!$E$4,0,IF(Расчет!R707='ФОРМУЛЫ!'!$E$5,(A693-A693/1.1),X))))*Расчет!E707,2)</f>
        <v>0</v>
      </c>
      <c r="U693" s="3">
        <f>ROUND((IF(Расчет!R707='ФОРМУЛЫ!'!$E$3,(J693-J693/1.18),IF(Расчет!R707='ФОРМУЛЫ!'!$E$4,0,IF(Расчет!R707='ФОРМУЛЫ!'!$E$5,(J693-J693/1.1),X))))*Расчет!E707,2)</f>
        <v>0</v>
      </c>
      <c r="V693" s="3">
        <f>ROUND((J693-J693/1.18)*Расчет!E707,2)</f>
        <v>0</v>
      </c>
      <c r="W693" s="3">
        <f>ROUND(A693*Расчет!E707*0.21/365,2)</f>
        <v>0</v>
      </c>
      <c r="X693" s="3">
        <f t="shared" si="83"/>
        <v>0</v>
      </c>
      <c r="Y693" s="3">
        <f>IF(($Q$2-Расчет!X707)&gt;0,($Q$2-Расчет!X707),0)</f>
        <v>0</v>
      </c>
      <c r="Z693" s="3">
        <f t="shared" si="84"/>
        <v>0</v>
      </c>
      <c r="AA693" s="3">
        <f>IF(IF(Y693&gt;0,$Q$3-$Q$2,$Q$3-Расчет!X707)&gt;0,IF(Y693&gt;0,$Q$3-$Q$2,$Q$3-Расчет!X707),0)</f>
        <v>0</v>
      </c>
      <c r="AB693" s="3">
        <f t="shared" si="85"/>
        <v>0</v>
      </c>
      <c r="AC693" s="3">
        <f>IF(IF(AA693&gt;0,$Q$4-$Q$3,$Q$4-Расчет!X707)&gt;0,IF(AA693&gt;0,$Q$4-$Q$3,$Q$4-Расчет!X707),0)</f>
        <v>0</v>
      </c>
      <c r="AD693" s="3">
        <f t="shared" si="86"/>
        <v>0</v>
      </c>
      <c r="AE693" s="3">
        <f>IF(IF(AC693&gt;0,$Q$5-$Q$4,$Q$5-Расчет!X707)&gt;0,IF(AC693&gt;0,$Q$5-$Q$4,$Q$5-Расчет!X707),0)</f>
        <v>0</v>
      </c>
      <c r="AF693" s="3">
        <f t="shared" si="87"/>
        <v>0</v>
      </c>
      <c r="AG693" s="3">
        <f>IF(IF(AE693&gt;0,$Q$6-$Q$5,$Q$6-Расчет!X707)&gt;0,IF(AE693&gt;0,$Q$6-$Q$5,$Q$6-Расчет!X707),0)</f>
        <v>0</v>
      </c>
      <c r="AH693" s="3">
        <f t="shared" si="88"/>
        <v>0</v>
      </c>
    </row>
    <row r="694" spans="1:34" x14ac:dyDescent="0.25">
      <c r="A694" s="3">
        <f>IF(Расчет!H708='ФОРМУЛЫ!'!$B$4,Расчет!G708*Расчет!$N$28,IF(Расчет!H708='ФОРМУЛЫ!'!$B$5,Расчет!G708,IF(Расчет!H708='ФОРМУЛЫ!'!$B$6,Расчет!G708*Расчет!$O$28,0)))</f>
        <v>0</v>
      </c>
      <c r="B694" s="3">
        <f>A694*Расчет!E708</f>
        <v>0</v>
      </c>
      <c r="C694" s="3">
        <f>IF(Расчет!J708='ФОРМУЛЫ!'!$B$3,Расчет!G708*Расчет!I708/100,IF(Расчет!J708='ФОРМУЛЫ!'!$B$4,Расчет!I708*Расчет!$N$28,IF(Расчет!J708='ФОРМУЛЫ!'!$B$5,Расчет!I708,IF(Расчет!J708='ФОРМУЛЫ!'!$B$6,Расчет!I708*Расчет!$O$28,0))))</f>
        <v>0</v>
      </c>
      <c r="D694" s="3">
        <f>C694*Расчет!E708</f>
        <v>0</v>
      </c>
      <c r="E694" s="3">
        <f t="shared" si="81"/>
        <v>0</v>
      </c>
      <c r="F694" s="3">
        <f>E694*Расчет!E708</f>
        <v>0</v>
      </c>
      <c r="G694" s="3">
        <f>IF(Расчет!M708="",'ФОРМУЛЫ!'!E694*(100+Расчет!$M$28)/100,'ФОРМУЛЫ!'!E694*(100+Расчет!M708)/100)</f>
        <v>0</v>
      </c>
      <c r="H694" s="7">
        <f>IF(Расчет!M708="",ROUND(Расчет!K708*(1+Расчет!$M$28/100),0),ROUND(Расчет!K708*(1+Расчет!M708/100),0))</f>
        <v>0</v>
      </c>
      <c r="I694" s="7">
        <f>IF(Расчет!M708="",(Расчет!$M$28+100)/100,(Расчет!M708+100)/100)</f>
        <v>1.2</v>
      </c>
      <c r="J694" s="5">
        <f>IF(Расчет!P708="",IF($O$16=0,'ФОРМУЛЫ!'!H694,ROUND(Расчет!K708*'ФОРМУЛЫ!'!I694+L694,0)),Расчет!P708)</f>
        <v>0</v>
      </c>
      <c r="K694" s="5">
        <f>J694*Расчет!E708</f>
        <v>0</v>
      </c>
      <c r="L694" s="3">
        <f>IF($O$16=0,0,$M$16*(Расчет!K708/$O$16))</f>
        <v>0</v>
      </c>
      <c r="O694" s="3">
        <f>IF(Расчет!P708=0,Расчет!L708,0)</f>
        <v>0</v>
      </c>
      <c r="P694" s="12">
        <f t="shared" si="82"/>
        <v>0</v>
      </c>
      <c r="Q694" s="3">
        <f>IF(Расчет!H708='ФОРМУЛЫ!'!$B$5,'ФОРМУЛЫ!'!A694,0)</f>
        <v>0</v>
      </c>
      <c r="R694" s="3">
        <f>IF(Расчет!H708='ФОРМУЛЫ!'!$B$4,'ФОРМУЛЫ!'!A694,0)</f>
        <v>0</v>
      </c>
      <c r="S694" s="3">
        <f>IF(Расчет!H708='ФОРМУЛЫ!'!$B$6,'ФОРМУЛЫ!'!A694,0)</f>
        <v>0</v>
      </c>
      <c r="T694" s="5">
        <f>ROUND((IF(Расчет!R708='ФОРМУЛЫ!'!$E$3,(A694-A694/1.18),IF(Расчет!R708='ФОРМУЛЫ!'!$E$4,0,IF(Расчет!R708='ФОРМУЛЫ!'!$E$5,(A694-A694/1.1),X))))*Расчет!E708,2)</f>
        <v>0</v>
      </c>
      <c r="U694" s="3">
        <f>ROUND((IF(Расчет!R708='ФОРМУЛЫ!'!$E$3,(J694-J694/1.18),IF(Расчет!R708='ФОРМУЛЫ!'!$E$4,0,IF(Расчет!R708='ФОРМУЛЫ!'!$E$5,(J694-J694/1.1),X))))*Расчет!E708,2)</f>
        <v>0</v>
      </c>
      <c r="V694" s="3">
        <f>ROUND((J694-J694/1.18)*Расчет!E708,2)</f>
        <v>0</v>
      </c>
      <c r="W694" s="3">
        <f>ROUND(A694*Расчет!E708*0.21/365,2)</f>
        <v>0</v>
      </c>
      <c r="X694" s="3">
        <f t="shared" si="83"/>
        <v>0</v>
      </c>
      <c r="Y694" s="3">
        <f>IF(($Q$2-Расчет!X708)&gt;0,($Q$2-Расчет!X708),0)</f>
        <v>0</v>
      </c>
      <c r="Z694" s="3">
        <f t="shared" si="84"/>
        <v>0</v>
      </c>
      <c r="AA694" s="3">
        <f>IF(IF(Y694&gt;0,$Q$3-$Q$2,$Q$3-Расчет!X708)&gt;0,IF(Y694&gt;0,$Q$3-$Q$2,$Q$3-Расчет!X708),0)</f>
        <v>0</v>
      </c>
      <c r="AB694" s="3">
        <f t="shared" si="85"/>
        <v>0</v>
      </c>
      <c r="AC694" s="3">
        <f>IF(IF(AA694&gt;0,$Q$4-$Q$3,$Q$4-Расчет!X708)&gt;0,IF(AA694&gt;0,$Q$4-$Q$3,$Q$4-Расчет!X708),0)</f>
        <v>0</v>
      </c>
      <c r="AD694" s="3">
        <f t="shared" si="86"/>
        <v>0</v>
      </c>
      <c r="AE694" s="3">
        <f>IF(IF(AC694&gt;0,$Q$5-$Q$4,$Q$5-Расчет!X708)&gt;0,IF(AC694&gt;0,$Q$5-$Q$4,$Q$5-Расчет!X708),0)</f>
        <v>0</v>
      </c>
      <c r="AF694" s="3">
        <f t="shared" si="87"/>
        <v>0</v>
      </c>
      <c r="AG694" s="3">
        <f>IF(IF(AE694&gt;0,$Q$6-$Q$5,$Q$6-Расчет!X708)&gt;0,IF(AE694&gt;0,$Q$6-$Q$5,$Q$6-Расчет!X708),0)</f>
        <v>0</v>
      </c>
      <c r="AH694" s="3">
        <f t="shared" si="88"/>
        <v>0</v>
      </c>
    </row>
    <row r="695" spans="1:34" x14ac:dyDescent="0.25">
      <c r="A695" s="3">
        <f>IF(Расчет!H709='ФОРМУЛЫ!'!$B$4,Расчет!G709*Расчет!$N$28,IF(Расчет!H709='ФОРМУЛЫ!'!$B$5,Расчет!G709,IF(Расчет!H709='ФОРМУЛЫ!'!$B$6,Расчет!G709*Расчет!$O$28,0)))</f>
        <v>0</v>
      </c>
      <c r="B695" s="3">
        <f>A695*Расчет!E709</f>
        <v>0</v>
      </c>
      <c r="C695" s="3">
        <f>IF(Расчет!J709='ФОРМУЛЫ!'!$B$3,Расчет!G709*Расчет!I709/100,IF(Расчет!J709='ФОРМУЛЫ!'!$B$4,Расчет!I709*Расчет!$N$28,IF(Расчет!J709='ФОРМУЛЫ!'!$B$5,Расчет!I709,IF(Расчет!J709='ФОРМУЛЫ!'!$B$6,Расчет!I709*Расчет!$O$28,0))))</f>
        <v>0</v>
      </c>
      <c r="D695" s="3">
        <f>C695*Расчет!E709</f>
        <v>0</v>
      </c>
      <c r="E695" s="3">
        <f t="shared" si="81"/>
        <v>0</v>
      </c>
      <c r="F695" s="3">
        <f>E695*Расчет!E709</f>
        <v>0</v>
      </c>
      <c r="G695" s="3">
        <f>IF(Расчет!M709="",'ФОРМУЛЫ!'!E695*(100+Расчет!$M$28)/100,'ФОРМУЛЫ!'!E695*(100+Расчет!M709)/100)</f>
        <v>0</v>
      </c>
      <c r="H695" s="7">
        <f>IF(Расчет!M709="",ROUND(Расчет!K709*(1+Расчет!$M$28/100),0),ROUND(Расчет!K709*(1+Расчет!M709/100),0))</f>
        <v>0</v>
      </c>
      <c r="I695" s="7">
        <f>IF(Расчет!M709="",(Расчет!$M$28+100)/100,(Расчет!M709+100)/100)</f>
        <v>1.2</v>
      </c>
      <c r="J695" s="5">
        <f>IF(Расчет!P709="",IF($O$16=0,'ФОРМУЛЫ!'!H695,ROUND(Расчет!K709*'ФОРМУЛЫ!'!I695+L695,0)),Расчет!P709)</f>
        <v>0</v>
      </c>
      <c r="K695" s="5">
        <f>J695*Расчет!E709</f>
        <v>0</v>
      </c>
      <c r="L695" s="3">
        <f>IF($O$16=0,0,$M$16*(Расчет!K709/$O$16))</f>
        <v>0</v>
      </c>
      <c r="O695" s="3">
        <f>IF(Расчет!P709=0,Расчет!L709,0)</f>
        <v>0</v>
      </c>
      <c r="P695" s="12">
        <f t="shared" si="82"/>
        <v>0</v>
      </c>
      <c r="Q695" s="3">
        <f>IF(Расчет!H709='ФОРМУЛЫ!'!$B$5,'ФОРМУЛЫ!'!A695,0)</f>
        <v>0</v>
      </c>
      <c r="R695" s="3">
        <f>IF(Расчет!H709='ФОРМУЛЫ!'!$B$4,'ФОРМУЛЫ!'!A695,0)</f>
        <v>0</v>
      </c>
      <c r="S695" s="3">
        <f>IF(Расчет!H709='ФОРМУЛЫ!'!$B$6,'ФОРМУЛЫ!'!A695,0)</f>
        <v>0</v>
      </c>
      <c r="T695" s="5">
        <f>ROUND((IF(Расчет!R709='ФОРМУЛЫ!'!$E$3,(A695-A695/1.18),IF(Расчет!R709='ФОРМУЛЫ!'!$E$4,0,IF(Расчет!R709='ФОРМУЛЫ!'!$E$5,(A695-A695/1.1),X))))*Расчет!E709,2)</f>
        <v>0</v>
      </c>
      <c r="U695" s="3">
        <f>ROUND((IF(Расчет!R709='ФОРМУЛЫ!'!$E$3,(J695-J695/1.18),IF(Расчет!R709='ФОРМУЛЫ!'!$E$4,0,IF(Расчет!R709='ФОРМУЛЫ!'!$E$5,(J695-J695/1.1),X))))*Расчет!E709,2)</f>
        <v>0</v>
      </c>
      <c r="V695" s="3">
        <f>ROUND((J695-J695/1.18)*Расчет!E709,2)</f>
        <v>0</v>
      </c>
      <c r="W695" s="3">
        <f>ROUND(A695*Расчет!E709*0.21/365,2)</f>
        <v>0</v>
      </c>
      <c r="X695" s="3">
        <f t="shared" si="83"/>
        <v>0</v>
      </c>
      <c r="Y695" s="3">
        <f>IF(($Q$2-Расчет!X709)&gt;0,($Q$2-Расчет!X709),0)</f>
        <v>0</v>
      </c>
      <c r="Z695" s="3">
        <f t="shared" si="84"/>
        <v>0</v>
      </c>
      <c r="AA695" s="3">
        <f>IF(IF(Y695&gt;0,$Q$3-$Q$2,$Q$3-Расчет!X709)&gt;0,IF(Y695&gt;0,$Q$3-$Q$2,$Q$3-Расчет!X709),0)</f>
        <v>0</v>
      </c>
      <c r="AB695" s="3">
        <f t="shared" si="85"/>
        <v>0</v>
      </c>
      <c r="AC695" s="3">
        <f>IF(IF(AA695&gt;0,$Q$4-$Q$3,$Q$4-Расчет!X709)&gt;0,IF(AA695&gt;0,$Q$4-$Q$3,$Q$4-Расчет!X709),0)</f>
        <v>0</v>
      </c>
      <c r="AD695" s="3">
        <f t="shared" si="86"/>
        <v>0</v>
      </c>
      <c r="AE695" s="3">
        <f>IF(IF(AC695&gt;0,$Q$5-$Q$4,$Q$5-Расчет!X709)&gt;0,IF(AC695&gt;0,$Q$5-$Q$4,$Q$5-Расчет!X709),0)</f>
        <v>0</v>
      </c>
      <c r="AF695" s="3">
        <f t="shared" si="87"/>
        <v>0</v>
      </c>
      <c r="AG695" s="3">
        <f>IF(IF(AE695&gt;0,$Q$6-$Q$5,$Q$6-Расчет!X709)&gt;0,IF(AE695&gt;0,$Q$6-$Q$5,$Q$6-Расчет!X709),0)</f>
        <v>0</v>
      </c>
      <c r="AH695" s="3">
        <f t="shared" si="88"/>
        <v>0</v>
      </c>
    </row>
    <row r="696" spans="1:34" x14ac:dyDescent="0.25">
      <c r="A696" s="3">
        <f>IF(Расчет!H710='ФОРМУЛЫ!'!$B$4,Расчет!G710*Расчет!$N$28,IF(Расчет!H710='ФОРМУЛЫ!'!$B$5,Расчет!G710,IF(Расчет!H710='ФОРМУЛЫ!'!$B$6,Расчет!G710*Расчет!$O$28,0)))</f>
        <v>0</v>
      </c>
      <c r="B696" s="3">
        <f>A696*Расчет!E710</f>
        <v>0</v>
      </c>
      <c r="C696" s="3">
        <f>IF(Расчет!J710='ФОРМУЛЫ!'!$B$3,Расчет!G710*Расчет!I710/100,IF(Расчет!J710='ФОРМУЛЫ!'!$B$4,Расчет!I710*Расчет!$N$28,IF(Расчет!J710='ФОРМУЛЫ!'!$B$5,Расчет!I710,IF(Расчет!J710='ФОРМУЛЫ!'!$B$6,Расчет!I710*Расчет!$O$28,0))))</f>
        <v>0</v>
      </c>
      <c r="D696" s="3">
        <f>C696*Расчет!E710</f>
        <v>0</v>
      </c>
      <c r="E696" s="3">
        <f t="shared" si="81"/>
        <v>0</v>
      </c>
      <c r="F696" s="3">
        <f>E696*Расчет!E710</f>
        <v>0</v>
      </c>
      <c r="G696" s="3">
        <f>IF(Расчет!M710="",'ФОРМУЛЫ!'!E696*(100+Расчет!$M$28)/100,'ФОРМУЛЫ!'!E696*(100+Расчет!M710)/100)</f>
        <v>0</v>
      </c>
      <c r="H696" s="7">
        <f>IF(Расчет!M710="",ROUND(Расчет!K710*(1+Расчет!$M$28/100),0),ROUND(Расчет!K710*(1+Расчет!M710/100),0))</f>
        <v>0</v>
      </c>
      <c r="I696" s="7">
        <f>IF(Расчет!M710="",(Расчет!$M$28+100)/100,(Расчет!M710+100)/100)</f>
        <v>1.2</v>
      </c>
      <c r="J696" s="5">
        <f>IF(Расчет!P710="",IF($O$16=0,'ФОРМУЛЫ!'!H696,ROUND(Расчет!K710*'ФОРМУЛЫ!'!I696+L696,0)),Расчет!P710)</f>
        <v>0</v>
      </c>
      <c r="K696" s="5">
        <f>J696*Расчет!E710</f>
        <v>0</v>
      </c>
      <c r="L696" s="3">
        <f>IF($O$16=0,0,$M$16*(Расчет!K710/$O$16))</f>
        <v>0</v>
      </c>
      <c r="O696" s="3">
        <f>IF(Расчет!P710=0,Расчет!L710,0)</f>
        <v>0</v>
      </c>
      <c r="P696" s="12">
        <f t="shared" si="82"/>
        <v>0</v>
      </c>
      <c r="Q696" s="3">
        <f>IF(Расчет!H710='ФОРМУЛЫ!'!$B$5,'ФОРМУЛЫ!'!A696,0)</f>
        <v>0</v>
      </c>
      <c r="R696" s="3">
        <f>IF(Расчет!H710='ФОРМУЛЫ!'!$B$4,'ФОРМУЛЫ!'!A696,0)</f>
        <v>0</v>
      </c>
      <c r="S696" s="3">
        <f>IF(Расчет!H710='ФОРМУЛЫ!'!$B$6,'ФОРМУЛЫ!'!A696,0)</f>
        <v>0</v>
      </c>
      <c r="T696" s="5">
        <f>ROUND((IF(Расчет!R710='ФОРМУЛЫ!'!$E$3,(A696-A696/1.18),IF(Расчет!R710='ФОРМУЛЫ!'!$E$4,0,IF(Расчет!R710='ФОРМУЛЫ!'!$E$5,(A696-A696/1.1),X))))*Расчет!E710,2)</f>
        <v>0</v>
      </c>
      <c r="U696" s="3">
        <f>ROUND((IF(Расчет!R710='ФОРМУЛЫ!'!$E$3,(J696-J696/1.18),IF(Расчет!R710='ФОРМУЛЫ!'!$E$4,0,IF(Расчет!R710='ФОРМУЛЫ!'!$E$5,(J696-J696/1.1),X))))*Расчет!E710,2)</f>
        <v>0</v>
      </c>
      <c r="V696" s="3">
        <f>ROUND((J696-J696/1.18)*Расчет!E710,2)</f>
        <v>0</v>
      </c>
      <c r="W696" s="3">
        <f>ROUND(A696*Расчет!E710*0.21/365,2)</f>
        <v>0</v>
      </c>
      <c r="X696" s="3">
        <f t="shared" si="83"/>
        <v>0</v>
      </c>
      <c r="Y696" s="3">
        <f>IF(($Q$2-Расчет!X710)&gt;0,($Q$2-Расчет!X710),0)</f>
        <v>0</v>
      </c>
      <c r="Z696" s="3">
        <f t="shared" si="84"/>
        <v>0</v>
      </c>
      <c r="AA696" s="3">
        <f>IF(IF(Y696&gt;0,$Q$3-$Q$2,$Q$3-Расчет!X710)&gt;0,IF(Y696&gt;0,$Q$3-$Q$2,$Q$3-Расчет!X710),0)</f>
        <v>0</v>
      </c>
      <c r="AB696" s="3">
        <f t="shared" si="85"/>
        <v>0</v>
      </c>
      <c r="AC696" s="3">
        <f>IF(IF(AA696&gt;0,$Q$4-$Q$3,$Q$4-Расчет!X710)&gt;0,IF(AA696&gt;0,$Q$4-$Q$3,$Q$4-Расчет!X710),0)</f>
        <v>0</v>
      </c>
      <c r="AD696" s="3">
        <f t="shared" si="86"/>
        <v>0</v>
      </c>
      <c r="AE696" s="3">
        <f>IF(IF(AC696&gt;0,$Q$5-$Q$4,$Q$5-Расчет!X710)&gt;0,IF(AC696&gt;0,$Q$5-$Q$4,$Q$5-Расчет!X710),0)</f>
        <v>0</v>
      </c>
      <c r="AF696" s="3">
        <f t="shared" si="87"/>
        <v>0</v>
      </c>
      <c r="AG696" s="3">
        <f>IF(IF(AE696&gt;0,$Q$6-$Q$5,$Q$6-Расчет!X710)&gt;0,IF(AE696&gt;0,$Q$6-$Q$5,$Q$6-Расчет!X710),0)</f>
        <v>0</v>
      </c>
      <c r="AH696" s="3">
        <f t="shared" si="88"/>
        <v>0</v>
      </c>
    </row>
    <row r="697" spans="1:34" x14ac:dyDescent="0.25">
      <c r="A697" s="3">
        <f>IF(Расчет!H711='ФОРМУЛЫ!'!$B$4,Расчет!G711*Расчет!$N$28,IF(Расчет!H711='ФОРМУЛЫ!'!$B$5,Расчет!G711,IF(Расчет!H711='ФОРМУЛЫ!'!$B$6,Расчет!G711*Расчет!$O$28,0)))</f>
        <v>0</v>
      </c>
      <c r="B697" s="3">
        <f>A697*Расчет!E711</f>
        <v>0</v>
      </c>
      <c r="C697" s="3">
        <f>IF(Расчет!J711='ФОРМУЛЫ!'!$B$3,Расчет!G711*Расчет!I711/100,IF(Расчет!J711='ФОРМУЛЫ!'!$B$4,Расчет!I711*Расчет!$N$28,IF(Расчет!J711='ФОРМУЛЫ!'!$B$5,Расчет!I711,IF(Расчет!J711='ФОРМУЛЫ!'!$B$6,Расчет!I711*Расчет!$O$28,0))))</f>
        <v>0</v>
      </c>
      <c r="D697" s="3">
        <f>C697*Расчет!E711</f>
        <v>0</v>
      </c>
      <c r="E697" s="3">
        <f t="shared" si="81"/>
        <v>0</v>
      </c>
      <c r="F697" s="3">
        <f>E697*Расчет!E711</f>
        <v>0</v>
      </c>
      <c r="G697" s="3">
        <f>IF(Расчет!M711="",'ФОРМУЛЫ!'!E697*(100+Расчет!$M$28)/100,'ФОРМУЛЫ!'!E697*(100+Расчет!M711)/100)</f>
        <v>0</v>
      </c>
      <c r="H697" s="7">
        <f>IF(Расчет!M711="",ROUND(Расчет!K711*(1+Расчет!$M$28/100),0),ROUND(Расчет!K711*(1+Расчет!M711/100),0))</f>
        <v>0</v>
      </c>
      <c r="I697" s="7">
        <f>IF(Расчет!M711="",(Расчет!$M$28+100)/100,(Расчет!M711+100)/100)</f>
        <v>1.2</v>
      </c>
      <c r="J697" s="5">
        <f>IF(Расчет!P711="",IF($O$16=0,'ФОРМУЛЫ!'!H697,ROUND(Расчет!K711*'ФОРМУЛЫ!'!I697+L697,0)),Расчет!P711)</f>
        <v>0</v>
      </c>
      <c r="K697" s="5">
        <f>J697*Расчет!E711</f>
        <v>0</v>
      </c>
      <c r="L697" s="3">
        <f>IF($O$16=0,0,$M$16*(Расчет!K711/$O$16))</f>
        <v>0</v>
      </c>
      <c r="O697" s="3">
        <f>IF(Расчет!P711=0,Расчет!L711,0)</f>
        <v>0</v>
      </c>
      <c r="P697" s="12">
        <f t="shared" si="82"/>
        <v>0</v>
      </c>
      <c r="Q697" s="3">
        <f>IF(Расчет!H711='ФОРМУЛЫ!'!$B$5,'ФОРМУЛЫ!'!A697,0)</f>
        <v>0</v>
      </c>
      <c r="R697" s="3">
        <f>IF(Расчет!H711='ФОРМУЛЫ!'!$B$4,'ФОРМУЛЫ!'!A697,0)</f>
        <v>0</v>
      </c>
      <c r="S697" s="3">
        <f>IF(Расчет!H711='ФОРМУЛЫ!'!$B$6,'ФОРМУЛЫ!'!A697,0)</f>
        <v>0</v>
      </c>
      <c r="T697" s="5">
        <f>ROUND((IF(Расчет!R711='ФОРМУЛЫ!'!$E$3,(A697-A697/1.18),IF(Расчет!R711='ФОРМУЛЫ!'!$E$4,0,IF(Расчет!R711='ФОРМУЛЫ!'!$E$5,(A697-A697/1.1),X))))*Расчет!E711,2)</f>
        <v>0</v>
      </c>
      <c r="U697" s="3">
        <f>ROUND((IF(Расчет!R711='ФОРМУЛЫ!'!$E$3,(J697-J697/1.18),IF(Расчет!R711='ФОРМУЛЫ!'!$E$4,0,IF(Расчет!R711='ФОРМУЛЫ!'!$E$5,(J697-J697/1.1),X))))*Расчет!E711,2)</f>
        <v>0</v>
      </c>
      <c r="V697" s="3">
        <f>ROUND((J697-J697/1.18)*Расчет!E711,2)</f>
        <v>0</v>
      </c>
      <c r="W697" s="3">
        <f>ROUND(A697*Расчет!E711*0.21/365,2)</f>
        <v>0</v>
      </c>
      <c r="X697" s="3">
        <f t="shared" si="83"/>
        <v>0</v>
      </c>
      <c r="Y697" s="3">
        <f>IF(($Q$2-Расчет!X711)&gt;0,($Q$2-Расчет!X711),0)</f>
        <v>0</v>
      </c>
      <c r="Z697" s="3">
        <f t="shared" si="84"/>
        <v>0</v>
      </c>
      <c r="AA697" s="3">
        <f>IF(IF(Y697&gt;0,$Q$3-$Q$2,$Q$3-Расчет!X711)&gt;0,IF(Y697&gt;0,$Q$3-$Q$2,$Q$3-Расчет!X711),0)</f>
        <v>0</v>
      </c>
      <c r="AB697" s="3">
        <f t="shared" si="85"/>
        <v>0</v>
      </c>
      <c r="AC697" s="3">
        <f>IF(IF(AA697&gt;0,$Q$4-$Q$3,$Q$4-Расчет!X711)&gt;0,IF(AA697&gt;0,$Q$4-$Q$3,$Q$4-Расчет!X711),0)</f>
        <v>0</v>
      </c>
      <c r="AD697" s="3">
        <f t="shared" si="86"/>
        <v>0</v>
      </c>
      <c r="AE697" s="3">
        <f>IF(IF(AC697&gt;0,$Q$5-$Q$4,$Q$5-Расчет!X711)&gt;0,IF(AC697&gt;0,$Q$5-$Q$4,$Q$5-Расчет!X711),0)</f>
        <v>0</v>
      </c>
      <c r="AF697" s="3">
        <f t="shared" si="87"/>
        <v>0</v>
      </c>
      <c r="AG697" s="3">
        <f>IF(IF(AE697&gt;0,$Q$6-$Q$5,$Q$6-Расчет!X711)&gt;0,IF(AE697&gt;0,$Q$6-$Q$5,$Q$6-Расчет!X711),0)</f>
        <v>0</v>
      </c>
      <c r="AH697" s="3">
        <f t="shared" si="88"/>
        <v>0</v>
      </c>
    </row>
    <row r="698" spans="1:34" x14ac:dyDescent="0.25">
      <c r="A698" s="3">
        <f>IF(Расчет!H712='ФОРМУЛЫ!'!$B$4,Расчет!G712*Расчет!$N$28,IF(Расчет!H712='ФОРМУЛЫ!'!$B$5,Расчет!G712,IF(Расчет!H712='ФОРМУЛЫ!'!$B$6,Расчет!G712*Расчет!$O$28,0)))</f>
        <v>0</v>
      </c>
      <c r="B698" s="3">
        <f>A698*Расчет!E712</f>
        <v>0</v>
      </c>
      <c r="C698" s="3">
        <f>IF(Расчет!J712='ФОРМУЛЫ!'!$B$3,Расчет!G712*Расчет!I712/100,IF(Расчет!J712='ФОРМУЛЫ!'!$B$4,Расчет!I712*Расчет!$N$28,IF(Расчет!J712='ФОРМУЛЫ!'!$B$5,Расчет!I712,IF(Расчет!J712='ФОРМУЛЫ!'!$B$6,Расчет!I712*Расчет!$O$28,0))))</f>
        <v>0</v>
      </c>
      <c r="D698" s="3">
        <f>C698*Расчет!E712</f>
        <v>0</v>
      </c>
      <c r="E698" s="3">
        <f t="shared" si="81"/>
        <v>0</v>
      </c>
      <c r="F698" s="3">
        <f>E698*Расчет!E712</f>
        <v>0</v>
      </c>
      <c r="G698" s="3">
        <f>IF(Расчет!M712="",'ФОРМУЛЫ!'!E698*(100+Расчет!$M$28)/100,'ФОРМУЛЫ!'!E698*(100+Расчет!M712)/100)</f>
        <v>0</v>
      </c>
      <c r="H698" s="7">
        <f>IF(Расчет!M712="",ROUND(Расчет!K712*(1+Расчет!$M$28/100),0),ROUND(Расчет!K712*(1+Расчет!M712/100),0))</f>
        <v>0</v>
      </c>
      <c r="I698" s="7">
        <f>IF(Расчет!M712="",(Расчет!$M$28+100)/100,(Расчет!M712+100)/100)</f>
        <v>1.2</v>
      </c>
      <c r="J698" s="5">
        <f>IF(Расчет!P712="",IF($O$16=0,'ФОРМУЛЫ!'!H698,ROUND(Расчет!K712*'ФОРМУЛЫ!'!I698+L698,0)),Расчет!P712)</f>
        <v>0</v>
      </c>
      <c r="K698" s="5">
        <f>J698*Расчет!E712</f>
        <v>0</v>
      </c>
      <c r="L698" s="3">
        <f>IF($O$16=0,0,$M$16*(Расчет!K712/$O$16))</f>
        <v>0</v>
      </c>
      <c r="O698" s="3">
        <f>IF(Расчет!P712=0,Расчет!L712,0)</f>
        <v>0</v>
      </c>
      <c r="P698" s="12">
        <f t="shared" si="82"/>
        <v>0</v>
      </c>
      <c r="Q698" s="3">
        <f>IF(Расчет!H712='ФОРМУЛЫ!'!$B$5,'ФОРМУЛЫ!'!A698,0)</f>
        <v>0</v>
      </c>
      <c r="R698" s="3">
        <f>IF(Расчет!H712='ФОРМУЛЫ!'!$B$4,'ФОРМУЛЫ!'!A698,0)</f>
        <v>0</v>
      </c>
      <c r="S698" s="3">
        <f>IF(Расчет!H712='ФОРМУЛЫ!'!$B$6,'ФОРМУЛЫ!'!A698,0)</f>
        <v>0</v>
      </c>
      <c r="T698" s="5">
        <f>ROUND((IF(Расчет!R712='ФОРМУЛЫ!'!$E$3,(A698-A698/1.18),IF(Расчет!R712='ФОРМУЛЫ!'!$E$4,0,IF(Расчет!R712='ФОРМУЛЫ!'!$E$5,(A698-A698/1.1),X))))*Расчет!E712,2)</f>
        <v>0</v>
      </c>
      <c r="U698" s="3">
        <f>ROUND((IF(Расчет!R712='ФОРМУЛЫ!'!$E$3,(J698-J698/1.18),IF(Расчет!R712='ФОРМУЛЫ!'!$E$4,0,IF(Расчет!R712='ФОРМУЛЫ!'!$E$5,(J698-J698/1.1),X))))*Расчет!E712,2)</f>
        <v>0</v>
      </c>
      <c r="V698" s="3">
        <f>ROUND((J698-J698/1.18)*Расчет!E712,2)</f>
        <v>0</v>
      </c>
      <c r="W698" s="3">
        <f>ROUND(A698*Расчет!E712*0.21/365,2)</f>
        <v>0</v>
      </c>
      <c r="X698" s="3">
        <f t="shared" si="83"/>
        <v>0</v>
      </c>
      <c r="Y698" s="3">
        <f>IF(($Q$2-Расчет!X712)&gt;0,($Q$2-Расчет!X712),0)</f>
        <v>0</v>
      </c>
      <c r="Z698" s="3">
        <f t="shared" si="84"/>
        <v>0</v>
      </c>
      <c r="AA698" s="3">
        <f>IF(IF(Y698&gt;0,$Q$3-$Q$2,$Q$3-Расчет!X712)&gt;0,IF(Y698&gt;0,$Q$3-$Q$2,$Q$3-Расчет!X712),0)</f>
        <v>0</v>
      </c>
      <c r="AB698" s="3">
        <f t="shared" si="85"/>
        <v>0</v>
      </c>
      <c r="AC698" s="3">
        <f>IF(IF(AA698&gt;0,$Q$4-$Q$3,$Q$4-Расчет!X712)&gt;0,IF(AA698&gt;0,$Q$4-$Q$3,$Q$4-Расчет!X712),0)</f>
        <v>0</v>
      </c>
      <c r="AD698" s="3">
        <f t="shared" si="86"/>
        <v>0</v>
      </c>
      <c r="AE698" s="3">
        <f>IF(IF(AC698&gt;0,$Q$5-$Q$4,$Q$5-Расчет!X712)&gt;0,IF(AC698&gt;0,$Q$5-$Q$4,$Q$5-Расчет!X712),0)</f>
        <v>0</v>
      </c>
      <c r="AF698" s="3">
        <f t="shared" si="87"/>
        <v>0</v>
      </c>
      <c r="AG698" s="3">
        <f>IF(IF(AE698&gt;0,$Q$6-$Q$5,$Q$6-Расчет!X712)&gt;0,IF(AE698&gt;0,$Q$6-$Q$5,$Q$6-Расчет!X712),0)</f>
        <v>0</v>
      </c>
      <c r="AH698" s="3">
        <f t="shared" si="88"/>
        <v>0</v>
      </c>
    </row>
    <row r="699" spans="1:34" x14ac:dyDescent="0.25">
      <c r="A699" s="3">
        <f>IF(Расчет!H713='ФОРМУЛЫ!'!$B$4,Расчет!G713*Расчет!$N$28,IF(Расчет!H713='ФОРМУЛЫ!'!$B$5,Расчет!G713,IF(Расчет!H713='ФОРМУЛЫ!'!$B$6,Расчет!G713*Расчет!$O$28,0)))</f>
        <v>0</v>
      </c>
      <c r="B699" s="3">
        <f>A699*Расчет!E713</f>
        <v>0</v>
      </c>
      <c r="C699" s="3">
        <f>IF(Расчет!J713='ФОРМУЛЫ!'!$B$3,Расчет!G713*Расчет!I713/100,IF(Расчет!J713='ФОРМУЛЫ!'!$B$4,Расчет!I713*Расчет!$N$28,IF(Расчет!J713='ФОРМУЛЫ!'!$B$5,Расчет!I713,IF(Расчет!J713='ФОРМУЛЫ!'!$B$6,Расчет!I713*Расчет!$O$28,0))))</f>
        <v>0</v>
      </c>
      <c r="D699" s="3">
        <f>C699*Расчет!E713</f>
        <v>0</v>
      </c>
      <c r="E699" s="3">
        <f t="shared" si="81"/>
        <v>0</v>
      </c>
      <c r="F699" s="3">
        <f>E699*Расчет!E713</f>
        <v>0</v>
      </c>
      <c r="G699" s="3">
        <f>IF(Расчет!M713="",'ФОРМУЛЫ!'!E699*(100+Расчет!$M$28)/100,'ФОРМУЛЫ!'!E699*(100+Расчет!M713)/100)</f>
        <v>0</v>
      </c>
      <c r="H699" s="7">
        <f>IF(Расчет!M713="",ROUND(Расчет!K713*(1+Расчет!$M$28/100),0),ROUND(Расчет!K713*(1+Расчет!M713/100),0))</f>
        <v>0</v>
      </c>
      <c r="I699" s="7">
        <f>IF(Расчет!M713="",(Расчет!$M$28+100)/100,(Расчет!M713+100)/100)</f>
        <v>1.2</v>
      </c>
      <c r="J699" s="5">
        <f>IF(Расчет!P713="",IF($O$16=0,'ФОРМУЛЫ!'!H699,ROUND(Расчет!K713*'ФОРМУЛЫ!'!I699+L699,0)),Расчет!P713)</f>
        <v>0</v>
      </c>
      <c r="K699" s="5">
        <f>J699*Расчет!E713</f>
        <v>0</v>
      </c>
      <c r="L699" s="3">
        <f>IF($O$16=0,0,$M$16*(Расчет!K713/$O$16))</f>
        <v>0</v>
      </c>
      <c r="O699" s="3">
        <f>IF(Расчет!P713=0,Расчет!L713,0)</f>
        <v>0</v>
      </c>
      <c r="P699" s="12">
        <f t="shared" si="82"/>
        <v>0</v>
      </c>
      <c r="Q699" s="3">
        <f>IF(Расчет!H713='ФОРМУЛЫ!'!$B$5,'ФОРМУЛЫ!'!A699,0)</f>
        <v>0</v>
      </c>
      <c r="R699" s="3">
        <f>IF(Расчет!H713='ФОРМУЛЫ!'!$B$4,'ФОРМУЛЫ!'!A699,0)</f>
        <v>0</v>
      </c>
      <c r="S699" s="3">
        <f>IF(Расчет!H713='ФОРМУЛЫ!'!$B$6,'ФОРМУЛЫ!'!A699,0)</f>
        <v>0</v>
      </c>
      <c r="T699" s="5">
        <f>ROUND((IF(Расчет!R713='ФОРМУЛЫ!'!$E$3,(A699-A699/1.18),IF(Расчет!R713='ФОРМУЛЫ!'!$E$4,0,IF(Расчет!R713='ФОРМУЛЫ!'!$E$5,(A699-A699/1.1),X))))*Расчет!E713,2)</f>
        <v>0</v>
      </c>
      <c r="U699" s="3">
        <f>ROUND((IF(Расчет!R713='ФОРМУЛЫ!'!$E$3,(J699-J699/1.18),IF(Расчет!R713='ФОРМУЛЫ!'!$E$4,0,IF(Расчет!R713='ФОРМУЛЫ!'!$E$5,(J699-J699/1.1),X))))*Расчет!E713,2)</f>
        <v>0</v>
      </c>
      <c r="V699" s="3">
        <f>ROUND((J699-J699/1.18)*Расчет!E713,2)</f>
        <v>0</v>
      </c>
      <c r="W699" s="3">
        <f>ROUND(A699*Расчет!E713*0.21/365,2)</f>
        <v>0</v>
      </c>
      <c r="X699" s="3">
        <f t="shared" si="83"/>
        <v>0</v>
      </c>
      <c r="Y699" s="3">
        <f>IF(($Q$2-Расчет!X713)&gt;0,($Q$2-Расчет!X713),0)</f>
        <v>0</v>
      </c>
      <c r="Z699" s="3">
        <f t="shared" si="84"/>
        <v>0</v>
      </c>
      <c r="AA699" s="3">
        <f>IF(IF(Y699&gt;0,$Q$3-$Q$2,$Q$3-Расчет!X713)&gt;0,IF(Y699&gt;0,$Q$3-$Q$2,$Q$3-Расчет!X713),0)</f>
        <v>0</v>
      </c>
      <c r="AB699" s="3">
        <f t="shared" si="85"/>
        <v>0</v>
      </c>
      <c r="AC699" s="3">
        <f>IF(IF(AA699&gt;0,$Q$4-$Q$3,$Q$4-Расчет!X713)&gt;0,IF(AA699&gt;0,$Q$4-$Q$3,$Q$4-Расчет!X713),0)</f>
        <v>0</v>
      </c>
      <c r="AD699" s="3">
        <f t="shared" si="86"/>
        <v>0</v>
      </c>
      <c r="AE699" s="3">
        <f>IF(IF(AC699&gt;0,$Q$5-$Q$4,$Q$5-Расчет!X713)&gt;0,IF(AC699&gt;0,$Q$5-$Q$4,$Q$5-Расчет!X713),0)</f>
        <v>0</v>
      </c>
      <c r="AF699" s="3">
        <f t="shared" si="87"/>
        <v>0</v>
      </c>
      <c r="AG699" s="3">
        <f>IF(IF(AE699&gt;0,$Q$6-$Q$5,$Q$6-Расчет!X713)&gt;0,IF(AE699&gt;0,$Q$6-$Q$5,$Q$6-Расчет!X713),0)</f>
        <v>0</v>
      </c>
      <c r="AH699" s="3">
        <f t="shared" si="88"/>
        <v>0</v>
      </c>
    </row>
    <row r="700" spans="1:34" x14ac:dyDescent="0.25">
      <c r="A700" s="3">
        <f>IF(Расчет!H714='ФОРМУЛЫ!'!$B$4,Расчет!G714*Расчет!$N$28,IF(Расчет!H714='ФОРМУЛЫ!'!$B$5,Расчет!G714,IF(Расчет!H714='ФОРМУЛЫ!'!$B$6,Расчет!G714*Расчет!$O$28,0)))</f>
        <v>0</v>
      </c>
      <c r="B700" s="3">
        <f>A700*Расчет!E714</f>
        <v>0</v>
      </c>
      <c r="C700" s="3">
        <f>IF(Расчет!J714='ФОРМУЛЫ!'!$B$3,Расчет!G714*Расчет!I714/100,IF(Расчет!J714='ФОРМУЛЫ!'!$B$4,Расчет!I714*Расчет!$N$28,IF(Расчет!J714='ФОРМУЛЫ!'!$B$5,Расчет!I714,IF(Расчет!J714='ФОРМУЛЫ!'!$B$6,Расчет!I714*Расчет!$O$28,0))))</f>
        <v>0</v>
      </c>
      <c r="D700" s="3">
        <f>C700*Расчет!E714</f>
        <v>0</v>
      </c>
      <c r="E700" s="3">
        <f t="shared" si="81"/>
        <v>0</v>
      </c>
      <c r="F700" s="3">
        <f>E700*Расчет!E714</f>
        <v>0</v>
      </c>
      <c r="G700" s="3">
        <f>IF(Расчет!M714="",'ФОРМУЛЫ!'!E700*(100+Расчет!$M$28)/100,'ФОРМУЛЫ!'!E700*(100+Расчет!M714)/100)</f>
        <v>0</v>
      </c>
      <c r="H700" s="7">
        <f>IF(Расчет!M714="",ROUND(Расчет!K714*(1+Расчет!$M$28/100),0),ROUND(Расчет!K714*(1+Расчет!M714/100),0))</f>
        <v>0</v>
      </c>
      <c r="I700" s="7">
        <f>IF(Расчет!M714="",(Расчет!$M$28+100)/100,(Расчет!M714+100)/100)</f>
        <v>1.2</v>
      </c>
      <c r="J700" s="5">
        <f>IF(Расчет!P714="",IF($O$16=0,'ФОРМУЛЫ!'!H700,ROUND(Расчет!K714*'ФОРМУЛЫ!'!I700+L700,0)),Расчет!P714)</f>
        <v>0</v>
      </c>
      <c r="K700" s="5">
        <f>J700*Расчет!E714</f>
        <v>0</v>
      </c>
      <c r="L700" s="3">
        <f>IF($O$16=0,0,$M$16*(Расчет!K714/$O$16))</f>
        <v>0</v>
      </c>
      <c r="O700" s="3">
        <f>IF(Расчет!P714=0,Расчет!L714,0)</f>
        <v>0</v>
      </c>
      <c r="P700" s="12">
        <f t="shared" si="82"/>
        <v>0</v>
      </c>
      <c r="Q700" s="3">
        <f>IF(Расчет!H714='ФОРМУЛЫ!'!$B$5,'ФОРМУЛЫ!'!A700,0)</f>
        <v>0</v>
      </c>
      <c r="R700" s="3">
        <f>IF(Расчет!H714='ФОРМУЛЫ!'!$B$4,'ФОРМУЛЫ!'!A700,0)</f>
        <v>0</v>
      </c>
      <c r="S700" s="3">
        <f>IF(Расчет!H714='ФОРМУЛЫ!'!$B$6,'ФОРМУЛЫ!'!A700,0)</f>
        <v>0</v>
      </c>
      <c r="T700" s="5">
        <f>ROUND((IF(Расчет!R714='ФОРМУЛЫ!'!$E$3,(A700-A700/1.18),IF(Расчет!R714='ФОРМУЛЫ!'!$E$4,0,IF(Расчет!R714='ФОРМУЛЫ!'!$E$5,(A700-A700/1.1),X))))*Расчет!E714,2)</f>
        <v>0</v>
      </c>
      <c r="U700" s="3">
        <f>ROUND((IF(Расчет!R714='ФОРМУЛЫ!'!$E$3,(J700-J700/1.18),IF(Расчет!R714='ФОРМУЛЫ!'!$E$4,0,IF(Расчет!R714='ФОРМУЛЫ!'!$E$5,(J700-J700/1.1),X))))*Расчет!E714,2)</f>
        <v>0</v>
      </c>
      <c r="V700" s="3">
        <f>ROUND((J700-J700/1.18)*Расчет!E714,2)</f>
        <v>0</v>
      </c>
      <c r="W700" s="3">
        <f>ROUND(A700*Расчет!E714*0.21/365,2)</f>
        <v>0</v>
      </c>
      <c r="X700" s="3">
        <f t="shared" si="83"/>
        <v>0</v>
      </c>
      <c r="Y700" s="3">
        <f>IF(($Q$2-Расчет!X714)&gt;0,($Q$2-Расчет!X714),0)</f>
        <v>0</v>
      </c>
      <c r="Z700" s="3">
        <f t="shared" si="84"/>
        <v>0</v>
      </c>
      <c r="AA700" s="3">
        <f>IF(IF(Y700&gt;0,$Q$3-$Q$2,$Q$3-Расчет!X714)&gt;0,IF(Y700&gt;0,$Q$3-$Q$2,$Q$3-Расчет!X714),0)</f>
        <v>0</v>
      </c>
      <c r="AB700" s="3">
        <f t="shared" si="85"/>
        <v>0</v>
      </c>
      <c r="AC700" s="3">
        <f>IF(IF(AA700&gt;0,$Q$4-$Q$3,$Q$4-Расчет!X714)&gt;0,IF(AA700&gt;0,$Q$4-$Q$3,$Q$4-Расчет!X714),0)</f>
        <v>0</v>
      </c>
      <c r="AD700" s="3">
        <f t="shared" si="86"/>
        <v>0</v>
      </c>
      <c r="AE700" s="3">
        <f>IF(IF(AC700&gt;0,$Q$5-$Q$4,$Q$5-Расчет!X714)&gt;0,IF(AC700&gt;0,$Q$5-$Q$4,$Q$5-Расчет!X714),0)</f>
        <v>0</v>
      </c>
      <c r="AF700" s="3">
        <f t="shared" si="87"/>
        <v>0</v>
      </c>
      <c r="AG700" s="3">
        <f>IF(IF(AE700&gt;0,$Q$6-$Q$5,$Q$6-Расчет!X714)&gt;0,IF(AE700&gt;0,$Q$6-$Q$5,$Q$6-Расчет!X714),0)</f>
        <v>0</v>
      </c>
      <c r="AH700" s="3">
        <f t="shared" si="88"/>
        <v>0</v>
      </c>
    </row>
    <row r="701" spans="1:34" x14ac:dyDescent="0.25">
      <c r="A701" s="3">
        <f>IF(Расчет!H715='ФОРМУЛЫ!'!$B$4,Расчет!G715*Расчет!$N$28,IF(Расчет!H715='ФОРМУЛЫ!'!$B$5,Расчет!G715,IF(Расчет!H715='ФОРМУЛЫ!'!$B$6,Расчет!G715*Расчет!$O$28,0)))</f>
        <v>0</v>
      </c>
      <c r="B701" s="3">
        <f>A701*Расчет!E715</f>
        <v>0</v>
      </c>
      <c r="C701" s="3">
        <f>IF(Расчет!J715='ФОРМУЛЫ!'!$B$3,Расчет!G715*Расчет!I715/100,IF(Расчет!J715='ФОРМУЛЫ!'!$B$4,Расчет!I715*Расчет!$N$28,IF(Расчет!J715='ФОРМУЛЫ!'!$B$5,Расчет!I715,IF(Расчет!J715='ФОРМУЛЫ!'!$B$6,Расчет!I715*Расчет!$O$28,0))))</f>
        <v>0</v>
      </c>
      <c r="D701" s="3">
        <f>C701*Расчет!E715</f>
        <v>0</v>
      </c>
      <c r="E701" s="3">
        <f t="shared" si="81"/>
        <v>0</v>
      </c>
      <c r="F701" s="3">
        <f>E701*Расчет!E715</f>
        <v>0</v>
      </c>
      <c r="G701" s="3">
        <f>IF(Расчет!M715="",'ФОРМУЛЫ!'!E701*(100+Расчет!$M$28)/100,'ФОРМУЛЫ!'!E701*(100+Расчет!M715)/100)</f>
        <v>0</v>
      </c>
      <c r="H701" s="7">
        <f>IF(Расчет!M715="",ROUND(Расчет!K715*(1+Расчет!$M$28/100),0),ROUND(Расчет!K715*(1+Расчет!M715/100),0))</f>
        <v>0</v>
      </c>
      <c r="I701" s="7">
        <f>IF(Расчет!M715="",(Расчет!$M$28+100)/100,(Расчет!M715+100)/100)</f>
        <v>1.2</v>
      </c>
      <c r="J701" s="5">
        <f>IF(Расчет!P715="",IF($O$16=0,'ФОРМУЛЫ!'!H701,ROUND(Расчет!K715*'ФОРМУЛЫ!'!I701+L701,0)),Расчет!P715)</f>
        <v>0</v>
      </c>
      <c r="K701" s="5">
        <f>J701*Расчет!E715</f>
        <v>0</v>
      </c>
      <c r="L701" s="3">
        <f>IF($O$16=0,0,$M$16*(Расчет!K715/$O$16))</f>
        <v>0</v>
      </c>
      <c r="O701" s="3">
        <f>IF(Расчет!P715=0,Расчет!L715,0)</f>
        <v>0</v>
      </c>
      <c r="P701" s="12">
        <f t="shared" si="82"/>
        <v>0</v>
      </c>
      <c r="Q701" s="3">
        <f>IF(Расчет!H715='ФОРМУЛЫ!'!$B$5,'ФОРМУЛЫ!'!A701,0)</f>
        <v>0</v>
      </c>
      <c r="R701" s="3">
        <f>IF(Расчет!H715='ФОРМУЛЫ!'!$B$4,'ФОРМУЛЫ!'!A701,0)</f>
        <v>0</v>
      </c>
      <c r="S701" s="3">
        <f>IF(Расчет!H715='ФОРМУЛЫ!'!$B$6,'ФОРМУЛЫ!'!A701,0)</f>
        <v>0</v>
      </c>
      <c r="T701" s="5">
        <f>ROUND((IF(Расчет!R715='ФОРМУЛЫ!'!$E$3,(A701-A701/1.18),IF(Расчет!R715='ФОРМУЛЫ!'!$E$4,0,IF(Расчет!R715='ФОРМУЛЫ!'!$E$5,(A701-A701/1.1),X))))*Расчет!E715,2)</f>
        <v>0</v>
      </c>
      <c r="U701" s="3">
        <f>ROUND((IF(Расчет!R715='ФОРМУЛЫ!'!$E$3,(J701-J701/1.18),IF(Расчет!R715='ФОРМУЛЫ!'!$E$4,0,IF(Расчет!R715='ФОРМУЛЫ!'!$E$5,(J701-J701/1.1),X))))*Расчет!E715,2)</f>
        <v>0</v>
      </c>
      <c r="V701" s="3">
        <f>ROUND((J701-J701/1.18)*Расчет!E715,2)</f>
        <v>0</v>
      </c>
      <c r="W701" s="3">
        <f>ROUND(A701*Расчет!E715*0.21/365,2)</f>
        <v>0</v>
      </c>
      <c r="X701" s="3">
        <f t="shared" si="83"/>
        <v>0</v>
      </c>
      <c r="Y701" s="3">
        <f>IF(($Q$2-Расчет!X715)&gt;0,($Q$2-Расчет!X715),0)</f>
        <v>0</v>
      </c>
      <c r="Z701" s="3">
        <f t="shared" si="84"/>
        <v>0</v>
      </c>
      <c r="AA701" s="3">
        <f>IF(IF(Y701&gt;0,$Q$3-$Q$2,$Q$3-Расчет!X715)&gt;0,IF(Y701&gt;0,$Q$3-$Q$2,$Q$3-Расчет!X715),0)</f>
        <v>0</v>
      </c>
      <c r="AB701" s="3">
        <f t="shared" si="85"/>
        <v>0</v>
      </c>
      <c r="AC701" s="3">
        <f>IF(IF(AA701&gt;0,$Q$4-$Q$3,$Q$4-Расчет!X715)&gt;0,IF(AA701&gt;0,$Q$4-$Q$3,$Q$4-Расчет!X715),0)</f>
        <v>0</v>
      </c>
      <c r="AD701" s="3">
        <f t="shared" si="86"/>
        <v>0</v>
      </c>
      <c r="AE701" s="3">
        <f>IF(IF(AC701&gt;0,$Q$5-$Q$4,$Q$5-Расчет!X715)&gt;0,IF(AC701&gt;0,$Q$5-$Q$4,$Q$5-Расчет!X715),0)</f>
        <v>0</v>
      </c>
      <c r="AF701" s="3">
        <f t="shared" si="87"/>
        <v>0</v>
      </c>
      <c r="AG701" s="3">
        <f>IF(IF(AE701&gt;0,$Q$6-$Q$5,$Q$6-Расчет!X715)&gt;0,IF(AE701&gt;0,$Q$6-$Q$5,$Q$6-Расчет!X715),0)</f>
        <v>0</v>
      </c>
      <c r="AH701" s="3">
        <f t="shared" si="88"/>
        <v>0</v>
      </c>
    </row>
    <row r="702" spans="1:34" x14ac:dyDescent="0.25">
      <c r="A702" s="3">
        <f>IF(Расчет!H716='ФОРМУЛЫ!'!$B$4,Расчет!G716*Расчет!$N$28,IF(Расчет!H716='ФОРМУЛЫ!'!$B$5,Расчет!G716,IF(Расчет!H716='ФОРМУЛЫ!'!$B$6,Расчет!G716*Расчет!$O$28,0)))</f>
        <v>0</v>
      </c>
      <c r="B702" s="3">
        <f>A702*Расчет!E716</f>
        <v>0</v>
      </c>
      <c r="C702" s="3">
        <f>IF(Расчет!J716='ФОРМУЛЫ!'!$B$3,Расчет!G716*Расчет!I716/100,IF(Расчет!J716='ФОРМУЛЫ!'!$B$4,Расчет!I716*Расчет!$N$28,IF(Расчет!J716='ФОРМУЛЫ!'!$B$5,Расчет!I716,IF(Расчет!J716='ФОРМУЛЫ!'!$B$6,Расчет!I716*Расчет!$O$28,0))))</f>
        <v>0</v>
      </c>
      <c r="D702" s="3">
        <f>C702*Расчет!E716</f>
        <v>0</v>
      </c>
      <c r="E702" s="3">
        <f t="shared" si="81"/>
        <v>0</v>
      </c>
      <c r="F702" s="3">
        <f>E702*Расчет!E716</f>
        <v>0</v>
      </c>
      <c r="G702" s="3">
        <f>IF(Расчет!M716="",'ФОРМУЛЫ!'!E702*(100+Расчет!$M$28)/100,'ФОРМУЛЫ!'!E702*(100+Расчет!M716)/100)</f>
        <v>0</v>
      </c>
      <c r="H702" s="7">
        <f>IF(Расчет!M716="",ROUND(Расчет!K716*(1+Расчет!$M$28/100),0),ROUND(Расчет!K716*(1+Расчет!M716/100),0))</f>
        <v>0</v>
      </c>
      <c r="I702" s="7">
        <f>IF(Расчет!M716="",(Расчет!$M$28+100)/100,(Расчет!M716+100)/100)</f>
        <v>1.2</v>
      </c>
      <c r="J702" s="5">
        <f>IF(Расчет!P716="",IF($O$16=0,'ФОРМУЛЫ!'!H702,ROUND(Расчет!K716*'ФОРМУЛЫ!'!I702+L702,0)),Расчет!P716)</f>
        <v>0</v>
      </c>
      <c r="K702" s="5">
        <f>J702*Расчет!E716</f>
        <v>0</v>
      </c>
      <c r="L702" s="3">
        <f>IF($O$16=0,0,$M$16*(Расчет!K716/$O$16))</f>
        <v>0</v>
      </c>
      <c r="O702" s="3">
        <f>IF(Расчет!P716=0,Расчет!L716,0)</f>
        <v>0</v>
      </c>
      <c r="P702" s="12">
        <f t="shared" si="82"/>
        <v>0</v>
      </c>
      <c r="Q702" s="3">
        <f>IF(Расчет!H716='ФОРМУЛЫ!'!$B$5,'ФОРМУЛЫ!'!A702,0)</f>
        <v>0</v>
      </c>
      <c r="R702" s="3">
        <f>IF(Расчет!H716='ФОРМУЛЫ!'!$B$4,'ФОРМУЛЫ!'!A702,0)</f>
        <v>0</v>
      </c>
      <c r="S702" s="3">
        <f>IF(Расчет!H716='ФОРМУЛЫ!'!$B$6,'ФОРМУЛЫ!'!A702,0)</f>
        <v>0</v>
      </c>
      <c r="T702" s="5">
        <f>ROUND((IF(Расчет!R716='ФОРМУЛЫ!'!$E$3,(A702-A702/1.18),IF(Расчет!R716='ФОРМУЛЫ!'!$E$4,0,IF(Расчет!R716='ФОРМУЛЫ!'!$E$5,(A702-A702/1.1),X))))*Расчет!E716,2)</f>
        <v>0</v>
      </c>
      <c r="U702" s="3">
        <f>ROUND((IF(Расчет!R716='ФОРМУЛЫ!'!$E$3,(J702-J702/1.18),IF(Расчет!R716='ФОРМУЛЫ!'!$E$4,0,IF(Расчет!R716='ФОРМУЛЫ!'!$E$5,(J702-J702/1.1),X))))*Расчет!E716,2)</f>
        <v>0</v>
      </c>
      <c r="V702" s="3">
        <f>ROUND((J702-J702/1.18)*Расчет!E716,2)</f>
        <v>0</v>
      </c>
      <c r="W702" s="3">
        <f>ROUND(A702*Расчет!E716*0.21/365,2)</f>
        <v>0</v>
      </c>
      <c r="X702" s="3">
        <f t="shared" si="83"/>
        <v>0</v>
      </c>
      <c r="Y702" s="3">
        <f>IF(($Q$2-Расчет!X716)&gt;0,($Q$2-Расчет!X716),0)</f>
        <v>0</v>
      </c>
      <c r="Z702" s="3">
        <f t="shared" si="84"/>
        <v>0</v>
      </c>
      <c r="AA702" s="3">
        <f>IF(IF(Y702&gt;0,$Q$3-$Q$2,$Q$3-Расчет!X716)&gt;0,IF(Y702&gt;0,$Q$3-$Q$2,$Q$3-Расчет!X716),0)</f>
        <v>0</v>
      </c>
      <c r="AB702" s="3">
        <f t="shared" si="85"/>
        <v>0</v>
      </c>
      <c r="AC702" s="3">
        <f>IF(IF(AA702&gt;0,$Q$4-$Q$3,$Q$4-Расчет!X716)&gt;0,IF(AA702&gt;0,$Q$4-$Q$3,$Q$4-Расчет!X716),0)</f>
        <v>0</v>
      </c>
      <c r="AD702" s="3">
        <f t="shared" si="86"/>
        <v>0</v>
      </c>
      <c r="AE702" s="3">
        <f>IF(IF(AC702&gt;0,$Q$5-$Q$4,$Q$5-Расчет!X716)&gt;0,IF(AC702&gt;0,$Q$5-$Q$4,$Q$5-Расчет!X716),0)</f>
        <v>0</v>
      </c>
      <c r="AF702" s="3">
        <f t="shared" si="87"/>
        <v>0</v>
      </c>
      <c r="AG702" s="3">
        <f>IF(IF(AE702&gt;0,$Q$6-$Q$5,$Q$6-Расчет!X716)&gt;0,IF(AE702&gt;0,$Q$6-$Q$5,$Q$6-Расчет!X716),0)</f>
        <v>0</v>
      </c>
      <c r="AH702" s="3">
        <f t="shared" si="88"/>
        <v>0</v>
      </c>
    </row>
    <row r="703" spans="1:34" x14ac:dyDescent="0.25">
      <c r="A703" s="3">
        <f>IF(Расчет!H717='ФОРМУЛЫ!'!$B$4,Расчет!G717*Расчет!$N$28,IF(Расчет!H717='ФОРМУЛЫ!'!$B$5,Расчет!G717,IF(Расчет!H717='ФОРМУЛЫ!'!$B$6,Расчет!G717*Расчет!$O$28,0)))</f>
        <v>0</v>
      </c>
      <c r="B703" s="3">
        <f>A703*Расчет!E717</f>
        <v>0</v>
      </c>
      <c r="C703" s="3">
        <f>IF(Расчет!J717='ФОРМУЛЫ!'!$B$3,Расчет!G717*Расчет!I717/100,IF(Расчет!J717='ФОРМУЛЫ!'!$B$4,Расчет!I717*Расчет!$N$28,IF(Расчет!J717='ФОРМУЛЫ!'!$B$5,Расчет!I717,IF(Расчет!J717='ФОРМУЛЫ!'!$B$6,Расчет!I717*Расчет!$O$28,0))))</f>
        <v>0</v>
      </c>
      <c r="D703" s="3">
        <f>C703*Расчет!E717</f>
        <v>0</v>
      </c>
      <c r="E703" s="3">
        <f t="shared" si="81"/>
        <v>0</v>
      </c>
      <c r="F703" s="3">
        <f>E703*Расчет!E717</f>
        <v>0</v>
      </c>
      <c r="G703" s="3">
        <f>IF(Расчет!M717="",'ФОРМУЛЫ!'!E703*(100+Расчет!$M$28)/100,'ФОРМУЛЫ!'!E703*(100+Расчет!M717)/100)</f>
        <v>0</v>
      </c>
      <c r="H703" s="7">
        <f>IF(Расчет!M717="",ROUND(Расчет!K717*(1+Расчет!$M$28/100),0),ROUND(Расчет!K717*(1+Расчет!M717/100),0))</f>
        <v>0</v>
      </c>
      <c r="I703" s="7">
        <f>IF(Расчет!M717="",(Расчет!$M$28+100)/100,(Расчет!M717+100)/100)</f>
        <v>1.2</v>
      </c>
      <c r="J703" s="5">
        <f>IF(Расчет!P717="",IF($O$16=0,'ФОРМУЛЫ!'!H703,ROUND(Расчет!K717*'ФОРМУЛЫ!'!I703+L703,0)),Расчет!P717)</f>
        <v>0</v>
      </c>
      <c r="K703" s="5">
        <f>J703*Расчет!E717</f>
        <v>0</v>
      </c>
      <c r="L703" s="3">
        <f>IF($O$16=0,0,$M$16*(Расчет!K717/$O$16))</f>
        <v>0</v>
      </c>
      <c r="O703" s="3">
        <f>IF(Расчет!P717=0,Расчет!L717,0)</f>
        <v>0</v>
      </c>
      <c r="P703" s="12">
        <f t="shared" si="82"/>
        <v>0</v>
      </c>
      <c r="Q703" s="3">
        <f>IF(Расчет!H717='ФОРМУЛЫ!'!$B$5,'ФОРМУЛЫ!'!A703,0)</f>
        <v>0</v>
      </c>
      <c r="R703" s="3">
        <f>IF(Расчет!H717='ФОРМУЛЫ!'!$B$4,'ФОРМУЛЫ!'!A703,0)</f>
        <v>0</v>
      </c>
      <c r="S703" s="3">
        <f>IF(Расчет!H717='ФОРМУЛЫ!'!$B$6,'ФОРМУЛЫ!'!A703,0)</f>
        <v>0</v>
      </c>
      <c r="T703" s="5">
        <f>ROUND((IF(Расчет!R717='ФОРМУЛЫ!'!$E$3,(A703-A703/1.18),IF(Расчет!R717='ФОРМУЛЫ!'!$E$4,0,IF(Расчет!R717='ФОРМУЛЫ!'!$E$5,(A703-A703/1.1),X))))*Расчет!E717,2)</f>
        <v>0</v>
      </c>
      <c r="U703" s="3">
        <f>ROUND((IF(Расчет!R717='ФОРМУЛЫ!'!$E$3,(J703-J703/1.18),IF(Расчет!R717='ФОРМУЛЫ!'!$E$4,0,IF(Расчет!R717='ФОРМУЛЫ!'!$E$5,(J703-J703/1.1),X))))*Расчет!E717,2)</f>
        <v>0</v>
      </c>
      <c r="V703" s="3">
        <f>ROUND((J703-J703/1.18)*Расчет!E717,2)</f>
        <v>0</v>
      </c>
      <c r="W703" s="3">
        <f>ROUND(A703*Расчет!E717*0.21/365,2)</f>
        <v>0</v>
      </c>
      <c r="X703" s="3">
        <f t="shared" si="83"/>
        <v>0</v>
      </c>
      <c r="Y703" s="3">
        <f>IF(($Q$2-Расчет!X717)&gt;0,($Q$2-Расчет!X717),0)</f>
        <v>0</v>
      </c>
      <c r="Z703" s="3">
        <f t="shared" si="84"/>
        <v>0</v>
      </c>
      <c r="AA703" s="3">
        <f>IF(IF(Y703&gt;0,$Q$3-$Q$2,$Q$3-Расчет!X717)&gt;0,IF(Y703&gt;0,$Q$3-$Q$2,$Q$3-Расчет!X717),0)</f>
        <v>0</v>
      </c>
      <c r="AB703" s="3">
        <f t="shared" si="85"/>
        <v>0</v>
      </c>
      <c r="AC703" s="3">
        <f>IF(IF(AA703&gt;0,$Q$4-$Q$3,$Q$4-Расчет!X717)&gt;0,IF(AA703&gt;0,$Q$4-$Q$3,$Q$4-Расчет!X717),0)</f>
        <v>0</v>
      </c>
      <c r="AD703" s="3">
        <f t="shared" si="86"/>
        <v>0</v>
      </c>
      <c r="AE703" s="3">
        <f>IF(IF(AC703&gt;0,$Q$5-$Q$4,$Q$5-Расчет!X717)&gt;0,IF(AC703&gt;0,$Q$5-$Q$4,$Q$5-Расчет!X717),0)</f>
        <v>0</v>
      </c>
      <c r="AF703" s="3">
        <f t="shared" si="87"/>
        <v>0</v>
      </c>
      <c r="AG703" s="3">
        <f>IF(IF(AE703&gt;0,$Q$6-$Q$5,$Q$6-Расчет!X717)&gt;0,IF(AE703&gt;0,$Q$6-$Q$5,$Q$6-Расчет!X717),0)</f>
        <v>0</v>
      </c>
      <c r="AH703" s="3">
        <f t="shared" si="88"/>
        <v>0</v>
      </c>
    </row>
    <row r="704" spans="1:34" x14ac:dyDescent="0.25">
      <c r="A704" s="3">
        <f>IF(Расчет!H718='ФОРМУЛЫ!'!$B$4,Расчет!G718*Расчет!$N$28,IF(Расчет!H718='ФОРМУЛЫ!'!$B$5,Расчет!G718,IF(Расчет!H718='ФОРМУЛЫ!'!$B$6,Расчет!G718*Расчет!$O$28,0)))</f>
        <v>0</v>
      </c>
      <c r="B704" s="3">
        <f>A704*Расчет!E718</f>
        <v>0</v>
      </c>
      <c r="C704" s="3">
        <f>IF(Расчет!J718='ФОРМУЛЫ!'!$B$3,Расчет!G718*Расчет!I718/100,IF(Расчет!J718='ФОРМУЛЫ!'!$B$4,Расчет!I718*Расчет!$N$28,IF(Расчет!J718='ФОРМУЛЫ!'!$B$5,Расчет!I718,IF(Расчет!J718='ФОРМУЛЫ!'!$B$6,Расчет!I718*Расчет!$O$28,0))))</f>
        <v>0</v>
      </c>
      <c r="D704" s="3">
        <f>C704*Расчет!E718</f>
        <v>0</v>
      </c>
      <c r="E704" s="3">
        <f t="shared" si="81"/>
        <v>0</v>
      </c>
      <c r="F704" s="3">
        <f>E704*Расчет!E718</f>
        <v>0</v>
      </c>
      <c r="G704" s="3">
        <f>IF(Расчет!M718="",'ФОРМУЛЫ!'!E704*(100+Расчет!$M$28)/100,'ФОРМУЛЫ!'!E704*(100+Расчет!M718)/100)</f>
        <v>0</v>
      </c>
      <c r="H704" s="7">
        <f>IF(Расчет!M718="",ROUND(Расчет!K718*(1+Расчет!$M$28/100),0),ROUND(Расчет!K718*(1+Расчет!M718/100),0))</f>
        <v>0</v>
      </c>
      <c r="I704" s="7">
        <f>IF(Расчет!M718="",(Расчет!$M$28+100)/100,(Расчет!M718+100)/100)</f>
        <v>1.2</v>
      </c>
      <c r="J704" s="5">
        <f>IF(Расчет!P718="",IF($O$16=0,'ФОРМУЛЫ!'!H704,ROUND(Расчет!K718*'ФОРМУЛЫ!'!I704+L704,0)),Расчет!P718)</f>
        <v>0</v>
      </c>
      <c r="K704" s="5">
        <f>J704*Расчет!E718</f>
        <v>0</v>
      </c>
      <c r="L704" s="3">
        <f>IF($O$16=0,0,$M$16*(Расчет!K718/$O$16))</f>
        <v>0</v>
      </c>
      <c r="O704" s="3">
        <f>IF(Расчет!P718=0,Расчет!L718,0)</f>
        <v>0</v>
      </c>
      <c r="P704" s="12">
        <f t="shared" si="82"/>
        <v>0</v>
      </c>
      <c r="Q704" s="3">
        <f>IF(Расчет!H718='ФОРМУЛЫ!'!$B$5,'ФОРМУЛЫ!'!A704,0)</f>
        <v>0</v>
      </c>
      <c r="R704" s="3">
        <f>IF(Расчет!H718='ФОРМУЛЫ!'!$B$4,'ФОРМУЛЫ!'!A704,0)</f>
        <v>0</v>
      </c>
      <c r="S704" s="3">
        <f>IF(Расчет!H718='ФОРМУЛЫ!'!$B$6,'ФОРМУЛЫ!'!A704,0)</f>
        <v>0</v>
      </c>
      <c r="T704" s="5">
        <f>ROUND((IF(Расчет!R718='ФОРМУЛЫ!'!$E$3,(A704-A704/1.18),IF(Расчет!R718='ФОРМУЛЫ!'!$E$4,0,IF(Расчет!R718='ФОРМУЛЫ!'!$E$5,(A704-A704/1.1),X))))*Расчет!E718,2)</f>
        <v>0</v>
      </c>
      <c r="U704" s="3">
        <f>ROUND((IF(Расчет!R718='ФОРМУЛЫ!'!$E$3,(J704-J704/1.18),IF(Расчет!R718='ФОРМУЛЫ!'!$E$4,0,IF(Расчет!R718='ФОРМУЛЫ!'!$E$5,(J704-J704/1.1),X))))*Расчет!E718,2)</f>
        <v>0</v>
      </c>
      <c r="V704" s="3">
        <f>ROUND((J704-J704/1.18)*Расчет!E718,2)</f>
        <v>0</v>
      </c>
      <c r="W704" s="3">
        <f>ROUND(A704*Расчет!E718*0.21/365,2)</f>
        <v>0</v>
      </c>
      <c r="X704" s="3">
        <f t="shared" si="83"/>
        <v>0</v>
      </c>
      <c r="Y704" s="3">
        <f>IF(($Q$2-Расчет!X718)&gt;0,($Q$2-Расчет!X718),0)</f>
        <v>0</v>
      </c>
      <c r="Z704" s="3">
        <f t="shared" si="84"/>
        <v>0</v>
      </c>
      <c r="AA704" s="3">
        <f>IF(IF(Y704&gt;0,$Q$3-$Q$2,$Q$3-Расчет!X718)&gt;0,IF(Y704&gt;0,$Q$3-$Q$2,$Q$3-Расчет!X718),0)</f>
        <v>0</v>
      </c>
      <c r="AB704" s="3">
        <f t="shared" si="85"/>
        <v>0</v>
      </c>
      <c r="AC704" s="3">
        <f>IF(IF(AA704&gt;0,$Q$4-$Q$3,$Q$4-Расчет!X718)&gt;0,IF(AA704&gt;0,$Q$4-$Q$3,$Q$4-Расчет!X718),0)</f>
        <v>0</v>
      </c>
      <c r="AD704" s="3">
        <f t="shared" si="86"/>
        <v>0</v>
      </c>
      <c r="AE704" s="3">
        <f>IF(IF(AC704&gt;0,$Q$5-$Q$4,$Q$5-Расчет!X718)&gt;0,IF(AC704&gt;0,$Q$5-$Q$4,$Q$5-Расчет!X718),0)</f>
        <v>0</v>
      </c>
      <c r="AF704" s="3">
        <f t="shared" si="87"/>
        <v>0</v>
      </c>
      <c r="AG704" s="3">
        <f>IF(IF(AE704&gt;0,$Q$6-$Q$5,$Q$6-Расчет!X718)&gt;0,IF(AE704&gt;0,$Q$6-$Q$5,$Q$6-Расчет!X718),0)</f>
        <v>0</v>
      </c>
      <c r="AH704" s="3">
        <f t="shared" si="88"/>
        <v>0</v>
      </c>
    </row>
    <row r="705" spans="1:34" x14ac:dyDescent="0.25">
      <c r="A705" s="3">
        <f>IF(Расчет!H719='ФОРМУЛЫ!'!$B$4,Расчет!G719*Расчет!$N$28,IF(Расчет!H719='ФОРМУЛЫ!'!$B$5,Расчет!G719,IF(Расчет!H719='ФОРМУЛЫ!'!$B$6,Расчет!G719*Расчет!$O$28,0)))</f>
        <v>0</v>
      </c>
      <c r="B705" s="3">
        <f>A705*Расчет!E719</f>
        <v>0</v>
      </c>
      <c r="C705" s="3">
        <f>IF(Расчет!J719='ФОРМУЛЫ!'!$B$3,Расчет!G719*Расчет!I719/100,IF(Расчет!J719='ФОРМУЛЫ!'!$B$4,Расчет!I719*Расчет!$N$28,IF(Расчет!J719='ФОРМУЛЫ!'!$B$5,Расчет!I719,IF(Расчет!J719='ФОРМУЛЫ!'!$B$6,Расчет!I719*Расчет!$O$28,0))))</f>
        <v>0</v>
      </c>
      <c r="D705" s="3">
        <f>C705*Расчет!E719</f>
        <v>0</v>
      </c>
      <c r="E705" s="3">
        <f t="shared" si="81"/>
        <v>0</v>
      </c>
      <c r="F705" s="3">
        <f>E705*Расчет!E719</f>
        <v>0</v>
      </c>
      <c r="G705" s="3">
        <f>IF(Расчет!M719="",'ФОРМУЛЫ!'!E705*(100+Расчет!$M$28)/100,'ФОРМУЛЫ!'!E705*(100+Расчет!M719)/100)</f>
        <v>0</v>
      </c>
      <c r="H705" s="7">
        <f>IF(Расчет!M719="",ROUND(Расчет!K719*(1+Расчет!$M$28/100),0),ROUND(Расчет!K719*(1+Расчет!M719/100),0))</f>
        <v>0</v>
      </c>
      <c r="I705" s="7">
        <f>IF(Расчет!M719="",(Расчет!$M$28+100)/100,(Расчет!M719+100)/100)</f>
        <v>1.2</v>
      </c>
      <c r="J705" s="5">
        <f>IF(Расчет!P719="",IF($O$16=0,'ФОРМУЛЫ!'!H705,ROUND(Расчет!K719*'ФОРМУЛЫ!'!I705+L705,0)),Расчет!P719)</f>
        <v>0</v>
      </c>
      <c r="K705" s="5">
        <f>J705*Расчет!E719</f>
        <v>0</v>
      </c>
      <c r="L705" s="3">
        <f>IF($O$16=0,0,$M$16*(Расчет!K719/$O$16))</f>
        <v>0</v>
      </c>
      <c r="O705" s="3">
        <f>IF(Расчет!P719=0,Расчет!L719,0)</f>
        <v>0</v>
      </c>
      <c r="P705" s="12">
        <f t="shared" si="82"/>
        <v>0</v>
      </c>
      <c r="Q705" s="3">
        <f>IF(Расчет!H719='ФОРМУЛЫ!'!$B$5,'ФОРМУЛЫ!'!A705,0)</f>
        <v>0</v>
      </c>
      <c r="R705" s="3">
        <f>IF(Расчет!H719='ФОРМУЛЫ!'!$B$4,'ФОРМУЛЫ!'!A705,0)</f>
        <v>0</v>
      </c>
      <c r="S705" s="3">
        <f>IF(Расчет!H719='ФОРМУЛЫ!'!$B$6,'ФОРМУЛЫ!'!A705,0)</f>
        <v>0</v>
      </c>
      <c r="T705" s="5">
        <f>ROUND((IF(Расчет!R719='ФОРМУЛЫ!'!$E$3,(A705-A705/1.18),IF(Расчет!R719='ФОРМУЛЫ!'!$E$4,0,IF(Расчет!R719='ФОРМУЛЫ!'!$E$5,(A705-A705/1.1),X))))*Расчет!E719,2)</f>
        <v>0</v>
      </c>
      <c r="U705" s="3">
        <f>ROUND((IF(Расчет!R719='ФОРМУЛЫ!'!$E$3,(J705-J705/1.18),IF(Расчет!R719='ФОРМУЛЫ!'!$E$4,0,IF(Расчет!R719='ФОРМУЛЫ!'!$E$5,(J705-J705/1.1),X))))*Расчет!E719,2)</f>
        <v>0</v>
      </c>
      <c r="V705" s="3">
        <f>ROUND((J705-J705/1.18)*Расчет!E719,2)</f>
        <v>0</v>
      </c>
      <c r="W705" s="3">
        <f>ROUND(A705*Расчет!E719*0.21/365,2)</f>
        <v>0</v>
      </c>
      <c r="X705" s="3">
        <f t="shared" si="83"/>
        <v>0</v>
      </c>
      <c r="Y705" s="3">
        <f>IF(($Q$2-Расчет!X719)&gt;0,($Q$2-Расчет!X719),0)</f>
        <v>0</v>
      </c>
      <c r="Z705" s="3">
        <f t="shared" si="84"/>
        <v>0</v>
      </c>
      <c r="AA705" s="3">
        <f>IF(IF(Y705&gt;0,$Q$3-$Q$2,$Q$3-Расчет!X719)&gt;0,IF(Y705&gt;0,$Q$3-$Q$2,$Q$3-Расчет!X719),0)</f>
        <v>0</v>
      </c>
      <c r="AB705" s="3">
        <f t="shared" si="85"/>
        <v>0</v>
      </c>
      <c r="AC705" s="3">
        <f>IF(IF(AA705&gt;0,$Q$4-$Q$3,$Q$4-Расчет!X719)&gt;0,IF(AA705&gt;0,$Q$4-$Q$3,$Q$4-Расчет!X719),0)</f>
        <v>0</v>
      </c>
      <c r="AD705" s="3">
        <f t="shared" si="86"/>
        <v>0</v>
      </c>
      <c r="AE705" s="3">
        <f>IF(IF(AC705&gt;0,$Q$5-$Q$4,$Q$5-Расчет!X719)&gt;0,IF(AC705&gt;0,$Q$5-$Q$4,$Q$5-Расчет!X719),0)</f>
        <v>0</v>
      </c>
      <c r="AF705" s="3">
        <f t="shared" si="87"/>
        <v>0</v>
      </c>
      <c r="AG705" s="3">
        <f>IF(IF(AE705&gt;0,$Q$6-$Q$5,$Q$6-Расчет!X719)&gt;0,IF(AE705&gt;0,$Q$6-$Q$5,$Q$6-Расчет!X719),0)</f>
        <v>0</v>
      </c>
      <c r="AH705" s="3">
        <f t="shared" si="88"/>
        <v>0</v>
      </c>
    </row>
    <row r="706" spans="1:34" x14ac:dyDescent="0.25">
      <c r="A706" s="3">
        <f>IF(Расчет!H720='ФОРМУЛЫ!'!$B$4,Расчет!G720*Расчет!$N$28,IF(Расчет!H720='ФОРМУЛЫ!'!$B$5,Расчет!G720,IF(Расчет!H720='ФОРМУЛЫ!'!$B$6,Расчет!G720*Расчет!$O$28,0)))</f>
        <v>0</v>
      </c>
      <c r="B706" s="3">
        <f>A706*Расчет!E720</f>
        <v>0</v>
      </c>
      <c r="C706" s="3">
        <f>IF(Расчет!J720='ФОРМУЛЫ!'!$B$3,Расчет!G720*Расчет!I720/100,IF(Расчет!J720='ФОРМУЛЫ!'!$B$4,Расчет!I720*Расчет!$N$28,IF(Расчет!J720='ФОРМУЛЫ!'!$B$5,Расчет!I720,IF(Расчет!J720='ФОРМУЛЫ!'!$B$6,Расчет!I720*Расчет!$O$28,0))))</f>
        <v>0</v>
      </c>
      <c r="D706" s="3">
        <f>C706*Расчет!E720</f>
        <v>0</v>
      </c>
      <c r="E706" s="3">
        <f t="shared" si="81"/>
        <v>0</v>
      </c>
      <c r="F706" s="3">
        <f>E706*Расчет!E720</f>
        <v>0</v>
      </c>
      <c r="G706" s="3">
        <f>IF(Расчет!M720="",'ФОРМУЛЫ!'!E706*(100+Расчет!$M$28)/100,'ФОРМУЛЫ!'!E706*(100+Расчет!M720)/100)</f>
        <v>0</v>
      </c>
      <c r="H706" s="7">
        <f>IF(Расчет!M720="",ROUND(Расчет!K720*(1+Расчет!$M$28/100),0),ROUND(Расчет!K720*(1+Расчет!M720/100),0))</f>
        <v>0</v>
      </c>
      <c r="I706" s="7">
        <f>IF(Расчет!M720="",(Расчет!$M$28+100)/100,(Расчет!M720+100)/100)</f>
        <v>1.2</v>
      </c>
      <c r="J706" s="5">
        <f>IF(Расчет!P720="",IF($O$16=0,'ФОРМУЛЫ!'!H706,ROUND(Расчет!K720*'ФОРМУЛЫ!'!I706+L706,0)),Расчет!P720)</f>
        <v>0</v>
      </c>
      <c r="K706" s="5">
        <f>J706*Расчет!E720</f>
        <v>0</v>
      </c>
      <c r="L706" s="3">
        <f>IF($O$16=0,0,$M$16*(Расчет!K720/$O$16))</f>
        <v>0</v>
      </c>
      <c r="O706" s="3">
        <f>IF(Расчет!P720=0,Расчет!L720,0)</f>
        <v>0</v>
      </c>
      <c r="P706" s="12">
        <f t="shared" si="82"/>
        <v>0</v>
      </c>
      <c r="Q706" s="3">
        <f>IF(Расчет!H720='ФОРМУЛЫ!'!$B$5,'ФОРМУЛЫ!'!A706,0)</f>
        <v>0</v>
      </c>
      <c r="R706" s="3">
        <f>IF(Расчет!H720='ФОРМУЛЫ!'!$B$4,'ФОРМУЛЫ!'!A706,0)</f>
        <v>0</v>
      </c>
      <c r="S706" s="3">
        <f>IF(Расчет!H720='ФОРМУЛЫ!'!$B$6,'ФОРМУЛЫ!'!A706,0)</f>
        <v>0</v>
      </c>
      <c r="T706" s="5">
        <f>ROUND((IF(Расчет!R720='ФОРМУЛЫ!'!$E$3,(A706-A706/1.18),IF(Расчет!R720='ФОРМУЛЫ!'!$E$4,0,IF(Расчет!R720='ФОРМУЛЫ!'!$E$5,(A706-A706/1.1),X))))*Расчет!E720,2)</f>
        <v>0</v>
      </c>
      <c r="U706" s="3">
        <f>ROUND((IF(Расчет!R720='ФОРМУЛЫ!'!$E$3,(J706-J706/1.18),IF(Расчет!R720='ФОРМУЛЫ!'!$E$4,0,IF(Расчет!R720='ФОРМУЛЫ!'!$E$5,(J706-J706/1.1),X))))*Расчет!E720,2)</f>
        <v>0</v>
      </c>
      <c r="V706" s="3">
        <f>ROUND((J706-J706/1.18)*Расчет!E720,2)</f>
        <v>0</v>
      </c>
      <c r="W706" s="3">
        <f>ROUND(A706*Расчет!E720*0.21/365,2)</f>
        <v>0</v>
      </c>
      <c r="X706" s="3">
        <f t="shared" si="83"/>
        <v>0</v>
      </c>
      <c r="Y706" s="3">
        <f>IF(($Q$2-Расчет!X720)&gt;0,($Q$2-Расчет!X720),0)</f>
        <v>0</v>
      </c>
      <c r="Z706" s="3">
        <f t="shared" si="84"/>
        <v>0</v>
      </c>
      <c r="AA706" s="3">
        <f>IF(IF(Y706&gt;0,$Q$3-$Q$2,$Q$3-Расчет!X720)&gt;0,IF(Y706&gt;0,$Q$3-$Q$2,$Q$3-Расчет!X720),0)</f>
        <v>0</v>
      </c>
      <c r="AB706" s="3">
        <f t="shared" si="85"/>
        <v>0</v>
      </c>
      <c r="AC706" s="3">
        <f>IF(IF(AA706&gt;0,$Q$4-$Q$3,$Q$4-Расчет!X720)&gt;0,IF(AA706&gt;0,$Q$4-$Q$3,$Q$4-Расчет!X720),0)</f>
        <v>0</v>
      </c>
      <c r="AD706" s="3">
        <f t="shared" si="86"/>
        <v>0</v>
      </c>
      <c r="AE706" s="3">
        <f>IF(IF(AC706&gt;0,$Q$5-$Q$4,$Q$5-Расчет!X720)&gt;0,IF(AC706&gt;0,$Q$5-$Q$4,$Q$5-Расчет!X720),0)</f>
        <v>0</v>
      </c>
      <c r="AF706" s="3">
        <f t="shared" si="87"/>
        <v>0</v>
      </c>
      <c r="AG706" s="3">
        <f>IF(IF(AE706&gt;0,$Q$6-$Q$5,$Q$6-Расчет!X720)&gt;0,IF(AE706&gt;0,$Q$6-$Q$5,$Q$6-Расчет!X720),0)</f>
        <v>0</v>
      </c>
      <c r="AH706" s="3">
        <f t="shared" si="88"/>
        <v>0</v>
      </c>
    </row>
    <row r="707" spans="1:34" x14ac:dyDescent="0.25">
      <c r="A707" s="3">
        <f>IF(Расчет!H721='ФОРМУЛЫ!'!$B$4,Расчет!G721*Расчет!$N$28,IF(Расчет!H721='ФОРМУЛЫ!'!$B$5,Расчет!G721,IF(Расчет!H721='ФОРМУЛЫ!'!$B$6,Расчет!G721*Расчет!$O$28,0)))</f>
        <v>0</v>
      </c>
      <c r="B707" s="3">
        <f>A707*Расчет!E721</f>
        <v>0</v>
      </c>
      <c r="C707" s="3">
        <f>IF(Расчет!J721='ФОРМУЛЫ!'!$B$3,Расчет!G721*Расчет!I721/100,IF(Расчет!J721='ФОРМУЛЫ!'!$B$4,Расчет!I721*Расчет!$N$28,IF(Расчет!J721='ФОРМУЛЫ!'!$B$5,Расчет!I721,IF(Расчет!J721='ФОРМУЛЫ!'!$B$6,Расчет!I721*Расчет!$O$28,0))))</f>
        <v>0</v>
      </c>
      <c r="D707" s="3">
        <f>C707*Расчет!E721</f>
        <v>0</v>
      </c>
      <c r="E707" s="3">
        <f t="shared" si="81"/>
        <v>0</v>
      </c>
      <c r="F707" s="3">
        <f>E707*Расчет!E721</f>
        <v>0</v>
      </c>
      <c r="G707" s="3">
        <f>IF(Расчет!M721="",'ФОРМУЛЫ!'!E707*(100+Расчет!$M$28)/100,'ФОРМУЛЫ!'!E707*(100+Расчет!M721)/100)</f>
        <v>0</v>
      </c>
      <c r="H707" s="7">
        <f>IF(Расчет!M721="",ROUND(Расчет!K721*(1+Расчет!$M$28/100),0),ROUND(Расчет!K721*(1+Расчет!M721/100),0))</f>
        <v>0</v>
      </c>
      <c r="I707" s="7">
        <f>IF(Расчет!M721="",(Расчет!$M$28+100)/100,(Расчет!M721+100)/100)</f>
        <v>1.2</v>
      </c>
      <c r="J707" s="5">
        <f>IF(Расчет!P721="",IF($O$16=0,'ФОРМУЛЫ!'!H707,ROUND(Расчет!K721*'ФОРМУЛЫ!'!I707+L707,0)),Расчет!P721)</f>
        <v>0</v>
      </c>
      <c r="K707" s="5">
        <f>J707*Расчет!E721</f>
        <v>0</v>
      </c>
      <c r="L707" s="3">
        <f>IF($O$16=0,0,$M$16*(Расчет!K721/$O$16))</f>
        <v>0</v>
      </c>
      <c r="O707" s="3">
        <f>IF(Расчет!P721=0,Расчет!L721,0)</f>
        <v>0</v>
      </c>
      <c r="P707" s="12">
        <f t="shared" si="82"/>
        <v>0</v>
      </c>
      <c r="Q707" s="3">
        <f>IF(Расчет!H721='ФОРМУЛЫ!'!$B$5,'ФОРМУЛЫ!'!A707,0)</f>
        <v>0</v>
      </c>
      <c r="R707" s="3">
        <f>IF(Расчет!H721='ФОРМУЛЫ!'!$B$4,'ФОРМУЛЫ!'!A707,0)</f>
        <v>0</v>
      </c>
      <c r="S707" s="3">
        <f>IF(Расчет!H721='ФОРМУЛЫ!'!$B$6,'ФОРМУЛЫ!'!A707,0)</f>
        <v>0</v>
      </c>
      <c r="T707" s="5">
        <f>ROUND((IF(Расчет!R721='ФОРМУЛЫ!'!$E$3,(A707-A707/1.18),IF(Расчет!R721='ФОРМУЛЫ!'!$E$4,0,IF(Расчет!R721='ФОРМУЛЫ!'!$E$5,(A707-A707/1.1),X))))*Расчет!E721,2)</f>
        <v>0</v>
      </c>
      <c r="U707" s="3">
        <f>ROUND((IF(Расчет!R721='ФОРМУЛЫ!'!$E$3,(J707-J707/1.18),IF(Расчет!R721='ФОРМУЛЫ!'!$E$4,0,IF(Расчет!R721='ФОРМУЛЫ!'!$E$5,(J707-J707/1.1),X))))*Расчет!E721,2)</f>
        <v>0</v>
      </c>
      <c r="V707" s="3">
        <f>ROUND((J707-J707/1.18)*Расчет!E721,2)</f>
        <v>0</v>
      </c>
      <c r="W707" s="3">
        <f>ROUND(A707*Расчет!E721*0.21/365,2)</f>
        <v>0</v>
      </c>
      <c r="X707" s="3">
        <f t="shared" si="83"/>
        <v>0</v>
      </c>
      <c r="Y707" s="3">
        <f>IF(($Q$2-Расчет!X721)&gt;0,($Q$2-Расчет!X721),0)</f>
        <v>0</v>
      </c>
      <c r="Z707" s="3">
        <f t="shared" si="84"/>
        <v>0</v>
      </c>
      <c r="AA707" s="3">
        <f>IF(IF(Y707&gt;0,$Q$3-$Q$2,$Q$3-Расчет!X721)&gt;0,IF(Y707&gt;0,$Q$3-$Q$2,$Q$3-Расчет!X721),0)</f>
        <v>0</v>
      </c>
      <c r="AB707" s="3">
        <f t="shared" si="85"/>
        <v>0</v>
      </c>
      <c r="AC707" s="3">
        <f>IF(IF(AA707&gt;0,$Q$4-$Q$3,$Q$4-Расчет!X721)&gt;0,IF(AA707&gt;0,$Q$4-$Q$3,$Q$4-Расчет!X721),0)</f>
        <v>0</v>
      </c>
      <c r="AD707" s="3">
        <f t="shared" si="86"/>
        <v>0</v>
      </c>
      <c r="AE707" s="3">
        <f>IF(IF(AC707&gt;0,$Q$5-$Q$4,$Q$5-Расчет!X721)&gt;0,IF(AC707&gt;0,$Q$5-$Q$4,$Q$5-Расчет!X721),0)</f>
        <v>0</v>
      </c>
      <c r="AF707" s="3">
        <f t="shared" si="87"/>
        <v>0</v>
      </c>
      <c r="AG707" s="3">
        <f>IF(IF(AE707&gt;0,$Q$6-$Q$5,$Q$6-Расчет!X721)&gt;0,IF(AE707&gt;0,$Q$6-$Q$5,$Q$6-Расчет!X721),0)</f>
        <v>0</v>
      </c>
      <c r="AH707" s="3">
        <f t="shared" si="88"/>
        <v>0</v>
      </c>
    </row>
    <row r="708" spans="1:34" x14ac:dyDescent="0.25">
      <c r="A708" s="3">
        <f>IF(Расчет!H722='ФОРМУЛЫ!'!$B$4,Расчет!G722*Расчет!$N$28,IF(Расчет!H722='ФОРМУЛЫ!'!$B$5,Расчет!G722,IF(Расчет!H722='ФОРМУЛЫ!'!$B$6,Расчет!G722*Расчет!$O$28,0)))</f>
        <v>0</v>
      </c>
      <c r="B708" s="3">
        <f>A708*Расчет!E722</f>
        <v>0</v>
      </c>
      <c r="C708" s="3">
        <f>IF(Расчет!J722='ФОРМУЛЫ!'!$B$3,Расчет!G722*Расчет!I722/100,IF(Расчет!J722='ФОРМУЛЫ!'!$B$4,Расчет!I722*Расчет!$N$28,IF(Расчет!J722='ФОРМУЛЫ!'!$B$5,Расчет!I722,IF(Расчет!J722='ФОРМУЛЫ!'!$B$6,Расчет!I722*Расчет!$O$28,0))))</f>
        <v>0</v>
      </c>
      <c r="D708" s="3">
        <f>C708*Расчет!E722</f>
        <v>0</v>
      </c>
      <c r="E708" s="3">
        <f t="shared" si="81"/>
        <v>0</v>
      </c>
      <c r="F708" s="3">
        <f>E708*Расчет!E722</f>
        <v>0</v>
      </c>
      <c r="G708" s="3">
        <f>IF(Расчет!M722="",'ФОРМУЛЫ!'!E708*(100+Расчет!$M$28)/100,'ФОРМУЛЫ!'!E708*(100+Расчет!M722)/100)</f>
        <v>0</v>
      </c>
      <c r="H708" s="7">
        <f>IF(Расчет!M722="",ROUND(Расчет!K722*(1+Расчет!$M$28/100),0),ROUND(Расчет!K722*(1+Расчет!M722/100),0))</f>
        <v>0</v>
      </c>
      <c r="I708" s="7">
        <f>IF(Расчет!M722="",(Расчет!$M$28+100)/100,(Расчет!M722+100)/100)</f>
        <v>1.2</v>
      </c>
      <c r="J708" s="5">
        <f>IF(Расчет!P722="",IF($O$16=0,'ФОРМУЛЫ!'!H708,ROUND(Расчет!K722*'ФОРМУЛЫ!'!I708+L708,0)),Расчет!P722)</f>
        <v>0</v>
      </c>
      <c r="K708" s="5">
        <f>J708*Расчет!E722</f>
        <v>0</v>
      </c>
      <c r="L708" s="3">
        <f>IF($O$16=0,0,$M$16*(Расчет!K722/$O$16))</f>
        <v>0</v>
      </c>
      <c r="O708" s="3">
        <f>IF(Расчет!P722=0,Расчет!L722,0)</f>
        <v>0</v>
      </c>
      <c r="P708" s="12">
        <f t="shared" si="82"/>
        <v>0</v>
      </c>
      <c r="Q708" s="3">
        <f>IF(Расчет!H722='ФОРМУЛЫ!'!$B$5,'ФОРМУЛЫ!'!A708,0)</f>
        <v>0</v>
      </c>
      <c r="R708" s="3">
        <f>IF(Расчет!H722='ФОРМУЛЫ!'!$B$4,'ФОРМУЛЫ!'!A708,0)</f>
        <v>0</v>
      </c>
      <c r="S708" s="3">
        <f>IF(Расчет!H722='ФОРМУЛЫ!'!$B$6,'ФОРМУЛЫ!'!A708,0)</f>
        <v>0</v>
      </c>
      <c r="T708" s="5">
        <f>ROUND((IF(Расчет!R722='ФОРМУЛЫ!'!$E$3,(A708-A708/1.18),IF(Расчет!R722='ФОРМУЛЫ!'!$E$4,0,IF(Расчет!R722='ФОРМУЛЫ!'!$E$5,(A708-A708/1.1),X))))*Расчет!E722,2)</f>
        <v>0</v>
      </c>
      <c r="U708" s="3">
        <f>ROUND((IF(Расчет!R722='ФОРМУЛЫ!'!$E$3,(J708-J708/1.18),IF(Расчет!R722='ФОРМУЛЫ!'!$E$4,0,IF(Расчет!R722='ФОРМУЛЫ!'!$E$5,(J708-J708/1.1),X))))*Расчет!E722,2)</f>
        <v>0</v>
      </c>
      <c r="V708" s="3">
        <f>ROUND((J708-J708/1.18)*Расчет!E722,2)</f>
        <v>0</v>
      </c>
      <c r="W708" s="3">
        <f>ROUND(A708*Расчет!E722*0.21/365,2)</f>
        <v>0</v>
      </c>
      <c r="X708" s="3">
        <f t="shared" si="83"/>
        <v>0</v>
      </c>
      <c r="Y708" s="3">
        <f>IF(($Q$2-Расчет!X722)&gt;0,($Q$2-Расчет!X722),0)</f>
        <v>0</v>
      </c>
      <c r="Z708" s="3">
        <f t="shared" si="84"/>
        <v>0</v>
      </c>
      <c r="AA708" s="3">
        <f>IF(IF(Y708&gt;0,$Q$3-$Q$2,$Q$3-Расчет!X722)&gt;0,IF(Y708&gt;0,$Q$3-$Q$2,$Q$3-Расчет!X722),0)</f>
        <v>0</v>
      </c>
      <c r="AB708" s="3">
        <f t="shared" si="85"/>
        <v>0</v>
      </c>
      <c r="AC708" s="3">
        <f>IF(IF(AA708&gt;0,$Q$4-$Q$3,$Q$4-Расчет!X722)&gt;0,IF(AA708&gt;0,$Q$4-$Q$3,$Q$4-Расчет!X722),0)</f>
        <v>0</v>
      </c>
      <c r="AD708" s="3">
        <f t="shared" si="86"/>
        <v>0</v>
      </c>
      <c r="AE708" s="3">
        <f>IF(IF(AC708&gt;0,$Q$5-$Q$4,$Q$5-Расчет!X722)&gt;0,IF(AC708&gt;0,$Q$5-$Q$4,$Q$5-Расчет!X722),0)</f>
        <v>0</v>
      </c>
      <c r="AF708" s="3">
        <f t="shared" si="87"/>
        <v>0</v>
      </c>
      <c r="AG708" s="3">
        <f>IF(IF(AE708&gt;0,$Q$6-$Q$5,$Q$6-Расчет!X722)&gt;0,IF(AE708&gt;0,$Q$6-$Q$5,$Q$6-Расчет!X722),0)</f>
        <v>0</v>
      </c>
      <c r="AH708" s="3">
        <f t="shared" si="88"/>
        <v>0</v>
      </c>
    </row>
    <row r="709" spans="1:34" x14ac:dyDescent="0.25">
      <c r="A709" s="3">
        <f>IF(Расчет!H723='ФОРМУЛЫ!'!$B$4,Расчет!G723*Расчет!$N$28,IF(Расчет!H723='ФОРМУЛЫ!'!$B$5,Расчет!G723,IF(Расчет!H723='ФОРМУЛЫ!'!$B$6,Расчет!G723*Расчет!$O$28,0)))</f>
        <v>0</v>
      </c>
      <c r="B709" s="3">
        <f>A709*Расчет!E723</f>
        <v>0</v>
      </c>
      <c r="C709" s="3">
        <f>IF(Расчет!J723='ФОРМУЛЫ!'!$B$3,Расчет!G723*Расчет!I723/100,IF(Расчет!J723='ФОРМУЛЫ!'!$B$4,Расчет!I723*Расчет!$N$28,IF(Расчет!J723='ФОРМУЛЫ!'!$B$5,Расчет!I723,IF(Расчет!J723='ФОРМУЛЫ!'!$B$6,Расчет!I723*Расчет!$O$28,0))))</f>
        <v>0</v>
      </c>
      <c r="D709" s="3">
        <f>C709*Расчет!E723</f>
        <v>0</v>
      </c>
      <c r="E709" s="3">
        <f t="shared" si="81"/>
        <v>0</v>
      </c>
      <c r="F709" s="3">
        <f>E709*Расчет!E723</f>
        <v>0</v>
      </c>
      <c r="G709" s="3">
        <f>IF(Расчет!M723="",'ФОРМУЛЫ!'!E709*(100+Расчет!$M$28)/100,'ФОРМУЛЫ!'!E709*(100+Расчет!M723)/100)</f>
        <v>0</v>
      </c>
      <c r="H709" s="7">
        <f>IF(Расчет!M723="",ROUND(Расчет!K723*(1+Расчет!$M$28/100),0),ROUND(Расчет!K723*(1+Расчет!M723/100),0))</f>
        <v>0</v>
      </c>
      <c r="I709" s="7">
        <f>IF(Расчет!M723="",(Расчет!$M$28+100)/100,(Расчет!M723+100)/100)</f>
        <v>1.2</v>
      </c>
      <c r="J709" s="5">
        <f>IF(Расчет!P723="",IF($O$16=0,'ФОРМУЛЫ!'!H709,ROUND(Расчет!K723*'ФОРМУЛЫ!'!I709+L709,0)),Расчет!P723)</f>
        <v>0</v>
      </c>
      <c r="K709" s="5">
        <f>J709*Расчет!E723</f>
        <v>0</v>
      </c>
      <c r="L709" s="3">
        <f>IF($O$16=0,0,$M$16*(Расчет!K723/$O$16))</f>
        <v>0</v>
      </c>
      <c r="O709" s="3">
        <f>IF(Расчет!P723=0,Расчет!L723,0)</f>
        <v>0</v>
      </c>
      <c r="P709" s="12">
        <f t="shared" si="82"/>
        <v>0</v>
      </c>
      <c r="Q709" s="3">
        <f>IF(Расчет!H723='ФОРМУЛЫ!'!$B$5,'ФОРМУЛЫ!'!A709,0)</f>
        <v>0</v>
      </c>
      <c r="R709" s="3">
        <f>IF(Расчет!H723='ФОРМУЛЫ!'!$B$4,'ФОРМУЛЫ!'!A709,0)</f>
        <v>0</v>
      </c>
      <c r="S709" s="3">
        <f>IF(Расчет!H723='ФОРМУЛЫ!'!$B$6,'ФОРМУЛЫ!'!A709,0)</f>
        <v>0</v>
      </c>
      <c r="T709" s="5">
        <f>ROUND((IF(Расчет!R723='ФОРМУЛЫ!'!$E$3,(A709-A709/1.18),IF(Расчет!R723='ФОРМУЛЫ!'!$E$4,0,IF(Расчет!R723='ФОРМУЛЫ!'!$E$5,(A709-A709/1.1),X))))*Расчет!E723,2)</f>
        <v>0</v>
      </c>
      <c r="U709" s="3">
        <f>ROUND((IF(Расчет!R723='ФОРМУЛЫ!'!$E$3,(J709-J709/1.18),IF(Расчет!R723='ФОРМУЛЫ!'!$E$4,0,IF(Расчет!R723='ФОРМУЛЫ!'!$E$5,(J709-J709/1.1),X))))*Расчет!E723,2)</f>
        <v>0</v>
      </c>
      <c r="V709" s="3">
        <f>ROUND((J709-J709/1.18)*Расчет!E723,2)</f>
        <v>0</v>
      </c>
      <c r="W709" s="3">
        <f>ROUND(A709*Расчет!E723*0.21/365,2)</f>
        <v>0</v>
      </c>
      <c r="X709" s="3">
        <f t="shared" si="83"/>
        <v>0</v>
      </c>
      <c r="Y709" s="3">
        <f>IF(($Q$2-Расчет!X723)&gt;0,($Q$2-Расчет!X723),0)</f>
        <v>0</v>
      </c>
      <c r="Z709" s="3">
        <f t="shared" si="84"/>
        <v>0</v>
      </c>
      <c r="AA709" s="3">
        <f>IF(IF(Y709&gt;0,$Q$3-$Q$2,$Q$3-Расчет!X723)&gt;0,IF(Y709&gt;0,$Q$3-$Q$2,$Q$3-Расчет!X723),0)</f>
        <v>0</v>
      </c>
      <c r="AB709" s="3">
        <f t="shared" si="85"/>
        <v>0</v>
      </c>
      <c r="AC709" s="3">
        <f>IF(IF(AA709&gt;0,$Q$4-$Q$3,$Q$4-Расчет!X723)&gt;0,IF(AA709&gt;0,$Q$4-$Q$3,$Q$4-Расчет!X723),0)</f>
        <v>0</v>
      </c>
      <c r="AD709" s="3">
        <f t="shared" si="86"/>
        <v>0</v>
      </c>
      <c r="AE709" s="3">
        <f>IF(IF(AC709&gt;0,$Q$5-$Q$4,$Q$5-Расчет!X723)&gt;0,IF(AC709&gt;0,$Q$5-$Q$4,$Q$5-Расчет!X723),0)</f>
        <v>0</v>
      </c>
      <c r="AF709" s="3">
        <f t="shared" si="87"/>
        <v>0</v>
      </c>
      <c r="AG709" s="3">
        <f>IF(IF(AE709&gt;0,$Q$6-$Q$5,$Q$6-Расчет!X723)&gt;0,IF(AE709&gt;0,$Q$6-$Q$5,$Q$6-Расчет!X723),0)</f>
        <v>0</v>
      </c>
      <c r="AH709" s="3">
        <f t="shared" si="88"/>
        <v>0</v>
      </c>
    </row>
    <row r="710" spans="1:34" x14ac:dyDescent="0.25">
      <c r="A710" s="3">
        <f>IF(Расчет!H724='ФОРМУЛЫ!'!$B$4,Расчет!G724*Расчет!$N$28,IF(Расчет!H724='ФОРМУЛЫ!'!$B$5,Расчет!G724,IF(Расчет!H724='ФОРМУЛЫ!'!$B$6,Расчет!G724*Расчет!$O$28,0)))</f>
        <v>0</v>
      </c>
      <c r="B710" s="3">
        <f>A710*Расчет!E724</f>
        <v>0</v>
      </c>
      <c r="C710" s="3">
        <f>IF(Расчет!J724='ФОРМУЛЫ!'!$B$3,Расчет!G724*Расчет!I724/100,IF(Расчет!J724='ФОРМУЛЫ!'!$B$4,Расчет!I724*Расчет!$N$28,IF(Расчет!J724='ФОРМУЛЫ!'!$B$5,Расчет!I724,IF(Расчет!J724='ФОРМУЛЫ!'!$B$6,Расчет!I724*Расчет!$O$28,0))))</f>
        <v>0</v>
      </c>
      <c r="D710" s="3">
        <f>C710*Расчет!E724</f>
        <v>0</v>
      </c>
      <c r="E710" s="3">
        <f t="shared" si="81"/>
        <v>0</v>
      </c>
      <c r="F710" s="3">
        <f>E710*Расчет!E724</f>
        <v>0</v>
      </c>
      <c r="G710" s="3">
        <f>IF(Расчет!M724="",'ФОРМУЛЫ!'!E710*(100+Расчет!$M$28)/100,'ФОРМУЛЫ!'!E710*(100+Расчет!M724)/100)</f>
        <v>0</v>
      </c>
      <c r="H710" s="7">
        <f>IF(Расчет!M724="",ROUND(Расчет!K724*(1+Расчет!$M$28/100),0),ROUND(Расчет!K724*(1+Расчет!M724/100),0))</f>
        <v>0</v>
      </c>
      <c r="I710" s="7">
        <f>IF(Расчет!M724="",(Расчет!$M$28+100)/100,(Расчет!M724+100)/100)</f>
        <v>1.2</v>
      </c>
      <c r="J710" s="5">
        <f>IF(Расчет!P724="",IF($O$16=0,'ФОРМУЛЫ!'!H710,ROUND(Расчет!K724*'ФОРМУЛЫ!'!I710+L710,0)),Расчет!P724)</f>
        <v>0</v>
      </c>
      <c r="K710" s="5">
        <f>J710*Расчет!E724</f>
        <v>0</v>
      </c>
      <c r="L710" s="3">
        <f>IF($O$16=0,0,$M$16*(Расчет!K724/$O$16))</f>
        <v>0</v>
      </c>
      <c r="O710" s="3">
        <f>IF(Расчет!P724=0,Расчет!L724,0)</f>
        <v>0</v>
      </c>
      <c r="P710" s="12">
        <f t="shared" si="82"/>
        <v>0</v>
      </c>
      <c r="Q710" s="3">
        <f>IF(Расчет!H724='ФОРМУЛЫ!'!$B$5,'ФОРМУЛЫ!'!A710,0)</f>
        <v>0</v>
      </c>
      <c r="R710" s="3">
        <f>IF(Расчет!H724='ФОРМУЛЫ!'!$B$4,'ФОРМУЛЫ!'!A710,0)</f>
        <v>0</v>
      </c>
      <c r="S710" s="3">
        <f>IF(Расчет!H724='ФОРМУЛЫ!'!$B$6,'ФОРМУЛЫ!'!A710,0)</f>
        <v>0</v>
      </c>
      <c r="T710" s="5">
        <f>ROUND((IF(Расчет!R724='ФОРМУЛЫ!'!$E$3,(A710-A710/1.18),IF(Расчет!R724='ФОРМУЛЫ!'!$E$4,0,IF(Расчет!R724='ФОРМУЛЫ!'!$E$5,(A710-A710/1.1),X))))*Расчет!E724,2)</f>
        <v>0</v>
      </c>
      <c r="U710" s="3">
        <f>ROUND((IF(Расчет!R724='ФОРМУЛЫ!'!$E$3,(J710-J710/1.18),IF(Расчет!R724='ФОРМУЛЫ!'!$E$4,0,IF(Расчет!R724='ФОРМУЛЫ!'!$E$5,(J710-J710/1.1),X))))*Расчет!E724,2)</f>
        <v>0</v>
      </c>
      <c r="V710" s="3">
        <f>ROUND((J710-J710/1.18)*Расчет!E724,2)</f>
        <v>0</v>
      </c>
      <c r="W710" s="3">
        <f>ROUND(A710*Расчет!E724*0.21/365,2)</f>
        <v>0</v>
      </c>
      <c r="X710" s="3">
        <f t="shared" si="83"/>
        <v>0</v>
      </c>
      <c r="Y710" s="3">
        <f>IF(($Q$2-Расчет!X724)&gt;0,($Q$2-Расчет!X724),0)</f>
        <v>0</v>
      </c>
      <c r="Z710" s="3">
        <f t="shared" si="84"/>
        <v>0</v>
      </c>
      <c r="AA710" s="3">
        <f>IF(IF(Y710&gt;0,$Q$3-$Q$2,$Q$3-Расчет!X724)&gt;0,IF(Y710&gt;0,$Q$3-$Q$2,$Q$3-Расчет!X724),0)</f>
        <v>0</v>
      </c>
      <c r="AB710" s="3">
        <f t="shared" si="85"/>
        <v>0</v>
      </c>
      <c r="AC710" s="3">
        <f>IF(IF(AA710&gt;0,$Q$4-$Q$3,$Q$4-Расчет!X724)&gt;0,IF(AA710&gt;0,$Q$4-$Q$3,$Q$4-Расчет!X724),0)</f>
        <v>0</v>
      </c>
      <c r="AD710" s="3">
        <f t="shared" si="86"/>
        <v>0</v>
      </c>
      <c r="AE710" s="3">
        <f>IF(IF(AC710&gt;0,$Q$5-$Q$4,$Q$5-Расчет!X724)&gt;0,IF(AC710&gt;0,$Q$5-$Q$4,$Q$5-Расчет!X724),0)</f>
        <v>0</v>
      </c>
      <c r="AF710" s="3">
        <f t="shared" si="87"/>
        <v>0</v>
      </c>
      <c r="AG710" s="3">
        <f>IF(IF(AE710&gt;0,$Q$6-$Q$5,$Q$6-Расчет!X724)&gt;0,IF(AE710&gt;0,$Q$6-$Q$5,$Q$6-Расчет!X724),0)</f>
        <v>0</v>
      </c>
      <c r="AH710" s="3">
        <f t="shared" si="88"/>
        <v>0</v>
      </c>
    </row>
    <row r="711" spans="1:34" x14ac:dyDescent="0.25">
      <c r="A711" s="3">
        <f>IF(Расчет!H725='ФОРМУЛЫ!'!$B$4,Расчет!G725*Расчет!$N$28,IF(Расчет!H725='ФОРМУЛЫ!'!$B$5,Расчет!G725,IF(Расчет!H725='ФОРМУЛЫ!'!$B$6,Расчет!G725*Расчет!$O$28,0)))</f>
        <v>0</v>
      </c>
      <c r="B711" s="3">
        <f>A711*Расчет!E725</f>
        <v>0</v>
      </c>
      <c r="C711" s="3">
        <f>IF(Расчет!J725='ФОРМУЛЫ!'!$B$3,Расчет!G725*Расчет!I725/100,IF(Расчет!J725='ФОРМУЛЫ!'!$B$4,Расчет!I725*Расчет!$N$28,IF(Расчет!J725='ФОРМУЛЫ!'!$B$5,Расчет!I725,IF(Расчет!J725='ФОРМУЛЫ!'!$B$6,Расчет!I725*Расчет!$O$28,0))))</f>
        <v>0</v>
      </c>
      <c r="D711" s="3">
        <f>C711*Расчет!E725</f>
        <v>0</v>
      </c>
      <c r="E711" s="3">
        <f t="shared" si="81"/>
        <v>0</v>
      </c>
      <c r="F711" s="3">
        <f>E711*Расчет!E725</f>
        <v>0</v>
      </c>
      <c r="G711" s="3">
        <f>IF(Расчет!M725="",'ФОРМУЛЫ!'!E711*(100+Расчет!$M$28)/100,'ФОРМУЛЫ!'!E711*(100+Расчет!M725)/100)</f>
        <v>0</v>
      </c>
      <c r="H711" s="7">
        <f>IF(Расчет!M725="",ROUND(Расчет!K725*(1+Расчет!$M$28/100),0),ROUND(Расчет!K725*(1+Расчет!M725/100),0))</f>
        <v>0</v>
      </c>
      <c r="I711" s="7">
        <f>IF(Расчет!M725="",(Расчет!$M$28+100)/100,(Расчет!M725+100)/100)</f>
        <v>1.2</v>
      </c>
      <c r="J711" s="5">
        <f>IF(Расчет!P725="",IF($O$16=0,'ФОРМУЛЫ!'!H711,ROUND(Расчет!K725*'ФОРМУЛЫ!'!I711+L711,0)),Расчет!P725)</f>
        <v>0</v>
      </c>
      <c r="K711" s="5">
        <f>J711*Расчет!E725</f>
        <v>0</v>
      </c>
      <c r="L711" s="3">
        <f>IF($O$16=0,0,$M$16*(Расчет!K725/$O$16))</f>
        <v>0</v>
      </c>
      <c r="O711" s="3">
        <f>IF(Расчет!P725=0,Расчет!L725,0)</f>
        <v>0</v>
      </c>
      <c r="P711" s="12">
        <f t="shared" si="82"/>
        <v>0</v>
      </c>
      <c r="Q711" s="3">
        <f>IF(Расчет!H725='ФОРМУЛЫ!'!$B$5,'ФОРМУЛЫ!'!A711,0)</f>
        <v>0</v>
      </c>
      <c r="R711" s="3">
        <f>IF(Расчет!H725='ФОРМУЛЫ!'!$B$4,'ФОРМУЛЫ!'!A711,0)</f>
        <v>0</v>
      </c>
      <c r="S711" s="3">
        <f>IF(Расчет!H725='ФОРМУЛЫ!'!$B$6,'ФОРМУЛЫ!'!A711,0)</f>
        <v>0</v>
      </c>
      <c r="T711" s="5">
        <f>ROUND((IF(Расчет!R725='ФОРМУЛЫ!'!$E$3,(A711-A711/1.18),IF(Расчет!R725='ФОРМУЛЫ!'!$E$4,0,IF(Расчет!R725='ФОРМУЛЫ!'!$E$5,(A711-A711/1.1),X))))*Расчет!E725,2)</f>
        <v>0</v>
      </c>
      <c r="U711" s="3">
        <f>ROUND((IF(Расчет!R725='ФОРМУЛЫ!'!$E$3,(J711-J711/1.18),IF(Расчет!R725='ФОРМУЛЫ!'!$E$4,0,IF(Расчет!R725='ФОРМУЛЫ!'!$E$5,(J711-J711/1.1),X))))*Расчет!E725,2)</f>
        <v>0</v>
      </c>
      <c r="V711" s="3">
        <f>ROUND((J711-J711/1.18)*Расчет!E725,2)</f>
        <v>0</v>
      </c>
      <c r="W711" s="3">
        <f>ROUND(A711*Расчет!E725*0.21/365,2)</f>
        <v>0</v>
      </c>
      <c r="X711" s="3">
        <f t="shared" si="83"/>
        <v>0</v>
      </c>
      <c r="Y711" s="3">
        <f>IF(($Q$2-Расчет!X725)&gt;0,($Q$2-Расчет!X725),0)</f>
        <v>0</v>
      </c>
      <c r="Z711" s="3">
        <f t="shared" si="84"/>
        <v>0</v>
      </c>
      <c r="AA711" s="3">
        <f>IF(IF(Y711&gt;0,$Q$3-$Q$2,$Q$3-Расчет!X725)&gt;0,IF(Y711&gt;0,$Q$3-$Q$2,$Q$3-Расчет!X725),0)</f>
        <v>0</v>
      </c>
      <c r="AB711" s="3">
        <f t="shared" si="85"/>
        <v>0</v>
      </c>
      <c r="AC711" s="3">
        <f>IF(IF(AA711&gt;0,$Q$4-$Q$3,$Q$4-Расчет!X725)&gt;0,IF(AA711&gt;0,$Q$4-$Q$3,$Q$4-Расчет!X725),0)</f>
        <v>0</v>
      </c>
      <c r="AD711" s="3">
        <f t="shared" si="86"/>
        <v>0</v>
      </c>
      <c r="AE711" s="3">
        <f>IF(IF(AC711&gt;0,$Q$5-$Q$4,$Q$5-Расчет!X725)&gt;0,IF(AC711&gt;0,$Q$5-$Q$4,$Q$5-Расчет!X725),0)</f>
        <v>0</v>
      </c>
      <c r="AF711" s="3">
        <f t="shared" si="87"/>
        <v>0</v>
      </c>
      <c r="AG711" s="3">
        <f>IF(IF(AE711&gt;0,$Q$6-$Q$5,$Q$6-Расчет!X725)&gt;0,IF(AE711&gt;0,$Q$6-$Q$5,$Q$6-Расчет!X725),0)</f>
        <v>0</v>
      </c>
      <c r="AH711" s="3">
        <f t="shared" si="88"/>
        <v>0</v>
      </c>
    </row>
    <row r="712" spans="1:34" x14ac:dyDescent="0.25">
      <c r="A712" s="3">
        <f>IF(Расчет!H726='ФОРМУЛЫ!'!$B$4,Расчет!G726*Расчет!$N$28,IF(Расчет!H726='ФОРМУЛЫ!'!$B$5,Расчет!G726,IF(Расчет!H726='ФОРМУЛЫ!'!$B$6,Расчет!G726*Расчет!$O$28,0)))</f>
        <v>0</v>
      </c>
      <c r="B712" s="3">
        <f>A712*Расчет!E726</f>
        <v>0</v>
      </c>
      <c r="C712" s="3">
        <f>IF(Расчет!J726='ФОРМУЛЫ!'!$B$3,Расчет!G726*Расчет!I726/100,IF(Расчет!J726='ФОРМУЛЫ!'!$B$4,Расчет!I726*Расчет!$N$28,IF(Расчет!J726='ФОРМУЛЫ!'!$B$5,Расчет!I726,IF(Расчет!J726='ФОРМУЛЫ!'!$B$6,Расчет!I726*Расчет!$O$28,0))))</f>
        <v>0</v>
      </c>
      <c r="D712" s="3">
        <f>C712*Расчет!E726</f>
        <v>0</v>
      </c>
      <c r="E712" s="3">
        <f t="shared" si="81"/>
        <v>0</v>
      </c>
      <c r="F712" s="3">
        <f>E712*Расчет!E726</f>
        <v>0</v>
      </c>
      <c r="G712" s="3">
        <f>IF(Расчет!M726="",'ФОРМУЛЫ!'!E712*(100+Расчет!$M$28)/100,'ФОРМУЛЫ!'!E712*(100+Расчет!M726)/100)</f>
        <v>0</v>
      </c>
      <c r="H712" s="7">
        <f>IF(Расчет!M726="",ROUND(Расчет!K726*(1+Расчет!$M$28/100),0),ROUND(Расчет!K726*(1+Расчет!M726/100),0))</f>
        <v>0</v>
      </c>
      <c r="I712" s="7">
        <f>IF(Расчет!M726="",(Расчет!$M$28+100)/100,(Расчет!M726+100)/100)</f>
        <v>1.2</v>
      </c>
      <c r="J712" s="5">
        <f>IF(Расчет!P726="",IF($O$16=0,'ФОРМУЛЫ!'!H712,ROUND(Расчет!K726*'ФОРМУЛЫ!'!I712+L712,0)),Расчет!P726)</f>
        <v>0</v>
      </c>
      <c r="K712" s="5">
        <f>J712*Расчет!E726</f>
        <v>0</v>
      </c>
      <c r="L712" s="3">
        <f>IF($O$16=0,0,$M$16*(Расчет!K726/$O$16))</f>
        <v>0</v>
      </c>
      <c r="O712" s="3">
        <f>IF(Расчет!P726=0,Расчет!L726,0)</f>
        <v>0</v>
      </c>
      <c r="P712" s="12">
        <f t="shared" si="82"/>
        <v>0</v>
      </c>
      <c r="Q712" s="3">
        <f>IF(Расчет!H726='ФОРМУЛЫ!'!$B$5,'ФОРМУЛЫ!'!A712,0)</f>
        <v>0</v>
      </c>
      <c r="R712" s="3">
        <f>IF(Расчет!H726='ФОРМУЛЫ!'!$B$4,'ФОРМУЛЫ!'!A712,0)</f>
        <v>0</v>
      </c>
      <c r="S712" s="3">
        <f>IF(Расчет!H726='ФОРМУЛЫ!'!$B$6,'ФОРМУЛЫ!'!A712,0)</f>
        <v>0</v>
      </c>
      <c r="T712" s="5">
        <f>ROUND((IF(Расчет!R726='ФОРМУЛЫ!'!$E$3,(A712-A712/1.18),IF(Расчет!R726='ФОРМУЛЫ!'!$E$4,0,IF(Расчет!R726='ФОРМУЛЫ!'!$E$5,(A712-A712/1.1),X))))*Расчет!E726,2)</f>
        <v>0</v>
      </c>
      <c r="U712" s="3">
        <f>ROUND((IF(Расчет!R726='ФОРМУЛЫ!'!$E$3,(J712-J712/1.18),IF(Расчет!R726='ФОРМУЛЫ!'!$E$4,0,IF(Расчет!R726='ФОРМУЛЫ!'!$E$5,(J712-J712/1.1),X))))*Расчет!E726,2)</f>
        <v>0</v>
      </c>
      <c r="V712" s="3">
        <f>ROUND((J712-J712/1.18)*Расчет!E726,2)</f>
        <v>0</v>
      </c>
      <c r="W712" s="3">
        <f>ROUND(A712*Расчет!E726*0.21/365,2)</f>
        <v>0</v>
      </c>
      <c r="X712" s="3">
        <f t="shared" si="83"/>
        <v>0</v>
      </c>
      <c r="Y712" s="3">
        <f>IF(($Q$2-Расчет!X726)&gt;0,($Q$2-Расчет!X726),0)</f>
        <v>0</v>
      </c>
      <c r="Z712" s="3">
        <f t="shared" si="84"/>
        <v>0</v>
      </c>
      <c r="AA712" s="3">
        <f>IF(IF(Y712&gt;0,$Q$3-$Q$2,$Q$3-Расчет!X726)&gt;0,IF(Y712&gt;0,$Q$3-$Q$2,$Q$3-Расчет!X726),0)</f>
        <v>0</v>
      </c>
      <c r="AB712" s="3">
        <f t="shared" si="85"/>
        <v>0</v>
      </c>
      <c r="AC712" s="3">
        <f>IF(IF(AA712&gt;0,$Q$4-$Q$3,$Q$4-Расчет!X726)&gt;0,IF(AA712&gt;0,$Q$4-$Q$3,$Q$4-Расчет!X726),0)</f>
        <v>0</v>
      </c>
      <c r="AD712" s="3">
        <f t="shared" si="86"/>
        <v>0</v>
      </c>
      <c r="AE712" s="3">
        <f>IF(IF(AC712&gt;0,$Q$5-$Q$4,$Q$5-Расчет!X726)&gt;0,IF(AC712&gt;0,$Q$5-$Q$4,$Q$5-Расчет!X726),0)</f>
        <v>0</v>
      </c>
      <c r="AF712" s="3">
        <f t="shared" si="87"/>
        <v>0</v>
      </c>
      <c r="AG712" s="3">
        <f>IF(IF(AE712&gt;0,$Q$6-$Q$5,$Q$6-Расчет!X726)&gt;0,IF(AE712&gt;0,$Q$6-$Q$5,$Q$6-Расчет!X726),0)</f>
        <v>0</v>
      </c>
      <c r="AH712" s="3">
        <f t="shared" si="88"/>
        <v>0</v>
      </c>
    </row>
    <row r="713" spans="1:34" x14ac:dyDescent="0.25">
      <c r="A713" s="3">
        <f>IF(Расчет!H727='ФОРМУЛЫ!'!$B$4,Расчет!G727*Расчет!$N$28,IF(Расчет!H727='ФОРМУЛЫ!'!$B$5,Расчет!G727,IF(Расчет!H727='ФОРМУЛЫ!'!$B$6,Расчет!G727*Расчет!$O$28,0)))</f>
        <v>0</v>
      </c>
      <c r="B713" s="3">
        <f>A713*Расчет!E727</f>
        <v>0</v>
      </c>
      <c r="C713" s="3">
        <f>IF(Расчет!J727='ФОРМУЛЫ!'!$B$3,Расчет!G727*Расчет!I727/100,IF(Расчет!J727='ФОРМУЛЫ!'!$B$4,Расчет!I727*Расчет!$N$28,IF(Расчет!J727='ФОРМУЛЫ!'!$B$5,Расчет!I727,IF(Расчет!J727='ФОРМУЛЫ!'!$B$6,Расчет!I727*Расчет!$O$28,0))))</f>
        <v>0</v>
      </c>
      <c r="D713" s="3">
        <f>C713*Расчет!E727</f>
        <v>0</v>
      </c>
      <c r="E713" s="3">
        <f t="shared" si="81"/>
        <v>0</v>
      </c>
      <c r="F713" s="3">
        <f>E713*Расчет!E727</f>
        <v>0</v>
      </c>
      <c r="G713" s="3">
        <f>IF(Расчет!M727="",'ФОРМУЛЫ!'!E713*(100+Расчет!$M$28)/100,'ФОРМУЛЫ!'!E713*(100+Расчет!M727)/100)</f>
        <v>0</v>
      </c>
      <c r="H713" s="7">
        <f>IF(Расчет!M727="",ROUND(Расчет!K727*(1+Расчет!$M$28/100),0),ROUND(Расчет!K727*(1+Расчет!M727/100),0))</f>
        <v>0</v>
      </c>
      <c r="I713" s="7">
        <f>IF(Расчет!M727="",(Расчет!$M$28+100)/100,(Расчет!M727+100)/100)</f>
        <v>1.2</v>
      </c>
      <c r="J713" s="5">
        <f>IF(Расчет!P727="",IF($O$16=0,'ФОРМУЛЫ!'!H713,ROUND(Расчет!K727*'ФОРМУЛЫ!'!I713+L713,0)),Расчет!P727)</f>
        <v>0</v>
      </c>
      <c r="K713" s="5">
        <f>J713*Расчет!E727</f>
        <v>0</v>
      </c>
      <c r="L713" s="3">
        <f>IF($O$16=0,0,$M$16*(Расчет!K727/$O$16))</f>
        <v>0</v>
      </c>
      <c r="O713" s="3">
        <f>IF(Расчет!P727=0,Расчет!L727,0)</f>
        <v>0</v>
      </c>
      <c r="P713" s="12">
        <f t="shared" si="82"/>
        <v>0</v>
      </c>
      <c r="Q713" s="3">
        <f>IF(Расчет!H727='ФОРМУЛЫ!'!$B$5,'ФОРМУЛЫ!'!A713,0)</f>
        <v>0</v>
      </c>
      <c r="R713" s="3">
        <f>IF(Расчет!H727='ФОРМУЛЫ!'!$B$4,'ФОРМУЛЫ!'!A713,0)</f>
        <v>0</v>
      </c>
      <c r="S713" s="3">
        <f>IF(Расчет!H727='ФОРМУЛЫ!'!$B$6,'ФОРМУЛЫ!'!A713,0)</f>
        <v>0</v>
      </c>
      <c r="T713" s="5">
        <f>ROUND((IF(Расчет!R727='ФОРМУЛЫ!'!$E$3,(A713-A713/1.18),IF(Расчет!R727='ФОРМУЛЫ!'!$E$4,0,IF(Расчет!R727='ФОРМУЛЫ!'!$E$5,(A713-A713/1.1),X))))*Расчет!E727,2)</f>
        <v>0</v>
      </c>
      <c r="U713" s="3">
        <f>ROUND((IF(Расчет!R727='ФОРМУЛЫ!'!$E$3,(J713-J713/1.18),IF(Расчет!R727='ФОРМУЛЫ!'!$E$4,0,IF(Расчет!R727='ФОРМУЛЫ!'!$E$5,(J713-J713/1.1),X))))*Расчет!E727,2)</f>
        <v>0</v>
      </c>
      <c r="V713" s="3">
        <f>ROUND((J713-J713/1.18)*Расчет!E727,2)</f>
        <v>0</v>
      </c>
      <c r="W713" s="3">
        <f>ROUND(A713*Расчет!E727*0.21/365,2)</f>
        <v>0</v>
      </c>
      <c r="X713" s="3">
        <f t="shared" si="83"/>
        <v>0</v>
      </c>
      <c r="Y713" s="3">
        <f>IF(($Q$2-Расчет!X727)&gt;0,($Q$2-Расчет!X727),0)</f>
        <v>0</v>
      </c>
      <c r="Z713" s="3">
        <f t="shared" si="84"/>
        <v>0</v>
      </c>
      <c r="AA713" s="3">
        <f>IF(IF(Y713&gt;0,$Q$3-$Q$2,$Q$3-Расчет!X727)&gt;0,IF(Y713&gt;0,$Q$3-$Q$2,$Q$3-Расчет!X727),0)</f>
        <v>0</v>
      </c>
      <c r="AB713" s="3">
        <f t="shared" si="85"/>
        <v>0</v>
      </c>
      <c r="AC713" s="3">
        <f>IF(IF(AA713&gt;0,$Q$4-$Q$3,$Q$4-Расчет!X727)&gt;0,IF(AA713&gt;0,$Q$4-$Q$3,$Q$4-Расчет!X727),0)</f>
        <v>0</v>
      </c>
      <c r="AD713" s="3">
        <f t="shared" si="86"/>
        <v>0</v>
      </c>
      <c r="AE713" s="3">
        <f>IF(IF(AC713&gt;0,$Q$5-$Q$4,$Q$5-Расчет!X727)&gt;0,IF(AC713&gt;0,$Q$5-$Q$4,$Q$5-Расчет!X727),0)</f>
        <v>0</v>
      </c>
      <c r="AF713" s="3">
        <f t="shared" si="87"/>
        <v>0</v>
      </c>
      <c r="AG713" s="3">
        <f>IF(IF(AE713&gt;0,$Q$6-$Q$5,$Q$6-Расчет!X727)&gt;0,IF(AE713&gt;0,$Q$6-$Q$5,$Q$6-Расчет!X727),0)</f>
        <v>0</v>
      </c>
      <c r="AH713" s="3">
        <f t="shared" si="88"/>
        <v>0</v>
      </c>
    </row>
    <row r="714" spans="1:34" x14ac:dyDescent="0.25">
      <c r="A714" s="3">
        <f>IF(Расчет!H728='ФОРМУЛЫ!'!$B$4,Расчет!G728*Расчет!$N$28,IF(Расчет!H728='ФОРМУЛЫ!'!$B$5,Расчет!G728,IF(Расчет!H728='ФОРМУЛЫ!'!$B$6,Расчет!G728*Расчет!$O$28,0)))</f>
        <v>0</v>
      </c>
      <c r="B714" s="3">
        <f>A714*Расчет!E728</f>
        <v>0</v>
      </c>
      <c r="C714" s="3">
        <f>IF(Расчет!J728='ФОРМУЛЫ!'!$B$3,Расчет!G728*Расчет!I728/100,IF(Расчет!J728='ФОРМУЛЫ!'!$B$4,Расчет!I728*Расчет!$N$28,IF(Расчет!J728='ФОРМУЛЫ!'!$B$5,Расчет!I728,IF(Расчет!J728='ФОРМУЛЫ!'!$B$6,Расчет!I728*Расчет!$O$28,0))))</f>
        <v>0</v>
      </c>
      <c r="D714" s="3">
        <f>C714*Расчет!E728</f>
        <v>0</v>
      </c>
      <c r="E714" s="3">
        <f t="shared" si="81"/>
        <v>0</v>
      </c>
      <c r="F714" s="3">
        <f>E714*Расчет!E728</f>
        <v>0</v>
      </c>
      <c r="G714" s="3">
        <f>IF(Расчет!M728="",'ФОРМУЛЫ!'!E714*(100+Расчет!$M$28)/100,'ФОРМУЛЫ!'!E714*(100+Расчет!M728)/100)</f>
        <v>0</v>
      </c>
      <c r="H714" s="7">
        <f>IF(Расчет!M728="",ROUND(Расчет!K728*(1+Расчет!$M$28/100),0),ROUND(Расчет!K728*(1+Расчет!M728/100),0))</f>
        <v>0</v>
      </c>
      <c r="I714" s="7">
        <f>IF(Расчет!M728="",(Расчет!$M$28+100)/100,(Расчет!M728+100)/100)</f>
        <v>1.2</v>
      </c>
      <c r="J714" s="5">
        <f>IF(Расчет!P728="",IF($O$16=0,'ФОРМУЛЫ!'!H714,ROUND(Расчет!K728*'ФОРМУЛЫ!'!I714+L714,0)),Расчет!P728)</f>
        <v>0</v>
      </c>
      <c r="K714" s="5">
        <f>J714*Расчет!E728</f>
        <v>0</v>
      </c>
      <c r="L714" s="3">
        <f>IF($O$16=0,0,$M$16*(Расчет!K728/$O$16))</f>
        <v>0</v>
      </c>
      <c r="O714" s="3">
        <f>IF(Расчет!P728=0,Расчет!L728,0)</f>
        <v>0</v>
      </c>
      <c r="P714" s="12">
        <f t="shared" si="82"/>
        <v>0</v>
      </c>
      <c r="Q714" s="3">
        <f>IF(Расчет!H728='ФОРМУЛЫ!'!$B$5,'ФОРМУЛЫ!'!A714,0)</f>
        <v>0</v>
      </c>
      <c r="R714" s="3">
        <f>IF(Расчет!H728='ФОРМУЛЫ!'!$B$4,'ФОРМУЛЫ!'!A714,0)</f>
        <v>0</v>
      </c>
      <c r="S714" s="3">
        <f>IF(Расчет!H728='ФОРМУЛЫ!'!$B$6,'ФОРМУЛЫ!'!A714,0)</f>
        <v>0</v>
      </c>
      <c r="T714" s="5">
        <f>ROUND((IF(Расчет!R728='ФОРМУЛЫ!'!$E$3,(A714-A714/1.18),IF(Расчет!R728='ФОРМУЛЫ!'!$E$4,0,IF(Расчет!R728='ФОРМУЛЫ!'!$E$5,(A714-A714/1.1),X))))*Расчет!E728,2)</f>
        <v>0</v>
      </c>
      <c r="U714" s="3">
        <f>ROUND((IF(Расчет!R728='ФОРМУЛЫ!'!$E$3,(J714-J714/1.18),IF(Расчет!R728='ФОРМУЛЫ!'!$E$4,0,IF(Расчет!R728='ФОРМУЛЫ!'!$E$5,(J714-J714/1.1),X))))*Расчет!E728,2)</f>
        <v>0</v>
      </c>
      <c r="V714" s="3">
        <f>ROUND((J714-J714/1.18)*Расчет!E728,2)</f>
        <v>0</v>
      </c>
      <c r="W714" s="3">
        <f>ROUND(A714*Расчет!E728*0.21/365,2)</f>
        <v>0</v>
      </c>
      <c r="X714" s="3">
        <f t="shared" si="83"/>
        <v>0</v>
      </c>
      <c r="Y714" s="3">
        <f>IF(($Q$2-Расчет!X728)&gt;0,($Q$2-Расчет!X728),0)</f>
        <v>0</v>
      </c>
      <c r="Z714" s="3">
        <f t="shared" si="84"/>
        <v>0</v>
      </c>
      <c r="AA714" s="3">
        <f>IF(IF(Y714&gt;0,$Q$3-$Q$2,$Q$3-Расчет!X728)&gt;0,IF(Y714&gt;0,$Q$3-$Q$2,$Q$3-Расчет!X728),0)</f>
        <v>0</v>
      </c>
      <c r="AB714" s="3">
        <f t="shared" si="85"/>
        <v>0</v>
      </c>
      <c r="AC714" s="3">
        <f>IF(IF(AA714&gt;0,$Q$4-$Q$3,$Q$4-Расчет!X728)&gt;0,IF(AA714&gt;0,$Q$4-$Q$3,$Q$4-Расчет!X728),0)</f>
        <v>0</v>
      </c>
      <c r="AD714" s="3">
        <f t="shared" si="86"/>
        <v>0</v>
      </c>
      <c r="AE714" s="3">
        <f>IF(IF(AC714&gt;0,$Q$5-$Q$4,$Q$5-Расчет!X728)&gt;0,IF(AC714&gt;0,$Q$5-$Q$4,$Q$5-Расчет!X728),0)</f>
        <v>0</v>
      </c>
      <c r="AF714" s="3">
        <f t="shared" si="87"/>
        <v>0</v>
      </c>
      <c r="AG714" s="3">
        <f>IF(IF(AE714&gt;0,$Q$6-$Q$5,$Q$6-Расчет!X728)&gt;0,IF(AE714&gt;0,$Q$6-$Q$5,$Q$6-Расчет!X728),0)</f>
        <v>0</v>
      </c>
      <c r="AH714" s="3">
        <f t="shared" si="88"/>
        <v>0</v>
      </c>
    </row>
    <row r="715" spans="1:34" x14ac:dyDescent="0.25">
      <c r="A715" s="3">
        <f>IF(Расчет!H729='ФОРМУЛЫ!'!$B$4,Расчет!G729*Расчет!$N$28,IF(Расчет!H729='ФОРМУЛЫ!'!$B$5,Расчет!G729,IF(Расчет!H729='ФОРМУЛЫ!'!$B$6,Расчет!G729*Расчет!$O$28,0)))</f>
        <v>0</v>
      </c>
      <c r="B715" s="3">
        <f>A715*Расчет!E729</f>
        <v>0</v>
      </c>
      <c r="C715" s="3">
        <f>IF(Расчет!J729='ФОРМУЛЫ!'!$B$3,Расчет!G729*Расчет!I729/100,IF(Расчет!J729='ФОРМУЛЫ!'!$B$4,Расчет!I729*Расчет!$N$28,IF(Расчет!J729='ФОРМУЛЫ!'!$B$5,Расчет!I729,IF(Расчет!J729='ФОРМУЛЫ!'!$B$6,Расчет!I729*Расчет!$O$28,0))))</f>
        <v>0</v>
      </c>
      <c r="D715" s="3">
        <f>C715*Расчет!E729</f>
        <v>0</v>
      </c>
      <c r="E715" s="3">
        <f t="shared" si="81"/>
        <v>0</v>
      </c>
      <c r="F715" s="3">
        <f>E715*Расчет!E729</f>
        <v>0</v>
      </c>
      <c r="G715" s="3">
        <f>IF(Расчет!M729="",'ФОРМУЛЫ!'!E715*(100+Расчет!$M$28)/100,'ФОРМУЛЫ!'!E715*(100+Расчет!M729)/100)</f>
        <v>0</v>
      </c>
      <c r="H715" s="7">
        <f>IF(Расчет!M729="",ROUND(Расчет!K729*(1+Расчет!$M$28/100),0),ROUND(Расчет!K729*(1+Расчет!M729/100),0))</f>
        <v>0</v>
      </c>
      <c r="I715" s="7">
        <f>IF(Расчет!M729="",(Расчет!$M$28+100)/100,(Расчет!M729+100)/100)</f>
        <v>1.2</v>
      </c>
      <c r="J715" s="5">
        <f>IF(Расчет!P729="",IF($O$16=0,'ФОРМУЛЫ!'!H715,ROUND(Расчет!K729*'ФОРМУЛЫ!'!I715+L715,0)),Расчет!P729)</f>
        <v>0</v>
      </c>
      <c r="K715" s="5">
        <f>J715*Расчет!E729</f>
        <v>0</v>
      </c>
      <c r="L715" s="3">
        <f>IF($O$16=0,0,$M$16*(Расчет!K729/$O$16))</f>
        <v>0</v>
      </c>
      <c r="O715" s="3">
        <f>IF(Расчет!P729=0,Расчет!L729,0)</f>
        <v>0</v>
      </c>
      <c r="P715" s="12">
        <f t="shared" si="82"/>
        <v>0</v>
      </c>
      <c r="Q715" s="3">
        <f>IF(Расчет!H729='ФОРМУЛЫ!'!$B$5,'ФОРМУЛЫ!'!A715,0)</f>
        <v>0</v>
      </c>
      <c r="R715" s="3">
        <f>IF(Расчет!H729='ФОРМУЛЫ!'!$B$4,'ФОРМУЛЫ!'!A715,0)</f>
        <v>0</v>
      </c>
      <c r="S715" s="3">
        <f>IF(Расчет!H729='ФОРМУЛЫ!'!$B$6,'ФОРМУЛЫ!'!A715,0)</f>
        <v>0</v>
      </c>
      <c r="T715" s="5">
        <f>ROUND((IF(Расчет!R729='ФОРМУЛЫ!'!$E$3,(A715-A715/1.18),IF(Расчет!R729='ФОРМУЛЫ!'!$E$4,0,IF(Расчет!R729='ФОРМУЛЫ!'!$E$5,(A715-A715/1.1),X))))*Расчет!E729,2)</f>
        <v>0</v>
      </c>
      <c r="U715" s="3">
        <f>ROUND((IF(Расчет!R729='ФОРМУЛЫ!'!$E$3,(J715-J715/1.18),IF(Расчет!R729='ФОРМУЛЫ!'!$E$4,0,IF(Расчет!R729='ФОРМУЛЫ!'!$E$5,(J715-J715/1.1),X))))*Расчет!E729,2)</f>
        <v>0</v>
      </c>
      <c r="V715" s="3">
        <f>ROUND((J715-J715/1.18)*Расчет!E729,2)</f>
        <v>0</v>
      </c>
      <c r="W715" s="3">
        <f>ROUND(A715*Расчет!E729*0.21/365,2)</f>
        <v>0</v>
      </c>
      <c r="X715" s="3">
        <f t="shared" si="83"/>
        <v>0</v>
      </c>
      <c r="Y715" s="3">
        <f>IF(($Q$2-Расчет!X729)&gt;0,($Q$2-Расчет!X729),0)</f>
        <v>0</v>
      </c>
      <c r="Z715" s="3">
        <f t="shared" si="84"/>
        <v>0</v>
      </c>
      <c r="AA715" s="3">
        <f>IF(IF(Y715&gt;0,$Q$3-$Q$2,$Q$3-Расчет!X729)&gt;0,IF(Y715&gt;0,$Q$3-$Q$2,$Q$3-Расчет!X729),0)</f>
        <v>0</v>
      </c>
      <c r="AB715" s="3">
        <f t="shared" si="85"/>
        <v>0</v>
      </c>
      <c r="AC715" s="3">
        <f>IF(IF(AA715&gt;0,$Q$4-$Q$3,$Q$4-Расчет!X729)&gt;0,IF(AA715&gt;0,$Q$4-$Q$3,$Q$4-Расчет!X729),0)</f>
        <v>0</v>
      </c>
      <c r="AD715" s="3">
        <f t="shared" si="86"/>
        <v>0</v>
      </c>
      <c r="AE715" s="3">
        <f>IF(IF(AC715&gt;0,$Q$5-$Q$4,$Q$5-Расчет!X729)&gt;0,IF(AC715&gt;0,$Q$5-$Q$4,$Q$5-Расчет!X729),0)</f>
        <v>0</v>
      </c>
      <c r="AF715" s="3">
        <f t="shared" si="87"/>
        <v>0</v>
      </c>
      <c r="AG715" s="3">
        <f>IF(IF(AE715&gt;0,$Q$6-$Q$5,$Q$6-Расчет!X729)&gt;0,IF(AE715&gt;0,$Q$6-$Q$5,$Q$6-Расчет!X729),0)</f>
        <v>0</v>
      </c>
      <c r="AH715" s="3">
        <f t="shared" si="88"/>
        <v>0</v>
      </c>
    </row>
    <row r="716" spans="1:34" x14ac:dyDescent="0.25">
      <c r="A716" s="3">
        <f>IF(Расчет!H730='ФОРМУЛЫ!'!$B$4,Расчет!G730*Расчет!$N$28,IF(Расчет!H730='ФОРМУЛЫ!'!$B$5,Расчет!G730,IF(Расчет!H730='ФОРМУЛЫ!'!$B$6,Расчет!G730*Расчет!$O$28,0)))</f>
        <v>0</v>
      </c>
      <c r="B716" s="3">
        <f>A716*Расчет!E730</f>
        <v>0</v>
      </c>
      <c r="C716" s="3">
        <f>IF(Расчет!J730='ФОРМУЛЫ!'!$B$3,Расчет!G730*Расчет!I730/100,IF(Расчет!J730='ФОРМУЛЫ!'!$B$4,Расчет!I730*Расчет!$N$28,IF(Расчет!J730='ФОРМУЛЫ!'!$B$5,Расчет!I730,IF(Расчет!J730='ФОРМУЛЫ!'!$B$6,Расчет!I730*Расчет!$O$28,0))))</f>
        <v>0</v>
      </c>
      <c r="D716" s="3">
        <f>C716*Расчет!E730</f>
        <v>0</v>
      </c>
      <c r="E716" s="3">
        <f t="shared" si="81"/>
        <v>0</v>
      </c>
      <c r="F716" s="3">
        <f>E716*Расчет!E730</f>
        <v>0</v>
      </c>
      <c r="G716" s="3">
        <f>IF(Расчет!M730="",'ФОРМУЛЫ!'!E716*(100+Расчет!$M$28)/100,'ФОРМУЛЫ!'!E716*(100+Расчет!M730)/100)</f>
        <v>0</v>
      </c>
      <c r="H716" s="7">
        <f>IF(Расчет!M730="",ROUND(Расчет!K730*(1+Расчет!$M$28/100),0),ROUND(Расчет!K730*(1+Расчет!M730/100),0))</f>
        <v>0</v>
      </c>
      <c r="I716" s="7">
        <f>IF(Расчет!M730="",(Расчет!$M$28+100)/100,(Расчет!M730+100)/100)</f>
        <v>1.2</v>
      </c>
      <c r="J716" s="5">
        <f>IF(Расчет!P730="",IF($O$16=0,'ФОРМУЛЫ!'!H716,ROUND(Расчет!K730*'ФОРМУЛЫ!'!I716+L716,0)),Расчет!P730)</f>
        <v>0</v>
      </c>
      <c r="K716" s="5">
        <f>J716*Расчет!E730</f>
        <v>0</v>
      </c>
      <c r="L716" s="3">
        <f>IF($O$16=0,0,$M$16*(Расчет!K730/$O$16))</f>
        <v>0</v>
      </c>
      <c r="O716" s="3">
        <f>IF(Расчет!P730=0,Расчет!L730,0)</f>
        <v>0</v>
      </c>
      <c r="P716" s="12">
        <f t="shared" si="82"/>
        <v>0</v>
      </c>
      <c r="Q716" s="3">
        <f>IF(Расчет!H730='ФОРМУЛЫ!'!$B$5,'ФОРМУЛЫ!'!A716,0)</f>
        <v>0</v>
      </c>
      <c r="R716" s="3">
        <f>IF(Расчет!H730='ФОРМУЛЫ!'!$B$4,'ФОРМУЛЫ!'!A716,0)</f>
        <v>0</v>
      </c>
      <c r="S716" s="3">
        <f>IF(Расчет!H730='ФОРМУЛЫ!'!$B$6,'ФОРМУЛЫ!'!A716,0)</f>
        <v>0</v>
      </c>
      <c r="T716" s="5">
        <f>ROUND((IF(Расчет!R730='ФОРМУЛЫ!'!$E$3,(A716-A716/1.18),IF(Расчет!R730='ФОРМУЛЫ!'!$E$4,0,IF(Расчет!R730='ФОРМУЛЫ!'!$E$5,(A716-A716/1.1),X))))*Расчет!E730,2)</f>
        <v>0</v>
      </c>
      <c r="U716" s="3">
        <f>ROUND((IF(Расчет!R730='ФОРМУЛЫ!'!$E$3,(J716-J716/1.18),IF(Расчет!R730='ФОРМУЛЫ!'!$E$4,0,IF(Расчет!R730='ФОРМУЛЫ!'!$E$5,(J716-J716/1.1),X))))*Расчет!E730,2)</f>
        <v>0</v>
      </c>
      <c r="V716" s="3">
        <f>ROUND((J716-J716/1.18)*Расчет!E730,2)</f>
        <v>0</v>
      </c>
      <c r="W716" s="3">
        <f>ROUND(A716*Расчет!E730*0.21/365,2)</f>
        <v>0</v>
      </c>
      <c r="X716" s="3">
        <f t="shared" si="83"/>
        <v>0</v>
      </c>
      <c r="Y716" s="3">
        <f>IF(($Q$2-Расчет!X730)&gt;0,($Q$2-Расчет!X730),0)</f>
        <v>0</v>
      </c>
      <c r="Z716" s="3">
        <f t="shared" si="84"/>
        <v>0</v>
      </c>
      <c r="AA716" s="3">
        <f>IF(IF(Y716&gt;0,$Q$3-$Q$2,$Q$3-Расчет!X730)&gt;0,IF(Y716&gt;0,$Q$3-$Q$2,$Q$3-Расчет!X730),0)</f>
        <v>0</v>
      </c>
      <c r="AB716" s="3">
        <f t="shared" si="85"/>
        <v>0</v>
      </c>
      <c r="AC716" s="3">
        <f>IF(IF(AA716&gt;0,$Q$4-$Q$3,$Q$4-Расчет!X730)&gt;0,IF(AA716&gt;0,$Q$4-$Q$3,$Q$4-Расчет!X730),0)</f>
        <v>0</v>
      </c>
      <c r="AD716" s="3">
        <f t="shared" si="86"/>
        <v>0</v>
      </c>
      <c r="AE716" s="3">
        <f>IF(IF(AC716&gt;0,$Q$5-$Q$4,$Q$5-Расчет!X730)&gt;0,IF(AC716&gt;0,$Q$5-$Q$4,$Q$5-Расчет!X730),0)</f>
        <v>0</v>
      </c>
      <c r="AF716" s="3">
        <f t="shared" si="87"/>
        <v>0</v>
      </c>
      <c r="AG716" s="3">
        <f>IF(IF(AE716&gt;0,$Q$6-$Q$5,$Q$6-Расчет!X730)&gt;0,IF(AE716&gt;0,$Q$6-$Q$5,$Q$6-Расчет!X730),0)</f>
        <v>0</v>
      </c>
      <c r="AH716" s="3">
        <f t="shared" si="88"/>
        <v>0</v>
      </c>
    </row>
    <row r="717" spans="1:34" x14ac:dyDescent="0.25">
      <c r="A717" s="3">
        <f>IF(Расчет!H731='ФОРМУЛЫ!'!$B$4,Расчет!G731*Расчет!$N$28,IF(Расчет!H731='ФОРМУЛЫ!'!$B$5,Расчет!G731,IF(Расчет!H731='ФОРМУЛЫ!'!$B$6,Расчет!G731*Расчет!$O$28,0)))</f>
        <v>0</v>
      </c>
      <c r="B717" s="3">
        <f>A717*Расчет!E731</f>
        <v>0</v>
      </c>
      <c r="C717" s="3">
        <f>IF(Расчет!J731='ФОРМУЛЫ!'!$B$3,Расчет!G731*Расчет!I731/100,IF(Расчет!J731='ФОРМУЛЫ!'!$B$4,Расчет!I731*Расчет!$N$28,IF(Расчет!J731='ФОРМУЛЫ!'!$B$5,Расчет!I731,IF(Расчет!J731='ФОРМУЛЫ!'!$B$6,Расчет!I731*Расчет!$O$28,0))))</f>
        <v>0</v>
      </c>
      <c r="D717" s="3">
        <f>C717*Расчет!E731</f>
        <v>0</v>
      </c>
      <c r="E717" s="3">
        <f t="shared" si="81"/>
        <v>0</v>
      </c>
      <c r="F717" s="3">
        <f>E717*Расчет!E731</f>
        <v>0</v>
      </c>
      <c r="G717" s="3">
        <f>IF(Расчет!M731="",'ФОРМУЛЫ!'!E717*(100+Расчет!$M$28)/100,'ФОРМУЛЫ!'!E717*(100+Расчет!M731)/100)</f>
        <v>0</v>
      </c>
      <c r="H717" s="7">
        <f>IF(Расчет!M731="",ROUND(Расчет!K731*(1+Расчет!$M$28/100),0),ROUND(Расчет!K731*(1+Расчет!M731/100),0))</f>
        <v>0</v>
      </c>
      <c r="I717" s="7">
        <f>IF(Расчет!M731="",(Расчет!$M$28+100)/100,(Расчет!M731+100)/100)</f>
        <v>1.2</v>
      </c>
      <c r="J717" s="5">
        <f>IF(Расчет!P731="",IF($O$16=0,'ФОРМУЛЫ!'!H717,ROUND(Расчет!K731*'ФОРМУЛЫ!'!I717+L717,0)),Расчет!P731)</f>
        <v>0</v>
      </c>
      <c r="K717" s="5">
        <f>J717*Расчет!E731</f>
        <v>0</v>
      </c>
      <c r="L717" s="3">
        <f>IF($O$16=0,0,$M$16*(Расчет!K731/$O$16))</f>
        <v>0</v>
      </c>
      <c r="O717" s="3">
        <f>IF(Расчет!P731=0,Расчет!L731,0)</f>
        <v>0</v>
      </c>
      <c r="P717" s="12">
        <f t="shared" si="82"/>
        <v>0</v>
      </c>
      <c r="Q717" s="3">
        <f>IF(Расчет!H731='ФОРМУЛЫ!'!$B$5,'ФОРМУЛЫ!'!A717,0)</f>
        <v>0</v>
      </c>
      <c r="R717" s="3">
        <f>IF(Расчет!H731='ФОРМУЛЫ!'!$B$4,'ФОРМУЛЫ!'!A717,0)</f>
        <v>0</v>
      </c>
      <c r="S717" s="3">
        <f>IF(Расчет!H731='ФОРМУЛЫ!'!$B$6,'ФОРМУЛЫ!'!A717,0)</f>
        <v>0</v>
      </c>
      <c r="T717" s="5">
        <f>ROUND((IF(Расчет!R731='ФОРМУЛЫ!'!$E$3,(A717-A717/1.18),IF(Расчет!R731='ФОРМУЛЫ!'!$E$4,0,IF(Расчет!R731='ФОРМУЛЫ!'!$E$5,(A717-A717/1.1),X))))*Расчет!E731,2)</f>
        <v>0</v>
      </c>
      <c r="U717" s="3">
        <f>ROUND((IF(Расчет!R731='ФОРМУЛЫ!'!$E$3,(J717-J717/1.18),IF(Расчет!R731='ФОРМУЛЫ!'!$E$4,0,IF(Расчет!R731='ФОРМУЛЫ!'!$E$5,(J717-J717/1.1),X))))*Расчет!E731,2)</f>
        <v>0</v>
      </c>
      <c r="V717" s="3">
        <f>ROUND((J717-J717/1.18)*Расчет!E731,2)</f>
        <v>0</v>
      </c>
      <c r="W717" s="3">
        <f>ROUND(A717*Расчет!E731*0.21/365,2)</f>
        <v>0</v>
      </c>
      <c r="X717" s="3">
        <f t="shared" si="83"/>
        <v>0</v>
      </c>
      <c r="Y717" s="3">
        <f>IF(($Q$2-Расчет!X731)&gt;0,($Q$2-Расчет!X731),0)</f>
        <v>0</v>
      </c>
      <c r="Z717" s="3">
        <f t="shared" si="84"/>
        <v>0</v>
      </c>
      <c r="AA717" s="3">
        <f>IF(IF(Y717&gt;0,$Q$3-$Q$2,$Q$3-Расчет!X731)&gt;0,IF(Y717&gt;0,$Q$3-$Q$2,$Q$3-Расчет!X731),0)</f>
        <v>0</v>
      </c>
      <c r="AB717" s="3">
        <f t="shared" si="85"/>
        <v>0</v>
      </c>
      <c r="AC717" s="3">
        <f>IF(IF(AA717&gt;0,$Q$4-$Q$3,$Q$4-Расчет!X731)&gt;0,IF(AA717&gt;0,$Q$4-$Q$3,$Q$4-Расчет!X731),0)</f>
        <v>0</v>
      </c>
      <c r="AD717" s="3">
        <f t="shared" si="86"/>
        <v>0</v>
      </c>
      <c r="AE717" s="3">
        <f>IF(IF(AC717&gt;0,$Q$5-$Q$4,$Q$5-Расчет!X731)&gt;0,IF(AC717&gt;0,$Q$5-$Q$4,$Q$5-Расчет!X731),0)</f>
        <v>0</v>
      </c>
      <c r="AF717" s="3">
        <f t="shared" si="87"/>
        <v>0</v>
      </c>
      <c r="AG717" s="3">
        <f>IF(IF(AE717&gt;0,$Q$6-$Q$5,$Q$6-Расчет!X731)&gt;0,IF(AE717&gt;0,$Q$6-$Q$5,$Q$6-Расчет!X731),0)</f>
        <v>0</v>
      </c>
      <c r="AH717" s="3">
        <f t="shared" si="88"/>
        <v>0</v>
      </c>
    </row>
    <row r="718" spans="1:34" x14ac:dyDescent="0.25">
      <c r="A718" s="3">
        <f>IF(Расчет!H732='ФОРМУЛЫ!'!$B$4,Расчет!G732*Расчет!$N$28,IF(Расчет!H732='ФОРМУЛЫ!'!$B$5,Расчет!G732,IF(Расчет!H732='ФОРМУЛЫ!'!$B$6,Расчет!G732*Расчет!$O$28,0)))</f>
        <v>0</v>
      </c>
      <c r="B718" s="3">
        <f>A718*Расчет!E732</f>
        <v>0</v>
      </c>
      <c r="C718" s="3">
        <f>IF(Расчет!J732='ФОРМУЛЫ!'!$B$3,Расчет!G732*Расчет!I732/100,IF(Расчет!J732='ФОРМУЛЫ!'!$B$4,Расчет!I732*Расчет!$N$28,IF(Расчет!J732='ФОРМУЛЫ!'!$B$5,Расчет!I732,IF(Расчет!J732='ФОРМУЛЫ!'!$B$6,Расчет!I732*Расчет!$O$28,0))))</f>
        <v>0</v>
      </c>
      <c r="D718" s="3">
        <f>C718*Расчет!E732</f>
        <v>0</v>
      </c>
      <c r="E718" s="3">
        <f t="shared" si="81"/>
        <v>0</v>
      </c>
      <c r="F718" s="3">
        <f>E718*Расчет!E732</f>
        <v>0</v>
      </c>
      <c r="G718" s="3">
        <f>IF(Расчет!M732="",'ФОРМУЛЫ!'!E718*(100+Расчет!$M$28)/100,'ФОРМУЛЫ!'!E718*(100+Расчет!M732)/100)</f>
        <v>0</v>
      </c>
      <c r="H718" s="7">
        <f>IF(Расчет!M732="",ROUND(Расчет!K732*(1+Расчет!$M$28/100),0),ROUND(Расчет!K732*(1+Расчет!M732/100),0))</f>
        <v>0</v>
      </c>
      <c r="I718" s="7">
        <f>IF(Расчет!M732="",(Расчет!$M$28+100)/100,(Расчет!M732+100)/100)</f>
        <v>1.2</v>
      </c>
      <c r="J718" s="5">
        <f>IF(Расчет!P732="",IF($O$16=0,'ФОРМУЛЫ!'!H718,ROUND(Расчет!K732*'ФОРМУЛЫ!'!I718+L718,0)),Расчет!P732)</f>
        <v>0</v>
      </c>
      <c r="K718" s="5">
        <f>J718*Расчет!E732</f>
        <v>0</v>
      </c>
      <c r="L718" s="3">
        <f>IF($O$16=0,0,$M$16*(Расчет!K732/$O$16))</f>
        <v>0</v>
      </c>
      <c r="O718" s="3">
        <f>IF(Расчет!P732=0,Расчет!L732,0)</f>
        <v>0</v>
      </c>
      <c r="P718" s="12">
        <f t="shared" si="82"/>
        <v>0</v>
      </c>
      <c r="Q718" s="3">
        <f>IF(Расчет!H732='ФОРМУЛЫ!'!$B$5,'ФОРМУЛЫ!'!A718,0)</f>
        <v>0</v>
      </c>
      <c r="R718" s="3">
        <f>IF(Расчет!H732='ФОРМУЛЫ!'!$B$4,'ФОРМУЛЫ!'!A718,0)</f>
        <v>0</v>
      </c>
      <c r="S718" s="3">
        <f>IF(Расчет!H732='ФОРМУЛЫ!'!$B$6,'ФОРМУЛЫ!'!A718,0)</f>
        <v>0</v>
      </c>
      <c r="T718" s="5">
        <f>ROUND((IF(Расчет!R732='ФОРМУЛЫ!'!$E$3,(A718-A718/1.18),IF(Расчет!R732='ФОРМУЛЫ!'!$E$4,0,IF(Расчет!R732='ФОРМУЛЫ!'!$E$5,(A718-A718/1.1),X))))*Расчет!E732,2)</f>
        <v>0</v>
      </c>
      <c r="U718" s="3">
        <f>ROUND((IF(Расчет!R732='ФОРМУЛЫ!'!$E$3,(J718-J718/1.18),IF(Расчет!R732='ФОРМУЛЫ!'!$E$4,0,IF(Расчет!R732='ФОРМУЛЫ!'!$E$5,(J718-J718/1.1),X))))*Расчет!E732,2)</f>
        <v>0</v>
      </c>
      <c r="V718" s="3">
        <f>ROUND((J718-J718/1.18)*Расчет!E732,2)</f>
        <v>0</v>
      </c>
      <c r="W718" s="3">
        <f>ROUND(A718*Расчет!E732*0.21/365,2)</f>
        <v>0</v>
      </c>
      <c r="X718" s="3">
        <f t="shared" si="83"/>
        <v>0</v>
      </c>
      <c r="Y718" s="3">
        <f>IF(($Q$2-Расчет!X732)&gt;0,($Q$2-Расчет!X732),0)</f>
        <v>0</v>
      </c>
      <c r="Z718" s="3">
        <f t="shared" si="84"/>
        <v>0</v>
      </c>
      <c r="AA718" s="3">
        <f>IF(IF(Y718&gt;0,$Q$3-$Q$2,$Q$3-Расчет!X732)&gt;0,IF(Y718&gt;0,$Q$3-$Q$2,$Q$3-Расчет!X732),0)</f>
        <v>0</v>
      </c>
      <c r="AB718" s="3">
        <f t="shared" si="85"/>
        <v>0</v>
      </c>
      <c r="AC718" s="3">
        <f>IF(IF(AA718&gt;0,$Q$4-$Q$3,$Q$4-Расчет!X732)&gt;0,IF(AA718&gt;0,$Q$4-$Q$3,$Q$4-Расчет!X732),0)</f>
        <v>0</v>
      </c>
      <c r="AD718" s="3">
        <f t="shared" si="86"/>
        <v>0</v>
      </c>
      <c r="AE718" s="3">
        <f>IF(IF(AC718&gt;0,$Q$5-$Q$4,$Q$5-Расчет!X732)&gt;0,IF(AC718&gt;0,$Q$5-$Q$4,$Q$5-Расчет!X732),0)</f>
        <v>0</v>
      </c>
      <c r="AF718" s="3">
        <f t="shared" si="87"/>
        <v>0</v>
      </c>
      <c r="AG718" s="3">
        <f>IF(IF(AE718&gt;0,$Q$6-$Q$5,$Q$6-Расчет!X732)&gt;0,IF(AE718&gt;0,$Q$6-$Q$5,$Q$6-Расчет!X732),0)</f>
        <v>0</v>
      </c>
      <c r="AH718" s="3">
        <f t="shared" si="88"/>
        <v>0</v>
      </c>
    </row>
    <row r="719" spans="1:34" x14ac:dyDescent="0.25">
      <c r="A719" s="3">
        <f>IF(Расчет!H733='ФОРМУЛЫ!'!$B$4,Расчет!G733*Расчет!$N$28,IF(Расчет!H733='ФОРМУЛЫ!'!$B$5,Расчет!G733,IF(Расчет!H733='ФОРМУЛЫ!'!$B$6,Расчет!G733*Расчет!$O$28,0)))</f>
        <v>0</v>
      </c>
      <c r="B719" s="3">
        <f>A719*Расчет!E733</f>
        <v>0</v>
      </c>
      <c r="C719" s="3">
        <f>IF(Расчет!J733='ФОРМУЛЫ!'!$B$3,Расчет!G733*Расчет!I733/100,IF(Расчет!J733='ФОРМУЛЫ!'!$B$4,Расчет!I733*Расчет!$N$28,IF(Расчет!J733='ФОРМУЛЫ!'!$B$5,Расчет!I733,IF(Расчет!J733='ФОРМУЛЫ!'!$B$6,Расчет!I733*Расчет!$O$28,0))))</f>
        <v>0</v>
      </c>
      <c r="D719" s="3">
        <f>C719*Расчет!E733</f>
        <v>0</v>
      </c>
      <c r="E719" s="3">
        <f t="shared" si="81"/>
        <v>0</v>
      </c>
      <c r="F719" s="3">
        <f>E719*Расчет!E733</f>
        <v>0</v>
      </c>
      <c r="G719" s="3">
        <f>IF(Расчет!M733="",'ФОРМУЛЫ!'!E719*(100+Расчет!$M$28)/100,'ФОРМУЛЫ!'!E719*(100+Расчет!M733)/100)</f>
        <v>0</v>
      </c>
      <c r="H719" s="7">
        <f>IF(Расчет!M733="",ROUND(Расчет!K733*(1+Расчет!$M$28/100),0),ROUND(Расчет!K733*(1+Расчет!M733/100),0))</f>
        <v>0</v>
      </c>
      <c r="I719" s="7">
        <f>IF(Расчет!M733="",(Расчет!$M$28+100)/100,(Расчет!M733+100)/100)</f>
        <v>1.2</v>
      </c>
      <c r="J719" s="5">
        <f>IF(Расчет!P733="",IF($O$16=0,'ФОРМУЛЫ!'!H719,ROUND(Расчет!K733*'ФОРМУЛЫ!'!I719+L719,0)),Расчет!P733)</f>
        <v>0</v>
      </c>
      <c r="K719" s="5">
        <f>J719*Расчет!E733</f>
        <v>0</v>
      </c>
      <c r="L719" s="3">
        <f>IF($O$16=0,0,$M$16*(Расчет!K733/$O$16))</f>
        <v>0</v>
      </c>
      <c r="O719" s="3">
        <f>IF(Расчет!P733=0,Расчет!L733,0)</f>
        <v>0</v>
      </c>
      <c r="P719" s="12">
        <f t="shared" si="82"/>
        <v>0</v>
      </c>
      <c r="Q719" s="3">
        <f>IF(Расчет!H733='ФОРМУЛЫ!'!$B$5,'ФОРМУЛЫ!'!A719,0)</f>
        <v>0</v>
      </c>
      <c r="R719" s="3">
        <f>IF(Расчет!H733='ФОРМУЛЫ!'!$B$4,'ФОРМУЛЫ!'!A719,0)</f>
        <v>0</v>
      </c>
      <c r="S719" s="3">
        <f>IF(Расчет!H733='ФОРМУЛЫ!'!$B$6,'ФОРМУЛЫ!'!A719,0)</f>
        <v>0</v>
      </c>
      <c r="T719" s="5">
        <f>ROUND((IF(Расчет!R733='ФОРМУЛЫ!'!$E$3,(A719-A719/1.18),IF(Расчет!R733='ФОРМУЛЫ!'!$E$4,0,IF(Расчет!R733='ФОРМУЛЫ!'!$E$5,(A719-A719/1.1),X))))*Расчет!E733,2)</f>
        <v>0</v>
      </c>
      <c r="U719" s="3">
        <f>ROUND((IF(Расчет!R733='ФОРМУЛЫ!'!$E$3,(J719-J719/1.18),IF(Расчет!R733='ФОРМУЛЫ!'!$E$4,0,IF(Расчет!R733='ФОРМУЛЫ!'!$E$5,(J719-J719/1.1),X))))*Расчет!E733,2)</f>
        <v>0</v>
      </c>
      <c r="V719" s="3">
        <f>ROUND((J719-J719/1.18)*Расчет!E733,2)</f>
        <v>0</v>
      </c>
      <c r="W719" s="3">
        <f>ROUND(A719*Расчет!E733*0.21/365,2)</f>
        <v>0</v>
      </c>
      <c r="X719" s="3">
        <f t="shared" si="83"/>
        <v>0</v>
      </c>
      <c r="Y719" s="3">
        <f>IF(($Q$2-Расчет!X733)&gt;0,($Q$2-Расчет!X733),0)</f>
        <v>0</v>
      </c>
      <c r="Z719" s="3">
        <f t="shared" si="84"/>
        <v>0</v>
      </c>
      <c r="AA719" s="3">
        <f>IF(IF(Y719&gt;0,$Q$3-$Q$2,$Q$3-Расчет!X733)&gt;0,IF(Y719&gt;0,$Q$3-$Q$2,$Q$3-Расчет!X733),0)</f>
        <v>0</v>
      </c>
      <c r="AB719" s="3">
        <f t="shared" si="85"/>
        <v>0</v>
      </c>
      <c r="AC719" s="3">
        <f>IF(IF(AA719&gt;0,$Q$4-$Q$3,$Q$4-Расчет!X733)&gt;0,IF(AA719&gt;0,$Q$4-$Q$3,$Q$4-Расчет!X733),0)</f>
        <v>0</v>
      </c>
      <c r="AD719" s="3">
        <f t="shared" si="86"/>
        <v>0</v>
      </c>
      <c r="AE719" s="3">
        <f>IF(IF(AC719&gt;0,$Q$5-$Q$4,$Q$5-Расчет!X733)&gt;0,IF(AC719&gt;0,$Q$5-$Q$4,$Q$5-Расчет!X733),0)</f>
        <v>0</v>
      </c>
      <c r="AF719" s="3">
        <f t="shared" si="87"/>
        <v>0</v>
      </c>
      <c r="AG719" s="3">
        <f>IF(IF(AE719&gt;0,$Q$6-$Q$5,$Q$6-Расчет!X733)&gt;0,IF(AE719&gt;0,$Q$6-$Q$5,$Q$6-Расчет!X733),0)</f>
        <v>0</v>
      </c>
      <c r="AH719" s="3">
        <f t="shared" si="88"/>
        <v>0</v>
      </c>
    </row>
    <row r="720" spans="1:34" x14ac:dyDescent="0.25">
      <c r="A720" s="3">
        <f>IF(Расчет!H734='ФОРМУЛЫ!'!$B$4,Расчет!G734*Расчет!$N$28,IF(Расчет!H734='ФОРМУЛЫ!'!$B$5,Расчет!G734,IF(Расчет!H734='ФОРМУЛЫ!'!$B$6,Расчет!G734*Расчет!$O$28,0)))</f>
        <v>0</v>
      </c>
      <c r="B720" s="3">
        <f>A720*Расчет!E734</f>
        <v>0</v>
      </c>
      <c r="C720" s="3">
        <f>IF(Расчет!J734='ФОРМУЛЫ!'!$B$3,Расчет!G734*Расчет!I734/100,IF(Расчет!J734='ФОРМУЛЫ!'!$B$4,Расчет!I734*Расчет!$N$28,IF(Расчет!J734='ФОРМУЛЫ!'!$B$5,Расчет!I734,IF(Расчет!J734='ФОРМУЛЫ!'!$B$6,Расчет!I734*Расчет!$O$28,0))))</f>
        <v>0</v>
      </c>
      <c r="D720" s="3">
        <f>C720*Расчет!E734</f>
        <v>0</v>
      </c>
      <c r="E720" s="3">
        <f t="shared" si="81"/>
        <v>0</v>
      </c>
      <c r="F720" s="3">
        <f>E720*Расчет!E734</f>
        <v>0</v>
      </c>
      <c r="G720" s="3">
        <f>IF(Расчет!M734="",'ФОРМУЛЫ!'!E720*(100+Расчет!$M$28)/100,'ФОРМУЛЫ!'!E720*(100+Расчет!M734)/100)</f>
        <v>0</v>
      </c>
      <c r="H720" s="7">
        <f>IF(Расчет!M734="",ROUND(Расчет!K734*(1+Расчет!$M$28/100),0),ROUND(Расчет!K734*(1+Расчет!M734/100),0))</f>
        <v>0</v>
      </c>
      <c r="I720" s="7">
        <f>IF(Расчет!M734="",(Расчет!$M$28+100)/100,(Расчет!M734+100)/100)</f>
        <v>1.2</v>
      </c>
      <c r="J720" s="5">
        <f>IF(Расчет!P734="",IF($O$16=0,'ФОРМУЛЫ!'!H720,ROUND(Расчет!K734*'ФОРМУЛЫ!'!I720+L720,0)),Расчет!P734)</f>
        <v>0</v>
      </c>
      <c r="K720" s="5">
        <f>J720*Расчет!E734</f>
        <v>0</v>
      </c>
      <c r="L720" s="3">
        <f>IF($O$16=0,0,$M$16*(Расчет!K734/$O$16))</f>
        <v>0</v>
      </c>
      <c r="O720" s="3">
        <f>IF(Расчет!P734=0,Расчет!L734,0)</f>
        <v>0</v>
      </c>
      <c r="P720" s="12">
        <f t="shared" si="82"/>
        <v>0</v>
      </c>
      <c r="Q720" s="3">
        <f>IF(Расчет!H734='ФОРМУЛЫ!'!$B$5,'ФОРМУЛЫ!'!A720,0)</f>
        <v>0</v>
      </c>
      <c r="R720" s="3">
        <f>IF(Расчет!H734='ФОРМУЛЫ!'!$B$4,'ФОРМУЛЫ!'!A720,0)</f>
        <v>0</v>
      </c>
      <c r="S720" s="3">
        <f>IF(Расчет!H734='ФОРМУЛЫ!'!$B$6,'ФОРМУЛЫ!'!A720,0)</f>
        <v>0</v>
      </c>
      <c r="T720" s="5">
        <f>ROUND((IF(Расчет!R734='ФОРМУЛЫ!'!$E$3,(A720-A720/1.18),IF(Расчет!R734='ФОРМУЛЫ!'!$E$4,0,IF(Расчет!R734='ФОРМУЛЫ!'!$E$5,(A720-A720/1.1),X))))*Расчет!E734,2)</f>
        <v>0</v>
      </c>
      <c r="U720" s="3">
        <f>ROUND((IF(Расчет!R734='ФОРМУЛЫ!'!$E$3,(J720-J720/1.18),IF(Расчет!R734='ФОРМУЛЫ!'!$E$4,0,IF(Расчет!R734='ФОРМУЛЫ!'!$E$5,(J720-J720/1.1),X))))*Расчет!E734,2)</f>
        <v>0</v>
      </c>
      <c r="V720" s="3">
        <f>ROUND((J720-J720/1.18)*Расчет!E734,2)</f>
        <v>0</v>
      </c>
      <c r="W720" s="3">
        <f>ROUND(A720*Расчет!E734*0.21/365,2)</f>
        <v>0</v>
      </c>
      <c r="X720" s="3">
        <f t="shared" si="83"/>
        <v>0</v>
      </c>
      <c r="Y720" s="3">
        <f>IF(($Q$2-Расчет!X734)&gt;0,($Q$2-Расчет!X734),0)</f>
        <v>0</v>
      </c>
      <c r="Z720" s="3">
        <f t="shared" si="84"/>
        <v>0</v>
      </c>
      <c r="AA720" s="3">
        <f>IF(IF(Y720&gt;0,$Q$3-$Q$2,$Q$3-Расчет!X734)&gt;0,IF(Y720&gt;0,$Q$3-$Q$2,$Q$3-Расчет!X734),0)</f>
        <v>0</v>
      </c>
      <c r="AB720" s="3">
        <f t="shared" si="85"/>
        <v>0</v>
      </c>
      <c r="AC720" s="3">
        <f>IF(IF(AA720&gt;0,$Q$4-$Q$3,$Q$4-Расчет!X734)&gt;0,IF(AA720&gt;0,$Q$4-$Q$3,$Q$4-Расчет!X734),0)</f>
        <v>0</v>
      </c>
      <c r="AD720" s="3">
        <f t="shared" si="86"/>
        <v>0</v>
      </c>
      <c r="AE720" s="3">
        <f>IF(IF(AC720&gt;0,$Q$5-$Q$4,$Q$5-Расчет!X734)&gt;0,IF(AC720&gt;0,$Q$5-$Q$4,$Q$5-Расчет!X734),0)</f>
        <v>0</v>
      </c>
      <c r="AF720" s="3">
        <f t="shared" si="87"/>
        <v>0</v>
      </c>
      <c r="AG720" s="3">
        <f>IF(IF(AE720&gt;0,$Q$6-$Q$5,$Q$6-Расчет!X734)&gt;0,IF(AE720&gt;0,$Q$6-$Q$5,$Q$6-Расчет!X734),0)</f>
        <v>0</v>
      </c>
      <c r="AH720" s="3">
        <f t="shared" si="88"/>
        <v>0</v>
      </c>
    </row>
    <row r="721" spans="1:34" x14ac:dyDescent="0.25">
      <c r="A721" s="3">
        <f>IF(Расчет!H735='ФОРМУЛЫ!'!$B$4,Расчет!G735*Расчет!$N$28,IF(Расчет!H735='ФОРМУЛЫ!'!$B$5,Расчет!G735,IF(Расчет!H735='ФОРМУЛЫ!'!$B$6,Расчет!G735*Расчет!$O$28,0)))</f>
        <v>0</v>
      </c>
      <c r="B721" s="3">
        <f>A721*Расчет!E735</f>
        <v>0</v>
      </c>
      <c r="C721" s="3">
        <f>IF(Расчет!J735='ФОРМУЛЫ!'!$B$3,Расчет!G735*Расчет!I735/100,IF(Расчет!J735='ФОРМУЛЫ!'!$B$4,Расчет!I735*Расчет!$N$28,IF(Расчет!J735='ФОРМУЛЫ!'!$B$5,Расчет!I735,IF(Расчет!J735='ФОРМУЛЫ!'!$B$6,Расчет!I735*Расчет!$O$28,0))))</f>
        <v>0</v>
      </c>
      <c r="D721" s="3">
        <f>C721*Расчет!E735</f>
        <v>0</v>
      </c>
      <c r="E721" s="3">
        <f t="shared" ref="E721:E784" si="89">A721-C721</f>
        <v>0</v>
      </c>
      <c r="F721" s="3">
        <f>E721*Расчет!E735</f>
        <v>0</v>
      </c>
      <c r="G721" s="3">
        <f>IF(Расчет!M735="",'ФОРМУЛЫ!'!E721*(100+Расчет!$M$28)/100,'ФОРМУЛЫ!'!E721*(100+Расчет!M735)/100)</f>
        <v>0</v>
      </c>
      <c r="H721" s="7">
        <f>IF(Расчет!M735="",ROUND(Расчет!K735*(1+Расчет!$M$28/100),0),ROUND(Расчет!K735*(1+Расчет!M735/100),0))</f>
        <v>0</v>
      </c>
      <c r="I721" s="7">
        <f>IF(Расчет!M735="",(Расчет!$M$28+100)/100,(Расчет!M735+100)/100)</f>
        <v>1.2</v>
      </c>
      <c r="J721" s="5">
        <f>IF(Расчет!P735="",IF($O$16=0,'ФОРМУЛЫ!'!H721,ROUND(Расчет!K735*'ФОРМУЛЫ!'!I721+L721,0)),Расчет!P735)</f>
        <v>0</v>
      </c>
      <c r="K721" s="5">
        <f>J721*Расчет!E735</f>
        <v>0</v>
      </c>
      <c r="L721" s="3">
        <f>IF($O$16=0,0,$M$16*(Расчет!K735/$O$16))</f>
        <v>0</v>
      </c>
      <c r="O721" s="3">
        <f>IF(Расчет!P735=0,Расчет!L735,0)</f>
        <v>0</v>
      </c>
      <c r="P721" s="12">
        <f t="shared" si="82"/>
        <v>0</v>
      </c>
      <c r="Q721" s="3">
        <f>IF(Расчет!H735='ФОРМУЛЫ!'!$B$5,'ФОРМУЛЫ!'!A721,0)</f>
        <v>0</v>
      </c>
      <c r="R721" s="3">
        <f>IF(Расчет!H735='ФОРМУЛЫ!'!$B$4,'ФОРМУЛЫ!'!A721,0)</f>
        <v>0</v>
      </c>
      <c r="S721" s="3">
        <f>IF(Расчет!H735='ФОРМУЛЫ!'!$B$6,'ФОРМУЛЫ!'!A721,0)</f>
        <v>0</v>
      </c>
      <c r="T721" s="5">
        <f>ROUND((IF(Расчет!R735='ФОРМУЛЫ!'!$E$3,(A721-A721/1.18),IF(Расчет!R735='ФОРМУЛЫ!'!$E$4,0,IF(Расчет!R735='ФОРМУЛЫ!'!$E$5,(A721-A721/1.1),X))))*Расчет!E735,2)</f>
        <v>0</v>
      </c>
      <c r="U721" s="3">
        <f>ROUND((IF(Расчет!R735='ФОРМУЛЫ!'!$E$3,(J721-J721/1.18),IF(Расчет!R735='ФОРМУЛЫ!'!$E$4,0,IF(Расчет!R735='ФОРМУЛЫ!'!$E$5,(J721-J721/1.1),X))))*Расчет!E735,2)</f>
        <v>0</v>
      </c>
      <c r="V721" s="3">
        <f>ROUND((J721-J721/1.18)*Расчет!E735,2)</f>
        <v>0</v>
      </c>
      <c r="W721" s="3">
        <f>ROUND(A721*Расчет!E735*0.21/365,2)</f>
        <v>0</v>
      </c>
      <c r="X721" s="3">
        <f t="shared" si="83"/>
        <v>0</v>
      </c>
      <c r="Y721" s="3">
        <f>IF(($Q$2-Расчет!X735)&gt;0,($Q$2-Расчет!X735),0)</f>
        <v>0</v>
      </c>
      <c r="Z721" s="3">
        <f t="shared" si="84"/>
        <v>0</v>
      </c>
      <c r="AA721" s="3">
        <f>IF(IF(Y721&gt;0,$Q$3-$Q$2,$Q$3-Расчет!X735)&gt;0,IF(Y721&gt;0,$Q$3-$Q$2,$Q$3-Расчет!X735),0)</f>
        <v>0</v>
      </c>
      <c r="AB721" s="3">
        <f t="shared" si="85"/>
        <v>0</v>
      </c>
      <c r="AC721" s="3">
        <f>IF(IF(AA721&gt;0,$Q$4-$Q$3,$Q$4-Расчет!X735)&gt;0,IF(AA721&gt;0,$Q$4-$Q$3,$Q$4-Расчет!X735),0)</f>
        <v>0</v>
      </c>
      <c r="AD721" s="3">
        <f t="shared" si="86"/>
        <v>0</v>
      </c>
      <c r="AE721" s="3">
        <f>IF(IF(AC721&gt;0,$Q$5-$Q$4,$Q$5-Расчет!X735)&gt;0,IF(AC721&gt;0,$Q$5-$Q$4,$Q$5-Расчет!X735),0)</f>
        <v>0</v>
      </c>
      <c r="AF721" s="3">
        <f t="shared" si="87"/>
        <v>0</v>
      </c>
      <c r="AG721" s="3">
        <f>IF(IF(AE721&gt;0,$Q$6-$Q$5,$Q$6-Расчет!X735)&gt;0,IF(AE721&gt;0,$Q$6-$Q$5,$Q$6-Расчет!X735),0)</f>
        <v>0</v>
      </c>
      <c r="AH721" s="3">
        <f t="shared" si="88"/>
        <v>0</v>
      </c>
    </row>
    <row r="722" spans="1:34" x14ac:dyDescent="0.25">
      <c r="A722" s="3">
        <f>IF(Расчет!H736='ФОРМУЛЫ!'!$B$4,Расчет!G736*Расчет!$N$28,IF(Расчет!H736='ФОРМУЛЫ!'!$B$5,Расчет!G736,IF(Расчет!H736='ФОРМУЛЫ!'!$B$6,Расчет!G736*Расчет!$O$28,0)))</f>
        <v>0</v>
      </c>
      <c r="B722" s="3">
        <f>A722*Расчет!E736</f>
        <v>0</v>
      </c>
      <c r="C722" s="3">
        <f>IF(Расчет!J736='ФОРМУЛЫ!'!$B$3,Расчет!G736*Расчет!I736/100,IF(Расчет!J736='ФОРМУЛЫ!'!$B$4,Расчет!I736*Расчет!$N$28,IF(Расчет!J736='ФОРМУЛЫ!'!$B$5,Расчет!I736,IF(Расчет!J736='ФОРМУЛЫ!'!$B$6,Расчет!I736*Расчет!$O$28,0))))</f>
        <v>0</v>
      </c>
      <c r="D722" s="3">
        <f>C722*Расчет!E736</f>
        <v>0</v>
      </c>
      <c r="E722" s="3">
        <f t="shared" si="89"/>
        <v>0</v>
      </c>
      <c r="F722" s="3">
        <f>E722*Расчет!E736</f>
        <v>0</v>
      </c>
      <c r="G722" s="3">
        <f>IF(Расчет!M736="",'ФОРМУЛЫ!'!E722*(100+Расчет!$M$28)/100,'ФОРМУЛЫ!'!E722*(100+Расчет!M736)/100)</f>
        <v>0</v>
      </c>
      <c r="H722" s="7">
        <f>IF(Расчет!M736="",ROUND(Расчет!K736*(1+Расчет!$M$28/100),0),ROUND(Расчет!K736*(1+Расчет!M736/100),0))</f>
        <v>0</v>
      </c>
      <c r="I722" s="7">
        <f>IF(Расчет!M736="",(Расчет!$M$28+100)/100,(Расчет!M736+100)/100)</f>
        <v>1.2</v>
      </c>
      <c r="J722" s="5">
        <f>IF(Расчет!P736="",IF($O$16=0,'ФОРМУЛЫ!'!H722,ROUND(Расчет!K736*'ФОРМУЛЫ!'!I722+L722,0)),Расчет!P736)</f>
        <v>0</v>
      </c>
      <c r="K722" s="5">
        <f>J722*Расчет!E736</f>
        <v>0</v>
      </c>
      <c r="L722" s="3">
        <f>IF($O$16=0,0,$M$16*(Расчет!K736/$O$16))</f>
        <v>0</v>
      </c>
      <c r="O722" s="3">
        <f>IF(Расчет!P736=0,Расчет!L736,0)</f>
        <v>0</v>
      </c>
      <c r="P722" s="12">
        <f t="shared" ref="P722:P785" si="90">IF(E722=0,0,(J722-E722)/J722)</f>
        <v>0</v>
      </c>
      <c r="Q722" s="3">
        <f>IF(Расчет!H736='ФОРМУЛЫ!'!$B$5,'ФОРМУЛЫ!'!A722,0)</f>
        <v>0</v>
      </c>
      <c r="R722" s="3">
        <f>IF(Расчет!H736='ФОРМУЛЫ!'!$B$4,'ФОРМУЛЫ!'!A722,0)</f>
        <v>0</v>
      </c>
      <c r="S722" s="3">
        <f>IF(Расчет!H736='ФОРМУЛЫ!'!$B$6,'ФОРМУЛЫ!'!A722,0)</f>
        <v>0</v>
      </c>
      <c r="T722" s="5">
        <f>ROUND((IF(Расчет!R736='ФОРМУЛЫ!'!$E$3,(A722-A722/1.18),IF(Расчет!R736='ФОРМУЛЫ!'!$E$4,0,IF(Расчет!R736='ФОРМУЛЫ!'!$E$5,(A722-A722/1.1),X))))*Расчет!E736,2)</f>
        <v>0</v>
      </c>
      <c r="U722" s="3">
        <f>ROUND((IF(Расчет!R736='ФОРМУЛЫ!'!$E$3,(J722-J722/1.18),IF(Расчет!R736='ФОРМУЛЫ!'!$E$4,0,IF(Расчет!R736='ФОРМУЛЫ!'!$E$5,(J722-J722/1.1),X))))*Расчет!E736,2)</f>
        <v>0</v>
      </c>
      <c r="V722" s="3">
        <f>ROUND((J722-J722/1.18)*Расчет!E736,2)</f>
        <v>0</v>
      </c>
      <c r="W722" s="3">
        <f>ROUND(A722*Расчет!E736*0.21/365,2)</f>
        <v>0</v>
      </c>
      <c r="X722" s="3">
        <f t="shared" ref="X722:X785" si="91">Z722+AB722+AD722+AF722+AH722</f>
        <v>0</v>
      </c>
      <c r="Y722" s="3">
        <f>IF(($Q$2-Расчет!X736)&gt;0,($Q$2-Расчет!X736),0)</f>
        <v>0</v>
      </c>
      <c r="Z722" s="3">
        <f t="shared" ref="Z722:Z785" si="92">$W722*Y722</f>
        <v>0</v>
      </c>
      <c r="AA722" s="3">
        <f>IF(IF(Y722&gt;0,$Q$3-$Q$2,$Q$3-Расчет!X736)&gt;0,IF(Y722&gt;0,$Q$3-$Q$2,$Q$3-Расчет!X736),0)</f>
        <v>0</v>
      </c>
      <c r="AB722" s="3">
        <f t="shared" ref="AB722:AB785" si="93">$W722*AA722</f>
        <v>0</v>
      </c>
      <c r="AC722" s="3">
        <f>IF(IF(AA722&gt;0,$Q$4-$Q$3,$Q$4-Расчет!X736)&gt;0,IF(AA722&gt;0,$Q$4-$Q$3,$Q$4-Расчет!X736),0)</f>
        <v>0</v>
      </c>
      <c r="AD722" s="3">
        <f t="shared" ref="AD722:AD785" si="94">$W722*AC722</f>
        <v>0</v>
      </c>
      <c r="AE722" s="3">
        <f>IF(IF(AC722&gt;0,$Q$5-$Q$4,$Q$5-Расчет!X736)&gt;0,IF(AC722&gt;0,$Q$5-$Q$4,$Q$5-Расчет!X736),0)</f>
        <v>0</v>
      </c>
      <c r="AF722" s="3">
        <f t="shared" ref="AF722:AF785" si="95">$W722*AE722</f>
        <v>0</v>
      </c>
      <c r="AG722" s="3">
        <f>IF(IF(AE722&gt;0,$Q$6-$Q$5,$Q$6-Расчет!X736)&gt;0,IF(AE722&gt;0,$Q$6-$Q$5,$Q$6-Расчет!X736),0)</f>
        <v>0</v>
      </c>
      <c r="AH722" s="3">
        <f t="shared" ref="AH722:AH785" si="96">$W722*AG722</f>
        <v>0</v>
      </c>
    </row>
    <row r="723" spans="1:34" x14ac:dyDescent="0.25">
      <c r="A723" s="3">
        <f>IF(Расчет!H737='ФОРМУЛЫ!'!$B$4,Расчет!G737*Расчет!$N$28,IF(Расчет!H737='ФОРМУЛЫ!'!$B$5,Расчет!G737,IF(Расчет!H737='ФОРМУЛЫ!'!$B$6,Расчет!G737*Расчет!$O$28,0)))</f>
        <v>0</v>
      </c>
      <c r="B723" s="3">
        <f>A723*Расчет!E737</f>
        <v>0</v>
      </c>
      <c r="C723" s="3">
        <f>IF(Расчет!J737='ФОРМУЛЫ!'!$B$3,Расчет!G737*Расчет!I737/100,IF(Расчет!J737='ФОРМУЛЫ!'!$B$4,Расчет!I737*Расчет!$N$28,IF(Расчет!J737='ФОРМУЛЫ!'!$B$5,Расчет!I737,IF(Расчет!J737='ФОРМУЛЫ!'!$B$6,Расчет!I737*Расчет!$O$28,0))))</f>
        <v>0</v>
      </c>
      <c r="D723" s="3">
        <f>C723*Расчет!E737</f>
        <v>0</v>
      </c>
      <c r="E723" s="3">
        <f t="shared" si="89"/>
        <v>0</v>
      </c>
      <c r="F723" s="3">
        <f>E723*Расчет!E737</f>
        <v>0</v>
      </c>
      <c r="G723" s="3">
        <f>IF(Расчет!M737="",'ФОРМУЛЫ!'!E723*(100+Расчет!$M$28)/100,'ФОРМУЛЫ!'!E723*(100+Расчет!M737)/100)</f>
        <v>0</v>
      </c>
      <c r="H723" s="7">
        <f>IF(Расчет!M737="",ROUND(Расчет!K737*(1+Расчет!$M$28/100),0),ROUND(Расчет!K737*(1+Расчет!M737/100),0))</f>
        <v>0</v>
      </c>
      <c r="I723" s="7">
        <f>IF(Расчет!M737="",(Расчет!$M$28+100)/100,(Расчет!M737+100)/100)</f>
        <v>1.2</v>
      </c>
      <c r="J723" s="5">
        <f>IF(Расчет!P737="",IF($O$16=0,'ФОРМУЛЫ!'!H723,ROUND(Расчет!K737*'ФОРМУЛЫ!'!I723+L723,0)),Расчет!P737)</f>
        <v>0</v>
      </c>
      <c r="K723" s="5">
        <f>J723*Расчет!E737</f>
        <v>0</v>
      </c>
      <c r="L723" s="3">
        <f>IF($O$16=0,0,$M$16*(Расчет!K737/$O$16))</f>
        <v>0</v>
      </c>
      <c r="O723" s="3">
        <f>IF(Расчет!P737=0,Расчет!L737,0)</f>
        <v>0</v>
      </c>
      <c r="P723" s="12">
        <f t="shared" si="90"/>
        <v>0</v>
      </c>
      <c r="Q723" s="3">
        <f>IF(Расчет!H737='ФОРМУЛЫ!'!$B$5,'ФОРМУЛЫ!'!A723,0)</f>
        <v>0</v>
      </c>
      <c r="R723" s="3">
        <f>IF(Расчет!H737='ФОРМУЛЫ!'!$B$4,'ФОРМУЛЫ!'!A723,0)</f>
        <v>0</v>
      </c>
      <c r="S723" s="3">
        <f>IF(Расчет!H737='ФОРМУЛЫ!'!$B$6,'ФОРМУЛЫ!'!A723,0)</f>
        <v>0</v>
      </c>
      <c r="T723" s="5">
        <f>ROUND((IF(Расчет!R737='ФОРМУЛЫ!'!$E$3,(A723-A723/1.18),IF(Расчет!R737='ФОРМУЛЫ!'!$E$4,0,IF(Расчет!R737='ФОРМУЛЫ!'!$E$5,(A723-A723/1.1),X))))*Расчет!E737,2)</f>
        <v>0</v>
      </c>
      <c r="U723" s="3">
        <f>ROUND((IF(Расчет!R737='ФОРМУЛЫ!'!$E$3,(J723-J723/1.18),IF(Расчет!R737='ФОРМУЛЫ!'!$E$4,0,IF(Расчет!R737='ФОРМУЛЫ!'!$E$5,(J723-J723/1.1),X))))*Расчет!E737,2)</f>
        <v>0</v>
      </c>
      <c r="V723" s="3">
        <f>ROUND((J723-J723/1.18)*Расчет!E737,2)</f>
        <v>0</v>
      </c>
      <c r="W723" s="3">
        <f>ROUND(A723*Расчет!E737*0.21/365,2)</f>
        <v>0</v>
      </c>
      <c r="X723" s="3">
        <f t="shared" si="91"/>
        <v>0</v>
      </c>
      <c r="Y723" s="3">
        <f>IF(($Q$2-Расчет!X737)&gt;0,($Q$2-Расчет!X737),0)</f>
        <v>0</v>
      </c>
      <c r="Z723" s="3">
        <f t="shared" si="92"/>
        <v>0</v>
      </c>
      <c r="AA723" s="3">
        <f>IF(IF(Y723&gt;0,$Q$3-$Q$2,$Q$3-Расчет!X737)&gt;0,IF(Y723&gt;0,$Q$3-$Q$2,$Q$3-Расчет!X737),0)</f>
        <v>0</v>
      </c>
      <c r="AB723" s="3">
        <f t="shared" si="93"/>
        <v>0</v>
      </c>
      <c r="AC723" s="3">
        <f>IF(IF(AA723&gt;0,$Q$4-$Q$3,$Q$4-Расчет!X737)&gt;0,IF(AA723&gt;0,$Q$4-$Q$3,$Q$4-Расчет!X737),0)</f>
        <v>0</v>
      </c>
      <c r="AD723" s="3">
        <f t="shared" si="94"/>
        <v>0</v>
      </c>
      <c r="AE723" s="3">
        <f>IF(IF(AC723&gt;0,$Q$5-$Q$4,$Q$5-Расчет!X737)&gt;0,IF(AC723&gt;0,$Q$5-$Q$4,$Q$5-Расчет!X737),0)</f>
        <v>0</v>
      </c>
      <c r="AF723" s="3">
        <f t="shared" si="95"/>
        <v>0</v>
      </c>
      <c r="AG723" s="3">
        <f>IF(IF(AE723&gt;0,$Q$6-$Q$5,$Q$6-Расчет!X737)&gt;0,IF(AE723&gt;0,$Q$6-$Q$5,$Q$6-Расчет!X737),0)</f>
        <v>0</v>
      </c>
      <c r="AH723" s="3">
        <f t="shared" si="96"/>
        <v>0</v>
      </c>
    </row>
    <row r="724" spans="1:34" x14ac:dyDescent="0.25">
      <c r="A724" s="3">
        <f>IF(Расчет!H738='ФОРМУЛЫ!'!$B$4,Расчет!G738*Расчет!$N$28,IF(Расчет!H738='ФОРМУЛЫ!'!$B$5,Расчет!G738,IF(Расчет!H738='ФОРМУЛЫ!'!$B$6,Расчет!G738*Расчет!$O$28,0)))</f>
        <v>0</v>
      </c>
      <c r="B724" s="3">
        <f>A724*Расчет!E738</f>
        <v>0</v>
      </c>
      <c r="C724" s="3">
        <f>IF(Расчет!J738='ФОРМУЛЫ!'!$B$3,Расчет!G738*Расчет!I738/100,IF(Расчет!J738='ФОРМУЛЫ!'!$B$4,Расчет!I738*Расчет!$N$28,IF(Расчет!J738='ФОРМУЛЫ!'!$B$5,Расчет!I738,IF(Расчет!J738='ФОРМУЛЫ!'!$B$6,Расчет!I738*Расчет!$O$28,0))))</f>
        <v>0</v>
      </c>
      <c r="D724" s="3">
        <f>C724*Расчет!E738</f>
        <v>0</v>
      </c>
      <c r="E724" s="3">
        <f t="shared" si="89"/>
        <v>0</v>
      </c>
      <c r="F724" s="3">
        <f>E724*Расчет!E738</f>
        <v>0</v>
      </c>
      <c r="G724" s="3">
        <f>IF(Расчет!M738="",'ФОРМУЛЫ!'!E724*(100+Расчет!$M$28)/100,'ФОРМУЛЫ!'!E724*(100+Расчет!M738)/100)</f>
        <v>0</v>
      </c>
      <c r="H724" s="7">
        <f>IF(Расчет!M738="",ROUND(Расчет!K738*(1+Расчет!$M$28/100),0),ROUND(Расчет!K738*(1+Расчет!M738/100),0))</f>
        <v>0</v>
      </c>
      <c r="I724" s="7">
        <f>IF(Расчет!M738="",(Расчет!$M$28+100)/100,(Расчет!M738+100)/100)</f>
        <v>1.2</v>
      </c>
      <c r="J724" s="5">
        <f>IF(Расчет!P738="",IF($O$16=0,'ФОРМУЛЫ!'!H724,ROUND(Расчет!K738*'ФОРМУЛЫ!'!I724+L724,0)),Расчет!P738)</f>
        <v>0</v>
      </c>
      <c r="K724" s="5">
        <f>J724*Расчет!E738</f>
        <v>0</v>
      </c>
      <c r="L724" s="3">
        <f>IF($O$16=0,0,$M$16*(Расчет!K738/$O$16))</f>
        <v>0</v>
      </c>
      <c r="O724" s="3">
        <f>IF(Расчет!P738=0,Расчет!L738,0)</f>
        <v>0</v>
      </c>
      <c r="P724" s="12">
        <f t="shared" si="90"/>
        <v>0</v>
      </c>
      <c r="Q724" s="3">
        <f>IF(Расчет!H738='ФОРМУЛЫ!'!$B$5,'ФОРМУЛЫ!'!A724,0)</f>
        <v>0</v>
      </c>
      <c r="R724" s="3">
        <f>IF(Расчет!H738='ФОРМУЛЫ!'!$B$4,'ФОРМУЛЫ!'!A724,0)</f>
        <v>0</v>
      </c>
      <c r="S724" s="3">
        <f>IF(Расчет!H738='ФОРМУЛЫ!'!$B$6,'ФОРМУЛЫ!'!A724,0)</f>
        <v>0</v>
      </c>
      <c r="T724" s="5">
        <f>ROUND((IF(Расчет!R738='ФОРМУЛЫ!'!$E$3,(A724-A724/1.18),IF(Расчет!R738='ФОРМУЛЫ!'!$E$4,0,IF(Расчет!R738='ФОРМУЛЫ!'!$E$5,(A724-A724/1.1),X))))*Расчет!E738,2)</f>
        <v>0</v>
      </c>
      <c r="U724" s="3">
        <f>ROUND((IF(Расчет!R738='ФОРМУЛЫ!'!$E$3,(J724-J724/1.18),IF(Расчет!R738='ФОРМУЛЫ!'!$E$4,0,IF(Расчет!R738='ФОРМУЛЫ!'!$E$5,(J724-J724/1.1),X))))*Расчет!E738,2)</f>
        <v>0</v>
      </c>
      <c r="V724" s="3">
        <f>ROUND((J724-J724/1.18)*Расчет!E738,2)</f>
        <v>0</v>
      </c>
      <c r="W724" s="3">
        <f>ROUND(A724*Расчет!E738*0.21/365,2)</f>
        <v>0</v>
      </c>
      <c r="X724" s="3">
        <f t="shared" si="91"/>
        <v>0</v>
      </c>
      <c r="Y724" s="3">
        <f>IF(($Q$2-Расчет!X738)&gt;0,($Q$2-Расчет!X738),0)</f>
        <v>0</v>
      </c>
      <c r="Z724" s="3">
        <f t="shared" si="92"/>
        <v>0</v>
      </c>
      <c r="AA724" s="3">
        <f>IF(IF(Y724&gt;0,$Q$3-$Q$2,$Q$3-Расчет!X738)&gt;0,IF(Y724&gt;0,$Q$3-$Q$2,$Q$3-Расчет!X738),0)</f>
        <v>0</v>
      </c>
      <c r="AB724" s="3">
        <f t="shared" si="93"/>
        <v>0</v>
      </c>
      <c r="AC724" s="3">
        <f>IF(IF(AA724&gt;0,$Q$4-$Q$3,$Q$4-Расчет!X738)&gt;0,IF(AA724&gt;0,$Q$4-$Q$3,$Q$4-Расчет!X738),0)</f>
        <v>0</v>
      </c>
      <c r="AD724" s="3">
        <f t="shared" si="94"/>
        <v>0</v>
      </c>
      <c r="AE724" s="3">
        <f>IF(IF(AC724&gt;0,$Q$5-$Q$4,$Q$5-Расчет!X738)&gt;0,IF(AC724&gt;0,$Q$5-$Q$4,$Q$5-Расчет!X738),0)</f>
        <v>0</v>
      </c>
      <c r="AF724" s="3">
        <f t="shared" si="95"/>
        <v>0</v>
      </c>
      <c r="AG724" s="3">
        <f>IF(IF(AE724&gt;0,$Q$6-$Q$5,$Q$6-Расчет!X738)&gt;0,IF(AE724&gt;0,$Q$6-$Q$5,$Q$6-Расчет!X738),0)</f>
        <v>0</v>
      </c>
      <c r="AH724" s="3">
        <f t="shared" si="96"/>
        <v>0</v>
      </c>
    </row>
    <row r="725" spans="1:34" x14ac:dyDescent="0.25">
      <c r="A725" s="3">
        <f>IF(Расчет!H739='ФОРМУЛЫ!'!$B$4,Расчет!G739*Расчет!$N$28,IF(Расчет!H739='ФОРМУЛЫ!'!$B$5,Расчет!G739,IF(Расчет!H739='ФОРМУЛЫ!'!$B$6,Расчет!G739*Расчет!$O$28,0)))</f>
        <v>0</v>
      </c>
      <c r="B725" s="3">
        <f>A725*Расчет!E739</f>
        <v>0</v>
      </c>
      <c r="C725" s="3">
        <f>IF(Расчет!J739='ФОРМУЛЫ!'!$B$3,Расчет!G739*Расчет!I739/100,IF(Расчет!J739='ФОРМУЛЫ!'!$B$4,Расчет!I739*Расчет!$N$28,IF(Расчет!J739='ФОРМУЛЫ!'!$B$5,Расчет!I739,IF(Расчет!J739='ФОРМУЛЫ!'!$B$6,Расчет!I739*Расчет!$O$28,0))))</f>
        <v>0</v>
      </c>
      <c r="D725" s="3">
        <f>C725*Расчет!E739</f>
        <v>0</v>
      </c>
      <c r="E725" s="3">
        <f t="shared" si="89"/>
        <v>0</v>
      </c>
      <c r="F725" s="3">
        <f>E725*Расчет!E739</f>
        <v>0</v>
      </c>
      <c r="G725" s="3">
        <f>IF(Расчет!M739="",'ФОРМУЛЫ!'!E725*(100+Расчет!$M$28)/100,'ФОРМУЛЫ!'!E725*(100+Расчет!M739)/100)</f>
        <v>0</v>
      </c>
      <c r="H725" s="7">
        <f>IF(Расчет!M739="",ROUND(Расчет!K739*(1+Расчет!$M$28/100),0),ROUND(Расчет!K739*(1+Расчет!M739/100),0))</f>
        <v>0</v>
      </c>
      <c r="I725" s="7">
        <f>IF(Расчет!M739="",(Расчет!$M$28+100)/100,(Расчет!M739+100)/100)</f>
        <v>1.2</v>
      </c>
      <c r="J725" s="5">
        <f>IF(Расчет!P739="",IF($O$16=0,'ФОРМУЛЫ!'!H725,ROUND(Расчет!K739*'ФОРМУЛЫ!'!I725+L725,0)),Расчет!P739)</f>
        <v>0</v>
      </c>
      <c r="K725" s="5">
        <f>J725*Расчет!E739</f>
        <v>0</v>
      </c>
      <c r="L725" s="3">
        <f>IF($O$16=0,0,$M$16*(Расчет!K739/$O$16))</f>
        <v>0</v>
      </c>
      <c r="O725" s="3">
        <f>IF(Расчет!P739=0,Расчет!L739,0)</f>
        <v>0</v>
      </c>
      <c r="P725" s="12">
        <f t="shared" si="90"/>
        <v>0</v>
      </c>
      <c r="Q725" s="3">
        <f>IF(Расчет!H739='ФОРМУЛЫ!'!$B$5,'ФОРМУЛЫ!'!A725,0)</f>
        <v>0</v>
      </c>
      <c r="R725" s="3">
        <f>IF(Расчет!H739='ФОРМУЛЫ!'!$B$4,'ФОРМУЛЫ!'!A725,0)</f>
        <v>0</v>
      </c>
      <c r="S725" s="3">
        <f>IF(Расчет!H739='ФОРМУЛЫ!'!$B$6,'ФОРМУЛЫ!'!A725,0)</f>
        <v>0</v>
      </c>
      <c r="T725" s="5">
        <f>ROUND((IF(Расчет!R739='ФОРМУЛЫ!'!$E$3,(A725-A725/1.18),IF(Расчет!R739='ФОРМУЛЫ!'!$E$4,0,IF(Расчет!R739='ФОРМУЛЫ!'!$E$5,(A725-A725/1.1),X))))*Расчет!E739,2)</f>
        <v>0</v>
      </c>
      <c r="U725" s="3">
        <f>ROUND((IF(Расчет!R739='ФОРМУЛЫ!'!$E$3,(J725-J725/1.18),IF(Расчет!R739='ФОРМУЛЫ!'!$E$4,0,IF(Расчет!R739='ФОРМУЛЫ!'!$E$5,(J725-J725/1.1),X))))*Расчет!E739,2)</f>
        <v>0</v>
      </c>
      <c r="V725" s="3">
        <f>ROUND((J725-J725/1.18)*Расчет!E739,2)</f>
        <v>0</v>
      </c>
      <c r="W725" s="3">
        <f>ROUND(A725*Расчет!E739*0.21/365,2)</f>
        <v>0</v>
      </c>
      <c r="X725" s="3">
        <f t="shared" si="91"/>
        <v>0</v>
      </c>
      <c r="Y725" s="3">
        <f>IF(($Q$2-Расчет!X739)&gt;0,($Q$2-Расчет!X739),0)</f>
        <v>0</v>
      </c>
      <c r="Z725" s="3">
        <f t="shared" si="92"/>
        <v>0</v>
      </c>
      <c r="AA725" s="3">
        <f>IF(IF(Y725&gt;0,$Q$3-$Q$2,$Q$3-Расчет!X739)&gt;0,IF(Y725&gt;0,$Q$3-$Q$2,$Q$3-Расчет!X739),0)</f>
        <v>0</v>
      </c>
      <c r="AB725" s="3">
        <f t="shared" si="93"/>
        <v>0</v>
      </c>
      <c r="AC725" s="3">
        <f>IF(IF(AA725&gt;0,$Q$4-$Q$3,$Q$4-Расчет!X739)&gt;0,IF(AA725&gt;0,$Q$4-$Q$3,$Q$4-Расчет!X739),0)</f>
        <v>0</v>
      </c>
      <c r="AD725" s="3">
        <f t="shared" si="94"/>
        <v>0</v>
      </c>
      <c r="AE725" s="3">
        <f>IF(IF(AC725&gt;0,$Q$5-$Q$4,$Q$5-Расчет!X739)&gt;0,IF(AC725&gt;0,$Q$5-$Q$4,$Q$5-Расчет!X739),0)</f>
        <v>0</v>
      </c>
      <c r="AF725" s="3">
        <f t="shared" si="95"/>
        <v>0</v>
      </c>
      <c r="AG725" s="3">
        <f>IF(IF(AE725&gt;0,$Q$6-$Q$5,$Q$6-Расчет!X739)&gt;0,IF(AE725&gt;0,$Q$6-$Q$5,$Q$6-Расчет!X739),0)</f>
        <v>0</v>
      </c>
      <c r="AH725" s="3">
        <f t="shared" si="96"/>
        <v>0</v>
      </c>
    </row>
    <row r="726" spans="1:34" x14ac:dyDescent="0.25">
      <c r="A726" s="3">
        <f>IF(Расчет!H740='ФОРМУЛЫ!'!$B$4,Расчет!G740*Расчет!$N$28,IF(Расчет!H740='ФОРМУЛЫ!'!$B$5,Расчет!G740,IF(Расчет!H740='ФОРМУЛЫ!'!$B$6,Расчет!G740*Расчет!$O$28,0)))</f>
        <v>0</v>
      </c>
      <c r="B726" s="3">
        <f>A726*Расчет!E740</f>
        <v>0</v>
      </c>
      <c r="C726" s="3">
        <f>IF(Расчет!J740='ФОРМУЛЫ!'!$B$3,Расчет!G740*Расчет!I740/100,IF(Расчет!J740='ФОРМУЛЫ!'!$B$4,Расчет!I740*Расчет!$N$28,IF(Расчет!J740='ФОРМУЛЫ!'!$B$5,Расчет!I740,IF(Расчет!J740='ФОРМУЛЫ!'!$B$6,Расчет!I740*Расчет!$O$28,0))))</f>
        <v>0</v>
      </c>
      <c r="D726" s="3">
        <f>C726*Расчет!E740</f>
        <v>0</v>
      </c>
      <c r="E726" s="3">
        <f t="shared" si="89"/>
        <v>0</v>
      </c>
      <c r="F726" s="3">
        <f>E726*Расчет!E740</f>
        <v>0</v>
      </c>
      <c r="G726" s="3">
        <f>IF(Расчет!M740="",'ФОРМУЛЫ!'!E726*(100+Расчет!$M$28)/100,'ФОРМУЛЫ!'!E726*(100+Расчет!M740)/100)</f>
        <v>0</v>
      </c>
      <c r="H726" s="7">
        <f>IF(Расчет!M740="",ROUND(Расчет!K740*(1+Расчет!$M$28/100),0),ROUND(Расчет!K740*(1+Расчет!M740/100),0))</f>
        <v>0</v>
      </c>
      <c r="I726" s="7">
        <f>IF(Расчет!M740="",(Расчет!$M$28+100)/100,(Расчет!M740+100)/100)</f>
        <v>1.2</v>
      </c>
      <c r="J726" s="5">
        <f>IF(Расчет!P740="",IF($O$16=0,'ФОРМУЛЫ!'!H726,ROUND(Расчет!K740*'ФОРМУЛЫ!'!I726+L726,0)),Расчет!P740)</f>
        <v>0</v>
      </c>
      <c r="K726" s="5">
        <f>J726*Расчет!E740</f>
        <v>0</v>
      </c>
      <c r="L726" s="3">
        <f>IF($O$16=0,0,$M$16*(Расчет!K740/$O$16))</f>
        <v>0</v>
      </c>
      <c r="O726" s="3">
        <f>IF(Расчет!P740=0,Расчет!L740,0)</f>
        <v>0</v>
      </c>
      <c r="P726" s="12">
        <f t="shared" si="90"/>
        <v>0</v>
      </c>
      <c r="Q726" s="3">
        <f>IF(Расчет!H740='ФОРМУЛЫ!'!$B$5,'ФОРМУЛЫ!'!A726,0)</f>
        <v>0</v>
      </c>
      <c r="R726" s="3">
        <f>IF(Расчет!H740='ФОРМУЛЫ!'!$B$4,'ФОРМУЛЫ!'!A726,0)</f>
        <v>0</v>
      </c>
      <c r="S726" s="3">
        <f>IF(Расчет!H740='ФОРМУЛЫ!'!$B$6,'ФОРМУЛЫ!'!A726,0)</f>
        <v>0</v>
      </c>
      <c r="T726" s="5">
        <f>ROUND((IF(Расчет!R740='ФОРМУЛЫ!'!$E$3,(A726-A726/1.18),IF(Расчет!R740='ФОРМУЛЫ!'!$E$4,0,IF(Расчет!R740='ФОРМУЛЫ!'!$E$5,(A726-A726/1.1),X))))*Расчет!E740,2)</f>
        <v>0</v>
      </c>
      <c r="U726" s="3">
        <f>ROUND((IF(Расчет!R740='ФОРМУЛЫ!'!$E$3,(J726-J726/1.18),IF(Расчет!R740='ФОРМУЛЫ!'!$E$4,0,IF(Расчет!R740='ФОРМУЛЫ!'!$E$5,(J726-J726/1.1),X))))*Расчет!E740,2)</f>
        <v>0</v>
      </c>
      <c r="V726" s="3">
        <f>ROUND((J726-J726/1.18)*Расчет!E740,2)</f>
        <v>0</v>
      </c>
      <c r="W726" s="3">
        <f>ROUND(A726*Расчет!E740*0.21/365,2)</f>
        <v>0</v>
      </c>
      <c r="X726" s="3">
        <f t="shared" si="91"/>
        <v>0</v>
      </c>
      <c r="Y726" s="3">
        <f>IF(($Q$2-Расчет!X740)&gt;0,($Q$2-Расчет!X740),0)</f>
        <v>0</v>
      </c>
      <c r="Z726" s="3">
        <f t="shared" si="92"/>
        <v>0</v>
      </c>
      <c r="AA726" s="3">
        <f>IF(IF(Y726&gt;0,$Q$3-$Q$2,$Q$3-Расчет!X740)&gt;0,IF(Y726&gt;0,$Q$3-$Q$2,$Q$3-Расчет!X740),0)</f>
        <v>0</v>
      </c>
      <c r="AB726" s="3">
        <f t="shared" si="93"/>
        <v>0</v>
      </c>
      <c r="AC726" s="3">
        <f>IF(IF(AA726&gt;0,$Q$4-$Q$3,$Q$4-Расчет!X740)&gt;0,IF(AA726&gt;0,$Q$4-$Q$3,$Q$4-Расчет!X740),0)</f>
        <v>0</v>
      </c>
      <c r="AD726" s="3">
        <f t="shared" si="94"/>
        <v>0</v>
      </c>
      <c r="AE726" s="3">
        <f>IF(IF(AC726&gt;0,$Q$5-$Q$4,$Q$5-Расчет!X740)&gt;0,IF(AC726&gt;0,$Q$5-$Q$4,$Q$5-Расчет!X740),0)</f>
        <v>0</v>
      </c>
      <c r="AF726" s="3">
        <f t="shared" si="95"/>
        <v>0</v>
      </c>
      <c r="AG726" s="3">
        <f>IF(IF(AE726&gt;0,$Q$6-$Q$5,$Q$6-Расчет!X740)&gt;0,IF(AE726&gt;0,$Q$6-$Q$5,$Q$6-Расчет!X740),0)</f>
        <v>0</v>
      </c>
      <c r="AH726" s="3">
        <f t="shared" si="96"/>
        <v>0</v>
      </c>
    </row>
    <row r="727" spans="1:34" x14ac:dyDescent="0.25">
      <c r="A727" s="3">
        <f>IF(Расчет!H741='ФОРМУЛЫ!'!$B$4,Расчет!G741*Расчет!$N$28,IF(Расчет!H741='ФОРМУЛЫ!'!$B$5,Расчет!G741,IF(Расчет!H741='ФОРМУЛЫ!'!$B$6,Расчет!G741*Расчет!$O$28,0)))</f>
        <v>0</v>
      </c>
      <c r="B727" s="3">
        <f>A727*Расчет!E741</f>
        <v>0</v>
      </c>
      <c r="C727" s="3">
        <f>IF(Расчет!J741='ФОРМУЛЫ!'!$B$3,Расчет!G741*Расчет!I741/100,IF(Расчет!J741='ФОРМУЛЫ!'!$B$4,Расчет!I741*Расчет!$N$28,IF(Расчет!J741='ФОРМУЛЫ!'!$B$5,Расчет!I741,IF(Расчет!J741='ФОРМУЛЫ!'!$B$6,Расчет!I741*Расчет!$O$28,0))))</f>
        <v>0</v>
      </c>
      <c r="D727" s="3">
        <f>C727*Расчет!E741</f>
        <v>0</v>
      </c>
      <c r="E727" s="3">
        <f t="shared" si="89"/>
        <v>0</v>
      </c>
      <c r="F727" s="3">
        <f>E727*Расчет!E741</f>
        <v>0</v>
      </c>
      <c r="G727" s="3">
        <f>IF(Расчет!M741="",'ФОРМУЛЫ!'!E727*(100+Расчет!$M$28)/100,'ФОРМУЛЫ!'!E727*(100+Расчет!M741)/100)</f>
        <v>0</v>
      </c>
      <c r="H727" s="7">
        <f>IF(Расчет!M741="",ROUND(Расчет!K741*(1+Расчет!$M$28/100),0),ROUND(Расчет!K741*(1+Расчет!M741/100),0))</f>
        <v>0</v>
      </c>
      <c r="I727" s="7">
        <f>IF(Расчет!M741="",(Расчет!$M$28+100)/100,(Расчет!M741+100)/100)</f>
        <v>1.2</v>
      </c>
      <c r="J727" s="5">
        <f>IF(Расчет!P741="",IF($O$16=0,'ФОРМУЛЫ!'!H727,ROUND(Расчет!K741*'ФОРМУЛЫ!'!I727+L727,0)),Расчет!P741)</f>
        <v>0</v>
      </c>
      <c r="K727" s="5">
        <f>J727*Расчет!E741</f>
        <v>0</v>
      </c>
      <c r="L727" s="3">
        <f>IF($O$16=0,0,$M$16*(Расчет!K741/$O$16))</f>
        <v>0</v>
      </c>
      <c r="O727" s="3">
        <f>IF(Расчет!P741=0,Расчет!L741,0)</f>
        <v>0</v>
      </c>
      <c r="P727" s="12">
        <f t="shared" si="90"/>
        <v>0</v>
      </c>
      <c r="Q727" s="3">
        <f>IF(Расчет!H741='ФОРМУЛЫ!'!$B$5,'ФОРМУЛЫ!'!A727,0)</f>
        <v>0</v>
      </c>
      <c r="R727" s="3">
        <f>IF(Расчет!H741='ФОРМУЛЫ!'!$B$4,'ФОРМУЛЫ!'!A727,0)</f>
        <v>0</v>
      </c>
      <c r="S727" s="3">
        <f>IF(Расчет!H741='ФОРМУЛЫ!'!$B$6,'ФОРМУЛЫ!'!A727,0)</f>
        <v>0</v>
      </c>
      <c r="T727" s="5">
        <f>ROUND((IF(Расчет!R741='ФОРМУЛЫ!'!$E$3,(A727-A727/1.18),IF(Расчет!R741='ФОРМУЛЫ!'!$E$4,0,IF(Расчет!R741='ФОРМУЛЫ!'!$E$5,(A727-A727/1.1),X))))*Расчет!E741,2)</f>
        <v>0</v>
      </c>
      <c r="U727" s="3">
        <f>ROUND((IF(Расчет!R741='ФОРМУЛЫ!'!$E$3,(J727-J727/1.18),IF(Расчет!R741='ФОРМУЛЫ!'!$E$4,0,IF(Расчет!R741='ФОРМУЛЫ!'!$E$5,(J727-J727/1.1),X))))*Расчет!E741,2)</f>
        <v>0</v>
      </c>
      <c r="V727" s="3">
        <f>ROUND((J727-J727/1.18)*Расчет!E741,2)</f>
        <v>0</v>
      </c>
      <c r="W727" s="3">
        <f>ROUND(A727*Расчет!E741*0.21/365,2)</f>
        <v>0</v>
      </c>
      <c r="X727" s="3">
        <f t="shared" si="91"/>
        <v>0</v>
      </c>
      <c r="Y727" s="3">
        <f>IF(($Q$2-Расчет!X741)&gt;0,($Q$2-Расчет!X741),0)</f>
        <v>0</v>
      </c>
      <c r="Z727" s="3">
        <f t="shared" si="92"/>
        <v>0</v>
      </c>
      <c r="AA727" s="3">
        <f>IF(IF(Y727&gt;0,$Q$3-$Q$2,$Q$3-Расчет!X741)&gt;0,IF(Y727&gt;0,$Q$3-$Q$2,$Q$3-Расчет!X741),0)</f>
        <v>0</v>
      </c>
      <c r="AB727" s="3">
        <f t="shared" si="93"/>
        <v>0</v>
      </c>
      <c r="AC727" s="3">
        <f>IF(IF(AA727&gt;0,$Q$4-$Q$3,$Q$4-Расчет!X741)&gt;0,IF(AA727&gt;0,$Q$4-$Q$3,$Q$4-Расчет!X741),0)</f>
        <v>0</v>
      </c>
      <c r="AD727" s="3">
        <f t="shared" si="94"/>
        <v>0</v>
      </c>
      <c r="AE727" s="3">
        <f>IF(IF(AC727&gt;0,$Q$5-$Q$4,$Q$5-Расчет!X741)&gt;0,IF(AC727&gt;0,$Q$5-$Q$4,$Q$5-Расчет!X741),0)</f>
        <v>0</v>
      </c>
      <c r="AF727" s="3">
        <f t="shared" si="95"/>
        <v>0</v>
      </c>
      <c r="AG727" s="3">
        <f>IF(IF(AE727&gt;0,$Q$6-$Q$5,$Q$6-Расчет!X741)&gt;0,IF(AE727&gt;0,$Q$6-$Q$5,$Q$6-Расчет!X741),0)</f>
        <v>0</v>
      </c>
      <c r="AH727" s="3">
        <f t="shared" si="96"/>
        <v>0</v>
      </c>
    </row>
    <row r="728" spans="1:34" x14ac:dyDescent="0.25">
      <c r="A728" s="3">
        <f>IF(Расчет!H742='ФОРМУЛЫ!'!$B$4,Расчет!G742*Расчет!$N$28,IF(Расчет!H742='ФОРМУЛЫ!'!$B$5,Расчет!G742,IF(Расчет!H742='ФОРМУЛЫ!'!$B$6,Расчет!G742*Расчет!$O$28,0)))</f>
        <v>0</v>
      </c>
      <c r="B728" s="3">
        <f>A728*Расчет!E742</f>
        <v>0</v>
      </c>
      <c r="C728" s="3">
        <f>IF(Расчет!J742='ФОРМУЛЫ!'!$B$3,Расчет!G742*Расчет!I742/100,IF(Расчет!J742='ФОРМУЛЫ!'!$B$4,Расчет!I742*Расчет!$N$28,IF(Расчет!J742='ФОРМУЛЫ!'!$B$5,Расчет!I742,IF(Расчет!J742='ФОРМУЛЫ!'!$B$6,Расчет!I742*Расчет!$O$28,0))))</f>
        <v>0</v>
      </c>
      <c r="D728" s="3">
        <f>C728*Расчет!E742</f>
        <v>0</v>
      </c>
      <c r="E728" s="3">
        <f t="shared" si="89"/>
        <v>0</v>
      </c>
      <c r="F728" s="3">
        <f>E728*Расчет!E742</f>
        <v>0</v>
      </c>
      <c r="G728" s="3">
        <f>IF(Расчет!M742="",'ФОРМУЛЫ!'!E728*(100+Расчет!$M$28)/100,'ФОРМУЛЫ!'!E728*(100+Расчет!M742)/100)</f>
        <v>0</v>
      </c>
      <c r="H728" s="7">
        <f>IF(Расчет!M742="",ROUND(Расчет!K742*(1+Расчет!$M$28/100),0),ROUND(Расчет!K742*(1+Расчет!M742/100),0))</f>
        <v>0</v>
      </c>
      <c r="I728" s="7">
        <f>IF(Расчет!M742="",(Расчет!$M$28+100)/100,(Расчет!M742+100)/100)</f>
        <v>1.2</v>
      </c>
      <c r="J728" s="5">
        <f>IF(Расчет!P742="",IF($O$16=0,'ФОРМУЛЫ!'!H728,ROUND(Расчет!K742*'ФОРМУЛЫ!'!I728+L728,0)),Расчет!P742)</f>
        <v>0</v>
      </c>
      <c r="K728" s="5">
        <f>J728*Расчет!E742</f>
        <v>0</v>
      </c>
      <c r="L728" s="3">
        <f>IF($O$16=0,0,$M$16*(Расчет!K742/$O$16))</f>
        <v>0</v>
      </c>
      <c r="O728" s="3">
        <f>IF(Расчет!P742=0,Расчет!L742,0)</f>
        <v>0</v>
      </c>
      <c r="P728" s="12">
        <f t="shared" si="90"/>
        <v>0</v>
      </c>
      <c r="Q728" s="3">
        <f>IF(Расчет!H742='ФОРМУЛЫ!'!$B$5,'ФОРМУЛЫ!'!A728,0)</f>
        <v>0</v>
      </c>
      <c r="R728" s="3">
        <f>IF(Расчет!H742='ФОРМУЛЫ!'!$B$4,'ФОРМУЛЫ!'!A728,0)</f>
        <v>0</v>
      </c>
      <c r="S728" s="3">
        <f>IF(Расчет!H742='ФОРМУЛЫ!'!$B$6,'ФОРМУЛЫ!'!A728,0)</f>
        <v>0</v>
      </c>
      <c r="T728" s="5">
        <f>ROUND((IF(Расчет!R742='ФОРМУЛЫ!'!$E$3,(A728-A728/1.18),IF(Расчет!R742='ФОРМУЛЫ!'!$E$4,0,IF(Расчет!R742='ФОРМУЛЫ!'!$E$5,(A728-A728/1.1),X))))*Расчет!E742,2)</f>
        <v>0</v>
      </c>
      <c r="U728" s="3">
        <f>ROUND((IF(Расчет!R742='ФОРМУЛЫ!'!$E$3,(J728-J728/1.18),IF(Расчет!R742='ФОРМУЛЫ!'!$E$4,0,IF(Расчет!R742='ФОРМУЛЫ!'!$E$5,(J728-J728/1.1),X))))*Расчет!E742,2)</f>
        <v>0</v>
      </c>
      <c r="V728" s="3">
        <f>ROUND((J728-J728/1.18)*Расчет!E742,2)</f>
        <v>0</v>
      </c>
      <c r="W728" s="3">
        <f>ROUND(A728*Расчет!E742*0.21/365,2)</f>
        <v>0</v>
      </c>
      <c r="X728" s="3">
        <f t="shared" si="91"/>
        <v>0</v>
      </c>
      <c r="Y728" s="3">
        <f>IF(($Q$2-Расчет!X742)&gt;0,($Q$2-Расчет!X742),0)</f>
        <v>0</v>
      </c>
      <c r="Z728" s="3">
        <f t="shared" si="92"/>
        <v>0</v>
      </c>
      <c r="AA728" s="3">
        <f>IF(IF(Y728&gt;0,$Q$3-$Q$2,$Q$3-Расчет!X742)&gt;0,IF(Y728&gt;0,$Q$3-$Q$2,$Q$3-Расчет!X742),0)</f>
        <v>0</v>
      </c>
      <c r="AB728" s="3">
        <f t="shared" si="93"/>
        <v>0</v>
      </c>
      <c r="AC728" s="3">
        <f>IF(IF(AA728&gt;0,$Q$4-$Q$3,$Q$4-Расчет!X742)&gt;0,IF(AA728&gt;0,$Q$4-$Q$3,$Q$4-Расчет!X742),0)</f>
        <v>0</v>
      </c>
      <c r="AD728" s="3">
        <f t="shared" si="94"/>
        <v>0</v>
      </c>
      <c r="AE728" s="3">
        <f>IF(IF(AC728&gt;0,$Q$5-$Q$4,$Q$5-Расчет!X742)&gt;0,IF(AC728&gt;0,$Q$5-$Q$4,$Q$5-Расчет!X742),0)</f>
        <v>0</v>
      </c>
      <c r="AF728" s="3">
        <f t="shared" si="95"/>
        <v>0</v>
      </c>
      <c r="AG728" s="3">
        <f>IF(IF(AE728&gt;0,$Q$6-$Q$5,$Q$6-Расчет!X742)&gt;0,IF(AE728&gt;0,$Q$6-$Q$5,$Q$6-Расчет!X742),0)</f>
        <v>0</v>
      </c>
      <c r="AH728" s="3">
        <f t="shared" si="96"/>
        <v>0</v>
      </c>
    </row>
    <row r="729" spans="1:34" x14ac:dyDescent="0.25">
      <c r="A729" s="3">
        <f>IF(Расчет!H743='ФОРМУЛЫ!'!$B$4,Расчет!G743*Расчет!$N$28,IF(Расчет!H743='ФОРМУЛЫ!'!$B$5,Расчет!G743,IF(Расчет!H743='ФОРМУЛЫ!'!$B$6,Расчет!G743*Расчет!$O$28,0)))</f>
        <v>0</v>
      </c>
      <c r="B729" s="3">
        <f>A729*Расчет!E743</f>
        <v>0</v>
      </c>
      <c r="C729" s="3">
        <f>IF(Расчет!J743='ФОРМУЛЫ!'!$B$3,Расчет!G743*Расчет!I743/100,IF(Расчет!J743='ФОРМУЛЫ!'!$B$4,Расчет!I743*Расчет!$N$28,IF(Расчет!J743='ФОРМУЛЫ!'!$B$5,Расчет!I743,IF(Расчет!J743='ФОРМУЛЫ!'!$B$6,Расчет!I743*Расчет!$O$28,0))))</f>
        <v>0</v>
      </c>
      <c r="D729" s="3">
        <f>C729*Расчет!E743</f>
        <v>0</v>
      </c>
      <c r="E729" s="3">
        <f t="shared" si="89"/>
        <v>0</v>
      </c>
      <c r="F729" s="3">
        <f>E729*Расчет!E743</f>
        <v>0</v>
      </c>
      <c r="G729" s="3">
        <f>IF(Расчет!M743="",'ФОРМУЛЫ!'!E729*(100+Расчет!$M$28)/100,'ФОРМУЛЫ!'!E729*(100+Расчет!M743)/100)</f>
        <v>0</v>
      </c>
      <c r="H729" s="7">
        <f>IF(Расчет!M743="",ROUND(Расчет!K743*(1+Расчет!$M$28/100),0),ROUND(Расчет!K743*(1+Расчет!M743/100),0))</f>
        <v>0</v>
      </c>
      <c r="I729" s="7">
        <f>IF(Расчет!M743="",(Расчет!$M$28+100)/100,(Расчет!M743+100)/100)</f>
        <v>1.2</v>
      </c>
      <c r="J729" s="5">
        <f>IF(Расчет!P743="",IF($O$16=0,'ФОРМУЛЫ!'!H729,ROUND(Расчет!K743*'ФОРМУЛЫ!'!I729+L729,0)),Расчет!P743)</f>
        <v>0</v>
      </c>
      <c r="K729" s="5">
        <f>J729*Расчет!E743</f>
        <v>0</v>
      </c>
      <c r="L729" s="3">
        <f>IF($O$16=0,0,$M$16*(Расчет!K743/$O$16))</f>
        <v>0</v>
      </c>
      <c r="O729" s="3">
        <f>IF(Расчет!P743=0,Расчет!L743,0)</f>
        <v>0</v>
      </c>
      <c r="P729" s="12">
        <f t="shared" si="90"/>
        <v>0</v>
      </c>
      <c r="Q729" s="3">
        <f>IF(Расчет!H743='ФОРМУЛЫ!'!$B$5,'ФОРМУЛЫ!'!A729,0)</f>
        <v>0</v>
      </c>
      <c r="R729" s="3">
        <f>IF(Расчет!H743='ФОРМУЛЫ!'!$B$4,'ФОРМУЛЫ!'!A729,0)</f>
        <v>0</v>
      </c>
      <c r="S729" s="3">
        <f>IF(Расчет!H743='ФОРМУЛЫ!'!$B$6,'ФОРМУЛЫ!'!A729,0)</f>
        <v>0</v>
      </c>
      <c r="T729" s="5">
        <f>ROUND((IF(Расчет!R743='ФОРМУЛЫ!'!$E$3,(A729-A729/1.18),IF(Расчет!R743='ФОРМУЛЫ!'!$E$4,0,IF(Расчет!R743='ФОРМУЛЫ!'!$E$5,(A729-A729/1.1),X))))*Расчет!E743,2)</f>
        <v>0</v>
      </c>
      <c r="U729" s="3">
        <f>ROUND((IF(Расчет!R743='ФОРМУЛЫ!'!$E$3,(J729-J729/1.18),IF(Расчет!R743='ФОРМУЛЫ!'!$E$4,0,IF(Расчет!R743='ФОРМУЛЫ!'!$E$5,(J729-J729/1.1),X))))*Расчет!E743,2)</f>
        <v>0</v>
      </c>
      <c r="V729" s="3">
        <f>ROUND((J729-J729/1.18)*Расчет!E743,2)</f>
        <v>0</v>
      </c>
      <c r="W729" s="3">
        <f>ROUND(A729*Расчет!E743*0.21/365,2)</f>
        <v>0</v>
      </c>
      <c r="X729" s="3">
        <f t="shared" si="91"/>
        <v>0</v>
      </c>
      <c r="Y729" s="3">
        <f>IF(($Q$2-Расчет!X743)&gt;0,($Q$2-Расчет!X743),0)</f>
        <v>0</v>
      </c>
      <c r="Z729" s="3">
        <f t="shared" si="92"/>
        <v>0</v>
      </c>
      <c r="AA729" s="3">
        <f>IF(IF(Y729&gt;0,$Q$3-$Q$2,$Q$3-Расчет!X743)&gt;0,IF(Y729&gt;0,$Q$3-$Q$2,$Q$3-Расчет!X743),0)</f>
        <v>0</v>
      </c>
      <c r="AB729" s="3">
        <f t="shared" si="93"/>
        <v>0</v>
      </c>
      <c r="AC729" s="3">
        <f>IF(IF(AA729&gt;0,$Q$4-$Q$3,$Q$4-Расчет!X743)&gt;0,IF(AA729&gt;0,$Q$4-$Q$3,$Q$4-Расчет!X743),0)</f>
        <v>0</v>
      </c>
      <c r="AD729" s="3">
        <f t="shared" si="94"/>
        <v>0</v>
      </c>
      <c r="AE729" s="3">
        <f>IF(IF(AC729&gt;0,$Q$5-$Q$4,$Q$5-Расчет!X743)&gt;0,IF(AC729&gt;0,$Q$5-$Q$4,$Q$5-Расчет!X743),0)</f>
        <v>0</v>
      </c>
      <c r="AF729" s="3">
        <f t="shared" si="95"/>
        <v>0</v>
      </c>
      <c r="AG729" s="3">
        <f>IF(IF(AE729&gt;0,$Q$6-$Q$5,$Q$6-Расчет!X743)&gt;0,IF(AE729&gt;0,$Q$6-$Q$5,$Q$6-Расчет!X743),0)</f>
        <v>0</v>
      </c>
      <c r="AH729" s="3">
        <f t="shared" si="96"/>
        <v>0</v>
      </c>
    </row>
    <row r="730" spans="1:34" x14ac:dyDescent="0.25">
      <c r="A730" s="3">
        <f>IF(Расчет!H744='ФОРМУЛЫ!'!$B$4,Расчет!G744*Расчет!$N$28,IF(Расчет!H744='ФОРМУЛЫ!'!$B$5,Расчет!G744,IF(Расчет!H744='ФОРМУЛЫ!'!$B$6,Расчет!G744*Расчет!$O$28,0)))</f>
        <v>0</v>
      </c>
      <c r="B730" s="3">
        <f>A730*Расчет!E744</f>
        <v>0</v>
      </c>
      <c r="C730" s="3">
        <f>IF(Расчет!J744='ФОРМУЛЫ!'!$B$3,Расчет!G744*Расчет!I744/100,IF(Расчет!J744='ФОРМУЛЫ!'!$B$4,Расчет!I744*Расчет!$N$28,IF(Расчет!J744='ФОРМУЛЫ!'!$B$5,Расчет!I744,IF(Расчет!J744='ФОРМУЛЫ!'!$B$6,Расчет!I744*Расчет!$O$28,0))))</f>
        <v>0</v>
      </c>
      <c r="D730" s="3">
        <f>C730*Расчет!E744</f>
        <v>0</v>
      </c>
      <c r="E730" s="3">
        <f t="shared" si="89"/>
        <v>0</v>
      </c>
      <c r="F730" s="3">
        <f>E730*Расчет!E744</f>
        <v>0</v>
      </c>
      <c r="G730" s="3">
        <f>IF(Расчет!M744="",'ФОРМУЛЫ!'!E730*(100+Расчет!$M$28)/100,'ФОРМУЛЫ!'!E730*(100+Расчет!M744)/100)</f>
        <v>0</v>
      </c>
      <c r="H730" s="7">
        <f>IF(Расчет!M744="",ROUND(Расчет!K744*(1+Расчет!$M$28/100),0),ROUND(Расчет!K744*(1+Расчет!M744/100),0))</f>
        <v>0</v>
      </c>
      <c r="I730" s="7">
        <f>IF(Расчет!M744="",(Расчет!$M$28+100)/100,(Расчет!M744+100)/100)</f>
        <v>1.2</v>
      </c>
      <c r="J730" s="5">
        <f>IF(Расчет!P744="",IF($O$16=0,'ФОРМУЛЫ!'!H730,ROUND(Расчет!K744*'ФОРМУЛЫ!'!I730+L730,0)),Расчет!P744)</f>
        <v>0</v>
      </c>
      <c r="K730" s="5">
        <f>J730*Расчет!E744</f>
        <v>0</v>
      </c>
      <c r="L730" s="3">
        <f>IF($O$16=0,0,$M$16*(Расчет!K744/$O$16))</f>
        <v>0</v>
      </c>
      <c r="O730" s="3">
        <f>IF(Расчет!P744=0,Расчет!L744,0)</f>
        <v>0</v>
      </c>
      <c r="P730" s="12">
        <f t="shared" si="90"/>
        <v>0</v>
      </c>
      <c r="Q730" s="3">
        <f>IF(Расчет!H744='ФОРМУЛЫ!'!$B$5,'ФОРМУЛЫ!'!A730,0)</f>
        <v>0</v>
      </c>
      <c r="R730" s="3">
        <f>IF(Расчет!H744='ФОРМУЛЫ!'!$B$4,'ФОРМУЛЫ!'!A730,0)</f>
        <v>0</v>
      </c>
      <c r="S730" s="3">
        <f>IF(Расчет!H744='ФОРМУЛЫ!'!$B$6,'ФОРМУЛЫ!'!A730,0)</f>
        <v>0</v>
      </c>
      <c r="T730" s="5">
        <f>ROUND((IF(Расчет!R744='ФОРМУЛЫ!'!$E$3,(A730-A730/1.18),IF(Расчет!R744='ФОРМУЛЫ!'!$E$4,0,IF(Расчет!R744='ФОРМУЛЫ!'!$E$5,(A730-A730/1.1),X))))*Расчет!E744,2)</f>
        <v>0</v>
      </c>
      <c r="U730" s="3">
        <f>ROUND((IF(Расчет!R744='ФОРМУЛЫ!'!$E$3,(J730-J730/1.18),IF(Расчет!R744='ФОРМУЛЫ!'!$E$4,0,IF(Расчет!R744='ФОРМУЛЫ!'!$E$5,(J730-J730/1.1),X))))*Расчет!E744,2)</f>
        <v>0</v>
      </c>
      <c r="V730" s="3">
        <f>ROUND((J730-J730/1.18)*Расчет!E744,2)</f>
        <v>0</v>
      </c>
      <c r="W730" s="3">
        <f>ROUND(A730*Расчет!E744*0.21/365,2)</f>
        <v>0</v>
      </c>
      <c r="X730" s="3">
        <f t="shared" si="91"/>
        <v>0</v>
      </c>
      <c r="Y730" s="3">
        <f>IF(($Q$2-Расчет!X744)&gt;0,($Q$2-Расчет!X744),0)</f>
        <v>0</v>
      </c>
      <c r="Z730" s="3">
        <f t="shared" si="92"/>
        <v>0</v>
      </c>
      <c r="AA730" s="3">
        <f>IF(IF(Y730&gt;0,$Q$3-$Q$2,$Q$3-Расчет!X744)&gt;0,IF(Y730&gt;0,$Q$3-$Q$2,$Q$3-Расчет!X744),0)</f>
        <v>0</v>
      </c>
      <c r="AB730" s="3">
        <f t="shared" si="93"/>
        <v>0</v>
      </c>
      <c r="AC730" s="3">
        <f>IF(IF(AA730&gt;0,$Q$4-$Q$3,$Q$4-Расчет!X744)&gt;0,IF(AA730&gt;0,$Q$4-$Q$3,$Q$4-Расчет!X744),0)</f>
        <v>0</v>
      </c>
      <c r="AD730" s="3">
        <f t="shared" si="94"/>
        <v>0</v>
      </c>
      <c r="AE730" s="3">
        <f>IF(IF(AC730&gt;0,$Q$5-$Q$4,$Q$5-Расчет!X744)&gt;0,IF(AC730&gt;0,$Q$5-$Q$4,$Q$5-Расчет!X744),0)</f>
        <v>0</v>
      </c>
      <c r="AF730" s="3">
        <f t="shared" si="95"/>
        <v>0</v>
      </c>
      <c r="AG730" s="3">
        <f>IF(IF(AE730&gt;0,$Q$6-$Q$5,$Q$6-Расчет!X744)&gt;0,IF(AE730&gt;0,$Q$6-$Q$5,$Q$6-Расчет!X744),0)</f>
        <v>0</v>
      </c>
      <c r="AH730" s="3">
        <f t="shared" si="96"/>
        <v>0</v>
      </c>
    </row>
    <row r="731" spans="1:34" x14ac:dyDescent="0.25">
      <c r="A731" s="3">
        <f>IF(Расчет!H745='ФОРМУЛЫ!'!$B$4,Расчет!G745*Расчет!$N$28,IF(Расчет!H745='ФОРМУЛЫ!'!$B$5,Расчет!G745,IF(Расчет!H745='ФОРМУЛЫ!'!$B$6,Расчет!G745*Расчет!$O$28,0)))</f>
        <v>0</v>
      </c>
      <c r="B731" s="3">
        <f>A731*Расчет!E745</f>
        <v>0</v>
      </c>
      <c r="C731" s="3">
        <f>IF(Расчет!J745='ФОРМУЛЫ!'!$B$3,Расчет!G745*Расчет!I745/100,IF(Расчет!J745='ФОРМУЛЫ!'!$B$4,Расчет!I745*Расчет!$N$28,IF(Расчет!J745='ФОРМУЛЫ!'!$B$5,Расчет!I745,IF(Расчет!J745='ФОРМУЛЫ!'!$B$6,Расчет!I745*Расчет!$O$28,0))))</f>
        <v>0</v>
      </c>
      <c r="D731" s="3">
        <f>C731*Расчет!E745</f>
        <v>0</v>
      </c>
      <c r="E731" s="3">
        <f t="shared" si="89"/>
        <v>0</v>
      </c>
      <c r="F731" s="3">
        <f>E731*Расчет!E745</f>
        <v>0</v>
      </c>
      <c r="G731" s="3">
        <f>IF(Расчет!M745="",'ФОРМУЛЫ!'!E731*(100+Расчет!$M$28)/100,'ФОРМУЛЫ!'!E731*(100+Расчет!M745)/100)</f>
        <v>0</v>
      </c>
      <c r="H731" s="7">
        <f>IF(Расчет!M745="",ROUND(Расчет!K745*(1+Расчет!$M$28/100),0),ROUND(Расчет!K745*(1+Расчет!M745/100),0))</f>
        <v>0</v>
      </c>
      <c r="I731" s="7">
        <f>IF(Расчет!M745="",(Расчет!$M$28+100)/100,(Расчет!M745+100)/100)</f>
        <v>1.2</v>
      </c>
      <c r="J731" s="5">
        <f>IF(Расчет!P745="",IF($O$16=0,'ФОРМУЛЫ!'!H731,ROUND(Расчет!K745*'ФОРМУЛЫ!'!I731+L731,0)),Расчет!P745)</f>
        <v>0</v>
      </c>
      <c r="K731" s="5">
        <f>J731*Расчет!E745</f>
        <v>0</v>
      </c>
      <c r="L731" s="3">
        <f>IF($O$16=0,0,$M$16*(Расчет!K745/$O$16))</f>
        <v>0</v>
      </c>
      <c r="O731" s="3">
        <f>IF(Расчет!P745=0,Расчет!L745,0)</f>
        <v>0</v>
      </c>
      <c r="P731" s="12">
        <f t="shared" si="90"/>
        <v>0</v>
      </c>
      <c r="Q731" s="3">
        <f>IF(Расчет!H745='ФОРМУЛЫ!'!$B$5,'ФОРМУЛЫ!'!A731,0)</f>
        <v>0</v>
      </c>
      <c r="R731" s="3">
        <f>IF(Расчет!H745='ФОРМУЛЫ!'!$B$4,'ФОРМУЛЫ!'!A731,0)</f>
        <v>0</v>
      </c>
      <c r="S731" s="3">
        <f>IF(Расчет!H745='ФОРМУЛЫ!'!$B$6,'ФОРМУЛЫ!'!A731,0)</f>
        <v>0</v>
      </c>
      <c r="T731" s="5">
        <f>ROUND((IF(Расчет!R745='ФОРМУЛЫ!'!$E$3,(A731-A731/1.18),IF(Расчет!R745='ФОРМУЛЫ!'!$E$4,0,IF(Расчет!R745='ФОРМУЛЫ!'!$E$5,(A731-A731/1.1),X))))*Расчет!E745,2)</f>
        <v>0</v>
      </c>
      <c r="U731" s="3">
        <f>ROUND((IF(Расчет!R745='ФОРМУЛЫ!'!$E$3,(J731-J731/1.18),IF(Расчет!R745='ФОРМУЛЫ!'!$E$4,0,IF(Расчет!R745='ФОРМУЛЫ!'!$E$5,(J731-J731/1.1),X))))*Расчет!E745,2)</f>
        <v>0</v>
      </c>
      <c r="V731" s="3">
        <f>ROUND((J731-J731/1.18)*Расчет!E745,2)</f>
        <v>0</v>
      </c>
      <c r="W731" s="3">
        <f>ROUND(A731*Расчет!E745*0.21/365,2)</f>
        <v>0</v>
      </c>
      <c r="X731" s="3">
        <f t="shared" si="91"/>
        <v>0</v>
      </c>
      <c r="Y731" s="3">
        <f>IF(($Q$2-Расчет!X745)&gt;0,($Q$2-Расчет!X745),0)</f>
        <v>0</v>
      </c>
      <c r="Z731" s="3">
        <f t="shared" si="92"/>
        <v>0</v>
      </c>
      <c r="AA731" s="3">
        <f>IF(IF(Y731&gt;0,$Q$3-$Q$2,$Q$3-Расчет!X745)&gt;0,IF(Y731&gt;0,$Q$3-$Q$2,$Q$3-Расчет!X745),0)</f>
        <v>0</v>
      </c>
      <c r="AB731" s="3">
        <f t="shared" si="93"/>
        <v>0</v>
      </c>
      <c r="AC731" s="3">
        <f>IF(IF(AA731&gt;0,$Q$4-$Q$3,$Q$4-Расчет!X745)&gt;0,IF(AA731&gt;0,$Q$4-$Q$3,$Q$4-Расчет!X745),0)</f>
        <v>0</v>
      </c>
      <c r="AD731" s="3">
        <f t="shared" si="94"/>
        <v>0</v>
      </c>
      <c r="AE731" s="3">
        <f>IF(IF(AC731&gt;0,$Q$5-$Q$4,$Q$5-Расчет!X745)&gt;0,IF(AC731&gt;0,$Q$5-$Q$4,$Q$5-Расчет!X745),0)</f>
        <v>0</v>
      </c>
      <c r="AF731" s="3">
        <f t="shared" si="95"/>
        <v>0</v>
      </c>
      <c r="AG731" s="3">
        <f>IF(IF(AE731&gt;0,$Q$6-$Q$5,$Q$6-Расчет!X745)&gt;0,IF(AE731&gt;0,$Q$6-$Q$5,$Q$6-Расчет!X745),0)</f>
        <v>0</v>
      </c>
      <c r="AH731" s="3">
        <f t="shared" si="96"/>
        <v>0</v>
      </c>
    </row>
    <row r="732" spans="1:34" x14ac:dyDescent="0.25">
      <c r="A732" s="3">
        <f>IF(Расчет!H746='ФОРМУЛЫ!'!$B$4,Расчет!G746*Расчет!$N$28,IF(Расчет!H746='ФОРМУЛЫ!'!$B$5,Расчет!G746,IF(Расчет!H746='ФОРМУЛЫ!'!$B$6,Расчет!G746*Расчет!$O$28,0)))</f>
        <v>0</v>
      </c>
      <c r="B732" s="3">
        <f>A732*Расчет!E746</f>
        <v>0</v>
      </c>
      <c r="C732" s="3">
        <f>IF(Расчет!J746='ФОРМУЛЫ!'!$B$3,Расчет!G746*Расчет!I746/100,IF(Расчет!J746='ФОРМУЛЫ!'!$B$4,Расчет!I746*Расчет!$N$28,IF(Расчет!J746='ФОРМУЛЫ!'!$B$5,Расчет!I746,IF(Расчет!J746='ФОРМУЛЫ!'!$B$6,Расчет!I746*Расчет!$O$28,0))))</f>
        <v>0</v>
      </c>
      <c r="D732" s="3">
        <f>C732*Расчет!E746</f>
        <v>0</v>
      </c>
      <c r="E732" s="3">
        <f t="shared" si="89"/>
        <v>0</v>
      </c>
      <c r="F732" s="3">
        <f>E732*Расчет!E746</f>
        <v>0</v>
      </c>
      <c r="G732" s="3">
        <f>IF(Расчет!M746="",'ФОРМУЛЫ!'!E732*(100+Расчет!$M$28)/100,'ФОРМУЛЫ!'!E732*(100+Расчет!M746)/100)</f>
        <v>0</v>
      </c>
      <c r="H732" s="7">
        <f>IF(Расчет!M746="",ROUND(Расчет!K746*(1+Расчет!$M$28/100),0),ROUND(Расчет!K746*(1+Расчет!M746/100),0))</f>
        <v>0</v>
      </c>
      <c r="I732" s="7">
        <f>IF(Расчет!M746="",(Расчет!$M$28+100)/100,(Расчет!M746+100)/100)</f>
        <v>1.2</v>
      </c>
      <c r="J732" s="5">
        <f>IF(Расчет!P746="",IF($O$16=0,'ФОРМУЛЫ!'!H732,ROUND(Расчет!K746*'ФОРМУЛЫ!'!I732+L732,0)),Расчет!P746)</f>
        <v>0</v>
      </c>
      <c r="K732" s="5">
        <f>J732*Расчет!E746</f>
        <v>0</v>
      </c>
      <c r="L732" s="3">
        <f>IF($O$16=0,0,$M$16*(Расчет!K746/$O$16))</f>
        <v>0</v>
      </c>
      <c r="O732" s="3">
        <f>IF(Расчет!P746=0,Расчет!L746,0)</f>
        <v>0</v>
      </c>
      <c r="P732" s="12">
        <f t="shared" si="90"/>
        <v>0</v>
      </c>
      <c r="Q732" s="3">
        <f>IF(Расчет!H746='ФОРМУЛЫ!'!$B$5,'ФОРМУЛЫ!'!A732,0)</f>
        <v>0</v>
      </c>
      <c r="R732" s="3">
        <f>IF(Расчет!H746='ФОРМУЛЫ!'!$B$4,'ФОРМУЛЫ!'!A732,0)</f>
        <v>0</v>
      </c>
      <c r="S732" s="3">
        <f>IF(Расчет!H746='ФОРМУЛЫ!'!$B$6,'ФОРМУЛЫ!'!A732,0)</f>
        <v>0</v>
      </c>
      <c r="T732" s="5">
        <f>ROUND((IF(Расчет!R746='ФОРМУЛЫ!'!$E$3,(A732-A732/1.18),IF(Расчет!R746='ФОРМУЛЫ!'!$E$4,0,IF(Расчет!R746='ФОРМУЛЫ!'!$E$5,(A732-A732/1.1),X))))*Расчет!E746,2)</f>
        <v>0</v>
      </c>
      <c r="U732" s="3">
        <f>ROUND((IF(Расчет!R746='ФОРМУЛЫ!'!$E$3,(J732-J732/1.18),IF(Расчет!R746='ФОРМУЛЫ!'!$E$4,0,IF(Расчет!R746='ФОРМУЛЫ!'!$E$5,(J732-J732/1.1),X))))*Расчет!E746,2)</f>
        <v>0</v>
      </c>
      <c r="V732" s="3">
        <f>ROUND((J732-J732/1.18)*Расчет!E746,2)</f>
        <v>0</v>
      </c>
      <c r="W732" s="3">
        <f>ROUND(A732*Расчет!E746*0.21/365,2)</f>
        <v>0</v>
      </c>
      <c r="X732" s="3">
        <f t="shared" si="91"/>
        <v>0</v>
      </c>
      <c r="Y732" s="3">
        <f>IF(($Q$2-Расчет!X746)&gt;0,($Q$2-Расчет!X746),0)</f>
        <v>0</v>
      </c>
      <c r="Z732" s="3">
        <f t="shared" si="92"/>
        <v>0</v>
      </c>
      <c r="AA732" s="3">
        <f>IF(IF(Y732&gt;0,$Q$3-$Q$2,$Q$3-Расчет!X746)&gt;0,IF(Y732&gt;0,$Q$3-$Q$2,$Q$3-Расчет!X746),0)</f>
        <v>0</v>
      </c>
      <c r="AB732" s="3">
        <f t="shared" si="93"/>
        <v>0</v>
      </c>
      <c r="AC732" s="3">
        <f>IF(IF(AA732&gt;0,$Q$4-$Q$3,$Q$4-Расчет!X746)&gt;0,IF(AA732&gt;0,$Q$4-$Q$3,$Q$4-Расчет!X746),0)</f>
        <v>0</v>
      </c>
      <c r="AD732" s="3">
        <f t="shared" si="94"/>
        <v>0</v>
      </c>
      <c r="AE732" s="3">
        <f>IF(IF(AC732&gt;0,$Q$5-$Q$4,$Q$5-Расчет!X746)&gt;0,IF(AC732&gt;0,$Q$5-$Q$4,$Q$5-Расчет!X746),0)</f>
        <v>0</v>
      </c>
      <c r="AF732" s="3">
        <f t="shared" si="95"/>
        <v>0</v>
      </c>
      <c r="AG732" s="3">
        <f>IF(IF(AE732&gt;0,$Q$6-$Q$5,$Q$6-Расчет!X746)&gt;0,IF(AE732&gt;0,$Q$6-$Q$5,$Q$6-Расчет!X746),0)</f>
        <v>0</v>
      </c>
      <c r="AH732" s="3">
        <f t="shared" si="96"/>
        <v>0</v>
      </c>
    </row>
    <row r="733" spans="1:34" x14ac:dyDescent="0.25">
      <c r="A733" s="3">
        <f>IF(Расчет!H747='ФОРМУЛЫ!'!$B$4,Расчет!G747*Расчет!$N$28,IF(Расчет!H747='ФОРМУЛЫ!'!$B$5,Расчет!G747,IF(Расчет!H747='ФОРМУЛЫ!'!$B$6,Расчет!G747*Расчет!$O$28,0)))</f>
        <v>0</v>
      </c>
      <c r="B733" s="3">
        <f>A733*Расчет!E747</f>
        <v>0</v>
      </c>
      <c r="C733" s="3">
        <f>IF(Расчет!J747='ФОРМУЛЫ!'!$B$3,Расчет!G747*Расчет!I747/100,IF(Расчет!J747='ФОРМУЛЫ!'!$B$4,Расчет!I747*Расчет!$N$28,IF(Расчет!J747='ФОРМУЛЫ!'!$B$5,Расчет!I747,IF(Расчет!J747='ФОРМУЛЫ!'!$B$6,Расчет!I747*Расчет!$O$28,0))))</f>
        <v>0</v>
      </c>
      <c r="D733" s="3">
        <f>C733*Расчет!E747</f>
        <v>0</v>
      </c>
      <c r="E733" s="3">
        <f t="shared" si="89"/>
        <v>0</v>
      </c>
      <c r="F733" s="3">
        <f>E733*Расчет!E747</f>
        <v>0</v>
      </c>
      <c r="G733" s="3">
        <f>IF(Расчет!M747="",'ФОРМУЛЫ!'!E733*(100+Расчет!$M$28)/100,'ФОРМУЛЫ!'!E733*(100+Расчет!M747)/100)</f>
        <v>0</v>
      </c>
      <c r="H733" s="7">
        <f>IF(Расчет!M747="",ROUND(Расчет!K747*(1+Расчет!$M$28/100),0),ROUND(Расчет!K747*(1+Расчет!M747/100),0))</f>
        <v>0</v>
      </c>
      <c r="I733" s="7">
        <f>IF(Расчет!M747="",(Расчет!$M$28+100)/100,(Расчет!M747+100)/100)</f>
        <v>1.2</v>
      </c>
      <c r="J733" s="5">
        <f>IF(Расчет!P747="",IF($O$16=0,'ФОРМУЛЫ!'!H733,ROUND(Расчет!K747*'ФОРМУЛЫ!'!I733+L733,0)),Расчет!P747)</f>
        <v>0</v>
      </c>
      <c r="K733" s="5">
        <f>J733*Расчет!E747</f>
        <v>0</v>
      </c>
      <c r="L733" s="3">
        <f>IF($O$16=0,0,$M$16*(Расчет!K747/$O$16))</f>
        <v>0</v>
      </c>
      <c r="O733" s="3">
        <f>IF(Расчет!P747=0,Расчет!L747,0)</f>
        <v>0</v>
      </c>
      <c r="P733" s="12">
        <f t="shared" si="90"/>
        <v>0</v>
      </c>
      <c r="Q733" s="3">
        <f>IF(Расчет!H747='ФОРМУЛЫ!'!$B$5,'ФОРМУЛЫ!'!A733,0)</f>
        <v>0</v>
      </c>
      <c r="R733" s="3">
        <f>IF(Расчет!H747='ФОРМУЛЫ!'!$B$4,'ФОРМУЛЫ!'!A733,0)</f>
        <v>0</v>
      </c>
      <c r="S733" s="3">
        <f>IF(Расчет!H747='ФОРМУЛЫ!'!$B$6,'ФОРМУЛЫ!'!A733,0)</f>
        <v>0</v>
      </c>
      <c r="T733" s="5">
        <f>ROUND((IF(Расчет!R747='ФОРМУЛЫ!'!$E$3,(A733-A733/1.18),IF(Расчет!R747='ФОРМУЛЫ!'!$E$4,0,IF(Расчет!R747='ФОРМУЛЫ!'!$E$5,(A733-A733/1.1),X))))*Расчет!E747,2)</f>
        <v>0</v>
      </c>
      <c r="U733" s="3">
        <f>ROUND((IF(Расчет!R747='ФОРМУЛЫ!'!$E$3,(J733-J733/1.18),IF(Расчет!R747='ФОРМУЛЫ!'!$E$4,0,IF(Расчет!R747='ФОРМУЛЫ!'!$E$5,(J733-J733/1.1),X))))*Расчет!E747,2)</f>
        <v>0</v>
      </c>
      <c r="V733" s="3">
        <f>ROUND((J733-J733/1.18)*Расчет!E747,2)</f>
        <v>0</v>
      </c>
      <c r="W733" s="3">
        <f>ROUND(A733*Расчет!E747*0.21/365,2)</f>
        <v>0</v>
      </c>
      <c r="X733" s="3">
        <f t="shared" si="91"/>
        <v>0</v>
      </c>
      <c r="Y733" s="3">
        <f>IF(($Q$2-Расчет!X747)&gt;0,($Q$2-Расчет!X747),0)</f>
        <v>0</v>
      </c>
      <c r="Z733" s="3">
        <f t="shared" si="92"/>
        <v>0</v>
      </c>
      <c r="AA733" s="3">
        <f>IF(IF(Y733&gt;0,$Q$3-$Q$2,$Q$3-Расчет!X747)&gt;0,IF(Y733&gt;0,$Q$3-$Q$2,$Q$3-Расчет!X747),0)</f>
        <v>0</v>
      </c>
      <c r="AB733" s="3">
        <f t="shared" si="93"/>
        <v>0</v>
      </c>
      <c r="AC733" s="3">
        <f>IF(IF(AA733&gt;0,$Q$4-$Q$3,$Q$4-Расчет!X747)&gt;0,IF(AA733&gt;0,$Q$4-$Q$3,$Q$4-Расчет!X747),0)</f>
        <v>0</v>
      </c>
      <c r="AD733" s="3">
        <f t="shared" si="94"/>
        <v>0</v>
      </c>
      <c r="AE733" s="3">
        <f>IF(IF(AC733&gt;0,$Q$5-$Q$4,$Q$5-Расчет!X747)&gt;0,IF(AC733&gt;0,$Q$5-$Q$4,$Q$5-Расчет!X747),0)</f>
        <v>0</v>
      </c>
      <c r="AF733" s="3">
        <f t="shared" si="95"/>
        <v>0</v>
      </c>
      <c r="AG733" s="3">
        <f>IF(IF(AE733&gt;0,$Q$6-$Q$5,$Q$6-Расчет!X747)&gt;0,IF(AE733&gt;0,$Q$6-$Q$5,$Q$6-Расчет!X747),0)</f>
        <v>0</v>
      </c>
      <c r="AH733" s="3">
        <f t="shared" si="96"/>
        <v>0</v>
      </c>
    </row>
    <row r="734" spans="1:34" x14ac:dyDescent="0.25">
      <c r="A734" s="3">
        <f>IF(Расчет!H748='ФОРМУЛЫ!'!$B$4,Расчет!G748*Расчет!$N$28,IF(Расчет!H748='ФОРМУЛЫ!'!$B$5,Расчет!G748,IF(Расчет!H748='ФОРМУЛЫ!'!$B$6,Расчет!G748*Расчет!$O$28,0)))</f>
        <v>0</v>
      </c>
      <c r="B734" s="3">
        <f>A734*Расчет!E748</f>
        <v>0</v>
      </c>
      <c r="C734" s="3">
        <f>IF(Расчет!J748='ФОРМУЛЫ!'!$B$3,Расчет!G748*Расчет!I748/100,IF(Расчет!J748='ФОРМУЛЫ!'!$B$4,Расчет!I748*Расчет!$N$28,IF(Расчет!J748='ФОРМУЛЫ!'!$B$5,Расчет!I748,IF(Расчет!J748='ФОРМУЛЫ!'!$B$6,Расчет!I748*Расчет!$O$28,0))))</f>
        <v>0</v>
      </c>
      <c r="D734" s="3">
        <f>C734*Расчет!E748</f>
        <v>0</v>
      </c>
      <c r="E734" s="3">
        <f t="shared" si="89"/>
        <v>0</v>
      </c>
      <c r="F734" s="3">
        <f>E734*Расчет!E748</f>
        <v>0</v>
      </c>
      <c r="G734" s="3">
        <f>IF(Расчет!M748="",'ФОРМУЛЫ!'!E734*(100+Расчет!$M$28)/100,'ФОРМУЛЫ!'!E734*(100+Расчет!M748)/100)</f>
        <v>0</v>
      </c>
      <c r="H734" s="7">
        <f>IF(Расчет!M748="",ROUND(Расчет!K748*(1+Расчет!$M$28/100),0),ROUND(Расчет!K748*(1+Расчет!M748/100),0))</f>
        <v>0</v>
      </c>
      <c r="I734" s="7">
        <f>IF(Расчет!M748="",(Расчет!$M$28+100)/100,(Расчет!M748+100)/100)</f>
        <v>1.2</v>
      </c>
      <c r="J734" s="5">
        <f>IF(Расчет!P748="",IF($O$16=0,'ФОРМУЛЫ!'!H734,ROUND(Расчет!K748*'ФОРМУЛЫ!'!I734+L734,0)),Расчет!P748)</f>
        <v>0</v>
      </c>
      <c r="K734" s="5">
        <f>J734*Расчет!E748</f>
        <v>0</v>
      </c>
      <c r="L734" s="3">
        <f>IF($O$16=0,0,$M$16*(Расчет!K748/$O$16))</f>
        <v>0</v>
      </c>
      <c r="O734" s="3">
        <f>IF(Расчет!P748=0,Расчет!L748,0)</f>
        <v>0</v>
      </c>
      <c r="P734" s="12">
        <f t="shared" si="90"/>
        <v>0</v>
      </c>
      <c r="Q734" s="3">
        <f>IF(Расчет!H748='ФОРМУЛЫ!'!$B$5,'ФОРМУЛЫ!'!A734,0)</f>
        <v>0</v>
      </c>
      <c r="R734" s="3">
        <f>IF(Расчет!H748='ФОРМУЛЫ!'!$B$4,'ФОРМУЛЫ!'!A734,0)</f>
        <v>0</v>
      </c>
      <c r="S734" s="3">
        <f>IF(Расчет!H748='ФОРМУЛЫ!'!$B$6,'ФОРМУЛЫ!'!A734,0)</f>
        <v>0</v>
      </c>
      <c r="T734" s="5">
        <f>ROUND((IF(Расчет!R748='ФОРМУЛЫ!'!$E$3,(A734-A734/1.18),IF(Расчет!R748='ФОРМУЛЫ!'!$E$4,0,IF(Расчет!R748='ФОРМУЛЫ!'!$E$5,(A734-A734/1.1),X))))*Расчет!E748,2)</f>
        <v>0</v>
      </c>
      <c r="U734" s="3">
        <f>ROUND((IF(Расчет!R748='ФОРМУЛЫ!'!$E$3,(J734-J734/1.18),IF(Расчет!R748='ФОРМУЛЫ!'!$E$4,0,IF(Расчет!R748='ФОРМУЛЫ!'!$E$5,(J734-J734/1.1),X))))*Расчет!E748,2)</f>
        <v>0</v>
      </c>
      <c r="V734" s="3">
        <f>ROUND((J734-J734/1.18)*Расчет!E748,2)</f>
        <v>0</v>
      </c>
      <c r="W734" s="3">
        <f>ROUND(A734*Расчет!E748*0.21/365,2)</f>
        <v>0</v>
      </c>
      <c r="X734" s="3">
        <f t="shared" si="91"/>
        <v>0</v>
      </c>
      <c r="Y734" s="3">
        <f>IF(($Q$2-Расчет!X748)&gt;0,($Q$2-Расчет!X748),0)</f>
        <v>0</v>
      </c>
      <c r="Z734" s="3">
        <f t="shared" si="92"/>
        <v>0</v>
      </c>
      <c r="AA734" s="3">
        <f>IF(IF(Y734&gt;0,$Q$3-$Q$2,$Q$3-Расчет!X748)&gt;0,IF(Y734&gt;0,$Q$3-$Q$2,$Q$3-Расчет!X748),0)</f>
        <v>0</v>
      </c>
      <c r="AB734" s="3">
        <f t="shared" si="93"/>
        <v>0</v>
      </c>
      <c r="AC734" s="3">
        <f>IF(IF(AA734&gt;0,$Q$4-$Q$3,$Q$4-Расчет!X748)&gt;0,IF(AA734&gt;0,$Q$4-$Q$3,$Q$4-Расчет!X748),0)</f>
        <v>0</v>
      </c>
      <c r="AD734" s="3">
        <f t="shared" si="94"/>
        <v>0</v>
      </c>
      <c r="AE734" s="3">
        <f>IF(IF(AC734&gt;0,$Q$5-$Q$4,$Q$5-Расчет!X748)&gt;0,IF(AC734&gt;0,$Q$5-$Q$4,$Q$5-Расчет!X748),0)</f>
        <v>0</v>
      </c>
      <c r="AF734" s="3">
        <f t="shared" si="95"/>
        <v>0</v>
      </c>
      <c r="AG734" s="3">
        <f>IF(IF(AE734&gt;0,$Q$6-$Q$5,$Q$6-Расчет!X748)&gt;0,IF(AE734&gt;0,$Q$6-$Q$5,$Q$6-Расчет!X748),0)</f>
        <v>0</v>
      </c>
      <c r="AH734" s="3">
        <f t="shared" si="96"/>
        <v>0</v>
      </c>
    </row>
    <row r="735" spans="1:34" x14ac:dyDescent="0.25">
      <c r="A735" s="3">
        <f>IF(Расчет!H749='ФОРМУЛЫ!'!$B$4,Расчет!G749*Расчет!$N$28,IF(Расчет!H749='ФОРМУЛЫ!'!$B$5,Расчет!G749,IF(Расчет!H749='ФОРМУЛЫ!'!$B$6,Расчет!G749*Расчет!$O$28,0)))</f>
        <v>0</v>
      </c>
      <c r="B735" s="3">
        <f>A735*Расчет!E749</f>
        <v>0</v>
      </c>
      <c r="C735" s="3">
        <f>IF(Расчет!J749='ФОРМУЛЫ!'!$B$3,Расчет!G749*Расчет!I749/100,IF(Расчет!J749='ФОРМУЛЫ!'!$B$4,Расчет!I749*Расчет!$N$28,IF(Расчет!J749='ФОРМУЛЫ!'!$B$5,Расчет!I749,IF(Расчет!J749='ФОРМУЛЫ!'!$B$6,Расчет!I749*Расчет!$O$28,0))))</f>
        <v>0</v>
      </c>
      <c r="D735" s="3">
        <f>C735*Расчет!E749</f>
        <v>0</v>
      </c>
      <c r="E735" s="3">
        <f t="shared" si="89"/>
        <v>0</v>
      </c>
      <c r="F735" s="3">
        <f>E735*Расчет!E749</f>
        <v>0</v>
      </c>
      <c r="G735" s="3">
        <f>IF(Расчет!M749="",'ФОРМУЛЫ!'!E735*(100+Расчет!$M$28)/100,'ФОРМУЛЫ!'!E735*(100+Расчет!M749)/100)</f>
        <v>0</v>
      </c>
      <c r="H735" s="7">
        <f>IF(Расчет!M749="",ROUND(Расчет!K749*(1+Расчет!$M$28/100),0),ROUND(Расчет!K749*(1+Расчет!M749/100),0))</f>
        <v>0</v>
      </c>
      <c r="I735" s="7">
        <f>IF(Расчет!M749="",(Расчет!$M$28+100)/100,(Расчет!M749+100)/100)</f>
        <v>1.2</v>
      </c>
      <c r="J735" s="5">
        <f>IF(Расчет!P749="",IF($O$16=0,'ФОРМУЛЫ!'!H735,ROUND(Расчет!K749*'ФОРМУЛЫ!'!I735+L735,0)),Расчет!P749)</f>
        <v>0</v>
      </c>
      <c r="K735" s="5">
        <f>J735*Расчет!E749</f>
        <v>0</v>
      </c>
      <c r="L735" s="3">
        <f>IF($O$16=0,0,$M$16*(Расчет!K749/$O$16))</f>
        <v>0</v>
      </c>
      <c r="O735" s="3">
        <f>IF(Расчет!P749=0,Расчет!L749,0)</f>
        <v>0</v>
      </c>
      <c r="P735" s="12">
        <f t="shared" si="90"/>
        <v>0</v>
      </c>
      <c r="Q735" s="3">
        <f>IF(Расчет!H749='ФОРМУЛЫ!'!$B$5,'ФОРМУЛЫ!'!A735,0)</f>
        <v>0</v>
      </c>
      <c r="R735" s="3">
        <f>IF(Расчет!H749='ФОРМУЛЫ!'!$B$4,'ФОРМУЛЫ!'!A735,0)</f>
        <v>0</v>
      </c>
      <c r="S735" s="3">
        <f>IF(Расчет!H749='ФОРМУЛЫ!'!$B$6,'ФОРМУЛЫ!'!A735,0)</f>
        <v>0</v>
      </c>
      <c r="T735" s="5">
        <f>ROUND((IF(Расчет!R749='ФОРМУЛЫ!'!$E$3,(A735-A735/1.18),IF(Расчет!R749='ФОРМУЛЫ!'!$E$4,0,IF(Расчет!R749='ФОРМУЛЫ!'!$E$5,(A735-A735/1.1),X))))*Расчет!E749,2)</f>
        <v>0</v>
      </c>
      <c r="U735" s="3">
        <f>ROUND((IF(Расчет!R749='ФОРМУЛЫ!'!$E$3,(J735-J735/1.18),IF(Расчет!R749='ФОРМУЛЫ!'!$E$4,0,IF(Расчет!R749='ФОРМУЛЫ!'!$E$5,(J735-J735/1.1),X))))*Расчет!E749,2)</f>
        <v>0</v>
      </c>
      <c r="V735" s="3">
        <f>ROUND((J735-J735/1.18)*Расчет!E749,2)</f>
        <v>0</v>
      </c>
      <c r="W735" s="3">
        <f>ROUND(A735*Расчет!E749*0.21/365,2)</f>
        <v>0</v>
      </c>
      <c r="X735" s="3">
        <f t="shared" si="91"/>
        <v>0</v>
      </c>
      <c r="Y735" s="3">
        <f>IF(($Q$2-Расчет!X749)&gt;0,($Q$2-Расчет!X749),0)</f>
        <v>0</v>
      </c>
      <c r="Z735" s="3">
        <f t="shared" si="92"/>
        <v>0</v>
      </c>
      <c r="AA735" s="3">
        <f>IF(IF(Y735&gt;0,$Q$3-$Q$2,$Q$3-Расчет!X749)&gt;0,IF(Y735&gt;0,$Q$3-$Q$2,$Q$3-Расчет!X749),0)</f>
        <v>0</v>
      </c>
      <c r="AB735" s="3">
        <f t="shared" si="93"/>
        <v>0</v>
      </c>
      <c r="AC735" s="3">
        <f>IF(IF(AA735&gt;0,$Q$4-$Q$3,$Q$4-Расчет!X749)&gt;0,IF(AA735&gt;0,$Q$4-$Q$3,$Q$4-Расчет!X749),0)</f>
        <v>0</v>
      </c>
      <c r="AD735" s="3">
        <f t="shared" si="94"/>
        <v>0</v>
      </c>
      <c r="AE735" s="3">
        <f>IF(IF(AC735&gt;0,$Q$5-$Q$4,$Q$5-Расчет!X749)&gt;0,IF(AC735&gt;0,$Q$5-$Q$4,$Q$5-Расчет!X749),0)</f>
        <v>0</v>
      </c>
      <c r="AF735" s="3">
        <f t="shared" si="95"/>
        <v>0</v>
      </c>
      <c r="AG735" s="3">
        <f>IF(IF(AE735&gt;0,$Q$6-$Q$5,$Q$6-Расчет!X749)&gt;0,IF(AE735&gt;0,$Q$6-$Q$5,$Q$6-Расчет!X749),0)</f>
        <v>0</v>
      </c>
      <c r="AH735" s="3">
        <f t="shared" si="96"/>
        <v>0</v>
      </c>
    </row>
    <row r="736" spans="1:34" x14ac:dyDescent="0.25">
      <c r="A736" s="3">
        <f>IF(Расчет!H750='ФОРМУЛЫ!'!$B$4,Расчет!G750*Расчет!$N$28,IF(Расчет!H750='ФОРМУЛЫ!'!$B$5,Расчет!G750,IF(Расчет!H750='ФОРМУЛЫ!'!$B$6,Расчет!G750*Расчет!$O$28,0)))</f>
        <v>0</v>
      </c>
      <c r="B736" s="3">
        <f>A736*Расчет!E750</f>
        <v>0</v>
      </c>
      <c r="C736" s="3">
        <f>IF(Расчет!J750='ФОРМУЛЫ!'!$B$3,Расчет!G750*Расчет!I750/100,IF(Расчет!J750='ФОРМУЛЫ!'!$B$4,Расчет!I750*Расчет!$N$28,IF(Расчет!J750='ФОРМУЛЫ!'!$B$5,Расчет!I750,IF(Расчет!J750='ФОРМУЛЫ!'!$B$6,Расчет!I750*Расчет!$O$28,0))))</f>
        <v>0</v>
      </c>
      <c r="D736" s="3">
        <f>C736*Расчет!E750</f>
        <v>0</v>
      </c>
      <c r="E736" s="3">
        <f t="shared" si="89"/>
        <v>0</v>
      </c>
      <c r="F736" s="3">
        <f>E736*Расчет!E750</f>
        <v>0</v>
      </c>
      <c r="G736" s="3">
        <f>IF(Расчет!M750="",'ФОРМУЛЫ!'!E736*(100+Расчет!$M$28)/100,'ФОРМУЛЫ!'!E736*(100+Расчет!M750)/100)</f>
        <v>0</v>
      </c>
      <c r="H736" s="7">
        <f>IF(Расчет!M750="",ROUND(Расчет!K750*(1+Расчет!$M$28/100),0),ROUND(Расчет!K750*(1+Расчет!M750/100),0))</f>
        <v>0</v>
      </c>
      <c r="I736" s="7">
        <f>IF(Расчет!M750="",(Расчет!$M$28+100)/100,(Расчет!M750+100)/100)</f>
        <v>1.2</v>
      </c>
      <c r="J736" s="5">
        <f>IF(Расчет!P750="",IF($O$16=0,'ФОРМУЛЫ!'!H736,ROUND(Расчет!K750*'ФОРМУЛЫ!'!I736+L736,0)),Расчет!P750)</f>
        <v>0</v>
      </c>
      <c r="K736" s="5">
        <f>J736*Расчет!E750</f>
        <v>0</v>
      </c>
      <c r="L736" s="3">
        <f>IF($O$16=0,0,$M$16*(Расчет!K750/$O$16))</f>
        <v>0</v>
      </c>
      <c r="O736" s="3">
        <f>IF(Расчет!P750=0,Расчет!L750,0)</f>
        <v>0</v>
      </c>
      <c r="P736" s="12">
        <f t="shared" si="90"/>
        <v>0</v>
      </c>
      <c r="Q736" s="3">
        <f>IF(Расчет!H750='ФОРМУЛЫ!'!$B$5,'ФОРМУЛЫ!'!A736,0)</f>
        <v>0</v>
      </c>
      <c r="R736" s="3">
        <f>IF(Расчет!H750='ФОРМУЛЫ!'!$B$4,'ФОРМУЛЫ!'!A736,0)</f>
        <v>0</v>
      </c>
      <c r="S736" s="3">
        <f>IF(Расчет!H750='ФОРМУЛЫ!'!$B$6,'ФОРМУЛЫ!'!A736,0)</f>
        <v>0</v>
      </c>
      <c r="T736" s="5">
        <f>ROUND((IF(Расчет!R750='ФОРМУЛЫ!'!$E$3,(A736-A736/1.18),IF(Расчет!R750='ФОРМУЛЫ!'!$E$4,0,IF(Расчет!R750='ФОРМУЛЫ!'!$E$5,(A736-A736/1.1),X))))*Расчет!E750,2)</f>
        <v>0</v>
      </c>
      <c r="U736" s="3">
        <f>ROUND((IF(Расчет!R750='ФОРМУЛЫ!'!$E$3,(J736-J736/1.18),IF(Расчет!R750='ФОРМУЛЫ!'!$E$4,0,IF(Расчет!R750='ФОРМУЛЫ!'!$E$5,(J736-J736/1.1),X))))*Расчет!E750,2)</f>
        <v>0</v>
      </c>
      <c r="V736" s="3">
        <f>ROUND((J736-J736/1.18)*Расчет!E750,2)</f>
        <v>0</v>
      </c>
      <c r="W736" s="3">
        <f>ROUND(A736*Расчет!E750*0.21/365,2)</f>
        <v>0</v>
      </c>
      <c r="X736" s="3">
        <f t="shared" si="91"/>
        <v>0</v>
      </c>
      <c r="Y736" s="3">
        <f>IF(($Q$2-Расчет!X750)&gt;0,($Q$2-Расчет!X750),0)</f>
        <v>0</v>
      </c>
      <c r="Z736" s="3">
        <f t="shared" si="92"/>
        <v>0</v>
      </c>
      <c r="AA736" s="3">
        <f>IF(IF(Y736&gt;0,$Q$3-$Q$2,$Q$3-Расчет!X750)&gt;0,IF(Y736&gt;0,$Q$3-$Q$2,$Q$3-Расчет!X750),0)</f>
        <v>0</v>
      </c>
      <c r="AB736" s="3">
        <f t="shared" si="93"/>
        <v>0</v>
      </c>
      <c r="AC736" s="3">
        <f>IF(IF(AA736&gt;0,$Q$4-$Q$3,$Q$4-Расчет!X750)&gt;0,IF(AA736&gt;0,$Q$4-$Q$3,$Q$4-Расчет!X750),0)</f>
        <v>0</v>
      </c>
      <c r="AD736" s="3">
        <f t="shared" si="94"/>
        <v>0</v>
      </c>
      <c r="AE736" s="3">
        <f>IF(IF(AC736&gt;0,$Q$5-$Q$4,$Q$5-Расчет!X750)&gt;0,IF(AC736&gt;0,$Q$5-$Q$4,$Q$5-Расчет!X750),0)</f>
        <v>0</v>
      </c>
      <c r="AF736" s="3">
        <f t="shared" si="95"/>
        <v>0</v>
      </c>
      <c r="AG736" s="3">
        <f>IF(IF(AE736&gt;0,$Q$6-$Q$5,$Q$6-Расчет!X750)&gt;0,IF(AE736&gt;0,$Q$6-$Q$5,$Q$6-Расчет!X750),0)</f>
        <v>0</v>
      </c>
      <c r="AH736" s="3">
        <f t="shared" si="96"/>
        <v>0</v>
      </c>
    </row>
    <row r="737" spans="1:34" x14ac:dyDescent="0.25">
      <c r="A737" s="3">
        <f>IF(Расчет!H751='ФОРМУЛЫ!'!$B$4,Расчет!G751*Расчет!$N$28,IF(Расчет!H751='ФОРМУЛЫ!'!$B$5,Расчет!G751,IF(Расчет!H751='ФОРМУЛЫ!'!$B$6,Расчет!G751*Расчет!$O$28,0)))</f>
        <v>0</v>
      </c>
      <c r="B737" s="3">
        <f>A737*Расчет!E751</f>
        <v>0</v>
      </c>
      <c r="C737" s="3">
        <f>IF(Расчет!J751='ФОРМУЛЫ!'!$B$3,Расчет!G751*Расчет!I751/100,IF(Расчет!J751='ФОРМУЛЫ!'!$B$4,Расчет!I751*Расчет!$N$28,IF(Расчет!J751='ФОРМУЛЫ!'!$B$5,Расчет!I751,IF(Расчет!J751='ФОРМУЛЫ!'!$B$6,Расчет!I751*Расчет!$O$28,0))))</f>
        <v>0</v>
      </c>
      <c r="D737" s="3">
        <f>C737*Расчет!E751</f>
        <v>0</v>
      </c>
      <c r="E737" s="3">
        <f t="shared" si="89"/>
        <v>0</v>
      </c>
      <c r="F737" s="3">
        <f>E737*Расчет!E751</f>
        <v>0</v>
      </c>
      <c r="G737" s="3">
        <f>IF(Расчет!M751="",'ФОРМУЛЫ!'!E737*(100+Расчет!$M$28)/100,'ФОРМУЛЫ!'!E737*(100+Расчет!M751)/100)</f>
        <v>0</v>
      </c>
      <c r="H737" s="7">
        <f>IF(Расчет!M751="",ROUND(Расчет!K751*(1+Расчет!$M$28/100),0),ROUND(Расчет!K751*(1+Расчет!M751/100),0))</f>
        <v>0</v>
      </c>
      <c r="I737" s="7">
        <f>IF(Расчет!M751="",(Расчет!$M$28+100)/100,(Расчет!M751+100)/100)</f>
        <v>1.2</v>
      </c>
      <c r="J737" s="5">
        <f>IF(Расчет!P751="",IF($O$16=0,'ФОРМУЛЫ!'!H737,ROUND(Расчет!K751*'ФОРМУЛЫ!'!I737+L737,0)),Расчет!P751)</f>
        <v>0</v>
      </c>
      <c r="K737" s="5">
        <f>J737*Расчет!E751</f>
        <v>0</v>
      </c>
      <c r="L737" s="3">
        <f>IF($O$16=0,0,$M$16*(Расчет!K751/$O$16))</f>
        <v>0</v>
      </c>
      <c r="O737" s="3">
        <f>IF(Расчет!P751=0,Расчет!L751,0)</f>
        <v>0</v>
      </c>
      <c r="P737" s="12">
        <f t="shared" si="90"/>
        <v>0</v>
      </c>
      <c r="Q737" s="3">
        <f>IF(Расчет!H751='ФОРМУЛЫ!'!$B$5,'ФОРМУЛЫ!'!A737,0)</f>
        <v>0</v>
      </c>
      <c r="R737" s="3">
        <f>IF(Расчет!H751='ФОРМУЛЫ!'!$B$4,'ФОРМУЛЫ!'!A737,0)</f>
        <v>0</v>
      </c>
      <c r="S737" s="3">
        <f>IF(Расчет!H751='ФОРМУЛЫ!'!$B$6,'ФОРМУЛЫ!'!A737,0)</f>
        <v>0</v>
      </c>
      <c r="T737" s="5">
        <f>ROUND((IF(Расчет!R751='ФОРМУЛЫ!'!$E$3,(A737-A737/1.18),IF(Расчет!R751='ФОРМУЛЫ!'!$E$4,0,IF(Расчет!R751='ФОРМУЛЫ!'!$E$5,(A737-A737/1.1),X))))*Расчет!E751,2)</f>
        <v>0</v>
      </c>
      <c r="U737" s="3">
        <f>ROUND((IF(Расчет!R751='ФОРМУЛЫ!'!$E$3,(J737-J737/1.18),IF(Расчет!R751='ФОРМУЛЫ!'!$E$4,0,IF(Расчет!R751='ФОРМУЛЫ!'!$E$5,(J737-J737/1.1),X))))*Расчет!E751,2)</f>
        <v>0</v>
      </c>
      <c r="V737" s="3">
        <f>ROUND((J737-J737/1.18)*Расчет!E751,2)</f>
        <v>0</v>
      </c>
      <c r="W737" s="3">
        <f>ROUND(A737*Расчет!E751*0.21/365,2)</f>
        <v>0</v>
      </c>
      <c r="X737" s="3">
        <f t="shared" si="91"/>
        <v>0</v>
      </c>
      <c r="Y737" s="3">
        <f>IF(($Q$2-Расчет!X751)&gt;0,($Q$2-Расчет!X751),0)</f>
        <v>0</v>
      </c>
      <c r="Z737" s="3">
        <f t="shared" si="92"/>
        <v>0</v>
      </c>
      <c r="AA737" s="3">
        <f>IF(IF(Y737&gt;0,$Q$3-$Q$2,$Q$3-Расчет!X751)&gt;0,IF(Y737&gt;0,$Q$3-$Q$2,$Q$3-Расчет!X751),0)</f>
        <v>0</v>
      </c>
      <c r="AB737" s="3">
        <f t="shared" si="93"/>
        <v>0</v>
      </c>
      <c r="AC737" s="3">
        <f>IF(IF(AA737&gt;0,$Q$4-$Q$3,$Q$4-Расчет!X751)&gt;0,IF(AA737&gt;0,$Q$4-$Q$3,$Q$4-Расчет!X751),0)</f>
        <v>0</v>
      </c>
      <c r="AD737" s="3">
        <f t="shared" si="94"/>
        <v>0</v>
      </c>
      <c r="AE737" s="3">
        <f>IF(IF(AC737&gt;0,$Q$5-$Q$4,$Q$5-Расчет!X751)&gt;0,IF(AC737&gt;0,$Q$5-$Q$4,$Q$5-Расчет!X751),0)</f>
        <v>0</v>
      </c>
      <c r="AF737" s="3">
        <f t="shared" si="95"/>
        <v>0</v>
      </c>
      <c r="AG737" s="3">
        <f>IF(IF(AE737&gt;0,$Q$6-$Q$5,$Q$6-Расчет!X751)&gt;0,IF(AE737&gt;0,$Q$6-$Q$5,$Q$6-Расчет!X751),0)</f>
        <v>0</v>
      </c>
      <c r="AH737" s="3">
        <f t="shared" si="96"/>
        <v>0</v>
      </c>
    </row>
    <row r="738" spans="1:34" x14ac:dyDescent="0.25">
      <c r="A738" s="3">
        <f>IF(Расчет!H752='ФОРМУЛЫ!'!$B$4,Расчет!G752*Расчет!$N$28,IF(Расчет!H752='ФОРМУЛЫ!'!$B$5,Расчет!G752,IF(Расчет!H752='ФОРМУЛЫ!'!$B$6,Расчет!G752*Расчет!$O$28,0)))</f>
        <v>0</v>
      </c>
      <c r="B738" s="3">
        <f>A738*Расчет!E752</f>
        <v>0</v>
      </c>
      <c r="C738" s="3">
        <f>IF(Расчет!J752='ФОРМУЛЫ!'!$B$3,Расчет!G752*Расчет!I752/100,IF(Расчет!J752='ФОРМУЛЫ!'!$B$4,Расчет!I752*Расчет!$N$28,IF(Расчет!J752='ФОРМУЛЫ!'!$B$5,Расчет!I752,IF(Расчет!J752='ФОРМУЛЫ!'!$B$6,Расчет!I752*Расчет!$O$28,0))))</f>
        <v>0</v>
      </c>
      <c r="D738" s="3">
        <f>C738*Расчет!E752</f>
        <v>0</v>
      </c>
      <c r="E738" s="3">
        <f t="shared" si="89"/>
        <v>0</v>
      </c>
      <c r="F738" s="3">
        <f>E738*Расчет!E752</f>
        <v>0</v>
      </c>
      <c r="G738" s="3">
        <f>IF(Расчет!M752="",'ФОРМУЛЫ!'!E738*(100+Расчет!$M$28)/100,'ФОРМУЛЫ!'!E738*(100+Расчет!M752)/100)</f>
        <v>0</v>
      </c>
      <c r="H738" s="7">
        <f>IF(Расчет!M752="",ROUND(Расчет!K752*(1+Расчет!$M$28/100),0),ROUND(Расчет!K752*(1+Расчет!M752/100),0))</f>
        <v>0</v>
      </c>
      <c r="I738" s="7">
        <f>IF(Расчет!M752="",(Расчет!$M$28+100)/100,(Расчет!M752+100)/100)</f>
        <v>1.2</v>
      </c>
      <c r="J738" s="5">
        <f>IF(Расчет!P752="",IF($O$16=0,'ФОРМУЛЫ!'!H738,ROUND(Расчет!K752*'ФОРМУЛЫ!'!I738+L738,0)),Расчет!P752)</f>
        <v>0</v>
      </c>
      <c r="K738" s="5">
        <f>J738*Расчет!E752</f>
        <v>0</v>
      </c>
      <c r="L738" s="3">
        <f>IF($O$16=0,0,$M$16*(Расчет!K752/$O$16))</f>
        <v>0</v>
      </c>
      <c r="O738" s="3">
        <f>IF(Расчет!P752=0,Расчет!L752,0)</f>
        <v>0</v>
      </c>
      <c r="P738" s="12">
        <f t="shared" si="90"/>
        <v>0</v>
      </c>
      <c r="Q738" s="3">
        <f>IF(Расчет!H752='ФОРМУЛЫ!'!$B$5,'ФОРМУЛЫ!'!A738,0)</f>
        <v>0</v>
      </c>
      <c r="R738" s="3">
        <f>IF(Расчет!H752='ФОРМУЛЫ!'!$B$4,'ФОРМУЛЫ!'!A738,0)</f>
        <v>0</v>
      </c>
      <c r="S738" s="3">
        <f>IF(Расчет!H752='ФОРМУЛЫ!'!$B$6,'ФОРМУЛЫ!'!A738,0)</f>
        <v>0</v>
      </c>
      <c r="T738" s="5">
        <f>ROUND((IF(Расчет!R752='ФОРМУЛЫ!'!$E$3,(A738-A738/1.18),IF(Расчет!R752='ФОРМУЛЫ!'!$E$4,0,IF(Расчет!R752='ФОРМУЛЫ!'!$E$5,(A738-A738/1.1),X))))*Расчет!E752,2)</f>
        <v>0</v>
      </c>
      <c r="U738" s="3">
        <f>ROUND((IF(Расчет!R752='ФОРМУЛЫ!'!$E$3,(J738-J738/1.18),IF(Расчет!R752='ФОРМУЛЫ!'!$E$4,0,IF(Расчет!R752='ФОРМУЛЫ!'!$E$5,(J738-J738/1.1),X))))*Расчет!E752,2)</f>
        <v>0</v>
      </c>
      <c r="V738" s="3">
        <f>ROUND((J738-J738/1.18)*Расчет!E752,2)</f>
        <v>0</v>
      </c>
      <c r="W738" s="3">
        <f>ROUND(A738*Расчет!E752*0.21/365,2)</f>
        <v>0</v>
      </c>
      <c r="X738" s="3">
        <f t="shared" si="91"/>
        <v>0</v>
      </c>
      <c r="Y738" s="3">
        <f>IF(($Q$2-Расчет!X752)&gt;0,($Q$2-Расчет!X752),0)</f>
        <v>0</v>
      </c>
      <c r="Z738" s="3">
        <f t="shared" si="92"/>
        <v>0</v>
      </c>
      <c r="AA738" s="3">
        <f>IF(IF(Y738&gt;0,$Q$3-$Q$2,$Q$3-Расчет!X752)&gt;0,IF(Y738&gt;0,$Q$3-$Q$2,$Q$3-Расчет!X752),0)</f>
        <v>0</v>
      </c>
      <c r="AB738" s="3">
        <f t="shared" si="93"/>
        <v>0</v>
      </c>
      <c r="AC738" s="3">
        <f>IF(IF(AA738&gt;0,$Q$4-$Q$3,$Q$4-Расчет!X752)&gt;0,IF(AA738&gt;0,$Q$4-$Q$3,$Q$4-Расчет!X752),0)</f>
        <v>0</v>
      </c>
      <c r="AD738" s="3">
        <f t="shared" si="94"/>
        <v>0</v>
      </c>
      <c r="AE738" s="3">
        <f>IF(IF(AC738&gt;0,$Q$5-$Q$4,$Q$5-Расчет!X752)&gt;0,IF(AC738&gt;0,$Q$5-$Q$4,$Q$5-Расчет!X752),0)</f>
        <v>0</v>
      </c>
      <c r="AF738" s="3">
        <f t="shared" si="95"/>
        <v>0</v>
      </c>
      <c r="AG738" s="3">
        <f>IF(IF(AE738&gt;0,$Q$6-$Q$5,$Q$6-Расчет!X752)&gt;0,IF(AE738&gt;0,$Q$6-$Q$5,$Q$6-Расчет!X752),0)</f>
        <v>0</v>
      </c>
      <c r="AH738" s="3">
        <f t="shared" si="96"/>
        <v>0</v>
      </c>
    </row>
    <row r="739" spans="1:34" x14ac:dyDescent="0.25">
      <c r="A739" s="3">
        <f>IF(Расчет!H753='ФОРМУЛЫ!'!$B$4,Расчет!G753*Расчет!$N$28,IF(Расчет!H753='ФОРМУЛЫ!'!$B$5,Расчет!G753,IF(Расчет!H753='ФОРМУЛЫ!'!$B$6,Расчет!G753*Расчет!$O$28,0)))</f>
        <v>0</v>
      </c>
      <c r="B739" s="3">
        <f>A739*Расчет!E753</f>
        <v>0</v>
      </c>
      <c r="C739" s="3">
        <f>IF(Расчет!J753='ФОРМУЛЫ!'!$B$3,Расчет!G753*Расчет!I753/100,IF(Расчет!J753='ФОРМУЛЫ!'!$B$4,Расчет!I753*Расчет!$N$28,IF(Расчет!J753='ФОРМУЛЫ!'!$B$5,Расчет!I753,IF(Расчет!J753='ФОРМУЛЫ!'!$B$6,Расчет!I753*Расчет!$O$28,0))))</f>
        <v>0</v>
      </c>
      <c r="D739" s="3">
        <f>C739*Расчет!E753</f>
        <v>0</v>
      </c>
      <c r="E739" s="3">
        <f t="shared" si="89"/>
        <v>0</v>
      </c>
      <c r="F739" s="3">
        <f>E739*Расчет!E753</f>
        <v>0</v>
      </c>
      <c r="G739" s="3">
        <f>IF(Расчет!M753="",'ФОРМУЛЫ!'!E739*(100+Расчет!$M$28)/100,'ФОРМУЛЫ!'!E739*(100+Расчет!M753)/100)</f>
        <v>0</v>
      </c>
      <c r="H739" s="7">
        <f>IF(Расчет!M753="",ROUND(Расчет!K753*(1+Расчет!$M$28/100),0),ROUND(Расчет!K753*(1+Расчет!M753/100),0))</f>
        <v>0</v>
      </c>
      <c r="I739" s="7">
        <f>IF(Расчет!M753="",(Расчет!$M$28+100)/100,(Расчет!M753+100)/100)</f>
        <v>1.2</v>
      </c>
      <c r="J739" s="5">
        <f>IF(Расчет!P753="",IF($O$16=0,'ФОРМУЛЫ!'!H739,ROUND(Расчет!K753*'ФОРМУЛЫ!'!I739+L739,0)),Расчет!P753)</f>
        <v>0</v>
      </c>
      <c r="K739" s="5">
        <f>J739*Расчет!E753</f>
        <v>0</v>
      </c>
      <c r="L739" s="3">
        <f>IF($O$16=0,0,$M$16*(Расчет!K753/$O$16))</f>
        <v>0</v>
      </c>
      <c r="O739" s="3">
        <f>IF(Расчет!P753=0,Расчет!L753,0)</f>
        <v>0</v>
      </c>
      <c r="P739" s="12">
        <f t="shared" si="90"/>
        <v>0</v>
      </c>
      <c r="Q739" s="3">
        <f>IF(Расчет!H753='ФОРМУЛЫ!'!$B$5,'ФОРМУЛЫ!'!A739,0)</f>
        <v>0</v>
      </c>
      <c r="R739" s="3">
        <f>IF(Расчет!H753='ФОРМУЛЫ!'!$B$4,'ФОРМУЛЫ!'!A739,0)</f>
        <v>0</v>
      </c>
      <c r="S739" s="3">
        <f>IF(Расчет!H753='ФОРМУЛЫ!'!$B$6,'ФОРМУЛЫ!'!A739,0)</f>
        <v>0</v>
      </c>
      <c r="T739" s="5">
        <f>ROUND((IF(Расчет!R753='ФОРМУЛЫ!'!$E$3,(A739-A739/1.18),IF(Расчет!R753='ФОРМУЛЫ!'!$E$4,0,IF(Расчет!R753='ФОРМУЛЫ!'!$E$5,(A739-A739/1.1),X))))*Расчет!E753,2)</f>
        <v>0</v>
      </c>
      <c r="U739" s="3">
        <f>ROUND((IF(Расчет!R753='ФОРМУЛЫ!'!$E$3,(J739-J739/1.18),IF(Расчет!R753='ФОРМУЛЫ!'!$E$4,0,IF(Расчет!R753='ФОРМУЛЫ!'!$E$5,(J739-J739/1.1),X))))*Расчет!E753,2)</f>
        <v>0</v>
      </c>
      <c r="V739" s="3">
        <f>ROUND((J739-J739/1.18)*Расчет!E753,2)</f>
        <v>0</v>
      </c>
      <c r="W739" s="3">
        <f>ROUND(A739*Расчет!E753*0.21/365,2)</f>
        <v>0</v>
      </c>
      <c r="X739" s="3">
        <f t="shared" si="91"/>
        <v>0</v>
      </c>
      <c r="Y739" s="3">
        <f>IF(($Q$2-Расчет!X753)&gt;0,($Q$2-Расчет!X753),0)</f>
        <v>0</v>
      </c>
      <c r="Z739" s="3">
        <f t="shared" si="92"/>
        <v>0</v>
      </c>
      <c r="AA739" s="3">
        <f>IF(IF(Y739&gt;0,$Q$3-$Q$2,$Q$3-Расчет!X753)&gt;0,IF(Y739&gt;0,$Q$3-$Q$2,$Q$3-Расчет!X753),0)</f>
        <v>0</v>
      </c>
      <c r="AB739" s="3">
        <f t="shared" si="93"/>
        <v>0</v>
      </c>
      <c r="AC739" s="3">
        <f>IF(IF(AA739&gt;0,$Q$4-$Q$3,$Q$4-Расчет!X753)&gt;0,IF(AA739&gt;0,$Q$4-$Q$3,$Q$4-Расчет!X753),0)</f>
        <v>0</v>
      </c>
      <c r="AD739" s="3">
        <f t="shared" si="94"/>
        <v>0</v>
      </c>
      <c r="AE739" s="3">
        <f>IF(IF(AC739&gt;0,$Q$5-$Q$4,$Q$5-Расчет!X753)&gt;0,IF(AC739&gt;0,$Q$5-$Q$4,$Q$5-Расчет!X753),0)</f>
        <v>0</v>
      </c>
      <c r="AF739" s="3">
        <f t="shared" si="95"/>
        <v>0</v>
      </c>
      <c r="AG739" s="3">
        <f>IF(IF(AE739&gt;0,$Q$6-$Q$5,$Q$6-Расчет!X753)&gt;0,IF(AE739&gt;0,$Q$6-$Q$5,$Q$6-Расчет!X753),0)</f>
        <v>0</v>
      </c>
      <c r="AH739" s="3">
        <f t="shared" si="96"/>
        <v>0</v>
      </c>
    </row>
    <row r="740" spans="1:34" x14ac:dyDescent="0.25">
      <c r="A740" s="3">
        <f>IF(Расчет!H754='ФОРМУЛЫ!'!$B$4,Расчет!G754*Расчет!$N$28,IF(Расчет!H754='ФОРМУЛЫ!'!$B$5,Расчет!G754,IF(Расчет!H754='ФОРМУЛЫ!'!$B$6,Расчет!G754*Расчет!$O$28,0)))</f>
        <v>0</v>
      </c>
      <c r="B740" s="3">
        <f>A740*Расчет!E754</f>
        <v>0</v>
      </c>
      <c r="C740" s="3">
        <f>IF(Расчет!J754='ФОРМУЛЫ!'!$B$3,Расчет!G754*Расчет!I754/100,IF(Расчет!J754='ФОРМУЛЫ!'!$B$4,Расчет!I754*Расчет!$N$28,IF(Расчет!J754='ФОРМУЛЫ!'!$B$5,Расчет!I754,IF(Расчет!J754='ФОРМУЛЫ!'!$B$6,Расчет!I754*Расчет!$O$28,0))))</f>
        <v>0</v>
      </c>
      <c r="D740" s="3">
        <f>C740*Расчет!E754</f>
        <v>0</v>
      </c>
      <c r="E740" s="3">
        <f t="shared" si="89"/>
        <v>0</v>
      </c>
      <c r="F740" s="3">
        <f>E740*Расчет!E754</f>
        <v>0</v>
      </c>
      <c r="G740" s="3">
        <f>IF(Расчет!M754="",'ФОРМУЛЫ!'!E740*(100+Расчет!$M$28)/100,'ФОРМУЛЫ!'!E740*(100+Расчет!M754)/100)</f>
        <v>0</v>
      </c>
      <c r="H740" s="7">
        <f>IF(Расчет!M754="",ROUND(Расчет!K754*(1+Расчет!$M$28/100),0),ROUND(Расчет!K754*(1+Расчет!M754/100),0))</f>
        <v>0</v>
      </c>
      <c r="I740" s="7">
        <f>IF(Расчет!M754="",(Расчет!$M$28+100)/100,(Расчет!M754+100)/100)</f>
        <v>1.2</v>
      </c>
      <c r="J740" s="5">
        <f>IF(Расчет!P754="",IF($O$16=0,'ФОРМУЛЫ!'!H740,ROUND(Расчет!K754*'ФОРМУЛЫ!'!I740+L740,0)),Расчет!P754)</f>
        <v>0</v>
      </c>
      <c r="K740" s="5">
        <f>J740*Расчет!E754</f>
        <v>0</v>
      </c>
      <c r="L740" s="3">
        <f>IF($O$16=0,0,$M$16*(Расчет!K754/$O$16))</f>
        <v>0</v>
      </c>
      <c r="O740" s="3">
        <f>IF(Расчет!P754=0,Расчет!L754,0)</f>
        <v>0</v>
      </c>
      <c r="P740" s="12">
        <f t="shared" si="90"/>
        <v>0</v>
      </c>
      <c r="Q740" s="3">
        <f>IF(Расчет!H754='ФОРМУЛЫ!'!$B$5,'ФОРМУЛЫ!'!A740,0)</f>
        <v>0</v>
      </c>
      <c r="R740" s="3">
        <f>IF(Расчет!H754='ФОРМУЛЫ!'!$B$4,'ФОРМУЛЫ!'!A740,0)</f>
        <v>0</v>
      </c>
      <c r="S740" s="3">
        <f>IF(Расчет!H754='ФОРМУЛЫ!'!$B$6,'ФОРМУЛЫ!'!A740,0)</f>
        <v>0</v>
      </c>
      <c r="T740" s="5">
        <f>ROUND((IF(Расчет!R754='ФОРМУЛЫ!'!$E$3,(A740-A740/1.18),IF(Расчет!R754='ФОРМУЛЫ!'!$E$4,0,IF(Расчет!R754='ФОРМУЛЫ!'!$E$5,(A740-A740/1.1),X))))*Расчет!E754,2)</f>
        <v>0</v>
      </c>
      <c r="U740" s="3">
        <f>ROUND((IF(Расчет!R754='ФОРМУЛЫ!'!$E$3,(J740-J740/1.18),IF(Расчет!R754='ФОРМУЛЫ!'!$E$4,0,IF(Расчет!R754='ФОРМУЛЫ!'!$E$5,(J740-J740/1.1),X))))*Расчет!E754,2)</f>
        <v>0</v>
      </c>
      <c r="V740" s="3">
        <f>ROUND((J740-J740/1.18)*Расчет!E754,2)</f>
        <v>0</v>
      </c>
      <c r="W740" s="3">
        <f>ROUND(A740*Расчет!E754*0.21/365,2)</f>
        <v>0</v>
      </c>
      <c r="X740" s="3">
        <f t="shared" si="91"/>
        <v>0</v>
      </c>
      <c r="Y740" s="3">
        <f>IF(($Q$2-Расчет!X754)&gt;0,($Q$2-Расчет!X754),0)</f>
        <v>0</v>
      </c>
      <c r="Z740" s="3">
        <f t="shared" si="92"/>
        <v>0</v>
      </c>
      <c r="AA740" s="3">
        <f>IF(IF(Y740&gt;0,$Q$3-$Q$2,$Q$3-Расчет!X754)&gt;0,IF(Y740&gt;0,$Q$3-$Q$2,$Q$3-Расчет!X754),0)</f>
        <v>0</v>
      </c>
      <c r="AB740" s="3">
        <f t="shared" si="93"/>
        <v>0</v>
      </c>
      <c r="AC740" s="3">
        <f>IF(IF(AA740&gt;0,$Q$4-$Q$3,$Q$4-Расчет!X754)&gt;0,IF(AA740&gt;0,$Q$4-$Q$3,$Q$4-Расчет!X754),0)</f>
        <v>0</v>
      </c>
      <c r="AD740" s="3">
        <f t="shared" si="94"/>
        <v>0</v>
      </c>
      <c r="AE740" s="3">
        <f>IF(IF(AC740&gt;0,$Q$5-$Q$4,$Q$5-Расчет!X754)&gt;0,IF(AC740&gt;0,$Q$5-$Q$4,$Q$5-Расчет!X754),0)</f>
        <v>0</v>
      </c>
      <c r="AF740" s="3">
        <f t="shared" si="95"/>
        <v>0</v>
      </c>
      <c r="AG740" s="3">
        <f>IF(IF(AE740&gt;0,$Q$6-$Q$5,$Q$6-Расчет!X754)&gt;0,IF(AE740&gt;0,$Q$6-$Q$5,$Q$6-Расчет!X754),0)</f>
        <v>0</v>
      </c>
      <c r="AH740" s="3">
        <f t="shared" si="96"/>
        <v>0</v>
      </c>
    </row>
    <row r="741" spans="1:34" x14ac:dyDescent="0.25">
      <c r="A741" s="3">
        <f>IF(Расчет!H755='ФОРМУЛЫ!'!$B$4,Расчет!G755*Расчет!$N$28,IF(Расчет!H755='ФОРМУЛЫ!'!$B$5,Расчет!G755,IF(Расчет!H755='ФОРМУЛЫ!'!$B$6,Расчет!G755*Расчет!$O$28,0)))</f>
        <v>0</v>
      </c>
      <c r="B741" s="3">
        <f>A741*Расчет!E755</f>
        <v>0</v>
      </c>
      <c r="C741" s="3">
        <f>IF(Расчет!J755='ФОРМУЛЫ!'!$B$3,Расчет!G755*Расчет!I755/100,IF(Расчет!J755='ФОРМУЛЫ!'!$B$4,Расчет!I755*Расчет!$N$28,IF(Расчет!J755='ФОРМУЛЫ!'!$B$5,Расчет!I755,IF(Расчет!J755='ФОРМУЛЫ!'!$B$6,Расчет!I755*Расчет!$O$28,0))))</f>
        <v>0</v>
      </c>
      <c r="D741" s="3">
        <f>C741*Расчет!E755</f>
        <v>0</v>
      </c>
      <c r="E741" s="3">
        <f t="shared" si="89"/>
        <v>0</v>
      </c>
      <c r="F741" s="3">
        <f>E741*Расчет!E755</f>
        <v>0</v>
      </c>
      <c r="G741" s="3">
        <f>IF(Расчет!M755="",'ФОРМУЛЫ!'!E741*(100+Расчет!$M$28)/100,'ФОРМУЛЫ!'!E741*(100+Расчет!M755)/100)</f>
        <v>0</v>
      </c>
      <c r="H741" s="7">
        <f>IF(Расчет!M755="",ROUND(Расчет!K755*(1+Расчет!$M$28/100),0),ROUND(Расчет!K755*(1+Расчет!M755/100),0))</f>
        <v>0</v>
      </c>
      <c r="I741" s="7">
        <f>IF(Расчет!M755="",(Расчет!$M$28+100)/100,(Расчет!M755+100)/100)</f>
        <v>1.2</v>
      </c>
      <c r="J741" s="5">
        <f>IF(Расчет!P755="",IF($O$16=0,'ФОРМУЛЫ!'!H741,ROUND(Расчет!K755*'ФОРМУЛЫ!'!I741+L741,0)),Расчет!P755)</f>
        <v>0</v>
      </c>
      <c r="K741" s="5">
        <f>J741*Расчет!E755</f>
        <v>0</v>
      </c>
      <c r="L741" s="3">
        <f>IF($O$16=0,0,$M$16*(Расчет!K755/$O$16))</f>
        <v>0</v>
      </c>
      <c r="O741" s="3">
        <f>IF(Расчет!P755=0,Расчет!L755,0)</f>
        <v>0</v>
      </c>
      <c r="P741" s="12">
        <f t="shared" si="90"/>
        <v>0</v>
      </c>
      <c r="Q741" s="3">
        <f>IF(Расчет!H755='ФОРМУЛЫ!'!$B$5,'ФОРМУЛЫ!'!A741,0)</f>
        <v>0</v>
      </c>
      <c r="R741" s="3">
        <f>IF(Расчет!H755='ФОРМУЛЫ!'!$B$4,'ФОРМУЛЫ!'!A741,0)</f>
        <v>0</v>
      </c>
      <c r="S741" s="3">
        <f>IF(Расчет!H755='ФОРМУЛЫ!'!$B$6,'ФОРМУЛЫ!'!A741,0)</f>
        <v>0</v>
      </c>
      <c r="T741" s="5">
        <f>ROUND((IF(Расчет!R755='ФОРМУЛЫ!'!$E$3,(A741-A741/1.18),IF(Расчет!R755='ФОРМУЛЫ!'!$E$4,0,IF(Расчет!R755='ФОРМУЛЫ!'!$E$5,(A741-A741/1.1),X))))*Расчет!E755,2)</f>
        <v>0</v>
      </c>
      <c r="U741" s="3">
        <f>ROUND((IF(Расчет!R755='ФОРМУЛЫ!'!$E$3,(J741-J741/1.18),IF(Расчет!R755='ФОРМУЛЫ!'!$E$4,0,IF(Расчет!R755='ФОРМУЛЫ!'!$E$5,(J741-J741/1.1),X))))*Расчет!E755,2)</f>
        <v>0</v>
      </c>
      <c r="V741" s="3">
        <f>ROUND((J741-J741/1.18)*Расчет!E755,2)</f>
        <v>0</v>
      </c>
      <c r="W741" s="3">
        <f>ROUND(A741*Расчет!E755*0.21/365,2)</f>
        <v>0</v>
      </c>
      <c r="X741" s="3">
        <f t="shared" si="91"/>
        <v>0</v>
      </c>
      <c r="Y741" s="3">
        <f>IF(($Q$2-Расчет!X755)&gt;0,($Q$2-Расчет!X755),0)</f>
        <v>0</v>
      </c>
      <c r="Z741" s="3">
        <f t="shared" si="92"/>
        <v>0</v>
      </c>
      <c r="AA741" s="3">
        <f>IF(IF(Y741&gt;0,$Q$3-$Q$2,$Q$3-Расчет!X755)&gt;0,IF(Y741&gt;0,$Q$3-$Q$2,$Q$3-Расчет!X755),0)</f>
        <v>0</v>
      </c>
      <c r="AB741" s="3">
        <f t="shared" si="93"/>
        <v>0</v>
      </c>
      <c r="AC741" s="3">
        <f>IF(IF(AA741&gt;0,$Q$4-$Q$3,$Q$4-Расчет!X755)&gt;0,IF(AA741&gt;0,$Q$4-$Q$3,$Q$4-Расчет!X755),0)</f>
        <v>0</v>
      </c>
      <c r="AD741" s="3">
        <f t="shared" si="94"/>
        <v>0</v>
      </c>
      <c r="AE741" s="3">
        <f>IF(IF(AC741&gt;0,$Q$5-$Q$4,$Q$5-Расчет!X755)&gt;0,IF(AC741&gt;0,$Q$5-$Q$4,$Q$5-Расчет!X755),0)</f>
        <v>0</v>
      </c>
      <c r="AF741" s="3">
        <f t="shared" si="95"/>
        <v>0</v>
      </c>
      <c r="AG741" s="3">
        <f>IF(IF(AE741&gt;0,$Q$6-$Q$5,$Q$6-Расчет!X755)&gt;0,IF(AE741&gt;0,$Q$6-$Q$5,$Q$6-Расчет!X755),0)</f>
        <v>0</v>
      </c>
      <c r="AH741" s="3">
        <f t="shared" si="96"/>
        <v>0</v>
      </c>
    </row>
    <row r="742" spans="1:34" x14ac:dyDescent="0.25">
      <c r="A742" s="3">
        <f>IF(Расчет!H756='ФОРМУЛЫ!'!$B$4,Расчет!G756*Расчет!$N$28,IF(Расчет!H756='ФОРМУЛЫ!'!$B$5,Расчет!G756,IF(Расчет!H756='ФОРМУЛЫ!'!$B$6,Расчет!G756*Расчет!$O$28,0)))</f>
        <v>0</v>
      </c>
      <c r="B742" s="3">
        <f>A742*Расчет!E756</f>
        <v>0</v>
      </c>
      <c r="C742" s="3">
        <f>IF(Расчет!J756='ФОРМУЛЫ!'!$B$3,Расчет!G756*Расчет!I756/100,IF(Расчет!J756='ФОРМУЛЫ!'!$B$4,Расчет!I756*Расчет!$N$28,IF(Расчет!J756='ФОРМУЛЫ!'!$B$5,Расчет!I756,IF(Расчет!J756='ФОРМУЛЫ!'!$B$6,Расчет!I756*Расчет!$O$28,0))))</f>
        <v>0</v>
      </c>
      <c r="D742" s="3">
        <f>C742*Расчет!E756</f>
        <v>0</v>
      </c>
      <c r="E742" s="3">
        <f t="shared" si="89"/>
        <v>0</v>
      </c>
      <c r="F742" s="3">
        <f>E742*Расчет!E756</f>
        <v>0</v>
      </c>
      <c r="G742" s="3">
        <f>IF(Расчет!M756="",'ФОРМУЛЫ!'!E742*(100+Расчет!$M$28)/100,'ФОРМУЛЫ!'!E742*(100+Расчет!M756)/100)</f>
        <v>0</v>
      </c>
      <c r="H742" s="7">
        <f>IF(Расчет!M756="",ROUND(Расчет!K756*(1+Расчет!$M$28/100),0),ROUND(Расчет!K756*(1+Расчет!M756/100),0))</f>
        <v>0</v>
      </c>
      <c r="I742" s="7">
        <f>IF(Расчет!M756="",(Расчет!$M$28+100)/100,(Расчет!M756+100)/100)</f>
        <v>1.2</v>
      </c>
      <c r="J742" s="5">
        <f>IF(Расчет!P756="",IF($O$16=0,'ФОРМУЛЫ!'!H742,ROUND(Расчет!K756*'ФОРМУЛЫ!'!I742+L742,0)),Расчет!P756)</f>
        <v>0</v>
      </c>
      <c r="K742" s="5">
        <f>J742*Расчет!E756</f>
        <v>0</v>
      </c>
      <c r="L742" s="3">
        <f>IF($O$16=0,0,$M$16*(Расчет!K756/$O$16))</f>
        <v>0</v>
      </c>
      <c r="O742" s="3">
        <f>IF(Расчет!P756=0,Расчет!L756,0)</f>
        <v>0</v>
      </c>
      <c r="P742" s="12">
        <f t="shared" si="90"/>
        <v>0</v>
      </c>
      <c r="Q742" s="3">
        <f>IF(Расчет!H756='ФОРМУЛЫ!'!$B$5,'ФОРМУЛЫ!'!A742,0)</f>
        <v>0</v>
      </c>
      <c r="R742" s="3">
        <f>IF(Расчет!H756='ФОРМУЛЫ!'!$B$4,'ФОРМУЛЫ!'!A742,0)</f>
        <v>0</v>
      </c>
      <c r="S742" s="3">
        <f>IF(Расчет!H756='ФОРМУЛЫ!'!$B$6,'ФОРМУЛЫ!'!A742,0)</f>
        <v>0</v>
      </c>
      <c r="T742" s="5">
        <f>ROUND((IF(Расчет!R756='ФОРМУЛЫ!'!$E$3,(A742-A742/1.18),IF(Расчет!R756='ФОРМУЛЫ!'!$E$4,0,IF(Расчет!R756='ФОРМУЛЫ!'!$E$5,(A742-A742/1.1),X))))*Расчет!E756,2)</f>
        <v>0</v>
      </c>
      <c r="U742" s="3">
        <f>ROUND((IF(Расчет!R756='ФОРМУЛЫ!'!$E$3,(J742-J742/1.18),IF(Расчет!R756='ФОРМУЛЫ!'!$E$4,0,IF(Расчет!R756='ФОРМУЛЫ!'!$E$5,(J742-J742/1.1),X))))*Расчет!E756,2)</f>
        <v>0</v>
      </c>
      <c r="V742" s="3">
        <f>ROUND((J742-J742/1.18)*Расчет!E756,2)</f>
        <v>0</v>
      </c>
      <c r="W742" s="3">
        <f>ROUND(A742*Расчет!E756*0.21/365,2)</f>
        <v>0</v>
      </c>
      <c r="X742" s="3">
        <f t="shared" si="91"/>
        <v>0</v>
      </c>
      <c r="Y742" s="3">
        <f>IF(($Q$2-Расчет!X756)&gt;0,($Q$2-Расчет!X756),0)</f>
        <v>0</v>
      </c>
      <c r="Z742" s="3">
        <f t="shared" si="92"/>
        <v>0</v>
      </c>
      <c r="AA742" s="3">
        <f>IF(IF(Y742&gt;0,$Q$3-$Q$2,$Q$3-Расчет!X756)&gt;0,IF(Y742&gt;0,$Q$3-$Q$2,$Q$3-Расчет!X756),0)</f>
        <v>0</v>
      </c>
      <c r="AB742" s="3">
        <f t="shared" si="93"/>
        <v>0</v>
      </c>
      <c r="AC742" s="3">
        <f>IF(IF(AA742&gt;0,$Q$4-$Q$3,$Q$4-Расчет!X756)&gt;0,IF(AA742&gt;0,$Q$4-$Q$3,$Q$4-Расчет!X756),0)</f>
        <v>0</v>
      </c>
      <c r="AD742" s="3">
        <f t="shared" si="94"/>
        <v>0</v>
      </c>
      <c r="AE742" s="3">
        <f>IF(IF(AC742&gt;0,$Q$5-$Q$4,$Q$5-Расчет!X756)&gt;0,IF(AC742&gt;0,$Q$5-$Q$4,$Q$5-Расчет!X756),0)</f>
        <v>0</v>
      </c>
      <c r="AF742" s="3">
        <f t="shared" si="95"/>
        <v>0</v>
      </c>
      <c r="AG742" s="3">
        <f>IF(IF(AE742&gt;0,$Q$6-$Q$5,$Q$6-Расчет!X756)&gt;0,IF(AE742&gt;0,$Q$6-$Q$5,$Q$6-Расчет!X756),0)</f>
        <v>0</v>
      </c>
      <c r="AH742" s="3">
        <f t="shared" si="96"/>
        <v>0</v>
      </c>
    </row>
    <row r="743" spans="1:34" x14ac:dyDescent="0.25">
      <c r="A743" s="3">
        <f>IF(Расчет!H757='ФОРМУЛЫ!'!$B$4,Расчет!G757*Расчет!$N$28,IF(Расчет!H757='ФОРМУЛЫ!'!$B$5,Расчет!G757,IF(Расчет!H757='ФОРМУЛЫ!'!$B$6,Расчет!G757*Расчет!$O$28,0)))</f>
        <v>0</v>
      </c>
      <c r="B743" s="3">
        <f>A743*Расчет!E757</f>
        <v>0</v>
      </c>
      <c r="C743" s="3">
        <f>IF(Расчет!J757='ФОРМУЛЫ!'!$B$3,Расчет!G757*Расчет!I757/100,IF(Расчет!J757='ФОРМУЛЫ!'!$B$4,Расчет!I757*Расчет!$N$28,IF(Расчет!J757='ФОРМУЛЫ!'!$B$5,Расчет!I757,IF(Расчет!J757='ФОРМУЛЫ!'!$B$6,Расчет!I757*Расчет!$O$28,0))))</f>
        <v>0</v>
      </c>
      <c r="D743" s="3">
        <f>C743*Расчет!E757</f>
        <v>0</v>
      </c>
      <c r="E743" s="3">
        <f t="shared" si="89"/>
        <v>0</v>
      </c>
      <c r="F743" s="3">
        <f>E743*Расчет!E757</f>
        <v>0</v>
      </c>
      <c r="G743" s="3">
        <f>IF(Расчет!M757="",'ФОРМУЛЫ!'!E743*(100+Расчет!$M$28)/100,'ФОРМУЛЫ!'!E743*(100+Расчет!M757)/100)</f>
        <v>0</v>
      </c>
      <c r="H743" s="7">
        <f>IF(Расчет!M757="",ROUND(Расчет!K757*(1+Расчет!$M$28/100),0),ROUND(Расчет!K757*(1+Расчет!M757/100),0))</f>
        <v>0</v>
      </c>
      <c r="I743" s="7">
        <f>IF(Расчет!M757="",(Расчет!$M$28+100)/100,(Расчет!M757+100)/100)</f>
        <v>1.2</v>
      </c>
      <c r="J743" s="5">
        <f>IF(Расчет!P757="",IF($O$16=0,'ФОРМУЛЫ!'!H743,ROUND(Расчет!K757*'ФОРМУЛЫ!'!I743+L743,0)),Расчет!P757)</f>
        <v>0</v>
      </c>
      <c r="K743" s="5">
        <f>J743*Расчет!E757</f>
        <v>0</v>
      </c>
      <c r="L743" s="3">
        <f>IF($O$16=0,0,$M$16*(Расчет!K757/$O$16))</f>
        <v>0</v>
      </c>
      <c r="O743" s="3">
        <f>IF(Расчет!P757=0,Расчет!L757,0)</f>
        <v>0</v>
      </c>
      <c r="P743" s="12">
        <f t="shared" si="90"/>
        <v>0</v>
      </c>
      <c r="Q743" s="3">
        <f>IF(Расчет!H757='ФОРМУЛЫ!'!$B$5,'ФОРМУЛЫ!'!A743,0)</f>
        <v>0</v>
      </c>
      <c r="R743" s="3">
        <f>IF(Расчет!H757='ФОРМУЛЫ!'!$B$4,'ФОРМУЛЫ!'!A743,0)</f>
        <v>0</v>
      </c>
      <c r="S743" s="3">
        <f>IF(Расчет!H757='ФОРМУЛЫ!'!$B$6,'ФОРМУЛЫ!'!A743,0)</f>
        <v>0</v>
      </c>
      <c r="T743" s="5">
        <f>ROUND((IF(Расчет!R757='ФОРМУЛЫ!'!$E$3,(A743-A743/1.18),IF(Расчет!R757='ФОРМУЛЫ!'!$E$4,0,IF(Расчет!R757='ФОРМУЛЫ!'!$E$5,(A743-A743/1.1),X))))*Расчет!E757,2)</f>
        <v>0</v>
      </c>
      <c r="U743" s="3">
        <f>ROUND((IF(Расчет!R757='ФОРМУЛЫ!'!$E$3,(J743-J743/1.18),IF(Расчет!R757='ФОРМУЛЫ!'!$E$4,0,IF(Расчет!R757='ФОРМУЛЫ!'!$E$5,(J743-J743/1.1),X))))*Расчет!E757,2)</f>
        <v>0</v>
      </c>
      <c r="V743" s="3">
        <f>ROUND((J743-J743/1.18)*Расчет!E757,2)</f>
        <v>0</v>
      </c>
      <c r="W743" s="3">
        <f>ROUND(A743*Расчет!E757*0.21/365,2)</f>
        <v>0</v>
      </c>
      <c r="X743" s="3">
        <f t="shared" si="91"/>
        <v>0</v>
      </c>
      <c r="Y743" s="3">
        <f>IF(($Q$2-Расчет!X757)&gt;0,($Q$2-Расчет!X757),0)</f>
        <v>0</v>
      </c>
      <c r="Z743" s="3">
        <f t="shared" si="92"/>
        <v>0</v>
      </c>
      <c r="AA743" s="3">
        <f>IF(IF(Y743&gt;0,$Q$3-$Q$2,$Q$3-Расчет!X757)&gt;0,IF(Y743&gt;0,$Q$3-$Q$2,$Q$3-Расчет!X757),0)</f>
        <v>0</v>
      </c>
      <c r="AB743" s="3">
        <f t="shared" si="93"/>
        <v>0</v>
      </c>
      <c r="AC743" s="3">
        <f>IF(IF(AA743&gt;0,$Q$4-$Q$3,$Q$4-Расчет!X757)&gt;0,IF(AA743&gt;0,$Q$4-$Q$3,$Q$4-Расчет!X757),0)</f>
        <v>0</v>
      </c>
      <c r="AD743" s="3">
        <f t="shared" si="94"/>
        <v>0</v>
      </c>
      <c r="AE743" s="3">
        <f>IF(IF(AC743&gt;0,$Q$5-$Q$4,$Q$5-Расчет!X757)&gt;0,IF(AC743&gt;0,$Q$5-$Q$4,$Q$5-Расчет!X757),0)</f>
        <v>0</v>
      </c>
      <c r="AF743" s="3">
        <f t="shared" si="95"/>
        <v>0</v>
      </c>
      <c r="AG743" s="3">
        <f>IF(IF(AE743&gt;0,$Q$6-$Q$5,$Q$6-Расчет!X757)&gt;0,IF(AE743&gt;0,$Q$6-$Q$5,$Q$6-Расчет!X757),0)</f>
        <v>0</v>
      </c>
      <c r="AH743" s="3">
        <f t="shared" si="96"/>
        <v>0</v>
      </c>
    </row>
    <row r="744" spans="1:34" x14ac:dyDescent="0.25">
      <c r="A744" s="3">
        <f>IF(Расчет!H758='ФОРМУЛЫ!'!$B$4,Расчет!G758*Расчет!$N$28,IF(Расчет!H758='ФОРМУЛЫ!'!$B$5,Расчет!G758,IF(Расчет!H758='ФОРМУЛЫ!'!$B$6,Расчет!G758*Расчет!$O$28,0)))</f>
        <v>0</v>
      </c>
      <c r="B744" s="3">
        <f>A744*Расчет!E758</f>
        <v>0</v>
      </c>
      <c r="C744" s="3">
        <f>IF(Расчет!J758='ФОРМУЛЫ!'!$B$3,Расчет!G758*Расчет!I758/100,IF(Расчет!J758='ФОРМУЛЫ!'!$B$4,Расчет!I758*Расчет!$N$28,IF(Расчет!J758='ФОРМУЛЫ!'!$B$5,Расчет!I758,IF(Расчет!J758='ФОРМУЛЫ!'!$B$6,Расчет!I758*Расчет!$O$28,0))))</f>
        <v>0</v>
      </c>
      <c r="D744" s="3">
        <f>C744*Расчет!E758</f>
        <v>0</v>
      </c>
      <c r="E744" s="3">
        <f t="shared" si="89"/>
        <v>0</v>
      </c>
      <c r="F744" s="3">
        <f>E744*Расчет!E758</f>
        <v>0</v>
      </c>
      <c r="G744" s="3">
        <f>IF(Расчет!M758="",'ФОРМУЛЫ!'!E744*(100+Расчет!$M$28)/100,'ФОРМУЛЫ!'!E744*(100+Расчет!M758)/100)</f>
        <v>0</v>
      </c>
      <c r="H744" s="7">
        <f>IF(Расчет!M758="",ROUND(Расчет!K758*(1+Расчет!$M$28/100),0),ROUND(Расчет!K758*(1+Расчет!M758/100),0))</f>
        <v>0</v>
      </c>
      <c r="I744" s="7">
        <f>IF(Расчет!M758="",(Расчет!$M$28+100)/100,(Расчет!M758+100)/100)</f>
        <v>1.2</v>
      </c>
      <c r="J744" s="5">
        <f>IF(Расчет!P758="",IF($O$16=0,'ФОРМУЛЫ!'!H744,ROUND(Расчет!K758*'ФОРМУЛЫ!'!I744+L744,0)),Расчет!P758)</f>
        <v>0</v>
      </c>
      <c r="K744" s="5">
        <f>J744*Расчет!E758</f>
        <v>0</v>
      </c>
      <c r="L744" s="3">
        <f>IF($O$16=0,0,$M$16*(Расчет!K758/$O$16))</f>
        <v>0</v>
      </c>
      <c r="O744" s="3">
        <f>IF(Расчет!P758=0,Расчет!L758,0)</f>
        <v>0</v>
      </c>
      <c r="P744" s="12">
        <f t="shared" si="90"/>
        <v>0</v>
      </c>
      <c r="Q744" s="3">
        <f>IF(Расчет!H758='ФОРМУЛЫ!'!$B$5,'ФОРМУЛЫ!'!A744,0)</f>
        <v>0</v>
      </c>
      <c r="R744" s="3">
        <f>IF(Расчет!H758='ФОРМУЛЫ!'!$B$4,'ФОРМУЛЫ!'!A744,0)</f>
        <v>0</v>
      </c>
      <c r="S744" s="3">
        <f>IF(Расчет!H758='ФОРМУЛЫ!'!$B$6,'ФОРМУЛЫ!'!A744,0)</f>
        <v>0</v>
      </c>
      <c r="T744" s="5">
        <f>ROUND((IF(Расчет!R758='ФОРМУЛЫ!'!$E$3,(A744-A744/1.18),IF(Расчет!R758='ФОРМУЛЫ!'!$E$4,0,IF(Расчет!R758='ФОРМУЛЫ!'!$E$5,(A744-A744/1.1),X))))*Расчет!E758,2)</f>
        <v>0</v>
      </c>
      <c r="U744" s="3">
        <f>ROUND((IF(Расчет!R758='ФОРМУЛЫ!'!$E$3,(J744-J744/1.18),IF(Расчет!R758='ФОРМУЛЫ!'!$E$4,0,IF(Расчет!R758='ФОРМУЛЫ!'!$E$5,(J744-J744/1.1),X))))*Расчет!E758,2)</f>
        <v>0</v>
      </c>
      <c r="V744" s="3">
        <f>ROUND((J744-J744/1.18)*Расчет!E758,2)</f>
        <v>0</v>
      </c>
      <c r="W744" s="3">
        <f>ROUND(A744*Расчет!E758*0.21/365,2)</f>
        <v>0</v>
      </c>
      <c r="X744" s="3">
        <f t="shared" si="91"/>
        <v>0</v>
      </c>
      <c r="Y744" s="3">
        <f>IF(($Q$2-Расчет!X758)&gt;0,($Q$2-Расчет!X758),0)</f>
        <v>0</v>
      </c>
      <c r="Z744" s="3">
        <f t="shared" si="92"/>
        <v>0</v>
      </c>
      <c r="AA744" s="3">
        <f>IF(IF(Y744&gt;0,$Q$3-$Q$2,$Q$3-Расчет!X758)&gt;0,IF(Y744&gt;0,$Q$3-$Q$2,$Q$3-Расчет!X758),0)</f>
        <v>0</v>
      </c>
      <c r="AB744" s="3">
        <f t="shared" si="93"/>
        <v>0</v>
      </c>
      <c r="AC744" s="3">
        <f>IF(IF(AA744&gt;0,$Q$4-$Q$3,$Q$4-Расчет!X758)&gt;0,IF(AA744&gt;0,$Q$4-$Q$3,$Q$4-Расчет!X758),0)</f>
        <v>0</v>
      </c>
      <c r="AD744" s="3">
        <f t="shared" si="94"/>
        <v>0</v>
      </c>
      <c r="AE744" s="3">
        <f>IF(IF(AC744&gt;0,$Q$5-$Q$4,$Q$5-Расчет!X758)&gt;0,IF(AC744&gt;0,$Q$5-$Q$4,$Q$5-Расчет!X758),0)</f>
        <v>0</v>
      </c>
      <c r="AF744" s="3">
        <f t="shared" si="95"/>
        <v>0</v>
      </c>
      <c r="AG744" s="3">
        <f>IF(IF(AE744&gt;0,$Q$6-$Q$5,$Q$6-Расчет!X758)&gt;0,IF(AE744&gt;0,$Q$6-$Q$5,$Q$6-Расчет!X758),0)</f>
        <v>0</v>
      </c>
      <c r="AH744" s="3">
        <f t="shared" si="96"/>
        <v>0</v>
      </c>
    </row>
    <row r="745" spans="1:34" x14ac:dyDescent="0.25">
      <c r="A745" s="3">
        <f>IF(Расчет!H759='ФОРМУЛЫ!'!$B$4,Расчет!G759*Расчет!$N$28,IF(Расчет!H759='ФОРМУЛЫ!'!$B$5,Расчет!G759,IF(Расчет!H759='ФОРМУЛЫ!'!$B$6,Расчет!G759*Расчет!$O$28,0)))</f>
        <v>0</v>
      </c>
      <c r="B745" s="3">
        <f>A745*Расчет!E759</f>
        <v>0</v>
      </c>
      <c r="C745" s="3">
        <f>IF(Расчет!J759='ФОРМУЛЫ!'!$B$3,Расчет!G759*Расчет!I759/100,IF(Расчет!J759='ФОРМУЛЫ!'!$B$4,Расчет!I759*Расчет!$N$28,IF(Расчет!J759='ФОРМУЛЫ!'!$B$5,Расчет!I759,IF(Расчет!J759='ФОРМУЛЫ!'!$B$6,Расчет!I759*Расчет!$O$28,0))))</f>
        <v>0</v>
      </c>
      <c r="D745" s="3">
        <f>C745*Расчет!E759</f>
        <v>0</v>
      </c>
      <c r="E745" s="3">
        <f t="shared" si="89"/>
        <v>0</v>
      </c>
      <c r="F745" s="3">
        <f>E745*Расчет!E759</f>
        <v>0</v>
      </c>
      <c r="G745" s="3">
        <f>IF(Расчет!M759="",'ФОРМУЛЫ!'!E745*(100+Расчет!$M$28)/100,'ФОРМУЛЫ!'!E745*(100+Расчет!M759)/100)</f>
        <v>0</v>
      </c>
      <c r="H745" s="7">
        <f>IF(Расчет!M759="",ROUND(Расчет!K759*(1+Расчет!$M$28/100),0),ROUND(Расчет!K759*(1+Расчет!M759/100),0))</f>
        <v>0</v>
      </c>
      <c r="I745" s="7">
        <f>IF(Расчет!M759="",(Расчет!$M$28+100)/100,(Расчет!M759+100)/100)</f>
        <v>1.2</v>
      </c>
      <c r="J745" s="5">
        <f>IF(Расчет!P759="",IF($O$16=0,'ФОРМУЛЫ!'!H745,ROUND(Расчет!K759*'ФОРМУЛЫ!'!I745+L745,0)),Расчет!P759)</f>
        <v>0</v>
      </c>
      <c r="K745" s="5">
        <f>J745*Расчет!E759</f>
        <v>0</v>
      </c>
      <c r="L745" s="3">
        <f>IF($O$16=0,0,$M$16*(Расчет!K759/$O$16))</f>
        <v>0</v>
      </c>
      <c r="O745" s="3">
        <f>IF(Расчет!P759=0,Расчет!L759,0)</f>
        <v>0</v>
      </c>
      <c r="P745" s="12">
        <f t="shared" si="90"/>
        <v>0</v>
      </c>
      <c r="Q745" s="3">
        <f>IF(Расчет!H759='ФОРМУЛЫ!'!$B$5,'ФОРМУЛЫ!'!A745,0)</f>
        <v>0</v>
      </c>
      <c r="R745" s="3">
        <f>IF(Расчет!H759='ФОРМУЛЫ!'!$B$4,'ФОРМУЛЫ!'!A745,0)</f>
        <v>0</v>
      </c>
      <c r="S745" s="3">
        <f>IF(Расчет!H759='ФОРМУЛЫ!'!$B$6,'ФОРМУЛЫ!'!A745,0)</f>
        <v>0</v>
      </c>
      <c r="T745" s="5">
        <f>ROUND((IF(Расчет!R759='ФОРМУЛЫ!'!$E$3,(A745-A745/1.18),IF(Расчет!R759='ФОРМУЛЫ!'!$E$4,0,IF(Расчет!R759='ФОРМУЛЫ!'!$E$5,(A745-A745/1.1),X))))*Расчет!E759,2)</f>
        <v>0</v>
      </c>
      <c r="U745" s="3">
        <f>ROUND((IF(Расчет!R759='ФОРМУЛЫ!'!$E$3,(J745-J745/1.18),IF(Расчет!R759='ФОРМУЛЫ!'!$E$4,0,IF(Расчет!R759='ФОРМУЛЫ!'!$E$5,(J745-J745/1.1),X))))*Расчет!E759,2)</f>
        <v>0</v>
      </c>
      <c r="V745" s="3">
        <f>ROUND((J745-J745/1.18)*Расчет!E759,2)</f>
        <v>0</v>
      </c>
      <c r="W745" s="3">
        <f>ROUND(A745*Расчет!E759*0.21/365,2)</f>
        <v>0</v>
      </c>
      <c r="X745" s="3">
        <f t="shared" si="91"/>
        <v>0</v>
      </c>
      <c r="Y745" s="3">
        <f>IF(($Q$2-Расчет!X759)&gt;0,($Q$2-Расчет!X759),0)</f>
        <v>0</v>
      </c>
      <c r="Z745" s="3">
        <f t="shared" si="92"/>
        <v>0</v>
      </c>
      <c r="AA745" s="3">
        <f>IF(IF(Y745&gt;0,$Q$3-$Q$2,$Q$3-Расчет!X759)&gt;0,IF(Y745&gt;0,$Q$3-$Q$2,$Q$3-Расчет!X759),0)</f>
        <v>0</v>
      </c>
      <c r="AB745" s="3">
        <f t="shared" si="93"/>
        <v>0</v>
      </c>
      <c r="AC745" s="3">
        <f>IF(IF(AA745&gt;0,$Q$4-$Q$3,$Q$4-Расчет!X759)&gt;0,IF(AA745&gt;0,$Q$4-$Q$3,$Q$4-Расчет!X759),0)</f>
        <v>0</v>
      </c>
      <c r="AD745" s="3">
        <f t="shared" si="94"/>
        <v>0</v>
      </c>
      <c r="AE745" s="3">
        <f>IF(IF(AC745&gt;0,$Q$5-$Q$4,$Q$5-Расчет!X759)&gt;0,IF(AC745&gt;0,$Q$5-$Q$4,$Q$5-Расчет!X759),0)</f>
        <v>0</v>
      </c>
      <c r="AF745" s="3">
        <f t="shared" si="95"/>
        <v>0</v>
      </c>
      <c r="AG745" s="3">
        <f>IF(IF(AE745&gt;0,$Q$6-$Q$5,$Q$6-Расчет!X759)&gt;0,IF(AE745&gt;0,$Q$6-$Q$5,$Q$6-Расчет!X759),0)</f>
        <v>0</v>
      </c>
      <c r="AH745" s="3">
        <f t="shared" si="96"/>
        <v>0</v>
      </c>
    </row>
    <row r="746" spans="1:34" x14ac:dyDescent="0.25">
      <c r="A746" s="3">
        <f>IF(Расчет!H760='ФОРМУЛЫ!'!$B$4,Расчет!G760*Расчет!$N$28,IF(Расчет!H760='ФОРМУЛЫ!'!$B$5,Расчет!G760,IF(Расчет!H760='ФОРМУЛЫ!'!$B$6,Расчет!G760*Расчет!$O$28,0)))</f>
        <v>0</v>
      </c>
      <c r="B746" s="3">
        <f>A746*Расчет!E760</f>
        <v>0</v>
      </c>
      <c r="C746" s="3">
        <f>IF(Расчет!J760='ФОРМУЛЫ!'!$B$3,Расчет!G760*Расчет!I760/100,IF(Расчет!J760='ФОРМУЛЫ!'!$B$4,Расчет!I760*Расчет!$N$28,IF(Расчет!J760='ФОРМУЛЫ!'!$B$5,Расчет!I760,IF(Расчет!J760='ФОРМУЛЫ!'!$B$6,Расчет!I760*Расчет!$O$28,0))))</f>
        <v>0</v>
      </c>
      <c r="D746" s="3">
        <f>C746*Расчет!E760</f>
        <v>0</v>
      </c>
      <c r="E746" s="3">
        <f t="shared" si="89"/>
        <v>0</v>
      </c>
      <c r="F746" s="3">
        <f>E746*Расчет!E760</f>
        <v>0</v>
      </c>
      <c r="G746" s="3">
        <f>IF(Расчет!M760="",'ФОРМУЛЫ!'!E746*(100+Расчет!$M$28)/100,'ФОРМУЛЫ!'!E746*(100+Расчет!M760)/100)</f>
        <v>0</v>
      </c>
      <c r="H746" s="7">
        <f>IF(Расчет!M760="",ROUND(Расчет!K760*(1+Расчет!$M$28/100),0),ROUND(Расчет!K760*(1+Расчет!M760/100),0))</f>
        <v>0</v>
      </c>
      <c r="I746" s="7">
        <f>IF(Расчет!M760="",(Расчет!$M$28+100)/100,(Расчет!M760+100)/100)</f>
        <v>1.2</v>
      </c>
      <c r="J746" s="5">
        <f>IF(Расчет!P760="",IF($O$16=0,'ФОРМУЛЫ!'!H746,ROUND(Расчет!K760*'ФОРМУЛЫ!'!I746+L746,0)),Расчет!P760)</f>
        <v>0</v>
      </c>
      <c r="K746" s="5">
        <f>J746*Расчет!E760</f>
        <v>0</v>
      </c>
      <c r="L746" s="3">
        <f>IF($O$16=0,0,$M$16*(Расчет!K760/$O$16))</f>
        <v>0</v>
      </c>
      <c r="O746" s="3">
        <f>IF(Расчет!P760=0,Расчет!L760,0)</f>
        <v>0</v>
      </c>
      <c r="P746" s="12">
        <f t="shared" si="90"/>
        <v>0</v>
      </c>
      <c r="Q746" s="3">
        <f>IF(Расчет!H760='ФОРМУЛЫ!'!$B$5,'ФОРМУЛЫ!'!A746,0)</f>
        <v>0</v>
      </c>
      <c r="R746" s="3">
        <f>IF(Расчет!H760='ФОРМУЛЫ!'!$B$4,'ФОРМУЛЫ!'!A746,0)</f>
        <v>0</v>
      </c>
      <c r="S746" s="3">
        <f>IF(Расчет!H760='ФОРМУЛЫ!'!$B$6,'ФОРМУЛЫ!'!A746,0)</f>
        <v>0</v>
      </c>
      <c r="T746" s="5">
        <f>ROUND((IF(Расчет!R760='ФОРМУЛЫ!'!$E$3,(A746-A746/1.18),IF(Расчет!R760='ФОРМУЛЫ!'!$E$4,0,IF(Расчет!R760='ФОРМУЛЫ!'!$E$5,(A746-A746/1.1),X))))*Расчет!E760,2)</f>
        <v>0</v>
      </c>
      <c r="U746" s="3">
        <f>ROUND((IF(Расчет!R760='ФОРМУЛЫ!'!$E$3,(J746-J746/1.18),IF(Расчет!R760='ФОРМУЛЫ!'!$E$4,0,IF(Расчет!R760='ФОРМУЛЫ!'!$E$5,(J746-J746/1.1),X))))*Расчет!E760,2)</f>
        <v>0</v>
      </c>
      <c r="V746" s="3">
        <f>ROUND((J746-J746/1.18)*Расчет!E760,2)</f>
        <v>0</v>
      </c>
      <c r="W746" s="3">
        <f>ROUND(A746*Расчет!E760*0.21/365,2)</f>
        <v>0</v>
      </c>
      <c r="X746" s="3">
        <f t="shared" si="91"/>
        <v>0</v>
      </c>
      <c r="Y746" s="3">
        <f>IF(($Q$2-Расчет!X760)&gt;0,($Q$2-Расчет!X760),0)</f>
        <v>0</v>
      </c>
      <c r="Z746" s="3">
        <f t="shared" si="92"/>
        <v>0</v>
      </c>
      <c r="AA746" s="3">
        <f>IF(IF(Y746&gt;0,$Q$3-$Q$2,$Q$3-Расчет!X760)&gt;0,IF(Y746&gt;0,$Q$3-$Q$2,$Q$3-Расчет!X760),0)</f>
        <v>0</v>
      </c>
      <c r="AB746" s="3">
        <f t="shared" si="93"/>
        <v>0</v>
      </c>
      <c r="AC746" s="3">
        <f>IF(IF(AA746&gt;0,$Q$4-$Q$3,$Q$4-Расчет!X760)&gt;0,IF(AA746&gt;0,$Q$4-$Q$3,$Q$4-Расчет!X760),0)</f>
        <v>0</v>
      </c>
      <c r="AD746" s="3">
        <f t="shared" si="94"/>
        <v>0</v>
      </c>
      <c r="AE746" s="3">
        <f>IF(IF(AC746&gt;0,$Q$5-$Q$4,$Q$5-Расчет!X760)&gt;0,IF(AC746&gt;0,$Q$5-$Q$4,$Q$5-Расчет!X760),0)</f>
        <v>0</v>
      </c>
      <c r="AF746" s="3">
        <f t="shared" si="95"/>
        <v>0</v>
      </c>
      <c r="AG746" s="3">
        <f>IF(IF(AE746&gt;0,$Q$6-$Q$5,$Q$6-Расчет!X760)&gt;0,IF(AE746&gt;0,$Q$6-$Q$5,$Q$6-Расчет!X760),0)</f>
        <v>0</v>
      </c>
      <c r="AH746" s="3">
        <f t="shared" si="96"/>
        <v>0</v>
      </c>
    </row>
    <row r="747" spans="1:34" x14ac:dyDescent="0.25">
      <c r="A747" s="3">
        <f>IF(Расчет!H761='ФОРМУЛЫ!'!$B$4,Расчет!G761*Расчет!$N$28,IF(Расчет!H761='ФОРМУЛЫ!'!$B$5,Расчет!G761,IF(Расчет!H761='ФОРМУЛЫ!'!$B$6,Расчет!G761*Расчет!$O$28,0)))</f>
        <v>0</v>
      </c>
      <c r="B747" s="3">
        <f>A747*Расчет!E761</f>
        <v>0</v>
      </c>
      <c r="C747" s="3">
        <f>IF(Расчет!J761='ФОРМУЛЫ!'!$B$3,Расчет!G761*Расчет!I761/100,IF(Расчет!J761='ФОРМУЛЫ!'!$B$4,Расчет!I761*Расчет!$N$28,IF(Расчет!J761='ФОРМУЛЫ!'!$B$5,Расчет!I761,IF(Расчет!J761='ФОРМУЛЫ!'!$B$6,Расчет!I761*Расчет!$O$28,0))))</f>
        <v>0</v>
      </c>
      <c r="D747" s="3">
        <f>C747*Расчет!E761</f>
        <v>0</v>
      </c>
      <c r="E747" s="3">
        <f t="shared" si="89"/>
        <v>0</v>
      </c>
      <c r="F747" s="3">
        <f>E747*Расчет!E761</f>
        <v>0</v>
      </c>
      <c r="G747" s="3">
        <f>IF(Расчет!M761="",'ФОРМУЛЫ!'!E747*(100+Расчет!$M$28)/100,'ФОРМУЛЫ!'!E747*(100+Расчет!M761)/100)</f>
        <v>0</v>
      </c>
      <c r="H747" s="7">
        <f>IF(Расчет!M761="",ROUND(Расчет!K761*(1+Расчет!$M$28/100),0),ROUND(Расчет!K761*(1+Расчет!M761/100),0))</f>
        <v>0</v>
      </c>
      <c r="I747" s="7">
        <f>IF(Расчет!M761="",(Расчет!$M$28+100)/100,(Расчет!M761+100)/100)</f>
        <v>1.2</v>
      </c>
      <c r="J747" s="5">
        <f>IF(Расчет!P761="",IF($O$16=0,'ФОРМУЛЫ!'!H747,ROUND(Расчет!K761*'ФОРМУЛЫ!'!I747+L747,0)),Расчет!P761)</f>
        <v>0</v>
      </c>
      <c r="K747" s="5">
        <f>J747*Расчет!E761</f>
        <v>0</v>
      </c>
      <c r="L747" s="3">
        <f>IF($O$16=0,0,$M$16*(Расчет!K761/$O$16))</f>
        <v>0</v>
      </c>
      <c r="O747" s="3">
        <f>IF(Расчет!P761=0,Расчет!L761,0)</f>
        <v>0</v>
      </c>
      <c r="P747" s="12">
        <f t="shared" si="90"/>
        <v>0</v>
      </c>
      <c r="Q747" s="3">
        <f>IF(Расчет!H761='ФОРМУЛЫ!'!$B$5,'ФОРМУЛЫ!'!A747,0)</f>
        <v>0</v>
      </c>
      <c r="R747" s="3">
        <f>IF(Расчет!H761='ФОРМУЛЫ!'!$B$4,'ФОРМУЛЫ!'!A747,0)</f>
        <v>0</v>
      </c>
      <c r="S747" s="3">
        <f>IF(Расчет!H761='ФОРМУЛЫ!'!$B$6,'ФОРМУЛЫ!'!A747,0)</f>
        <v>0</v>
      </c>
      <c r="T747" s="5">
        <f>ROUND((IF(Расчет!R761='ФОРМУЛЫ!'!$E$3,(A747-A747/1.18),IF(Расчет!R761='ФОРМУЛЫ!'!$E$4,0,IF(Расчет!R761='ФОРМУЛЫ!'!$E$5,(A747-A747/1.1),X))))*Расчет!E761,2)</f>
        <v>0</v>
      </c>
      <c r="U747" s="3">
        <f>ROUND((IF(Расчет!R761='ФОРМУЛЫ!'!$E$3,(J747-J747/1.18),IF(Расчет!R761='ФОРМУЛЫ!'!$E$4,0,IF(Расчет!R761='ФОРМУЛЫ!'!$E$5,(J747-J747/1.1),X))))*Расчет!E761,2)</f>
        <v>0</v>
      </c>
      <c r="V747" s="3">
        <f>ROUND((J747-J747/1.18)*Расчет!E761,2)</f>
        <v>0</v>
      </c>
      <c r="W747" s="3">
        <f>ROUND(A747*Расчет!E761*0.21/365,2)</f>
        <v>0</v>
      </c>
      <c r="X747" s="3">
        <f t="shared" si="91"/>
        <v>0</v>
      </c>
      <c r="Y747" s="3">
        <f>IF(($Q$2-Расчет!X761)&gt;0,($Q$2-Расчет!X761),0)</f>
        <v>0</v>
      </c>
      <c r="Z747" s="3">
        <f t="shared" si="92"/>
        <v>0</v>
      </c>
      <c r="AA747" s="3">
        <f>IF(IF(Y747&gt;0,$Q$3-$Q$2,$Q$3-Расчет!X761)&gt;0,IF(Y747&gt;0,$Q$3-$Q$2,$Q$3-Расчет!X761),0)</f>
        <v>0</v>
      </c>
      <c r="AB747" s="3">
        <f t="shared" si="93"/>
        <v>0</v>
      </c>
      <c r="AC747" s="3">
        <f>IF(IF(AA747&gt;0,$Q$4-$Q$3,$Q$4-Расчет!X761)&gt;0,IF(AA747&gt;0,$Q$4-$Q$3,$Q$4-Расчет!X761),0)</f>
        <v>0</v>
      </c>
      <c r="AD747" s="3">
        <f t="shared" si="94"/>
        <v>0</v>
      </c>
      <c r="AE747" s="3">
        <f>IF(IF(AC747&gt;0,$Q$5-$Q$4,$Q$5-Расчет!X761)&gt;0,IF(AC747&gt;0,$Q$5-$Q$4,$Q$5-Расчет!X761),0)</f>
        <v>0</v>
      </c>
      <c r="AF747" s="3">
        <f t="shared" si="95"/>
        <v>0</v>
      </c>
      <c r="AG747" s="3">
        <f>IF(IF(AE747&gt;0,$Q$6-$Q$5,$Q$6-Расчет!X761)&gt;0,IF(AE747&gt;0,$Q$6-$Q$5,$Q$6-Расчет!X761),0)</f>
        <v>0</v>
      </c>
      <c r="AH747" s="3">
        <f t="shared" si="96"/>
        <v>0</v>
      </c>
    </row>
    <row r="748" spans="1:34" x14ac:dyDescent="0.25">
      <c r="A748" s="3">
        <f>IF(Расчет!H762='ФОРМУЛЫ!'!$B$4,Расчет!G762*Расчет!$N$28,IF(Расчет!H762='ФОРМУЛЫ!'!$B$5,Расчет!G762,IF(Расчет!H762='ФОРМУЛЫ!'!$B$6,Расчет!G762*Расчет!$O$28,0)))</f>
        <v>0</v>
      </c>
      <c r="B748" s="3">
        <f>A748*Расчет!E762</f>
        <v>0</v>
      </c>
      <c r="C748" s="3">
        <f>IF(Расчет!J762='ФОРМУЛЫ!'!$B$3,Расчет!G762*Расчет!I762/100,IF(Расчет!J762='ФОРМУЛЫ!'!$B$4,Расчет!I762*Расчет!$N$28,IF(Расчет!J762='ФОРМУЛЫ!'!$B$5,Расчет!I762,IF(Расчет!J762='ФОРМУЛЫ!'!$B$6,Расчет!I762*Расчет!$O$28,0))))</f>
        <v>0</v>
      </c>
      <c r="D748" s="3">
        <f>C748*Расчет!E762</f>
        <v>0</v>
      </c>
      <c r="E748" s="3">
        <f t="shared" si="89"/>
        <v>0</v>
      </c>
      <c r="F748" s="3">
        <f>E748*Расчет!E762</f>
        <v>0</v>
      </c>
      <c r="G748" s="3">
        <f>IF(Расчет!M762="",'ФОРМУЛЫ!'!E748*(100+Расчет!$M$28)/100,'ФОРМУЛЫ!'!E748*(100+Расчет!M762)/100)</f>
        <v>0</v>
      </c>
      <c r="H748" s="7">
        <f>IF(Расчет!M762="",ROUND(Расчет!K762*(1+Расчет!$M$28/100),0),ROUND(Расчет!K762*(1+Расчет!M762/100),0))</f>
        <v>0</v>
      </c>
      <c r="I748" s="7">
        <f>IF(Расчет!M762="",(Расчет!$M$28+100)/100,(Расчет!M762+100)/100)</f>
        <v>1.2</v>
      </c>
      <c r="J748" s="5">
        <f>IF(Расчет!P762="",IF($O$16=0,'ФОРМУЛЫ!'!H748,ROUND(Расчет!K762*'ФОРМУЛЫ!'!I748+L748,0)),Расчет!P762)</f>
        <v>0</v>
      </c>
      <c r="K748" s="5">
        <f>J748*Расчет!E762</f>
        <v>0</v>
      </c>
      <c r="L748" s="3">
        <f>IF($O$16=0,0,$M$16*(Расчет!K762/$O$16))</f>
        <v>0</v>
      </c>
      <c r="O748" s="3">
        <f>IF(Расчет!P762=0,Расчет!L762,0)</f>
        <v>0</v>
      </c>
      <c r="P748" s="12">
        <f t="shared" si="90"/>
        <v>0</v>
      </c>
      <c r="Q748" s="3">
        <f>IF(Расчет!H762='ФОРМУЛЫ!'!$B$5,'ФОРМУЛЫ!'!A748,0)</f>
        <v>0</v>
      </c>
      <c r="R748" s="3">
        <f>IF(Расчет!H762='ФОРМУЛЫ!'!$B$4,'ФОРМУЛЫ!'!A748,0)</f>
        <v>0</v>
      </c>
      <c r="S748" s="3">
        <f>IF(Расчет!H762='ФОРМУЛЫ!'!$B$6,'ФОРМУЛЫ!'!A748,0)</f>
        <v>0</v>
      </c>
      <c r="T748" s="5">
        <f>ROUND((IF(Расчет!R762='ФОРМУЛЫ!'!$E$3,(A748-A748/1.18),IF(Расчет!R762='ФОРМУЛЫ!'!$E$4,0,IF(Расчет!R762='ФОРМУЛЫ!'!$E$5,(A748-A748/1.1),X))))*Расчет!E762,2)</f>
        <v>0</v>
      </c>
      <c r="U748" s="3">
        <f>ROUND((IF(Расчет!R762='ФОРМУЛЫ!'!$E$3,(J748-J748/1.18),IF(Расчет!R762='ФОРМУЛЫ!'!$E$4,0,IF(Расчет!R762='ФОРМУЛЫ!'!$E$5,(J748-J748/1.1),X))))*Расчет!E762,2)</f>
        <v>0</v>
      </c>
      <c r="V748" s="3">
        <f>ROUND((J748-J748/1.18)*Расчет!E762,2)</f>
        <v>0</v>
      </c>
      <c r="W748" s="3">
        <f>ROUND(A748*Расчет!E762*0.21/365,2)</f>
        <v>0</v>
      </c>
      <c r="X748" s="3">
        <f t="shared" si="91"/>
        <v>0</v>
      </c>
      <c r="Y748" s="3">
        <f>IF(($Q$2-Расчет!X762)&gt;0,($Q$2-Расчет!X762),0)</f>
        <v>0</v>
      </c>
      <c r="Z748" s="3">
        <f t="shared" si="92"/>
        <v>0</v>
      </c>
      <c r="AA748" s="3">
        <f>IF(IF(Y748&gt;0,$Q$3-$Q$2,$Q$3-Расчет!X762)&gt;0,IF(Y748&gt;0,$Q$3-$Q$2,$Q$3-Расчет!X762),0)</f>
        <v>0</v>
      </c>
      <c r="AB748" s="3">
        <f t="shared" si="93"/>
        <v>0</v>
      </c>
      <c r="AC748" s="3">
        <f>IF(IF(AA748&gt;0,$Q$4-$Q$3,$Q$4-Расчет!X762)&gt;0,IF(AA748&gt;0,$Q$4-$Q$3,$Q$4-Расчет!X762),0)</f>
        <v>0</v>
      </c>
      <c r="AD748" s="3">
        <f t="shared" si="94"/>
        <v>0</v>
      </c>
      <c r="AE748" s="3">
        <f>IF(IF(AC748&gt;0,$Q$5-$Q$4,$Q$5-Расчет!X762)&gt;0,IF(AC748&gt;0,$Q$5-$Q$4,$Q$5-Расчет!X762),0)</f>
        <v>0</v>
      </c>
      <c r="AF748" s="3">
        <f t="shared" si="95"/>
        <v>0</v>
      </c>
      <c r="AG748" s="3">
        <f>IF(IF(AE748&gt;0,$Q$6-$Q$5,$Q$6-Расчет!X762)&gt;0,IF(AE748&gt;0,$Q$6-$Q$5,$Q$6-Расчет!X762),0)</f>
        <v>0</v>
      </c>
      <c r="AH748" s="3">
        <f t="shared" si="96"/>
        <v>0</v>
      </c>
    </row>
    <row r="749" spans="1:34" x14ac:dyDescent="0.25">
      <c r="A749" s="3">
        <f>IF(Расчет!H763='ФОРМУЛЫ!'!$B$4,Расчет!G763*Расчет!$N$28,IF(Расчет!H763='ФОРМУЛЫ!'!$B$5,Расчет!G763,IF(Расчет!H763='ФОРМУЛЫ!'!$B$6,Расчет!G763*Расчет!$O$28,0)))</f>
        <v>0</v>
      </c>
      <c r="B749" s="3">
        <f>A749*Расчет!E763</f>
        <v>0</v>
      </c>
      <c r="C749" s="3">
        <f>IF(Расчет!J763='ФОРМУЛЫ!'!$B$3,Расчет!G763*Расчет!I763/100,IF(Расчет!J763='ФОРМУЛЫ!'!$B$4,Расчет!I763*Расчет!$N$28,IF(Расчет!J763='ФОРМУЛЫ!'!$B$5,Расчет!I763,IF(Расчет!J763='ФОРМУЛЫ!'!$B$6,Расчет!I763*Расчет!$O$28,0))))</f>
        <v>0</v>
      </c>
      <c r="D749" s="3">
        <f>C749*Расчет!E763</f>
        <v>0</v>
      </c>
      <c r="E749" s="3">
        <f t="shared" si="89"/>
        <v>0</v>
      </c>
      <c r="F749" s="3">
        <f>E749*Расчет!E763</f>
        <v>0</v>
      </c>
      <c r="G749" s="3">
        <f>IF(Расчет!M763="",'ФОРМУЛЫ!'!E749*(100+Расчет!$M$28)/100,'ФОРМУЛЫ!'!E749*(100+Расчет!M763)/100)</f>
        <v>0</v>
      </c>
      <c r="H749" s="7">
        <f>IF(Расчет!M763="",ROUND(Расчет!K763*(1+Расчет!$M$28/100),0),ROUND(Расчет!K763*(1+Расчет!M763/100),0))</f>
        <v>0</v>
      </c>
      <c r="I749" s="7">
        <f>IF(Расчет!M763="",(Расчет!$M$28+100)/100,(Расчет!M763+100)/100)</f>
        <v>1.2</v>
      </c>
      <c r="J749" s="5">
        <f>IF(Расчет!P763="",IF($O$16=0,'ФОРМУЛЫ!'!H749,ROUND(Расчет!K763*'ФОРМУЛЫ!'!I749+L749,0)),Расчет!P763)</f>
        <v>0</v>
      </c>
      <c r="K749" s="5">
        <f>J749*Расчет!E763</f>
        <v>0</v>
      </c>
      <c r="L749" s="3">
        <f>IF($O$16=0,0,$M$16*(Расчет!K763/$O$16))</f>
        <v>0</v>
      </c>
      <c r="O749" s="3">
        <f>IF(Расчет!P763=0,Расчет!L763,0)</f>
        <v>0</v>
      </c>
      <c r="P749" s="12">
        <f t="shared" si="90"/>
        <v>0</v>
      </c>
      <c r="Q749" s="3">
        <f>IF(Расчет!H763='ФОРМУЛЫ!'!$B$5,'ФОРМУЛЫ!'!A749,0)</f>
        <v>0</v>
      </c>
      <c r="R749" s="3">
        <f>IF(Расчет!H763='ФОРМУЛЫ!'!$B$4,'ФОРМУЛЫ!'!A749,0)</f>
        <v>0</v>
      </c>
      <c r="S749" s="3">
        <f>IF(Расчет!H763='ФОРМУЛЫ!'!$B$6,'ФОРМУЛЫ!'!A749,0)</f>
        <v>0</v>
      </c>
      <c r="T749" s="5">
        <f>ROUND((IF(Расчет!R763='ФОРМУЛЫ!'!$E$3,(A749-A749/1.18),IF(Расчет!R763='ФОРМУЛЫ!'!$E$4,0,IF(Расчет!R763='ФОРМУЛЫ!'!$E$5,(A749-A749/1.1),X))))*Расчет!E763,2)</f>
        <v>0</v>
      </c>
      <c r="U749" s="3">
        <f>ROUND((IF(Расчет!R763='ФОРМУЛЫ!'!$E$3,(J749-J749/1.18),IF(Расчет!R763='ФОРМУЛЫ!'!$E$4,0,IF(Расчет!R763='ФОРМУЛЫ!'!$E$5,(J749-J749/1.1),X))))*Расчет!E763,2)</f>
        <v>0</v>
      </c>
      <c r="V749" s="3">
        <f>ROUND((J749-J749/1.18)*Расчет!E763,2)</f>
        <v>0</v>
      </c>
      <c r="W749" s="3">
        <f>ROUND(A749*Расчет!E763*0.21/365,2)</f>
        <v>0</v>
      </c>
      <c r="X749" s="3">
        <f t="shared" si="91"/>
        <v>0</v>
      </c>
      <c r="Y749" s="3">
        <f>IF(($Q$2-Расчет!X763)&gt;0,($Q$2-Расчет!X763),0)</f>
        <v>0</v>
      </c>
      <c r="Z749" s="3">
        <f t="shared" si="92"/>
        <v>0</v>
      </c>
      <c r="AA749" s="3">
        <f>IF(IF(Y749&gt;0,$Q$3-$Q$2,$Q$3-Расчет!X763)&gt;0,IF(Y749&gt;0,$Q$3-$Q$2,$Q$3-Расчет!X763),0)</f>
        <v>0</v>
      </c>
      <c r="AB749" s="3">
        <f t="shared" si="93"/>
        <v>0</v>
      </c>
      <c r="AC749" s="3">
        <f>IF(IF(AA749&gt;0,$Q$4-$Q$3,$Q$4-Расчет!X763)&gt;0,IF(AA749&gt;0,$Q$4-$Q$3,$Q$4-Расчет!X763),0)</f>
        <v>0</v>
      </c>
      <c r="AD749" s="3">
        <f t="shared" si="94"/>
        <v>0</v>
      </c>
      <c r="AE749" s="3">
        <f>IF(IF(AC749&gt;0,$Q$5-$Q$4,$Q$5-Расчет!X763)&gt;0,IF(AC749&gt;0,$Q$5-$Q$4,$Q$5-Расчет!X763),0)</f>
        <v>0</v>
      </c>
      <c r="AF749" s="3">
        <f t="shared" si="95"/>
        <v>0</v>
      </c>
      <c r="AG749" s="3">
        <f>IF(IF(AE749&gt;0,$Q$6-$Q$5,$Q$6-Расчет!X763)&gt;0,IF(AE749&gt;0,$Q$6-$Q$5,$Q$6-Расчет!X763),0)</f>
        <v>0</v>
      </c>
      <c r="AH749" s="3">
        <f t="shared" si="96"/>
        <v>0</v>
      </c>
    </row>
    <row r="750" spans="1:34" x14ac:dyDescent="0.25">
      <c r="A750" s="3">
        <f>IF(Расчет!H764='ФОРМУЛЫ!'!$B$4,Расчет!G764*Расчет!$N$28,IF(Расчет!H764='ФОРМУЛЫ!'!$B$5,Расчет!G764,IF(Расчет!H764='ФОРМУЛЫ!'!$B$6,Расчет!G764*Расчет!$O$28,0)))</f>
        <v>0</v>
      </c>
      <c r="B750" s="3">
        <f>A750*Расчет!E764</f>
        <v>0</v>
      </c>
      <c r="C750" s="3">
        <f>IF(Расчет!J764='ФОРМУЛЫ!'!$B$3,Расчет!G764*Расчет!I764/100,IF(Расчет!J764='ФОРМУЛЫ!'!$B$4,Расчет!I764*Расчет!$N$28,IF(Расчет!J764='ФОРМУЛЫ!'!$B$5,Расчет!I764,IF(Расчет!J764='ФОРМУЛЫ!'!$B$6,Расчет!I764*Расчет!$O$28,0))))</f>
        <v>0</v>
      </c>
      <c r="D750" s="3">
        <f>C750*Расчет!E764</f>
        <v>0</v>
      </c>
      <c r="E750" s="3">
        <f t="shared" si="89"/>
        <v>0</v>
      </c>
      <c r="F750" s="3">
        <f>E750*Расчет!E764</f>
        <v>0</v>
      </c>
      <c r="G750" s="3">
        <f>IF(Расчет!M764="",'ФОРМУЛЫ!'!E750*(100+Расчет!$M$28)/100,'ФОРМУЛЫ!'!E750*(100+Расчет!M764)/100)</f>
        <v>0</v>
      </c>
      <c r="H750" s="7">
        <f>IF(Расчет!M764="",ROUND(Расчет!K764*(1+Расчет!$M$28/100),0),ROUND(Расчет!K764*(1+Расчет!M764/100),0))</f>
        <v>0</v>
      </c>
      <c r="I750" s="7">
        <f>IF(Расчет!M764="",(Расчет!$M$28+100)/100,(Расчет!M764+100)/100)</f>
        <v>1.2</v>
      </c>
      <c r="J750" s="5">
        <f>IF(Расчет!P764="",IF($O$16=0,'ФОРМУЛЫ!'!H750,ROUND(Расчет!K764*'ФОРМУЛЫ!'!I750+L750,0)),Расчет!P764)</f>
        <v>0</v>
      </c>
      <c r="K750" s="5">
        <f>J750*Расчет!E764</f>
        <v>0</v>
      </c>
      <c r="L750" s="3">
        <f>IF($O$16=0,0,$M$16*(Расчет!K764/$O$16))</f>
        <v>0</v>
      </c>
      <c r="O750" s="3">
        <f>IF(Расчет!P764=0,Расчет!L764,0)</f>
        <v>0</v>
      </c>
      <c r="P750" s="12">
        <f t="shared" si="90"/>
        <v>0</v>
      </c>
      <c r="Q750" s="3">
        <f>IF(Расчет!H764='ФОРМУЛЫ!'!$B$5,'ФОРМУЛЫ!'!A750,0)</f>
        <v>0</v>
      </c>
      <c r="R750" s="3">
        <f>IF(Расчет!H764='ФОРМУЛЫ!'!$B$4,'ФОРМУЛЫ!'!A750,0)</f>
        <v>0</v>
      </c>
      <c r="S750" s="3">
        <f>IF(Расчет!H764='ФОРМУЛЫ!'!$B$6,'ФОРМУЛЫ!'!A750,0)</f>
        <v>0</v>
      </c>
      <c r="T750" s="5">
        <f>ROUND((IF(Расчет!R764='ФОРМУЛЫ!'!$E$3,(A750-A750/1.18),IF(Расчет!R764='ФОРМУЛЫ!'!$E$4,0,IF(Расчет!R764='ФОРМУЛЫ!'!$E$5,(A750-A750/1.1),X))))*Расчет!E764,2)</f>
        <v>0</v>
      </c>
      <c r="U750" s="3">
        <f>ROUND((IF(Расчет!R764='ФОРМУЛЫ!'!$E$3,(J750-J750/1.18),IF(Расчет!R764='ФОРМУЛЫ!'!$E$4,0,IF(Расчет!R764='ФОРМУЛЫ!'!$E$5,(J750-J750/1.1),X))))*Расчет!E764,2)</f>
        <v>0</v>
      </c>
      <c r="V750" s="3">
        <f>ROUND((J750-J750/1.18)*Расчет!E764,2)</f>
        <v>0</v>
      </c>
      <c r="W750" s="3">
        <f>ROUND(A750*Расчет!E764*0.21/365,2)</f>
        <v>0</v>
      </c>
      <c r="X750" s="3">
        <f t="shared" si="91"/>
        <v>0</v>
      </c>
      <c r="Y750" s="3">
        <f>IF(($Q$2-Расчет!X764)&gt;0,($Q$2-Расчет!X764),0)</f>
        <v>0</v>
      </c>
      <c r="Z750" s="3">
        <f t="shared" si="92"/>
        <v>0</v>
      </c>
      <c r="AA750" s="3">
        <f>IF(IF(Y750&gt;0,$Q$3-$Q$2,$Q$3-Расчет!X764)&gt;0,IF(Y750&gt;0,$Q$3-$Q$2,$Q$3-Расчет!X764),0)</f>
        <v>0</v>
      </c>
      <c r="AB750" s="3">
        <f t="shared" si="93"/>
        <v>0</v>
      </c>
      <c r="AC750" s="3">
        <f>IF(IF(AA750&gt;0,$Q$4-$Q$3,$Q$4-Расчет!X764)&gt;0,IF(AA750&gt;0,$Q$4-$Q$3,$Q$4-Расчет!X764),0)</f>
        <v>0</v>
      </c>
      <c r="AD750" s="3">
        <f t="shared" si="94"/>
        <v>0</v>
      </c>
      <c r="AE750" s="3">
        <f>IF(IF(AC750&gt;0,$Q$5-$Q$4,$Q$5-Расчет!X764)&gt;0,IF(AC750&gt;0,$Q$5-$Q$4,$Q$5-Расчет!X764),0)</f>
        <v>0</v>
      </c>
      <c r="AF750" s="3">
        <f t="shared" si="95"/>
        <v>0</v>
      </c>
      <c r="AG750" s="3">
        <f>IF(IF(AE750&gt;0,$Q$6-$Q$5,$Q$6-Расчет!X764)&gt;0,IF(AE750&gt;0,$Q$6-$Q$5,$Q$6-Расчет!X764),0)</f>
        <v>0</v>
      </c>
      <c r="AH750" s="3">
        <f t="shared" si="96"/>
        <v>0</v>
      </c>
    </row>
    <row r="751" spans="1:34" x14ac:dyDescent="0.25">
      <c r="A751" s="3">
        <f>IF(Расчет!H765='ФОРМУЛЫ!'!$B$4,Расчет!G765*Расчет!$N$28,IF(Расчет!H765='ФОРМУЛЫ!'!$B$5,Расчет!G765,IF(Расчет!H765='ФОРМУЛЫ!'!$B$6,Расчет!G765*Расчет!$O$28,0)))</f>
        <v>0</v>
      </c>
      <c r="B751" s="3">
        <f>A751*Расчет!E765</f>
        <v>0</v>
      </c>
      <c r="C751" s="3">
        <f>IF(Расчет!J765='ФОРМУЛЫ!'!$B$3,Расчет!G765*Расчет!I765/100,IF(Расчет!J765='ФОРМУЛЫ!'!$B$4,Расчет!I765*Расчет!$N$28,IF(Расчет!J765='ФОРМУЛЫ!'!$B$5,Расчет!I765,IF(Расчет!J765='ФОРМУЛЫ!'!$B$6,Расчет!I765*Расчет!$O$28,0))))</f>
        <v>0</v>
      </c>
      <c r="D751" s="3">
        <f>C751*Расчет!E765</f>
        <v>0</v>
      </c>
      <c r="E751" s="3">
        <f t="shared" si="89"/>
        <v>0</v>
      </c>
      <c r="F751" s="3">
        <f>E751*Расчет!E765</f>
        <v>0</v>
      </c>
      <c r="G751" s="3">
        <f>IF(Расчет!M765="",'ФОРМУЛЫ!'!E751*(100+Расчет!$M$28)/100,'ФОРМУЛЫ!'!E751*(100+Расчет!M765)/100)</f>
        <v>0</v>
      </c>
      <c r="H751" s="7">
        <f>IF(Расчет!M765="",ROUND(Расчет!K765*(1+Расчет!$M$28/100),0),ROUND(Расчет!K765*(1+Расчет!M765/100),0))</f>
        <v>0</v>
      </c>
      <c r="I751" s="7">
        <f>IF(Расчет!M765="",(Расчет!$M$28+100)/100,(Расчет!M765+100)/100)</f>
        <v>1.2</v>
      </c>
      <c r="J751" s="5">
        <f>IF(Расчет!P765="",IF($O$16=0,'ФОРМУЛЫ!'!H751,ROUND(Расчет!K765*'ФОРМУЛЫ!'!I751+L751,0)),Расчет!P765)</f>
        <v>0</v>
      </c>
      <c r="K751" s="5">
        <f>J751*Расчет!E765</f>
        <v>0</v>
      </c>
      <c r="L751" s="3">
        <f>IF($O$16=0,0,$M$16*(Расчет!K765/$O$16))</f>
        <v>0</v>
      </c>
      <c r="O751" s="3">
        <f>IF(Расчет!P765=0,Расчет!L765,0)</f>
        <v>0</v>
      </c>
      <c r="P751" s="12">
        <f t="shared" si="90"/>
        <v>0</v>
      </c>
      <c r="Q751" s="3">
        <f>IF(Расчет!H765='ФОРМУЛЫ!'!$B$5,'ФОРМУЛЫ!'!A751,0)</f>
        <v>0</v>
      </c>
      <c r="R751" s="3">
        <f>IF(Расчет!H765='ФОРМУЛЫ!'!$B$4,'ФОРМУЛЫ!'!A751,0)</f>
        <v>0</v>
      </c>
      <c r="S751" s="3">
        <f>IF(Расчет!H765='ФОРМУЛЫ!'!$B$6,'ФОРМУЛЫ!'!A751,0)</f>
        <v>0</v>
      </c>
      <c r="T751" s="5">
        <f>ROUND((IF(Расчет!R765='ФОРМУЛЫ!'!$E$3,(A751-A751/1.18),IF(Расчет!R765='ФОРМУЛЫ!'!$E$4,0,IF(Расчет!R765='ФОРМУЛЫ!'!$E$5,(A751-A751/1.1),X))))*Расчет!E765,2)</f>
        <v>0</v>
      </c>
      <c r="U751" s="3">
        <f>ROUND((IF(Расчет!R765='ФОРМУЛЫ!'!$E$3,(J751-J751/1.18),IF(Расчет!R765='ФОРМУЛЫ!'!$E$4,0,IF(Расчет!R765='ФОРМУЛЫ!'!$E$5,(J751-J751/1.1),X))))*Расчет!E765,2)</f>
        <v>0</v>
      </c>
      <c r="V751" s="3">
        <f>ROUND((J751-J751/1.18)*Расчет!E765,2)</f>
        <v>0</v>
      </c>
      <c r="W751" s="3">
        <f>ROUND(A751*Расчет!E765*0.21/365,2)</f>
        <v>0</v>
      </c>
      <c r="X751" s="3">
        <f t="shared" si="91"/>
        <v>0</v>
      </c>
      <c r="Y751" s="3">
        <f>IF(($Q$2-Расчет!X765)&gt;0,($Q$2-Расчет!X765),0)</f>
        <v>0</v>
      </c>
      <c r="Z751" s="3">
        <f t="shared" si="92"/>
        <v>0</v>
      </c>
      <c r="AA751" s="3">
        <f>IF(IF(Y751&gt;0,$Q$3-$Q$2,$Q$3-Расчет!X765)&gt;0,IF(Y751&gt;0,$Q$3-$Q$2,$Q$3-Расчет!X765),0)</f>
        <v>0</v>
      </c>
      <c r="AB751" s="3">
        <f t="shared" si="93"/>
        <v>0</v>
      </c>
      <c r="AC751" s="3">
        <f>IF(IF(AA751&gt;0,$Q$4-$Q$3,$Q$4-Расчет!X765)&gt;0,IF(AA751&gt;0,$Q$4-$Q$3,$Q$4-Расчет!X765),0)</f>
        <v>0</v>
      </c>
      <c r="AD751" s="3">
        <f t="shared" si="94"/>
        <v>0</v>
      </c>
      <c r="AE751" s="3">
        <f>IF(IF(AC751&gt;0,$Q$5-$Q$4,$Q$5-Расчет!X765)&gt;0,IF(AC751&gt;0,$Q$5-$Q$4,$Q$5-Расчет!X765),0)</f>
        <v>0</v>
      </c>
      <c r="AF751" s="3">
        <f t="shared" si="95"/>
        <v>0</v>
      </c>
      <c r="AG751" s="3">
        <f>IF(IF(AE751&gt;0,$Q$6-$Q$5,$Q$6-Расчет!X765)&gt;0,IF(AE751&gt;0,$Q$6-$Q$5,$Q$6-Расчет!X765),0)</f>
        <v>0</v>
      </c>
      <c r="AH751" s="3">
        <f t="shared" si="96"/>
        <v>0</v>
      </c>
    </row>
    <row r="752" spans="1:34" x14ac:dyDescent="0.25">
      <c r="A752" s="3">
        <f>IF(Расчет!H766='ФОРМУЛЫ!'!$B$4,Расчет!G766*Расчет!$N$28,IF(Расчет!H766='ФОРМУЛЫ!'!$B$5,Расчет!G766,IF(Расчет!H766='ФОРМУЛЫ!'!$B$6,Расчет!G766*Расчет!$O$28,0)))</f>
        <v>0</v>
      </c>
      <c r="B752" s="3">
        <f>A752*Расчет!E766</f>
        <v>0</v>
      </c>
      <c r="C752" s="3">
        <f>IF(Расчет!J766='ФОРМУЛЫ!'!$B$3,Расчет!G766*Расчет!I766/100,IF(Расчет!J766='ФОРМУЛЫ!'!$B$4,Расчет!I766*Расчет!$N$28,IF(Расчет!J766='ФОРМУЛЫ!'!$B$5,Расчет!I766,IF(Расчет!J766='ФОРМУЛЫ!'!$B$6,Расчет!I766*Расчет!$O$28,0))))</f>
        <v>0</v>
      </c>
      <c r="D752" s="3">
        <f>C752*Расчет!E766</f>
        <v>0</v>
      </c>
      <c r="E752" s="3">
        <f t="shared" si="89"/>
        <v>0</v>
      </c>
      <c r="F752" s="3">
        <f>E752*Расчет!E766</f>
        <v>0</v>
      </c>
      <c r="G752" s="3">
        <f>IF(Расчет!M766="",'ФОРМУЛЫ!'!E752*(100+Расчет!$M$28)/100,'ФОРМУЛЫ!'!E752*(100+Расчет!M766)/100)</f>
        <v>0</v>
      </c>
      <c r="H752" s="7">
        <f>IF(Расчет!M766="",ROUND(Расчет!K766*(1+Расчет!$M$28/100),0),ROUND(Расчет!K766*(1+Расчет!M766/100),0))</f>
        <v>0</v>
      </c>
      <c r="I752" s="7">
        <f>IF(Расчет!M766="",(Расчет!$M$28+100)/100,(Расчет!M766+100)/100)</f>
        <v>1.2</v>
      </c>
      <c r="J752" s="5">
        <f>IF(Расчет!P766="",IF($O$16=0,'ФОРМУЛЫ!'!H752,ROUND(Расчет!K766*'ФОРМУЛЫ!'!I752+L752,0)),Расчет!P766)</f>
        <v>0</v>
      </c>
      <c r="K752" s="5">
        <f>J752*Расчет!E766</f>
        <v>0</v>
      </c>
      <c r="L752" s="3">
        <f>IF($O$16=0,0,$M$16*(Расчет!K766/$O$16))</f>
        <v>0</v>
      </c>
      <c r="O752" s="3">
        <f>IF(Расчет!P766=0,Расчет!L766,0)</f>
        <v>0</v>
      </c>
      <c r="P752" s="12">
        <f t="shared" si="90"/>
        <v>0</v>
      </c>
      <c r="Q752" s="3">
        <f>IF(Расчет!H766='ФОРМУЛЫ!'!$B$5,'ФОРМУЛЫ!'!A752,0)</f>
        <v>0</v>
      </c>
      <c r="R752" s="3">
        <f>IF(Расчет!H766='ФОРМУЛЫ!'!$B$4,'ФОРМУЛЫ!'!A752,0)</f>
        <v>0</v>
      </c>
      <c r="S752" s="3">
        <f>IF(Расчет!H766='ФОРМУЛЫ!'!$B$6,'ФОРМУЛЫ!'!A752,0)</f>
        <v>0</v>
      </c>
      <c r="T752" s="5">
        <f>ROUND((IF(Расчет!R766='ФОРМУЛЫ!'!$E$3,(A752-A752/1.18),IF(Расчет!R766='ФОРМУЛЫ!'!$E$4,0,IF(Расчет!R766='ФОРМУЛЫ!'!$E$5,(A752-A752/1.1),X))))*Расчет!E766,2)</f>
        <v>0</v>
      </c>
      <c r="U752" s="3">
        <f>ROUND((IF(Расчет!R766='ФОРМУЛЫ!'!$E$3,(J752-J752/1.18),IF(Расчет!R766='ФОРМУЛЫ!'!$E$4,0,IF(Расчет!R766='ФОРМУЛЫ!'!$E$5,(J752-J752/1.1),X))))*Расчет!E766,2)</f>
        <v>0</v>
      </c>
      <c r="V752" s="3">
        <f>ROUND((J752-J752/1.18)*Расчет!E766,2)</f>
        <v>0</v>
      </c>
      <c r="W752" s="3">
        <f>ROUND(A752*Расчет!E766*0.21/365,2)</f>
        <v>0</v>
      </c>
      <c r="X752" s="3">
        <f t="shared" si="91"/>
        <v>0</v>
      </c>
      <c r="Y752" s="3">
        <f>IF(($Q$2-Расчет!X766)&gt;0,($Q$2-Расчет!X766),0)</f>
        <v>0</v>
      </c>
      <c r="Z752" s="3">
        <f t="shared" si="92"/>
        <v>0</v>
      </c>
      <c r="AA752" s="3">
        <f>IF(IF(Y752&gt;0,$Q$3-$Q$2,$Q$3-Расчет!X766)&gt;0,IF(Y752&gt;0,$Q$3-$Q$2,$Q$3-Расчет!X766),0)</f>
        <v>0</v>
      </c>
      <c r="AB752" s="3">
        <f t="shared" si="93"/>
        <v>0</v>
      </c>
      <c r="AC752" s="3">
        <f>IF(IF(AA752&gt;0,$Q$4-$Q$3,$Q$4-Расчет!X766)&gt;0,IF(AA752&gt;0,$Q$4-$Q$3,$Q$4-Расчет!X766),0)</f>
        <v>0</v>
      </c>
      <c r="AD752" s="3">
        <f t="shared" si="94"/>
        <v>0</v>
      </c>
      <c r="AE752" s="3">
        <f>IF(IF(AC752&gt;0,$Q$5-$Q$4,$Q$5-Расчет!X766)&gt;0,IF(AC752&gt;0,$Q$5-$Q$4,$Q$5-Расчет!X766),0)</f>
        <v>0</v>
      </c>
      <c r="AF752" s="3">
        <f t="shared" si="95"/>
        <v>0</v>
      </c>
      <c r="AG752" s="3">
        <f>IF(IF(AE752&gt;0,$Q$6-$Q$5,$Q$6-Расчет!X766)&gt;0,IF(AE752&gt;0,$Q$6-$Q$5,$Q$6-Расчет!X766),0)</f>
        <v>0</v>
      </c>
      <c r="AH752" s="3">
        <f t="shared" si="96"/>
        <v>0</v>
      </c>
    </row>
    <row r="753" spans="1:34" x14ac:dyDescent="0.25">
      <c r="A753" s="3">
        <f>IF(Расчет!H767='ФОРМУЛЫ!'!$B$4,Расчет!G767*Расчет!$N$28,IF(Расчет!H767='ФОРМУЛЫ!'!$B$5,Расчет!G767,IF(Расчет!H767='ФОРМУЛЫ!'!$B$6,Расчет!G767*Расчет!$O$28,0)))</f>
        <v>0</v>
      </c>
      <c r="B753" s="3">
        <f>A753*Расчет!E767</f>
        <v>0</v>
      </c>
      <c r="C753" s="3">
        <f>IF(Расчет!J767='ФОРМУЛЫ!'!$B$3,Расчет!G767*Расчет!I767/100,IF(Расчет!J767='ФОРМУЛЫ!'!$B$4,Расчет!I767*Расчет!$N$28,IF(Расчет!J767='ФОРМУЛЫ!'!$B$5,Расчет!I767,IF(Расчет!J767='ФОРМУЛЫ!'!$B$6,Расчет!I767*Расчет!$O$28,0))))</f>
        <v>0</v>
      </c>
      <c r="D753" s="3">
        <f>C753*Расчет!E767</f>
        <v>0</v>
      </c>
      <c r="E753" s="3">
        <f t="shared" si="89"/>
        <v>0</v>
      </c>
      <c r="F753" s="3">
        <f>E753*Расчет!E767</f>
        <v>0</v>
      </c>
      <c r="G753" s="3">
        <f>IF(Расчет!M767="",'ФОРМУЛЫ!'!E753*(100+Расчет!$M$28)/100,'ФОРМУЛЫ!'!E753*(100+Расчет!M767)/100)</f>
        <v>0</v>
      </c>
      <c r="H753" s="7">
        <f>IF(Расчет!M767="",ROUND(Расчет!K767*(1+Расчет!$M$28/100),0),ROUND(Расчет!K767*(1+Расчет!M767/100),0))</f>
        <v>0</v>
      </c>
      <c r="I753" s="7">
        <f>IF(Расчет!M767="",(Расчет!$M$28+100)/100,(Расчет!M767+100)/100)</f>
        <v>1.2</v>
      </c>
      <c r="J753" s="5">
        <f>IF(Расчет!P767="",IF($O$16=0,'ФОРМУЛЫ!'!H753,ROUND(Расчет!K767*'ФОРМУЛЫ!'!I753+L753,0)),Расчет!P767)</f>
        <v>0</v>
      </c>
      <c r="K753" s="5">
        <f>J753*Расчет!E767</f>
        <v>0</v>
      </c>
      <c r="L753" s="3">
        <f>IF($O$16=0,0,$M$16*(Расчет!K767/$O$16))</f>
        <v>0</v>
      </c>
      <c r="O753" s="3">
        <f>IF(Расчет!P767=0,Расчет!L767,0)</f>
        <v>0</v>
      </c>
      <c r="P753" s="12">
        <f t="shared" si="90"/>
        <v>0</v>
      </c>
      <c r="Q753" s="3">
        <f>IF(Расчет!H767='ФОРМУЛЫ!'!$B$5,'ФОРМУЛЫ!'!A753,0)</f>
        <v>0</v>
      </c>
      <c r="R753" s="3">
        <f>IF(Расчет!H767='ФОРМУЛЫ!'!$B$4,'ФОРМУЛЫ!'!A753,0)</f>
        <v>0</v>
      </c>
      <c r="S753" s="3">
        <f>IF(Расчет!H767='ФОРМУЛЫ!'!$B$6,'ФОРМУЛЫ!'!A753,0)</f>
        <v>0</v>
      </c>
      <c r="T753" s="5">
        <f>ROUND((IF(Расчет!R767='ФОРМУЛЫ!'!$E$3,(A753-A753/1.18),IF(Расчет!R767='ФОРМУЛЫ!'!$E$4,0,IF(Расчет!R767='ФОРМУЛЫ!'!$E$5,(A753-A753/1.1),X))))*Расчет!E767,2)</f>
        <v>0</v>
      </c>
      <c r="U753" s="3">
        <f>ROUND((IF(Расчет!R767='ФОРМУЛЫ!'!$E$3,(J753-J753/1.18),IF(Расчет!R767='ФОРМУЛЫ!'!$E$4,0,IF(Расчет!R767='ФОРМУЛЫ!'!$E$5,(J753-J753/1.1),X))))*Расчет!E767,2)</f>
        <v>0</v>
      </c>
      <c r="V753" s="3">
        <f>ROUND((J753-J753/1.18)*Расчет!E767,2)</f>
        <v>0</v>
      </c>
      <c r="W753" s="3">
        <f>ROUND(A753*Расчет!E767*0.21/365,2)</f>
        <v>0</v>
      </c>
      <c r="X753" s="3">
        <f t="shared" si="91"/>
        <v>0</v>
      </c>
      <c r="Y753" s="3">
        <f>IF(($Q$2-Расчет!X767)&gt;0,($Q$2-Расчет!X767),0)</f>
        <v>0</v>
      </c>
      <c r="Z753" s="3">
        <f t="shared" si="92"/>
        <v>0</v>
      </c>
      <c r="AA753" s="3">
        <f>IF(IF(Y753&gt;0,$Q$3-$Q$2,$Q$3-Расчет!X767)&gt;0,IF(Y753&gt;0,$Q$3-$Q$2,$Q$3-Расчет!X767),0)</f>
        <v>0</v>
      </c>
      <c r="AB753" s="3">
        <f t="shared" si="93"/>
        <v>0</v>
      </c>
      <c r="AC753" s="3">
        <f>IF(IF(AA753&gt;0,$Q$4-$Q$3,$Q$4-Расчет!X767)&gt;0,IF(AA753&gt;0,$Q$4-$Q$3,$Q$4-Расчет!X767),0)</f>
        <v>0</v>
      </c>
      <c r="AD753" s="3">
        <f t="shared" si="94"/>
        <v>0</v>
      </c>
      <c r="AE753" s="3">
        <f>IF(IF(AC753&gt;0,$Q$5-$Q$4,$Q$5-Расчет!X767)&gt;0,IF(AC753&gt;0,$Q$5-$Q$4,$Q$5-Расчет!X767),0)</f>
        <v>0</v>
      </c>
      <c r="AF753" s="3">
        <f t="shared" si="95"/>
        <v>0</v>
      </c>
      <c r="AG753" s="3">
        <f>IF(IF(AE753&gt;0,$Q$6-$Q$5,$Q$6-Расчет!X767)&gt;0,IF(AE753&gt;0,$Q$6-$Q$5,$Q$6-Расчет!X767),0)</f>
        <v>0</v>
      </c>
      <c r="AH753" s="3">
        <f t="shared" si="96"/>
        <v>0</v>
      </c>
    </row>
    <row r="754" spans="1:34" x14ac:dyDescent="0.25">
      <c r="A754" s="3">
        <f>IF(Расчет!H768='ФОРМУЛЫ!'!$B$4,Расчет!G768*Расчет!$N$28,IF(Расчет!H768='ФОРМУЛЫ!'!$B$5,Расчет!G768,IF(Расчет!H768='ФОРМУЛЫ!'!$B$6,Расчет!G768*Расчет!$O$28,0)))</f>
        <v>0</v>
      </c>
      <c r="B754" s="3">
        <f>A754*Расчет!E768</f>
        <v>0</v>
      </c>
      <c r="C754" s="3">
        <f>IF(Расчет!J768='ФОРМУЛЫ!'!$B$3,Расчет!G768*Расчет!I768/100,IF(Расчет!J768='ФОРМУЛЫ!'!$B$4,Расчет!I768*Расчет!$N$28,IF(Расчет!J768='ФОРМУЛЫ!'!$B$5,Расчет!I768,IF(Расчет!J768='ФОРМУЛЫ!'!$B$6,Расчет!I768*Расчет!$O$28,0))))</f>
        <v>0</v>
      </c>
      <c r="D754" s="3">
        <f>C754*Расчет!E768</f>
        <v>0</v>
      </c>
      <c r="E754" s="3">
        <f t="shared" si="89"/>
        <v>0</v>
      </c>
      <c r="F754" s="3">
        <f>E754*Расчет!E768</f>
        <v>0</v>
      </c>
      <c r="G754" s="3">
        <f>IF(Расчет!M768="",'ФОРМУЛЫ!'!E754*(100+Расчет!$M$28)/100,'ФОРМУЛЫ!'!E754*(100+Расчет!M768)/100)</f>
        <v>0</v>
      </c>
      <c r="H754" s="7">
        <f>IF(Расчет!M768="",ROUND(Расчет!K768*(1+Расчет!$M$28/100),0),ROUND(Расчет!K768*(1+Расчет!M768/100),0))</f>
        <v>0</v>
      </c>
      <c r="I754" s="7">
        <f>IF(Расчет!M768="",(Расчет!$M$28+100)/100,(Расчет!M768+100)/100)</f>
        <v>1.2</v>
      </c>
      <c r="J754" s="5">
        <f>IF(Расчет!P768="",IF($O$16=0,'ФОРМУЛЫ!'!H754,ROUND(Расчет!K768*'ФОРМУЛЫ!'!I754+L754,0)),Расчет!P768)</f>
        <v>0</v>
      </c>
      <c r="K754" s="5">
        <f>J754*Расчет!E768</f>
        <v>0</v>
      </c>
      <c r="L754" s="3">
        <f>IF($O$16=0,0,$M$16*(Расчет!K768/$O$16))</f>
        <v>0</v>
      </c>
      <c r="O754" s="3">
        <f>IF(Расчет!P768=0,Расчет!L768,0)</f>
        <v>0</v>
      </c>
      <c r="P754" s="12">
        <f t="shared" si="90"/>
        <v>0</v>
      </c>
      <c r="Q754" s="3">
        <f>IF(Расчет!H768='ФОРМУЛЫ!'!$B$5,'ФОРМУЛЫ!'!A754,0)</f>
        <v>0</v>
      </c>
      <c r="R754" s="3">
        <f>IF(Расчет!H768='ФОРМУЛЫ!'!$B$4,'ФОРМУЛЫ!'!A754,0)</f>
        <v>0</v>
      </c>
      <c r="S754" s="3">
        <f>IF(Расчет!H768='ФОРМУЛЫ!'!$B$6,'ФОРМУЛЫ!'!A754,0)</f>
        <v>0</v>
      </c>
      <c r="T754" s="5">
        <f>ROUND((IF(Расчет!R768='ФОРМУЛЫ!'!$E$3,(A754-A754/1.18),IF(Расчет!R768='ФОРМУЛЫ!'!$E$4,0,IF(Расчет!R768='ФОРМУЛЫ!'!$E$5,(A754-A754/1.1),X))))*Расчет!E768,2)</f>
        <v>0</v>
      </c>
      <c r="U754" s="3">
        <f>ROUND((IF(Расчет!R768='ФОРМУЛЫ!'!$E$3,(J754-J754/1.18),IF(Расчет!R768='ФОРМУЛЫ!'!$E$4,0,IF(Расчет!R768='ФОРМУЛЫ!'!$E$5,(J754-J754/1.1),X))))*Расчет!E768,2)</f>
        <v>0</v>
      </c>
      <c r="V754" s="3">
        <f>ROUND((J754-J754/1.18)*Расчет!E768,2)</f>
        <v>0</v>
      </c>
      <c r="W754" s="3">
        <f>ROUND(A754*Расчет!E768*0.21/365,2)</f>
        <v>0</v>
      </c>
      <c r="X754" s="3">
        <f t="shared" si="91"/>
        <v>0</v>
      </c>
      <c r="Y754" s="3">
        <f>IF(($Q$2-Расчет!X768)&gt;0,($Q$2-Расчет!X768),0)</f>
        <v>0</v>
      </c>
      <c r="Z754" s="3">
        <f t="shared" si="92"/>
        <v>0</v>
      </c>
      <c r="AA754" s="3">
        <f>IF(IF(Y754&gt;0,$Q$3-$Q$2,$Q$3-Расчет!X768)&gt;0,IF(Y754&gt;0,$Q$3-$Q$2,$Q$3-Расчет!X768),0)</f>
        <v>0</v>
      </c>
      <c r="AB754" s="3">
        <f t="shared" si="93"/>
        <v>0</v>
      </c>
      <c r="AC754" s="3">
        <f>IF(IF(AA754&gt;0,$Q$4-$Q$3,$Q$4-Расчет!X768)&gt;0,IF(AA754&gt;0,$Q$4-$Q$3,$Q$4-Расчет!X768),0)</f>
        <v>0</v>
      </c>
      <c r="AD754" s="3">
        <f t="shared" si="94"/>
        <v>0</v>
      </c>
      <c r="AE754" s="3">
        <f>IF(IF(AC754&gt;0,$Q$5-$Q$4,$Q$5-Расчет!X768)&gt;0,IF(AC754&gt;0,$Q$5-$Q$4,$Q$5-Расчет!X768),0)</f>
        <v>0</v>
      </c>
      <c r="AF754" s="3">
        <f t="shared" si="95"/>
        <v>0</v>
      </c>
      <c r="AG754" s="3">
        <f>IF(IF(AE754&gt;0,$Q$6-$Q$5,$Q$6-Расчет!X768)&gt;0,IF(AE754&gt;0,$Q$6-$Q$5,$Q$6-Расчет!X768),0)</f>
        <v>0</v>
      </c>
      <c r="AH754" s="3">
        <f t="shared" si="96"/>
        <v>0</v>
      </c>
    </row>
    <row r="755" spans="1:34" x14ac:dyDescent="0.25">
      <c r="A755" s="3">
        <f>IF(Расчет!H769='ФОРМУЛЫ!'!$B$4,Расчет!G769*Расчет!$N$28,IF(Расчет!H769='ФОРМУЛЫ!'!$B$5,Расчет!G769,IF(Расчет!H769='ФОРМУЛЫ!'!$B$6,Расчет!G769*Расчет!$O$28,0)))</f>
        <v>0</v>
      </c>
      <c r="B755" s="3">
        <f>A755*Расчет!E769</f>
        <v>0</v>
      </c>
      <c r="C755" s="3">
        <f>IF(Расчет!J769='ФОРМУЛЫ!'!$B$3,Расчет!G769*Расчет!I769/100,IF(Расчет!J769='ФОРМУЛЫ!'!$B$4,Расчет!I769*Расчет!$N$28,IF(Расчет!J769='ФОРМУЛЫ!'!$B$5,Расчет!I769,IF(Расчет!J769='ФОРМУЛЫ!'!$B$6,Расчет!I769*Расчет!$O$28,0))))</f>
        <v>0</v>
      </c>
      <c r="D755" s="3">
        <f>C755*Расчет!E769</f>
        <v>0</v>
      </c>
      <c r="E755" s="3">
        <f t="shared" si="89"/>
        <v>0</v>
      </c>
      <c r="F755" s="3">
        <f>E755*Расчет!E769</f>
        <v>0</v>
      </c>
      <c r="G755" s="3">
        <f>IF(Расчет!M769="",'ФОРМУЛЫ!'!E755*(100+Расчет!$M$28)/100,'ФОРМУЛЫ!'!E755*(100+Расчет!M769)/100)</f>
        <v>0</v>
      </c>
      <c r="H755" s="7">
        <f>IF(Расчет!M769="",ROUND(Расчет!K769*(1+Расчет!$M$28/100),0),ROUND(Расчет!K769*(1+Расчет!M769/100),0))</f>
        <v>0</v>
      </c>
      <c r="I755" s="7">
        <f>IF(Расчет!M769="",(Расчет!$M$28+100)/100,(Расчет!M769+100)/100)</f>
        <v>1.2</v>
      </c>
      <c r="J755" s="5">
        <f>IF(Расчет!P769="",IF($O$16=0,'ФОРМУЛЫ!'!H755,ROUND(Расчет!K769*'ФОРМУЛЫ!'!I755+L755,0)),Расчет!P769)</f>
        <v>0</v>
      </c>
      <c r="K755" s="5">
        <f>J755*Расчет!E769</f>
        <v>0</v>
      </c>
      <c r="L755" s="3">
        <f>IF($O$16=0,0,$M$16*(Расчет!K769/$O$16))</f>
        <v>0</v>
      </c>
      <c r="O755" s="3">
        <f>IF(Расчет!P769=0,Расчет!L769,0)</f>
        <v>0</v>
      </c>
      <c r="P755" s="12">
        <f t="shared" si="90"/>
        <v>0</v>
      </c>
      <c r="Q755" s="3">
        <f>IF(Расчет!H769='ФОРМУЛЫ!'!$B$5,'ФОРМУЛЫ!'!A755,0)</f>
        <v>0</v>
      </c>
      <c r="R755" s="3">
        <f>IF(Расчет!H769='ФОРМУЛЫ!'!$B$4,'ФОРМУЛЫ!'!A755,0)</f>
        <v>0</v>
      </c>
      <c r="S755" s="3">
        <f>IF(Расчет!H769='ФОРМУЛЫ!'!$B$6,'ФОРМУЛЫ!'!A755,0)</f>
        <v>0</v>
      </c>
      <c r="T755" s="5">
        <f>ROUND((IF(Расчет!R769='ФОРМУЛЫ!'!$E$3,(A755-A755/1.18),IF(Расчет!R769='ФОРМУЛЫ!'!$E$4,0,IF(Расчет!R769='ФОРМУЛЫ!'!$E$5,(A755-A755/1.1),X))))*Расчет!E769,2)</f>
        <v>0</v>
      </c>
      <c r="U755" s="3">
        <f>ROUND((IF(Расчет!R769='ФОРМУЛЫ!'!$E$3,(J755-J755/1.18),IF(Расчет!R769='ФОРМУЛЫ!'!$E$4,0,IF(Расчет!R769='ФОРМУЛЫ!'!$E$5,(J755-J755/1.1),X))))*Расчет!E769,2)</f>
        <v>0</v>
      </c>
      <c r="V755" s="3">
        <f>ROUND((J755-J755/1.18)*Расчет!E769,2)</f>
        <v>0</v>
      </c>
      <c r="W755" s="3">
        <f>ROUND(A755*Расчет!E769*0.21/365,2)</f>
        <v>0</v>
      </c>
      <c r="X755" s="3">
        <f t="shared" si="91"/>
        <v>0</v>
      </c>
      <c r="Y755" s="3">
        <f>IF(($Q$2-Расчет!X769)&gt;0,($Q$2-Расчет!X769),0)</f>
        <v>0</v>
      </c>
      <c r="Z755" s="3">
        <f t="shared" si="92"/>
        <v>0</v>
      </c>
      <c r="AA755" s="3">
        <f>IF(IF(Y755&gt;0,$Q$3-$Q$2,$Q$3-Расчет!X769)&gt;0,IF(Y755&gt;0,$Q$3-$Q$2,$Q$3-Расчет!X769),0)</f>
        <v>0</v>
      </c>
      <c r="AB755" s="3">
        <f t="shared" si="93"/>
        <v>0</v>
      </c>
      <c r="AC755" s="3">
        <f>IF(IF(AA755&gt;0,$Q$4-$Q$3,$Q$4-Расчет!X769)&gt;0,IF(AA755&gt;0,$Q$4-$Q$3,$Q$4-Расчет!X769),0)</f>
        <v>0</v>
      </c>
      <c r="AD755" s="3">
        <f t="shared" si="94"/>
        <v>0</v>
      </c>
      <c r="AE755" s="3">
        <f>IF(IF(AC755&gt;0,$Q$5-$Q$4,$Q$5-Расчет!X769)&gt;0,IF(AC755&gt;0,$Q$5-$Q$4,$Q$5-Расчет!X769),0)</f>
        <v>0</v>
      </c>
      <c r="AF755" s="3">
        <f t="shared" si="95"/>
        <v>0</v>
      </c>
      <c r="AG755" s="3">
        <f>IF(IF(AE755&gt;0,$Q$6-$Q$5,$Q$6-Расчет!X769)&gt;0,IF(AE755&gt;0,$Q$6-$Q$5,$Q$6-Расчет!X769),0)</f>
        <v>0</v>
      </c>
      <c r="AH755" s="3">
        <f t="shared" si="96"/>
        <v>0</v>
      </c>
    </row>
    <row r="756" spans="1:34" x14ac:dyDescent="0.25">
      <c r="A756" s="3">
        <f>IF(Расчет!H770='ФОРМУЛЫ!'!$B$4,Расчет!G770*Расчет!$N$28,IF(Расчет!H770='ФОРМУЛЫ!'!$B$5,Расчет!G770,IF(Расчет!H770='ФОРМУЛЫ!'!$B$6,Расчет!G770*Расчет!$O$28,0)))</f>
        <v>0</v>
      </c>
      <c r="B756" s="3">
        <f>A756*Расчет!E770</f>
        <v>0</v>
      </c>
      <c r="C756" s="3">
        <f>IF(Расчет!J770='ФОРМУЛЫ!'!$B$3,Расчет!G770*Расчет!I770/100,IF(Расчет!J770='ФОРМУЛЫ!'!$B$4,Расчет!I770*Расчет!$N$28,IF(Расчет!J770='ФОРМУЛЫ!'!$B$5,Расчет!I770,IF(Расчет!J770='ФОРМУЛЫ!'!$B$6,Расчет!I770*Расчет!$O$28,0))))</f>
        <v>0</v>
      </c>
      <c r="D756" s="3">
        <f>C756*Расчет!E770</f>
        <v>0</v>
      </c>
      <c r="E756" s="3">
        <f t="shared" si="89"/>
        <v>0</v>
      </c>
      <c r="F756" s="3">
        <f>E756*Расчет!E770</f>
        <v>0</v>
      </c>
      <c r="G756" s="3">
        <f>IF(Расчет!M770="",'ФОРМУЛЫ!'!E756*(100+Расчет!$M$28)/100,'ФОРМУЛЫ!'!E756*(100+Расчет!M770)/100)</f>
        <v>0</v>
      </c>
      <c r="H756" s="7">
        <f>IF(Расчет!M770="",ROUND(Расчет!K770*(1+Расчет!$M$28/100),0),ROUND(Расчет!K770*(1+Расчет!M770/100),0))</f>
        <v>0</v>
      </c>
      <c r="I756" s="7">
        <f>IF(Расчет!M770="",(Расчет!$M$28+100)/100,(Расчет!M770+100)/100)</f>
        <v>1.2</v>
      </c>
      <c r="J756" s="5">
        <f>IF(Расчет!P770="",IF($O$16=0,'ФОРМУЛЫ!'!H756,ROUND(Расчет!K770*'ФОРМУЛЫ!'!I756+L756,0)),Расчет!P770)</f>
        <v>0</v>
      </c>
      <c r="K756" s="5">
        <f>J756*Расчет!E770</f>
        <v>0</v>
      </c>
      <c r="L756" s="3">
        <f>IF($O$16=0,0,$M$16*(Расчет!K770/$O$16))</f>
        <v>0</v>
      </c>
      <c r="O756" s="3">
        <f>IF(Расчет!P770=0,Расчет!L770,0)</f>
        <v>0</v>
      </c>
      <c r="P756" s="12">
        <f t="shared" si="90"/>
        <v>0</v>
      </c>
      <c r="Q756" s="3">
        <f>IF(Расчет!H770='ФОРМУЛЫ!'!$B$5,'ФОРМУЛЫ!'!A756,0)</f>
        <v>0</v>
      </c>
      <c r="R756" s="3">
        <f>IF(Расчет!H770='ФОРМУЛЫ!'!$B$4,'ФОРМУЛЫ!'!A756,0)</f>
        <v>0</v>
      </c>
      <c r="S756" s="3">
        <f>IF(Расчет!H770='ФОРМУЛЫ!'!$B$6,'ФОРМУЛЫ!'!A756,0)</f>
        <v>0</v>
      </c>
      <c r="T756" s="5">
        <f>ROUND((IF(Расчет!R770='ФОРМУЛЫ!'!$E$3,(A756-A756/1.18),IF(Расчет!R770='ФОРМУЛЫ!'!$E$4,0,IF(Расчет!R770='ФОРМУЛЫ!'!$E$5,(A756-A756/1.1),X))))*Расчет!E770,2)</f>
        <v>0</v>
      </c>
      <c r="U756" s="3">
        <f>ROUND((IF(Расчет!R770='ФОРМУЛЫ!'!$E$3,(J756-J756/1.18),IF(Расчет!R770='ФОРМУЛЫ!'!$E$4,0,IF(Расчет!R770='ФОРМУЛЫ!'!$E$5,(J756-J756/1.1),X))))*Расчет!E770,2)</f>
        <v>0</v>
      </c>
      <c r="V756" s="3">
        <f>ROUND((J756-J756/1.18)*Расчет!E770,2)</f>
        <v>0</v>
      </c>
      <c r="W756" s="3">
        <f>ROUND(A756*Расчет!E770*0.21/365,2)</f>
        <v>0</v>
      </c>
      <c r="X756" s="3">
        <f t="shared" si="91"/>
        <v>0</v>
      </c>
      <c r="Y756" s="3">
        <f>IF(($Q$2-Расчет!X770)&gt;0,($Q$2-Расчет!X770),0)</f>
        <v>0</v>
      </c>
      <c r="Z756" s="3">
        <f t="shared" si="92"/>
        <v>0</v>
      </c>
      <c r="AA756" s="3">
        <f>IF(IF(Y756&gt;0,$Q$3-$Q$2,$Q$3-Расчет!X770)&gt;0,IF(Y756&gt;0,$Q$3-$Q$2,$Q$3-Расчет!X770),0)</f>
        <v>0</v>
      </c>
      <c r="AB756" s="3">
        <f t="shared" si="93"/>
        <v>0</v>
      </c>
      <c r="AC756" s="3">
        <f>IF(IF(AA756&gt;0,$Q$4-$Q$3,$Q$4-Расчет!X770)&gt;0,IF(AA756&gt;0,$Q$4-$Q$3,$Q$4-Расчет!X770),0)</f>
        <v>0</v>
      </c>
      <c r="AD756" s="3">
        <f t="shared" si="94"/>
        <v>0</v>
      </c>
      <c r="AE756" s="3">
        <f>IF(IF(AC756&gt;0,$Q$5-$Q$4,$Q$5-Расчет!X770)&gt;0,IF(AC756&gt;0,$Q$5-$Q$4,$Q$5-Расчет!X770),0)</f>
        <v>0</v>
      </c>
      <c r="AF756" s="3">
        <f t="shared" si="95"/>
        <v>0</v>
      </c>
      <c r="AG756" s="3">
        <f>IF(IF(AE756&gt;0,$Q$6-$Q$5,$Q$6-Расчет!X770)&gt;0,IF(AE756&gt;0,$Q$6-$Q$5,$Q$6-Расчет!X770),0)</f>
        <v>0</v>
      </c>
      <c r="AH756" s="3">
        <f t="shared" si="96"/>
        <v>0</v>
      </c>
    </row>
    <row r="757" spans="1:34" x14ac:dyDescent="0.25">
      <c r="A757" s="3">
        <f>IF(Расчет!H771='ФОРМУЛЫ!'!$B$4,Расчет!G771*Расчет!$N$28,IF(Расчет!H771='ФОРМУЛЫ!'!$B$5,Расчет!G771,IF(Расчет!H771='ФОРМУЛЫ!'!$B$6,Расчет!G771*Расчет!$O$28,0)))</f>
        <v>0</v>
      </c>
      <c r="B757" s="3">
        <f>A757*Расчет!E771</f>
        <v>0</v>
      </c>
      <c r="C757" s="3">
        <f>IF(Расчет!J771='ФОРМУЛЫ!'!$B$3,Расчет!G771*Расчет!I771/100,IF(Расчет!J771='ФОРМУЛЫ!'!$B$4,Расчет!I771*Расчет!$N$28,IF(Расчет!J771='ФОРМУЛЫ!'!$B$5,Расчет!I771,IF(Расчет!J771='ФОРМУЛЫ!'!$B$6,Расчет!I771*Расчет!$O$28,0))))</f>
        <v>0</v>
      </c>
      <c r="D757" s="3">
        <f>C757*Расчет!E771</f>
        <v>0</v>
      </c>
      <c r="E757" s="3">
        <f t="shared" si="89"/>
        <v>0</v>
      </c>
      <c r="F757" s="3">
        <f>E757*Расчет!E771</f>
        <v>0</v>
      </c>
      <c r="G757" s="3">
        <f>IF(Расчет!M771="",'ФОРМУЛЫ!'!E757*(100+Расчет!$M$28)/100,'ФОРМУЛЫ!'!E757*(100+Расчет!M771)/100)</f>
        <v>0</v>
      </c>
      <c r="H757" s="7">
        <f>IF(Расчет!M771="",ROUND(Расчет!K771*(1+Расчет!$M$28/100),0),ROUND(Расчет!K771*(1+Расчет!M771/100),0))</f>
        <v>0</v>
      </c>
      <c r="I757" s="7">
        <f>IF(Расчет!M771="",(Расчет!$M$28+100)/100,(Расчет!M771+100)/100)</f>
        <v>1.2</v>
      </c>
      <c r="J757" s="5">
        <f>IF(Расчет!P771="",IF($O$16=0,'ФОРМУЛЫ!'!H757,ROUND(Расчет!K771*'ФОРМУЛЫ!'!I757+L757,0)),Расчет!P771)</f>
        <v>0</v>
      </c>
      <c r="K757" s="5">
        <f>J757*Расчет!E771</f>
        <v>0</v>
      </c>
      <c r="L757" s="3">
        <f>IF($O$16=0,0,$M$16*(Расчет!K771/$O$16))</f>
        <v>0</v>
      </c>
      <c r="O757" s="3">
        <f>IF(Расчет!P771=0,Расчет!L771,0)</f>
        <v>0</v>
      </c>
      <c r="P757" s="12">
        <f t="shared" si="90"/>
        <v>0</v>
      </c>
      <c r="Q757" s="3">
        <f>IF(Расчет!H771='ФОРМУЛЫ!'!$B$5,'ФОРМУЛЫ!'!A757,0)</f>
        <v>0</v>
      </c>
      <c r="R757" s="3">
        <f>IF(Расчет!H771='ФОРМУЛЫ!'!$B$4,'ФОРМУЛЫ!'!A757,0)</f>
        <v>0</v>
      </c>
      <c r="S757" s="3">
        <f>IF(Расчет!H771='ФОРМУЛЫ!'!$B$6,'ФОРМУЛЫ!'!A757,0)</f>
        <v>0</v>
      </c>
      <c r="T757" s="5">
        <f>ROUND((IF(Расчет!R771='ФОРМУЛЫ!'!$E$3,(A757-A757/1.18),IF(Расчет!R771='ФОРМУЛЫ!'!$E$4,0,IF(Расчет!R771='ФОРМУЛЫ!'!$E$5,(A757-A757/1.1),X))))*Расчет!E771,2)</f>
        <v>0</v>
      </c>
      <c r="U757" s="3">
        <f>ROUND((IF(Расчет!R771='ФОРМУЛЫ!'!$E$3,(J757-J757/1.18),IF(Расчет!R771='ФОРМУЛЫ!'!$E$4,0,IF(Расчет!R771='ФОРМУЛЫ!'!$E$5,(J757-J757/1.1),X))))*Расчет!E771,2)</f>
        <v>0</v>
      </c>
      <c r="V757" s="3">
        <f>ROUND((J757-J757/1.18)*Расчет!E771,2)</f>
        <v>0</v>
      </c>
      <c r="W757" s="3">
        <f>ROUND(A757*Расчет!E771*0.21/365,2)</f>
        <v>0</v>
      </c>
      <c r="X757" s="3">
        <f t="shared" si="91"/>
        <v>0</v>
      </c>
      <c r="Y757" s="3">
        <f>IF(($Q$2-Расчет!X771)&gt;0,($Q$2-Расчет!X771),0)</f>
        <v>0</v>
      </c>
      <c r="Z757" s="3">
        <f t="shared" si="92"/>
        <v>0</v>
      </c>
      <c r="AA757" s="3">
        <f>IF(IF(Y757&gt;0,$Q$3-$Q$2,$Q$3-Расчет!X771)&gt;0,IF(Y757&gt;0,$Q$3-$Q$2,$Q$3-Расчет!X771),0)</f>
        <v>0</v>
      </c>
      <c r="AB757" s="3">
        <f t="shared" si="93"/>
        <v>0</v>
      </c>
      <c r="AC757" s="3">
        <f>IF(IF(AA757&gt;0,$Q$4-$Q$3,$Q$4-Расчет!X771)&gt;0,IF(AA757&gt;0,$Q$4-$Q$3,$Q$4-Расчет!X771),0)</f>
        <v>0</v>
      </c>
      <c r="AD757" s="3">
        <f t="shared" si="94"/>
        <v>0</v>
      </c>
      <c r="AE757" s="3">
        <f>IF(IF(AC757&gt;0,$Q$5-$Q$4,$Q$5-Расчет!X771)&gt;0,IF(AC757&gt;0,$Q$5-$Q$4,$Q$5-Расчет!X771),0)</f>
        <v>0</v>
      </c>
      <c r="AF757" s="3">
        <f t="shared" si="95"/>
        <v>0</v>
      </c>
      <c r="AG757" s="3">
        <f>IF(IF(AE757&gt;0,$Q$6-$Q$5,$Q$6-Расчет!X771)&gt;0,IF(AE757&gt;0,$Q$6-$Q$5,$Q$6-Расчет!X771),0)</f>
        <v>0</v>
      </c>
      <c r="AH757" s="3">
        <f t="shared" si="96"/>
        <v>0</v>
      </c>
    </row>
    <row r="758" spans="1:34" x14ac:dyDescent="0.25">
      <c r="A758" s="3">
        <f>IF(Расчет!H772='ФОРМУЛЫ!'!$B$4,Расчет!G772*Расчет!$N$28,IF(Расчет!H772='ФОРМУЛЫ!'!$B$5,Расчет!G772,IF(Расчет!H772='ФОРМУЛЫ!'!$B$6,Расчет!G772*Расчет!$O$28,0)))</f>
        <v>0</v>
      </c>
      <c r="B758" s="3">
        <f>A758*Расчет!E772</f>
        <v>0</v>
      </c>
      <c r="C758" s="3">
        <f>IF(Расчет!J772='ФОРМУЛЫ!'!$B$3,Расчет!G772*Расчет!I772/100,IF(Расчет!J772='ФОРМУЛЫ!'!$B$4,Расчет!I772*Расчет!$N$28,IF(Расчет!J772='ФОРМУЛЫ!'!$B$5,Расчет!I772,IF(Расчет!J772='ФОРМУЛЫ!'!$B$6,Расчет!I772*Расчет!$O$28,0))))</f>
        <v>0</v>
      </c>
      <c r="D758" s="3">
        <f>C758*Расчет!E772</f>
        <v>0</v>
      </c>
      <c r="E758" s="3">
        <f t="shared" si="89"/>
        <v>0</v>
      </c>
      <c r="F758" s="3">
        <f>E758*Расчет!E772</f>
        <v>0</v>
      </c>
      <c r="G758" s="3">
        <f>IF(Расчет!M772="",'ФОРМУЛЫ!'!E758*(100+Расчет!$M$28)/100,'ФОРМУЛЫ!'!E758*(100+Расчет!M772)/100)</f>
        <v>0</v>
      </c>
      <c r="H758" s="7">
        <f>IF(Расчет!M772="",ROUND(Расчет!K772*(1+Расчет!$M$28/100),0),ROUND(Расчет!K772*(1+Расчет!M772/100),0))</f>
        <v>0</v>
      </c>
      <c r="I758" s="7">
        <f>IF(Расчет!M772="",(Расчет!$M$28+100)/100,(Расчет!M772+100)/100)</f>
        <v>1.2</v>
      </c>
      <c r="J758" s="5">
        <f>IF(Расчет!P772="",IF($O$16=0,'ФОРМУЛЫ!'!H758,ROUND(Расчет!K772*'ФОРМУЛЫ!'!I758+L758,0)),Расчет!P772)</f>
        <v>0</v>
      </c>
      <c r="K758" s="5">
        <f>J758*Расчет!E772</f>
        <v>0</v>
      </c>
      <c r="L758" s="3">
        <f>IF($O$16=0,0,$M$16*(Расчет!K772/$O$16))</f>
        <v>0</v>
      </c>
      <c r="O758" s="3">
        <f>IF(Расчет!P772=0,Расчет!L772,0)</f>
        <v>0</v>
      </c>
      <c r="P758" s="12">
        <f t="shared" si="90"/>
        <v>0</v>
      </c>
      <c r="Q758" s="3">
        <f>IF(Расчет!H772='ФОРМУЛЫ!'!$B$5,'ФОРМУЛЫ!'!A758,0)</f>
        <v>0</v>
      </c>
      <c r="R758" s="3">
        <f>IF(Расчет!H772='ФОРМУЛЫ!'!$B$4,'ФОРМУЛЫ!'!A758,0)</f>
        <v>0</v>
      </c>
      <c r="S758" s="3">
        <f>IF(Расчет!H772='ФОРМУЛЫ!'!$B$6,'ФОРМУЛЫ!'!A758,0)</f>
        <v>0</v>
      </c>
      <c r="T758" s="5">
        <f>ROUND((IF(Расчет!R772='ФОРМУЛЫ!'!$E$3,(A758-A758/1.18),IF(Расчет!R772='ФОРМУЛЫ!'!$E$4,0,IF(Расчет!R772='ФОРМУЛЫ!'!$E$5,(A758-A758/1.1),X))))*Расчет!E772,2)</f>
        <v>0</v>
      </c>
      <c r="U758" s="3">
        <f>ROUND((IF(Расчет!R772='ФОРМУЛЫ!'!$E$3,(J758-J758/1.18),IF(Расчет!R772='ФОРМУЛЫ!'!$E$4,0,IF(Расчет!R772='ФОРМУЛЫ!'!$E$5,(J758-J758/1.1),X))))*Расчет!E772,2)</f>
        <v>0</v>
      </c>
      <c r="V758" s="3">
        <f>ROUND((J758-J758/1.18)*Расчет!E772,2)</f>
        <v>0</v>
      </c>
      <c r="W758" s="3">
        <f>ROUND(A758*Расчет!E772*0.21/365,2)</f>
        <v>0</v>
      </c>
      <c r="X758" s="3">
        <f t="shared" si="91"/>
        <v>0</v>
      </c>
      <c r="Y758" s="3">
        <f>IF(($Q$2-Расчет!X772)&gt;0,($Q$2-Расчет!X772),0)</f>
        <v>0</v>
      </c>
      <c r="Z758" s="3">
        <f t="shared" si="92"/>
        <v>0</v>
      </c>
      <c r="AA758" s="3">
        <f>IF(IF(Y758&gt;0,$Q$3-$Q$2,$Q$3-Расчет!X772)&gt;0,IF(Y758&gt;0,$Q$3-$Q$2,$Q$3-Расчет!X772),0)</f>
        <v>0</v>
      </c>
      <c r="AB758" s="3">
        <f t="shared" si="93"/>
        <v>0</v>
      </c>
      <c r="AC758" s="3">
        <f>IF(IF(AA758&gt;0,$Q$4-$Q$3,$Q$4-Расчет!X772)&gt;0,IF(AA758&gt;0,$Q$4-$Q$3,$Q$4-Расчет!X772),0)</f>
        <v>0</v>
      </c>
      <c r="AD758" s="3">
        <f t="shared" si="94"/>
        <v>0</v>
      </c>
      <c r="AE758" s="3">
        <f>IF(IF(AC758&gt;0,$Q$5-$Q$4,$Q$5-Расчет!X772)&gt;0,IF(AC758&gt;0,$Q$5-$Q$4,$Q$5-Расчет!X772),0)</f>
        <v>0</v>
      </c>
      <c r="AF758" s="3">
        <f t="shared" si="95"/>
        <v>0</v>
      </c>
      <c r="AG758" s="3">
        <f>IF(IF(AE758&gt;0,$Q$6-$Q$5,$Q$6-Расчет!X772)&gt;0,IF(AE758&gt;0,$Q$6-$Q$5,$Q$6-Расчет!X772),0)</f>
        <v>0</v>
      </c>
      <c r="AH758" s="3">
        <f t="shared" si="96"/>
        <v>0</v>
      </c>
    </row>
    <row r="759" spans="1:34" x14ac:dyDescent="0.25">
      <c r="A759" s="3">
        <f>IF(Расчет!H773='ФОРМУЛЫ!'!$B$4,Расчет!G773*Расчет!$N$28,IF(Расчет!H773='ФОРМУЛЫ!'!$B$5,Расчет!G773,IF(Расчет!H773='ФОРМУЛЫ!'!$B$6,Расчет!G773*Расчет!$O$28,0)))</f>
        <v>0</v>
      </c>
      <c r="B759" s="3">
        <f>A759*Расчет!E773</f>
        <v>0</v>
      </c>
      <c r="C759" s="3">
        <f>IF(Расчет!J773='ФОРМУЛЫ!'!$B$3,Расчет!G773*Расчет!I773/100,IF(Расчет!J773='ФОРМУЛЫ!'!$B$4,Расчет!I773*Расчет!$N$28,IF(Расчет!J773='ФОРМУЛЫ!'!$B$5,Расчет!I773,IF(Расчет!J773='ФОРМУЛЫ!'!$B$6,Расчет!I773*Расчет!$O$28,0))))</f>
        <v>0</v>
      </c>
      <c r="D759" s="3">
        <f>C759*Расчет!E773</f>
        <v>0</v>
      </c>
      <c r="E759" s="3">
        <f t="shared" si="89"/>
        <v>0</v>
      </c>
      <c r="F759" s="3">
        <f>E759*Расчет!E773</f>
        <v>0</v>
      </c>
      <c r="G759" s="3">
        <f>IF(Расчет!M773="",'ФОРМУЛЫ!'!E759*(100+Расчет!$M$28)/100,'ФОРМУЛЫ!'!E759*(100+Расчет!M773)/100)</f>
        <v>0</v>
      </c>
      <c r="H759" s="7">
        <f>IF(Расчет!M773="",ROUND(Расчет!K773*(1+Расчет!$M$28/100),0),ROUND(Расчет!K773*(1+Расчет!M773/100),0))</f>
        <v>0</v>
      </c>
      <c r="I759" s="7">
        <f>IF(Расчет!M773="",(Расчет!$M$28+100)/100,(Расчет!M773+100)/100)</f>
        <v>1.2</v>
      </c>
      <c r="J759" s="5">
        <f>IF(Расчет!P773="",IF($O$16=0,'ФОРМУЛЫ!'!H759,ROUND(Расчет!K773*'ФОРМУЛЫ!'!I759+L759,0)),Расчет!P773)</f>
        <v>0</v>
      </c>
      <c r="K759" s="5">
        <f>J759*Расчет!E773</f>
        <v>0</v>
      </c>
      <c r="L759" s="3">
        <f>IF($O$16=0,0,$M$16*(Расчет!K773/$O$16))</f>
        <v>0</v>
      </c>
      <c r="O759" s="3">
        <f>IF(Расчет!P773=0,Расчет!L773,0)</f>
        <v>0</v>
      </c>
      <c r="P759" s="12">
        <f t="shared" si="90"/>
        <v>0</v>
      </c>
      <c r="Q759" s="3">
        <f>IF(Расчет!H773='ФОРМУЛЫ!'!$B$5,'ФОРМУЛЫ!'!A759,0)</f>
        <v>0</v>
      </c>
      <c r="R759" s="3">
        <f>IF(Расчет!H773='ФОРМУЛЫ!'!$B$4,'ФОРМУЛЫ!'!A759,0)</f>
        <v>0</v>
      </c>
      <c r="S759" s="3">
        <f>IF(Расчет!H773='ФОРМУЛЫ!'!$B$6,'ФОРМУЛЫ!'!A759,0)</f>
        <v>0</v>
      </c>
      <c r="T759" s="5">
        <f>ROUND((IF(Расчет!R773='ФОРМУЛЫ!'!$E$3,(A759-A759/1.18),IF(Расчет!R773='ФОРМУЛЫ!'!$E$4,0,IF(Расчет!R773='ФОРМУЛЫ!'!$E$5,(A759-A759/1.1),X))))*Расчет!E773,2)</f>
        <v>0</v>
      </c>
      <c r="U759" s="3">
        <f>ROUND((IF(Расчет!R773='ФОРМУЛЫ!'!$E$3,(J759-J759/1.18),IF(Расчет!R773='ФОРМУЛЫ!'!$E$4,0,IF(Расчет!R773='ФОРМУЛЫ!'!$E$5,(J759-J759/1.1),X))))*Расчет!E773,2)</f>
        <v>0</v>
      </c>
      <c r="V759" s="3">
        <f>ROUND((J759-J759/1.18)*Расчет!E773,2)</f>
        <v>0</v>
      </c>
      <c r="W759" s="3">
        <f>ROUND(A759*Расчет!E773*0.21/365,2)</f>
        <v>0</v>
      </c>
      <c r="X759" s="3">
        <f t="shared" si="91"/>
        <v>0</v>
      </c>
      <c r="Y759" s="3">
        <f>IF(($Q$2-Расчет!X773)&gt;0,($Q$2-Расчет!X773),0)</f>
        <v>0</v>
      </c>
      <c r="Z759" s="3">
        <f t="shared" si="92"/>
        <v>0</v>
      </c>
      <c r="AA759" s="3">
        <f>IF(IF(Y759&gt;0,$Q$3-$Q$2,$Q$3-Расчет!X773)&gt;0,IF(Y759&gt;0,$Q$3-$Q$2,$Q$3-Расчет!X773),0)</f>
        <v>0</v>
      </c>
      <c r="AB759" s="3">
        <f t="shared" si="93"/>
        <v>0</v>
      </c>
      <c r="AC759" s="3">
        <f>IF(IF(AA759&gt;0,$Q$4-$Q$3,$Q$4-Расчет!X773)&gt;0,IF(AA759&gt;0,$Q$4-$Q$3,$Q$4-Расчет!X773),0)</f>
        <v>0</v>
      </c>
      <c r="AD759" s="3">
        <f t="shared" si="94"/>
        <v>0</v>
      </c>
      <c r="AE759" s="3">
        <f>IF(IF(AC759&gt;0,$Q$5-$Q$4,$Q$5-Расчет!X773)&gt;0,IF(AC759&gt;0,$Q$5-$Q$4,$Q$5-Расчет!X773),0)</f>
        <v>0</v>
      </c>
      <c r="AF759" s="3">
        <f t="shared" si="95"/>
        <v>0</v>
      </c>
      <c r="AG759" s="3">
        <f>IF(IF(AE759&gt;0,$Q$6-$Q$5,$Q$6-Расчет!X773)&gt;0,IF(AE759&gt;0,$Q$6-$Q$5,$Q$6-Расчет!X773),0)</f>
        <v>0</v>
      </c>
      <c r="AH759" s="3">
        <f t="shared" si="96"/>
        <v>0</v>
      </c>
    </row>
    <row r="760" spans="1:34" x14ac:dyDescent="0.25">
      <c r="A760" s="3">
        <f>IF(Расчет!H774='ФОРМУЛЫ!'!$B$4,Расчет!G774*Расчет!$N$28,IF(Расчет!H774='ФОРМУЛЫ!'!$B$5,Расчет!G774,IF(Расчет!H774='ФОРМУЛЫ!'!$B$6,Расчет!G774*Расчет!$O$28,0)))</f>
        <v>0</v>
      </c>
      <c r="B760" s="3">
        <f>A760*Расчет!E774</f>
        <v>0</v>
      </c>
      <c r="C760" s="3">
        <f>IF(Расчет!J774='ФОРМУЛЫ!'!$B$3,Расчет!G774*Расчет!I774/100,IF(Расчет!J774='ФОРМУЛЫ!'!$B$4,Расчет!I774*Расчет!$N$28,IF(Расчет!J774='ФОРМУЛЫ!'!$B$5,Расчет!I774,IF(Расчет!J774='ФОРМУЛЫ!'!$B$6,Расчет!I774*Расчет!$O$28,0))))</f>
        <v>0</v>
      </c>
      <c r="D760" s="3">
        <f>C760*Расчет!E774</f>
        <v>0</v>
      </c>
      <c r="E760" s="3">
        <f t="shared" si="89"/>
        <v>0</v>
      </c>
      <c r="F760" s="3">
        <f>E760*Расчет!E774</f>
        <v>0</v>
      </c>
      <c r="G760" s="3">
        <f>IF(Расчет!M774="",'ФОРМУЛЫ!'!E760*(100+Расчет!$M$28)/100,'ФОРМУЛЫ!'!E760*(100+Расчет!M774)/100)</f>
        <v>0</v>
      </c>
      <c r="H760" s="7">
        <f>IF(Расчет!M774="",ROUND(Расчет!K774*(1+Расчет!$M$28/100),0),ROUND(Расчет!K774*(1+Расчет!M774/100),0))</f>
        <v>0</v>
      </c>
      <c r="I760" s="7">
        <f>IF(Расчет!M774="",(Расчет!$M$28+100)/100,(Расчет!M774+100)/100)</f>
        <v>1.2</v>
      </c>
      <c r="J760" s="5">
        <f>IF(Расчет!P774="",IF($O$16=0,'ФОРМУЛЫ!'!H760,ROUND(Расчет!K774*'ФОРМУЛЫ!'!I760+L760,0)),Расчет!P774)</f>
        <v>0</v>
      </c>
      <c r="K760" s="5">
        <f>J760*Расчет!E774</f>
        <v>0</v>
      </c>
      <c r="L760" s="3">
        <f>IF($O$16=0,0,$M$16*(Расчет!K774/$O$16))</f>
        <v>0</v>
      </c>
      <c r="O760" s="3">
        <f>IF(Расчет!P774=0,Расчет!L774,0)</f>
        <v>0</v>
      </c>
      <c r="P760" s="12">
        <f t="shared" si="90"/>
        <v>0</v>
      </c>
      <c r="Q760" s="3">
        <f>IF(Расчет!H774='ФОРМУЛЫ!'!$B$5,'ФОРМУЛЫ!'!A760,0)</f>
        <v>0</v>
      </c>
      <c r="R760" s="3">
        <f>IF(Расчет!H774='ФОРМУЛЫ!'!$B$4,'ФОРМУЛЫ!'!A760,0)</f>
        <v>0</v>
      </c>
      <c r="S760" s="3">
        <f>IF(Расчет!H774='ФОРМУЛЫ!'!$B$6,'ФОРМУЛЫ!'!A760,0)</f>
        <v>0</v>
      </c>
      <c r="T760" s="5">
        <f>ROUND((IF(Расчет!R774='ФОРМУЛЫ!'!$E$3,(A760-A760/1.18),IF(Расчет!R774='ФОРМУЛЫ!'!$E$4,0,IF(Расчет!R774='ФОРМУЛЫ!'!$E$5,(A760-A760/1.1),X))))*Расчет!E774,2)</f>
        <v>0</v>
      </c>
      <c r="U760" s="3">
        <f>ROUND((IF(Расчет!R774='ФОРМУЛЫ!'!$E$3,(J760-J760/1.18),IF(Расчет!R774='ФОРМУЛЫ!'!$E$4,0,IF(Расчет!R774='ФОРМУЛЫ!'!$E$5,(J760-J760/1.1),X))))*Расчет!E774,2)</f>
        <v>0</v>
      </c>
      <c r="V760" s="3">
        <f>ROUND((J760-J760/1.18)*Расчет!E774,2)</f>
        <v>0</v>
      </c>
      <c r="W760" s="3">
        <f>ROUND(A760*Расчет!E774*0.21/365,2)</f>
        <v>0</v>
      </c>
      <c r="X760" s="3">
        <f t="shared" si="91"/>
        <v>0</v>
      </c>
      <c r="Y760" s="3">
        <f>IF(($Q$2-Расчет!X774)&gt;0,($Q$2-Расчет!X774),0)</f>
        <v>0</v>
      </c>
      <c r="Z760" s="3">
        <f t="shared" si="92"/>
        <v>0</v>
      </c>
      <c r="AA760" s="3">
        <f>IF(IF(Y760&gt;0,$Q$3-$Q$2,$Q$3-Расчет!X774)&gt;0,IF(Y760&gt;0,$Q$3-$Q$2,$Q$3-Расчет!X774),0)</f>
        <v>0</v>
      </c>
      <c r="AB760" s="3">
        <f t="shared" si="93"/>
        <v>0</v>
      </c>
      <c r="AC760" s="3">
        <f>IF(IF(AA760&gt;0,$Q$4-$Q$3,$Q$4-Расчет!X774)&gt;0,IF(AA760&gt;0,$Q$4-$Q$3,$Q$4-Расчет!X774),0)</f>
        <v>0</v>
      </c>
      <c r="AD760" s="3">
        <f t="shared" si="94"/>
        <v>0</v>
      </c>
      <c r="AE760" s="3">
        <f>IF(IF(AC760&gt;0,$Q$5-$Q$4,$Q$5-Расчет!X774)&gt;0,IF(AC760&gt;0,$Q$5-$Q$4,$Q$5-Расчет!X774),0)</f>
        <v>0</v>
      </c>
      <c r="AF760" s="3">
        <f t="shared" si="95"/>
        <v>0</v>
      </c>
      <c r="AG760" s="3">
        <f>IF(IF(AE760&gt;0,$Q$6-$Q$5,$Q$6-Расчет!X774)&gt;0,IF(AE760&gt;0,$Q$6-$Q$5,$Q$6-Расчет!X774),0)</f>
        <v>0</v>
      </c>
      <c r="AH760" s="3">
        <f t="shared" si="96"/>
        <v>0</v>
      </c>
    </row>
    <row r="761" spans="1:34" x14ac:dyDescent="0.25">
      <c r="A761" s="3">
        <f>IF(Расчет!H775='ФОРМУЛЫ!'!$B$4,Расчет!G775*Расчет!$N$28,IF(Расчет!H775='ФОРМУЛЫ!'!$B$5,Расчет!G775,IF(Расчет!H775='ФОРМУЛЫ!'!$B$6,Расчет!G775*Расчет!$O$28,0)))</f>
        <v>0</v>
      </c>
      <c r="B761" s="3">
        <f>A761*Расчет!E775</f>
        <v>0</v>
      </c>
      <c r="C761" s="3">
        <f>IF(Расчет!J775='ФОРМУЛЫ!'!$B$3,Расчет!G775*Расчет!I775/100,IF(Расчет!J775='ФОРМУЛЫ!'!$B$4,Расчет!I775*Расчет!$N$28,IF(Расчет!J775='ФОРМУЛЫ!'!$B$5,Расчет!I775,IF(Расчет!J775='ФОРМУЛЫ!'!$B$6,Расчет!I775*Расчет!$O$28,0))))</f>
        <v>0</v>
      </c>
      <c r="D761" s="3">
        <f>C761*Расчет!E775</f>
        <v>0</v>
      </c>
      <c r="E761" s="3">
        <f t="shared" si="89"/>
        <v>0</v>
      </c>
      <c r="F761" s="3">
        <f>E761*Расчет!E775</f>
        <v>0</v>
      </c>
      <c r="G761" s="3">
        <f>IF(Расчет!M775="",'ФОРМУЛЫ!'!E761*(100+Расчет!$M$28)/100,'ФОРМУЛЫ!'!E761*(100+Расчет!M775)/100)</f>
        <v>0</v>
      </c>
      <c r="H761" s="7">
        <f>IF(Расчет!M775="",ROUND(Расчет!K775*(1+Расчет!$M$28/100),0),ROUND(Расчет!K775*(1+Расчет!M775/100),0))</f>
        <v>0</v>
      </c>
      <c r="I761" s="7">
        <f>IF(Расчет!M775="",(Расчет!$M$28+100)/100,(Расчет!M775+100)/100)</f>
        <v>1.2</v>
      </c>
      <c r="J761" s="5">
        <f>IF(Расчет!P775="",IF($O$16=0,'ФОРМУЛЫ!'!H761,ROUND(Расчет!K775*'ФОРМУЛЫ!'!I761+L761,0)),Расчет!P775)</f>
        <v>0</v>
      </c>
      <c r="K761" s="5">
        <f>J761*Расчет!E775</f>
        <v>0</v>
      </c>
      <c r="L761" s="3">
        <f>IF($O$16=0,0,$M$16*(Расчет!K775/$O$16))</f>
        <v>0</v>
      </c>
      <c r="O761" s="3">
        <f>IF(Расчет!P775=0,Расчет!L775,0)</f>
        <v>0</v>
      </c>
      <c r="P761" s="12">
        <f t="shared" si="90"/>
        <v>0</v>
      </c>
      <c r="Q761" s="3">
        <f>IF(Расчет!H775='ФОРМУЛЫ!'!$B$5,'ФОРМУЛЫ!'!A761,0)</f>
        <v>0</v>
      </c>
      <c r="R761" s="3">
        <f>IF(Расчет!H775='ФОРМУЛЫ!'!$B$4,'ФОРМУЛЫ!'!A761,0)</f>
        <v>0</v>
      </c>
      <c r="S761" s="3">
        <f>IF(Расчет!H775='ФОРМУЛЫ!'!$B$6,'ФОРМУЛЫ!'!A761,0)</f>
        <v>0</v>
      </c>
      <c r="T761" s="5">
        <f>ROUND((IF(Расчет!R775='ФОРМУЛЫ!'!$E$3,(A761-A761/1.18),IF(Расчет!R775='ФОРМУЛЫ!'!$E$4,0,IF(Расчет!R775='ФОРМУЛЫ!'!$E$5,(A761-A761/1.1),X))))*Расчет!E775,2)</f>
        <v>0</v>
      </c>
      <c r="U761" s="3">
        <f>ROUND((IF(Расчет!R775='ФОРМУЛЫ!'!$E$3,(J761-J761/1.18),IF(Расчет!R775='ФОРМУЛЫ!'!$E$4,0,IF(Расчет!R775='ФОРМУЛЫ!'!$E$5,(J761-J761/1.1),X))))*Расчет!E775,2)</f>
        <v>0</v>
      </c>
      <c r="V761" s="3">
        <f>ROUND((J761-J761/1.18)*Расчет!E775,2)</f>
        <v>0</v>
      </c>
      <c r="W761" s="3">
        <f>ROUND(A761*Расчет!E775*0.21/365,2)</f>
        <v>0</v>
      </c>
      <c r="X761" s="3">
        <f t="shared" si="91"/>
        <v>0</v>
      </c>
      <c r="Y761" s="3">
        <f>IF(($Q$2-Расчет!X775)&gt;0,($Q$2-Расчет!X775),0)</f>
        <v>0</v>
      </c>
      <c r="Z761" s="3">
        <f t="shared" si="92"/>
        <v>0</v>
      </c>
      <c r="AA761" s="3">
        <f>IF(IF(Y761&gt;0,$Q$3-$Q$2,$Q$3-Расчет!X775)&gt;0,IF(Y761&gt;0,$Q$3-$Q$2,$Q$3-Расчет!X775),0)</f>
        <v>0</v>
      </c>
      <c r="AB761" s="3">
        <f t="shared" si="93"/>
        <v>0</v>
      </c>
      <c r="AC761" s="3">
        <f>IF(IF(AA761&gt;0,$Q$4-$Q$3,$Q$4-Расчет!X775)&gt;0,IF(AA761&gt;0,$Q$4-$Q$3,$Q$4-Расчет!X775),0)</f>
        <v>0</v>
      </c>
      <c r="AD761" s="3">
        <f t="shared" si="94"/>
        <v>0</v>
      </c>
      <c r="AE761" s="3">
        <f>IF(IF(AC761&gt;0,$Q$5-$Q$4,$Q$5-Расчет!X775)&gt;0,IF(AC761&gt;0,$Q$5-$Q$4,$Q$5-Расчет!X775),0)</f>
        <v>0</v>
      </c>
      <c r="AF761" s="3">
        <f t="shared" si="95"/>
        <v>0</v>
      </c>
      <c r="AG761" s="3">
        <f>IF(IF(AE761&gt;0,$Q$6-$Q$5,$Q$6-Расчет!X775)&gt;0,IF(AE761&gt;0,$Q$6-$Q$5,$Q$6-Расчет!X775),0)</f>
        <v>0</v>
      </c>
      <c r="AH761" s="3">
        <f t="shared" si="96"/>
        <v>0</v>
      </c>
    </row>
    <row r="762" spans="1:34" x14ac:dyDescent="0.25">
      <c r="A762" s="3">
        <f>IF(Расчет!H776='ФОРМУЛЫ!'!$B$4,Расчет!G776*Расчет!$N$28,IF(Расчет!H776='ФОРМУЛЫ!'!$B$5,Расчет!G776,IF(Расчет!H776='ФОРМУЛЫ!'!$B$6,Расчет!G776*Расчет!$O$28,0)))</f>
        <v>0</v>
      </c>
      <c r="B762" s="3">
        <f>A762*Расчет!E776</f>
        <v>0</v>
      </c>
      <c r="C762" s="3">
        <f>IF(Расчет!J776='ФОРМУЛЫ!'!$B$3,Расчет!G776*Расчет!I776/100,IF(Расчет!J776='ФОРМУЛЫ!'!$B$4,Расчет!I776*Расчет!$N$28,IF(Расчет!J776='ФОРМУЛЫ!'!$B$5,Расчет!I776,IF(Расчет!J776='ФОРМУЛЫ!'!$B$6,Расчет!I776*Расчет!$O$28,0))))</f>
        <v>0</v>
      </c>
      <c r="D762" s="3">
        <f>C762*Расчет!E776</f>
        <v>0</v>
      </c>
      <c r="E762" s="3">
        <f t="shared" si="89"/>
        <v>0</v>
      </c>
      <c r="F762" s="3">
        <f>E762*Расчет!E776</f>
        <v>0</v>
      </c>
      <c r="G762" s="3">
        <f>IF(Расчет!M776="",'ФОРМУЛЫ!'!E762*(100+Расчет!$M$28)/100,'ФОРМУЛЫ!'!E762*(100+Расчет!M776)/100)</f>
        <v>0</v>
      </c>
      <c r="H762" s="7">
        <f>IF(Расчет!M776="",ROUND(Расчет!K776*(1+Расчет!$M$28/100),0),ROUND(Расчет!K776*(1+Расчет!M776/100),0))</f>
        <v>0</v>
      </c>
      <c r="I762" s="7">
        <f>IF(Расчет!M776="",(Расчет!$M$28+100)/100,(Расчет!M776+100)/100)</f>
        <v>1.2</v>
      </c>
      <c r="J762" s="5">
        <f>IF(Расчет!P776="",IF($O$16=0,'ФОРМУЛЫ!'!H762,ROUND(Расчет!K776*'ФОРМУЛЫ!'!I762+L762,0)),Расчет!P776)</f>
        <v>0</v>
      </c>
      <c r="K762" s="5">
        <f>J762*Расчет!E776</f>
        <v>0</v>
      </c>
      <c r="L762" s="3">
        <f>IF($O$16=0,0,$M$16*(Расчет!K776/$O$16))</f>
        <v>0</v>
      </c>
      <c r="O762" s="3">
        <f>IF(Расчет!P776=0,Расчет!L776,0)</f>
        <v>0</v>
      </c>
      <c r="P762" s="12">
        <f t="shared" si="90"/>
        <v>0</v>
      </c>
      <c r="Q762" s="3">
        <f>IF(Расчет!H776='ФОРМУЛЫ!'!$B$5,'ФОРМУЛЫ!'!A762,0)</f>
        <v>0</v>
      </c>
      <c r="R762" s="3">
        <f>IF(Расчет!H776='ФОРМУЛЫ!'!$B$4,'ФОРМУЛЫ!'!A762,0)</f>
        <v>0</v>
      </c>
      <c r="S762" s="3">
        <f>IF(Расчет!H776='ФОРМУЛЫ!'!$B$6,'ФОРМУЛЫ!'!A762,0)</f>
        <v>0</v>
      </c>
      <c r="T762" s="5">
        <f>ROUND((IF(Расчет!R776='ФОРМУЛЫ!'!$E$3,(A762-A762/1.18),IF(Расчет!R776='ФОРМУЛЫ!'!$E$4,0,IF(Расчет!R776='ФОРМУЛЫ!'!$E$5,(A762-A762/1.1),X))))*Расчет!E776,2)</f>
        <v>0</v>
      </c>
      <c r="U762" s="3">
        <f>ROUND((IF(Расчет!R776='ФОРМУЛЫ!'!$E$3,(J762-J762/1.18),IF(Расчет!R776='ФОРМУЛЫ!'!$E$4,0,IF(Расчет!R776='ФОРМУЛЫ!'!$E$5,(J762-J762/1.1),X))))*Расчет!E776,2)</f>
        <v>0</v>
      </c>
      <c r="V762" s="3">
        <f>ROUND((J762-J762/1.18)*Расчет!E776,2)</f>
        <v>0</v>
      </c>
      <c r="W762" s="3">
        <f>ROUND(A762*Расчет!E776*0.21/365,2)</f>
        <v>0</v>
      </c>
      <c r="X762" s="3">
        <f t="shared" si="91"/>
        <v>0</v>
      </c>
      <c r="Y762" s="3">
        <f>IF(($Q$2-Расчет!X776)&gt;0,($Q$2-Расчет!X776),0)</f>
        <v>0</v>
      </c>
      <c r="Z762" s="3">
        <f t="shared" si="92"/>
        <v>0</v>
      </c>
      <c r="AA762" s="3">
        <f>IF(IF(Y762&gt;0,$Q$3-$Q$2,$Q$3-Расчет!X776)&gt;0,IF(Y762&gt;0,$Q$3-$Q$2,$Q$3-Расчет!X776),0)</f>
        <v>0</v>
      </c>
      <c r="AB762" s="3">
        <f t="shared" si="93"/>
        <v>0</v>
      </c>
      <c r="AC762" s="3">
        <f>IF(IF(AA762&gt;0,$Q$4-$Q$3,$Q$4-Расчет!X776)&gt;0,IF(AA762&gt;0,$Q$4-$Q$3,$Q$4-Расчет!X776),0)</f>
        <v>0</v>
      </c>
      <c r="AD762" s="3">
        <f t="shared" si="94"/>
        <v>0</v>
      </c>
      <c r="AE762" s="3">
        <f>IF(IF(AC762&gt;0,$Q$5-$Q$4,$Q$5-Расчет!X776)&gt;0,IF(AC762&gt;0,$Q$5-$Q$4,$Q$5-Расчет!X776),0)</f>
        <v>0</v>
      </c>
      <c r="AF762" s="3">
        <f t="shared" si="95"/>
        <v>0</v>
      </c>
      <c r="AG762" s="3">
        <f>IF(IF(AE762&gt;0,$Q$6-$Q$5,$Q$6-Расчет!X776)&gt;0,IF(AE762&gt;0,$Q$6-$Q$5,$Q$6-Расчет!X776),0)</f>
        <v>0</v>
      </c>
      <c r="AH762" s="3">
        <f t="shared" si="96"/>
        <v>0</v>
      </c>
    </row>
    <row r="763" spans="1:34" x14ac:dyDescent="0.25">
      <c r="A763" s="3">
        <f>IF(Расчет!H777='ФОРМУЛЫ!'!$B$4,Расчет!G777*Расчет!$N$28,IF(Расчет!H777='ФОРМУЛЫ!'!$B$5,Расчет!G777,IF(Расчет!H777='ФОРМУЛЫ!'!$B$6,Расчет!G777*Расчет!$O$28,0)))</f>
        <v>0</v>
      </c>
      <c r="B763" s="3">
        <f>A763*Расчет!E777</f>
        <v>0</v>
      </c>
      <c r="C763" s="3">
        <f>IF(Расчет!J777='ФОРМУЛЫ!'!$B$3,Расчет!G777*Расчет!I777/100,IF(Расчет!J777='ФОРМУЛЫ!'!$B$4,Расчет!I777*Расчет!$N$28,IF(Расчет!J777='ФОРМУЛЫ!'!$B$5,Расчет!I777,IF(Расчет!J777='ФОРМУЛЫ!'!$B$6,Расчет!I777*Расчет!$O$28,0))))</f>
        <v>0</v>
      </c>
      <c r="D763" s="3">
        <f>C763*Расчет!E777</f>
        <v>0</v>
      </c>
      <c r="E763" s="3">
        <f t="shared" si="89"/>
        <v>0</v>
      </c>
      <c r="F763" s="3">
        <f>E763*Расчет!E777</f>
        <v>0</v>
      </c>
      <c r="G763" s="3">
        <f>IF(Расчет!M777="",'ФОРМУЛЫ!'!E763*(100+Расчет!$M$28)/100,'ФОРМУЛЫ!'!E763*(100+Расчет!M777)/100)</f>
        <v>0</v>
      </c>
      <c r="H763" s="7">
        <f>IF(Расчет!M777="",ROUND(Расчет!K777*(1+Расчет!$M$28/100),0),ROUND(Расчет!K777*(1+Расчет!M777/100),0))</f>
        <v>0</v>
      </c>
      <c r="I763" s="7">
        <f>IF(Расчет!M777="",(Расчет!$M$28+100)/100,(Расчет!M777+100)/100)</f>
        <v>1.2</v>
      </c>
      <c r="J763" s="5">
        <f>IF(Расчет!P777="",IF($O$16=0,'ФОРМУЛЫ!'!H763,ROUND(Расчет!K777*'ФОРМУЛЫ!'!I763+L763,0)),Расчет!P777)</f>
        <v>0</v>
      </c>
      <c r="K763" s="5">
        <f>J763*Расчет!E777</f>
        <v>0</v>
      </c>
      <c r="L763" s="3">
        <f>IF($O$16=0,0,$M$16*(Расчет!K777/$O$16))</f>
        <v>0</v>
      </c>
      <c r="O763" s="3">
        <f>IF(Расчет!P777=0,Расчет!L777,0)</f>
        <v>0</v>
      </c>
      <c r="P763" s="12">
        <f t="shared" si="90"/>
        <v>0</v>
      </c>
      <c r="Q763" s="3">
        <f>IF(Расчет!H777='ФОРМУЛЫ!'!$B$5,'ФОРМУЛЫ!'!A763,0)</f>
        <v>0</v>
      </c>
      <c r="R763" s="3">
        <f>IF(Расчет!H777='ФОРМУЛЫ!'!$B$4,'ФОРМУЛЫ!'!A763,0)</f>
        <v>0</v>
      </c>
      <c r="S763" s="3">
        <f>IF(Расчет!H777='ФОРМУЛЫ!'!$B$6,'ФОРМУЛЫ!'!A763,0)</f>
        <v>0</v>
      </c>
      <c r="T763" s="5">
        <f>ROUND((IF(Расчет!R777='ФОРМУЛЫ!'!$E$3,(A763-A763/1.18),IF(Расчет!R777='ФОРМУЛЫ!'!$E$4,0,IF(Расчет!R777='ФОРМУЛЫ!'!$E$5,(A763-A763/1.1),X))))*Расчет!E777,2)</f>
        <v>0</v>
      </c>
      <c r="U763" s="3">
        <f>ROUND((IF(Расчет!R777='ФОРМУЛЫ!'!$E$3,(J763-J763/1.18),IF(Расчет!R777='ФОРМУЛЫ!'!$E$4,0,IF(Расчет!R777='ФОРМУЛЫ!'!$E$5,(J763-J763/1.1),X))))*Расчет!E777,2)</f>
        <v>0</v>
      </c>
      <c r="V763" s="3">
        <f>ROUND((J763-J763/1.18)*Расчет!E777,2)</f>
        <v>0</v>
      </c>
      <c r="W763" s="3">
        <f>ROUND(A763*Расчет!E777*0.21/365,2)</f>
        <v>0</v>
      </c>
      <c r="X763" s="3">
        <f t="shared" si="91"/>
        <v>0</v>
      </c>
      <c r="Y763" s="3">
        <f>IF(($Q$2-Расчет!X777)&gt;0,($Q$2-Расчет!X777),0)</f>
        <v>0</v>
      </c>
      <c r="Z763" s="3">
        <f t="shared" si="92"/>
        <v>0</v>
      </c>
      <c r="AA763" s="3">
        <f>IF(IF(Y763&gt;0,$Q$3-$Q$2,$Q$3-Расчет!X777)&gt;0,IF(Y763&gt;0,$Q$3-$Q$2,$Q$3-Расчет!X777),0)</f>
        <v>0</v>
      </c>
      <c r="AB763" s="3">
        <f t="shared" si="93"/>
        <v>0</v>
      </c>
      <c r="AC763" s="3">
        <f>IF(IF(AA763&gt;0,$Q$4-$Q$3,$Q$4-Расчет!X777)&gt;0,IF(AA763&gt;0,$Q$4-$Q$3,$Q$4-Расчет!X777),0)</f>
        <v>0</v>
      </c>
      <c r="AD763" s="3">
        <f t="shared" si="94"/>
        <v>0</v>
      </c>
      <c r="AE763" s="3">
        <f>IF(IF(AC763&gt;0,$Q$5-$Q$4,$Q$5-Расчет!X777)&gt;0,IF(AC763&gt;0,$Q$5-$Q$4,$Q$5-Расчет!X777),0)</f>
        <v>0</v>
      </c>
      <c r="AF763" s="3">
        <f t="shared" si="95"/>
        <v>0</v>
      </c>
      <c r="AG763" s="3">
        <f>IF(IF(AE763&gt;0,$Q$6-$Q$5,$Q$6-Расчет!X777)&gt;0,IF(AE763&gt;0,$Q$6-$Q$5,$Q$6-Расчет!X777),0)</f>
        <v>0</v>
      </c>
      <c r="AH763" s="3">
        <f t="shared" si="96"/>
        <v>0</v>
      </c>
    </row>
    <row r="764" spans="1:34" x14ac:dyDescent="0.25">
      <c r="A764" s="3">
        <f>IF(Расчет!H778='ФОРМУЛЫ!'!$B$4,Расчет!G778*Расчет!$N$28,IF(Расчет!H778='ФОРМУЛЫ!'!$B$5,Расчет!G778,IF(Расчет!H778='ФОРМУЛЫ!'!$B$6,Расчет!G778*Расчет!$O$28,0)))</f>
        <v>0</v>
      </c>
      <c r="B764" s="3">
        <f>A764*Расчет!E778</f>
        <v>0</v>
      </c>
      <c r="C764" s="3">
        <f>IF(Расчет!J778='ФОРМУЛЫ!'!$B$3,Расчет!G778*Расчет!I778/100,IF(Расчет!J778='ФОРМУЛЫ!'!$B$4,Расчет!I778*Расчет!$N$28,IF(Расчет!J778='ФОРМУЛЫ!'!$B$5,Расчет!I778,IF(Расчет!J778='ФОРМУЛЫ!'!$B$6,Расчет!I778*Расчет!$O$28,0))))</f>
        <v>0</v>
      </c>
      <c r="D764" s="3">
        <f>C764*Расчет!E778</f>
        <v>0</v>
      </c>
      <c r="E764" s="3">
        <f t="shared" si="89"/>
        <v>0</v>
      </c>
      <c r="F764" s="3">
        <f>E764*Расчет!E778</f>
        <v>0</v>
      </c>
      <c r="G764" s="3">
        <f>IF(Расчет!M778="",'ФОРМУЛЫ!'!E764*(100+Расчет!$M$28)/100,'ФОРМУЛЫ!'!E764*(100+Расчет!M778)/100)</f>
        <v>0</v>
      </c>
      <c r="H764" s="7">
        <f>IF(Расчет!M778="",ROUND(Расчет!K778*(1+Расчет!$M$28/100),0),ROUND(Расчет!K778*(1+Расчет!M778/100),0))</f>
        <v>0</v>
      </c>
      <c r="I764" s="7">
        <f>IF(Расчет!M778="",(Расчет!$M$28+100)/100,(Расчет!M778+100)/100)</f>
        <v>1.2</v>
      </c>
      <c r="J764" s="5">
        <f>IF(Расчет!P778="",IF($O$16=0,'ФОРМУЛЫ!'!H764,ROUND(Расчет!K778*'ФОРМУЛЫ!'!I764+L764,0)),Расчет!P778)</f>
        <v>0</v>
      </c>
      <c r="K764" s="5">
        <f>J764*Расчет!E778</f>
        <v>0</v>
      </c>
      <c r="L764" s="3">
        <f>IF($O$16=0,0,$M$16*(Расчет!K778/$O$16))</f>
        <v>0</v>
      </c>
      <c r="O764" s="3">
        <f>IF(Расчет!P778=0,Расчет!L778,0)</f>
        <v>0</v>
      </c>
      <c r="P764" s="12">
        <f t="shared" si="90"/>
        <v>0</v>
      </c>
      <c r="Q764" s="3">
        <f>IF(Расчет!H778='ФОРМУЛЫ!'!$B$5,'ФОРМУЛЫ!'!A764,0)</f>
        <v>0</v>
      </c>
      <c r="R764" s="3">
        <f>IF(Расчет!H778='ФОРМУЛЫ!'!$B$4,'ФОРМУЛЫ!'!A764,0)</f>
        <v>0</v>
      </c>
      <c r="S764" s="3">
        <f>IF(Расчет!H778='ФОРМУЛЫ!'!$B$6,'ФОРМУЛЫ!'!A764,0)</f>
        <v>0</v>
      </c>
      <c r="T764" s="5">
        <f>ROUND((IF(Расчет!R778='ФОРМУЛЫ!'!$E$3,(A764-A764/1.18),IF(Расчет!R778='ФОРМУЛЫ!'!$E$4,0,IF(Расчет!R778='ФОРМУЛЫ!'!$E$5,(A764-A764/1.1),X))))*Расчет!E778,2)</f>
        <v>0</v>
      </c>
      <c r="U764" s="3">
        <f>ROUND((IF(Расчет!R778='ФОРМУЛЫ!'!$E$3,(J764-J764/1.18),IF(Расчет!R778='ФОРМУЛЫ!'!$E$4,0,IF(Расчет!R778='ФОРМУЛЫ!'!$E$5,(J764-J764/1.1),X))))*Расчет!E778,2)</f>
        <v>0</v>
      </c>
      <c r="V764" s="3">
        <f>ROUND((J764-J764/1.18)*Расчет!E778,2)</f>
        <v>0</v>
      </c>
      <c r="W764" s="3">
        <f>ROUND(A764*Расчет!E778*0.21/365,2)</f>
        <v>0</v>
      </c>
      <c r="X764" s="3">
        <f t="shared" si="91"/>
        <v>0</v>
      </c>
      <c r="Y764" s="3">
        <f>IF(($Q$2-Расчет!X778)&gt;0,($Q$2-Расчет!X778),0)</f>
        <v>0</v>
      </c>
      <c r="Z764" s="3">
        <f t="shared" si="92"/>
        <v>0</v>
      </c>
      <c r="AA764" s="3">
        <f>IF(IF(Y764&gt;0,$Q$3-$Q$2,$Q$3-Расчет!X778)&gt;0,IF(Y764&gt;0,$Q$3-$Q$2,$Q$3-Расчет!X778),0)</f>
        <v>0</v>
      </c>
      <c r="AB764" s="3">
        <f t="shared" si="93"/>
        <v>0</v>
      </c>
      <c r="AC764" s="3">
        <f>IF(IF(AA764&gt;0,$Q$4-$Q$3,$Q$4-Расчет!X778)&gt;0,IF(AA764&gt;0,$Q$4-$Q$3,$Q$4-Расчет!X778),0)</f>
        <v>0</v>
      </c>
      <c r="AD764" s="3">
        <f t="shared" si="94"/>
        <v>0</v>
      </c>
      <c r="AE764" s="3">
        <f>IF(IF(AC764&gt;0,$Q$5-$Q$4,$Q$5-Расчет!X778)&gt;0,IF(AC764&gt;0,$Q$5-$Q$4,$Q$5-Расчет!X778),0)</f>
        <v>0</v>
      </c>
      <c r="AF764" s="3">
        <f t="shared" si="95"/>
        <v>0</v>
      </c>
      <c r="AG764" s="3">
        <f>IF(IF(AE764&gt;0,$Q$6-$Q$5,$Q$6-Расчет!X778)&gt;0,IF(AE764&gt;0,$Q$6-$Q$5,$Q$6-Расчет!X778),0)</f>
        <v>0</v>
      </c>
      <c r="AH764" s="3">
        <f t="shared" si="96"/>
        <v>0</v>
      </c>
    </row>
    <row r="765" spans="1:34" x14ac:dyDescent="0.25">
      <c r="A765" s="3">
        <f>IF(Расчет!H779='ФОРМУЛЫ!'!$B$4,Расчет!G779*Расчет!$N$28,IF(Расчет!H779='ФОРМУЛЫ!'!$B$5,Расчет!G779,IF(Расчет!H779='ФОРМУЛЫ!'!$B$6,Расчет!G779*Расчет!$O$28,0)))</f>
        <v>0</v>
      </c>
      <c r="B765" s="3">
        <f>A765*Расчет!E779</f>
        <v>0</v>
      </c>
      <c r="C765" s="3">
        <f>IF(Расчет!J779='ФОРМУЛЫ!'!$B$3,Расчет!G779*Расчет!I779/100,IF(Расчет!J779='ФОРМУЛЫ!'!$B$4,Расчет!I779*Расчет!$N$28,IF(Расчет!J779='ФОРМУЛЫ!'!$B$5,Расчет!I779,IF(Расчет!J779='ФОРМУЛЫ!'!$B$6,Расчет!I779*Расчет!$O$28,0))))</f>
        <v>0</v>
      </c>
      <c r="D765" s="3">
        <f>C765*Расчет!E779</f>
        <v>0</v>
      </c>
      <c r="E765" s="3">
        <f t="shared" si="89"/>
        <v>0</v>
      </c>
      <c r="F765" s="3">
        <f>E765*Расчет!E779</f>
        <v>0</v>
      </c>
      <c r="G765" s="3">
        <f>IF(Расчет!M779="",'ФОРМУЛЫ!'!E765*(100+Расчет!$M$28)/100,'ФОРМУЛЫ!'!E765*(100+Расчет!M779)/100)</f>
        <v>0</v>
      </c>
      <c r="H765" s="7">
        <f>IF(Расчет!M779="",ROUND(Расчет!K779*(1+Расчет!$M$28/100),0),ROUND(Расчет!K779*(1+Расчет!M779/100),0))</f>
        <v>0</v>
      </c>
      <c r="I765" s="7">
        <f>IF(Расчет!M779="",(Расчет!$M$28+100)/100,(Расчет!M779+100)/100)</f>
        <v>1.2</v>
      </c>
      <c r="J765" s="5">
        <f>IF(Расчет!P779="",IF($O$16=0,'ФОРМУЛЫ!'!H765,ROUND(Расчет!K779*'ФОРМУЛЫ!'!I765+L765,0)),Расчет!P779)</f>
        <v>0</v>
      </c>
      <c r="K765" s="5">
        <f>J765*Расчет!E779</f>
        <v>0</v>
      </c>
      <c r="L765" s="3">
        <f>IF($O$16=0,0,$M$16*(Расчет!K779/$O$16))</f>
        <v>0</v>
      </c>
      <c r="O765" s="3">
        <f>IF(Расчет!P779=0,Расчет!L779,0)</f>
        <v>0</v>
      </c>
      <c r="P765" s="12">
        <f t="shared" si="90"/>
        <v>0</v>
      </c>
      <c r="Q765" s="3">
        <f>IF(Расчет!H779='ФОРМУЛЫ!'!$B$5,'ФОРМУЛЫ!'!A765,0)</f>
        <v>0</v>
      </c>
      <c r="R765" s="3">
        <f>IF(Расчет!H779='ФОРМУЛЫ!'!$B$4,'ФОРМУЛЫ!'!A765,0)</f>
        <v>0</v>
      </c>
      <c r="S765" s="3">
        <f>IF(Расчет!H779='ФОРМУЛЫ!'!$B$6,'ФОРМУЛЫ!'!A765,0)</f>
        <v>0</v>
      </c>
      <c r="T765" s="5">
        <f>ROUND((IF(Расчет!R779='ФОРМУЛЫ!'!$E$3,(A765-A765/1.18),IF(Расчет!R779='ФОРМУЛЫ!'!$E$4,0,IF(Расчет!R779='ФОРМУЛЫ!'!$E$5,(A765-A765/1.1),X))))*Расчет!E779,2)</f>
        <v>0</v>
      </c>
      <c r="U765" s="3">
        <f>ROUND((IF(Расчет!R779='ФОРМУЛЫ!'!$E$3,(J765-J765/1.18),IF(Расчет!R779='ФОРМУЛЫ!'!$E$4,0,IF(Расчет!R779='ФОРМУЛЫ!'!$E$5,(J765-J765/1.1),X))))*Расчет!E779,2)</f>
        <v>0</v>
      </c>
      <c r="V765" s="3">
        <f>ROUND((J765-J765/1.18)*Расчет!E779,2)</f>
        <v>0</v>
      </c>
      <c r="W765" s="3">
        <f>ROUND(A765*Расчет!E779*0.21/365,2)</f>
        <v>0</v>
      </c>
      <c r="X765" s="3">
        <f t="shared" si="91"/>
        <v>0</v>
      </c>
      <c r="Y765" s="3">
        <f>IF(($Q$2-Расчет!X779)&gt;0,($Q$2-Расчет!X779),0)</f>
        <v>0</v>
      </c>
      <c r="Z765" s="3">
        <f t="shared" si="92"/>
        <v>0</v>
      </c>
      <c r="AA765" s="3">
        <f>IF(IF(Y765&gt;0,$Q$3-$Q$2,$Q$3-Расчет!X779)&gt;0,IF(Y765&gt;0,$Q$3-$Q$2,$Q$3-Расчет!X779),0)</f>
        <v>0</v>
      </c>
      <c r="AB765" s="3">
        <f t="shared" si="93"/>
        <v>0</v>
      </c>
      <c r="AC765" s="3">
        <f>IF(IF(AA765&gt;0,$Q$4-$Q$3,$Q$4-Расчет!X779)&gt;0,IF(AA765&gt;0,$Q$4-$Q$3,$Q$4-Расчет!X779),0)</f>
        <v>0</v>
      </c>
      <c r="AD765" s="3">
        <f t="shared" si="94"/>
        <v>0</v>
      </c>
      <c r="AE765" s="3">
        <f>IF(IF(AC765&gt;0,$Q$5-$Q$4,$Q$5-Расчет!X779)&gt;0,IF(AC765&gt;0,$Q$5-$Q$4,$Q$5-Расчет!X779),0)</f>
        <v>0</v>
      </c>
      <c r="AF765" s="3">
        <f t="shared" si="95"/>
        <v>0</v>
      </c>
      <c r="AG765" s="3">
        <f>IF(IF(AE765&gt;0,$Q$6-$Q$5,$Q$6-Расчет!X779)&gt;0,IF(AE765&gt;0,$Q$6-$Q$5,$Q$6-Расчет!X779),0)</f>
        <v>0</v>
      </c>
      <c r="AH765" s="3">
        <f t="shared" si="96"/>
        <v>0</v>
      </c>
    </row>
    <row r="766" spans="1:34" x14ac:dyDescent="0.25">
      <c r="A766" s="3">
        <f>IF(Расчет!H780='ФОРМУЛЫ!'!$B$4,Расчет!G780*Расчет!$N$28,IF(Расчет!H780='ФОРМУЛЫ!'!$B$5,Расчет!G780,IF(Расчет!H780='ФОРМУЛЫ!'!$B$6,Расчет!G780*Расчет!$O$28,0)))</f>
        <v>0</v>
      </c>
      <c r="B766" s="3">
        <f>A766*Расчет!E780</f>
        <v>0</v>
      </c>
      <c r="C766" s="3">
        <f>IF(Расчет!J780='ФОРМУЛЫ!'!$B$3,Расчет!G780*Расчет!I780/100,IF(Расчет!J780='ФОРМУЛЫ!'!$B$4,Расчет!I780*Расчет!$N$28,IF(Расчет!J780='ФОРМУЛЫ!'!$B$5,Расчет!I780,IF(Расчет!J780='ФОРМУЛЫ!'!$B$6,Расчет!I780*Расчет!$O$28,0))))</f>
        <v>0</v>
      </c>
      <c r="D766" s="3">
        <f>C766*Расчет!E780</f>
        <v>0</v>
      </c>
      <c r="E766" s="3">
        <f t="shared" si="89"/>
        <v>0</v>
      </c>
      <c r="F766" s="3">
        <f>E766*Расчет!E780</f>
        <v>0</v>
      </c>
      <c r="G766" s="3">
        <f>IF(Расчет!M780="",'ФОРМУЛЫ!'!E766*(100+Расчет!$M$28)/100,'ФОРМУЛЫ!'!E766*(100+Расчет!M780)/100)</f>
        <v>0</v>
      </c>
      <c r="H766" s="7">
        <f>IF(Расчет!M780="",ROUND(Расчет!K780*(1+Расчет!$M$28/100),0),ROUND(Расчет!K780*(1+Расчет!M780/100),0))</f>
        <v>0</v>
      </c>
      <c r="I766" s="7">
        <f>IF(Расчет!M780="",(Расчет!$M$28+100)/100,(Расчет!M780+100)/100)</f>
        <v>1.2</v>
      </c>
      <c r="J766" s="5">
        <f>IF(Расчет!P780="",IF($O$16=0,'ФОРМУЛЫ!'!H766,ROUND(Расчет!K780*'ФОРМУЛЫ!'!I766+L766,0)),Расчет!P780)</f>
        <v>0</v>
      </c>
      <c r="K766" s="5">
        <f>J766*Расчет!E780</f>
        <v>0</v>
      </c>
      <c r="L766" s="3">
        <f>IF($O$16=0,0,$M$16*(Расчет!K780/$O$16))</f>
        <v>0</v>
      </c>
      <c r="O766" s="3">
        <f>IF(Расчет!P780=0,Расчет!L780,0)</f>
        <v>0</v>
      </c>
      <c r="P766" s="12">
        <f t="shared" si="90"/>
        <v>0</v>
      </c>
      <c r="Q766" s="3">
        <f>IF(Расчет!H780='ФОРМУЛЫ!'!$B$5,'ФОРМУЛЫ!'!A766,0)</f>
        <v>0</v>
      </c>
      <c r="R766" s="3">
        <f>IF(Расчет!H780='ФОРМУЛЫ!'!$B$4,'ФОРМУЛЫ!'!A766,0)</f>
        <v>0</v>
      </c>
      <c r="S766" s="3">
        <f>IF(Расчет!H780='ФОРМУЛЫ!'!$B$6,'ФОРМУЛЫ!'!A766,0)</f>
        <v>0</v>
      </c>
      <c r="T766" s="5">
        <f>ROUND((IF(Расчет!R780='ФОРМУЛЫ!'!$E$3,(A766-A766/1.18),IF(Расчет!R780='ФОРМУЛЫ!'!$E$4,0,IF(Расчет!R780='ФОРМУЛЫ!'!$E$5,(A766-A766/1.1),X))))*Расчет!E780,2)</f>
        <v>0</v>
      </c>
      <c r="U766" s="3">
        <f>ROUND((IF(Расчет!R780='ФОРМУЛЫ!'!$E$3,(J766-J766/1.18),IF(Расчет!R780='ФОРМУЛЫ!'!$E$4,0,IF(Расчет!R780='ФОРМУЛЫ!'!$E$5,(J766-J766/1.1),X))))*Расчет!E780,2)</f>
        <v>0</v>
      </c>
      <c r="V766" s="3">
        <f>ROUND((J766-J766/1.18)*Расчет!E780,2)</f>
        <v>0</v>
      </c>
      <c r="W766" s="3">
        <f>ROUND(A766*Расчет!E780*0.21/365,2)</f>
        <v>0</v>
      </c>
      <c r="X766" s="3">
        <f t="shared" si="91"/>
        <v>0</v>
      </c>
      <c r="Y766" s="3">
        <f>IF(($Q$2-Расчет!X780)&gt;0,($Q$2-Расчет!X780),0)</f>
        <v>0</v>
      </c>
      <c r="Z766" s="3">
        <f t="shared" si="92"/>
        <v>0</v>
      </c>
      <c r="AA766" s="3">
        <f>IF(IF(Y766&gt;0,$Q$3-$Q$2,$Q$3-Расчет!X780)&gt;0,IF(Y766&gt;0,$Q$3-$Q$2,$Q$3-Расчет!X780),0)</f>
        <v>0</v>
      </c>
      <c r="AB766" s="3">
        <f t="shared" si="93"/>
        <v>0</v>
      </c>
      <c r="AC766" s="3">
        <f>IF(IF(AA766&gt;0,$Q$4-$Q$3,$Q$4-Расчет!X780)&gt;0,IF(AA766&gt;0,$Q$4-$Q$3,$Q$4-Расчет!X780),0)</f>
        <v>0</v>
      </c>
      <c r="AD766" s="3">
        <f t="shared" si="94"/>
        <v>0</v>
      </c>
      <c r="AE766" s="3">
        <f>IF(IF(AC766&gt;0,$Q$5-$Q$4,$Q$5-Расчет!X780)&gt;0,IF(AC766&gt;0,$Q$5-$Q$4,$Q$5-Расчет!X780),0)</f>
        <v>0</v>
      </c>
      <c r="AF766" s="3">
        <f t="shared" si="95"/>
        <v>0</v>
      </c>
      <c r="AG766" s="3">
        <f>IF(IF(AE766&gt;0,$Q$6-$Q$5,$Q$6-Расчет!X780)&gt;0,IF(AE766&gt;0,$Q$6-$Q$5,$Q$6-Расчет!X780),0)</f>
        <v>0</v>
      </c>
      <c r="AH766" s="3">
        <f t="shared" si="96"/>
        <v>0</v>
      </c>
    </row>
    <row r="767" spans="1:34" x14ac:dyDescent="0.25">
      <c r="A767" s="3">
        <f>IF(Расчет!H781='ФОРМУЛЫ!'!$B$4,Расчет!G781*Расчет!$N$28,IF(Расчет!H781='ФОРМУЛЫ!'!$B$5,Расчет!G781,IF(Расчет!H781='ФОРМУЛЫ!'!$B$6,Расчет!G781*Расчет!$O$28,0)))</f>
        <v>0</v>
      </c>
      <c r="B767" s="3">
        <f>A767*Расчет!E781</f>
        <v>0</v>
      </c>
      <c r="C767" s="3">
        <f>IF(Расчет!J781='ФОРМУЛЫ!'!$B$3,Расчет!G781*Расчет!I781/100,IF(Расчет!J781='ФОРМУЛЫ!'!$B$4,Расчет!I781*Расчет!$N$28,IF(Расчет!J781='ФОРМУЛЫ!'!$B$5,Расчет!I781,IF(Расчет!J781='ФОРМУЛЫ!'!$B$6,Расчет!I781*Расчет!$O$28,0))))</f>
        <v>0</v>
      </c>
      <c r="D767" s="3">
        <f>C767*Расчет!E781</f>
        <v>0</v>
      </c>
      <c r="E767" s="3">
        <f t="shared" si="89"/>
        <v>0</v>
      </c>
      <c r="F767" s="3">
        <f>E767*Расчет!E781</f>
        <v>0</v>
      </c>
      <c r="G767" s="3">
        <f>IF(Расчет!M781="",'ФОРМУЛЫ!'!E767*(100+Расчет!$M$28)/100,'ФОРМУЛЫ!'!E767*(100+Расчет!M781)/100)</f>
        <v>0</v>
      </c>
      <c r="H767" s="7">
        <f>IF(Расчет!M781="",ROUND(Расчет!K781*(1+Расчет!$M$28/100),0),ROUND(Расчет!K781*(1+Расчет!M781/100),0))</f>
        <v>0</v>
      </c>
      <c r="I767" s="7">
        <f>IF(Расчет!M781="",(Расчет!$M$28+100)/100,(Расчет!M781+100)/100)</f>
        <v>1.2</v>
      </c>
      <c r="J767" s="5">
        <f>IF(Расчет!P781="",IF($O$16=0,'ФОРМУЛЫ!'!H767,ROUND(Расчет!K781*'ФОРМУЛЫ!'!I767+L767,0)),Расчет!P781)</f>
        <v>0</v>
      </c>
      <c r="K767" s="5">
        <f>J767*Расчет!E781</f>
        <v>0</v>
      </c>
      <c r="L767" s="3">
        <f>IF($O$16=0,0,$M$16*(Расчет!K781/$O$16))</f>
        <v>0</v>
      </c>
      <c r="O767" s="3">
        <f>IF(Расчет!P781=0,Расчет!L781,0)</f>
        <v>0</v>
      </c>
      <c r="P767" s="12">
        <f t="shared" si="90"/>
        <v>0</v>
      </c>
      <c r="Q767" s="3">
        <f>IF(Расчет!H781='ФОРМУЛЫ!'!$B$5,'ФОРМУЛЫ!'!A767,0)</f>
        <v>0</v>
      </c>
      <c r="R767" s="3">
        <f>IF(Расчет!H781='ФОРМУЛЫ!'!$B$4,'ФОРМУЛЫ!'!A767,0)</f>
        <v>0</v>
      </c>
      <c r="S767" s="3">
        <f>IF(Расчет!H781='ФОРМУЛЫ!'!$B$6,'ФОРМУЛЫ!'!A767,0)</f>
        <v>0</v>
      </c>
      <c r="T767" s="5">
        <f>ROUND((IF(Расчет!R781='ФОРМУЛЫ!'!$E$3,(A767-A767/1.18),IF(Расчет!R781='ФОРМУЛЫ!'!$E$4,0,IF(Расчет!R781='ФОРМУЛЫ!'!$E$5,(A767-A767/1.1),X))))*Расчет!E781,2)</f>
        <v>0</v>
      </c>
      <c r="U767" s="3">
        <f>ROUND((IF(Расчет!R781='ФОРМУЛЫ!'!$E$3,(J767-J767/1.18),IF(Расчет!R781='ФОРМУЛЫ!'!$E$4,0,IF(Расчет!R781='ФОРМУЛЫ!'!$E$5,(J767-J767/1.1),X))))*Расчет!E781,2)</f>
        <v>0</v>
      </c>
      <c r="V767" s="3">
        <f>ROUND((J767-J767/1.18)*Расчет!E781,2)</f>
        <v>0</v>
      </c>
      <c r="W767" s="3">
        <f>ROUND(A767*Расчет!E781*0.21/365,2)</f>
        <v>0</v>
      </c>
      <c r="X767" s="3">
        <f t="shared" si="91"/>
        <v>0</v>
      </c>
      <c r="Y767" s="3">
        <f>IF(($Q$2-Расчет!X781)&gt;0,($Q$2-Расчет!X781),0)</f>
        <v>0</v>
      </c>
      <c r="Z767" s="3">
        <f t="shared" si="92"/>
        <v>0</v>
      </c>
      <c r="AA767" s="3">
        <f>IF(IF(Y767&gt;0,$Q$3-$Q$2,$Q$3-Расчет!X781)&gt;0,IF(Y767&gt;0,$Q$3-$Q$2,$Q$3-Расчет!X781),0)</f>
        <v>0</v>
      </c>
      <c r="AB767" s="3">
        <f t="shared" si="93"/>
        <v>0</v>
      </c>
      <c r="AC767" s="3">
        <f>IF(IF(AA767&gt;0,$Q$4-$Q$3,$Q$4-Расчет!X781)&gt;0,IF(AA767&gt;0,$Q$4-$Q$3,$Q$4-Расчет!X781),0)</f>
        <v>0</v>
      </c>
      <c r="AD767" s="3">
        <f t="shared" si="94"/>
        <v>0</v>
      </c>
      <c r="AE767" s="3">
        <f>IF(IF(AC767&gt;0,$Q$5-$Q$4,$Q$5-Расчет!X781)&gt;0,IF(AC767&gt;0,$Q$5-$Q$4,$Q$5-Расчет!X781),0)</f>
        <v>0</v>
      </c>
      <c r="AF767" s="3">
        <f t="shared" si="95"/>
        <v>0</v>
      </c>
      <c r="AG767" s="3">
        <f>IF(IF(AE767&gt;0,$Q$6-$Q$5,$Q$6-Расчет!X781)&gt;0,IF(AE767&gt;0,$Q$6-$Q$5,$Q$6-Расчет!X781),0)</f>
        <v>0</v>
      </c>
      <c r="AH767" s="3">
        <f t="shared" si="96"/>
        <v>0</v>
      </c>
    </row>
    <row r="768" spans="1:34" x14ac:dyDescent="0.25">
      <c r="A768" s="3">
        <f>IF(Расчет!H782='ФОРМУЛЫ!'!$B$4,Расчет!G782*Расчет!$N$28,IF(Расчет!H782='ФОРМУЛЫ!'!$B$5,Расчет!G782,IF(Расчет!H782='ФОРМУЛЫ!'!$B$6,Расчет!G782*Расчет!$O$28,0)))</f>
        <v>0</v>
      </c>
      <c r="B768" s="3">
        <f>A768*Расчет!E782</f>
        <v>0</v>
      </c>
      <c r="C768" s="3">
        <f>IF(Расчет!J782='ФОРМУЛЫ!'!$B$3,Расчет!G782*Расчет!I782/100,IF(Расчет!J782='ФОРМУЛЫ!'!$B$4,Расчет!I782*Расчет!$N$28,IF(Расчет!J782='ФОРМУЛЫ!'!$B$5,Расчет!I782,IF(Расчет!J782='ФОРМУЛЫ!'!$B$6,Расчет!I782*Расчет!$O$28,0))))</f>
        <v>0</v>
      </c>
      <c r="D768" s="3">
        <f>C768*Расчет!E782</f>
        <v>0</v>
      </c>
      <c r="E768" s="3">
        <f t="shared" si="89"/>
        <v>0</v>
      </c>
      <c r="F768" s="3">
        <f>E768*Расчет!E782</f>
        <v>0</v>
      </c>
      <c r="G768" s="3">
        <f>IF(Расчет!M782="",'ФОРМУЛЫ!'!E768*(100+Расчет!$M$28)/100,'ФОРМУЛЫ!'!E768*(100+Расчет!M782)/100)</f>
        <v>0</v>
      </c>
      <c r="H768" s="7">
        <f>IF(Расчет!M782="",ROUND(Расчет!K782*(1+Расчет!$M$28/100),0),ROUND(Расчет!K782*(1+Расчет!M782/100),0))</f>
        <v>0</v>
      </c>
      <c r="I768" s="7">
        <f>IF(Расчет!M782="",(Расчет!$M$28+100)/100,(Расчет!M782+100)/100)</f>
        <v>1.2</v>
      </c>
      <c r="J768" s="5">
        <f>IF(Расчет!P782="",IF($O$16=0,'ФОРМУЛЫ!'!H768,ROUND(Расчет!K782*'ФОРМУЛЫ!'!I768+L768,0)),Расчет!P782)</f>
        <v>0</v>
      </c>
      <c r="K768" s="5">
        <f>J768*Расчет!E782</f>
        <v>0</v>
      </c>
      <c r="L768" s="3">
        <f>IF($O$16=0,0,$M$16*(Расчет!K782/$O$16))</f>
        <v>0</v>
      </c>
      <c r="O768" s="3">
        <f>IF(Расчет!P782=0,Расчет!L782,0)</f>
        <v>0</v>
      </c>
      <c r="P768" s="12">
        <f t="shared" si="90"/>
        <v>0</v>
      </c>
      <c r="Q768" s="3">
        <f>IF(Расчет!H782='ФОРМУЛЫ!'!$B$5,'ФОРМУЛЫ!'!A768,0)</f>
        <v>0</v>
      </c>
      <c r="R768" s="3">
        <f>IF(Расчет!H782='ФОРМУЛЫ!'!$B$4,'ФОРМУЛЫ!'!A768,0)</f>
        <v>0</v>
      </c>
      <c r="S768" s="3">
        <f>IF(Расчет!H782='ФОРМУЛЫ!'!$B$6,'ФОРМУЛЫ!'!A768,0)</f>
        <v>0</v>
      </c>
      <c r="T768" s="5">
        <f>ROUND((IF(Расчет!R782='ФОРМУЛЫ!'!$E$3,(A768-A768/1.18),IF(Расчет!R782='ФОРМУЛЫ!'!$E$4,0,IF(Расчет!R782='ФОРМУЛЫ!'!$E$5,(A768-A768/1.1),X))))*Расчет!E782,2)</f>
        <v>0</v>
      </c>
      <c r="U768" s="3">
        <f>ROUND((IF(Расчет!R782='ФОРМУЛЫ!'!$E$3,(J768-J768/1.18),IF(Расчет!R782='ФОРМУЛЫ!'!$E$4,0,IF(Расчет!R782='ФОРМУЛЫ!'!$E$5,(J768-J768/1.1),X))))*Расчет!E782,2)</f>
        <v>0</v>
      </c>
      <c r="V768" s="3">
        <f>ROUND((J768-J768/1.18)*Расчет!E782,2)</f>
        <v>0</v>
      </c>
      <c r="W768" s="3">
        <f>ROUND(A768*Расчет!E782*0.21/365,2)</f>
        <v>0</v>
      </c>
      <c r="X768" s="3">
        <f t="shared" si="91"/>
        <v>0</v>
      </c>
      <c r="Y768" s="3">
        <f>IF(($Q$2-Расчет!X782)&gt;0,($Q$2-Расчет!X782),0)</f>
        <v>0</v>
      </c>
      <c r="Z768" s="3">
        <f t="shared" si="92"/>
        <v>0</v>
      </c>
      <c r="AA768" s="3">
        <f>IF(IF(Y768&gt;0,$Q$3-$Q$2,$Q$3-Расчет!X782)&gt;0,IF(Y768&gt;0,$Q$3-$Q$2,$Q$3-Расчет!X782),0)</f>
        <v>0</v>
      </c>
      <c r="AB768" s="3">
        <f t="shared" si="93"/>
        <v>0</v>
      </c>
      <c r="AC768" s="3">
        <f>IF(IF(AA768&gt;0,$Q$4-$Q$3,$Q$4-Расчет!X782)&gt;0,IF(AA768&gt;0,$Q$4-$Q$3,$Q$4-Расчет!X782),0)</f>
        <v>0</v>
      </c>
      <c r="AD768" s="3">
        <f t="shared" si="94"/>
        <v>0</v>
      </c>
      <c r="AE768" s="3">
        <f>IF(IF(AC768&gt;0,$Q$5-$Q$4,$Q$5-Расчет!X782)&gt;0,IF(AC768&gt;0,$Q$5-$Q$4,$Q$5-Расчет!X782),0)</f>
        <v>0</v>
      </c>
      <c r="AF768" s="3">
        <f t="shared" si="95"/>
        <v>0</v>
      </c>
      <c r="AG768" s="3">
        <f>IF(IF(AE768&gt;0,$Q$6-$Q$5,$Q$6-Расчет!X782)&gt;0,IF(AE768&gt;0,$Q$6-$Q$5,$Q$6-Расчет!X782),0)</f>
        <v>0</v>
      </c>
      <c r="AH768" s="3">
        <f t="shared" si="96"/>
        <v>0</v>
      </c>
    </row>
    <row r="769" spans="1:34" x14ac:dyDescent="0.25">
      <c r="A769" s="3">
        <f>IF(Расчет!H783='ФОРМУЛЫ!'!$B$4,Расчет!G783*Расчет!$N$28,IF(Расчет!H783='ФОРМУЛЫ!'!$B$5,Расчет!G783,IF(Расчет!H783='ФОРМУЛЫ!'!$B$6,Расчет!G783*Расчет!$O$28,0)))</f>
        <v>0</v>
      </c>
      <c r="B769" s="3">
        <f>A769*Расчет!E783</f>
        <v>0</v>
      </c>
      <c r="C769" s="3">
        <f>IF(Расчет!J783='ФОРМУЛЫ!'!$B$3,Расчет!G783*Расчет!I783/100,IF(Расчет!J783='ФОРМУЛЫ!'!$B$4,Расчет!I783*Расчет!$N$28,IF(Расчет!J783='ФОРМУЛЫ!'!$B$5,Расчет!I783,IF(Расчет!J783='ФОРМУЛЫ!'!$B$6,Расчет!I783*Расчет!$O$28,0))))</f>
        <v>0</v>
      </c>
      <c r="D769" s="3">
        <f>C769*Расчет!E783</f>
        <v>0</v>
      </c>
      <c r="E769" s="3">
        <f t="shared" si="89"/>
        <v>0</v>
      </c>
      <c r="F769" s="3">
        <f>E769*Расчет!E783</f>
        <v>0</v>
      </c>
      <c r="G769" s="3">
        <f>IF(Расчет!M783="",'ФОРМУЛЫ!'!E769*(100+Расчет!$M$28)/100,'ФОРМУЛЫ!'!E769*(100+Расчет!M783)/100)</f>
        <v>0</v>
      </c>
      <c r="H769" s="7">
        <f>IF(Расчет!M783="",ROUND(Расчет!K783*(1+Расчет!$M$28/100),0),ROUND(Расчет!K783*(1+Расчет!M783/100),0))</f>
        <v>0</v>
      </c>
      <c r="I769" s="7">
        <f>IF(Расчет!M783="",(Расчет!$M$28+100)/100,(Расчет!M783+100)/100)</f>
        <v>1.2</v>
      </c>
      <c r="J769" s="5">
        <f>IF(Расчет!P783="",IF($O$16=0,'ФОРМУЛЫ!'!H769,ROUND(Расчет!K783*'ФОРМУЛЫ!'!I769+L769,0)),Расчет!P783)</f>
        <v>0</v>
      </c>
      <c r="K769" s="5">
        <f>J769*Расчет!E783</f>
        <v>0</v>
      </c>
      <c r="L769" s="3">
        <f>IF($O$16=0,0,$M$16*(Расчет!K783/$O$16))</f>
        <v>0</v>
      </c>
      <c r="O769" s="3">
        <f>IF(Расчет!P783=0,Расчет!L783,0)</f>
        <v>0</v>
      </c>
      <c r="P769" s="12">
        <f t="shared" si="90"/>
        <v>0</v>
      </c>
      <c r="Q769" s="3">
        <f>IF(Расчет!H783='ФОРМУЛЫ!'!$B$5,'ФОРМУЛЫ!'!A769,0)</f>
        <v>0</v>
      </c>
      <c r="R769" s="3">
        <f>IF(Расчет!H783='ФОРМУЛЫ!'!$B$4,'ФОРМУЛЫ!'!A769,0)</f>
        <v>0</v>
      </c>
      <c r="S769" s="3">
        <f>IF(Расчет!H783='ФОРМУЛЫ!'!$B$6,'ФОРМУЛЫ!'!A769,0)</f>
        <v>0</v>
      </c>
      <c r="T769" s="5">
        <f>ROUND((IF(Расчет!R783='ФОРМУЛЫ!'!$E$3,(A769-A769/1.18),IF(Расчет!R783='ФОРМУЛЫ!'!$E$4,0,IF(Расчет!R783='ФОРМУЛЫ!'!$E$5,(A769-A769/1.1),X))))*Расчет!E783,2)</f>
        <v>0</v>
      </c>
      <c r="U769" s="3">
        <f>ROUND((IF(Расчет!R783='ФОРМУЛЫ!'!$E$3,(J769-J769/1.18),IF(Расчет!R783='ФОРМУЛЫ!'!$E$4,0,IF(Расчет!R783='ФОРМУЛЫ!'!$E$5,(J769-J769/1.1),X))))*Расчет!E783,2)</f>
        <v>0</v>
      </c>
      <c r="V769" s="3">
        <f>ROUND((J769-J769/1.18)*Расчет!E783,2)</f>
        <v>0</v>
      </c>
      <c r="W769" s="3">
        <f>ROUND(A769*Расчет!E783*0.21/365,2)</f>
        <v>0</v>
      </c>
      <c r="X769" s="3">
        <f t="shared" si="91"/>
        <v>0</v>
      </c>
      <c r="Y769" s="3">
        <f>IF(($Q$2-Расчет!X783)&gt;0,($Q$2-Расчет!X783),0)</f>
        <v>0</v>
      </c>
      <c r="Z769" s="3">
        <f t="shared" si="92"/>
        <v>0</v>
      </c>
      <c r="AA769" s="3">
        <f>IF(IF(Y769&gt;0,$Q$3-$Q$2,$Q$3-Расчет!X783)&gt;0,IF(Y769&gt;0,$Q$3-$Q$2,$Q$3-Расчет!X783),0)</f>
        <v>0</v>
      </c>
      <c r="AB769" s="3">
        <f t="shared" si="93"/>
        <v>0</v>
      </c>
      <c r="AC769" s="3">
        <f>IF(IF(AA769&gt;0,$Q$4-$Q$3,$Q$4-Расчет!X783)&gt;0,IF(AA769&gt;0,$Q$4-$Q$3,$Q$4-Расчет!X783),0)</f>
        <v>0</v>
      </c>
      <c r="AD769" s="3">
        <f t="shared" si="94"/>
        <v>0</v>
      </c>
      <c r="AE769" s="3">
        <f>IF(IF(AC769&gt;0,$Q$5-$Q$4,$Q$5-Расчет!X783)&gt;0,IF(AC769&gt;0,$Q$5-$Q$4,$Q$5-Расчет!X783),0)</f>
        <v>0</v>
      </c>
      <c r="AF769" s="3">
        <f t="shared" si="95"/>
        <v>0</v>
      </c>
      <c r="AG769" s="3">
        <f>IF(IF(AE769&gt;0,$Q$6-$Q$5,$Q$6-Расчет!X783)&gt;0,IF(AE769&gt;0,$Q$6-$Q$5,$Q$6-Расчет!X783),0)</f>
        <v>0</v>
      </c>
      <c r="AH769" s="3">
        <f t="shared" si="96"/>
        <v>0</v>
      </c>
    </row>
    <row r="770" spans="1:34" x14ac:dyDescent="0.25">
      <c r="A770" s="3">
        <f>IF(Расчет!H784='ФОРМУЛЫ!'!$B$4,Расчет!G784*Расчет!$N$28,IF(Расчет!H784='ФОРМУЛЫ!'!$B$5,Расчет!G784,IF(Расчет!H784='ФОРМУЛЫ!'!$B$6,Расчет!G784*Расчет!$O$28,0)))</f>
        <v>0</v>
      </c>
      <c r="B770" s="3">
        <f>A770*Расчет!E784</f>
        <v>0</v>
      </c>
      <c r="C770" s="3">
        <f>IF(Расчет!J784='ФОРМУЛЫ!'!$B$3,Расчет!G784*Расчет!I784/100,IF(Расчет!J784='ФОРМУЛЫ!'!$B$4,Расчет!I784*Расчет!$N$28,IF(Расчет!J784='ФОРМУЛЫ!'!$B$5,Расчет!I784,IF(Расчет!J784='ФОРМУЛЫ!'!$B$6,Расчет!I784*Расчет!$O$28,0))))</f>
        <v>0</v>
      </c>
      <c r="D770" s="3">
        <f>C770*Расчет!E784</f>
        <v>0</v>
      </c>
      <c r="E770" s="3">
        <f t="shared" si="89"/>
        <v>0</v>
      </c>
      <c r="F770" s="3">
        <f>E770*Расчет!E784</f>
        <v>0</v>
      </c>
      <c r="G770" s="3">
        <f>IF(Расчет!M784="",'ФОРМУЛЫ!'!E770*(100+Расчет!$M$28)/100,'ФОРМУЛЫ!'!E770*(100+Расчет!M784)/100)</f>
        <v>0</v>
      </c>
      <c r="H770" s="7">
        <f>IF(Расчет!M784="",ROUND(Расчет!K784*(1+Расчет!$M$28/100),0),ROUND(Расчет!K784*(1+Расчет!M784/100),0))</f>
        <v>0</v>
      </c>
      <c r="I770" s="7">
        <f>IF(Расчет!M784="",(Расчет!$M$28+100)/100,(Расчет!M784+100)/100)</f>
        <v>1.2</v>
      </c>
      <c r="J770" s="5">
        <f>IF(Расчет!P784="",IF($O$16=0,'ФОРМУЛЫ!'!H770,ROUND(Расчет!K784*'ФОРМУЛЫ!'!I770+L770,0)),Расчет!P784)</f>
        <v>0</v>
      </c>
      <c r="K770" s="5">
        <f>J770*Расчет!E784</f>
        <v>0</v>
      </c>
      <c r="L770" s="3">
        <f>IF($O$16=0,0,$M$16*(Расчет!K784/$O$16))</f>
        <v>0</v>
      </c>
      <c r="O770" s="3">
        <f>IF(Расчет!P784=0,Расчет!L784,0)</f>
        <v>0</v>
      </c>
      <c r="P770" s="12">
        <f t="shared" si="90"/>
        <v>0</v>
      </c>
      <c r="Q770" s="3">
        <f>IF(Расчет!H784='ФОРМУЛЫ!'!$B$5,'ФОРМУЛЫ!'!A770,0)</f>
        <v>0</v>
      </c>
      <c r="R770" s="3">
        <f>IF(Расчет!H784='ФОРМУЛЫ!'!$B$4,'ФОРМУЛЫ!'!A770,0)</f>
        <v>0</v>
      </c>
      <c r="S770" s="3">
        <f>IF(Расчет!H784='ФОРМУЛЫ!'!$B$6,'ФОРМУЛЫ!'!A770,0)</f>
        <v>0</v>
      </c>
      <c r="T770" s="5">
        <f>ROUND((IF(Расчет!R784='ФОРМУЛЫ!'!$E$3,(A770-A770/1.18),IF(Расчет!R784='ФОРМУЛЫ!'!$E$4,0,IF(Расчет!R784='ФОРМУЛЫ!'!$E$5,(A770-A770/1.1),X))))*Расчет!E784,2)</f>
        <v>0</v>
      </c>
      <c r="U770" s="3">
        <f>ROUND((IF(Расчет!R784='ФОРМУЛЫ!'!$E$3,(J770-J770/1.18),IF(Расчет!R784='ФОРМУЛЫ!'!$E$4,0,IF(Расчет!R784='ФОРМУЛЫ!'!$E$5,(J770-J770/1.1),X))))*Расчет!E784,2)</f>
        <v>0</v>
      </c>
      <c r="V770" s="3">
        <f>ROUND((J770-J770/1.18)*Расчет!E784,2)</f>
        <v>0</v>
      </c>
      <c r="W770" s="3">
        <f>ROUND(A770*Расчет!E784*0.21/365,2)</f>
        <v>0</v>
      </c>
      <c r="X770" s="3">
        <f t="shared" si="91"/>
        <v>0</v>
      </c>
      <c r="Y770" s="3">
        <f>IF(($Q$2-Расчет!X784)&gt;0,($Q$2-Расчет!X784),0)</f>
        <v>0</v>
      </c>
      <c r="Z770" s="3">
        <f t="shared" si="92"/>
        <v>0</v>
      </c>
      <c r="AA770" s="3">
        <f>IF(IF(Y770&gt;0,$Q$3-$Q$2,$Q$3-Расчет!X784)&gt;0,IF(Y770&gt;0,$Q$3-$Q$2,$Q$3-Расчет!X784),0)</f>
        <v>0</v>
      </c>
      <c r="AB770" s="3">
        <f t="shared" si="93"/>
        <v>0</v>
      </c>
      <c r="AC770" s="3">
        <f>IF(IF(AA770&gt;0,$Q$4-$Q$3,$Q$4-Расчет!X784)&gt;0,IF(AA770&gt;0,$Q$4-$Q$3,$Q$4-Расчет!X784),0)</f>
        <v>0</v>
      </c>
      <c r="AD770" s="3">
        <f t="shared" si="94"/>
        <v>0</v>
      </c>
      <c r="AE770" s="3">
        <f>IF(IF(AC770&gt;0,$Q$5-$Q$4,$Q$5-Расчет!X784)&gt;0,IF(AC770&gt;0,$Q$5-$Q$4,$Q$5-Расчет!X784),0)</f>
        <v>0</v>
      </c>
      <c r="AF770" s="3">
        <f t="shared" si="95"/>
        <v>0</v>
      </c>
      <c r="AG770" s="3">
        <f>IF(IF(AE770&gt;0,$Q$6-$Q$5,$Q$6-Расчет!X784)&gt;0,IF(AE770&gt;0,$Q$6-$Q$5,$Q$6-Расчет!X784),0)</f>
        <v>0</v>
      </c>
      <c r="AH770" s="3">
        <f t="shared" si="96"/>
        <v>0</v>
      </c>
    </row>
    <row r="771" spans="1:34" x14ac:dyDescent="0.25">
      <c r="A771" s="3">
        <f>IF(Расчет!H785='ФОРМУЛЫ!'!$B$4,Расчет!G785*Расчет!$N$28,IF(Расчет!H785='ФОРМУЛЫ!'!$B$5,Расчет!G785,IF(Расчет!H785='ФОРМУЛЫ!'!$B$6,Расчет!G785*Расчет!$O$28,0)))</f>
        <v>0</v>
      </c>
      <c r="B771" s="3">
        <f>A771*Расчет!E785</f>
        <v>0</v>
      </c>
      <c r="C771" s="3">
        <f>IF(Расчет!J785='ФОРМУЛЫ!'!$B$3,Расчет!G785*Расчет!I785/100,IF(Расчет!J785='ФОРМУЛЫ!'!$B$4,Расчет!I785*Расчет!$N$28,IF(Расчет!J785='ФОРМУЛЫ!'!$B$5,Расчет!I785,IF(Расчет!J785='ФОРМУЛЫ!'!$B$6,Расчет!I785*Расчет!$O$28,0))))</f>
        <v>0</v>
      </c>
      <c r="D771" s="3">
        <f>C771*Расчет!E785</f>
        <v>0</v>
      </c>
      <c r="E771" s="3">
        <f t="shared" si="89"/>
        <v>0</v>
      </c>
      <c r="F771" s="3">
        <f>E771*Расчет!E785</f>
        <v>0</v>
      </c>
      <c r="G771" s="3">
        <f>IF(Расчет!M785="",'ФОРМУЛЫ!'!E771*(100+Расчет!$M$28)/100,'ФОРМУЛЫ!'!E771*(100+Расчет!M785)/100)</f>
        <v>0</v>
      </c>
      <c r="H771" s="7">
        <f>IF(Расчет!M785="",ROUND(Расчет!K785*(1+Расчет!$M$28/100),0),ROUND(Расчет!K785*(1+Расчет!M785/100),0))</f>
        <v>0</v>
      </c>
      <c r="I771" s="7">
        <f>IF(Расчет!M785="",(Расчет!$M$28+100)/100,(Расчет!M785+100)/100)</f>
        <v>1.2</v>
      </c>
      <c r="J771" s="5">
        <f>IF(Расчет!P785="",IF($O$16=0,'ФОРМУЛЫ!'!H771,ROUND(Расчет!K785*'ФОРМУЛЫ!'!I771+L771,0)),Расчет!P785)</f>
        <v>0</v>
      </c>
      <c r="K771" s="5">
        <f>J771*Расчет!E785</f>
        <v>0</v>
      </c>
      <c r="L771" s="3">
        <f>IF($O$16=0,0,$M$16*(Расчет!K785/$O$16))</f>
        <v>0</v>
      </c>
      <c r="O771" s="3">
        <f>IF(Расчет!P785=0,Расчет!L785,0)</f>
        <v>0</v>
      </c>
      <c r="P771" s="12">
        <f t="shared" si="90"/>
        <v>0</v>
      </c>
      <c r="Q771" s="3">
        <f>IF(Расчет!H785='ФОРМУЛЫ!'!$B$5,'ФОРМУЛЫ!'!A771,0)</f>
        <v>0</v>
      </c>
      <c r="R771" s="3">
        <f>IF(Расчет!H785='ФОРМУЛЫ!'!$B$4,'ФОРМУЛЫ!'!A771,0)</f>
        <v>0</v>
      </c>
      <c r="S771" s="3">
        <f>IF(Расчет!H785='ФОРМУЛЫ!'!$B$6,'ФОРМУЛЫ!'!A771,0)</f>
        <v>0</v>
      </c>
      <c r="T771" s="5">
        <f>ROUND((IF(Расчет!R785='ФОРМУЛЫ!'!$E$3,(A771-A771/1.18),IF(Расчет!R785='ФОРМУЛЫ!'!$E$4,0,IF(Расчет!R785='ФОРМУЛЫ!'!$E$5,(A771-A771/1.1),X))))*Расчет!E785,2)</f>
        <v>0</v>
      </c>
      <c r="U771" s="3">
        <f>ROUND((IF(Расчет!R785='ФОРМУЛЫ!'!$E$3,(J771-J771/1.18),IF(Расчет!R785='ФОРМУЛЫ!'!$E$4,0,IF(Расчет!R785='ФОРМУЛЫ!'!$E$5,(J771-J771/1.1),X))))*Расчет!E785,2)</f>
        <v>0</v>
      </c>
      <c r="V771" s="3">
        <f>ROUND((J771-J771/1.18)*Расчет!E785,2)</f>
        <v>0</v>
      </c>
      <c r="W771" s="3">
        <f>ROUND(A771*Расчет!E785*0.21/365,2)</f>
        <v>0</v>
      </c>
      <c r="X771" s="3">
        <f t="shared" si="91"/>
        <v>0</v>
      </c>
      <c r="Y771" s="3">
        <f>IF(($Q$2-Расчет!X785)&gt;0,($Q$2-Расчет!X785),0)</f>
        <v>0</v>
      </c>
      <c r="Z771" s="3">
        <f t="shared" si="92"/>
        <v>0</v>
      </c>
      <c r="AA771" s="3">
        <f>IF(IF(Y771&gt;0,$Q$3-$Q$2,$Q$3-Расчет!X785)&gt;0,IF(Y771&gt;0,$Q$3-$Q$2,$Q$3-Расчет!X785),0)</f>
        <v>0</v>
      </c>
      <c r="AB771" s="3">
        <f t="shared" si="93"/>
        <v>0</v>
      </c>
      <c r="AC771" s="3">
        <f>IF(IF(AA771&gt;0,$Q$4-$Q$3,$Q$4-Расчет!X785)&gt;0,IF(AA771&gt;0,$Q$4-$Q$3,$Q$4-Расчет!X785),0)</f>
        <v>0</v>
      </c>
      <c r="AD771" s="3">
        <f t="shared" si="94"/>
        <v>0</v>
      </c>
      <c r="AE771" s="3">
        <f>IF(IF(AC771&gt;0,$Q$5-$Q$4,$Q$5-Расчет!X785)&gt;0,IF(AC771&gt;0,$Q$5-$Q$4,$Q$5-Расчет!X785),0)</f>
        <v>0</v>
      </c>
      <c r="AF771" s="3">
        <f t="shared" si="95"/>
        <v>0</v>
      </c>
      <c r="AG771" s="3">
        <f>IF(IF(AE771&gt;0,$Q$6-$Q$5,$Q$6-Расчет!X785)&gt;0,IF(AE771&gt;0,$Q$6-$Q$5,$Q$6-Расчет!X785),0)</f>
        <v>0</v>
      </c>
      <c r="AH771" s="3">
        <f t="shared" si="96"/>
        <v>0</v>
      </c>
    </row>
    <row r="772" spans="1:34" x14ac:dyDescent="0.25">
      <c r="A772" s="3">
        <f>IF(Расчет!H786='ФОРМУЛЫ!'!$B$4,Расчет!G786*Расчет!$N$28,IF(Расчет!H786='ФОРМУЛЫ!'!$B$5,Расчет!G786,IF(Расчет!H786='ФОРМУЛЫ!'!$B$6,Расчет!G786*Расчет!$O$28,0)))</f>
        <v>0</v>
      </c>
      <c r="B772" s="3">
        <f>A772*Расчет!E786</f>
        <v>0</v>
      </c>
      <c r="C772" s="3">
        <f>IF(Расчет!J786='ФОРМУЛЫ!'!$B$3,Расчет!G786*Расчет!I786/100,IF(Расчет!J786='ФОРМУЛЫ!'!$B$4,Расчет!I786*Расчет!$N$28,IF(Расчет!J786='ФОРМУЛЫ!'!$B$5,Расчет!I786,IF(Расчет!J786='ФОРМУЛЫ!'!$B$6,Расчет!I786*Расчет!$O$28,0))))</f>
        <v>0</v>
      </c>
      <c r="D772" s="3">
        <f>C772*Расчет!E786</f>
        <v>0</v>
      </c>
      <c r="E772" s="3">
        <f t="shared" si="89"/>
        <v>0</v>
      </c>
      <c r="F772" s="3">
        <f>E772*Расчет!E786</f>
        <v>0</v>
      </c>
      <c r="G772" s="3">
        <f>IF(Расчет!M786="",'ФОРМУЛЫ!'!E772*(100+Расчет!$M$28)/100,'ФОРМУЛЫ!'!E772*(100+Расчет!M786)/100)</f>
        <v>0</v>
      </c>
      <c r="H772" s="7">
        <f>IF(Расчет!M786="",ROUND(Расчет!K786*(1+Расчет!$M$28/100),0),ROUND(Расчет!K786*(1+Расчет!M786/100),0))</f>
        <v>0</v>
      </c>
      <c r="I772" s="7">
        <f>IF(Расчет!M786="",(Расчет!$M$28+100)/100,(Расчет!M786+100)/100)</f>
        <v>1.2</v>
      </c>
      <c r="J772" s="5">
        <f>IF(Расчет!P786="",IF($O$16=0,'ФОРМУЛЫ!'!H772,ROUND(Расчет!K786*'ФОРМУЛЫ!'!I772+L772,0)),Расчет!P786)</f>
        <v>0</v>
      </c>
      <c r="K772" s="5">
        <f>J772*Расчет!E786</f>
        <v>0</v>
      </c>
      <c r="L772" s="3">
        <f>IF($O$16=0,0,$M$16*(Расчет!K786/$O$16))</f>
        <v>0</v>
      </c>
      <c r="O772" s="3">
        <f>IF(Расчет!P786=0,Расчет!L786,0)</f>
        <v>0</v>
      </c>
      <c r="P772" s="12">
        <f t="shared" si="90"/>
        <v>0</v>
      </c>
      <c r="Q772" s="3">
        <f>IF(Расчет!H786='ФОРМУЛЫ!'!$B$5,'ФОРМУЛЫ!'!A772,0)</f>
        <v>0</v>
      </c>
      <c r="R772" s="3">
        <f>IF(Расчет!H786='ФОРМУЛЫ!'!$B$4,'ФОРМУЛЫ!'!A772,0)</f>
        <v>0</v>
      </c>
      <c r="S772" s="3">
        <f>IF(Расчет!H786='ФОРМУЛЫ!'!$B$6,'ФОРМУЛЫ!'!A772,0)</f>
        <v>0</v>
      </c>
      <c r="T772" s="5">
        <f>ROUND((IF(Расчет!R786='ФОРМУЛЫ!'!$E$3,(A772-A772/1.18),IF(Расчет!R786='ФОРМУЛЫ!'!$E$4,0,IF(Расчет!R786='ФОРМУЛЫ!'!$E$5,(A772-A772/1.1),X))))*Расчет!E786,2)</f>
        <v>0</v>
      </c>
      <c r="U772" s="3">
        <f>ROUND((IF(Расчет!R786='ФОРМУЛЫ!'!$E$3,(J772-J772/1.18),IF(Расчет!R786='ФОРМУЛЫ!'!$E$4,0,IF(Расчет!R786='ФОРМУЛЫ!'!$E$5,(J772-J772/1.1),X))))*Расчет!E786,2)</f>
        <v>0</v>
      </c>
      <c r="V772" s="3">
        <f>ROUND((J772-J772/1.18)*Расчет!E786,2)</f>
        <v>0</v>
      </c>
      <c r="W772" s="3">
        <f>ROUND(A772*Расчет!E786*0.21/365,2)</f>
        <v>0</v>
      </c>
      <c r="X772" s="3">
        <f t="shared" si="91"/>
        <v>0</v>
      </c>
      <c r="Y772" s="3">
        <f>IF(($Q$2-Расчет!X786)&gt;0,($Q$2-Расчет!X786),0)</f>
        <v>0</v>
      </c>
      <c r="Z772" s="3">
        <f t="shared" si="92"/>
        <v>0</v>
      </c>
      <c r="AA772" s="3">
        <f>IF(IF(Y772&gt;0,$Q$3-$Q$2,$Q$3-Расчет!X786)&gt;0,IF(Y772&gt;0,$Q$3-$Q$2,$Q$3-Расчет!X786),0)</f>
        <v>0</v>
      </c>
      <c r="AB772" s="3">
        <f t="shared" si="93"/>
        <v>0</v>
      </c>
      <c r="AC772" s="3">
        <f>IF(IF(AA772&gt;0,$Q$4-$Q$3,$Q$4-Расчет!X786)&gt;0,IF(AA772&gt;0,$Q$4-$Q$3,$Q$4-Расчет!X786),0)</f>
        <v>0</v>
      </c>
      <c r="AD772" s="3">
        <f t="shared" si="94"/>
        <v>0</v>
      </c>
      <c r="AE772" s="3">
        <f>IF(IF(AC772&gt;0,$Q$5-$Q$4,$Q$5-Расчет!X786)&gt;0,IF(AC772&gt;0,$Q$5-$Q$4,$Q$5-Расчет!X786),0)</f>
        <v>0</v>
      </c>
      <c r="AF772" s="3">
        <f t="shared" si="95"/>
        <v>0</v>
      </c>
      <c r="AG772" s="3">
        <f>IF(IF(AE772&gt;0,$Q$6-$Q$5,$Q$6-Расчет!X786)&gt;0,IF(AE772&gt;0,$Q$6-$Q$5,$Q$6-Расчет!X786),0)</f>
        <v>0</v>
      </c>
      <c r="AH772" s="3">
        <f t="shared" si="96"/>
        <v>0</v>
      </c>
    </row>
    <row r="773" spans="1:34" x14ac:dyDescent="0.25">
      <c r="A773" s="3">
        <f>IF(Расчет!H787='ФОРМУЛЫ!'!$B$4,Расчет!G787*Расчет!$N$28,IF(Расчет!H787='ФОРМУЛЫ!'!$B$5,Расчет!G787,IF(Расчет!H787='ФОРМУЛЫ!'!$B$6,Расчет!G787*Расчет!$O$28,0)))</f>
        <v>0</v>
      </c>
      <c r="B773" s="3">
        <f>A773*Расчет!E787</f>
        <v>0</v>
      </c>
      <c r="C773" s="3">
        <f>IF(Расчет!J787='ФОРМУЛЫ!'!$B$3,Расчет!G787*Расчет!I787/100,IF(Расчет!J787='ФОРМУЛЫ!'!$B$4,Расчет!I787*Расчет!$N$28,IF(Расчет!J787='ФОРМУЛЫ!'!$B$5,Расчет!I787,IF(Расчет!J787='ФОРМУЛЫ!'!$B$6,Расчет!I787*Расчет!$O$28,0))))</f>
        <v>0</v>
      </c>
      <c r="D773" s="3">
        <f>C773*Расчет!E787</f>
        <v>0</v>
      </c>
      <c r="E773" s="3">
        <f t="shared" si="89"/>
        <v>0</v>
      </c>
      <c r="F773" s="3">
        <f>E773*Расчет!E787</f>
        <v>0</v>
      </c>
      <c r="G773" s="3">
        <f>IF(Расчет!M787="",'ФОРМУЛЫ!'!E773*(100+Расчет!$M$28)/100,'ФОРМУЛЫ!'!E773*(100+Расчет!M787)/100)</f>
        <v>0</v>
      </c>
      <c r="H773" s="7">
        <f>IF(Расчет!M787="",ROUND(Расчет!K787*(1+Расчет!$M$28/100),0),ROUND(Расчет!K787*(1+Расчет!M787/100),0))</f>
        <v>0</v>
      </c>
      <c r="I773" s="7">
        <f>IF(Расчет!M787="",(Расчет!$M$28+100)/100,(Расчет!M787+100)/100)</f>
        <v>1.2</v>
      </c>
      <c r="J773" s="5">
        <f>IF(Расчет!P787="",IF($O$16=0,'ФОРМУЛЫ!'!H773,ROUND(Расчет!K787*'ФОРМУЛЫ!'!I773+L773,0)),Расчет!P787)</f>
        <v>0</v>
      </c>
      <c r="K773" s="5">
        <f>J773*Расчет!E787</f>
        <v>0</v>
      </c>
      <c r="L773" s="3">
        <f>IF($O$16=0,0,$M$16*(Расчет!K787/$O$16))</f>
        <v>0</v>
      </c>
      <c r="O773" s="3">
        <f>IF(Расчет!P787=0,Расчет!L787,0)</f>
        <v>0</v>
      </c>
      <c r="P773" s="12">
        <f t="shared" si="90"/>
        <v>0</v>
      </c>
      <c r="Q773" s="3">
        <f>IF(Расчет!H787='ФОРМУЛЫ!'!$B$5,'ФОРМУЛЫ!'!A773,0)</f>
        <v>0</v>
      </c>
      <c r="R773" s="3">
        <f>IF(Расчет!H787='ФОРМУЛЫ!'!$B$4,'ФОРМУЛЫ!'!A773,0)</f>
        <v>0</v>
      </c>
      <c r="S773" s="3">
        <f>IF(Расчет!H787='ФОРМУЛЫ!'!$B$6,'ФОРМУЛЫ!'!A773,0)</f>
        <v>0</v>
      </c>
      <c r="T773" s="5">
        <f>ROUND((IF(Расчет!R787='ФОРМУЛЫ!'!$E$3,(A773-A773/1.18),IF(Расчет!R787='ФОРМУЛЫ!'!$E$4,0,IF(Расчет!R787='ФОРМУЛЫ!'!$E$5,(A773-A773/1.1),X))))*Расчет!E787,2)</f>
        <v>0</v>
      </c>
      <c r="U773" s="3">
        <f>ROUND((IF(Расчет!R787='ФОРМУЛЫ!'!$E$3,(J773-J773/1.18),IF(Расчет!R787='ФОРМУЛЫ!'!$E$4,0,IF(Расчет!R787='ФОРМУЛЫ!'!$E$5,(J773-J773/1.1),X))))*Расчет!E787,2)</f>
        <v>0</v>
      </c>
      <c r="V773" s="3">
        <f>ROUND((J773-J773/1.18)*Расчет!E787,2)</f>
        <v>0</v>
      </c>
      <c r="W773" s="3">
        <f>ROUND(A773*Расчет!E787*0.21/365,2)</f>
        <v>0</v>
      </c>
      <c r="X773" s="3">
        <f t="shared" si="91"/>
        <v>0</v>
      </c>
      <c r="Y773" s="3">
        <f>IF(($Q$2-Расчет!X787)&gt;0,($Q$2-Расчет!X787),0)</f>
        <v>0</v>
      </c>
      <c r="Z773" s="3">
        <f t="shared" si="92"/>
        <v>0</v>
      </c>
      <c r="AA773" s="3">
        <f>IF(IF(Y773&gt;0,$Q$3-$Q$2,$Q$3-Расчет!X787)&gt;0,IF(Y773&gt;0,$Q$3-$Q$2,$Q$3-Расчет!X787),0)</f>
        <v>0</v>
      </c>
      <c r="AB773" s="3">
        <f t="shared" si="93"/>
        <v>0</v>
      </c>
      <c r="AC773" s="3">
        <f>IF(IF(AA773&gt;0,$Q$4-$Q$3,$Q$4-Расчет!X787)&gt;0,IF(AA773&gt;0,$Q$4-$Q$3,$Q$4-Расчет!X787),0)</f>
        <v>0</v>
      </c>
      <c r="AD773" s="3">
        <f t="shared" si="94"/>
        <v>0</v>
      </c>
      <c r="AE773" s="3">
        <f>IF(IF(AC773&gt;0,$Q$5-$Q$4,$Q$5-Расчет!X787)&gt;0,IF(AC773&gt;0,$Q$5-$Q$4,$Q$5-Расчет!X787),0)</f>
        <v>0</v>
      </c>
      <c r="AF773" s="3">
        <f t="shared" si="95"/>
        <v>0</v>
      </c>
      <c r="AG773" s="3">
        <f>IF(IF(AE773&gt;0,$Q$6-$Q$5,$Q$6-Расчет!X787)&gt;0,IF(AE773&gt;0,$Q$6-$Q$5,$Q$6-Расчет!X787),0)</f>
        <v>0</v>
      </c>
      <c r="AH773" s="3">
        <f t="shared" si="96"/>
        <v>0</v>
      </c>
    </row>
    <row r="774" spans="1:34" x14ac:dyDescent="0.25">
      <c r="A774" s="3">
        <f>IF(Расчет!H788='ФОРМУЛЫ!'!$B$4,Расчет!G788*Расчет!$N$28,IF(Расчет!H788='ФОРМУЛЫ!'!$B$5,Расчет!G788,IF(Расчет!H788='ФОРМУЛЫ!'!$B$6,Расчет!G788*Расчет!$O$28,0)))</f>
        <v>0</v>
      </c>
      <c r="B774" s="3">
        <f>A774*Расчет!E788</f>
        <v>0</v>
      </c>
      <c r="C774" s="3">
        <f>IF(Расчет!J788='ФОРМУЛЫ!'!$B$3,Расчет!G788*Расчет!I788/100,IF(Расчет!J788='ФОРМУЛЫ!'!$B$4,Расчет!I788*Расчет!$N$28,IF(Расчет!J788='ФОРМУЛЫ!'!$B$5,Расчет!I788,IF(Расчет!J788='ФОРМУЛЫ!'!$B$6,Расчет!I788*Расчет!$O$28,0))))</f>
        <v>0</v>
      </c>
      <c r="D774" s="3">
        <f>C774*Расчет!E788</f>
        <v>0</v>
      </c>
      <c r="E774" s="3">
        <f t="shared" si="89"/>
        <v>0</v>
      </c>
      <c r="F774" s="3">
        <f>E774*Расчет!E788</f>
        <v>0</v>
      </c>
      <c r="G774" s="3">
        <f>IF(Расчет!M788="",'ФОРМУЛЫ!'!E774*(100+Расчет!$M$28)/100,'ФОРМУЛЫ!'!E774*(100+Расчет!M788)/100)</f>
        <v>0</v>
      </c>
      <c r="H774" s="7">
        <f>IF(Расчет!M788="",ROUND(Расчет!K788*(1+Расчет!$M$28/100),0),ROUND(Расчет!K788*(1+Расчет!M788/100),0))</f>
        <v>0</v>
      </c>
      <c r="I774" s="7">
        <f>IF(Расчет!M788="",(Расчет!$M$28+100)/100,(Расчет!M788+100)/100)</f>
        <v>1.2</v>
      </c>
      <c r="J774" s="5">
        <f>IF(Расчет!P788="",IF($O$16=0,'ФОРМУЛЫ!'!H774,ROUND(Расчет!K788*'ФОРМУЛЫ!'!I774+L774,0)),Расчет!P788)</f>
        <v>0</v>
      </c>
      <c r="K774" s="5">
        <f>J774*Расчет!E788</f>
        <v>0</v>
      </c>
      <c r="L774" s="3">
        <f>IF($O$16=0,0,$M$16*(Расчет!K788/$O$16))</f>
        <v>0</v>
      </c>
      <c r="O774" s="3">
        <f>IF(Расчет!P788=0,Расчет!L788,0)</f>
        <v>0</v>
      </c>
      <c r="P774" s="12">
        <f t="shared" si="90"/>
        <v>0</v>
      </c>
      <c r="Q774" s="3">
        <f>IF(Расчет!H788='ФОРМУЛЫ!'!$B$5,'ФОРМУЛЫ!'!A774,0)</f>
        <v>0</v>
      </c>
      <c r="R774" s="3">
        <f>IF(Расчет!H788='ФОРМУЛЫ!'!$B$4,'ФОРМУЛЫ!'!A774,0)</f>
        <v>0</v>
      </c>
      <c r="S774" s="3">
        <f>IF(Расчет!H788='ФОРМУЛЫ!'!$B$6,'ФОРМУЛЫ!'!A774,0)</f>
        <v>0</v>
      </c>
      <c r="T774" s="5">
        <f>ROUND((IF(Расчет!R788='ФОРМУЛЫ!'!$E$3,(A774-A774/1.18),IF(Расчет!R788='ФОРМУЛЫ!'!$E$4,0,IF(Расчет!R788='ФОРМУЛЫ!'!$E$5,(A774-A774/1.1),X))))*Расчет!E788,2)</f>
        <v>0</v>
      </c>
      <c r="U774" s="3">
        <f>ROUND((IF(Расчет!R788='ФОРМУЛЫ!'!$E$3,(J774-J774/1.18),IF(Расчет!R788='ФОРМУЛЫ!'!$E$4,0,IF(Расчет!R788='ФОРМУЛЫ!'!$E$5,(J774-J774/1.1),X))))*Расчет!E788,2)</f>
        <v>0</v>
      </c>
      <c r="V774" s="3">
        <f>ROUND((J774-J774/1.18)*Расчет!E788,2)</f>
        <v>0</v>
      </c>
      <c r="W774" s="3">
        <f>ROUND(A774*Расчет!E788*0.21/365,2)</f>
        <v>0</v>
      </c>
      <c r="X774" s="3">
        <f t="shared" si="91"/>
        <v>0</v>
      </c>
      <c r="Y774" s="3">
        <f>IF(($Q$2-Расчет!X788)&gt;0,($Q$2-Расчет!X788),0)</f>
        <v>0</v>
      </c>
      <c r="Z774" s="3">
        <f t="shared" si="92"/>
        <v>0</v>
      </c>
      <c r="AA774" s="3">
        <f>IF(IF(Y774&gt;0,$Q$3-$Q$2,$Q$3-Расчет!X788)&gt;0,IF(Y774&gt;0,$Q$3-$Q$2,$Q$3-Расчет!X788),0)</f>
        <v>0</v>
      </c>
      <c r="AB774" s="3">
        <f t="shared" si="93"/>
        <v>0</v>
      </c>
      <c r="AC774" s="3">
        <f>IF(IF(AA774&gt;0,$Q$4-$Q$3,$Q$4-Расчет!X788)&gt;0,IF(AA774&gt;0,$Q$4-$Q$3,$Q$4-Расчет!X788),0)</f>
        <v>0</v>
      </c>
      <c r="AD774" s="3">
        <f t="shared" si="94"/>
        <v>0</v>
      </c>
      <c r="AE774" s="3">
        <f>IF(IF(AC774&gt;0,$Q$5-$Q$4,$Q$5-Расчет!X788)&gt;0,IF(AC774&gt;0,$Q$5-$Q$4,$Q$5-Расчет!X788),0)</f>
        <v>0</v>
      </c>
      <c r="AF774" s="3">
        <f t="shared" si="95"/>
        <v>0</v>
      </c>
      <c r="AG774" s="3">
        <f>IF(IF(AE774&gt;0,$Q$6-$Q$5,$Q$6-Расчет!X788)&gt;0,IF(AE774&gt;0,$Q$6-$Q$5,$Q$6-Расчет!X788),0)</f>
        <v>0</v>
      </c>
      <c r="AH774" s="3">
        <f t="shared" si="96"/>
        <v>0</v>
      </c>
    </row>
    <row r="775" spans="1:34" x14ac:dyDescent="0.25">
      <c r="A775" s="3">
        <f>IF(Расчет!H789='ФОРМУЛЫ!'!$B$4,Расчет!G789*Расчет!$N$28,IF(Расчет!H789='ФОРМУЛЫ!'!$B$5,Расчет!G789,IF(Расчет!H789='ФОРМУЛЫ!'!$B$6,Расчет!G789*Расчет!$O$28,0)))</f>
        <v>0</v>
      </c>
      <c r="B775" s="3">
        <f>A775*Расчет!E789</f>
        <v>0</v>
      </c>
      <c r="C775" s="3">
        <f>IF(Расчет!J789='ФОРМУЛЫ!'!$B$3,Расчет!G789*Расчет!I789/100,IF(Расчет!J789='ФОРМУЛЫ!'!$B$4,Расчет!I789*Расчет!$N$28,IF(Расчет!J789='ФОРМУЛЫ!'!$B$5,Расчет!I789,IF(Расчет!J789='ФОРМУЛЫ!'!$B$6,Расчет!I789*Расчет!$O$28,0))))</f>
        <v>0</v>
      </c>
      <c r="D775" s="3">
        <f>C775*Расчет!E789</f>
        <v>0</v>
      </c>
      <c r="E775" s="3">
        <f t="shared" si="89"/>
        <v>0</v>
      </c>
      <c r="F775" s="3">
        <f>E775*Расчет!E789</f>
        <v>0</v>
      </c>
      <c r="G775" s="3">
        <f>IF(Расчет!M789="",'ФОРМУЛЫ!'!E775*(100+Расчет!$M$28)/100,'ФОРМУЛЫ!'!E775*(100+Расчет!M789)/100)</f>
        <v>0</v>
      </c>
      <c r="H775" s="7">
        <f>IF(Расчет!M789="",ROUND(Расчет!K789*(1+Расчет!$M$28/100),0),ROUND(Расчет!K789*(1+Расчет!M789/100),0))</f>
        <v>0</v>
      </c>
      <c r="I775" s="7">
        <f>IF(Расчет!M789="",(Расчет!$M$28+100)/100,(Расчет!M789+100)/100)</f>
        <v>1.2</v>
      </c>
      <c r="J775" s="5">
        <f>IF(Расчет!P789="",IF($O$16=0,'ФОРМУЛЫ!'!H775,ROUND(Расчет!K789*'ФОРМУЛЫ!'!I775+L775,0)),Расчет!P789)</f>
        <v>0</v>
      </c>
      <c r="K775" s="5">
        <f>J775*Расчет!E789</f>
        <v>0</v>
      </c>
      <c r="L775" s="3">
        <f>IF($O$16=0,0,$M$16*(Расчет!K789/$O$16))</f>
        <v>0</v>
      </c>
      <c r="O775" s="3">
        <f>IF(Расчет!P789=0,Расчет!L789,0)</f>
        <v>0</v>
      </c>
      <c r="P775" s="12">
        <f t="shared" si="90"/>
        <v>0</v>
      </c>
      <c r="Q775" s="3">
        <f>IF(Расчет!H789='ФОРМУЛЫ!'!$B$5,'ФОРМУЛЫ!'!A775,0)</f>
        <v>0</v>
      </c>
      <c r="R775" s="3">
        <f>IF(Расчет!H789='ФОРМУЛЫ!'!$B$4,'ФОРМУЛЫ!'!A775,0)</f>
        <v>0</v>
      </c>
      <c r="S775" s="3">
        <f>IF(Расчет!H789='ФОРМУЛЫ!'!$B$6,'ФОРМУЛЫ!'!A775,0)</f>
        <v>0</v>
      </c>
      <c r="T775" s="5">
        <f>ROUND((IF(Расчет!R789='ФОРМУЛЫ!'!$E$3,(A775-A775/1.18),IF(Расчет!R789='ФОРМУЛЫ!'!$E$4,0,IF(Расчет!R789='ФОРМУЛЫ!'!$E$5,(A775-A775/1.1),X))))*Расчет!E789,2)</f>
        <v>0</v>
      </c>
      <c r="U775" s="3">
        <f>ROUND((IF(Расчет!R789='ФОРМУЛЫ!'!$E$3,(J775-J775/1.18),IF(Расчет!R789='ФОРМУЛЫ!'!$E$4,0,IF(Расчет!R789='ФОРМУЛЫ!'!$E$5,(J775-J775/1.1),X))))*Расчет!E789,2)</f>
        <v>0</v>
      </c>
      <c r="V775" s="3">
        <f>ROUND((J775-J775/1.18)*Расчет!E789,2)</f>
        <v>0</v>
      </c>
      <c r="W775" s="3">
        <f>ROUND(A775*Расчет!E789*0.21/365,2)</f>
        <v>0</v>
      </c>
      <c r="X775" s="3">
        <f t="shared" si="91"/>
        <v>0</v>
      </c>
      <c r="Y775" s="3">
        <f>IF(($Q$2-Расчет!X789)&gt;0,($Q$2-Расчет!X789),0)</f>
        <v>0</v>
      </c>
      <c r="Z775" s="3">
        <f t="shared" si="92"/>
        <v>0</v>
      </c>
      <c r="AA775" s="3">
        <f>IF(IF(Y775&gt;0,$Q$3-$Q$2,$Q$3-Расчет!X789)&gt;0,IF(Y775&gt;0,$Q$3-$Q$2,$Q$3-Расчет!X789),0)</f>
        <v>0</v>
      </c>
      <c r="AB775" s="3">
        <f t="shared" si="93"/>
        <v>0</v>
      </c>
      <c r="AC775" s="3">
        <f>IF(IF(AA775&gt;0,$Q$4-$Q$3,$Q$4-Расчет!X789)&gt;0,IF(AA775&gt;0,$Q$4-$Q$3,$Q$4-Расчет!X789),0)</f>
        <v>0</v>
      </c>
      <c r="AD775" s="3">
        <f t="shared" si="94"/>
        <v>0</v>
      </c>
      <c r="AE775" s="3">
        <f>IF(IF(AC775&gt;0,$Q$5-$Q$4,$Q$5-Расчет!X789)&gt;0,IF(AC775&gt;0,$Q$5-$Q$4,$Q$5-Расчет!X789),0)</f>
        <v>0</v>
      </c>
      <c r="AF775" s="3">
        <f t="shared" si="95"/>
        <v>0</v>
      </c>
      <c r="AG775" s="3">
        <f>IF(IF(AE775&gt;0,$Q$6-$Q$5,$Q$6-Расчет!X789)&gt;0,IF(AE775&gt;0,$Q$6-$Q$5,$Q$6-Расчет!X789),0)</f>
        <v>0</v>
      </c>
      <c r="AH775" s="3">
        <f t="shared" si="96"/>
        <v>0</v>
      </c>
    </row>
    <row r="776" spans="1:34" x14ac:dyDescent="0.25">
      <c r="A776" s="3">
        <f>IF(Расчет!H790='ФОРМУЛЫ!'!$B$4,Расчет!G790*Расчет!$N$28,IF(Расчет!H790='ФОРМУЛЫ!'!$B$5,Расчет!G790,IF(Расчет!H790='ФОРМУЛЫ!'!$B$6,Расчет!G790*Расчет!$O$28,0)))</f>
        <v>0</v>
      </c>
      <c r="B776" s="3">
        <f>A776*Расчет!E790</f>
        <v>0</v>
      </c>
      <c r="C776" s="3">
        <f>IF(Расчет!J790='ФОРМУЛЫ!'!$B$3,Расчет!G790*Расчет!I790/100,IF(Расчет!J790='ФОРМУЛЫ!'!$B$4,Расчет!I790*Расчет!$N$28,IF(Расчет!J790='ФОРМУЛЫ!'!$B$5,Расчет!I790,IF(Расчет!J790='ФОРМУЛЫ!'!$B$6,Расчет!I790*Расчет!$O$28,0))))</f>
        <v>0</v>
      </c>
      <c r="D776" s="3">
        <f>C776*Расчет!E790</f>
        <v>0</v>
      </c>
      <c r="E776" s="3">
        <f t="shared" si="89"/>
        <v>0</v>
      </c>
      <c r="F776" s="3">
        <f>E776*Расчет!E790</f>
        <v>0</v>
      </c>
      <c r="G776" s="3">
        <f>IF(Расчет!M790="",'ФОРМУЛЫ!'!E776*(100+Расчет!$M$28)/100,'ФОРМУЛЫ!'!E776*(100+Расчет!M790)/100)</f>
        <v>0</v>
      </c>
      <c r="H776" s="7">
        <f>IF(Расчет!M790="",ROUND(Расчет!K790*(1+Расчет!$M$28/100),0),ROUND(Расчет!K790*(1+Расчет!M790/100),0))</f>
        <v>0</v>
      </c>
      <c r="I776" s="7">
        <f>IF(Расчет!M790="",(Расчет!$M$28+100)/100,(Расчет!M790+100)/100)</f>
        <v>1.2</v>
      </c>
      <c r="J776" s="5">
        <f>IF(Расчет!P790="",IF($O$16=0,'ФОРМУЛЫ!'!H776,ROUND(Расчет!K790*'ФОРМУЛЫ!'!I776+L776,0)),Расчет!P790)</f>
        <v>0</v>
      </c>
      <c r="K776" s="5">
        <f>J776*Расчет!E790</f>
        <v>0</v>
      </c>
      <c r="L776" s="3">
        <f>IF($O$16=0,0,$M$16*(Расчет!K790/$O$16))</f>
        <v>0</v>
      </c>
      <c r="O776" s="3">
        <f>IF(Расчет!P790=0,Расчет!L790,0)</f>
        <v>0</v>
      </c>
      <c r="P776" s="12">
        <f t="shared" si="90"/>
        <v>0</v>
      </c>
      <c r="Q776" s="3">
        <f>IF(Расчет!H790='ФОРМУЛЫ!'!$B$5,'ФОРМУЛЫ!'!A776,0)</f>
        <v>0</v>
      </c>
      <c r="R776" s="3">
        <f>IF(Расчет!H790='ФОРМУЛЫ!'!$B$4,'ФОРМУЛЫ!'!A776,0)</f>
        <v>0</v>
      </c>
      <c r="S776" s="3">
        <f>IF(Расчет!H790='ФОРМУЛЫ!'!$B$6,'ФОРМУЛЫ!'!A776,0)</f>
        <v>0</v>
      </c>
      <c r="T776" s="5">
        <f>ROUND((IF(Расчет!R790='ФОРМУЛЫ!'!$E$3,(A776-A776/1.18),IF(Расчет!R790='ФОРМУЛЫ!'!$E$4,0,IF(Расчет!R790='ФОРМУЛЫ!'!$E$5,(A776-A776/1.1),X))))*Расчет!E790,2)</f>
        <v>0</v>
      </c>
      <c r="U776" s="3">
        <f>ROUND((IF(Расчет!R790='ФОРМУЛЫ!'!$E$3,(J776-J776/1.18),IF(Расчет!R790='ФОРМУЛЫ!'!$E$4,0,IF(Расчет!R790='ФОРМУЛЫ!'!$E$5,(J776-J776/1.1),X))))*Расчет!E790,2)</f>
        <v>0</v>
      </c>
      <c r="V776" s="3">
        <f>ROUND((J776-J776/1.18)*Расчет!E790,2)</f>
        <v>0</v>
      </c>
      <c r="W776" s="3">
        <f>ROUND(A776*Расчет!E790*0.21/365,2)</f>
        <v>0</v>
      </c>
      <c r="X776" s="3">
        <f t="shared" si="91"/>
        <v>0</v>
      </c>
      <c r="Y776" s="3">
        <f>IF(($Q$2-Расчет!X790)&gt;0,($Q$2-Расчет!X790),0)</f>
        <v>0</v>
      </c>
      <c r="Z776" s="3">
        <f t="shared" si="92"/>
        <v>0</v>
      </c>
      <c r="AA776" s="3">
        <f>IF(IF(Y776&gt;0,$Q$3-$Q$2,$Q$3-Расчет!X790)&gt;0,IF(Y776&gt;0,$Q$3-$Q$2,$Q$3-Расчет!X790),0)</f>
        <v>0</v>
      </c>
      <c r="AB776" s="3">
        <f t="shared" si="93"/>
        <v>0</v>
      </c>
      <c r="AC776" s="3">
        <f>IF(IF(AA776&gt;0,$Q$4-$Q$3,$Q$4-Расчет!X790)&gt;0,IF(AA776&gt;0,$Q$4-$Q$3,$Q$4-Расчет!X790),0)</f>
        <v>0</v>
      </c>
      <c r="AD776" s="3">
        <f t="shared" si="94"/>
        <v>0</v>
      </c>
      <c r="AE776" s="3">
        <f>IF(IF(AC776&gt;0,$Q$5-$Q$4,$Q$5-Расчет!X790)&gt;0,IF(AC776&gt;0,$Q$5-$Q$4,$Q$5-Расчет!X790),0)</f>
        <v>0</v>
      </c>
      <c r="AF776" s="3">
        <f t="shared" si="95"/>
        <v>0</v>
      </c>
      <c r="AG776" s="3">
        <f>IF(IF(AE776&gt;0,$Q$6-$Q$5,$Q$6-Расчет!X790)&gt;0,IF(AE776&gt;0,$Q$6-$Q$5,$Q$6-Расчет!X790),0)</f>
        <v>0</v>
      </c>
      <c r="AH776" s="3">
        <f t="shared" si="96"/>
        <v>0</v>
      </c>
    </row>
    <row r="777" spans="1:34" x14ac:dyDescent="0.25">
      <c r="A777" s="3">
        <f>IF(Расчет!H791='ФОРМУЛЫ!'!$B$4,Расчет!G791*Расчет!$N$28,IF(Расчет!H791='ФОРМУЛЫ!'!$B$5,Расчет!G791,IF(Расчет!H791='ФОРМУЛЫ!'!$B$6,Расчет!G791*Расчет!$O$28,0)))</f>
        <v>0</v>
      </c>
      <c r="B777" s="3">
        <f>A777*Расчет!E791</f>
        <v>0</v>
      </c>
      <c r="C777" s="3">
        <f>IF(Расчет!J791='ФОРМУЛЫ!'!$B$3,Расчет!G791*Расчет!I791/100,IF(Расчет!J791='ФОРМУЛЫ!'!$B$4,Расчет!I791*Расчет!$N$28,IF(Расчет!J791='ФОРМУЛЫ!'!$B$5,Расчет!I791,IF(Расчет!J791='ФОРМУЛЫ!'!$B$6,Расчет!I791*Расчет!$O$28,0))))</f>
        <v>0</v>
      </c>
      <c r="D777" s="3">
        <f>C777*Расчет!E791</f>
        <v>0</v>
      </c>
      <c r="E777" s="3">
        <f t="shared" si="89"/>
        <v>0</v>
      </c>
      <c r="F777" s="3">
        <f>E777*Расчет!E791</f>
        <v>0</v>
      </c>
      <c r="G777" s="3">
        <f>IF(Расчет!M791="",'ФОРМУЛЫ!'!E777*(100+Расчет!$M$28)/100,'ФОРМУЛЫ!'!E777*(100+Расчет!M791)/100)</f>
        <v>0</v>
      </c>
      <c r="H777" s="7">
        <f>IF(Расчет!M791="",ROUND(Расчет!K791*(1+Расчет!$M$28/100),0),ROUND(Расчет!K791*(1+Расчет!M791/100),0))</f>
        <v>0</v>
      </c>
      <c r="I777" s="7">
        <f>IF(Расчет!M791="",(Расчет!$M$28+100)/100,(Расчет!M791+100)/100)</f>
        <v>1.2</v>
      </c>
      <c r="J777" s="5">
        <f>IF(Расчет!P791="",IF($O$16=0,'ФОРМУЛЫ!'!H777,ROUND(Расчет!K791*'ФОРМУЛЫ!'!I777+L777,0)),Расчет!P791)</f>
        <v>0</v>
      </c>
      <c r="K777" s="5">
        <f>J777*Расчет!E791</f>
        <v>0</v>
      </c>
      <c r="L777" s="3">
        <f>IF($O$16=0,0,$M$16*(Расчет!K791/$O$16))</f>
        <v>0</v>
      </c>
      <c r="O777" s="3">
        <f>IF(Расчет!P791=0,Расчет!L791,0)</f>
        <v>0</v>
      </c>
      <c r="P777" s="12">
        <f t="shared" si="90"/>
        <v>0</v>
      </c>
      <c r="Q777" s="3">
        <f>IF(Расчет!H791='ФОРМУЛЫ!'!$B$5,'ФОРМУЛЫ!'!A777,0)</f>
        <v>0</v>
      </c>
      <c r="R777" s="3">
        <f>IF(Расчет!H791='ФОРМУЛЫ!'!$B$4,'ФОРМУЛЫ!'!A777,0)</f>
        <v>0</v>
      </c>
      <c r="S777" s="3">
        <f>IF(Расчет!H791='ФОРМУЛЫ!'!$B$6,'ФОРМУЛЫ!'!A777,0)</f>
        <v>0</v>
      </c>
      <c r="T777" s="5">
        <f>ROUND((IF(Расчет!R791='ФОРМУЛЫ!'!$E$3,(A777-A777/1.18),IF(Расчет!R791='ФОРМУЛЫ!'!$E$4,0,IF(Расчет!R791='ФОРМУЛЫ!'!$E$5,(A777-A777/1.1),X))))*Расчет!E791,2)</f>
        <v>0</v>
      </c>
      <c r="U777" s="3">
        <f>ROUND((IF(Расчет!R791='ФОРМУЛЫ!'!$E$3,(J777-J777/1.18),IF(Расчет!R791='ФОРМУЛЫ!'!$E$4,0,IF(Расчет!R791='ФОРМУЛЫ!'!$E$5,(J777-J777/1.1),X))))*Расчет!E791,2)</f>
        <v>0</v>
      </c>
      <c r="V777" s="3">
        <f>ROUND((J777-J777/1.18)*Расчет!E791,2)</f>
        <v>0</v>
      </c>
      <c r="W777" s="3">
        <f>ROUND(A777*Расчет!E791*0.21/365,2)</f>
        <v>0</v>
      </c>
      <c r="X777" s="3">
        <f t="shared" si="91"/>
        <v>0</v>
      </c>
      <c r="Y777" s="3">
        <f>IF(($Q$2-Расчет!X791)&gt;0,($Q$2-Расчет!X791),0)</f>
        <v>0</v>
      </c>
      <c r="Z777" s="3">
        <f t="shared" si="92"/>
        <v>0</v>
      </c>
      <c r="AA777" s="3">
        <f>IF(IF(Y777&gt;0,$Q$3-$Q$2,$Q$3-Расчет!X791)&gt;0,IF(Y777&gt;0,$Q$3-$Q$2,$Q$3-Расчет!X791),0)</f>
        <v>0</v>
      </c>
      <c r="AB777" s="3">
        <f t="shared" si="93"/>
        <v>0</v>
      </c>
      <c r="AC777" s="3">
        <f>IF(IF(AA777&gt;0,$Q$4-$Q$3,$Q$4-Расчет!X791)&gt;0,IF(AA777&gt;0,$Q$4-$Q$3,$Q$4-Расчет!X791),0)</f>
        <v>0</v>
      </c>
      <c r="AD777" s="3">
        <f t="shared" si="94"/>
        <v>0</v>
      </c>
      <c r="AE777" s="3">
        <f>IF(IF(AC777&gt;0,$Q$5-$Q$4,$Q$5-Расчет!X791)&gt;0,IF(AC777&gt;0,$Q$5-$Q$4,$Q$5-Расчет!X791),0)</f>
        <v>0</v>
      </c>
      <c r="AF777" s="3">
        <f t="shared" si="95"/>
        <v>0</v>
      </c>
      <c r="AG777" s="3">
        <f>IF(IF(AE777&gt;0,$Q$6-$Q$5,$Q$6-Расчет!X791)&gt;0,IF(AE777&gt;0,$Q$6-$Q$5,$Q$6-Расчет!X791),0)</f>
        <v>0</v>
      </c>
      <c r="AH777" s="3">
        <f t="shared" si="96"/>
        <v>0</v>
      </c>
    </row>
    <row r="778" spans="1:34" x14ac:dyDescent="0.25">
      <c r="A778" s="3">
        <f>IF(Расчет!H792='ФОРМУЛЫ!'!$B$4,Расчет!G792*Расчет!$N$28,IF(Расчет!H792='ФОРМУЛЫ!'!$B$5,Расчет!G792,IF(Расчет!H792='ФОРМУЛЫ!'!$B$6,Расчет!G792*Расчет!$O$28,0)))</f>
        <v>0</v>
      </c>
      <c r="B778" s="3">
        <f>A778*Расчет!E792</f>
        <v>0</v>
      </c>
      <c r="C778" s="3">
        <f>IF(Расчет!J792='ФОРМУЛЫ!'!$B$3,Расчет!G792*Расчет!I792/100,IF(Расчет!J792='ФОРМУЛЫ!'!$B$4,Расчет!I792*Расчет!$N$28,IF(Расчет!J792='ФОРМУЛЫ!'!$B$5,Расчет!I792,IF(Расчет!J792='ФОРМУЛЫ!'!$B$6,Расчет!I792*Расчет!$O$28,0))))</f>
        <v>0</v>
      </c>
      <c r="D778" s="3">
        <f>C778*Расчет!E792</f>
        <v>0</v>
      </c>
      <c r="E778" s="3">
        <f t="shared" si="89"/>
        <v>0</v>
      </c>
      <c r="F778" s="3">
        <f>E778*Расчет!E792</f>
        <v>0</v>
      </c>
      <c r="G778" s="3">
        <f>IF(Расчет!M792="",'ФОРМУЛЫ!'!E778*(100+Расчет!$M$28)/100,'ФОРМУЛЫ!'!E778*(100+Расчет!M792)/100)</f>
        <v>0</v>
      </c>
      <c r="H778" s="7">
        <f>IF(Расчет!M792="",ROUND(Расчет!K792*(1+Расчет!$M$28/100),0),ROUND(Расчет!K792*(1+Расчет!M792/100),0))</f>
        <v>0</v>
      </c>
      <c r="I778" s="7">
        <f>IF(Расчет!M792="",(Расчет!$M$28+100)/100,(Расчет!M792+100)/100)</f>
        <v>1.2</v>
      </c>
      <c r="J778" s="5">
        <f>IF(Расчет!P792="",IF($O$16=0,'ФОРМУЛЫ!'!H778,ROUND(Расчет!K792*'ФОРМУЛЫ!'!I778+L778,0)),Расчет!P792)</f>
        <v>0</v>
      </c>
      <c r="K778" s="5">
        <f>J778*Расчет!E792</f>
        <v>0</v>
      </c>
      <c r="L778" s="3">
        <f>IF($O$16=0,0,$M$16*(Расчет!K792/$O$16))</f>
        <v>0</v>
      </c>
      <c r="O778" s="3">
        <f>IF(Расчет!P792=0,Расчет!L792,0)</f>
        <v>0</v>
      </c>
      <c r="P778" s="12">
        <f t="shared" si="90"/>
        <v>0</v>
      </c>
      <c r="Q778" s="3">
        <f>IF(Расчет!H792='ФОРМУЛЫ!'!$B$5,'ФОРМУЛЫ!'!A778,0)</f>
        <v>0</v>
      </c>
      <c r="R778" s="3">
        <f>IF(Расчет!H792='ФОРМУЛЫ!'!$B$4,'ФОРМУЛЫ!'!A778,0)</f>
        <v>0</v>
      </c>
      <c r="S778" s="3">
        <f>IF(Расчет!H792='ФОРМУЛЫ!'!$B$6,'ФОРМУЛЫ!'!A778,0)</f>
        <v>0</v>
      </c>
      <c r="T778" s="5">
        <f>ROUND((IF(Расчет!R792='ФОРМУЛЫ!'!$E$3,(A778-A778/1.18),IF(Расчет!R792='ФОРМУЛЫ!'!$E$4,0,IF(Расчет!R792='ФОРМУЛЫ!'!$E$5,(A778-A778/1.1),X))))*Расчет!E792,2)</f>
        <v>0</v>
      </c>
      <c r="U778" s="3">
        <f>ROUND((IF(Расчет!R792='ФОРМУЛЫ!'!$E$3,(J778-J778/1.18),IF(Расчет!R792='ФОРМУЛЫ!'!$E$4,0,IF(Расчет!R792='ФОРМУЛЫ!'!$E$5,(J778-J778/1.1),X))))*Расчет!E792,2)</f>
        <v>0</v>
      </c>
      <c r="V778" s="3">
        <f>ROUND((J778-J778/1.18)*Расчет!E792,2)</f>
        <v>0</v>
      </c>
      <c r="W778" s="3">
        <f>ROUND(A778*Расчет!E792*0.21/365,2)</f>
        <v>0</v>
      </c>
      <c r="X778" s="3">
        <f t="shared" si="91"/>
        <v>0</v>
      </c>
      <c r="Y778" s="3">
        <f>IF(($Q$2-Расчет!X792)&gt;0,($Q$2-Расчет!X792),0)</f>
        <v>0</v>
      </c>
      <c r="Z778" s="3">
        <f t="shared" si="92"/>
        <v>0</v>
      </c>
      <c r="AA778" s="3">
        <f>IF(IF(Y778&gt;0,$Q$3-$Q$2,$Q$3-Расчет!X792)&gt;0,IF(Y778&gt;0,$Q$3-$Q$2,$Q$3-Расчет!X792),0)</f>
        <v>0</v>
      </c>
      <c r="AB778" s="3">
        <f t="shared" si="93"/>
        <v>0</v>
      </c>
      <c r="AC778" s="3">
        <f>IF(IF(AA778&gt;0,$Q$4-$Q$3,$Q$4-Расчет!X792)&gt;0,IF(AA778&gt;0,$Q$4-$Q$3,$Q$4-Расчет!X792),0)</f>
        <v>0</v>
      </c>
      <c r="AD778" s="3">
        <f t="shared" si="94"/>
        <v>0</v>
      </c>
      <c r="AE778" s="3">
        <f>IF(IF(AC778&gt;0,$Q$5-$Q$4,$Q$5-Расчет!X792)&gt;0,IF(AC778&gt;0,$Q$5-$Q$4,$Q$5-Расчет!X792),0)</f>
        <v>0</v>
      </c>
      <c r="AF778" s="3">
        <f t="shared" si="95"/>
        <v>0</v>
      </c>
      <c r="AG778" s="3">
        <f>IF(IF(AE778&gt;0,$Q$6-$Q$5,$Q$6-Расчет!X792)&gt;0,IF(AE778&gt;0,$Q$6-$Q$5,$Q$6-Расчет!X792),0)</f>
        <v>0</v>
      </c>
      <c r="AH778" s="3">
        <f t="shared" si="96"/>
        <v>0</v>
      </c>
    </row>
    <row r="779" spans="1:34" x14ac:dyDescent="0.25">
      <c r="A779" s="3">
        <f>IF(Расчет!H793='ФОРМУЛЫ!'!$B$4,Расчет!G793*Расчет!$N$28,IF(Расчет!H793='ФОРМУЛЫ!'!$B$5,Расчет!G793,IF(Расчет!H793='ФОРМУЛЫ!'!$B$6,Расчет!G793*Расчет!$O$28,0)))</f>
        <v>0</v>
      </c>
      <c r="B779" s="3">
        <f>A779*Расчет!E793</f>
        <v>0</v>
      </c>
      <c r="C779" s="3">
        <f>IF(Расчет!J793='ФОРМУЛЫ!'!$B$3,Расчет!G793*Расчет!I793/100,IF(Расчет!J793='ФОРМУЛЫ!'!$B$4,Расчет!I793*Расчет!$N$28,IF(Расчет!J793='ФОРМУЛЫ!'!$B$5,Расчет!I793,IF(Расчет!J793='ФОРМУЛЫ!'!$B$6,Расчет!I793*Расчет!$O$28,0))))</f>
        <v>0</v>
      </c>
      <c r="D779" s="3">
        <f>C779*Расчет!E793</f>
        <v>0</v>
      </c>
      <c r="E779" s="3">
        <f t="shared" si="89"/>
        <v>0</v>
      </c>
      <c r="F779" s="3">
        <f>E779*Расчет!E793</f>
        <v>0</v>
      </c>
      <c r="G779" s="3">
        <f>IF(Расчет!M793="",'ФОРМУЛЫ!'!E779*(100+Расчет!$M$28)/100,'ФОРМУЛЫ!'!E779*(100+Расчет!M793)/100)</f>
        <v>0</v>
      </c>
      <c r="H779" s="7">
        <f>IF(Расчет!M793="",ROUND(Расчет!K793*(1+Расчет!$M$28/100),0),ROUND(Расчет!K793*(1+Расчет!M793/100),0))</f>
        <v>0</v>
      </c>
      <c r="I779" s="7">
        <f>IF(Расчет!M793="",(Расчет!$M$28+100)/100,(Расчет!M793+100)/100)</f>
        <v>1.2</v>
      </c>
      <c r="J779" s="5">
        <f>IF(Расчет!P793="",IF($O$16=0,'ФОРМУЛЫ!'!H779,ROUND(Расчет!K793*'ФОРМУЛЫ!'!I779+L779,0)),Расчет!P793)</f>
        <v>0</v>
      </c>
      <c r="K779" s="5">
        <f>J779*Расчет!E793</f>
        <v>0</v>
      </c>
      <c r="L779" s="3">
        <f>IF($O$16=0,0,$M$16*(Расчет!K793/$O$16))</f>
        <v>0</v>
      </c>
      <c r="O779" s="3">
        <f>IF(Расчет!P793=0,Расчет!L793,0)</f>
        <v>0</v>
      </c>
      <c r="P779" s="12">
        <f t="shared" si="90"/>
        <v>0</v>
      </c>
      <c r="Q779" s="3">
        <f>IF(Расчет!H793='ФОРМУЛЫ!'!$B$5,'ФОРМУЛЫ!'!A779,0)</f>
        <v>0</v>
      </c>
      <c r="R779" s="3">
        <f>IF(Расчет!H793='ФОРМУЛЫ!'!$B$4,'ФОРМУЛЫ!'!A779,0)</f>
        <v>0</v>
      </c>
      <c r="S779" s="3">
        <f>IF(Расчет!H793='ФОРМУЛЫ!'!$B$6,'ФОРМУЛЫ!'!A779,0)</f>
        <v>0</v>
      </c>
      <c r="T779" s="5">
        <f>ROUND((IF(Расчет!R793='ФОРМУЛЫ!'!$E$3,(A779-A779/1.18),IF(Расчет!R793='ФОРМУЛЫ!'!$E$4,0,IF(Расчет!R793='ФОРМУЛЫ!'!$E$5,(A779-A779/1.1),X))))*Расчет!E793,2)</f>
        <v>0</v>
      </c>
      <c r="U779" s="3">
        <f>ROUND((IF(Расчет!R793='ФОРМУЛЫ!'!$E$3,(J779-J779/1.18),IF(Расчет!R793='ФОРМУЛЫ!'!$E$4,0,IF(Расчет!R793='ФОРМУЛЫ!'!$E$5,(J779-J779/1.1),X))))*Расчет!E793,2)</f>
        <v>0</v>
      </c>
      <c r="V779" s="3">
        <f>ROUND((J779-J779/1.18)*Расчет!E793,2)</f>
        <v>0</v>
      </c>
      <c r="W779" s="3">
        <f>ROUND(A779*Расчет!E793*0.21/365,2)</f>
        <v>0</v>
      </c>
      <c r="X779" s="3">
        <f t="shared" si="91"/>
        <v>0</v>
      </c>
      <c r="Y779" s="3">
        <f>IF(($Q$2-Расчет!X793)&gt;0,($Q$2-Расчет!X793),0)</f>
        <v>0</v>
      </c>
      <c r="Z779" s="3">
        <f t="shared" si="92"/>
        <v>0</v>
      </c>
      <c r="AA779" s="3">
        <f>IF(IF(Y779&gt;0,$Q$3-$Q$2,$Q$3-Расчет!X793)&gt;0,IF(Y779&gt;0,$Q$3-$Q$2,$Q$3-Расчет!X793),0)</f>
        <v>0</v>
      </c>
      <c r="AB779" s="3">
        <f t="shared" si="93"/>
        <v>0</v>
      </c>
      <c r="AC779" s="3">
        <f>IF(IF(AA779&gt;0,$Q$4-$Q$3,$Q$4-Расчет!X793)&gt;0,IF(AA779&gt;0,$Q$4-$Q$3,$Q$4-Расчет!X793),0)</f>
        <v>0</v>
      </c>
      <c r="AD779" s="3">
        <f t="shared" si="94"/>
        <v>0</v>
      </c>
      <c r="AE779" s="3">
        <f>IF(IF(AC779&gt;0,$Q$5-$Q$4,$Q$5-Расчет!X793)&gt;0,IF(AC779&gt;0,$Q$5-$Q$4,$Q$5-Расчет!X793),0)</f>
        <v>0</v>
      </c>
      <c r="AF779" s="3">
        <f t="shared" si="95"/>
        <v>0</v>
      </c>
      <c r="AG779" s="3">
        <f>IF(IF(AE779&gt;0,$Q$6-$Q$5,$Q$6-Расчет!X793)&gt;0,IF(AE779&gt;0,$Q$6-$Q$5,$Q$6-Расчет!X793),0)</f>
        <v>0</v>
      </c>
      <c r="AH779" s="3">
        <f t="shared" si="96"/>
        <v>0</v>
      </c>
    </row>
    <row r="780" spans="1:34" x14ac:dyDescent="0.25">
      <c r="A780" s="3">
        <f>IF(Расчет!H794='ФОРМУЛЫ!'!$B$4,Расчет!G794*Расчет!$N$28,IF(Расчет!H794='ФОРМУЛЫ!'!$B$5,Расчет!G794,IF(Расчет!H794='ФОРМУЛЫ!'!$B$6,Расчет!G794*Расчет!$O$28,0)))</f>
        <v>0</v>
      </c>
      <c r="B780" s="3">
        <f>A780*Расчет!E794</f>
        <v>0</v>
      </c>
      <c r="C780" s="3">
        <f>IF(Расчет!J794='ФОРМУЛЫ!'!$B$3,Расчет!G794*Расчет!I794/100,IF(Расчет!J794='ФОРМУЛЫ!'!$B$4,Расчет!I794*Расчет!$N$28,IF(Расчет!J794='ФОРМУЛЫ!'!$B$5,Расчет!I794,IF(Расчет!J794='ФОРМУЛЫ!'!$B$6,Расчет!I794*Расчет!$O$28,0))))</f>
        <v>0</v>
      </c>
      <c r="D780" s="3">
        <f>C780*Расчет!E794</f>
        <v>0</v>
      </c>
      <c r="E780" s="3">
        <f t="shared" si="89"/>
        <v>0</v>
      </c>
      <c r="F780" s="3">
        <f>E780*Расчет!E794</f>
        <v>0</v>
      </c>
      <c r="G780" s="3">
        <f>IF(Расчет!M794="",'ФОРМУЛЫ!'!E780*(100+Расчет!$M$28)/100,'ФОРМУЛЫ!'!E780*(100+Расчет!M794)/100)</f>
        <v>0</v>
      </c>
      <c r="H780" s="7">
        <f>IF(Расчет!M794="",ROUND(Расчет!K794*(1+Расчет!$M$28/100),0),ROUND(Расчет!K794*(1+Расчет!M794/100),0))</f>
        <v>0</v>
      </c>
      <c r="I780" s="7">
        <f>IF(Расчет!M794="",(Расчет!$M$28+100)/100,(Расчет!M794+100)/100)</f>
        <v>1.2</v>
      </c>
      <c r="J780" s="5">
        <f>IF(Расчет!P794="",IF($O$16=0,'ФОРМУЛЫ!'!H780,ROUND(Расчет!K794*'ФОРМУЛЫ!'!I780+L780,0)),Расчет!P794)</f>
        <v>0</v>
      </c>
      <c r="K780" s="5">
        <f>J780*Расчет!E794</f>
        <v>0</v>
      </c>
      <c r="L780" s="3">
        <f>IF($O$16=0,0,$M$16*(Расчет!K794/$O$16))</f>
        <v>0</v>
      </c>
      <c r="O780" s="3">
        <f>IF(Расчет!P794=0,Расчет!L794,0)</f>
        <v>0</v>
      </c>
      <c r="P780" s="12">
        <f t="shared" si="90"/>
        <v>0</v>
      </c>
      <c r="Q780" s="3">
        <f>IF(Расчет!H794='ФОРМУЛЫ!'!$B$5,'ФОРМУЛЫ!'!A780,0)</f>
        <v>0</v>
      </c>
      <c r="R780" s="3">
        <f>IF(Расчет!H794='ФОРМУЛЫ!'!$B$4,'ФОРМУЛЫ!'!A780,0)</f>
        <v>0</v>
      </c>
      <c r="S780" s="3">
        <f>IF(Расчет!H794='ФОРМУЛЫ!'!$B$6,'ФОРМУЛЫ!'!A780,0)</f>
        <v>0</v>
      </c>
      <c r="T780" s="5">
        <f>ROUND((IF(Расчет!R794='ФОРМУЛЫ!'!$E$3,(A780-A780/1.18),IF(Расчет!R794='ФОРМУЛЫ!'!$E$4,0,IF(Расчет!R794='ФОРМУЛЫ!'!$E$5,(A780-A780/1.1),X))))*Расчет!E794,2)</f>
        <v>0</v>
      </c>
      <c r="U780" s="3">
        <f>ROUND((IF(Расчет!R794='ФОРМУЛЫ!'!$E$3,(J780-J780/1.18),IF(Расчет!R794='ФОРМУЛЫ!'!$E$4,0,IF(Расчет!R794='ФОРМУЛЫ!'!$E$5,(J780-J780/1.1),X))))*Расчет!E794,2)</f>
        <v>0</v>
      </c>
      <c r="V780" s="3">
        <f>ROUND((J780-J780/1.18)*Расчет!E794,2)</f>
        <v>0</v>
      </c>
      <c r="W780" s="3">
        <f>ROUND(A780*Расчет!E794*0.21/365,2)</f>
        <v>0</v>
      </c>
      <c r="X780" s="3">
        <f t="shared" si="91"/>
        <v>0</v>
      </c>
      <c r="Y780" s="3">
        <f>IF(($Q$2-Расчет!X794)&gt;0,($Q$2-Расчет!X794),0)</f>
        <v>0</v>
      </c>
      <c r="Z780" s="3">
        <f t="shared" si="92"/>
        <v>0</v>
      </c>
      <c r="AA780" s="3">
        <f>IF(IF(Y780&gt;0,$Q$3-$Q$2,$Q$3-Расчет!X794)&gt;0,IF(Y780&gt;0,$Q$3-$Q$2,$Q$3-Расчет!X794),0)</f>
        <v>0</v>
      </c>
      <c r="AB780" s="3">
        <f t="shared" si="93"/>
        <v>0</v>
      </c>
      <c r="AC780" s="3">
        <f>IF(IF(AA780&gt;0,$Q$4-$Q$3,$Q$4-Расчет!X794)&gt;0,IF(AA780&gt;0,$Q$4-$Q$3,$Q$4-Расчет!X794),0)</f>
        <v>0</v>
      </c>
      <c r="AD780" s="3">
        <f t="shared" si="94"/>
        <v>0</v>
      </c>
      <c r="AE780" s="3">
        <f>IF(IF(AC780&gt;0,$Q$5-$Q$4,$Q$5-Расчет!X794)&gt;0,IF(AC780&gt;0,$Q$5-$Q$4,$Q$5-Расчет!X794),0)</f>
        <v>0</v>
      </c>
      <c r="AF780" s="3">
        <f t="shared" si="95"/>
        <v>0</v>
      </c>
      <c r="AG780" s="3">
        <f>IF(IF(AE780&gt;0,$Q$6-$Q$5,$Q$6-Расчет!X794)&gt;0,IF(AE780&gt;0,$Q$6-$Q$5,$Q$6-Расчет!X794),0)</f>
        <v>0</v>
      </c>
      <c r="AH780" s="3">
        <f t="shared" si="96"/>
        <v>0</v>
      </c>
    </row>
    <row r="781" spans="1:34" x14ac:dyDescent="0.25">
      <c r="A781" s="3">
        <f>IF(Расчет!H795='ФОРМУЛЫ!'!$B$4,Расчет!G795*Расчет!$N$28,IF(Расчет!H795='ФОРМУЛЫ!'!$B$5,Расчет!G795,IF(Расчет!H795='ФОРМУЛЫ!'!$B$6,Расчет!G795*Расчет!$O$28,0)))</f>
        <v>0</v>
      </c>
      <c r="B781" s="3">
        <f>A781*Расчет!E795</f>
        <v>0</v>
      </c>
      <c r="C781" s="3">
        <f>IF(Расчет!J795='ФОРМУЛЫ!'!$B$3,Расчет!G795*Расчет!I795/100,IF(Расчет!J795='ФОРМУЛЫ!'!$B$4,Расчет!I795*Расчет!$N$28,IF(Расчет!J795='ФОРМУЛЫ!'!$B$5,Расчет!I795,IF(Расчет!J795='ФОРМУЛЫ!'!$B$6,Расчет!I795*Расчет!$O$28,0))))</f>
        <v>0</v>
      </c>
      <c r="D781" s="3">
        <f>C781*Расчет!E795</f>
        <v>0</v>
      </c>
      <c r="E781" s="3">
        <f t="shared" si="89"/>
        <v>0</v>
      </c>
      <c r="F781" s="3">
        <f>E781*Расчет!E795</f>
        <v>0</v>
      </c>
      <c r="G781" s="3">
        <f>IF(Расчет!M795="",'ФОРМУЛЫ!'!E781*(100+Расчет!$M$28)/100,'ФОРМУЛЫ!'!E781*(100+Расчет!M795)/100)</f>
        <v>0</v>
      </c>
      <c r="H781" s="7">
        <f>IF(Расчет!M795="",ROUND(Расчет!K795*(1+Расчет!$M$28/100),0),ROUND(Расчет!K795*(1+Расчет!M795/100),0))</f>
        <v>0</v>
      </c>
      <c r="I781" s="7">
        <f>IF(Расчет!M795="",(Расчет!$M$28+100)/100,(Расчет!M795+100)/100)</f>
        <v>1.2</v>
      </c>
      <c r="J781" s="5">
        <f>IF(Расчет!P795="",IF($O$16=0,'ФОРМУЛЫ!'!H781,ROUND(Расчет!K795*'ФОРМУЛЫ!'!I781+L781,0)),Расчет!P795)</f>
        <v>0</v>
      </c>
      <c r="K781" s="5">
        <f>J781*Расчет!E795</f>
        <v>0</v>
      </c>
      <c r="L781" s="3">
        <f>IF($O$16=0,0,$M$16*(Расчет!K795/$O$16))</f>
        <v>0</v>
      </c>
      <c r="O781" s="3">
        <f>IF(Расчет!P795=0,Расчет!L795,0)</f>
        <v>0</v>
      </c>
      <c r="P781" s="12">
        <f t="shared" si="90"/>
        <v>0</v>
      </c>
      <c r="Q781" s="3">
        <f>IF(Расчет!H795='ФОРМУЛЫ!'!$B$5,'ФОРМУЛЫ!'!A781,0)</f>
        <v>0</v>
      </c>
      <c r="R781" s="3">
        <f>IF(Расчет!H795='ФОРМУЛЫ!'!$B$4,'ФОРМУЛЫ!'!A781,0)</f>
        <v>0</v>
      </c>
      <c r="S781" s="3">
        <f>IF(Расчет!H795='ФОРМУЛЫ!'!$B$6,'ФОРМУЛЫ!'!A781,0)</f>
        <v>0</v>
      </c>
      <c r="T781" s="5">
        <f>ROUND((IF(Расчет!R795='ФОРМУЛЫ!'!$E$3,(A781-A781/1.18),IF(Расчет!R795='ФОРМУЛЫ!'!$E$4,0,IF(Расчет!R795='ФОРМУЛЫ!'!$E$5,(A781-A781/1.1),X))))*Расчет!E795,2)</f>
        <v>0</v>
      </c>
      <c r="U781" s="3">
        <f>ROUND((IF(Расчет!R795='ФОРМУЛЫ!'!$E$3,(J781-J781/1.18),IF(Расчет!R795='ФОРМУЛЫ!'!$E$4,0,IF(Расчет!R795='ФОРМУЛЫ!'!$E$5,(J781-J781/1.1),X))))*Расчет!E795,2)</f>
        <v>0</v>
      </c>
      <c r="V781" s="3">
        <f>ROUND((J781-J781/1.18)*Расчет!E795,2)</f>
        <v>0</v>
      </c>
      <c r="W781" s="3">
        <f>ROUND(A781*Расчет!E795*0.21/365,2)</f>
        <v>0</v>
      </c>
      <c r="X781" s="3">
        <f t="shared" si="91"/>
        <v>0</v>
      </c>
      <c r="Y781" s="3">
        <f>IF(($Q$2-Расчет!X795)&gt;0,($Q$2-Расчет!X795),0)</f>
        <v>0</v>
      </c>
      <c r="Z781" s="3">
        <f t="shared" si="92"/>
        <v>0</v>
      </c>
      <c r="AA781" s="3">
        <f>IF(IF(Y781&gt;0,$Q$3-$Q$2,$Q$3-Расчет!X795)&gt;0,IF(Y781&gt;0,$Q$3-$Q$2,$Q$3-Расчет!X795),0)</f>
        <v>0</v>
      </c>
      <c r="AB781" s="3">
        <f t="shared" si="93"/>
        <v>0</v>
      </c>
      <c r="AC781" s="3">
        <f>IF(IF(AA781&gt;0,$Q$4-$Q$3,$Q$4-Расчет!X795)&gt;0,IF(AA781&gt;0,$Q$4-$Q$3,$Q$4-Расчет!X795),0)</f>
        <v>0</v>
      </c>
      <c r="AD781" s="3">
        <f t="shared" si="94"/>
        <v>0</v>
      </c>
      <c r="AE781" s="3">
        <f>IF(IF(AC781&gt;0,$Q$5-$Q$4,$Q$5-Расчет!X795)&gt;0,IF(AC781&gt;0,$Q$5-$Q$4,$Q$5-Расчет!X795),0)</f>
        <v>0</v>
      </c>
      <c r="AF781" s="3">
        <f t="shared" si="95"/>
        <v>0</v>
      </c>
      <c r="AG781" s="3">
        <f>IF(IF(AE781&gt;0,$Q$6-$Q$5,$Q$6-Расчет!X795)&gt;0,IF(AE781&gt;0,$Q$6-$Q$5,$Q$6-Расчет!X795),0)</f>
        <v>0</v>
      </c>
      <c r="AH781" s="3">
        <f t="shared" si="96"/>
        <v>0</v>
      </c>
    </row>
    <row r="782" spans="1:34" x14ac:dyDescent="0.25">
      <c r="A782" s="3">
        <f>IF(Расчет!H796='ФОРМУЛЫ!'!$B$4,Расчет!G796*Расчет!$N$28,IF(Расчет!H796='ФОРМУЛЫ!'!$B$5,Расчет!G796,IF(Расчет!H796='ФОРМУЛЫ!'!$B$6,Расчет!G796*Расчет!$O$28,0)))</f>
        <v>0</v>
      </c>
      <c r="B782" s="3">
        <f>A782*Расчет!E796</f>
        <v>0</v>
      </c>
      <c r="C782" s="3">
        <f>IF(Расчет!J796='ФОРМУЛЫ!'!$B$3,Расчет!G796*Расчет!I796/100,IF(Расчет!J796='ФОРМУЛЫ!'!$B$4,Расчет!I796*Расчет!$N$28,IF(Расчет!J796='ФОРМУЛЫ!'!$B$5,Расчет!I796,IF(Расчет!J796='ФОРМУЛЫ!'!$B$6,Расчет!I796*Расчет!$O$28,0))))</f>
        <v>0</v>
      </c>
      <c r="D782" s="3">
        <f>C782*Расчет!E796</f>
        <v>0</v>
      </c>
      <c r="E782" s="3">
        <f t="shared" si="89"/>
        <v>0</v>
      </c>
      <c r="F782" s="3">
        <f>E782*Расчет!E796</f>
        <v>0</v>
      </c>
      <c r="G782" s="3">
        <f>IF(Расчет!M796="",'ФОРМУЛЫ!'!E782*(100+Расчет!$M$28)/100,'ФОРМУЛЫ!'!E782*(100+Расчет!M796)/100)</f>
        <v>0</v>
      </c>
      <c r="H782" s="7">
        <f>IF(Расчет!M796="",ROUND(Расчет!K796*(1+Расчет!$M$28/100),0),ROUND(Расчет!K796*(1+Расчет!M796/100),0))</f>
        <v>0</v>
      </c>
      <c r="I782" s="7">
        <f>IF(Расчет!M796="",(Расчет!$M$28+100)/100,(Расчет!M796+100)/100)</f>
        <v>1.2</v>
      </c>
      <c r="J782" s="5">
        <f>IF(Расчет!P796="",IF($O$16=0,'ФОРМУЛЫ!'!H782,ROUND(Расчет!K796*'ФОРМУЛЫ!'!I782+L782,0)),Расчет!P796)</f>
        <v>0</v>
      </c>
      <c r="K782" s="5">
        <f>J782*Расчет!E796</f>
        <v>0</v>
      </c>
      <c r="L782" s="3">
        <f>IF($O$16=0,0,$M$16*(Расчет!K796/$O$16))</f>
        <v>0</v>
      </c>
      <c r="O782" s="3">
        <f>IF(Расчет!P796=0,Расчет!L796,0)</f>
        <v>0</v>
      </c>
      <c r="P782" s="12">
        <f t="shared" si="90"/>
        <v>0</v>
      </c>
      <c r="Q782" s="3">
        <f>IF(Расчет!H796='ФОРМУЛЫ!'!$B$5,'ФОРМУЛЫ!'!A782,0)</f>
        <v>0</v>
      </c>
      <c r="R782" s="3">
        <f>IF(Расчет!H796='ФОРМУЛЫ!'!$B$4,'ФОРМУЛЫ!'!A782,0)</f>
        <v>0</v>
      </c>
      <c r="S782" s="3">
        <f>IF(Расчет!H796='ФОРМУЛЫ!'!$B$6,'ФОРМУЛЫ!'!A782,0)</f>
        <v>0</v>
      </c>
      <c r="T782" s="5">
        <f>ROUND((IF(Расчет!R796='ФОРМУЛЫ!'!$E$3,(A782-A782/1.18),IF(Расчет!R796='ФОРМУЛЫ!'!$E$4,0,IF(Расчет!R796='ФОРМУЛЫ!'!$E$5,(A782-A782/1.1),X))))*Расчет!E796,2)</f>
        <v>0</v>
      </c>
      <c r="U782" s="3">
        <f>ROUND((IF(Расчет!R796='ФОРМУЛЫ!'!$E$3,(J782-J782/1.18),IF(Расчет!R796='ФОРМУЛЫ!'!$E$4,0,IF(Расчет!R796='ФОРМУЛЫ!'!$E$5,(J782-J782/1.1),X))))*Расчет!E796,2)</f>
        <v>0</v>
      </c>
      <c r="V782" s="3">
        <f>ROUND((J782-J782/1.18)*Расчет!E796,2)</f>
        <v>0</v>
      </c>
      <c r="W782" s="3">
        <f>ROUND(A782*Расчет!E796*0.21/365,2)</f>
        <v>0</v>
      </c>
      <c r="X782" s="3">
        <f t="shared" si="91"/>
        <v>0</v>
      </c>
      <c r="Y782" s="3">
        <f>IF(($Q$2-Расчет!X796)&gt;0,($Q$2-Расчет!X796),0)</f>
        <v>0</v>
      </c>
      <c r="Z782" s="3">
        <f t="shared" si="92"/>
        <v>0</v>
      </c>
      <c r="AA782" s="3">
        <f>IF(IF(Y782&gt;0,$Q$3-$Q$2,$Q$3-Расчет!X796)&gt;0,IF(Y782&gt;0,$Q$3-$Q$2,$Q$3-Расчет!X796),0)</f>
        <v>0</v>
      </c>
      <c r="AB782" s="3">
        <f t="shared" si="93"/>
        <v>0</v>
      </c>
      <c r="AC782" s="3">
        <f>IF(IF(AA782&gt;0,$Q$4-$Q$3,$Q$4-Расчет!X796)&gt;0,IF(AA782&gt;0,$Q$4-$Q$3,$Q$4-Расчет!X796),0)</f>
        <v>0</v>
      </c>
      <c r="AD782" s="3">
        <f t="shared" si="94"/>
        <v>0</v>
      </c>
      <c r="AE782" s="3">
        <f>IF(IF(AC782&gt;0,$Q$5-$Q$4,$Q$5-Расчет!X796)&gt;0,IF(AC782&gt;0,$Q$5-$Q$4,$Q$5-Расчет!X796),0)</f>
        <v>0</v>
      </c>
      <c r="AF782" s="3">
        <f t="shared" si="95"/>
        <v>0</v>
      </c>
      <c r="AG782" s="3">
        <f>IF(IF(AE782&gt;0,$Q$6-$Q$5,$Q$6-Расчет!X796)&gt;0,IF(AE782&gt;0,$Q$6-$Q$5,$Q$6-Расчет!X796),0)</f>
        <v>0</v>
      </c>
      <c r="AH782" s="3">
        <f t="shared" si="96"/>
        <v>0</v>
      </c>
    </row>
    <row r="783" spans="1:34" x14ac:dyDescent="0.25">
      <c r="A783" s="3">
        <f>IF(Расчет!H797='ФОРМУЛЫ!'!$B$4,Расчет!G797*Расчет!$N$28,IF(Расчет!H797='ФОРМУЛЫ!'!$B$5,Расчет!G797,IF(Расчет!H797='ФОРМУЛЫ!'!$B$6,Расчет!G797*Расчет!$O$28,0)))</f>
        <v>0</v>
      </c>
      <c r="B783" s="3">
        <f>A783*Расчет!E797</f>
        <v>0</v>
      </c>
      <c r="C783" s="3">
        <f>IF(Расчет!J797='ФОРМУЛЫ!'!$B$3,Расчет!G797*Расчет!I797/100,IF(Расчет!J797='ФОРМУЛЫ!'!$B$4,Расчет!I797*Расчет!$N$28,IF(Расчет!J797='ФОРМУЛЫ!'!$B$5,Расчет!I797,IF(Расчет!J797='ФОРМУЛЫ!'!$B$6,Расчет!I797*Расчет!$O$28,0))))</f>
        <v>0</v>
      </c>
      <c r="D783" s="3">
        <f>C783*Расчет!E797</f>
        <v>0</v>
      </c>
      <c r="E783" s="3">
        <f t="shared" si="89"/>
        <v>0</v>
      </c>
      <c r="F783" s="3">
        <f>E783*Расчет!E797</f>
        <v>0</v>
      </c>
      <c r="G783" s="3">
        <f>IF(Расчет!M797="",'ФОРМУЛЫ!'!E783*(100+Расчет!$M$28)/100,'ФОРМУЛЫ!'!E783*(100+Расчет!M797)/100)</f>
        <v>0</v>
      </c>
      <c r="H783" s="7">
        <f>IF(Расчет!M797="",ROUND(Расчет!K797*(1+Расчет!$M$28/100),0),ROUND(Расчет!K797*(1+Расчет!M797/100),0))</f>
        <v>0</v>
      </c>
      <c r="I783" s="7">
        <f>IF(Расчет!M797="",(Расчет!$M$28+100)/100,(Расчет!M797+100)/100)</f>
        <v>1.2</v>
      </c>
      <c r="J783" s="5">
        <f>IF(Расчет!P797="",IF($O$16=0,'ФОРМУЛЫ!'!H783,ROUND(Расчет!K797*'ФОРМУЛЫ!'!I783+L783,0)),Расчет!P797)</f>
        <v>0</v>
      </c>
      <c r="K783" s="5">
        <f>J783*Расчет!E797</f>
        <v>0</v>
      </c>
      <c r="L783" s="3">
        <f>IF($O$16=0,0,$M$16*(Расчет!K797/$O$16))</f>
        <v>0</v>
      </c>
      <c r="O783" s="3">
        <f>IF(Расчет!P797=0,Расчет!L797,0)</f>
        <v>0</v>
      </c>
      <c r="P783" s="12">
        <f t="shared" si="90"/>
        <v>0</v>
      </c>
      <c r="Q783" s="3">
        <f>IF(Расчет!H797='ФОРМУЛЫ!'!$B$5,'ФОРМУЛЫ!'!A783,0)</f>
        <v>0</v>
      </c>
      <c r="R783" s="3">
        <f>IF(Расчет!H797='ФОРМУЛЫ!'!$B$4,'ФОРМУЛЫ!'!A783,0)</f>
        <v>0</v>
      </c>
      <c r="S783" s="3">
        <f>IF(Расчет!H797='ФОРМУЛЫ!'!$B$6,'ФОРМУЛЫ!'!A783,0)</f>
        <v>0</v>
      </c>
      <c r="T783" s="5">
        <f>ROUND((IF(Расчет!R797='ФОРМУЛЫ!'!$E$3,(A783-A783/1.18),IF(Расчет!R797='ФОРМУЛЫ!'!$E$4,0,IF(Расчет!R797='ФОРМУЛЫ!'!$E$5,(A783-A783/1.1),X))))*Расчет!E797,2)</f>
        <v>0</v>
      </c>
      <c r="U783" s="3">
        <f>ROUND((IF(Расчет!R797='ФОРМУЛЫ!'!$E$3,(J783-J783/1.18),IF(Расчет!R797='ФОРМУЛЫ!'!$E$4,0,IF(Расчет!R797='ФОРМУЛЫ!'!$E$5,(J783-J783/1.1),X))))*Расчет!E797,2)</f>
        <v>0</v>
      </c>
      <c r="V783" s="3">
        <f>ROUND((J783-J783/1.18)*Расчет!E797,2)</f>
        <v>0</v>
      </c>
      <c r="W783" s="3">
        <f>ROUND(A783*Расчет!E797*0.21/365,2)</f>
        <v>0</v>
      </c>
      <c r="X783" s="3">
        <f t="shared" si="91"/>
        <v>0</v>
      </c>
      <c r="Y783" s="3">
        <f>IF(($Q$2-Расчет!X797)&gt;0,($Q$2-Расчет!X797),0)</f>
        <v>0</v>
      </c>
      <c r="Z783" s="3">
        <f t="shared" si="92"/>
        <v>0</v>
      </c>
      <c r="AA783" s="3">
        <f>IF(IF(Y783&gt;0,$Q$3-$Q$2,$Q$3-Расчет!X797)&gt;0,IF(Y783&gt;0,$Q$3-$Q$2,$Q$3-Расчет!X797),0)</f>
        <v>0</v>
      </c>
      <c r="AB783" s="3">
        <f t="shared" si="93"/>
        <v>0</v>
      </c>
      <c r="AC783" s="3">
        <f>IF(IF(AA783&gt;0,$Q$4-$Q$3,$Q$4-Расчет!X797)&gt;0,IF(AA783&gt;0,$Q$4-$Q$3,$Q$4-Расчет!X797),0)</f>
        <v>0</v>
      </c>
      <c r="AD783" s="3">
        <f t="shared" si="94"/>
        <v>0</v>
      </c>
      <c r="AE783" s="3">
        <f>IF(IF(AC783&gt;0,$Q$5-$Q$4,$Q$5-Расчет!X797)&gt;0,IF(AC783&gt;0,$Q$5-$Q$4,$Q$5-Расчет!X797),0)</f>
        <v>0</v>
      </c>
      <c r="AF783" s="3">
        <f t="shared" si="95"/>
        <v>0</v>
      </c>
      <c r="AG783" s="3">
        <f>IF(IF(AE783&gt;0,$Q$6-$Q$5,$Q$6-Расчет!X797)&gt;0,IF(AE783&gt;0,$Q$6-$Q$5,$Q$6-Расчет!X797),0)</f>
        <v>0</v>
      </c>
      <c r="AH783" s="3">
        <f t="shared" si="96"/>
        <v>0</v>
      </c>
    </row>
    <row r="784" spans="1:34" x14ac:dyDescent="0.25">
      <c r="A784" s="3">
        <f>IF(Расчет!H798='ФОРМУЛЫ!'!$B$4,Расчет!G798*Расчет!$N$28,IF(Расчет!H798='ФОРМУЛЫ!'!$B$5,Расчет!G798,IF(Расчет!H798='ФОРМУЛЫ!'!$B$6,Расчет!G798*Расчет!$O$28,0)))</f>
        <v>0</v>
      </c>
      <c r="B784" s="3">
        <f>A784*Расчет!E798</f>
        <v>0</v>
      </c>
      <c r="C784" s="3">
        <f>IF(Расчет!J798='ФОРМУЛЫ!'!$B$3,Расчет!G798*Расчет!I798/100,IF(Расчет!J798='ФОРМУЛЫ!'!$B$4,Расчет!I798*Расчет!$N$28,IF(Расчет!J798='ФОРМУЛЫ!'!$B$5,Расчет!I798,IF(Расчет!J798='ФОРМУЛЫ!'!$B$6,Расчет!I798*Расчет!$O$28,0))))</f>
        <v>0</v>
      </c>
      <c r="D784" s="3">
        <f>C784*Расчет!E798</f>
        <v>0</v>
      </c>
      <c r="E784" s="3">
        <f t="shared" si="89"/>
        <v>0</v>
      </c>
      <c r="F784" s="3">
        <f>E784*Расчет!E798</f>
        <v>0</v>
      </c>
      <c r="G784" s="3">
        <f>IF(Расчет!M798="",'ФОРМУЛЫ!'!E784*(100+Расчет!$M$28)/100,'ФОРМУЛЫ!'!E784*(100+Расчет!M798)/100)</f>
        <v>0</v>
      </c>
      <c r="H784" s="7">
        <f>IF(Расчет!M798="",ROUND(Расчет!K798*(1+Расчет!$M$28/100),0),ROUND(Расчет!K798*(1+Расчет!M798/100),0))</f>
        <v>0</v>
      </c>
      <c r="I784" s="7">
        <f>IF(Расчет!M798="",(Расчет!$M$28+100)/100,(Расчет!M798+100)/100)</f>
        <v>1.2</v>
      </c>
      <c r="J784" s="5">
        <f>IF(Расчет!P798="",IF($O$16=0,'ФОРМУЛЫ!'!H784,ROUND(Расчет!K798*'ФОРМУЛЫ!'!I784+L784,0)),Расчет!P798)</f>
        <v>0</v>
      </c>
      <c r="K784" s="5">
        <f>J784*Расчет!E798</f>
        <v>0</v>
      </c>
      <c r="L784" s="3">
        <f>IF($O$16=0,0,$M$16*(Расчет!K798/$O$16))</f>
        <v>0</v>
      </c>
      <c r="O784" s="3">
        <f>IF(Расчет!P798=0,Расчет!L798,0)</f>
        <v>0</v>
      </c>
      <c r="P784" s="12">
        <f t="shared" si="90"/>
        <v>0</v>
      </c>
      <c r="Q784" s="3">
        <f>IF(Расчет!H798='ФОРМУЛЫ!'!$B$5,'ФОРМУЛЫ!'!A784,0)</f>
        <v>0</v>
      </c>
      <c r="R784" s="3">
        <f>IF(Расчет!H798='ФОРМУЛЫ!'!$B$4,'ФОРМУЛЫ!'!A784,0)</f>
        <v>0</v>
      </c>
      <c r="S784" s="3">
        <f>IF(Расчет!H798='ФОРМУЛЫ!'!$B$6,'ФОРМУЛЫ!'!A784,0)</f>
        <v>0</v>
      </c>
      <c r="T784" s="5">
        <f>ROUND((IF(Расчет!R798='ФОРМУЛЫ!'!$E$3,(A784-A784/1.18),IF(Расчет!R798='ФОРМУЛЫ!'!$E$4,0,IF(Расчет!R798='ФОРМУЛЫ!'!$E$5,(A784-A784/1.1),X))))*Расчет!E798,2)</f>
        <v>0</v>
      </c>
      <c r="U784" s="3">
        <f>ROUND((IF(Расчет!R798='ФОРМУЛЫ!'!$E$3,(J784-J784/1.18),IF(Расчет!R798='ФОРМУЛЫ!'!$E$4,0,IF(Расчет!R798='ФОРМУЛЫ!'!$E$5,(J784-J784/1.1),X))))*Расчет!E798,2)</f>
        <v>0</v>
      </c>
      <c r="V784" s="3">
        <f>ROUND((J784-J784/1.18)*Расчет!E798,2)</f>
        <v>0</v>
      </c>
      <c r="W784" s="3">
        <f>ROUND(A784*Расчет!E798*0.21/365,2)</f>
        <v>0</v>
      </c>
      <c r="X784" s="3">
        <f t="shared" si="91"/>
        <v>0</v>
      </c>
      <c r="Y784" s="3">
        <f>IF(($Q$2-Расчет!X798)&gt;0,($Q$2-Расчет!X798),0)</f>
        <v>0</v>
      </c>
      <c r="Z784" s="3">
        <f t="shared" si="92"/>
        <v>0</v>
      </c>
      <c r="AA784" s="3">
        <f>IF(IF(Y784&gt;0,$Q$3-$Q$2,$Q$3-Расчет!X798)&gt;0,IF(Y784&gt;0,$Q$3-$Q$2,$Q$3-Расчет!X798),0)</f>
        <v>0</v>
      </c>
      <c r="AB784" s="3">
        <f t="shared" si="93"/>
        <v>0</v>
      </c>
      <c r="AC784" s="3">
        <f>IF(IF(AA784&gt;0,$Q$4-$Q$3,$Q$4-Расчет!X798)&gt;0,IF(AA784&gt;0,$Q$4-$Q$3,$Q$4-Расчет!X798),0)</f>
        <v>0</v>
      </c>
      <c r="AD784" s="3">
        <f t="shared" si="94"/>
        <v>0</v>
      </c>
      <c r="AE784" s="3">
        <f>IF(IF(AC784&gt;0,$Q$5-$Q$4,$Q$5-Расчет!X798)&gt;0,IF(AC784&gt;0,$Q$5-$Q$4,$Q$5-Расчет!X798),0)</f>
        <v>0</v>
      </c>
      <c r="AF784" s="3">
        <f t="shared" si="95"/>
        <v>0</v>
      </c>
      <c r="AG784" s="3">
        <f>IF(IF(AE784&gt;0,$Q$6-$Q$5,$Q$6-Расчет!X798)&gt;0,IF(AE784&gt;0,$Q$6-$Q$5,$Q$6-Расчет!X798),0)</f>
        <v>0</v>
      </c>
      <c r="AH784" s="3">
        <f t="shared" si="96"/>
        <v>0</v>
      </c>
    </row>
    <row r="785" spans="1:34" x14ac:dyDescent="0.25">
      <c r="A785" s="3">
        <f>IF(Расчет!H799='ФОРМУЛЫ!'!$B$4,Расчет!G799*Расчет!$N$28,IF(Расчет!H799='ФОРМУЛЫ!'!$B$5,Расчет!G799,IF(Расчет!H799='ФОРМУЛЫ!'!$B$6,Расчет!G799*Расчет!$O$28,0)))</f>
        <v>0</v>
      </c>
      <c r="B785" s="3">
        <f>A785*Расчет!E799</f>
        <v>0</v>
      </c>
      <c r="C785" s="3">
        <f>IF(Расчет!J799='ФОРМУЛЫ!'!$B$3,Расчет!G799*Расчет!I799/100,IF(Расчет!J799='ФОРМУЛЫ!'!$B$4,Расчет!I799*Расчет!$N$28,IF(Расчет!J799='ФОРМУЛЫ!'!$B$5,Расчет!I799,IF(Расчет!J799='ФОРМУЛЫ!'!$B$6,Расчет!I799*Расчет!$O$28,0))))</f>
        <v>0</v>
      </c>
      <c r="D785" s="3">
        <f>C785*Расчет!E799</f>
        <v>0</v>
      </c>
      <c r="E785" s="3">
        <f t="shared" ref="E785:E848" si="97">A785-C785</f>
        <v>0</v>
      </c>
      <c r="F785" s="3">
        <f>E785*Расчет!E799</f>
        <v>0</v>
      </c>
      <c r="G785" s="3">
        <f>IF(Расчет!M799="",'ФОРМУЛЫ!'!E785*(100+Расчет!$M$28)/100,'ФОРМУЛЫ!'!E785*(100+Расчет!M799)/100)</f>
        <v>0</v>
      </c>
      <c r="H785" s="7">
        <f>IF(Расчет!M799="",ROUND(Расчет!K799*(1+Расчет!$M$28/100),0),ROUND(Расчет!K799*(1+Расчет!M799/100),0))</f>
        <v>0</v>
      </c>
      <c r="I785" s="7">
        <f>IF(Расчет!M799="",(Расчет!$M$28+100)/100,(Расчет!M799+100)/100)</f>
        <v>1.2</v>
      </c>
      <c r="J785" s="5">
        <f>IF(Расчет!P799="",IF($O$16=0,'ФОРМУЛЫ!'!H785,ROUND(Расчет!K799*'ФОРМУЛЫ!'!I785+L785,0)),Расчет!P799)</f>
        <v>0</v>
      </c>
      <c r="K785" s="5">
        <f>J785*Расчет!E799</f>
        <v>0</v>
      </c>
      <c r="L785" s="3">
        <f>IF($O$16=0,0,$M$16*(Расчет!K799/$O$16))</f>
        <v>0</v>
      </c>
      <c r="O785" s="3">
        <f>IF(Расчет!P799=0,Расчет!L799,0)</f>
        <v>0</v>
      </c>
      <c r="P785" s="12">
        <f t="shared" si="90"/>
        <v>0</v>
      </c>
      <c r="Q785" s="3">
        <f>IF(Расчет!H799='ФОРМУЛЫ!'!$B$5,'ФОРМУЛЫ!'!A785,0)</f>
        <v>0</v>
      </c>
      <c r="R785" s="3">
        <f>IF(Расчет!H799='ФОРМУЛЫ!'!$B$4,'ФОРМУЛЫ!'!A785,0)</f>
        <v>0</v>
      </c>
      <c r="S785" s="3">
        <f>IF(Расчет!H799='ФОРМУЛЫ!'!$B$6,'ФОРМУЛЫ!'!A785,0)</f>
        <v>0</v>
      </c>
      <c r="T785" s="5">
        <f>ROUND((IF(Расчет!R799='ФОРМУЛЫ!'!$E$3,(A785-A785/1.18),IF(Расчет!R799='ФОРМУЛЫ!'!$E$4,0,IF(Расчет!R799='ФОРМУЛЫ!'!$E$5,(A785-A785/1.1),X))))*Расчет!E799,2)</f>
        <v>0</v>
      </c>
      <c r="U785" s="3">
        <f>ROUND((IF(Расчет!R799='ФОРМУЛЫ!'!$E$3,(J785-J785/1.18),IF(Расчет!R799='ФОРМУЛЫ!'!$E$4,0,IF(Расчет!R799='ФОРМУЛЫ!'!$E$5,(J785-J785/1.1),X))))*Расчет!E799,2)</f>
        <v>0</v>
      </c>
      <c r="V785" s="3">
        <f>ROUND((J785-J785/1.18)*Расчет!E799,2)</f>
        <v>0</v>
      </c>
      <c r="W785" s="3">
        <f>ROUND(A785*Расчет!E799*0.21/365,2)</f>
        <v>0</v>
      </c>
      <c r="X785" s="3">
        <f t="shared" si="91"/>
        <v>0</v>
      </c>
      <c r="Y785" s="3">
        <f>IF(($Q$2-Расчет!X799)&gt;0,($Q$2-Расчет!X799),0)</f>
        <v>0</v>
      </c>
      <c r="Z785" s="3">
        <f t="shared" si="92"/>
        <v>0</v>
      </c>
      <c r="AA785" s="3">
        <f>IF(IF(Y785&gt;0,$Q$3-$Q$2,$Q$3-Расчет!X799)&gt;0,IF(Y785&gt;0,$Q$3-$Q$2,$Q$3-Расчет!X799),0)</f>
        <v>0</v>
      </c>
      <c r="AB785" s="3">
        <f t="shared" si="93"/>
        <v>0</v>
      </c>
      <c r="AC785" s="3">
        <f>IF(IF(AA785&gt;0,$Q$4-$Q$3,$Q$4-Расчет!X799)&gt;0,IF(AA785&gt;0,$Q$4-$Q$3,$Q$4-Расчет!X799),0)</f>
        <v>0</v>
      </c>
      <c r="AD785" s="3">
        <f t="shared" si="94"/>
        <v>0</v>
      </c>
      <c r="AE785" s="3">
        <f>IF(IF(AC785&gt;0,$Q$5-$Q$4,$Q$5-Расчет!X799)&gt;0,IF(AC785&gt;0,$Q$5-$Q$4,$Q$5-Расчет!X799),0)</f>
        <v>0</v>
      </c>
      <c r="AF785" s="3">
        <f t="shared" si="95"/>
        <v>0</v>
      </c>
      <c r="AG785" s="3">
        <f>IF(IF(AE785&gt;0,$Q$6-$Q$5,$Q$6-Расчет!X799)&gt;0,IF(AE785&gt;0,$Q$6-$Q$5,$Q$6-Расчет!X799),0)</f>
        <v>0</v>
      </c>
      <c r="AH785" s="3">
        <f t="shared" si="96"/>
        <v>0</v>
      </c>
    </row>
    <row r="786" spans="1:34" x14ac:dyDescent="0.25">
      <c r="A786" s="3">
        <f>IF(Расчет!H800='ФОРМУЛЫ!'!$B$4,Расчет!G800*Расчет!$N$28,IF(Расчет!H800='ФОРМУЛЫ!'!$B$5,Расчет!G800,IF(Расчет!H800='ФОРМУЛЫ!'!$B$6,Расчет!G800*Расчет!$O$28,0)))</f>
        <v>0</v>
      </c>
      <c r="B786" s="3">
        <f>A786*Расчет!E800</f>
        <v>0</v>
      </c>
      <c r="C786" s="3">
        <f>IF(Расчет!J800='ФОРМУЛЫ!'!$B$3,Расчет!G800*Расчет!I800/100,IF(Расчет!J800='ФОРМУЛЫ!'!$B$4,Расчет!I800*Расчет!$N$28,IF(Расчет!J800='ФОРМУЛЫ!'!$B$5,Расчет!I800,IF(Расчет!J800='ФОРМУЛЫ!'!$B$6,Расчет!I800*Расчет!$O$28,0))))</f>
        <v>0</v>
      </c>
      <c r="D786" s="3">
        <f>C786*Расчет!E800</f>
        <v>0</v>
      </c>
      <c r="E786" s="3">
        <f t="shared" si="97"/>
        <v>0</v>
      </c>
      <c r="F786" s="3">
        <f>E786*Расчет!E800</f>
        <v>0</v>
      </c>
      <c r="G786" s="3">
        <f>IF(Расчет!M800="",'ФОРМУЛЫ!'!E786*(100+Расчет!$M$28)/100,'ФОРМУЛЫ!'!E786*(100+Расчет!M800)/100)</f>
        <v>0</v>
      </c>
      <c r="H786" s="7">
        <f>IF(Расчет!M800="",ROUND(Расчет!K800*(1+Расчет!$M$28/100),0),ROUND(Расчет!K800*(1+Расчет!M800/100),0))</f>
        <v>0</v>
      </c>
      <c r="I786" s="7">
        <f>IF(Расчет!M800="",(Расчет!$M$28+100)/100,(Расчет!M800+100)/100)</f>
        <v>1.2</v>
      </c>
      <c r="J786" s="5">
        <f>IF(Расчет!P800="",IF($O$16=0,'ФОРМУЛЫ!'!H786,ROUND(Расчет!K800*'ФОРМУЛЫ!'!I786+L786,0)),Расчет!P800)</f>
        <v>0</v>
      </c>
      <c r="K786" s="5">
        <f>J786*Расчет!E800</f>
        <v>0</v>
      </c>
      <c r="L786" s="3">
        <f>IF($O$16=0,0,$M$16*(Расчет!K800/$O$16))</f>
        <v>0</v>
      </c>
      <c r="O786" s="3">
        <f>IF(Расчет!P800=0,Расчет!L800,0)</f>
        <v>0</v>
      </c>
      <c r="P786" s="12">
        <f t="shared" ref="P786:P849" si="98">IF(E786=0,0,(J786-E786)/J786)</f>
        <v>0</v>
      </c>
      <c r="Q786" s="3">
        <f>IF(Расчет!H800='ФОРМУЛЫ!'!$B$5,'ФОРМУЛЫ!'!A786,0)</f>
        <v>0</v>
      </c>
      <c r="R786" s="3">
        <f>IF(Расчет!H800='ФОРМУЛЫ!'!$B$4,'ФОРМУЛЫ!'!A786,0)</f>
        <v>0</v>
      </c>
      <c r="S786" s="3">
        <f>IF(Расчет!H800='ФОРМУЛЫ!'!$B$6,'ФОРМУЛЫ!'!A786,0)</f>
        <v>0</v>
      </c>
      <c r="T786" s="5">
        <f>ROUND((IF(Расчет!R800='ФОРМУЛЫ!'!$E$3,(A786-A786/1.18),IF(Расчет!R800='ФОРМУЛЫ!'!$E$4,0,IF(Расчет!R800='ФОРМУЛЫ!'!$E$5,(A786-A786/1.1),X))))*Расчет!E800,2)</f>
        <v>0</v>
      </c>
      <c r="U786" s="3">
        <f>ROUND((IF(Расчет!R800='ФОРМУЛЫ!'!$E$3,(J786-J786/1.18),IF(Расчет!R800='ФОРМУЛЫ!'!$E$4,0,IF(Расчет!R800='ФОРМУЛЫ!'!$E$5,(J786-J786/1.1),X))))*Расчет!E800,2)</f>
        <v>0</v>
      </c>
      <c r="V786" s="3">
        <f>ROUND((J786-J786/1.18)*Расчет!E800,2)</f>
        <v>0</v>
      </c>
      <c r="W786" s="3">
        <f>ROUND(A786*Расчет!E800*0.21/365,2)</f>
        <v>0</v>
      </c>
      <c r="X786" s="3">
        <f t="shared" ref="X786:X849" si="99">Z786+AB786+AD786+AF786+AH786</f>
        <v>0</v>
      </c>
      <c r="Y786" s="3">
        <f>IF(($Q$2-Расчет!X800)&gt;0,($Q$2-Расчет!X800),0)</f>
        <v>0</v>
      </c>
      <c r="Z786" s="3">
        <f t="shared" ref="Z786:Z849" si="100">$W786*Y786</f>
        <v>0</v>
      </c>
      <c r="AA786" s="3">
        <f>IF(IF(Y786&gt;0,$Q$3-$Q$2,$Q$3-Расчет!X800)&gt;0,IF(Y786&gt;0,$Q$3-$Q$2,$Q$3-Расчет!X800),0)</f>
        <v>0</v>
      </c>
      <c r="AB786" s="3">
        <f t="shared" ref="AB786:AB849" si="101">$W786*AA786</f>
        <v>0</v>
      </c>
      <c r="AC786" s="3">
        <f>IF(IF(AA786&gt;0,$Q$4-$Q$3,$Q$4-Расчет!X800)&gt;0,IF(AA786&gt;0,$Q$4-$Q$3,$Q$4-Расчет!X800),0)</f>
        <v>0</v>
      </c>
      <c r="AD786" s="3">
        <f t="shared" ref="AD786:AD849" si="102">$W786*AC786</f>
        <v>0</v>
      </c>
      <c r="AE786" s="3">
        <f>IF(IF(AC786&gt;0,$Q$5-$Q$4,$Q$5-Расчет!X800)&gt;0,IF(AC786&gt;0,$Q$5-$Q$4,$Q$5-Расчет!X800),0)</f>
        <v>0</v>
      </c>
      <c r="AF786" s="3">
        <f t="shared" ref="AF786:AF849" si="103">$W786*AE786</f>
        <v>0</v>
      </c>
      <c r="AG786" s="3">
        <f>IF(IF(AE786&gt;0,$Q$6-$Q$5,$Q$6-Расчет!X800)&gt;0,IF(AE786&gt;0,$Q$6-$Q$5,$Q$6-Расчет!X800),0)</f>
        <v>0</v>
      </c>
      <c r="AH786" s="3">
        <f t="shared" ref="AH786:AH849" si="104">$W786*AG786</f>
        <v>0</v>
      </c>
    </row>
    <row r="787" spans="1:34" x14ac:dyDescent="0.25">
      <c r="A787" s="3">
        <f>IF(Расчет!H801='ФОРМУЛЫ!'!$B$4,Расчет!G801*Расчет!$N$28,IF(Расчет!H801='ФОРМУЛЫ!'!$B$5,Расчет!G801,IF(Расчет!H801='ФОРМУЛЫ!'!$B$6,Расчет!G801*Расчет!$O$28,0)))</f>
        <v>0</v>
      </c>
      <c r="B787" s="3">
        <f>A787*Расчет!E801</f>
        <v>0</v>
      </c>
      <c r="C787" s="3">
        <f>IF(Расчет!J801='ФОРМУЛЫ!'!$B$3,Расчет!G801*Расчет!I801/100,IF(Расчет!J801='ФОРМУЛЫ!'!$B$4,Расчет!I801*Расчет!$N$28,IF(Расчет!J801='ФОРМУЛЫ!'!$B$5,Расчет!I801,IF(Расчет!J801='ФОРМУЛЫ!'!$B$6,Расчет!I801*Расчет!$O$28,0))))</f>
        <v>0</v>
      </c>
      <c r="D787" s="3">
        <f>C787*Расчет!E801</f>
        <v>0</v>
      </c>
      <c r="E787" s="3">
        <f t="shared" si="97"/>
        <v>0</v>
      </c>
      <c r="F787" s="3">
        <f>E787*Расчет!E801</f>
        <v>0</v>
      </c>
      <c r="G787" s="3">
        <f>IF(Расчет!M801="",'ФОРМУЛЫ!'!E787*(100+Расчет!$M$28)/100,'ФОРМУЛЫ!'!E787*(100+Расчет!M801)/100)</f>
        <v>0</v>
      </c>
      <c r="H787" s="7">
        <f>IF(Расчет!M801="",ROUND(Расчет!K801*(1+Расчет!$M$28/100),0),ROUND(Расчет!K801*(1+Расчет!M801/100),0))</f>
        <v>0</v>
      </c>
      <c r="I787" s="7">
        <f>IF(Расчет!M801="",(Расчет!$M$28+100)/100,(Расчет!M801+100)/100)</f>
        <v>1.2</v>
      </c>
      <c r="J787" s="5">
        <f>IF(Расчет!P801="",IF($O$16=0,'ФОРМУЛЫ!'!H787,ROUND(Расчет!K801*'ФОРМУЛЫ!'!I787+L787,0)),Расчет!P801)</f>
        <v>0</v>
      </c>
      <c r="K787" s="5">
        <f>J787*Расчет!E801</f>
        <v>0</v>
      </c>
      <c r="L787" s="3">
        <f>IF($O$16=0,0,$M$16*(Расчет!K801/$O$16))</f>
        <v>0</v>
      </c>
      <c r="O787" s="3">
        <f>IF(Расчет!P801=0,Расчет!L801,0)</f>
        <v>0</v>
      </c>
      <c r="P787" s="12">
        <f t="shared" si="98"/>
        <v>0</v>
      </c>
      <c r="Q787" s="3">
        <f>IF(Расчет!H801='ФОРМУЛЫ!'!$B$5,'ФОРМУЛЫ!'!A787,0)</f>
        <v>0</v>
      </c>
      <c r="R787" s="3">
        <f>IF(Расчет!H801='ФОРМУЛЫ!'!$B$4,'ФОРМУЛЫ!'!A787,0)</f>
        <v>0</v>
      </c>
      <c r="S787" s="3">
        <f>IF(Расчет!H801='ФОРМУЛЫ!'!$B$6,'ФОРМУЛЫ!'!A787,0)</f>
        <v>0</v>
      </c>
      <c r="T787" s="5">
        <f>ROUND((IF(Расчет!R801='ФОРМУЛЫ!'!$E$3,(A787-A787/1.18),IF(Расчет!R801='ФОРМУЛЫ!'!$E$4,0,IF(Расчет!R801='ФОРМУЛЫ!'!$E$5,(A787-A787/1.1),X))))*Расчет!E801,2)</f>
        <v>0</v>
      </c>
      <c r="U787" s="3">
        <f>ROUND((IF(Расчет!R801='ФОРМУЛЫ!'!$E$3,(J787-J787/1.18),IF(Расчет!R801='ФОРМУЛЫ!'!$E$4,0,IF(Расчет!R801='ФОРМУЛЫ!'!$E$5,(J787-J787/1.1),X))))*Расчет!E801,2)</f>
        <v>0</v>
      </c>
      <c r="V787" s="3">
        <f>ROUND((J787-J787/1.18)*Расчет!E801,2)</f>
        <v>0</v>
      </c>
      <c r="W787" s="3">
        <f>ROUND(A787*Расчет!E801*0.21/365,2)</f>
        <v>0</v>
      </c>
      <c r="X787" s="3">
        <f t="shared" si="99"/>
        <v>0</v>
      </c>
      <c r="Y787" s="3">
        <f>IF(($Q$2-Расчет!X801)&gt;0,($Q$2-Расчет!X801),0)</f>
        <v>0</v>
      </c>
      <c r="Z787" s="3">
        <f t="shared" si="100"/>
        <v>0</v>
      </c>
      <c r="AA787" s="3">
        <f>IF(IF(Y787&gt;0,$Q$3-$Q$2,$Q$3-Расчет!X801)&gt;0,IF(Y787&gt;0,$Q$3-$Q$2,$Q$3-Расчет!X801),0)</f>
        <v>0</v>
      </c>
      <c r="AB787" s="3">
        <f t="shared" si="101"/>
        <v>0</v>
      </c>
      <c r="AC787" s="3">
        <f>IF(IF(AA787&gt;0,$Q$4-$Q$3,$Q$4-Расчет!X801)&gt;0,IF(AA787&gt;0,$Q$4-$Q$3,$Q$4-Расчет!X801),0)</f>
        <v>0</v>
      </c>
      <c r="AD787" s="3">
        <f t="shared" si="102"/>
        <v>0</v>
      </c>
      <c r="AE787" s="3">
        <f>IF(IF(AC787&gt;0,$Q$5-$Q$4,$Q$5-Расчет!X801)&gt;0,IF(AC787&gt;0,$Q$5-$Q$4,$Q$5-Расчет!X801),0)</f>
        <v>0</v>
      </c>
      <c r="AF787" s="3">
        <f t="shared" si="103"/>
        <v>0</v>
      </c>
      <c r="AG787" s="3">
        <f>IF(IF(AE787&gt;0,$Q$6-$Q$5,$Q$6-Расчет!X801)&gt;0,IF(AE787&gt;0,$Q$6-$Q$5,$Q$6-Расчет!X801),0)</f>
        <v>0</v>
      </c>
      <c r="AH787" s="3">
        <f t="shared" si="104"/>
        <v>0</v>
      </c>
    </row>
    <row r="788" spans="1:34" x14ac:dyDescent="0.25">
      <c r="A788" s="3">
        <f>IF(Расчет!H802='ФОРМУЛЫ!'!$B$4,Расчет!G802*Расчет!$N$28,IF(Расчет!H802='ФОРМУЛЫ!'!$B$5,Расчет!G802,IF(Расчет!H802='ФОРМУЛЫ!'!$B$6,Расчет!G802*Расчет!$O$28,0)))</f>
        <v>0</v>
      </c>
      <c r="B788" s="3">
        <f>A788*Расчет!E802</f>
        <v>0</v>
      </c>
      <c r="C788" s="3">
        <f>IF(Расчет!J802='ФОРМУЛЫ!'!$B$3,Расчет!G802*Расчет!I802/100,IF(Расчет!J802='ФОРМУЛЫ!'!$B$4,Расчет!I802*Расчет!$N$28,IF(Расчет!J802='ФОРМУЛЫ!'!$B$5,Расчет!I802,IF(Расчет!J802='ФОРМУЛЫ!'!$B$6,Расчет!I802*Расчет!$O$28,0))))</f>
        <v>0</v>
      </c>
      <c r="D788" s="3">
        <f>C788*Расчет!E802</f>
        <v>0</v>
      </c>
      <c r="E788" s="3">
        <f t="shared" si="97"/>
        <v>0</v>
      </c>
      <c r="F788" s="3">
        <f>E788*Расчет!E802</f>
        <v>0</v>
      </c>
      <c r="G788" s="3">
        <f>IF(Расчет!M802="",'ФОРМУЛЫ!'!E788*(100+Расчет!$M$28)/100,'ФОРМУЛЫ!'!E788*(100+Расчет!M802)/100)</f>
        <v>0</v>
      </c>
      <c r="H788" s="7">
        <f>IF(Расчет!M802="",ROUND(Расчет!K802*(1+Расчет!$M$28/100),0),ROUND(Расчет!K802*(1+Расчет!M802/100),0))</f>
        <v>0</v>
      </c>
      <c r="I788" s="7">
        <f>IF(Расчет!M802="",(Расчет!$M$28+100)/100,(Расчет!M802+100)/100)</f>
        <v>1.2</v>
      </c>
      <c r="J788" s="5">
        <f>IF(Расчет!P802="",IF($O$16=0,'ФОРМУЛЫ!'!H788,ROUND(Расчет!K802*'ФОРМУЛЫ!'!I788+L788,0)),Расчет!P802)</f>
        <v>0</v>
      </c>
      <c r="K788" s="5">
        <f>J788*Расчет!E802</f>
        <v>0</v>
      </c>
      <c r="L788" s="3">
        <f>IF($O$16=0,0,$M$16*(Расчет!K802/$O$16))</f>
        <v>0</v>
      </c>
      <c r="O788" s="3">
        <f>IF(Расчет!P802=0,Расчет!L802,0)</f>
        <v>0</v>
      </c>
      <c r="P788" s="12">
        <f t="shared" si="98"/>
        <v>0</v>
      </c>
      <c r="Q788" s="3">
        <f>IF(Расчет!H802='ФОРМУЛЫ!'!$B$5,'ФОРМУЛЫ!'!A788,0)</f>
        <v>0</v>
      </c>
      <c r="R788" s="3">
        <f>IF(Расчет!H802='ФОРМУЛЫ!'!$B$4,'ФОРМУЛЫ!'!A788,0)</f>
        <v>0</v>
      </c>
      <c r="S788" s="3">
        <f>IF(Расчет!H802='ФОРМУЛЫ!'!$B$6,'ФОРМУЛЫ!'!A788,0)</f>
        <v>0</v>
      </c>
      <c r="T788" s="5">
        <f>ROUND((IF(Расчет!R802='ФОРМУЛЫ!'!$E$3,(A788-A788/1.18),IF(Расчет!R802='ФОРМУЛЫ!'!$E$4,0,IF(Расчет!R802='ФОРМУЛЫ!'!$E$5,(A788-A788/1.1),X))))*Расчет!E802,2)</f>
        <v>0</v>
      </c>
      <c r="U788" s="3">
        <f>ROUND((IF(Расчет!R802='ФОРМУЛЫ!'!$E$3,(J788-J788/1.18),IF(Расчет!R802='ФОРМУЛЫ!'!$E$4,0,IF(Расчет!R802='ФОРМУЛЫ!'!$E$5,(J788-J788/1.1),X))))*Расчет!E802,2)</f>
        <v>0</v>
      </c>
      <c r="V788" s="3">
        <f>ROUND((J788-J788/1.18)*Расчет!E802,2)</f>
        <v>0</v>
      </c>
      <c r="W788" s="3">
        <f>ROUND(A788*Расчет!E802*0.21/365,2)</f>
        <v>0</v>
      </c>
      <c r="X788" s="3">
        <f t="shared" si="99"/>
        <v>0</v>
      </c>
      <c r="Y788" s="3">
        <f>IF(($Q$2-Расчет!X802)&gt;0,($Q$2-Расчет!X802),0)</f>
        <v>0</v>
      </c>
      <c r="Z788" s="3">
        <f t="shared" si="100"/>
        <v>0</v>
      </c>
      <c r="AA788" s="3">
        <f>IF(IF(Y788&gt;0,$Q$3-$Q$2,$Q$3-Расчет!X802)&gt;0,IF(Y788&gt;0,$Q$3-$Q$2,$Q$3-Расчет!X802),0)</f>
        <v>0</v>
      </c>
      <c r="AB788" s="3">
        <f t="shared" si="101"/>
        <v>0</v>
      </c>
      <c r="AC788" s="3">
        <f>IF(IF(AA788&gt;0,$Q$4-$Q$3,$Q$4-Расчет!X802)&gt;0,IF(AA788&gt;0,$Q$4-$Q$3,$Q$4-Расчет!X802),0)</f>
        <v>0</v>
      </c>
      <c r="AD788" s="3">
        <f t="shared" si="102"/>
        <v>0</v>
      </c>
      <c r="AE788" s="3">
        <f>IF(IF(AC788&gt;0,$Q$5-$Q$4,$Q$5-Расчет!X802)&gt;0,IF(AC788&gt;0,$Q$5-$Q$4,$Q$5-Расчет!X802),0)</f>
        <v>0</v>
      </c>
      <c r="AF788" s="3">
        <f t="shared" si="103"/>
        <v>0</v>
      </c>
      <c r="AG788" s="3">
        <f>IF(IF(AE788&gt;0,$Q$6-$Q$5,$Q$6-Расчет!X802)&gt;0,IF(AE788&gt;0,$Q$6-$Q$5,$Q$6-Расчет!X802),0)</f>
        <v>0</v>
      </c>
      <c r="AH788" s="3">
        <f t="shared" si="104"/>
        <v>0</v>
      </c>
    </row>
    <row r="789" spans="1:34" x14ac:dyDescent="0.25">
      <c r="A789" s="3">
        <f>IF(Расчет!H803='ФОРМУЛЫ!'!$B$4,Расчет!G803*Расчет!$N$28,IF(Расчет!H803='ФОРМУЛЫ!'!$B$5,Расчет!G803,IF(Расчет!H803='ФОРМУЛЫ!'!$B$6,Расчет!G803*Расчет!$O$28,0)))</f>
        <v>0</v>
      </c>
      <c r="B789" s="3">
        <f>A789*Расчет!E803</f>
        <v>0</v>
      </c>
      <c r="C789" s="3">
        <f>IF(Расчет!J803='ФОРМУЛЫ!'!$B$3,Расчет!G803*Расчет!I803/100,IF(Расчет!J803='ФОРМУЛЫ!'!$B$4,Расчет!I803*Расчет!$N$28,IF(Расчет!J803='ФОРМУЛЫ!'!$B$5,Расчет!I803,IF(Расчет!J803='ФОРМУЛЫ!'!$B$6,Расчет!I803*Расчет!$O$28,0))))</f>
        <v>0</v>
      </c>
      <c r="D789" s="3">
        <f>C789*Расчет!E803</f>
        <v>0</v>
      </c>
      <c r="E789" s="3">
        <f t="shared" si="97"/>
        <v>0</v>
      </c>
      <c r="F789" s="3">
        <f>E789*Расчет!E803</f>
        <v>0</v>
      </c>
      <c r="G789" s="3">
        <f>IF(Расчет!M803="",'ФОРМУЛЫ!'!E789*(100+Расчет!$M$28)/100,'ФОРМУЛЫ!'!E789*(100+Расчет!M803)/100)</f>
        <v>0</v>
      </c>
      <c r="H789" s="7">
        <f>IF(Расчет!M803="",ROUND(Расчет!K803*(1+Расчет!$M$28/100),0),ROUND(Расчет!K803*(1+Расчет!M803/100),0))</f>
        <v>0</v>
      </c>
      <c r="I789" s="7">
        <f>IF(Расчет!M803="",(Расчет!$M$28+100)/100,(Расчет!M803+100)/100)</f>
        <v>1.2</v>
      </c>
      <c r="J789" s="5">
        <f>IF(Расчет!P803="",IF($O$16=0,'ФОРМУЛЫ!'!H789,ROUND(Расчет!K803*'ФОРМУЛЫ!'!I789+L789,0)),Расчет!P803)</f>
        <v>0</v>
      </c>
      <c r="K789" s="5">
        <f>J789*Расчет!E803</f>
        <v>0</v>
      </c>
      <c r="L789" s="3">
        <f>IF($O$16=0,0,$M$16*(Расчет!K803/$O$16))</f>
        <v>0</v>
      </c>
      <c r="O789" s="3">
        <f>IF(Расчет!P803=0,Расчет!L803,0)</f>
        <v>0</v>
      </c>
      <c r="P789" s="12">
        <f t="shared" si="98"/>
        <v>0</v>
      </c>
      <c r="Q789" s="3">
        <f>IF(Расчет!H803='ФОРМУЛЫ!'!$B$5,'ФОРМУЛЫ!'!A789,0)</f>
        <v>0</v>
      </c>
      <c r="R789" s="3">
        <f>IF(Расчет!H803='ФОРМУЛЫ!'!$B$4,'ФОРМУЛЫ!'!A789,0)</f>
        <v>0</v>
      </c>
      <c r="S789" s="3">
        <f>IF(Расчет!H803='ФОРМУЛЫ!'!$B$6,'ФОРМУЛЫ!'!A789,0)</f>
        <v>0</v>
      </c>
      <c r="T789" s="5">
        <f>ROUND((IF(Расчет!R803='ФОРМУЛЫ!'!$E$3,(A789-A789/1.18),IF(Расчет!R803='ФОРМУЛЫ!'!$E$4,0,IF(Расчет!R803='ФОРМУЛЫ!'!$E$5,(A789-A789/1.1),X))))*Расчет!E803,2)</f>
        <v>0</v>
      </c>
      <c r="U789" s="3">
        <f>ROUND((IF(Расчет!R803='ФОРМУЛЫ!'!$E$3,(J789-J789/1.18),IF(Расчет!R803='ФОРМУЛЫ!'!$E$4,0,IF(Расчет!R803='ФОРМУЛЫ!'!$E$5,(J789-J789/1.1),X))))*Расчет!E803,2)</f>
        <v>0</v>
      </c>
      <c r="V789" s="3">
        <f>ROUND((J789-J789/1.18)*Расчет!E803,2)</f>
        <v>0</v>
      </c>
      <c r="W789" s="3">
        <f>ROUND(A789*Расчет!E803*0.21/365,2)</f>
        <v>0</v>
      </c>
      <c r="X789" s="3">
        <f t="shared" si="99"/>
        <v>0</v>
      </c>
      <c r="Y789" s="3">
        <f>IF(($Q$2-Расчет!X803)&gt;0,($Q$2-Расчет!X803),0)</f>
        <v>0</v>
      </c>
      <c r="Z789" s="3">
        <f t="shared" si="100"/>
        <v>0</v>
      </c>
      <c r="AA789" s="3">
        <f>IF(IF(Y789&gt;0,$Q$3-$Q$2,$Q$3-Расчет!X803)&gt;0,IF(Y789&gt;0,$Q$3-$Q$2,$Q$3-Расчет!X803),0)</f>
        <v>0</v>
      </c>
      <c r="AB789" s="3">
        <f t="shared" si="101"/>
        <v>0</v>
      </c>
      <c r="AC789" s="3">
        <f>IF(IF(AA789&gt;0,$Q$4-$Q$3,$Q$4-Расчет!X803)&gt;0,IF(AA789&gt;0,$Q$4-$Q$3,$Q$4-Расчет!X803),0)</f>
        <v>0</v>
      </c>
      <c r="AD789" s="3">
        <f t="shared" si="102"/>
        <v>0</v>
      </c>
      <c r="AE789" s="3">
        <f>IF(IF(AC789&gt;0,$Q$5-$Q$4,$Q$5-Расчет!X803)&gt;0,IF(AC789&gt;0,$Q$5-$Q$4,$Q$5-Расчет!X803),0)</f>
        <v>0</v>
      </c>
      <c r="AF789" s="3">
        <f t="shared" si="103"/>
        <v>0</v>
      </c>
      <c r="AG789" s="3">
        <f>IF(IF(AE789&gt;0,$Q$6-$Q$5,$Q$6-Расчет!X803)&gt;0,IF(AE789&gt;0,$Q$6-$Q$5,$Q$6-Расчет!X803),0)</f>
        <v>0</v>
      </c>
      <c r="AH789" s="3">
        <f t="shared" si="104"/>
        <v>0</v>
      </c>
    </row>
    <row r="790" spans="1:34" x14ac:dyDescent="0.25">
      <c r="A790" s="3">
        <f>IF(Расчет!H804='ФОРМУЛЫ!'!$B$4,Расчет!G804*Расчет!$N$28,IF(Расчет!H804='ФОРМУЛЫ!'!$B$5,Расчет!G804,IF(Расчет!H804='ФОРМУЛЫ!'!$B$6,Расчет!G804*Расчет!$O$28,0)))</f>
        <v>0</v>
      </c>
      <c r="B790" s="3">
        <f>A790*Расчет!E804</f>
        <v>0</v>
      </c>
      <c r="C790" s="3">
        <f>IF(Расчет!J804='ФОРМУЛЫ!'!$B$3,Расчет!G804*Расчет!I804/100,IF(Расчет!J804='ФОРМУЛЫ!'!$B$4,Расчет!I804*Расчет!$N$28,IF(Расчет!J804='ФОРМУЛЫ!'!$B$5,Расчет!I804,IF(Расчет!J804='ФОРМУЛЫ!'!$B$6,Расчет!I804*Расчет!$O$28,0))))</f>
        <v>0</v>
      </c>
      <c r="D790" s="3">
        <f>C790*Расчет!E804</f>
        <v>0</v>
      </c>
      <c r="E790" s="3">
        <f t="shared" si="97"/>
        <v>0</v>
      </c>
      <c r="F790" s="3">
        <f>E790*Расчет!E804</f>
        <v>0</v>
      </c>
      <c r="G790" s="3">
        <f>IF(Расчет!M804="",'ФОРМУЛЫ!'!E790*(100+Расчет!$M$28)/100,'ФОРМУЛЫ!'!E790*(100+Расчет!M804)/100)</f>
        <v>0</v>
      </c>
      <c r="H790" s="7">
        <f>IF(Расчет!M804="",ROUND(Расчет!K804*(1+Расчет!$M$28/100),0),ROUND(Расчет!K804*(1+Расчет!M804/100),0))</f>
        <v>0</v>
      </c>
      <c r="I790" s="7">
        <f>IF(Расчет!M804="",(Расчет!$M$28+100)/100,(Расчет!M804+100)/100)</f>
        <v>1.2</v>
      </c>
      <c r="J790" s="5">
        <f>IF(Расчет!P804="",IF($O$16=0,'ФОРМУЛЫ!'!H790,ROUND(Расчет!K804*'ФОРМУЛЫ!'!I790+L790,0)),Расчет!P804)</f>
        <v>0</v>
      </c>
      <c r="K790" s="5">
        <f>J790*Расчет!E804</f>
        <v>0</v>
      </c>
      <c r="L790" s="3">
        <f>IF($O$16=0,0,$M$16*(Расчет!K804/$O$16))</f>
        <v>0</v>
      </c>
      <c r="O790" s="3">
        <f>IF(Расчет!P804=0,Расчет!L804,0)</f>
        <v>0</v>
      </c>
      <c r="P790" s="12">
        <f t="shared" si="98"/>
        <v>0</v>
      </c>
      <c r="Q790" s="3">
        <f>IF(Расчет!H804='ФОРМУЛЫ!'!$B$5,'ФОРМУЛЫ!'!A790,0)</f>
        <v>0</v>
      </c>
      <c r="R790" s="3">
        <f>IF(Расчет!H804='ФОРМУЛЫ!'!$B$4,'ФОРМУЛЫ!'!A790,0)</f>
        <v>0</v>
      </c>
      <c r="S790" s="3">
        <f>IF(Расчет!H804='ФОРМУЛЫ!'!$B$6,'ФОРМУЛЫ!'!A790,0)</f>
        <v>0</v>
      </c>
      <c r="T790" s="5">
        <f>ROUND((IF(Расчет!R804='ФОРМУЛЫ!'!$E$3,(A790-A790/1.18),IF(Расчет!R804='ФОРМУЛЫ!'!$E$4,0,IF(Расчет!R804='ФОРМУЛЫ!'!$E$5,(A790-A790/1.1),X))))*Расчет!E804,2)</f>
        <v>0</v>
      </c>
      <c r="U790" s="3">
        <f>ROUND((IF(Расчет!R804='ФОРМУЛЫ!'!$E$3,(J790-J790/1.18),IF(Расчет!R804='ФОРМУЛЫ!'!$E$4,0,IF(Расчет!R804='ФОРМУЛЫ!'!$E$5,(J790-J790/1.1),X))))*Расчет!E804,2)</f>
        <v>0</v>
      </c>
      <c r="V790" s="3">
        <f>ROUND((J790-J790/1.18)*Расчет!E804,2)</f>
        <v>0</v>
      </c>
      <c r="W790" s="3">
        <f>ROUND(A790*Расчет!E804*0.21/365,2)</f>
        <v>0</v>
      </c>
      <c r="X790" s="3">
        <f t="shared" si="99"/>
        <v>0</v>
      </c>
      <c r="Y790" s="3">
        <f>IF(($Q$2-Расчет!X804)&gt;0,($Q$2-Расчет!X804),0)</f>
        <v>0</v>
      </c>
      <c r="Z790" s="3">
        <f t="shared" si="100"/>
        <v>0</v>
      </c>
      <c r="AA790" s="3">
        <f>IF(IF(Y790&gt;0,$Q$3-$Q$2,$Q$3-Расчет!X804)&gt;0,IF(Y790&gt;0,$Q$3-$Q$2,$Q$3-Расчет!X804),0)</f>
        <v>0</v>
      </c>
      <c r="AB790" s="3">
        <f t="shared" si="101"/>
        <v>0</v>
      </c>
      <c r="AC790" s="3">
        <f>IF(IF(AA790&gt;0,$Q$4-$Q$3,$Q$4-Расчет!X804)&gt;0,IF(AA790&gt;0,$Q$4-$Q$3,$Q$4-Расчет!X804),0)</f>
        <v>0</v>
      </c>
      <c r="AD790" s="3">
        <f t="shared" si="102"/>
        <v>0</v>
      </c>
      <c r="AE790" s="3">
        <f>IF(IF(AC790&gt;0,$Q$5-$Q$4,$Q$5-Расчет!X804)&gt;0,IF(AC790&gt;0,$Q$5-$Q$4,$Q$5-Расчет!X804),0)</f>
        <v>0</v>
      </c>
      <c r="AF790" s="3">
        <f t="shared" si="103"/>
        <v>0</v>
      </c>
      <c r="AG790" s="3">
        <f>IF(IF(AE790&gt;0,$Q$6-$Q$5,$Q$6-Расчет!X804)&gt;0,IF(AE790&gt;0,$Q$6-$Q$5,$Q$6-Расчет!X804),0)</f>
        <v>0</v>
      </c>
      <c r="AH790" s="3">
        <f t="shared" si="104"/>
        <v>0</v>
      </c>
    </row>
    <row r="791" spans="1:34" x14ac:dyDescent="0.25">
      <c r="A791" s="3">
        <f>IF(Расчет!H805='ФОРМУЛЫ!'!$B$4,Расчет!G805*Расчет!$N$28,IF(Расчет!H805='ФОРМУЛЫ!'!$B$5,Расчет!G805,IF(Расчет!H805='ФОРМУЛЫ!'!$B$6,Расчет!G805*Расчет!$O$28,0)))</f>
        <v>0</v>
      </c>
      <c r="B791" s="3">
        <f>A791*Расчет!E805</f>
        <v>0</v>
      </c>
      <c r="C791" s="3">
        <f>IF(Расчет!J805='ФОРМУЛЫ!'!$B$3,Расчет!G805*Расчет!I805/100,IF(Расчет!J805='ФОРМУЛЫ!'!$B$4,Расчет!I805*Расчет!$N$28,IF(Расчет!J805='ФОРМУЛЫ!'!$B$5,Расчет!I805,IF(Расчет!J805='ФОРМУЛЫ!'!$B$6,Расчет!I805*Расчет!$O$28,0))))</f>
        <v>0</v>
      </c>
      <c r="D791" s="3">
        <f>C791*Расчет!E805</f>
        <v>0</v>
      </c>
      <c r="E791" s="3">
        <f t="shared" si="97"/>
        <v>0</v>
      </c>
      <c r="F791" s="3">
        <f>E791*Расчет!E805</f>
        <v>0</v>
      </c>
      <c r="G791" s="3">
        <f>IF(Расчет!M805="",'ФОРМУЛЫ!'!E791*(100+Расчет!$M$28)/100,'ФОРМУЛЫ!'!E791*(100+Расчет!M805)/100)</f>
        <v>0</v>
      </c>
      <c r="H791" s="7">
        <f>IF(Расчет!M805="",ROUND(Расчет!K805*(1+Расчет!$M$28/100),0),ROUND(Расчет!K805*(1+Расчет!M805/100),0))</f>
        <v>0</v>
      </c>
      <c r="I791" s="7">
        <f>IF(Расчет!M805="",(Расчет!$M$28+100)/100,(Расчет!M805+100)/100)</f>
        <v>1.2</v>
      </c>
      <c r="J791" s="5">
        <f>IF(Расчет!P805="",IF($O$16=0,'ФОРМУЛЫ!'!H791,ROUND(Расчет!K805*'ФОРМУЛЫ!'!I791+L791,0)),Расчет!P805)</f>
        <v>0</v>
      </c>
      <c r="K791" s="5">
        <f>J791*Расчет!E805</f>
        <v>0</v>
      </c>
      <c r="L791" s="3">
        <f>IF($O$16=0,0,$M$16*(Расчет!K805/$O$16))</f>
        <v>0</v>
      </c>
      <c r="O791" s="3">
        <f>IF(Расчет!P805=0,Расчет!L805,0)</f>
        <v>0</v>
      </c>
      <c r="P791" s="12">
        <f t="shared" si="98"/>
        <v>0</v>
      </c>
      <c r="Q791" s="3">
        <f>IF(Расчет!H805='ФОРМУЛЫ!'!$B$5,'ФОРМУЛЫ!'!A791,0)</f>
        <v>0</v>
      </c>
      <c r="R791" s="3">
        <f>IF(Расчет!H805='ФОРМУЛЫ!'!$B$4,'ФОРМУЛЫ!'!A791,0)</f>
        <v>0</v>
      </c>
      <c r="S791" s="3">
        <f>IF(Расчет!H805='ФОРМУЛЫ!'!$B$6,'ФОРМУЛЫ!'!A791,0)</f>
        <v>0</v>
      </c>
      <c r="T791" s="5">
        <f>ROUND((IF(Расчет!R805='ФОРМУЛЫ!'!$E$3,(A791-A791/1.18),IF(Расчет!R805='ФОРМУЛЫ!'!$E$4,0,IF(Расчет!R805='ФОРМУЛЫ!'!$E$5,(A791-A791/1.1),X))))*Расчет!E805,2)</f>
        <v>0</v>
      </c>
      <c r="U791" s="3">
        <f>ROUND((IF(Расчет!R805='ФОРМУЛЫ!'!$E$3,(J791-J791/1.18),IF(Расчет!R805='ФОРМУЛЫ!'!$E$4,0,IF(Расчет!R805='ФОРМУЛЫ!'!$E$5,(J791-J791/1.1),X))))*Расчет!E805,2)</f>
        <v>0</v>
      </c>
      <c r="V791" s="3">
        <f>ROUND((J791-J791/1.18)*Расчет!E805,2)</f>
        <v>0</v>
      </c>
      <c r="W791" s="3">
        <f>ROUND(A791*Расчет!E805*0.21/365,2)</f>
        <v>0</v>
      </c>
      <c r="X791" s="3">
        <f t="shared" si="99"/>
        <v>0</v>
      </c>
      <c r="Y791" s="3">
        <f>IF(($Q$2-Расчет!X805)&gt;0,($Q$2-Расчет!X805),0)</f>
        <v>0</v>
      </c>
      <c r="Z791" s="3">
        <f t="shared" si="100"/>
        <v>0</v>
      </c>
      <c r="AA791" s="3">
        <f>IF(IF(Y791&gt;0,$Q$3-$Q$2,$Q$3-Расчет!X805)&gt;0,IF(Y791&gt;0,$Q$3-$Q$2,$Q$3-Расчет!X805),0)</f>
        <v>0</v>
      </c>
      <c r="AB791" s="3">
        <f t="shared" si="101"/>
        <v>0</v>
      </c>
      <c r="AC791" s="3">
        <f>IF(IF(AA791&gt;0,$Q$4-$Q$3,$Q$4-Расчет!X805)&gt;0,IF(AA791&gt;0,$Q$4-$Q$3,$Q$4-Расчет!X805),0)</f>
        <v>0</v>
      </c>
      <c r="AD791" s="3">
        <f t="shared" si="102"/>
        <v>0</v>
      </c>
      <c r="AE791" s="3">
        <f>IF(IF(AC791&gt;0,$Q$5-$Q$4,$Q$5-Расчет!X805)&gt;0,IF(AC791&gt;0,$Q$5-$Q$4,$Q$5-Расчет!X805),0)</f>
        <v>0</v>
      </c>
      <c r="AF791" s="3">
        <f t="shared" si="103"/>
        <v>0</v>
      </c>
      <c r="AG791" s="3">
        <f>IF(IF(AE791&gt;0,$Q$6-$Q$5,$Q$6-Расчет!X805)&gt;0,IF(AE791&gt;0,$Q$6-$Q$5,$Q$6-Расчет!X805),0)</f>
        <v>0</v>
      </c>
      <c r="AH791" s="3">
        <f t="shared" si="104"/>
        <v>0</v>
      </c>
    </row>
    <row r="792" spans="1:34" x14ac:dyDescent="0.25">
      <c r="A792" s="3">
        <f>IF(Расчет!H806='ФОРМУЛЫ!'!$B$4,Расчет!G806*Расчет!$N$28,IF(Расчет!H806='ФОРМУЛЫ!'!$B$5,Расчет!G806,IF(Расчет!H806='ФОРМУЛЫ!'!$B$6,Расчет!G806*Расчет!$O$28,0)))</f>
        <v>0</v>
      </c>
      <c r="B792" s="3">
        <f>A792*Расчет!E806</f>
        <v>0</v>
      </c>
      <c r="C792" s="3">
        <f>IF(Расчет!J806='ФОРМУЛЫ!'!$B$3,Расчет!G806*Расчет!I806/100,IF(Расчет!J806='ФОРМУЛЫ!'!$B$4,Расчет!I806*Расчет!$N$28,IF(Расчет!J806='ФОРМУЛЫ!'!$B$5,Расчет!I806,IF(Расчет!J806='ФОРМУЛЫ!'!$B$6,Расчет!I806*Расчет!$O$28,0))))</f>
        <v>0</v>
      </c>
      <c r="D792" s="3">
        <f>C792*Расчет!E806</f>
        <v>0</v>
      </c>
      <c r="E792" s="3">
        <f t="shared" si="97"/>
        <v>0</v>
      </c>
      <c r="F792" s="3">
        <f>E792*Расчет!E806</f>
        <v>0</v>
      </c>
      <c r="G792" s="3">
        <f>IF(Расчет!M806="",'ФОРМУЛЫ!'!E792*(100+Расчет!$M$28)/100,'ФОРМУЛЫ!'!E792*(100+Расчет!M806)/100)</f>
        <v>0</v>
      </c>
      <c r="H792" s="7">
        <f>IF(Расчет!M806="",ROUND(Расчет!K806*(1+Расчет!$M$28/100),0),ROUND(Расчет!K806*(1+Расчет!M806/100),0))</f>
        <v>0</v>
      </c>
      <c r="I792" s="7">
        <f>IF(Расчет!M806="",(Расчет!$M$28+100)/100,(Расчет!M806+100)/100)</f>
        <v>1.2</v>
      </c>
      <c r="J792" s="5">
        <f>IF(Расчет!P806="",IF($O$16=0,'ФОРМУЛЫ!'!H792,ROUND(Расчет!K806*'ФОРМУЛЫ!'!I792+L792,0)),Расчет!P806)</f>
        <v>0</v>
      </c>
      <c r="K792" s="5">
        <f>J792*Расчет!E806</f>
        <v>0</v>
      </c>
      <c r="L792" s="3">
        <f>IF($O$16=0,0,$M$16*(Расчет!K806/$O$16))</f>
        <v>0</v>
      </c>
      <c r="O792" s="3">
        <f>IF(Расчет!P806=0,Расчет!L806,0)</f>
        <v>0</v>
      </c>
      <c r="P792" s="12">
        <f t="shared" si="98"/>
        <v>0</v>
      </c>
      <c r="Q792" s="3">
        <f>IF(Расчет!H806='ФОРМУЛЫ!'!$B$5,'ФОРМУЛЫ!'!A792,0)</f>
        <v>0</v>
      </c>
      <c r="R792" s="3">
        <f>IF(Расчет!H806='ФОРМУЛЫ!'!$B$4,'ФОРМУЛЫ!'!A792,0)</f>
        <v>0</v>
      </c>
      <c r="S792" s="3">
        <f>IF(Расчет!H806='ФОРМУЛЫ!'!$B$6,'ФОРМУЛЫ!'!A792,0)</f>
        <v>0</v>
      </c>
      <c r="T792" s="5">
        <f>ROUND((IF(Расчет!R806='ФОРМУЛЫ!'!$E$3,(A792-A792/1.18),IF(Расчет!R806='ФОРМУЛЫ!'!$E$4,0,IF(Расчет!R806='ФОРМУЛЫ!'!$E$5,(A792-A792/1.1),X))))*Расчет!E806,2)</f>
        <v>0</v>
      </c>
      <c r="U792" s="3">
        <f>ROUND((IF(Расчет!R806='ФОРМУЛЫ!'!$E$3,(J792-J792/1.18),IF(Расчет!R806='ФОРМУЛЫ!'!$E$4,0,IF(Расчет!R806='ФОРМУЛЫ!'!$E$5,(J792-J792/1.1),X))))*Расчет!E806,2)</f>
        <v>0</v>
      </c>
      <c r="V792" s="3">
        <f>ROUND((J792-J792/1.18)*Расчет!E806,2)</f>
        <v>0</v>
      </c>
      <c r="W792" s="3">
        <f>ROUND(A792*Расчет!E806*0.21/365,2)</f>
        <v>0</v>
      </c>
      <c r="X792" s="3">
        <f t="shared" si="99"/>
        <v>0</v>
      </c>
      <c r="Y792" s="3">
        <f>IF(($Q$2-Расчет!X806)&gt;0,($Q$2-Расчет!X806),0)</f>
        <v>0</v>
      </c>
      <c r="Z792" s="3">
        <f t="shared" si="100"/>
        <v>0</v>
      </c>
      <c r="AA792" s="3">
        <f>IF(IF(Y792&gt;0,$Q$3-$Q$2,$Q$3-Расчет!X806)&gt;0,IF(Y792&gt;0,$Q$3-$Q$2,$Q$3-Расчет!X806),0)</f>
        <v>0</v>
      </c>
      <c r="AB792" s="3">
        <f t="shared" si="101"/>
        <v>0</v>
      </c>
      <c r="AC792" s="3">
        <f>IF(IF(AA792&gt;0,$Q$4-$Q$3,$Q$4-Расчет!X806)&gt;0,IF(AA792&gt;0,$Q$4-$Q$3,$Q$4-Расчет!X806),0)</f>
        <v>0</v>
      </c>
      <c r="AD792" s="3">
        <f t="shared" si="102"/>
        <v>0</v>
      </c>
      <c r="AE792" s="3">
        <f>IF(IF(AC792&gt;0,$Q$5-$Q$4,$Q$5-Расчет!X806)&gt;0,IF(AC792&gt;0,$Q$5-$Q$4,$Q$5-Расчет!X806),0)</f>
        <v>0</v>
      </c>
      <c r="AF792" s="3">
        <f t="shared" si="103"/>
        <v>0</v>
      </c>
      <c r="AG792" s="3">
        <f>IF(IF(AE792&gt;0,$Q$6-$Q$5,$Q$6-Расчет!X806)&gt;0,IF(AE792&gt;0,$Q$6-$Q$5,$Q$6-Расчет!X806),0)</f>
        <v>0</v>
      </c>
      <c r="AH792" s="3">
        <f t="shared" si="104"/>
        <v>0</v>
      </c>
    </row>
    <row r="793" spans="1:34" x14ac:dyDescent="0.25">
      <c r="A793" s="3">
        <f>IF(Расчет!H807='ФОРМУЛЫ!'!$B$4,Расчет!G807*Расчет!$N$28,IF(Расчет!H807='ФОРМУЛЫ!'!$B$5,Расчет!G807,IF(Расчет!H807='ФОРМУЛЫ!'!$B$6,Расчет!G807*Расчет!$O$28,0)))</f>
        <v>0</v>
      </c>
      <c r="B793" s="3">
        <f>A793*Расчет!E807</f>
        <v>0</v>
      </c>
      <c r="C793" s="3">
        <f>IF(Расчет!J807='ФОРМУЛЫ!'!$B$3,Расчет!G807*Расчет!I807/100,IF(Расчет!J807='ФОРМУЛЫ!'!$B$4,Расчет!I807*Расчет!$N$28,IF(Расчет!J807='ФОРМУЛЫ!'!$B$5,Расчет!I807,IF(Расчет!J807='ФОРМУЛЫ!'!$B$6,Расчет!I807*Расчет!$O$28,0))))</f>
        <v>0</v>
      </c>
      <c r="D793" s="3">
        <f>C793*Расчет!E807</f>
        <v>0</v>
      </c>
      <c r="E793" s="3">
        <f t="shared" si="97"/>
        <v>0</v>
      </c>
      <c r="F793" s="3">
        <f>E793*Расчет!E807</f>
        <v>0</v>
      </c>
      <c r="G793" s="3">
        <f>IF(Расчет!M807="",'ФОРМУЛЫ!'!E793*(100+Расчет!$M$28)/100,'ФОРМУЛЫ!'!E793*(100+Расчет!M807)/100)</f>
        <v>0</v>
      </c>
      <c r="H793" s="7">
        <f>IF(Расчет!M807="",ROUND(Расчет!K807*(1+Расчет!$M$28/100),0),ROUND(Расчет!K807*(1+Расчет!M807/100),0))</f>
        <v>0</v>
      </c>
      <c r="I793" s="7">
        <f>IF(Расчет!M807="",(Расчет!$M$28+100)/100,(Расчет!M807+100)/100)</f>
        <v>1.2</v>
      </c>
      <c r="J793" s="5">
        <f>IF(Расчет!P807="",IF($O$16=0,'ФОРМУЛЫ!'!H793,ROUND(Расчет!K807*'ФОРМУЛЫ!'!I793+L793,0)),Расчет!P807)</f>
        <v>0</v>
      </c>
      <c r="K793" s="5">
        <f>J793*Расчет!E807</f>
        <v>0</v>
      </c>
      <c r="L793" s="3">
        <f>IF($O$16=0,0,$M$16*(Расчет!K807/$O$16))</f>
        <v>0</v>
      </c>
      <c r="O793" s="3">
        <f>IF(Расчет!P807=0,Расчет!L807,0)</f>
        <v>0</v>
      </c>
      <c r="P793" s="12">
        <f t="shared" si="98"/>
        <v>0</v>
      </c>
      <c r="Q793" s="3">
        <f>IF(Расчет!H807='ФОРМУЛЫ!'!$B$5,'ФОРМУЛЫ!'!A793,0)</f>
        <v>0</v>
      </c>
      <c r="R793" s="3">
        <f>IF(Расчет!H807='ФОРМУЛЫ!'!$B$4,'ФОРМУЛЫ!'!A793,0)</f>
        <v>0</v>
      </c>
      <c r="S793" s="3">
        <f>IF(Расчет!H807='ФОРМУЛЫ!'!$B$6,'ФОРМУЛЫ!'!A793,0)</f>
        <v>0</v>
      </c>
      <c r="T793" s="5">
        <f>ROUND((IF(Расчет!R807='ФОРМУЛЫ!'!$E$3,(A793-A793/1.18),IF(Расчет!R807='ФОРМУЛЫ!'!$E$4,0,IF(Расчет!R807='ФОРМУЛЫ!'!$E$5,(A793-A793/1.1),X))))*Расчет!E807,2)</f>
        <v>0</v>
      </c>
      <c r="U793" s="3">
        <f>ROUND((IF(Расчет!R807='ФОРМУЛЫ!'!$E$3,(J793-J793/1.18),IF(Расчет!R807='ФОРМУЛЫ!'!$E$4,0,IF(Расчет!R807='ФОРМУЛЫ!'!$E$5,(J793-J793/1.1),X))))*Расчет!E807,2)</f>
        <v>0</v>
      </c>
      <c r="V793" s="3">
        <f>ROUND((J793-J793/1.18)*Расчет!E807,2)</f>
        <v>0</v>
      </c>
      <c r="W793" s="3">
        <f>ROUND(A793*Расчет!E807*0.21/365,2)</f>
        <v>0</v>
      </c>
      <c r="X793" s="3">
        <f t="shared" si="99"/>
        <v>0</v>
      </c>
      <c r="Y793" s="3">
        <f>IF(($Q$2-Расчет!X807)&gt;0,($Q$2-Расчет!X807),0)</f>
        <v>0</v>
      </c>
      <c r="Z793" s="3">
        <f t="shared" si="100"/>
        <v>0</v>
      </c>
      <c r="AA793" s="3">
        <f>IF(IF(Y793&gt;0,$Q$3-$Q$2,$Q$3-Расчет!X807)&gt;0,IF(Y793&gt;0,$Q$3-$Q$2,$Q$3-Расчет!X807),0)</f>
        <v>0</v>
      </c>
      <c r="AB793" s="3">
        <f t="shared" si="101"/>
        <v>0</v>
      </c>
      <c r="AC793" s="3">
        <f>IF(IF(AA793&gt;0,$Q$4-$Q$3,$Q$4-Расчет!X807)&gt;0,IF(AA793&gt;0,$Q$4-$Q$3,$Q$4-Расчет!X807),0)</f>
        <v>0</v>
      </c>
      <c r="AD793" s="3">
        <f t="shared" si="102"/>
        <v>0</v>
      </c>
      <c r="AE793" s="3">
        <f>IF(IF(AC793&gt;0,$Q$5-$Q$4,$Q$5-Расчет!X807)&gt;0,IF(AC793&gt;0,$Q$5-$Q$4,$Q$5-Расчет!X807),0)</f>
        <v>0</v>
      </c>
      <c r="AF793" s="3">
        <f t="shared" si="103"/>
        <v>0</v>
      </c>
      <c r="AG793" s="3">
        <f>IF(IF(AE793&gt;0,$Q$6-$Q$5,$Q$6-Расчет!X807)&gt;0,IF(AE793&gt;0,$Q$6-$Q$5,$Q$6-Расчет!X807),0)</f>
        <v>0</v>
      </c>
      <c r="AH793" s="3">
        <f t="shared" si="104"/>
        <v>0</v>
      </c>
    </row>
    <row r="794" spans="1:34" x14ac:dyDescent="0.25">
      <c r="A794" s="3">
        <f>IF(Расчет!H808='ФОРМУЛЫ!'!$B$4,Расчет!G808*Расчет!$N$28,IF(Расчет!H808='ФОРМУЛЫ!'!$B$5,Расчет!G808,IF(Расчет!H808='ФОРМУЛЫ!'!$B$6,Расчет!G808*Расчет!$O$28,0)))</f>
        <v>0</v>
      </c>
      <c r="B794" s="3">
        <f>A794*Расчет!E808</f>
        <v>0</v>
      </c>
      <c r="C794" s="3">
        <f>IF(Расчет!J808='ФОРМУЛЫ!'!$B$3,Расчет!G808*Расчет!I808/100,IF(Расчет!J808='ФОРМУЛЫ!'!$B$4,Расчет!I808*Расчет!$N$28,IF(Расчет!J808='ФОРМУЛЫ!'!$B$5,Расчет!I808,IF(Расчет!J808='ФОРМУЛЫ!'!$B$6,Расчет!I808*Расчет!$O$28,0))))</f>
        <v>0</v>
      </c>
      <c r="D794" s="3">
        <f>C794*Расчет!E808</f>
        <v>0</v>
      </c>
      <c r="E794" s="3">
        <f t="shared" si="97"/>
        <v>0</v>
      </c>
      <c r="F794" s="3">
        <f>E794*Расчет!E808</f>
        <v>0</v>
      </c>
      <c r="G794" s="3">
        <f>IF(Расчет!M808="",'ФОРМУЛЫ!'!E794*(100+Расчет!$M$28)/100,'ФОРМУЛЫ!'!E794*(100+Расчет!M808)/100)</f>
        <v>0</v>
      </c>
      <c r="H794" s="7">
        <f>IF(Расчет!M808="",ROUND(Расчет!K808*(1+Расчет!$M$28/100),0),ROUND(Расчет!K808*(1+Расчет!M808/100),0))</f>
        <v>0</v>
      </c>
      <c r="I794" s="7">
        <f>IF(Расчет!M808="",(Расчет!$M$28+100)/100,(Расчет!M808+100)/100)</f>
        <v>1.2</v>
      </c>
      <c r="J794" s="5">
        <f>IF(Расчет!P808="",IF($O$16=0,'ФОРМУЛЫ!'!H794,ROUND(Расчет!K808*'ФОРМУЛЫ!'!I794+L794,0)),Расчет!P808)</f>
        <v>0</v>
      </c>
      <c r="K794" s="5">
        <f>J794*Расчет!E808</f>
        <v>0</v>
      </c>
      <c r="L794" s="3">
        <f>IF($O$16=0,0,$M$16*(Расчет!K808/$O$16))</f>
        <v>0</v>
      </c>
      <c r="O794" s="3">
        <f>IF(Расчет!P808=0,Расчет!L808,0)</f>
        <v>0</v>
      </c>
      <c r="P794" s="12">
        <f t="shared" si="98"/>
        <v>0</v>
      </c>
      <c r="Q794" s="3">
        <f>IF(Расчет!H808='ФОРМУЛЫ!'!$B$5,'ФОРМУЛЫ!'!A794,0)</f>
        <v>0</v>
      </c>
      <c r="R794" s="3">
        <f>IF(Расчет!H808='ФОРМУЛЫ!'!$B$4,'ФОРМУЛЫ!'!A794,0)</f>
        <v>0</v>
      </c>
      <c r="S794" s="3">
        <f>IF(Расчет!H808='ФОРМУЛЫ!'!$B$6,'ФОРМУЛЫ!'!A794,0)</f>
        <v>0</v>
      </c>
      <c r="T794" s="5">
        <f>ROUND((IF(Расчет!R808='ФОРМУЛЫ!'!$E$3,(A794-A794/1.18),IF(Расчет!R808='ФОРМУЛЫ!'!$E$4,0,IF(Расчет!R808='ФОРМУЛЫ!'!$E$5,(A794-A794/1.1),X))))*Расчет!E808,2)</f>
        <v>0</v>
      </c>
      <c r="U794" s="3">
        <f>ROUND((IF(Расчет!R808='ФОРМУЛЫ!'!$E$3,(J794-J794/1.18),IF(Расчет!R808='ФОРМУЛЫ!'!$E$4,0,IF(Расчет!R808='ФОРМУЛЫ!'!$E$5,(J794-J794/1.1),X))))*Расчет!E808,2)</f>
        <v>0</v>
      </c>
      <c r="V794" s="3">
        <f>ROUND((J794-J794/1.18)*Расчет!E808,2)</f>
        <v>0</v>
      </c>
      <c r="W794" s="3">
        <f>ROUND(A794*Расчет!E808*0.21/365,2)</f>
        <v>0</v>
      </c>
      <c r="X794" s="3">
        <f t="shared" si="99"/>
        <v>0</v>
      </c>
      <c r="Y794" s="3">
        <f>IF(($Q$2-Расчет!X808)&gt;0,($Q$2-Расчет!X808),0)</f>
        <v>0</v>
      </c>
      <c r="Z794" s="3">
        <f t="shared" si="100"/>
        <v>0</v>
      </c>
      <c r="AA794" s="3">
        <f>IF(IF(Y794&gt;0,$Q$3-$Q$2,$Q$3-Расчет!X808)&gt;0,IF(Y794&gt;0,$Q$3-$Q$2,$Q$3-Расчет!X808),0)</f>
        <v>0</v>
      </c>
      <c r="AB794" s="3">
        <f t="shared" si="101"/>
        <v>0</v>
      </c>
      <c r="AC794" s="3">
        <f>IF(IF(AA794&gt;0,$Q$4-$Q$3,$Q$4-Расчет!X808)&gt;0,IF(AA794&gt;0,$Q$4-$Q$3,$Q$4-Расчет!X808),0)</f>
        <v>0</v>
      </c>
      <c r="AD794" s="3">
        <f t="shared" si="102"/>
        <v>0</v>
      </c>
      <c r="AE794" s="3">
        <f>IF(IF(AC794&gt;0,$Q$5-$Q$4,$Q$5-Расчет!X808)&gt;0,IF(AC794&gt;0,$Q$5-$Q$4,$Q$5-Расчет!X808),0)</f>
        <v>0</v>
      </c>
      <c r="AF794" s="3">
        <f t="shared" si="103"/>
        <v>0</v>
      </c>
      <c r="AG794" s="3">
        <f>IF(IF(AE794&gt;0,$Q$6-$Q$5,$Q$6-Расчет!X808)&gt;0,IF(AE794&gt;0,$Q$6-$Q$5,$Q$6-Расчет!X808),0)</f>
        <v>0</v>
      </c>
      <c r="AH794" s="3">
        <f t="shared" si="104"/>
        <v>0</v>
      </c>
    </row>
    <row r="795" spans="1:34" x14ac:dyDescent="0.25">
      <c r="A795" s="3">
        <f>IF(Расчет!H809='ФОРМУЛЫ!'!$B$4,Расчет!G809*Расчет!$N$28,IF(Расчет!H809='ФОРМУЛЫ!'!$B$5,Расчет!G809,IF(Расчет!H809='ФОРМУЛЫ!'!$B$6,Расчет!G809*Расчет!$O$28,0)))</f>
        <v>0</v>
      </c>
      <c r="B795" s="3">
        <f>A795*Расчет!E809</f>
        <v>0</v>
      </c>
      <c r="C795" s="3">
        <f>IF(Расчет!J809='ФОРМУЛЫ!'!$B$3,Расчет!G809*Расчет!I809/100,IF(Расчет!J809='ФОРМУЛЫ!'!$B$4,Расчет!I809*Расчет!$N$28,IF(Расчет!J809='ФОРМУЛЫ!'!$B$5,Расчет!I809,IF(Расчет!J809='ФОРМУЛЫ!'!$B$6,Расчет!I809*Расчет!$O$28,0))))</f>
        <v>0</v>
      </c>
      <c r="D795" s="3">
        <f>C795*Расчет!E809</f>
        <v>0</v>
      </c>
      <c r="E795" s="3">
        <f t="shared" si="97"/>
        <v>0</v>
      </c>
      <c r="F795" s="3">
        <f>E795*Расчет!E809</f>
        <v>0</v>
      </c>
      <c r="G795" s="3">
        <f>IF(Расчет!M809="",'ФОРМУЛЫ!'!E795*(100+Расчет!$M$28)/100,'ФОРМУЛЫ!'!E795*(100+Расчет!M809)/100)</f>
        <v>0</v>
      </c>
      <c r="H795" s="7">
        <f>IF(Расчет!M809="",ROUND(Расчет!K809*(1+Расчет!$M$28/100),0),ROUND(Расчет!K809*(1+Расчет!M809/100),0))</f>
        <v>0</v>
      </c>
      <c r="I795" s="7">
        <f>IF(Расчет!M809="",(Расчет!$M$28+100)/100,(Расчет!M809+100)/100)</f>
        <v>1.2</v>
      </c>
      <c r="J795" s="5">
        <f>IF(Расчет!P809="",IF($O$16=0,'ФОРМУЛЫ!'!H795,ROUND(Расчет!K809*'ФОРМУЛЫ!'!I795+L795,0)),Расчет!P809)</f>
        <v>0</v>
      </c>
      <c r="K795" s="5">
        <f>J795*Расчет!E809</f>
        <v>0</v>
      </c>
      <c r="L795" s="3">
        <f>IF($O$16=0,0,$M$16*(Расчет!K809/$O$16))</f>
        <v>0</v>
      </c>
      <c r="O795" s="3">
        <f>IF(Расчет!P809=0,Расчет!L809,0)</f>
        <v>0</v>
      </c>
      <c r="P795" s="12">
        <f t="shared" si="98"/>
        <v>0</v>
      </c>
      <c r="Q795" s="3">
        <f>IF(Расчет!H809='ФОРМУЛЫ!'!$B$5,'ФОРМУЛЫ!'!A795,0)</f>
        <v>0</v>
      </c>
      <c r="R795" s="3">
        <f>IF(Расчет!H809='ФОРМУЛЫ!'!$B$4,'ФОРМУЛЫ!'!A795,0)</f>
        <v>0</v>
      </c>
      <c r="S795" s="3">
        <f>IF(Расчет!H809='ФОРМУЛЫ!'!$B$6,'ФОРМУЛЫ!'!A795,0)</f>
        <v>0</v>
      </c>
      <c r="T795" s="5">
        <f>ROUND((IF(Расчет!R809='ФОРМУЛЫ!'!$E$3,(A795-A795/1.18),IF(Расчет!R809='ФОРМУЛЫ!'!$E$4,0,IF(Расчет!R809='ФОРМУЛЫ!'!$E$5,(A795-A795/1.1),X))))*Расчет!E809,2)</f>
        <v>0</v>
      </c>
      <c r="U795" s="3">
        <f>ROUND((IF(Расчет!R809='ФОРМУЛЫ!'!$E$3,(J795-J795/1.18),IF(Расчет!R809='ФОРМУЛЫ!'!$E$4,0,IF(Расчет!R809='ФОРМУЛЫ!'!$E$5,(J795-J795/1.1),X))))*Расчет!E809,2)</f>
        <v>0</v>
      </c>
      <c r="V795" s="3">
        <f>ROUND((J795-J795/1.18)*Расчет!E809,2)</f>
        <v>0</v>
      </c>
      <c r="W795" s="3">
        <f>ROUND(A795*Расчет!E809*0.21/365,2)</f>
        <v>0</v>
      </c>
      <c r="X795" s="3">
        <f t="shared" si="99"/>
        <v>0</v>
      </c>
      <c r="Y795" s="3">
        <f>IF(($Q$2-Расчет!X809)&gt;0,($Q$2-Расчет!X809),0)</f>
        <v>0</v>
      </c>
      <c r="Z795" s="3">
        <f t="shared" si="100"/>
        <v>0</v>
      </c>
      <c r="AA795" s="3">
        <f>IF(IF(Y795&gt;0,$Q$3-$Q$2,$Q$3-Расчет!X809)&gt;0,IF(Y795&gt;0,$Q$3-$Q$2,$Q$3-Расчет!X809),0)</f>
        <v>0</v>
      </c>
      <c r="AB795" s="3">
        <f t="shared" si="101"/>
        <v>0</v>
      </c>
      <c r="AC795" s="3">
        <f>IF(IF(AA795&gt;0,$Q$4-$Q$3,$Q$4-Расчет!X809)&gt;0,IF(AA795&gt;0,$Q$4-$Q$3,$Q$4-Расчет!X809),0)</f>
        <v>0</v>
      </c>
      <c r="AD795" s="3">
        <f t="shared" si="102"/>
        <v>0</v>
      </c>
      <c r="AE795" s="3">
        <f>IF(IF(AC795&gt;0,$Q$5-$Q$4,$Q$5-Расчет!X809)&gt;0,IF(AC795&gt;0,$Q$5-$Q$4,$Q$5-Расчет!X809),0)</f>
        <v>0</v>
      </c>
      <c r="AF795" s="3">
        <f t="shared" si="103"/>
        <v>0</v>
      </c>
      <c r="AG795" s="3">
        <f>IF(IF(AE795&gt;0,$Q$6-$Q$5,$Q$6-Расчет!X809)&gt;0,IF(AE795&gt;0,$Q$6-$Q$5,$Q$6-Расчет!X809),0)</f>
        <v>0</v>
      </c>
      <c r="AH795" s="3">
        <f t="shared" si="104"/>
        <v>0</v>
      </c>
    </row>
    <row r="796" spans="1:34" x14ac:dyDescent="0.25">
      <c r="A796" s="3">
        <f>IF(Расчет!H810='ФОРМУЛЫ!'!$B$4,Расчет!G810*Расчет!$N$28,IF(Расчет!H810='ФОРМУЛЫ!'!$B$5,Расчет!G810,IF(Расчет!H810='ФОРМУЛЫ!'!$B$6,Расчет!G810*Расчет!$O$28,0)))</f>
        <v>0</v>
      </c>
      <c r="B796" s="3">
        <f>A796*Расчет!E810</f>
        <v>0</v>
      </c>
      <c r="C796" s="3">
        <f>IF(Расчет!J810='ФОРМУЛЫ!'!$B$3,Расчет!G810*Расчет!I810/100,IF(Расчет!J810='ФОРМУЛЫ!'!$B$4,Расчет!I810*Расчет!$N$28,IF(Расчет!J810='ФОРМУЛЫ!'!$B$5,Расчет!I810,IF(Расчет!J810='ФОРМУЛЫ!'!$B$6,Расчет!I810*Расчет!$O$28,0))))</f>
        <v>0</v>
      </c>
      <c r="D796" s="3">
        <f>C796*Расчет!E810</f>
        <v>0</v>
      </c>
      <c r="E796" s="3">
        <f t="shared" si="97"/>
        <v>0</v>
      </c>
      <c r="F796" s="3">
        <f>E796*Расчет!E810</f>
        <v>0</v>
      </c>
      <c r="G796" s="3">
        <f>IF(Расчет!M810="",'ФОРМУЛЫ!'!E796*(100+Расчет!$M$28)/100,'ФОРМУЛЫ!'!E796*(100+Расчет!M810)/100)</f>
        <v>0</v>
      </c>
      <c r="H796" s="7">
        <f>IF(Расчет!M810="",ROUND(Расчет!K810*(1+Расчет!$M$28/100),0),ROUND(Расчет!K810*(1+Расчет!M810/100),0))</f>
        <v>0</v>
      </c>
      <c r="I796" s="7">
        <f>IF(Расчет!M810="",(Расчет!$M$28+100)/100,(Расчет!M810+100)/100)</f>
        <v>1.2</v>
      </c>
      <c r="J796" s="5">
        <f>IF(Расчет!P810="",IF($O$16=0,'ФОРМУЛЫ!'!H796,ROUND(Расчет!K810*'ФОРМУЛЫ!'!I796+L796,0)),Расчет!P810)</f>
        <v>0</v>
      </c>
      <c r="K796" s="5">
        <f>J796*Расчет!E810</f>
        <v>0</v>
      </c>
      <c r="L796" s="3">
        <f>IF($O$16=0,0,$M$16*(Расчет!K810/$O$16))</f>
        <v>0</v>
      </c>
      <c r="O796" s="3">
        <f>IF(Расчет!P810=0,Расчет!L810,0)</f>
        <v>0</v>
      </c>
      <c r="P796" s="12">
        <f t="shared" si="98"/>
        <v>0</v>
      </c>
      <c r="Q796" s="3">
        <f>IF(Расчет!H810='ФОРМУЛЫ!'!$B$5,'ФОРМУЛЫ!'!A796,0)</f>
        <v>0</v>
      </c>
      <c r="R796" s="3">
        <f>IF(Расчет!H810='ФОРМУЛЫ!'!$B$4,'ФОРМУЛЫ!'!A796,0)</f>
        <v>0</v>
      </c>
      <c r="S796" s="3">
        <f>IF(Расчет!H810='ФОРМУЛЫ!'!$B$6,'ФОРМУЛЫ!'!A796,0)</f>
        <v>0</v>
      </c>
      <c r="T796" s="5">
        <f>ROUND((IF(Расчет!R810='ФОРМУЛЫ!'!$E$3,(A796-A796/1.18),IF(Расчет!R810='ФОРМУЛЫ!'!$E$4,0,IF(Расчет!R810='ФОРМУЛЫ!'!$E$5,(A796-A796/1.1),X))))*Расчет!E810,2)</f>
        <v>0</v>
      </c>
      <c r="U796" s="3">
        <f>ROUND((IF(Расчет!R810='ФОРМУЛЫ!'!$E$3,(J796-J796/1.18),IF(Расчет!R810='ФОРМУЛЫ!'!$E$4,0,IF(Расчет!R810='ФОРМУЛЫ!'!$E$5,(J796-J796/1.1),X))))*Расчет!E810,2)</f>
        <v>0</v>
      </c>
      <c r="V796" s="3">
        <f>ROUND((J796-J796/1.18)*Расчет!E810,2)</f>
        <v>0</v>
      </c>
      <c r="W796" s="3">
        <f>ROUND(A796*Расчет!E810*0.21/365,2)</f>
        <v>0</v>
      </c>
      <c r="X796" s="3">
        <f t="shared" si="99"/>
        <v>0</v>
      </c>
      <c r="Y796" s="3">
        <f>IF(($Q$2-Расчет!X810)&gt;0,($Q$2-Расчет!X810),0)</f>
        <v>0</v>
      </c>
      <c r="Z796" s="3">
        <f t="shared" si="100"/>
        <v>0</v>
      </c>
      <c r="AA796" s="3">
        <f>IF(IF(Y796&gt;0,$Q$3-$Q$2,$Q$3-Расчет!X810)&gt;0,IF(Y796&gt;0,$Q$3-$Q$2,$Q$3-Расчет!X810),0)</f>
        <v>0</v>
      </c>
      <c r="AB796" s="3">
        <f t="shared" si="101"/>
        <v>0</v>
      </c>
      <c r="AC796" s="3">
        <f>IF(IF(AA796&gt;0,$Q$4-$Q$3,$Q$4-Расчет!X810)&gt;0,IF(AA796&gt;0,$Q$4-$Q$3,$Q$4-Расчет!X810),0)</f>
        <v>0</v>
      </c>
      <c r="AD796" s="3">
        <f t="shared" si="102"/>
        <v>0</v>
      </c>
      <c r="AE796" s="3">
        <f>IF(IF(AC796&gt;0,$Q$5-$Q$4,$Q$5-Расчет!X810)&gt;0,IF(AC796&gt;0,$Q$5-$Q$4,$Q$5-Расчет!X810),0)</f>
        <v>0</v>
      </c>
      <c r="AF796" s="3">
        <f t="shared" si="103"/>
        <v>0</v>
      </c>
      <c r="AG796" s="3">
        <f>IF(IF(AE796&gt;0,$Q$6-$Q$5,$Q$6-Расчет!X810)&gt;0,IF(AE796&gt;0,$Q$6-$Q$5,$Q$6-Расчет!X810),0)</f>
        <v>0</v>
      </c>
      <c r="AH796" s="3">
        <f t="shared" si="104"/>
        <v>0</v>
      </c>
    </row>
    <row r="797" spans="1:34" x14ac:dyDescent="0.25">
      <c r="A797" s="3">
        <f>IF(Расчет!H811='ФОРМУЛЫ!'!$B$4,Расчет!G811*Расчет!$N$28,IF(Расчет!H811='ФОРМУЛЫ!'!$B$5,Расчет!G811,IF(Расчет!H811='ФОРМУЛЫ!'!$B$6,Расчет!G811*Расчет!$O$28,0)))</f>
        <v>0</v>
      </c>
      <c r="B797" s="3">
        <f>A797*Расчет!E811</f>
        <v>0</v>
      </c>
      <c r="C797" s="3">
        <f>IF(Расчет!J811='ФОРМУЛЫ!'!$B$3,Расчет!G811*Расчет!I811/100,IF(Расчет!J811='ФОРМУЛЫ!'!$B$4,Расчет!I811*Расчет!$N$28,IF(Расчет!J811='ФОРМУЛЫ!'!$B$5,Расчет!I811,IF(Расчет!J811='ФОРМУЛЫ!'!$B$6,Расчет!I811*Расчет!$O$28,0))))</f>
        <v>0</v>
      </c>
      <c r="D797" s="3">
        <f>C797*Расчет!E811</f>
        <v>0</v>
      </c>
      <c r="E797" s="3">
        <f t="shared" si="97"/>
        <v>0</v>
      </c>
      <c r="F797" s="3">
        <f>E797*Расчет!E811</f>
        <v>0</v>
      </c>
      <c r="G797" s="3">
        <f>IF(Расчет!M811="",'ФОРМУЛЫ!'!E797*(100+Расчет!$M$28)/100,'ФОРМУЛЫ!'!E797*(100+Расчет!M811)/100)</f>
        <v>0</v>
      </c>
      <c r="H797" s="7">
        <f>IF(Расчет!M811="",ROUND(Расчет!K811*(1+Расчет!$M$28/100),0),ROUND(Расчет!K811*(1+Расчет!M811/100),0))</f>
        <v>0</v>
      </c>
      <c r="I797" s="7">
        <f>IF(Расчет!M811="",(Расчет!$M$28+100)/100,(Расчет!M811+100)/100)</f>
        <v>1.2</v>
      </c>
      <c r="J797" s="5">
        <f>IF(Расчет!P811="",IF($O$16=0,'ФОРМУЛЫ!'!H797,ROUND(Расчет!K811*'ФОРМУЛЫ!'!I797+L797,0)),Расчет!P811)</f>
        <v>0</v>
      </c>
      <c r="K797" s="5">
        <f>J797*Расчет!E811</f>
        <v>0</v>
      </c>
      <c r="L797" s="3">
        <f>IF($O$16=0,0,$M$16*(Расчет!K811/$O$16))</f>
        <v>0</v>
      </c>
      <c r="O797" s="3">
        <f>IF(Расчет!P811=0,Расчет!L811,0)</f>
        <v>0</v>
      </c>
      <c r="P797" s="12">
        <f t="shared" si="98"/>
        <v>0</v>
      </c>
      <c r="Q797" s="3">
        <f>IF(Расчет!H811='ФОРМУЛЫ!'!$B$5,'ФОРМУЛЫ!'!A797,0)</f>
        <v>0</v>
      </c>
      <c r="R797" s="3">
        <f>IF(Расчет!H811='ФОРМУЛЫ!'!$B$4,'ФОРМУЛЫ!'!A797,0)</f>
        <v>0</v>
      </c>
      <c r="S797" s="3">
        <f>IF(Расчет!H811='ФОРМУЛЫ!'!$B$6,'ФОРМУЛЫ!'!A797,0)</f>
        <v>0</v>
      </c>
      <c r="T797" s="5">
        <f>ROUND((IF(Расчет!R811='ФОРМУЛЫ!'!$E$3,(A797-A797/1.18),IF(Расчет!R811='ФОРМУЛЫ!'!$E$4,0,IF(Расчет!R811='ФОРМУЛЫ!'!$E$5,(A797-A797/1.1),X))))*Расчет!E811,2)</f>
        <v>0</v>
      </c>
      <c r="U797" s="3">
        <f>ROUND((IF(Расчет!R811='ФОРМУЛЫ!'!$E$3,(J797-J797/1.18),IF(Расчет!R811='ФОРМУЛЫ!'!$E$4,0,IF(Расчет!R811='ФОРМУЛЫ!'!$E$5,(J797-J797/1.1),X))))*Расчет!E811,2)</f>
        <v>0</v>
      </c>
      <c r="V797" s="3">
        <f>ROUND((J797-J797/1.18)*Расчет!E811,2)</f>
        <v>0</v>
      </c>
      <c r="W797" s="3">
        <f>ROUND(A797*Расчет!E811*0.21/365,2)</f>
        <v>0</v>
      </c>
      <c r="X797" s="3">
        <f t="shared" si="99"/>
        <v>0</v>
      </c>
      <c r="Y797" s="3">
        <f>IF(($Q$2-Расчет!X811)&gt;0,($Q$2-Расчет!X811),0)</f>
        <v>0</v>
      </c>
      <c r="Z797" s="3">
        <f t="shared" si="100"/>
        <v>0</v>
      </c>
      <c r="AA797" s="3">
        <f>IF(IF(Y797&gt;0,$Q$3-$Q$2,$Q$3-Расчет!X811)&gt;0,IF(Y797&gt;0,$Q$3-$Q$2,$Q$3-Расчет!X811),0)</f>
        <v>0</v>
      </c>
      <c r="AB797" s="3">
        <f t="shared" si="101"/>
        <v>0</v>
      </c>
      <c r="AC797" s="3">
        <f>IF(IF(AA797&gt;0,$Q$4-$Q$3,$Q$4-Расчет!X811)&gt;0,IF(AA797&gt;0,$Q$4-$Q$3,$Q$4-Расчет!X811),0)</f>
        <v>0</v>
      </c>
      <c r="AD797" s="3">
        <f t="shared" si="102"/>
        <v>0</v>
      </c>
      <c r="AE797" s="3">
        <f>IF(IF(AC797&gt;0,$Q$5-$Q$4,$Q$5-Расчет!X811)&gt;0,IF(AC797&gt;0,$Q$5-$Q$4,$Q$5-Расчет!X811),0)</f>
        <v>0</v>
      </c>
      <c r="AF797" s="3">
        <f t="shared" si="103"/>
        <v>0</v>
      </c>
      <c r="AG797" s="3">
        <f>IF(IF(AE797&gt;0,$Q$6-$Q$5,$Q$6-Расчет!X811)&gt;0,IF(AE797&gt;0,$Q$6-$Q$5,$Q$6-Расчет!X811),0)</f>
        <v>0</v>
      </c>
      <c r="AH797" s="3">
        <f t="shared" si="104"/>
        <v>0</v>
      </c>
    </row>
    <row r="798" spans="1:34" x14ac:dyDescent="0.25">
      <c r="A798" s="3">
        <f>IF(Расчет!H812='ФОРМУЛЫ!'!$B$4,Расчет!G812*Расчет!$N$28,IF(Расчет!H812='ФОРМУЛЫ!'!$B$5,Расчет!G812,IF(Расчет!H812='ФОРМУЛЫ!'!$B$6,Расчет!G812*Расчет!$O$28,0)))</f>
        <v>0</v>
      </c>
      <c r="B798" s="3">
        <f>A798*Расчет!E812</f>
        <v>0</v>
      </c>
      <c r="C798" s="3">
        <f>IF(Расчет!J812='ФОРМУЛЫ!'!$B$3,Расчет!G812*Расчет!I812/100,IF(Расчет!J812='ФОРМУЛЫ!'!$B$4,Расчет!I812*Расчет!$N$28,IF(Расчет!J812='ФОРМУЛЫ!'!$B$5,Расчет!I812,IF(Расчет!J812='ФОРМУЛЫ!'!$B$6,Расчет!I812*Расчет!$O$28,0))))</f>
        <v>0</v>
      </c>
      <c r="D798" s="3">
        <f>C798*Расчет!E812</f>
        <v>0</v>
      </c>
      <c r="E798" s="3">
        <f t="shared" si="97"/>
        <v>0</v>
      </c>
      <c r="F798" s="3">
        <f>E798*Расчет!E812</f>
        <v>0</v>
      </c>
      <c r="G798" s="3">
        <f>IF(Расчет!M812="",'ФОРМУЛЫ!'!E798*(100+Расчет!$M$28)/100,'ФОРМУЛЫ!'!E798*(100+Расчет!M812)/100)</f>
        <v>0</v>
      </c>
      <c r="H798" s="7">
        <f>IF(Расчет!M812="",ROUND(Расчет!K812*(1+Расчет!$M$28/100),0),ROUND(Расчет!K812*(1+Расчет!M812/100),0))</f>
        <v>0</v>
      </c>
      <c r="I798" s="7">
        <f>IF(Расчет!M812="",(Расчет!$M$28+100)/100,(Расчет!M812+100)/100)</f>
        <v>1.2</v>
      </c>
      <c r="J798" s="5">
        <f>IF(Расчет!P812="",IF($O$16=0,'ФОРМУЛЫ!'!H798,ROUND(Расчет!K812*'ФОРМУЛЫ!'!I798+L798,0)),Расчет!P812)</f>
        <v>0</v>
      </c>
      <c r="K798" s="5">
        <f>J798*Расчет!E812</f>
        <v>0</v>
      </c>
      <c r="L798" s="3">
        <f>IF($O$16=0,0,$M$16*(Расчет!K812/$O$16))</f>
        <v>0</v>
      </c>
      <c r="O798" s="3">
        <f>IF(Расчет!P812=0,Расчет!L812,0)</f>
        <v>0</v>
      </c>
      <c r="P798" s="12">
        <f t="shared" si="98"/>
        <v>0</v>
      </c>
      <c r="Q798" s="3">
        <f>IF(Расчет!H812='ФОРМУЛЫ!'!$B$5,'ФОРМУЛЫ!'!A798,0)</f>
        <v>0</v>
      </c>
      <c r="R798" s="3">
        <f>IF(Расчет!H812='ФОРМУЛЫ!'!$B$4,'ФОРМУЛЫ!'!A798,0)</f>
        <v>0</v>
      </c>
      <c r="S798" s="3">
        <f>IF(Расчет!H812='ФОРМУЛЫ!'!$B$6,'ФОРМУЛЫ!'!A798,0)</f>
        <v>0</v>
      </c>
      <c r="T798" s="5">
        <f>ROUND((IF(Расчет!R812='ФОРМУЛЫ!'!$E$3,(A798-A798/1.18),IF(Расчет!R812='ФОРМУЛЫ!'!$E$4,0,IF(Расчет!R812='ФОРМУЛЫ!'!$E$5,(A798-A798/1.1),X))))*Расчет!E812,2)</f>
        <v>0</v>
      </c>
      <c r="U798" s="3">
        <f>ROUND((IF(Расчет!R812='ФОРМУЛЫ!'!$E$3,(J798-J798/1.18),IF(Расчет!R812='ФОРМУЛЫ!'!$E$4,0,IF(Расчет!R812='ФОРМУЛЫ!'!$E$5,(J798-J798/1.1),X))))*Расчет!E812,2)</f>
        <v>0</v>
      </c>
      <c r="V798" s="3">
        <f>ROUND((J798-J798/1.18)*Расчет!E812,2)</f>
        <v>0</v>
      </c>
      <c r="W798" s="3">
        <f>ROUND(A798*Расчет!E812*0.21/365,2)</f>
        <v>0</v>
      </c>
      <c r="X798" s="3">
        <f t="shared" si="99"/>
        <v>0</v>
      </c>
      <c r="Y798" s="3">
        <f>IF(($Q$2-Расчет!X812)&gt;0,($Q$2-Расчет!X812),0)</f>
        <v>0</v>
      </c>
      <c r="Z798" s="3">
        <f t="shared" si="100"/>
        <v>0</v>
      </c>
      <c r="AA798" s="3">
        <f>IF(IF(Y798&gt;0,$Q$3-$Q$2,$Q$3-Расчет!X812)&gt;0,IF(Y798&gt;0,$Q$3-$Q$2,$Q$3-Расчет!X812),0)</f>
        <v>0</v>
      </c>
      <c r="AB798" s="3">
        <f t="shared" si="101"/>
        <v>0</v>
      </c>
      <c r="AC798" s="3">
        <f>IF(IF(AA798&gt;0,$Q$4-$Q$3,$Q$4-Расчет!X812)&gt;0,IF(AA798&gt;0,$Q$4-$Q$3,$Q$4-Расчет!X812),0)</f>
        <v>0</v>
      </c>
      <c r="AD798" s="3">
        <f t="shared" si="102"/>
        <v>0</v>
      </c>
      <c r="AE798" s="3">
        <f>IF(IF(AC798&gt;0,$Q$5-$Q$4,$Q$5-Расчет!X812)&gt;0,IF(AC798&gt;0,$Q$5-$Q$4,$Q$5-Расчет!X812),0)</f>
        <v>0</v>
      </c>
      <c r="AF798" s="3">
        <f t="shared" si="103"/>
        <v>0</v>
      </c>
      <c r="AG798" s="3">
        <f>IF(IF(AE798&gt;0,$Q$6-$Q$5,$Q$6-Расчет!X812)&gt;0,IF(AE798&gt;0,$Q$6-$Q$5,$Q$6-Расчет!X812),0)</f>
        <v>0</v>
      </c>
      <c r="AH798" s="3">
        <f t="shared" si="104"/>
        <v>0</v>
      </c>
    </row>
    <row r="799" spans="1:34" x14ac:dyDescent="0.25">
      <c r="A799" s="3">
        <f>IF(Расчет!H813='ФОРМУЛЫ!'!$B$4,Расчет!G813*Расчет!$N$28,IF(Расчет!H813='ФОРМУЛЫ!'!$B$5,Расчет!G813,IF(Расчет!H813='ФОРМУЛЫ!'!$B$6,Расчет!G813*Расчет!$O$28,0)))</f>
        <v>0</v>
      </c>
      <c r="B799" s="3">
        <f>A799*Расчет!E813</f>
        <v>0</v>
      </c>
      <c r="C799" s="3">
        <f>IF(Расчет!J813='ФОРМУЛЫ!'!$B$3,Расчет!G813*Расчет!I813/100,IF(Расчет!J813='ФОРМУЛЫ!'!$B$4,Расчет!I813*Расчет!$N$28,IF(Расчет!J813='ФОРМУЛЫ!'!$B$5,Расчет!I813,IF(Расчет!J813='ФОРМУЛЫ!'!$B$6,Расчет!I813*Расчет!$O$28,0))))</f>
        <v>0</v>
      </c>
      <c r="D799" s="3">
        <f>C799*Расчет!E813</f>
        <v>0</v>
      </c>
      <c r="E799" s="3">
        <f t="shared" si="97"/>
        <v>0</v>
      </c>
      <c r="F799" s="3">
        <f>E799*Расчет!E813</f>
        <v>0</v>
      </c>
      <c r="G799" s="3">
        <f>IF(Расчет!M813="",'ФОРМУЛЫ!'!E799*(100+Расчет!$M$28)/100,'ФОРМУЛЫ!'!E799*(100+Расчет!M813)/100)</f>
        <v>0</v>
      </c>
      <c r="H799" s="7">
        <f>IF(Расчет!M813="",ROUND(Расчет!K813*(1+Расчет!$M$28/100),0),ROUND(Расчет!K813*(1+Расчет!M813/100),0))</f>
        <v>0</v>
      </c>
      <c r="I799" s="7">
        <f>IF(Расчет!M813="",(Расчет!$M$28+100)/100,(Расчет!M813+100)/100)</f>
        <v>1.2</v>
      </c>
      <c r="J799" s="5">
        <f>IF(Расчет!P813="",IF($O$16=0,'ФОРМУЛЫ!'!H799,ROUND(Расчет!K813*'ФОРМУЛЫ!'!I799+L799,0)),Расчет!P813)</f>
        <v>0</v>
      </c>
      <c r="K799" s="5">
        <f>J799*Расчет!E813</f>
        <v>0</v>
      </c>
      <c r="L799" s="3">
        <f>IF($O$16=0,0,$M$16*(Расчет!K813/$O$16))</f>
        <v>0</v>
      </c>
      <c r="O799" s="3">
        <f>IF(Расчет!P813=0,Расчет!L813,0)</f>
        <v>0</v>
      </c>
      <c r="P799" s="12">
        <f t="shared" si="98"/>
        <v>0</v>
      </c>
      <c r="Q799" s="3">
        <f>IF(Расчет!H813='ФОРМУЛЫ!'!$B$5,'ФОРМУЛЫ!'!A799,0)</f>
        <v>0</v>
      </c>
      <c r="R799" s="3">
        <f>IF(Расчет!H813='ФОРМУЛЫ!'!$B$4,'ФОРМУЛЫ!'!A799,0)</f>
        <v>0</v>
      </c>
      <c r="S799" s="3">
        <f>IF(Расчет!H813='ФОРМУЛЫ!'!$B$6,'ФОРМУЛЫ!'!A799,0)</f>
        <v>0</v>
      </c>
      <c r="T799" s="5">
        <f>ROUND((IF(Расчет!R813='ФОРМУЛЫ!'!$E$3,(A799-A799/1.18),IF(Расчет!R813='ФОРМУЛЫ!'!$E$4,0,IF(Расчет!R813='ФОРМУЛЫ!'!$E$5,(A799-A799/1.1),X))))*Расчет!E813,2)</f>
        <v>0</v>
      </c>
      <c r="U799" s="3">
        <f>ROUND((IF(Расчет!R813='ФОРМУЛЫ!'!$E$3,(J799-J799/1.18),IF(Расчет!R813='ФОРМУЛЫ!'!$E$4,0,IF(Расчет!R813='ФОРМУЛЫ!'!$E$5,(J799-J799/1.1),X))))*Расчет!E813,2)</f>
        <v>0</v>
      </c>
      <c r="V799" s="3">
        <f>ROUND((J799-J799/1.18)*Расчет!E813,2)</f>
        <v>0</v>
      </c>
      <c r="W799" s="3">
        <f>ROUND(A799*Расчет!E813*0.21/365,2)</f>
        <v>0</v>
      </c>
      <c r="X799" s="3">
        <f t="shared" si="99"/>
        <v>0</v>
      </c>
      <c r="Y799" s="3">
        <f>IF(($Q$2-Расчет!X813)&gt;0,($Q$2-Расчет!X813),0)</f>
        <v>0</v>
      </c>
      <c r="Z799" s="3">
        <f t="shared" si="100"/>
        <v>0</v>
      </c>
      <c r="AA799" s="3">
        <f>IF(IF(Y799&gt;0,$Q$3-$Q$2,$Q$3-Расчет!X813)&gt;0,IF(Y799&gt;0,$Q$3-$Q$2,$Q$3-Расчет!X813),0)</f>
        <v>0</v>
      </c>
      <c r="AB799" s="3">
        <f t="shared" si="101"/>
        <v>0</v>
      </c>
      <c r="AC799" s="3">
        <f>IF(IF(AA799&gt;0,$Q$4-$Q$3,$Q$4-Расчет!X813)&gt;0,IF(AA799&gt;0,$Q$4-$Q$3,$Q$4-Расчет!X813),0)</f>
        <v>0</v>
      </c>
      <c r="AD799" s="3">
        <f t="shared" si="102"/>
        <v>0</v>
      </c>
      <c r="AE799" s="3">
        <f>IF(IF(AC799&gt;0,$Q$5-$Q$4,$Q$5-Расчет!X813)&gt;0,IF(AC799&gt;0,$Q$5-$Q$4,$Q$5-Расчет!X813),0)</f>
        <v>0</v>
      </c>
      <c r="AF799" s="3">
        <f t="shared" si="103"/>
        <v>0</v>
      </c>
      <c r="AG799" s="3">
        <f>IF(IF(AE799&gt;0,$Q$6-$Q$5,$Q$6-Расчет!X813)&gt;0,IF(AE799&gt;0,$Q$6-$Q$5,$Q$6-Расчет!X813),0)</f>
        <v>0</v>
      </c>
      <c r="AH799" s="3">
        <f t="shared" si="104"/>
        <v>0</v>
      </c>
    </row>
    <row r="800" spans="1:34" x14ac:dyDescent="0.25">
      <c r="A800" s="3">
        <f>IF(Расчет!H814='ФОРМУЛЫ!'!$B$4,Расчет!G814*Расчет!$N$28,IF(Расчет!H814='ФОРМУЛЫ!'!$B$5,Расчет!G814,IF(Расчет!H814='ФОРМУЛЫ!'!$B$6,Расчет!G814*Расчет!$O$28,0)))</f>
        <v>0</v>
      </c>
      <c r="B800" s="3">
        <f>A800*Расчет!E814</f>
        <v>0</v>
      </c>
      <c r="C800" s="3">
        <f>IF(Расчет!J814='ФОРМУЛЫ!'!$B$3,Расчет!G814*Расчет!I814/100,IF(Расчет!J814='ФОРМУЛЫ!'!$B$4,Расчет!I814*Расчет!$N$28,IF(Расчет!J814='ФОРМУЛЫ!'!$B$5,Расчет!I814,IF(Расчет!J814='ФОРМУЛЫ!'!$B$6,Расчет!I814*Расчет!$O$28,0))))</f>
        <v>0</v>
      </c>
      <c r="D800" s="3">
        <f>C800*Расчет!E814</f>
        <v>0</v>
      </c>
      <c r="E800" s="3">
        <f t="shared" si="97"/>
        <v>0</v>
      </c>
      <c r="F800" s="3">
        <f>E800*Расчет!E814</f>
        <v>0</v>
      </c>
      <c r="G800" s="3">
        <f>IF(Расчет!M814="",'ФОРМУЛЫ!'!E800*(100+Расчет!$M$28)/100,'ФОРМУЛЫ!'!E800*(100+Расчет!M814)/100)</f>
        <v>0</v>
      </c>
      <c r="H800" s="7">
        <f>IF(Расчет!M814="",ROUND(Расчет!K814*(1+Расчет!$M$28/100),0),ROUND(Расчет!K814*(1+Расчет!M814/100),0))</f>
        <v>0</v>
      </c>
      <c r="I800" s="7">
        <f>IF(Расчет!M814="",(Расчет!$M$28+100)/100,(Расчет!M814+100)/100)</f>
        <v>1.2</v>
      </c>
      <c r="J800" s="5">
        <f>IF(Расчет!P814="",IF($O$16=0,'ФОРМУЛЫ!'!H800,ROUND(Расчет!K814*'ФОРМУЛЫ!'!I800+L800,0)),Расчет!P814)</f>
        <v>0</v>
      </c>
      <c r="K800" s="5">
        <f>J800*Расчет!E814</f>
        <v>0</v>
      </c>
      <c r="L800" s="3">
        <f>IF($O$16=0,0,$M$16*(Расчет!K814/$O$16))</f>
        <v>0</v>
      </c>
      <c r="O800" s="3">
        <f>IF(Расчет!P814=0,Расчет!L814,0)</f>
        <v>0</v>
      </c>
      <c r="P800" s="12">
        <f t="shared" si="98"/>
        <v>0</v>
      </c>
      <c r="Q800" s="3">
        <f>IF(Расчет!H814='ФОРМУЛЫ!'!$B$5,'ФОРМУЛЫ!'!A800,0)</f>
        <v>0</v>
      </c>
      <c r="R800" s="3">
        <f>IF(Расчет!H814='ФОРМУЛЫ!'!$B$4,'ФОРМУЛЫ!'!A800,0)</f>
        <v>0</v>
      </c>
      <c r="S800" s="3">
        <f>IF(Расчет!H814='ФОРМУЛЫ!'!$B$6,'ФОРМУЛЫ!'!A800,0)</f>
        <v>0</v>
      </c>
      <c r="T800" s="5">
        <f>ROUND((IF(Расчет!R814='ФОРМУЛЫ!'!$E$3,(A800-A800/1.18),IF(Расчет!R814='ФОРМУЛЫ!'!$E$4,0,IF(Расчет!R814='ФОРМУЛЫ!'!$E$5,(A800-A800/1.1),X))))*Расчет!E814,2)</f>
        <v>0</v>
      </c>
      <c r="U800" s="3">
        <f>ROUND((IF(Расчет!R814='ФОРМУЛЫ!'!$E$3,(J800-J800/1.18),IF(Расчет!R814='ФОРМУЛЫ!'!$E$4,0,IF(Расчет!R814='ФОРМУЛЫ!'!$E$5,(J800-J800/1.1),X))))*Расчет!E814,2)</f>
        <v>0</v>
      </c>
      <c r="V800" s="3">
        <f>ROUND((J800-J800/1.18)*Расчет!E814,2)</f>
        <v>0</v>
      </c>
      <c r="W800" s="3">
        <f>ROUND(A800*Расчет!E814*0.21/365,2)</f>
        <v>0</v>
      </c>
      <c r="X800" s="3">
        <f t="shared" si="99"/>
        <v>0</v>
      </c>
      <c r="Y800" s="3">
        <f>IF(($Q$2-Расчет!X814)&gt;0,($Q$2-Расчет!X814),0)</f>
        <v>0</v>
      </c>
      <c r="Z800" s="3">
        <f t="shared" si="100"/>
        <v>0</v>
      </c>
      <c r="AA800" s="3">
        <f>IF(IF(Y800&gt;0,$Q$3-$Q$2,$Q$3-Расчет!X814)&gt;0,IF(Y800&gt;0,$Q$3-$Q$2,$Q$3-Расчет!X814),0)</f>
        <v>0</v>
      </c>
      <c r="AB800" s="3">
        <f t="shared" si="101"/>
        <v>0</v>
      </c>
      <c r="AC800" s="3">
        <f>IF(IF(AA800&gt;0,$Q$4-$Q$3,$Q$4-Расчет!X814)&gt;0,IF(AA800&gt;0,$Q$4-$Q$3,$Q$4-Расчет!X814),0)</f>
        <v>0</v>
      </c>
      <c r="AD800" s="3">
        <f t="shared" si="102"/>
        <v>0</v>
      </c>
      <c r="AE800" s="3">
        <f>IF(IF(AC800&gt;0,$Q$5-$Q$4,$Q$5-Расчет!X814)&gt;0,IF(AC800&gt;0,$Q$5-$Q$4,$Q$5-Расчет!X814),0)</f>
        <v>0</v>
      </c>
      <c r="AF800" s="3">
        <f t="shared" si="103"/>
        <v>0</v>
      </c>
      <c r="AG800" s="3">
        <f>IF(IF(AE800&gt;0,$Q$6-$Q$5,$Q$6-Расчет!X814)&gt;0,IF(AE800&gt;0,$Q$6-$Q$5,$Q$6-Расчет!X814),0)</f>
        <v>0</v>
      </c>
      <c r="AH800" s="3">
        <f t="shared" si="104"/>
        <v>0</v>
      </c>
    </row>
    <row r="801" spans="1:34" x14ac:dyDescent="0.25">
      <c r="A801" s="3">
        <f>IF(Расчет!H815='ФОРМУЛЫ!'!$B$4,Расчет!G815*Расчет!$N$28,IF(Расчет!H815='ФОРМУЛЫ!'!$B$5,Расчет!G815,IF(Расчет!H815='ФОРМУЛЫ!'!$B$6,Расчет!G815*Расчет!$O$28,0)))</f>
        <v>0</v>
      </c>
      <c r="B801" s="3">
        <f>A801*Расчет!E815</f>
        <v>0</v>
      </c>
      <c r="C801" s="3">
        <f>IF(Расчет!J815='ФОРМУЛЫ!'!$B$3,Расчет!G815*Расчет!I815/100,IF(Расчет!J815='ФОРМУЛЫ!'!$B$4,Расчет!I815*Расчет!$N$28,IF(Расчет!J815='ФОРМУЛЫ!'!$B$5,Расчет!I815,IF(Расчет!J815='ФОРМУЛЫ!'!$B$6,Расчет!I815*Расчет!$O$28,0))))</f>
        <v>0</v>
      </c>
      <c r="D801" s="3">
        <f>C801*Расчет!E815</f>
        <v>0</v>
      </c>
      <c r="E801" s="3">
        <f t="shared" si="97"/>
        <v>0</v>
      </c>
      <c r="F801" s="3">
        <f>E801*Расчет!E815</f>
        <v>0</v>
      </c>
      <c r="G801" s="3">
        <f>IF(Расчет!M815="",'ФОРМУЛЫ!'!E801*(100+Расчет!$M$28)/100,'ФОРМУЛЫ!'!E801*(100+Расчет!M815)/100)</f>
        <v>0</v>
      </c>
      <c r="H801" s="7">
        <f>IF(Расчет!M815="",ROUND(Расчет!K815*(1+Расчет!$M$28/100),0),ROUND(Расчет!K815*(1+Расчет!M815/100),0))</f>
        <v>0</v>
      </c>
      <c r="I801" s="7">
        <f>IF(Расчет!M815="",(Расчет!$M$28+100)/100,(Расчет!M815+100)/100)</f>
        <v>1.2</v>
      </c>
      <c r="J801" s="5">
        <f>IF(Расчет!P815="",IF($O$16=0,'ФОРМУЛЫ!'!H801,ROUND(Расчет!K815*'ФОРМУЛЫ!'!I801+L801,0)),Расчет!P815)</f>
        <v>0</v>
      </c>
      <c r="K801" s="5">
        <f>J801*Расчет!E815</f>
        <v>0</v>
      </c>
      <c r="L801" s="3">
        <f>IF($O$16=0,0,$M$16*(Расчет!K815/$O$16))</f>
        <v>0</v>
      </c>
      <c r="O801" s="3">
        <f>IF(Расчет!P815=0,Расчет!L815,0)</f>
        <v>0</v>
      </c>
      <c r="P801" s="12">
        <f t="shared" si="98"/>
        <v>0</v>
      </c>
      <c r="Q801" s="3">
        <f>IF(Расчет!H815='ФОРМУЛЫ!'!$B$5,'ФОРМУЛЫ!'!A801,0)</f>
        <v>0</v>
      </c>
      <c r="R801" s="3">
        <f>IF(Расчет!H815='ФОРМУЛЫ!'!$B$4,'ФОРМУЛЫ!'!A801,0)</f>
        <v>0</v>
      </c>
      <c r="S801" s="3">
        <f>IF(Расчет!H815='ФОРМУЛЫ!'!$B$6,'ФОРМУЛЫ!'!A801,0)</f>
        <v>0</v>
      </c>
      <c r="T801" s="5">
        <f>ROUND((IF(Расчет!R815='ФОРМУЛЫ!'!$E$3,(A801-A801/1.18),IF(Расчет!R815='ФОРМУЛЫ!'!$E$4,0,IF(Расчет!R815='ФОРМУЛЫ!'!$E$5,(A801-A801/1.1),X))))*Расчет!E815,2)</f>
        <v>0</v>
      </c>
      <c r="U801" s="3">
        <f>ROUND((IF(Расчет!R815='ФОРМУЛЫ!'!$E$3,(J801-J801/1.18),IF(Расчет!R815='ФОРМУЛЫ!'!$E$4,0,IF(Расчет!R815='ФОРМУЛЫ!'!$E$5,(J801-J801/1.1),X))))*Расчет!E815,2)</f>
        <v>0</v>
      </c>
      <c r="V801" s="3">
        <f>ROUND((J801-J801/1.18)*Расчет!E815,2)</f>
        <v>0</v>
      </c>
      <c r="W801" s="3">
        <f>ROUND(A801*Расчет!E815*0.21/365,2)</f>
        <v>0</v>
      </c>
      <c r="X801" s="3">
        <f t="shared" si="99"/>
        <v>0</v>
      </c>
      <c r="Y801" s="3">
        <f>IF(($Q$2-Расчет!X815)&gt;0,($Q$2-Расчет!X815),0)</f>
        <v>0</v>
      </c>
      <c r="Z801" s="3">
        <f t="shared" si="100"/>
        <v>0</v>
      </c>
      <c r="AA801" s="3">
        <f>IF(IF(Y801&gt;0,$Q$3-$Q$2,$Q$3-Расчет!X815)&gt;0,IF(Y801&gt;0,$Q$3-$Q$2,$Q$3-Расчет!X815),0)</f>
        <v>0</v>
      </c>
      <c r="AB801" s="3">
        <f t="shared" si="101"/>
        <v>0</v>
      </c>
      <c r="AC801" s="3">
        <f>IF(IF(AA801&gt;0,$Q$4-$Q$3,$Q$4-Расчет!X815)&gt;0,IF(AA801&gt;0,$Q$4-$Q$3,$Q$4-Расчет!X815),0)</f>
        <v>0</v>
      </c>
      <c r="AD801" s="3">
        <f t="shared" si="102"/>
        <v>0</v>
      </c>
      <c r="AE801" s="3">
        <f>IF(IF(AC801&gt;0,$Q$5-$Q$4,$Q$5-Расчет!X815)&gt;0,IF(AC801&gt;0,$Q$5-$Q$4,$Q$5-Расчет!X815),0)</f>
        <v>0</v>
      </c>
      <c r="AF801" s="3">
        <f t="shared" si="103"/>
        <v>0</v>
      </c>
      <c r="AG801" s="3">
        <f>IF(IF(AE801&gt;0,$Q$6-$Q$5,$Q$6-Расчет!X815)&gt;0,IF(AE801&gt;0,$Q$6-$Q$5,$Q$6-Расчет!X815),0)</f>
        <v>0</v>
      </c>
      <c r="AH801" s="3">
        <f t="shared" si="104"/>
        <v>0</v>
      </c>
    </row>
    <row r="802" spans="1:34" x14ac:dyDescent="0.25">
      <c r="A802" s="3">
        <f>IF(Расчет!H816='ФОРМУЛЫ!'!$B$4,Расчет!G816*Расчет!$N$28,IF(Расчет!H816='ФОРМУЛЫ!'!$B$5,Расчет!G816,IF(Расчет!H816='ФОРМУЛЫ!'!$B$6,Расчет!G816*Расчет!$O$28,0)))</f>
        <v>0</v>
      </c>
      <c r="B802" s="3">
        <f>A802*Расчет!E816</f>
        <v>0</v>
      </c>
      <c r="C802" s="3">
        <f>IF(Расчет!J816='ФОРМУЛЫ!'!$B$3,Расчет!G816*Расчет!I816/100,IF(Расчет!J816='ФОРМУЛЫ!'!$B$4,Расчет!I816*Расчет!$N$28,IF(Расчет!J816='ФОРМУЛЫ!'!$B$5,Расчет!I816,IF(Расчет!J816='ФОРМУЛЫ!'!$B$6,Расчет!I816*Расчет!$O$28,0))))</f>
        <v>0</v>
      </c>
      <c r="D802" s="3">
        <f>C802*Расчет!E816</f>
        <v>0</v>
      </c>
      <c r="E802" s="3">
        <f t="shared" si="97"/>
        <v>0</v>
      </c>
      <c r="F802" s="3">
        <f>E802*Расчет!E816</f>
        <v>0</v>
      </c>
      <c r="G802" s="3">
        <f>IF(Расчет!M816="",'ФОРМУЛЫ!'!E802*(100+Расчет!$M$28)/100,'ФОРМУЛЫ!'!E802*(100+Расчет!M816)/100)</f>
        <v>0</v>
      </c>
      <c r="H802" s="7">
        <f>IF(Расчет!M816="",ROUND(Расчет!K816*(1+Расчет!$M$28/100),0),ROUND(Расчет!K816*(1+Расчет!M816/100),0))</f>
        <v>0</v>
      </c>
      <c r="I802" s="7">
        <f>IF(Расчет!M816="",(Расчет!$M$28+100)/100,(Расчет!M816+100)/100)</f>
        <v>1.2</v>
      </c>
      <c r="J802" s="5">
        <f>IF(Расчет!P816="",IF($O$16=0,'ФОРМУЛЫ!'!H802,ROUND(Расчет!K816*'ФОРМУЛЫ!'!I802+L802,0)),Расчет!P816)</f>
        <v>0</v>
      </c>
      <c r="K802" s="5">
        <f>J802*Расчет!E816</f>
        <v>0</v>
      </c>
      <c r="L802" s="3">
        <f>IF($O$16=0,0,$M$16*(Расчет!K816/$O$16))</f>
        <v>0</v>
      </c>
      <c r="O802" s="3">
        <f>IF(Расчет!P816=0,Расчет!L816,0)</f>
        <v>0</v>
      </c>
      <c r="P802" s="12">
        <f t="shared" si="98"/>
        <v>0</v>
      </c>
      <c r="Q802" s="3">
        <f>IF(Расчет!H816='ФОРМУЛЫ!'!$B$5,'ФОРМУЛЫ!'!A802,0)</f>
        <v>0</v>
      </c>
      <c r="R802" s="3">
        <f>IF(Расчет!H816='ФОРМУЛЫ!'!$B$4,'ФОРМУЛЫ!'!A802,0)</f>
        <v>0</v>
      </c>
      <c r="S802" s="3">
        <f>IF(Расчет!H816='ФОРМУЛЫ!'!$B$6,'ФОРМУЛЫ!'!A802,0)</f>
        <v>0</v>
      </c>
      <c r="T802" s="5">
        <f>ROUND((IF(Расчет!R816='ФОРМУЛЫ!'!$E$3,(A802-A802/1.18),IF(Расчет!R816='ФОРМУЛЫ!'!$E$4,0,IF(Расчет!R816='ФОРМУЛЫ!'!$E$5,(A802-A802/1.1),X))))*Расчет!E816,2)</f>
        <v>0</v>
      </c>
      <c r="U802" s="3">
        <f>ROUND((IF(Расчет!R816='ФОРМУЛЫ!'!$E$3,(J802-J802/1.18),IF(Расчет!R816='ФОРМУЛЫ!'!$E$4,0,IF(Расчет!R816='ФОРМУЛЫ!'!$E$5,(J802-J802/1.1),X))))*Расчет!E816,2)</f>
        <v>0</v>
      </c>
      <c r="V802" s="3">
        <f>ROUND((J802-J802/1.18)*Расчет!E816,2)</f>
        <v>0</v>
      </c>
      <c r="W802" s="3">
        <f>ROUND(A802*Расчет!E816*0.21/365,2)</f>
        <v>0</v>
      </c>
      <c r="X802" s="3">
        <f t="shared" si="99"/>
        <v>0</v>
      </c>
      <c r="Y802" s="3">
        <f>IF(($Q$2-Расчет!X816)&gt;0,($Q$2-Расчет!X816),0)</f>
        <v>0</v>
      </c>
      <c r="Z802" s="3">
        <f t="shared" si="100"/>
        <v>0</v>
      </c>
      <c r="AA802" s="3">
        <f>IF(IF(Y802&gt;0,$Q$3-$Q$2,$Q$3-Расчет!X816)&gt;0,IF(Y802&gt;0,$Q$3-$Q$2,$Q$3-Расчет!X816),0)</f>
        <v>0</v>
      </c>
      <c r="AB802" s="3">
        <f t="shared" si="101"/>
        <v>0</v>
      </c>
      <c r="AC802" s="3">
        <f>IF(IF(AA802&gt;0,$Q$4-$Q$3,$Q$4-Расчет!X816)&gt;0,IF(AA802&gt;0,$Q$4-$Q$3,$Q$4-Расчет!X816),0)</f>
        <v>0</v>
      </c>
      <c r="AD802" s="3">
        <f t="shared" si="102"/>
        <v>0</v>
      </c>
      <c r="AE802" s="3">
        <f>IF(IF(AC802&gt;0,$Q$5-$Q$4,$Q$5-Расчет!X816)&gt;0,IF(AC802&gt;0,$Q$5-$Q$4,$Q$5-Расчет!X816),0)</f>
        <v>0</v>
      </c>
      <c r="AF802" s="3">
        <f t="shared" si="103"/>
        <v>0</v>
      </c>
      <c r="AG802" s="3">
        <f>IF(IF(AE802&gt;0,$Q$6-$Q$5,$Q$6-Расчет!X816)&gt;0,IF(AE802&gt;0,$Q$6-$Q$5,$Q$6-Расчет!X816),0)</f>
        <v>0</v>
      </c>
      <c r="AH802" s="3">
        <f t="shared" si="104"/>
        <v>0</v>
      </c>
    </row>
    <row r="803" spans="1:34" x14ac:dyDescent="0.25">
      <c r="A803" s="3">
        <f>IF(Расчет!H817='ФОРМУЛЫ!'!$B$4,Расчет!G817*Расчет!$N$28,IF(Расчет!H817='ФОРМУЛЫ!'!$B$5,Расчет!G817,IF(Расчет!H817='ФОРМУЛЫ!'!$B$6,Расчет!G817*Расчет!$O$28,0)))</f>
        <v>0</v>
      </c>
      <c r="B803" s="3">
        <f>A803*Расчет!E817</f>
        <v>0</v>
      </c>
      <c r="C803" s="3">
        <f>IF(Расчет!J817='ФОРМУЛЫ!'!$B$3,Расчет!G817*Расчет!I817/100,IF(Расчет!J817='ФОРМУЛЫ!'!$B$4,Расчет!I817*Расчет!$N$28,IF(Расчет!J817='ФОРМУЛЫ!'!$B$5,Расчет!I817,IF(Расчет!J817='ФОРМУЛЫ!'!$B$6,Расчет!I817*Расчет!$O$28,0))))</f>
        <v>0</v>
      </c>
      <c r="D803" s="3">
        <f>C803*Расчет!E817</f>
        <v>0</v>
      </c>
      <c r="E803" s="3">
        <f t="shared" si="97"/>
        <v>0</v>
      </c>
      <c r="F803" s="3">
        <f>E803*Расчет!E817</f>
        <v>0</v>
      </c>
      <c r="G803" s="3">
        <f>IF(Расчет!M817="",'ФОРМУЛЫ!'!E803*(100+Расчет!$M$28)/100,'ФОРМУЛЫ!'!E803*(100+Расчет!M817)/100)</f>
        <v>0</v>
      </c>
      <c r="H803" s="7">
        <f>IF(Расчет!M817="",ROUND(Расчет!K817*(1+Расчет!$M$28/100),0),ROUND(Расчет!K817*(1+Расчет!M817/100),0))</f>
        <v>0</v>
      </c>
      <c r="I803" s="7">
        <f>IF(Расчет!M817="",(Расчет!$M$28+100)/100,(Расчет!M817+100)/100)</f>
        <v>1.2</v>
      </c>
      <c r="J803" s="5">
        <f>IF(Расчет!P817="",IF($O$16=0,'ФОРМУЛЫ!'!H803,ROUND(Расчет!K817*'ФОРМУЛЫ!'!I803+L803,0)),Расчет!P817)</f>
        <v>0</v>
      </c>
      <c r="K803" s="5">
        <f>J803*Расчет!E817</f>
        <v>0</v>
      </c>
      <c r="L803" s="3">
        <f>IF($O$16=0,0,$M$16*(Расчет!K817/$O$16))</f>
        <v>0</v>
      </c>
      <c r="O803" s="3">
        <f>IF(Расчет!P817=0,Расчет!L817,0)</f>
        <v>0</v>
      </c>
      <c r="P803" s="12">
        <f t="shared" si="98"/>
        <v>0</v>
      </c>
      <c r="Q803" s="3">
        <f>IF(Расчет!H817='ФОРМУЛЫ!'!$B$5,'ФОРМУЛЫ!'!A803,0)</f>
        <v>0</v>
      </c>
      <c r="R803" s="3">
        <f>IF(Расчет!H817='ФОРМУЛЫ!'!$B$4,'ФОРМУЛЫ!'!A803,0)</f>
        <v>0</v>
      </c>
      <c r="S803" s="3">
        <f>IF(Расчет!H817='ФОРМУЛЫ!'!$B$6,'ФОРМУЛЫ!'!A803,0)</f>
        <v>0</v>
      </c>
      <c r="T803" s="5">
        <f>ROUND((IF(Расчет!R817='ФОРМУЛЫ!'!$E$3,(A803-A803/1.18),IF(Расчет!R817='ФОРМУЛЫ!'!$E$4,0,IF(Расчет!R817='ФОРМУЛЫ!'!$E$5,(A803-A803/1.1),X))))*Расчет!E817,2)</f>
        <v>0</v>
      </c>
      <c r="U803" s="3">
        <f>ROUND((IF(Расчет!R817='ФОРМУЛЫ!'!$E$3,(J803-J803/1.18),IF(Расчет!R817='ФОРМУЛЫ!'!$E$4,0,IF(Расчет!R817='ФОРМУЛЫ!'!$E$5,(J803-J803/1.1),X))))*Расчет!E817,2)</f>
        <v>0</v>
      </c>
      <c r="V803" s="3">
        <f>ROUND((J803-J803/1.18)*Расчет!E817,2)</f>
        <v>0</v>
      </c>
      <c r="W803" s="3">
        <f>ROUND(A803*Расчет!E817*0.21/365,2)</f>
        <v>0</v>
      </c>
      <c r="X803" s="3">
        <f t="shared" si="99"/>
        <v>0</v>
      </c>
      <c r="Y803" s="3">
        <f>IF(($Q$2-Расчет!X817)&gt;0,($Q$2-Расчет!X817),0)</f>
        <v>0</v>
      </c>
      <c r="Z803" s="3">
        <f t="shared" si="100"/>
        <v>0</v>
      </c>
      <c r="AA803" s="3">
        <f>IF(IF(Y803&gt;0,$Q$3-$Q$2,$Q$3-Расчет!X817)&gt;0,IF(Y803&gt;0,$Q$3-$Q$2,$Q$3-Расчет!X817),0)</f>
        <v>0</v>
      </c>
      <c r="AB803" s="3">
        <f t="shared" si="101"/>
        <v>0</v>
      </c>
      <c r="AC803" s="3">
        <f>IF(IF(AA803&gt;0,$Q$4-$Q$3,$Q$4-Расчет!X817)&gt;0,IF(AA803&gt;0,$Q$4-$Q$3,$Q$4-Расчет!X817),0)</f>
        <v>0</v>
      </c>
      <c r="AD803" s="3">
        <f t="shared" si="102"/>
        <v>0</v>
      </c>
      <c r="AE803" s="3">
        <f>IF(IF(AC803&gt;0,$Q$5-$Q$4,$Q$5-Расчет!X817)&gt;0,IF(AC803&gt;0,$Q$5-$Q$4,$Q$5-Расчет!X817),0)</f>
        <v>0</v>
      </c>
      <c r="AF803" s="3">
        <f t="shared" si="103"/>
        <v>0</v>
      </c>
      <c r="AG803" s="3">
        <f>IF(IF(AE803&gt;0,$Q$6-$Q$5,$Q$6-Расчет!X817)&gt;0,IF(AE803&gt;0,$Q$6-$Q$5,$Q$6-Расчет!X817),0)</f>
        <v>0</v>
      </c>
      <c r="AH803" s="3">
        <f t="shared" si="104"/>
        <v>0</v>
      </c>
    </row>
    <row r="804" spans="1:34" x14ac:dyDescent="0.25">
      <c r="A804" s="3">
        <f>IF(Расчет!H818='ФОРМУЛЫ!'!$B$4,Расчет!G818*Расчет!$N$28,IF(Расчет!H818='ФОРМУЛЫ!'!$B$5,Расчет!G818,IF(Расчет!H818='ФОРМУЛЫ!'!$B$6,Расчет!G818*Расчет!$O$28,0)))</f>
        <v>0</v>
      </c>
      <c r="B804" s="3">
        <f>A804*Расчет!E818</f>
        <v>0</v>
      </c>
      <c r="C804" s="3">
        <f>IF(Расчет!J818='ФОРМУЛЫ!'!$B$3,Расчет!G818*Расчет!I818/100,IF(Расчет!J818='ФОРМУЛЫ!'!$B$4,Расчет!I818*Расчет!$N$28,IF(Расчет!J818='ФОРМУЛЫ!'!$B$5,Расчет!I818,IF(Расчет!J818='ФОРМУЛЫ!'!$B$6,Расчет!I818*Расчет!$O$28,0))))</f>
        <v>0</v>
      </c>
      <c r="D804" s="3">
        <f>C804*Расчет!E818</f>
        <v>0</v>
      </c>
      <c r="E804" s="3">
        <f t="shared" si="97"/>
        <v>0</v>
      </c>
      <c r="F804" s="3">
        <f>E804*Расчет!E818</f>
        <v>0</v>
      </c>
      <c r="G804" s="3">
        <f>IF(Расчет!M818="",'ФОРМУЛЫ!'!E804*(100+Расчет!$M$28)/100,'ФОРМУЛЫ!'!E804*(100+Расчет!M818)/100)</f>
        <v>0</v>
      </c>
      <c r="H804" s="7">
        <f>IF(Расчет!M818="",ROUND(Расчет!K818*(1+Расчет!$M$28/100),0),ROUND(Расчет!K818*(1+Расчет!M818/100),0))</f>
        <v>0</v>
      </c>
      <c r="I804" s="7">
        <f>IF(Расчет!M818="",(Расчет!$M$28+100)/100,(Расчет!M818+100)/100)</f>
        <v>1.2</v>
      </c>
      <c r="J804" s="5">
        <f>IF(Расчет!P818="",IF($O$16=0,'ФОРМУЛЫ!'!H804,ROUND(Расчет!K818*'ФОРМУЛЫ!'!I804+L804,0)),Расчет!P818)</f>
        <v>0</v>
      </c>
      <c r="K804" s="5">
        <f>J804*Расчет!E818</f>
        <v>0</v>
      </c>
      <c r="L804" s="3">
        <f>IF($O$16=0,0,$M$16*(Расчет!K818/$O$16))</f>
        <v>0</v>
      </c>
      <c r="O804" s="3">
        <f>IF(Расчет!P818=0,Расчет!L818,0)</f>
        <v>0</v>
      </c>
      <c r="P804" s="12">
        <f t="shared" si="98"/>
        <v>0</v>
      </c>
      <c r="Q804" s="3">
        <f>IF(Расчет!H818='ФОРМУЛЫ!'!$B$5,'ФОРМУЛЫ!'!A804,0)</f>
        <v>0</v>
      </c>
      <c r="R804" s="3">
        <f>IF(Расчет!H818='ФОРМУЛЫ!'!$B$4,'ФОРМУЛЫ!'!A804,0)</f>
        <v>0</v>
      </c>
      <c r="S804" s="3">
        <f>IF(Расчет!H818='ФОРМУЛЫ!'!$B$6,'ФОРМУЛЫ!'!A804,0)</f>
        <v>0</v>
      </c>
      <c r="T804" s="5">
        <f>ROUND((IF(Расчет!R818='ФОРМУЛЫ!'!$E$3,(A804-A804/1.18),IF(Расчет!R818='ФОРМУЛЫ!'!$E$4,0,IF(Расчет!R818='ФОРМУЛЫ!'!$E$5,(A804-A804/1.1),X))))*Расчет!E818,2)</f>
        <v>0</v>
      </c>
      <c r="U804" s="3">
        <f>ROUND((IF(Расчет!R818='ФОРМУЛЫ!'!$E$3,(J804-J804/1.18),IF(Расчет!R818='ФОРМУЛЫ!'!$E$4,0,IF(Расчет!R818='ФОРМУЛЫ!'!$E$5,(J804-J804/1.1),X))))*Расчет!E818,2)</f>
        <v>0</v>
      </c>
      <c r="V804" s="3">
        <f>ROUND((J804-J804/1.18)*Расчет!E818,2)</f>
        <v>0</v>
      </c>
      <c r="W804" s="3">
        <f>ROUND(A804*Расчет!E818*0.21/365,2)</f>
        <v>0</v>
      </c>
      <c r="X804" s="3">
        <f t="shared" si="99"/>
        <v>0</v>
      </c>
      <c r="Y804" s="3">
        <f>IF(($Q$2-Расчет!X818)&gt;0,($Q$2-Расчет!X818),0)</f>
        <v>0</v>
      </c>
      <c r="Z804" s="3">
        <f t="shared" si="100"/>
        <v>0</v>
      </c>
      <c r="AA804" s="3">
        <f>IF(IF(Y804&gt;0,$Q$3-$Q$2,$Q$3-Расчет!X818)&gt;0,IF(Y804&gt;0,$Q$3-$Q$2,$Q$3-Расчет!X818),0)</f>
        <v>0</v>
      </c>
      <c r="AB804" s="3">
        <f t="shared" si="101"/>
        <v>0</v>
      </c>
      <c r="AC804" s="3">
        <f>IF(IF(AA804&gt;0,$Q$4-$Q$3,$Q$4-Расчет!X818)&gt;0,IF(AA804&gt;0,$Q$4-$Q$3,$Q$4-Расчет!X818),0)</f>
        <v>0</v>
      </c>
      <c r="AD804" s="3">
        <f t="shared" si="102"/>
        <v>0</v>
      </c>
      <c r="AE804" s="3">
        <f>IF(IF(AC804&gt;0,$Q$5-$Q$4,$Q$5-Расчет!X818)&gt;0,IF(AC804&gt;0,$Q$5-$Q$4,$Q$5-Расчет!X818),0)</f>
        <v>0</v>
      </c>
      <c r="AF804" s="3">
        <f t="shared" si="103"/>
        <v>0</v>
      </c>
      <c r="AG804" s="3">
        <f>IF(IF(AE804&gt;0,$Q$6-$Q$5,$Q$6-Расчет!X818)&gt;0,IF(AE804&gt;0,$Q$6-$Q$5,$Q$6-Расчет!X818),0)</f>
        <v>0</v>
      </c>
      <c r="AH804" s="3">
        <f t="shared" si="104"/>
        <v>0</v>
      </c>
    </row>
    <row r="805" spans="1:34" x14ac:dyDescent="0.25">
      <c r="A805" s="3">
        <f>IF(Расчет!H819='ФОРМУЛЫ!'!$B$4,Расчет!G819*Расчет!$N$28,IF(Расчет!H819='ФОРМУЛЫ!'!$B$5,Расчет!G819,IF(Расчет!H819='ФОРМУЛЫ!'!$B$6,Расчет!G819*Расчет!$O$28,0)))</f>
        <v>0</v>
      </c>
      <c r="B805" s="3">
        <f>A805*Расчет!E819</f>
        <v>0</v>
      </c>
      <c r="C805" s="3">
        <f>IF(Расчет!J819='ФОРМУЛЫ!'!$B$3,Расчет!G819*Расчет!I819/100,IF(Расчет!J819='ФОРМУЛЫ!'!$B$4,Расчет!I819*Расчет!$N$28,IF(Расчет!J819='ФОРМУЛЫ!'!$B$5,Расчет!I819,IF(Расчет!J819='ФОРМУЛЫ!'!$B$6,Расчет!I819*Расчет!$O$28,0))))</f>
        <v>0</v>
      </c>
      <c r="D805" s="3">
        <f>C805*Расчет!E819</f>
        <v>0</v>
      </c>
      <c r="E805" s="3">
        <f t="shared" si="97"/>
        <v>0</v>
      </c>
      <c r="F805" s="3">
        <f>E805*Расчет!E819</f>
        <v>0</v>
      </c>
      <c r="G805" s="3">
        <f>IF(Расчет!M819="",'ФОРМУЛЫ!'!E805*(100+Расчет!$M$28)/100,'ФОРМУЛЫ!'!E805*(100+Расчет!M819)/100)</f>
        <v>0</v>
      </c>
      <c r="H805" s="7">
        <f>IF(Расчет!M819="",ROUND(Расчет!K819*(1+Расчет!$M$28/100),0),ROUND(Расчет!K819*(1+Расчет!M819/100),0))</f>
        <v>0</v>
      </c>
      <c r="I805" s="7">
        <f>IF(Расчет!M819="",(Расчет!$M$28+100)/100,(Расчет!M819+100)/100)</f>
        <v>1.2</v>
      </c>
      <c r="J805" s="5">
        <f>IF(Расчет!P819="",IF($O$16=0,'ФОРМУЛЫ!'!H805,ROUND(Расчет!K819*'ФОРМУЛЫ!'!I805+L805,0)),Расчет!P819)</f>
        <v>0</v>
      </c>
      <c r="K805" s="5">
        <f>J805*Расчет!E819</f>
        <v>0</v>
      </c>
      <c r="L805" s="3">
        <f>IF($O$16=0,0,$M$16*(Расчет!K819/$O$16))</f>
        <v>0</v>
      </c>
      <c r="O805" s="3">
        <f>IF(Расчет!P819=0,Расчет!L819,0)</f>
        <v>0</v>
      </c>
      <c r="P805" s="12">
        <f t="shared" si="98"/>
        <v>0</v>
      </c>
      <c r="Q805" s="3">
        <f>IF(Расчет!H819='ФОРМУЛЫ!'!$B$5,'ФОРМУЛЫ!'!A805,0)</f>
        <v>0</v>
      </c>
      <c r="R805" s="3">
        <f>IF(Расчет!H819='ФОРМУЛЫ!'!$B$4,'ФОРМУЛЫ!'!A805,0)</f>
        <v>0</v>
      </c>
      <c r="S805" s="3">
        <f>IF(Расчет!H819='ФОРМУЛЫ!'!$B$6,'ФОРМУЛЫ!'!A805,0)</f>
        <v>0</v>
      </c>
      <c r="T805" s="5">
        <f>ROUND((IF(Расчет!R819='ФОРМУЛЫ!'!$E$3,(A805-A805/1.18),IF(Расчет!R819='ФОРМУЛЫ!'!$E$4,0,IF(Расчет!R819='ФОРМУЛЫ!'!$E$5,(A805-A805/1.1),X))))*Расчет!E819,2)</f>
        <v>0</v>
      </c>
      <c r="U805" s="3">
        <f>ROUND((IF(Расчет!R819='ФОРМУЛЫ!'!$E$3,(J805-J805/1.18),IF(Расчет!R819='ФОРМУЛЫ!'!$E$4,0,IF(Расчет!R819='ФОРМУЛЫ!'!$E$5,(J805-J805/1.1),X))))*Расчет!E819,2)</f>
        <v>0</v>
      </c>
      <c r="V805" s="3">
        <f>ROUND((J805-J805/1.18)*Расчет!E819,2)</f>
        <v>0</v>
      </c>
      <c r="W805" s="3">
        <f>ROUND(A805*Расчет!E819*0.21/365,2)</f>
        <v>0</v>
      </c>
      <c r="X805" s="3">
        <f t="shared" si="99"/>
        <v>0</v>
      </c>
      <c r="Y805" s="3">
        <f>IF(($Q$2-Расчет!X819)&gt;0,($Q$2-Расчет!X819),0)</f>
        <v>0</v>
      </c>
      <c r="Z805" s="3">
        <f t="shared" si="100"/>
        <v>0</v>
      </c>
      <c r="AA805" s="3">
        <f>IF(IF(Y805&gt;0,$Q$3-$Q$2,$Q$3-Расчет!X819)&gt;0,IF(Y805&gt;0,$Q$3-$Q$2,$Q$3-Расчет!X819),0)</f>
        <v>0</v>
      </c>
      <c r="AB805" s="3">
        <f t="shared" si="101"/>
        <v>0</v>
      </c>
      <c r="AC805" s="3">
        <f>IF(IF(AA805&gt;0,$Q$4-$Q$3,$Q$4-Расчет!X819)&gt;0,IF(AA805&gt;0,$Q$4-$Q$3,$Q$4-Расчет!X819),0)</f>
        <v>0</v>
      </c>
      <c r="AD805" s="3">
        <f t="shared" si="102"/>
        <v>0</v>
      </c>
      <c r="AE805" s="3">
        <f>IF(IF(AC805&gt;0,$Q$5-$Q$4,$Q$5-Расчет!X819)&gt;0,IF(AC805&gt;0,$Q$5-$Q$4,$Q$5-Расчет!X819),0)</f>
        <v>0</v>
      </c>
      <c r="AF805" s="3">
        <f t="shared" si="103"/>
        <v>0</v>
      </c>
      <c r="AG805" s="3">
        <f>IF(IF(AE805&gt;0,$Q$6-$Q$5,$Q$6-Расчет!X819)&gt;0,IF(AE805&gt;0,$Q$6-$Q$5,$Q$6-Расчет!X819),0)</f>
        <v>0</v>
      </c>
      <c r="AH805" s="3">
        <f t="shared" si="104"/>
        <v>0</v>
      </c>
    </row>
    <row r="806" spans="1:34" x14ac:dyDescent="0.25">
      <c r="A806" s="3">
        <f>IF(Расчет!H820='ФОРМУЛЫ!'!$B$4,Расчет!G820*Расчет!$N$28,IF(Расчет!H820='ФОРМУЛЫ!'!$B$5,Расчет!G820,IF(Расчет!H820='ФОРМУЛЫ!'!$B$6,Расчет!G820*Расчет!$O$28,0)))</f>
        <v>0</v>
      </c>
      <c r="B806" s="3">
        <f>A806*Расчет!E820</f>
        <v>0</v>
      </c>
      <c r="C806" s="3">
        <f>IF(Расчет!J820='ФОРМУЛЫ!'!$B$3,Расчет!G820*Расчет!I820/100,IF(Расчет!J820='ФОРМУЛЫ!'!$B$4,Расчет!I820*Расчет!$N$28,IF(Расчет!J820='ФОРМУЛЫ!'!$B$5,Расчет!I820,IF(Расчет!J820='ФОРМУЛЫ!'!$B$6,Расчет!I820*Расчет!$O$28,0))))</f>
        <v>0</v>
      </c>
      <c r="D806" s="3">
        <f>C806*Расчет!E820</f>
        <v>0</v>
      </c>
      <c r="E806" s="3">
        <f t="shared" si="97"/>
        <v>0</v>
      </c>
      <c r="F806" s="3">
        <f>E806*Расчет!E820</f>
        <v>0</v>
      </c>
      <c r="G806" s="3">
        <f>IF(Расчет!M820="",'ФОРМУЛЫ!'!E806*(100+Расчет!$M$28)/100,'ФОРМУЛЫ!'!E806*(100+Расчет!M820)/100)</f>
        <v>0</v>
      </c>
      <c r="H806" s="7">
        <f>IF(Расчет!M820="",ROUND(Расчет!K820*(1+Расчет!$M$28/100),0),ROUND(Расчет!K820*(1+Расчет!M820/100),0))</f>
        <v>0</v>
      </c>
      <c r="I806" s="7">
        <f>IF(Расчет!M820="",(Расчет!$M$28+100)/100,(Расчет!M820+100)/100)</f>
        <v>1.2</v>
      </c>
      <c r="J806" s="5">
        <f>IF(Расчет!P820="",IF($O$16=0,'ФОРМУЛЫ!'!H806,ROUND(Расчет!K820*'ФОРМУЛЫ!'!I806+L806,0)),Расчет!P820)</f>
        <v>0</v>
      </c>
      <c r="K806" s="5">
        <f>J806*Расчет!E820</f>
        <v>0</v>
      </c>
      <c r="L806" s="3">
        <f>IF($O$16=0,0,$M$16*(Расчет!K820/$O$16))</f>
        <v>0</v>
      </c>
      <c r="O806" s="3">
        <f>IF(Расчет!P820=0,Расчет!L820,0)</f>
        <v>0</v>
      </c>
      <c r="P806" s="12">
        <f t="shared" si="98"/>
        <v>0</v>
      </c>
      <c r="Q806" s="3">
        <f>IF(Расчет!H820='ФОРМУЛЫ!'!$B$5,'ФОРМУЛЫ!'!A806,0)</f>
        <v>0</v>
      </c>
      <c r="R806" s="3">
        <f>IF(Расчет!H820='ФОРМУЛЫ!'!$B$4,'ФОРМУЛЫ!'!A806,0)</f>
        <v>0</v>
      </c>
      <c r="S806" s="3">
        <f>IF(Расчет!H820='ФОРМУЛЫ!'!$B$6,'ФОРМУЛЫ!'!A806,0)</f>
        <v>0</v>
      </c>
      <c r="T806" s="5">
        <f>ROUND((IF(Расчет!R820='ФОРМУЛЫ!'!$E$3,(A806-A806/1.18),IF(Расчет!R820='ФОРМУЛЫ!'!$E$4,0,IF(Расчет!R820='ФОРМУЛЫ!'!$E$5,(A806-A806/1.1),X))))*Расчет!E820,2)</f>
        <v>0</v>
      </c>
      <c r="U806" s="3">
        <f>ROUND((IF(Расчет!R820='ФОРМУЛЫ!'!$E$3,(J806-J806/1.18),IF(Расчет!R820='ФОРМУЛЫ!'!$E$4,0,IF(Расчет!R820='ФОРМУЛЫ!'!$E$5,(J806-J806/1.1),X))))*Расчет!E820,2)</f>
        <v>0</v>
      </c>
      <c r="V806" s="3">
        <f>ROUND((J806-J806/1.18)*Расчет!E820,2)</f>
        <v>0</v>
      </c>
      <c r="W806" s="3">
        <f>ROUND(A806*Расчет!E820*0.21/365,2)</f>
        <v>0</v>
      </c>
      <c r="X806" s="3">
        <f t="shared" si="99"/>
        <v>0</v>
      </c>
      <c r="Y806" s="3">
        <f>IF(($Q$2-Расчет!X820)&gt;0,($Q$2-Расчет!X820),0)</f>
        <v>0</v>
      </c>
      <c r="Z806" s="3">
        <f t="shared" si="100"/>
        <v>0</v>
      </c>
      <c r="AA806" s="3">
        <f>IF(IF(Y806&gt;0,$Q$3-$Q$2,$Q$3-Расчет!X820)&gt;0,IF(Y806&gt;0,$Q$3-$Q$2,$Q$3-Расчет!X820),0)</f>
        <v>0</v>
      </c>
      <c r="AB806" s="3">
        <f t="shared" si="101"/>
        <v>0</v>
      </c>
      <c r="AC806" s="3">
        <f>IF(IF(AA806&gt;0,$Q$4-$Q$3,$Q$4-Расчет!X820)&gt;0,IF(AA806&gt;0,$Q$4-$Q$3,$Q$4-Расчет!X820),0)</f>
        <v>0</v>
      </c>
      <c r="AD806" s="3">
        <f t="shared" si="102"/>
        <v>0</v>
      </c>
      <c r="AE806" s="3">
        <f>IF(IF(AC806&gt;0,$Q$5-$Q$4,$Q$5-Расчет!X820)&gt;0,IF(AC806&gt;0,$Q$5-$Q$4,$Q$5-Расчет!X820),0)</f>
        <v>0</v>
      </c>
      <c r="AF806" s="3">
        <f t="shared" si="103"/>
        <v>0</v>
      </c>
      <c r="AG806" s="3">
        <f>IF(IF(AE806&gt;0,$Q$6-$Q$5,$Q$6-Расчет!X820)&gt;0,IF(AE806&gt;0,$Q$6-$Q$5,$Q$6-Расчет!X820),0)</f>
        <v>0</v>
      </c>
      <c r="AH806" s="3">
        <f t="shared" si="104"/>
        <v>0</v>
      </c>
    </row>
    <row r="807" spans="1:34" x14ac:dyDescent="0.25">
      <c r="A807" s="3">
        <f>IF(Расчет!H821='ФОРМУЛЫ!'!$B$4,Расчет!G821*Расчет!$N$28,IF(Расчет!H821='ФОРМУЛЫ!'!$B$5,Расчет!G821,IF(Расчет!H821='ФОРМУЛЫ!'!$B$6,Расчет!G821*Расчет!$O$28,0)))</f>
        <v>0</v>
      </c>
      <c r="B807" s="3">
        <f>A807*Расчет!E821</f>
        <v>0</v>
      </c>
      <c r="C807" s="3">
        <f>IF(Расчет!J821='ФОРМУЛЫ!'!$B$3,Расчет!G821*Расчет!I821/100,IF(Расчет!J821='ФОРМУЛЫ!'!$B$4,Расчет!I821*Расчет!$N$28,IF(Расчет!J821='ФОРМУЛЫ!'!$B$5,Расчет!I821,IF(Расчет!J821='ФОРМУЛЫ!'!$B$6,Расчет!I821*Расчет!$O$28,0))))</f>
        <v>0</v>
      </c>
      <c r="D807" s="3">
        <f>C807*Расчет!E821</f>
        <v>0</v>
      </c>
      <c r="E807" s="3">
        <f t="shared" si="97"/>
        <v>0</v>
      </c>
      <c r="F807" s="3">
        <f>E807*Расчет!E821</f>
        <v>0</v>
      </c>
      <c r="G807" s="3">
        <f>IF(Расчет!M821="",'ФОРМУЛЫ!'!E807*(100+Расчет!$M$28)/100,'ФОРМУЛЫ!'!E807*(100+Расчет!M821)/100)</f>
        <v>0</v>
      </c>
      <c r="H807" s="7">
        <f>IF(Расчет!M821="",ROUND(Расчет!K821*(1+Расчет!$M$28/100),0),ROUND(Расчет!K821*(1+Расчет!M821/100),0))</f>
        <v>0</v>
      </c>
      <c r="I807" s="7">
        <f>IF(Расчет!M821="",(Расчет!$M$28+100)/100,(Расчет!M821+100)/100)</f>
        <v>1.2</v>
      </c>
      <c r="J807" s="5">
        <f>IF(Расчет!P821="",IF($O$16=0,'ФОРМУЛЫ!'!H807,ROUND(Расчет!K821*'ФОРМУЛЫ!'!I807+L807,0)),Расчет!P821)</f>
        <v>0</v>
      </c>
      <c r="K807" s="5">
        <f>J807*Расчет!E821</f>
        <v>0</v>
      </c>
      <c r="L807" s="3">
        <f>IF($O$16=0,0,$M$16*(Расчет!K821/$O$16))</f>
        <v>0</v>
      </c>
      <c r="O807" s="3">
        <f>IF(Расчет!P821=0,Расчет!L821,0)</f>
        <v>0</v>
      </c>
      <c r="P807" s="12">
        <f t="shared" si="98"/>
        <v>0</v>
      </c>
      <c r="Q807" s="3">
        <f>IF(Расчет!H821='ФОРМУЛЫ!'!$B$5,'ФОРМУЛЫ!'!A807,0)</f>
        <v>0</v>
      </c>
      <c r="R807" s="3">
        <f>IF(Расчет!H821='ФОРМУЛЫ!'!$B$4,'ФОРМУЛЫ!'!A807,0)</f>
        <v>0</v>
      </c>
      <c r="S807" s="3">
        <f>IF(Расчет!H821='ФОРМУЛЫ!'!$B$6,'ФОРМУЛЫ!'!A807,0)</f>
        <v>0</v>
      </c>
      <c r="T807" s="5">
        <f>ROUND((IF(Расчет!R821='ФОРМУЛЫ!'!$E$3,(A807-A807/1.18),IF(Расчет!R821='ФОРМУЛЫ!'!$E$4,0,IF(Расчет!R821='ФОРМУЛЫ!'!$E$5,(A807-A807/1.1),X))))*Расчет!E821,2)</f>
        <v>0</v>
      </c>
      <c r="U807" s="3">
        <f>ROUND((IF(Расчет!R821='ФОРМУЛЫ!'!$E$3,(J807-J807/1.18),IF(Расчет!R821='ФОРМУЛЫ!'!$E$4,0,IF(Расчет!R821='ФОРМУЛЫ!'!$E$5,(J807-J807/1.1),X))))*Расчет!E821,2)</f>
        <v>0</v>
      </c>
      <c r="V807" s="3">
        <f>ROUND((J807-J807/1.18)*Расчет!E821,2)</f>
        <v>0</v>
      </c>
      <c r="W807" s="3">
        <f>ROUND(A807*Расчет!E821*0.21/365,2)</f>
        <v>0</v>
      </c>
      <c r="X807" s="3">
        <f t="shared" si="99"/>
        <v>0</v>
      </c>
      <c r="Y807" s="3">
        <f>IF(($Q$2-Расчет!X821)&gt;0,($Q$2-Расчет!X821),0)</f>
        <v>0</v>
      </c>
      <c r="Z807" s="3">
        <f t="shared" si="100"/>
        <v>0</v>
      </c>
      <c r="AA807" s="3">
        <f>IF(IF(Y807&gt;0,$Q$3-$Q$2,$Q$3-Расчет!X821)&gt;0,IF(Y807&gt;0,$Q$3-$Q$2,$Q$3-Расчет!X821),0)</f>
        <v>0</v>
      </c>
      <c r="AB807" s="3">
        <f t="shared" si="101"/>
        <v>0</v>
      </c>
      <c r="AC807" s="3">
        <f>IF(IF(AA807&gt;0,$Q$4-$Q$3,$Q$4-Расчет!X821)&gt;0,IF(AA807&gt;0,$Q$4-$Q$3,$Q$4-Расчет!X821),0)</f>
        <v>0</v>
      </c>
      <c r="AD807" s="3">
        <f t="shared" si="102"/>
        <v>0</v>
      </c>
      <c r="AE807" s="3">
        <f>IF(IF(AC807&gt;0,$Q$5-$Q$4,$Q$5-Расчет!X821)&gt;0,IF(AC807&gt;0,$Q$5-$Q$4,$Q$5-Расчет!X821),0)</f>
        <v>0</v>
      </c>
      <c r="AF807" s="3">
        <f t="shared" si="103"/>
        <v>0</v>
      </c>
      <c r="AG807" s="3">
        <f>IF(IF(AE807&gt;0,$Q$6-$Q$5,$Q$6-Расчет!X821)&gt;0,IF(AE807&gt;0,$Q$6-$Q$5,$Q$6-Расчет!X821),0)</f>
        <v>0</v>
      </c>
      <c r="AH807" s="3">
        <f t="shared" si="104"/>
        <v>0</v>
      </c>
    </row>
    <row r="808" spans="1:34" x14ac:dyDescent="0.25">
      <c r="A808" s="3">
        <f>IF(Расчет!H822='ФОРМУЛЫ!'!$B$4,Расчет!G822*Расчет!$N$28,IF(Расчет!H822='ФОРМУЛЫ!'!$B$5,Расчет!G822,IF(Расчет!H822='ФОРМУЛЫ!'!$B$6,Расчет!G822*Расчет!$O$28,0)))</f>
        <v>0</v>
      </c>
      <c r="B808" s="3">
        <f>A808*Расчет!E822</f>
        <v>0</v>
      </c>
      <c r="C808" s="3">
        <f>IF(Расчет!J822='ФОРМУЛЫ!'!$B$3,Расчет!G822*Расчет!I822/100,IF(Расчет!J822='ФОРМУЛЫ!'!$B$4,Расчет!I822*Расчет!$N$28,IF(Расчет!J822='ФОРМУЛЫ!'!$B$5,Расчет!I822,IF(Расчет!J822='ФОРМУЛЫ!'!$B$6,Расчет!I822*Расчет!$O$28,0))))</f>
        <v>0</v>
      </c>
      <c r="D808" s="3">
        <f>C808*Расчет!E822</f>
        <v>0</v>
      </c>
      <c r="E808" s="3">
        <f t="shared" si="97"/>
        <v>0</v>
      </c>
      <c r="F808" s="3">
        <f>E808*Расчет!E822</f>
        <v>0</v>
      </c>
      <c r="G808" s="3">
        <f>IF(Расчет!M822="",'ФОРМУЛЫ!'!E808*(100+Расчет!$M$28)/100,'ФОРМУЛЫ!'!E808*(100+Расчет!M822)/100)</f>
        <v>0</v>
      </c>
      <c r="H808" s="7">
        <f>IF(Расчет!M822="",ROUND(Расчет!K822*(1+Расчет!$M$28/100),0),ROUND(Расчет!K822*(1+Расчет!M822/100),0))</f>
        <v>0</v>
      </c>
      <c r="I808" s="7">
        <f>IF(Расчет!M822="",(Расчет!$M$28+100)/100,(Расчет!M822+100)/100)</f>
        <v>1.2</v>
      </c>
      <c r="J808" s="5">
        <f>IF(Расчет!P822="",IF($O$16=0,'ФОРМУЛЫ!'!H808,ROUND(Расчет!K822*'ФОРМУЛЫ!'!I808+L808,0)),Расчет!P822)</f>
        <v>0</v>
      </c>
      <c r="K808" s="5">
        <f>J808*Расчет!E822</f>
        <v>0</v>
      </c>
      <c r="L808" s="3">
        <f>IF($O$16=0,0,$M$16*(Расчет!K822/$O$16))</f>
        <v>0</v>
      </c>
      <c r="O808" s="3">
        <f>IF(Расчет!P822=0,Расчет!L822,0)</f>
        <v>0</v>
      </c>
      <c r="P808" s="12">
        <f t="shared" si="98"/>
        <v>0</v>
      </c>
      <c r="Q808" s="3">
        <f>IF(Расчет!H822='ФОРМУЛЫ!'!$B$5,'ФОРМУЛЫ!'!A808,0)</f>
        <v>0</v>
      </c>
      <c r="R808" s="3">
        <f>IF(Расчет!H822='ФОРМУЛЫ!'!$B$4,'ФОРМУЛЫ!'!A808,0)</f>
        <v>0</v>
      </c>
      <c r="S808" s="3">
        <f>IF(Расчет!H822='ФОРМУЛЫ!'!$B$6,'ФОРМУЛЫ!'!A808,0)</f>
        <v>0</v>
      </c>
      <c r="T808" s="5">
        <f>ROUND((IF(Расчет!R822='ФОРМУЛЫ!'!$E$3,(A808-A808/1.18),IF(Расчет!R822='ФОРМУЛЫ!'!$E$4,0,IF(Расчет!R822='ФОРМУЛЫ!'!$E$5,(A808-A808/1.1),X))))*Расчет!E822,2)</f>
        <v>0</v>
      </c>
      <c r="U808" s="3">
        <f>ROUND((IF(Расчет!R822='ФОРМУЛЫ!'!$E$3,(J808-J808/1.18),IF(Расчет!R822='ФОРМУЛЫ!'!$E$4,0,IF(Расчет!R822='ФОРМУЛЫ!'!$E$5,(J808-J808/1.1),X))))*Расчет!E822,2)</f>
        <v>0</v>
      </c>
      <c r="V808" s="3">
        <f>ROUND((J808-J808/1.18)*Расчет!E822,2)</f>
        <v>0</v>
      </c>
      <c r="W808" s="3">
        <f>ROUND(A808*Расчет!E822*0.21/365,2)</f>
        <v>0</v>
      </c>
      <c r="X808" s="3">
        <f t="shared" si="99"/>
        <v>0</v>
      </c>
      <c r="Y808" s="3">
        <f>IF(($Q$2-Расчет!X822)&gt;0,($Q$2-Расчет!X822),0)</f>
        <v>0</v>
      </c>
      <c r="Z808" s="3">
        <f t="shared" si="100"/>
        <v>0</v>
      </c>
      <c r="AA808" s="3">
        <f>IF(IF(Y808&gt;0,$Q$3-$Q$2,$Q$3-Расчет!X822)&gt;0,IF(Y808&gt;0,$Q$3-$Q$2,$Q$3-Расчет!X822),0)</f>
        <v>0</v>
      </c>
      <c r="AB808" s="3">
        <f t="shared" si="101"/>
        <v>0</v>
      </c>
      <c r="AC808" s="3">
        <f>IF(IF(AA808&gt;0,$Q$4-$Q$3,$Q$4-Расчет!X822)&gt;0,IF(AA808&gt;0,$Q$4-$Q$3,$Q$4-Расчет!X822),0)</f>
        <v>0</v>
      </c>
      <c r="AD808" s="3">
        <f t="shared" si="102"/>
        <v>0</v>
      </c>
      <c r="AE808" s="3">
        <f>IF(IF(AC808&gt;0,$Q$5-$Q$4,$Q$5-Расчет!X822)&gt;0,IF(AC808&gt;0,$Q$5-$Q$4,$Q$5-Расчет!X822),0)</f>
        <v>0</v>
      </c>
      <c r="AF808" s="3">
        <f t="shared" si="103"/>
        <v>0</v>
      </c>
      <c r="AG808" s="3">
        <f>IF(IF(AE808&gt;0,$Q$6-$Q$5,$Q$6-Расчет!X822)&gt;0,IF(AE808&gt;0,$Q$6-$Q$5,$Q$6-Расчет!X822),0)</f>
        <v>0</v>
      </c>
      <c r="AH808" s="3">
        <f t="shared" si="104"/>
        <v>0</v>
      </c>
    </row>
    <row r="809" spans="1:34" x14ac:dyDescent="0.25">
      <c r="A809" s="3">
        <f>IF(Расчет!H823='ФОРМУЛЫ!'!$B$4,Расчет!G823*Расчет!$N$28,IF(Расчет!H823='ФОРМУЛЫ!'!$B$5,Расчет!G823,IF(Расчет!H823='ФОРМУЛЫ!'!$B$6,Расчет!G823*Расчет!$O$28,0)))</f>
        <v>0</v>
      </c>
      <c r="B809" s="3">
        <f>A809*Расчет!E823</f>
        <v>0</v>
      </c>
      <c r="C809" s="3">
        <f>IF(Расчет!J823='ФОРМУЛЫ!'!$B$3,Расчет!G823*Расчет!I823/100,IF(Расчет!J823='ФОРМУЛЫ!'!$B$4,Расчет!I823*Расчет!$N$28,IF(Расчет!J823='ФОРМУЛЫ!'!$B$5,Расчет!I823,IF(Расчет!J823='ФОРМУЛЫ!'!$B$6,Расчет!I823*Расчет!$O$28,0))))</f>
        <v>0</v>
      </c>
      <c r="D809" s="3">
        <f>C809*Расчет!E823</f>
        <v>0</v>
      </c>
      <c r="E809" s="3">
        <f t="shared" si="97"/>
        <v>0</v>
      </c>
      <c r="F809" s="3">
        <f>E809*Расчет!E823</f>
        <v>0</v>
      </c>
      <c r="G809" s="3">
        <f>IF(Расчет!M823="",'ФОРМУЛЫ!'!E809*(100+Расчет!$M$28)/100,'ФОРМУЛЫ!'!E809*(100+Расчет!M823)/100)</f>
        <v>0</v>
      </c>
      <c r="H809" s="7">
        <f>IF(Расчет!M823="",ROUND(Расчет!K823*(1+Расчет!$M$28/100),0),ROUND(Расчет!K823*(1+Расчет!M823/100),0))</f>
        <v>0</v>
      </c>
      <c r="I809" s="7">
        <f>IF(Расчет!M823="",(Расчет!$M$28+100)/100,(Расчет!M823+100)/100)</f>
        <v>1.2</v>
      </c>
      <c r="J809" s="5">
        <f>IF(Расчет!P823="",IF($O$16=0,'ФОРМУЛЫ!'!H809,ROUND(Расчет!K823*'ФОРМУЛЫ!'!I809+L809,0)),Расчет!P823)</f>
        <v>0</v>
      </c>
      <c r="K809" s="5">
        <f>J809*Расчет!E823</f>
        <v>0</v>
      </c>
      <c r="L809" s="3">
        <f>IF($O$16=0,0,$M$16*(Расчет!K823/$O$16))</f>
        <v>0</v>
      </c>
      <c r="O809" s="3">
        <f>IF(Расчет!P823=0,Расчет!L823,0)</f>
        <v>0</v>
      </c>
      <c r="P809" s="12">
        <f t="shared" si="98"/>
        <v>0</v>
      </c>
      <c r="Q809" s="3">
        <f>IF(Расчет!H823='ФОРМУЛЫ!'!$B$5,'ФОРМУЛЫ!'!A809,0)</f>
        <v>0</v>
      </c>
      <c r="R809" s="3">
        <f>IF(Расчет!H823='ФОРМУЛЫ!'!$B$4,'ФОРМУЛЫ!'!A809,0)</f>
        <v>0</v>
      </c>
      <c r="S809" s="3">
        <f>IF(Расчет!H823='ФОРМУЛЫ!'!$B$6,'ФОРМУЛЫ!'!A809,0)</f>
        <v>0</v>
      </c>
      <c r="T809" s="5">
        <f>ROUND((IF(Расчет!R823='ФОРМУЛЫ!'!$E$3,(A809-A809/1.18),IF(Расчет!R823='ФОРМУЛЫ!'!$E$4,0,IF(Расчет!R823='ФОРМУЛЫ!'!$E$5,(A809-A809/1.1),X))))*Расчет!E823,2)</f>
        <v>0</v>
      </c>
      <c r="U809" s="3">
        <f>ROUND((IF(Расчет!R823='ФОРМУЛЫ!'!$E$3,(J809-J809/1.18),IF(Расчет!R823='ФОРМУЛЫ!'!$E$4,0,IF(Расчет!R823='ФОРМУЛЫ!'!$E$5,(J809-J809/1.1),X))))*Расчет!E823,2)</f>
        <v>0</v>
      </c>
      <c r="V809" s="3">
        <f>ROUND((J809-J809/1.18)*Расчет!E823,2)</f>
        <v>0</v>
      </c>
      <c r="W809" s="3">
        <f>ROUND(A809*Расчет!E823*0.21/365,2)</f>
        <v>0</v>
      </c>
      <c r="X809" s="3">
        <f t="shared" si="99"/>
        <v>0</v>
      </c>
      <c r="Y809" s="3">
        <f>IF(($Q$2-Расчет!X823)&gt;0,($Q$2-Расчет!X823),0)</f>
        <v>0</v>
      </c>
      <c r="Z809" s="3">
        <f t="shared" si="100"/>
        <v>0</v>
      </c>
      <c r="AA809" s="3">
        <f>IF(IF(Y809&gt;0,$Q$3-$Q$2,$Q$3-Расчет!X823)&gt;0,IF(Y809&gt;0,$Q$3-$Q$2,$Q$3-Расчет!X823),0)</f>
        <v>0</v>
      </c>
      <c r="AB809" s="3">
        <f t="shared" si="101"/>
        <v>0</v>
      </c>
      <c r="AC809" s="3">
        <f>IF(IF(AA809&gt;0,$Q$4-$Q$3,$Q$4-Расчет!X823)&gt;0,IF(AA809&gt;0,$Q$4-$Q$3,$Q$4-Расчет!X823),0)</f>
        <v>0</v>
      </c>
      <c r="AD809" s="3">
        <f t="shared" si="102"/>
        <v>0</v>
      </c>
      <c r="AE809" s="3">
        <f>IF(IF(AC809&gt;0,$Q$5-$Q$4,$Q$5-Расчет!X823)&gt;0,IF(AC809&gt;0,$Q$5-$Q$4,$Q$5-Расчет!X823),0)</f>
        <v>0</v>
      </c>
      <c r="AF809" s="3">
        <f t="shared" si="103"/>
        <v>0</v>
      </c>
      <c r="AG809" s="3">
        <f>IF(IF(AE809&gt;0,$Q$6-$Q$5,$Q$6-Расчет!X823)&gt;0,IF(AE809&gt;0,$Q$6-$Q$5,$Q$6-Расчет!X823),0)</f>
        <v>0</v>
      </c>
      <c r="AH809" s="3">
        <f t="shared" si="104"/>
        <v>0</v>
      </c>
    </row>
    <row r="810" spans="1:34" x14ac:dyDescent="0.25">
      <c r="A810" s="3">
        <f>IF(Расчет!H824='ФОРМУЛЫ!'!$B$4,Расчет!G824*Расчет!$N$28,IF(Расчет!H824='ФОРМУЛЫ!'!$B$5,Расчет!G824,IF(Расчет!H824='ФОРМУЛЫ!'!$B$6,Расчет!G824*Расчет!$O$28,0)))</f>
        <v>0</v>
      </c>
      <c r="B810" s="3">
        <f>A810*Расчет!E824</f>
        <v>0</v>
      </c>
      <c r="C810" s="3">
        <f>IF(Расчет!J824='ФОРМУЛЫ!'!$B$3,Расчет!G824*Расчет!I824/100,IF(Расчет!J824='ФОРМУЛЫ!'!$B$4,Расчет!I824*Расчет!$N$28,IF(Расчет!J824='ФОРМУЛЫ!'!$B$5,Расчет!I824,IF(Расчет!J824='ФОРМУЛЫ!'!$B$6,Расчет!I824*Расчет!$O$28,0))))</f>
        <v>0</v>
      </c>
      <c r="D810" s="3">
        <f>C810*Расчет!E824</f>
        <v>0</v>
      </c>
      <c r="E810" s="3">
        <f t="shared" si="97"/>
        <v>0</v>
      </c>
      <c r="F810" s="3">
        <f>E810*Расчет!E824</f>
        <v>0</v>
      </c>
      <c r="G810" s="3">
        <f>IF(Расчет!M824="",'ФОРМУЛЫ!'!E810*(100+Расчет!$M$28)/100,'ФОРМУЛЫ!'!E810*(100+Расчет!M824)/100)</f>
        <v>0</v>
      </c>
      <c r="H810" s="7">
        <f>IF(Расчет!M824="",ROUND(Расчет!K824*(1+Расчет!$M$28/100),0),ROUND(Расчет!K824*(1+Расчет!M824/100),0))</f>
        <v>0</v>
      </c>
      <c r="I810" s="7">
        <f>IF(Расчет!M824="",(Расчет!$M$28+100)/100,(Расчет!M824+100)/100)</f>
        <v>1.2</v>
      </c>
      <c r="J810" s="5">
        <f>IF(Расчет!P824="",IF($O$16=0,'ФОРМУЛЫ!'!H810,ROUND(Расчет!K824*'ФОРМУЛЫ!'!I810+L810,0)),Расчет!P824)</f>
        <v>0</v>
      </c>
      <c r="K810" s="5">
        <f>J810*Расчет!E824</f>
        <v>0</v>
      </c>
      <c r="L810" s="3">
        <f>IF($O$16=0,0,$M$16*(Расчет!K824/$O$16))</f>
        <v>0</v>
      </c>
      <c r="O810" s="3">
        <f>IF(Расчет!P824=0,Расчет!L824,0)</f>
        <v>0</v>
      </c>
      <c r="P810" s="12">
        <f t="shared" si="98"/>
        <v>0</v>
      </c>
      <c r="Q810" s="3">
        <f>IF(Расчет!H824='ФОРМУЛЫ!'!$B$5,'ФОРМУЛЫ!'!A810,0)</f>
        <v>0</v>
      </c>
      <c r="R810" s="3">
        <f>IF(Расчет!H824='ФОРМУЛЫ!'!$B$4,'ФОРМУЛЫ!'!A810,0)</f>
        <v>0</v>
      </c>
      <c r="S810" s="3">
        <f>IF(Расчет!H824='ФОРМУЛЫ!'!$B$6,'ФОРМУЛЫ!'!A810,0)</f>
        <v>0</v>
      </c>
      <c r="T810" s="5">
        <f>ROUND((IF(Расчет!R824='ФОРМУЛЫ!'!$E$3,(A810-A810/1.18),IF(Расчет!R824='ФОРМУЛЫ!'!$E$4,0,IF(Расчет!R824='ФОРМУЛЫ!'!$E$5,(A810-A810/1.1),X))))*Расчет!E824,2)</f>
        <v>0</v>
      </c>
      <c r="U810" s="3">
        <f>ROUND((IF(Расчет!R824='ФОРМУЛЫ!'!$E$3,(J810-J810/1.18),IF(Расчет!R824='ФОРМУЛЫ!'!$E$4,0,IF(Расчет!R824='ФОРМУЛЫ!'!$E$5,(J810-J810/1.1),X))))*Расчет!E824,2)</f>
        <v>0</v>
      </c>
      <c r="V810" s="3">
        <f>ROUND((J810-J810/1.18)*Расчет!E824,2)</f>
        <v>0</v>
      </c>
      <c r="W810" s="3">
        <f>ROUND(A810*Расчет!E824*0.21/365,2)</f>
        <v>0</v>
      </c>
      <c r="X810" s="3">
        <f t="shared" si="99"/>
        <v>0</v>
      </c>
      <c r="Y810" s="3">
        <f>IF(($Q$2-Расчет!X824)&gt;0,($Q$2-Расчет!X824),0)</f>
        <v>0</v>
      </c>
      <c r="Z810" s="3">
        <f t="shared" si="100"/>
        <v>0</v>
      </c>
      <c r="AA810" s="3">
        <f>IF(IF(Y810&gt;0,$Q$3-$Q$2,$Q$3-Расчет!X824)&gt;0,IF(Y810&gt;0,$Q$3-$Q$2,$Q$3-Расчет!X824),0)</f>
        <v>0</v>
      </c>
      <c r="AB810" s="3">
        <f t="shared" si="101"/>
        <v>0</v>
      </c>
      <c r="AC810" s="3">
        <f>IF(IF(AA810&gt;0,$Q$4-$Q$3,$Q$4-Расчет!X824)&gt;0,IF(AA810&gt;0,$Q$4-$Q$3,$Q$4-Расчет!X824),0)</f>
        <v>0</v>
      </c>
      <c r="AD810" s="3">
        <f t="shared" si="102"/>
        <v>0</v>
      </c>
      <c r="AE810" s="3">
        <f>IF(IF(AC810&gt;0,$Q$5-$Q$4,$Q$5-Расчет!X824)&gt;0,IF(AC810&gt;0,$Q$5-$Q$4,$Q$5-Расчет!X824),0)</f>
        <v>0</v>
      </c>
      <c r="AF810" s="3">
        <f t="shared" si="103"/>
        <v>0</v>
      </c>
      <c r="AG810" s="3">
        <f>IF(IF(AE810&gt;0,$Q$6-$Q$5,$Q$6-Расчет!X824)&gt;0,IF(AE810&gt;0,$Q$6-$Q$5,$Q$6-Расчет!X824),0)</f>
        <v>0</v>
      </c>
      <c r="AH810" s="3">
        <f t="shared" si="104"/>
        <v>0</v>
      </c>
    </row>
    <row r="811" spans="1:34" x14ac:dyDescent="0.25">
      <c r="A811" s="3">
        <f>IF(Расчет!H825='ФОРМУЛЫ!'!$B$4,Расчет!G825*Расчет!$N$28,IF(Расчет!H825='ФОРМУЛЫ!'!$B$5,Расчет!G825,IF(Расчет!H825='ФОРМУЛЫ!'!$B$6,Расчет!G825*Расчет!$O$28,0)))</f>
        <v>0</v>
      </c>
      <c r="B811" s="3">
        <f>A811*Расчет!E825</f>
        <v>0</v>
      </c>
      <c r="C811" s="3">
        <f>IF(Расчет!J825='ФОРМУЛЫ!'!$B$3,Расчет!G825*Расчет!I825/100,IF(Расчет!J825='ФОРМУЛЫ!'!$B$4,Расчет!I825*Расчет!$N$28,IF(Расчет!J825='ФОРМУЛЫ!'!$B$5,Расчет!I825,IF(Расчет!J825='ФОРМУЛЫ!'!$B$6,Расчет!I825*Расчет!$O$28,0))))</f>
        <v>0</v>
      </c>
      <c r="D811" s="3">
        <f>C811*Расчет!E825</f>
        <v>0</v>
      </c>
      <c r="E811" s="3">
        <f t="shared" si="97"/>
        <v>0</v>
      </c>
      <c r="F811" s="3">
        <f>E811*Расчет!E825</f>
        <v>0</v>
      </c>
      <c r="G811" s="3">
        <f>IF(Расчет!M825="",'ФОРМУЛЫ!'!E811*(100+Расчет!$M$28)/100,'ФОРМУЛЫ!'!E811*(100+Расчет!M825)/100)</f>
        <v>0</v>
      </c>
      <c r="H811" s="7">
        <f>IF(Расчет!M825="",ROUND(Расчет!K825*(1+Расчет!$M$28/100),0),ROUND(Расчет!K825*(1+Расчет!M825/100),0))</f>
        <v>0</v>
      </c>
      <c r="I811" s="7">
        <f>IF(Расчет!M825="",(Расчет!$M$28+100)/100,(Расчет!M825+100)/100)</f>
        <v>1.2</v>
      </c>
      <c r="J811" s="5">
        <f>IF(Расчет!P825="",IF($O$16=0,'ФОРМУЛЫ!'!H811,ROUND(Расчет!K825*'ФОРМУЛЫ!'!I811+L811,0)),Расчет!P825)</f>
        <v>0</v>
      </c>
      <c r="K811" s="5">
        <f>J811*Расчет!E825</f>
        <v>0</v>
      </c>
      <c r="L811" s="3">
        <f>IF($O$16=0,0,$M$16*(Расчет!K825/$O$16))</f>
        <v>0</v>
      </c>
      <c r="O811" s="3">
        <f>IF(Расчет!P825=0,Расчет!L825,0)</f>
        <v>0</v>
      </c>
      <c r="P811" s="12">
        <f t="shared" si="98"/>
        <v>0</v>
      </c>
      <c r="Q811" s="3">
        <f>IF(Расчет!H825='ФОРМУЛЫ!'!$B$5,'ФОРМУЛЫ!'!A811,0)</f>
        <v>0</v>
      </c>
      <c r="R811" s="3">
        <f>IF(Расчет!H825='ФОРМУЛЫ!'!$B$4,'ФОРМУЛЫ!'!A811,0)</f>
        <v>0</v>
      </c>
      <c r="S811" s="3">
        <f>IF(Расчет!H825='ФОРМУЛЫ!'!$B$6,'ФОРМУЛЫ!'!A811,0)</f>
        <v>0</v>
      </c>
      <c r="T811" s="5">
        <f>ROUND((IF(Расчет!R825='ФОРМУЛЫ!'!$E$3,(A811-A811/1.18),IF(Расчет!R825='ФОРМУЛЫ!'!$E$4,0,IF(Расчет!R825='ФОРМУЛЫ!'!$E$5,(A811-A811/1.1),X))))*Расчет!E825,2)</f>
        <v>0</v>
      </c>
      <c r="U811" s="3">
        <f>ROUND((IF(Расчет!R825='ФОРМУЛЫ!'!$E$3,(J811-J811/1.18),IF(Расчет!R825='ФОРМУЛЫ!'!$E$4,0,IF(Расчет!R825='ФОРМУЛЫ!'!$E$5,(J811-J811/1.1),X))))*Расчет!E825,2)</f>
        <v>0</v>
      </c>
      <c r="V811" s="3">
        <f>ROUND((J811-J811/1.18)*Расчет!E825,2)</f>
        <v>0</v>
      </c>
      <c r="W811" s="3">
        <f>ROUND(A811*Расчет!E825*0.21/365,2)</f>
        <v>0</v>
      </c>
      <c r="X811" s="3">
        <f t="shared" si="99"/>
        <v>0</v>
      </c>
      <c r="Y811" s="3">
        <f>IF(($Q$2-Расчет!X825)&gt;0,($Q$2-Расчет!X825),0)</f>
        <v>0</v>
      </c>
      <c r="Z811" s="3">
        <f t="shared" si="100"/>
        <v>0</v>
      </c>
      <c r="AA811" s="3">
        <f>IF(IF(Y811&gt;0,$Q$3-$Q$2,$Q$3-Расчет!X825)&gt;0,IF(Y811&gt;0,$Q$3-$Q$2,$Q$3-Расчет!X825),0)</f>
        <v>0</v>
      </c>
      <c r="AB811" s="3">
        <f t="shared" si="101"/>
        <v>0</v>
      </c>
      <c r="AC811" s="3">
        <f>IF(IF(AA811&gt;0,$Q$4-$Q$3,$Q$4-Расчет!X825)&gt;0,IF(AA811&gt;0,$Q$4-$Q$3,$Q$4-Расчет!X825),0)</f>
        <v>0</v>
      </c>
      <c r="AD811" s="3">
        <f t="shared" si="102"/>
        <v>0</v>
      </c>
      <c r="AE811" s="3">
        <f>IF(IF(AC811&gt;0,$Q$5-$Q$4,$Q$5-Расчет!X825)&gt;0,IF(AC811&gt;0,$Q$5-$Q$4,$Q$5-Расчет!X825),0)</f>
        <v>0</v>
      </c>
      <c r="AF811" s="3">
        <f t="shared" si="103"/>
        <v>0</v>
      </c>
      <c r="AG811" s="3">
        <f>IF(IF(AE811&gt;0,$Q$6-$Q$5,$Q$6-Расчет!X825)&gt;0,IF(AE811&gt;0,$Q$6-$Q$5,$Q$6-Расчет!X825),0)</f>
        <v>0</v>
      </c>
      <c r="AH811" s="3">
        <f t="shared" si="104"/>
        <v>0</v>
      </c>
    </row>
    <row r="812" spans="1:34" x14ac:dyDescent="0.25">
      <c r="A812" s="3">
        <f>IF(Расчет!H826='ФОРМУЛЫ!'!$B$4,Расчет!G826*Расчет!$N$28,IF(Расчет!H826='ФОРМУЛЫ!'!$B$5,Расчет!G826,IF(Расчет!H826='ФОРМУЛЫ!'!$B$6,Расчет!G826*Расчет!$O$28,0)))</f>
        <v>0</v>
      </c>
      <c r="B812" s="3">
        <f>A812*Расчет!E826</f>
        <v>0</v>
      </c>
      <c r="C812" s="3">
        <f>IF(Расчет!J826='ФОРМУЛЫ!'!$B$3,Расчет!G826*Расчет!I826/100,IF(Расчет!J826='ФОРМУЛЫ!'!$B$4,Расчет!I826*Расчет!$N$28,IF(Расчет!J826='ФОРМУЛЫ!'!$B$5,Расчет!I826,IF(Расчет!J826='ФОРМУЛЫ!'!$B$6,Расчет!I826*Расчет!$O$28,0))))</f>
        <v>0</v>
      </c>
      <c r="D812" s="3">
        <f>C812*Расчет!E826</f>
        <v>0</v>
      </c>
      <c r="E812" s="3">
        <f t="shared" si="97"/>
        <v>0</v>
      </c>
      <c r="F812" s="3">
        <f>E812*Расчет!E826</f>
        <v>0</v>
      </c>
      <c r="G812" s="3">
        <f>IF(Расчет!M826="",'ФОРМУЛЫ!'!E812*(100+Расчет!$M$28)/100,'ФОРМУЛЫ!'!E812*(100+Расчет!M826)/100)</f>
        <v>0</v>
      </c>
      <c r="H812" s="7">
        <f>IF(Расчет!M826="",ROUND(Расчет!K826*(1+Расчет!$M$28/100),0),ROUND(Расчет!K826*(1+Расчет!M826/100),0))</f>
        <v>0</v>
      </c>
      <c r="I812" s="7">
        <f>IF(Расчет!M826="",(Расчет!$M$28+100)/100,(Расчет!M826+100)/100)</f>
        <v>1.2</v>
      </c>
      <c r="J812" s="5">
        <f>IF(Расчет!P826="",IF($O$16=0,'ФОРМУЛЫ!'!H812,ROUND(Расчет!K826*'ФОРМУЛЫ!'!I812+L812,0)),Расчет!P826)</f>
        <v>0</v>
      </c>
      <c r="K812" s="5">
        <f>J812*Расчет!E826</f>
        <v>0</v>
      </c>
      <c r="L812" s="3">
        <f>IF($O$16=0,0,$M$16*(Расчет!K826/$O$16))</f>
        <v>0</v>
      </c>
      <c r="O812" s="3">
        <f>IF(Расчет!P826=0,Расчет!L826,0)</f>
        <v>0</v>
      </c>
      <c r="P812" s="12">
        <f t="shared" si="98"/>
        <v>0</v>
      </c>
      <c r="Q812" s="3">
        <f>IF(Расчет!H826='ФОРМУЛЫ!'!$B$5,'ФОРМУЛЫ!'!A812,0)</f>
        <v>0</v>
      </c>
      <c r="R812" s="3">
        <f>IF(Расчет!H826='ФОРМУЛЫ!'!$B$4,'ФОРМУЛЫ!'!A812,0)</f>
        <v>0</v>
      </c>
      <c r="S812" s="3">
        <f>IF(Расчет!H826='ФОРМУЛЫ!'!$B$6,'ФОРМУЛЫ!'!A812,0)</f>
        <v>0</v>
      </c>
      <c r="T812" s="5">
        <f>ROUND((IF(Расчет!R826='ФОРМУЛЫ!'!$E$3,(A812-A812/1.18),IF(Расчет!R826='ФОРМУЛЫ!'!$E$4,0,IF(Расчет!R826='ФОРМУЛЫ!'!$E$5,(A812-A812/1.1),X))))*Расчет!E826,2)</f>
        <v>0</v>
      </c>
      <c r="U812" s="3">
        <f>ROUND((IF(Расчет!R826='ФОРМУЛЫ!'!$E$3,(J812-J812/1.18),IF(Расчет!R826='ФОРМУЛЫ!'!$E$4,0,IF(Расчет!R826='ФОРМУЛЫ!'!$E$5,(J812-J812/1.1),X))))*Расчет!E826,2)</f>
        <v>0</v>
      </c>
      <c r="V812" s="3">
        <f>ROUND((J812-J812/1.18)*Расчет!E826,2)</f>
        <v>0</v>
      </c>
      <c r="W812" s="3">
        <f>ROUND(A812*Расчет!E826*0.21/365,2)</f>
        <v>0</v>
      </c>
      <c r="X812" s="3">
        <f t="shared" si="99"/>
        <v>0</v>
      </c>
      <c r="Y812" s="3">
        <f>IF(($Q$2-Расчет!X826)&gt;0,($Q$2-Расчет!X826),0)</f>
        <v>0</v>
      </c>
      <c r="Z812" s="3">
        <f t="shared" si="100"/>
        <v>0</v>
      </c>
      <c r="AA812" s="3">
        <f>IF(IF(Y812&gt;0,$Q$3-$Q$2,$Q$3-Расчет!X826)&gt;0,IF(Y812&gt;0,$Q$3-$Q$2,$Q$3-Расчет!X826),0)</f>
        <v>0</v>
      </c>
      <c r="AB812" s="3">
        <f t="shared" si="101"/>
        <v>0</v>
      </c>
      <c r="AC812" s="3">
        <f>IF(IF(AA812&gt;0,$Q$4-$Q$3,$Q$4-Расчет!X826)&gt;0,IF(AA812&gt;0,$Q$4-$Q$3,$Q$4-Расчет!X826),0)</f>
        <v>0</v>
      </c>
      <c r="AD812" s="3">
        <f t="shared" si="102"/>
        <v>0</v>
      </c>
      <c r="AE812" s="3">
        <f>IF(IF(AC812&gt;0,$Q$5-$Q$4,$Q$5-Расчет!X826)&gt;0,IF(AC812&gt;0,$Q$5-$Q$4,$Q$5-Расчет!X826),0)</f>
        <v>0</v>
      </c>
      <c r="AF812" s="3">
        <f t="shared" si="103"/>
        <v>0</v>
      </c>
      <c r="AG812" s="3">
        <f>IF(IF(AE812&gt;0,$Q$6-$Q$5,$Q$6-Расчет!X826)&gt;0,IF(AE812&gt;0,$Q$6-$Q$5,$Q$6-Расчет!X826),0)</f>
        <v>0</v>
      </c>
      <c r="AH812" s="3">
        <f t="shared" si="104"/>
        <v>0</v>
      </c>
    </row>
    <row r="813" spans="1:34" x14ac:dyDescent="0.25">
      <c r="A813" s="3">
        <f>IF(Расчет!H827='ФОРМУЛЫ!'!$B$4,Расчет!G827*Расчет!$N$28,IF(Расчет!H827='ФОРМУЛЫ!'!$B$5,Расчет!G827,IF(Расчет!H827='ФОРМУЛЫ!'!$B$6,Расчет!G827*Расчет!$O$28,0)))</f>
        <v>0</v>
      </c>
      <c r="B813" s="3">
        <f>A813*Расчет!E827</f>
        <v>0</v>
      </c>
      <c r="C813" s="3">
        <f>IF(Расчет!J827='ФОРМУЛЫ!'!$B$3,Расчет!G827*Расчет!I827/100,IF(Расчет!J827='ФОРМУЛЫ!'!$B$4,Расчет!I827*Расчет!$N$28,IF(Расчет!J827='ФОРМУЛЫ!'!$B$5,Расчет!I827,IF(Расчет!J827='ФОРМУЛЫ!'!$B$6,Расчет!I827*Расчет!$O$28,0))))</f>
        <v>0</v>
      </c>
      <c r="D813" s="3">
        <f>C813*Расчет!E827</f>
        <v>0</v>
      </c>
      <c r="E813" s="3">
        <f t="shared" si="97"/>
        <v>0</v>
      </c>
      <c r="F813" s="3">
        <f>E813*Расчет!E827</f>
        <v>0</v>
      </c>
      <c r="G813" s="3">
        <f>IF(Расчет!M827="",'ФОРМУЛЫ!'!E813*(100+Расчет!$M$28)/100,'ФОРМУЛЫ!'!E813*(100+Расчет!M827)/100)</f>
        <v>0</v>
      </c>
      <c r="H813" s="7">
        <f>IF(Расчет!M827="",ROUND(Расчет!K827*(1+Расчет!$M$28/100),0),ROUND(Расчет!K827*(1+Расчет!M827/100),0))</f>
        <v>0</v>
      </c>
      <c r="I813" s="7">
        <f>IF(Расчет!M827="",(Расчет!$M$28+100)/100,(Расчет!M827+100)/100)</f>
        <v>1.2</v>
      </c>
      <c r="J813" s="5">
        <f>IF(Расчет!P827="",IF($O$16=0,'ФОРМУЛЫ!'!H813,ROUND(Расчет!K827*'ФОРМУЛЫ!'!I813+L813,0)),Расчет!P827)</f>
        <v>0</v>
      </c>
      <c r="K813" s="5">
        <f>J813*Расчет!E827</f>
        <v>0</v>
      </c>
      <c r="L813" s="3">
        <f>IF($O$16=0,0,$M$16*(Расчет!K827/$O$16))</f>
        <v>0</v>
      </c>
      <c r="O813" s="3">
        <f>IF(Расчет!P827=0,Расчет!L827,0)</f>
        <v>0</v>
      </c>
      <c r="P813" s="12">
        <f t="shared" si="98"/>
        <v>0</v>
      </c>
      <c r="Q813" s="3">
        <f>IF(Расчет!H827='ФОРМУЛЫ!'!$B$5,'ФОРМУЛЫ!'!A813,0)</f>
        <v>0</v>
      </c>
      <c r="R813" s="3">
        <f>IF(Расчет!H827='ФОРМУЛЫ!'!$B$4,'ФОРМУЛЫ!'!A813,0)</f>
        <v>0</v>
      </c>
      <c r="S813" s="3">
        <f>IF(Расчет!H827='ФОРМУЛЫ!'!$B$6,'ФОРМУЛЫ!'!A813,0)</f>
        <v>0</v>
      </c>
      <c r="T813" s="5">
        <f>ROUND((IF(Расчет!R827='ФОРМУЛЫ!'!$E$3,(A813-A813/1.18),IF(Расчет!R827='ФОРМУЛЫ!'!$E$4,0,IF(Расчет!R827='ФОРМУЛЫ!'!$E$5,(A813-A813/1.1),X))))*Расчет!E827,2)</f>
        <v>0</v>
      </c>
      <c r="U813" s="3">
        <f>ROUND((IF(Расчет!R827='ФОРМУЛЫ!'!$E$3,(J813-J813/1.18),IF(Расчет!R827='ФОРМУЛЫ!'!$E$4,0,IF(Расчет!R827='ФОРМУЛЫ!'!$E$5,(J813-J813/1.1),X))))*Расчет!E827,2)</f>
        <v>0</v>
      </c>
      <c r="V813" s="3">
        <f>ROUND((J813-J813/1.18)*Расчет!E827,2)</f>
        <v>0</v>
      </c>
      <c r="W813" s="3">
        <f>ROUND(A813*Расчет!E827*0.21/365,2)</f>
        <v>0</v>
      </c>
      <c r="X813" s="3">
        <f t="shared" si="99"/>
        <v>0</v>
      </c>
      <c r="Y813" s="3">
        <f>IF(($Q$2-Расчет!X827)&gt;0,($Q$2-Расчет!X827),0)</f>
        <v>0</v>
      </c>
      <c r="Z813" s="3">
        <f t="shared" si="100"/>
        <v>0</v>
      </c>
      <c r="AA813" s="3">
        <f>IF(IF(Y813&gt;0,$Q$3-$Q$2,$Q$3-Расчет!X827)&gt;0,IF(Y813&gt;0,$Q$3-$Q$2,$Q$3-Расчет!X827),0)</f>
        <v>0</v>
      </c>
      <c r="AB813" s="3">
        <f t="shared" si="101"/>
        <v>0</v>
      </c>
      <c r="AC813" s="3">
        <f>IF(IF(AA813&gt;0,$Q$4-$Q$3,$Q$4-Расчет!X827)&gt;0,IF(AA813&gt;0,$Q$4-$Q$3,$Q$4-Расчет!X827),0)</f>
        <v>0</v>
      </c>
      <c r="AD813" s="3">
        <f t="shared" si="102"/>
        <v>0</v>
      </c>
      <c r="AE813" s="3">
        <f>IF(IF(AC813&gt;0,$Q$5-$Q$4,$Q$5-Расчет!X827)&gt;0,IF(AC813&gt;0,$Q$5-$Q$4,$Q$5-Расчет!X827),0)</f>
        <v>0</v>
      </c>
      <c r="AF813" s="3">
        <f t="shared" si="103"/>
        <v>0</v>
      </c>
      <c r="AG813" s="3">
        <f>IF(IF(AE813&gt;0,$Q$6-$Q$5,$Q$6-Расчет!X827)&gt;0,IF(AE813&gt;0,$Q$6-$Q$5,$Q$6-Расчет!X827),0)</f>
        <v>0</v>
      </c>
      <c r="AH813" s="3">
        <f t="shared" si="104"/>
        <v>0</v>
      </c>
    </row>
    <row r="814" spans="1:34" x14ac:dyDescent="0.25">
      <c r="A814" s="3">
        <f>IF(Расчет!H828='ФОРМУЛЫ!'!$B$4,Расчет!G828*Расчет!$N$28,IF(Расчет!H828='ФОРМУЛЫ!'!$B$5,Расчет!G828,IF(Расчет!H828='ФОРМУЛЫ!'!$B$6,Расчет!G828*Расчет!$O$28,0)))</f>
        <v>0</v>
      </c>
      <c r="B814" s="3">
        <f>A814*Расчет!E828</f>
        <v>0</v>
      </c>
      <c r="C814" s="3">
        <f>IF(Расчет!J828='ФОРМУЛЫ!'!$B$3,Расчет!G828*Расчет!I828/100,IF(Расчет!J828='ФОРМУЛЫ!'!$B$4,Расчет!I828*Расчет!$N$28,IF(Расчет!J828='ФОРМУЛЫ!'!$B$5,Расчет!I828,IF(Расчет!J828='ФОРМУЛЫ!'!$B$6,Расчет!I828*Расчет!$O$28,0))))</f>
        <v>0</v>
      </c>
      <c r="D814" s="3">
        <f>C814*Расчет!E828</f>
        <v>0</v>
      </c>
      <c r="E814" s="3">
        <f t="shared" si="97"/>
        <v>0</v>
      </c>
      <c r="F814" s="3">
        <f>E814*Расчет!E828</f>
        <v>0</v>
      </c>
      <c r="G814" s="3">
        <f>IF(Расчет!M828="",'ФОРМУЛЫ!'!E814*(100+Расчет!$M$28)/100,'ФОРМУЛЫ!'!E814*(100+Расчет!M828)/100)</f>
        <v>0</v>
      </c>
      <c r="H814" s="7">
        <f>IF(Расчет!M828="",ROUND(Расчет!K828*(1+Расчет!$M$28/100),0),ROUND(Расчет!K828*(1+Расчет!M828/100),0))</f>
        <v>0</v>
      </c>
      <c r="I814" s="7">
        <f>IF(Расчет!M828="",(Расчет!$M$28+100)/100,(Расчет!M828+100)/100)</f>
        <v>1.2</v>
      </c>
      <c r="J814" s="5">
        <f>IF(Расчет!P828="",IF($O$16=0,'ФОРМУЛЫ!'!H814,ROUND(Расчет!K828*'ФОРМУЛЫ!'!I814+L814,0)),Расчет!P828)</f>
        <v>0</v>
      </c>
      <c r="K814" s="5">
        <f>J814*Расчет!E828</f>
        <v>0</v>
      </c>
      <c r="L814" s="3">
        <f>IF($O$16=0,0,$M$16*(Расчет!K828/$O$16))</f>
        <v>0</v>
      </c>
      <c r="O814" s="3">
        <f>IF(Расчет!P828=0,Расчет!L828,0)</f>
        <v>0</v>
      </c>
      <c r="P814" s="12">
        <f t="shared" si="98"/>
        <v>0</v>
      </c>
      <c r="Q814" s="3">
        <f>IF(Расчет!H828='ФОРМУЛЫ!'!$B$5,'ФОРМУЛЫ!'!A814,0)</f>
        <v>0</v>
      </c>
      <c r="R814" s="3">
        <f>IF(Расчет!H828='ФОРМУЛЫ!'!$B$4,'ФОРМУЛЫ!'!A814,0)</f>
        <v>0</v>
      </c>
      <c r="S814" s="3">
        <f>IF(Расчет!H828='ФОРМУЛЫ!'!$B$6,'ФОРМУЛЫ!'!A814,0)</f>
        <v>0</v>
      </c>
      <c r="T814" s="5">
        <f>ROUND((IF(Расчет!R828='ФОРМУЛЫ!'!$E$3,(A814-A814/1.18),IF(Расчет!R828='ФОРМУЛЫ!'!$E$4,0,IF(Расчет!R828='ФОРМУЛЫ!'!$E$5,(A814-A814/1.1),X))))*Расчет!E828,2)</f>
        <v>0</v>
      </c>
      <c r="U814" s="3">
        <f>ROUND((IF(Расчет!R828='ФОРМУЛЫ!'!$E$3,(J814-J814/1.18),IF(Расчет!R828='ФОРМУЛЫ!'!$E$4,0,IF(Расчет!R828='ФОРМУЛЫ!'!$E$5,(J814-J814/1.1),X))))*Расчет!E828,2)</f>
        <v>0</v>
      </c>
      <c r="V814" s="3">
        <f>ROUND((J814-J814/1.18)*Расчет!E828,2)</f>
        <v>0</v>
      </c>
      <c r="W814" s="3">
        <f>ROUND(A814*Расчет!E828*0.21/365,2)</f>
        <v>0</v>
      </c>
      <c r="X814" s="3">
        <f t="shared" si="99"/>
        <v>0</v>
      </c>
      <c r="Y814" s="3">
        <f>IF(($Q$2-Расчет!X828)&gt;0,($Q$2-Расчет!X828),0)</f>
        <v>0</v>
      </c>
      <c r="Z814" s="3">
        <f t="shared" si="100"/>
        <v>0</v>
      </c>
      <c r="AA814" s="3">
        <f>IF(IF(Y814&gt;0,$Q$3-$Q$2,$Q$3-Расчет!X828)&gt;0,IF(Y814&gt;0,$Q$3-$Q$2,$Q$3-Расчет!X828),0)</f>
        <v>0</v>
      </c>
      <c r="AB814" s="3">
        <f t="shared" si="101"/>
        <v>0</v>
      </c>
      <c r="AC814" s="3">
        <f>IF(IF(AA814&gt;0,$Q$4-$Q$3,$Q$4-Расчет!X828)&gt;0,IF(AA814&gt;0,$Q$4-$Q$3,$Q$4-Расчет!X828),0)</f>
        <v>0</v>
      </c>
      <c r="AD814" s="3">
        <f t="shared" si="102"/>
        <v>0</v>
      </c>
      <c r="AE814" s="3">
        <f>IF(IF(AC814&gt;0,$Q$5-$Q$4,$Q$5-Расчет!X828)&gt;0,IF(AC814&gt;0,$Q$5-$Q$4,$Q$5-Расчет!X828),0)</f>
        <v>0</v>
      </c>
      <c r="AF814" s="3">
        <f t="shared" si="103"/>
        <v>0</v>
      </c>
      <c r="AG814" s="3">
        <f>IF(IF(AE814&gt;0,$Q$6-$Q$5,$Q$6-Расчет!X828)&gt;0,IF(AE814&gt;0,$Q$6-$Q$5,$Q$6-Расчет!X828),0)</f>
        <v>0</v>
      </c>
      <c r="AH814" s="3">
        <f t="shared" si="104"/>
        <v>0</v>
      </c>
    </row>
    <row r="815" spans="1:34" x14ac:dyDescent="0.25">
      <c r="A815" s="3">
        <f>IF(Расчет!H829='ФОРМУЛЫ!'!$B$4,Расчет!G829*Расчет!$N$28,IF(Расчет!H829='ФОРМУЛЫ!'!$B$5,Расчет!G829,IF(Расчет!H829='ФОРМУЛЫ!'!$B$6,Расчет!G829*Расчет!$O$28,0)))</f>
        <v>0</v>
      </c>
      <c r="B815" s="3">
        <f>A815*Расчет!E829</f>
        <v>0</v>
      </c>
      <c r="C815" s="3">
        <f>IF(Расчет!J829='ФОРМУЛЫ!'!$B$3,Расчет!G829*Расчет!I829/100,IF(Расчет!J829='ФОРМУЛЫ!'!$B$4,Расчет!I829*Расчет!$N$28,IF(Расчет!J829='ФОРМУЛЫ!'!$B$5,Расчет!I829,IF(Расчет!J829='ФОРМУЛЫ!'!$B$6,Расчет!I829*Расчет!$O$28,0))))</f>
        <v>0</v>
      </c>
      <c r="D815" s="3">
        <f>C815*Расчет!E829</f>
        <v>0</v>
      </c>
      <c r="E815" s="3">
        <f t="shared" si="97"/>
        <v>0</v>
      </c>
      <c r="F815" s="3">
        <f>E815*Расчет!E829</f>
        <v>0</v>
      </c>
      <c r="G815" s="3">
        <f>IF(Расчет!M829="",'ФОРМУЛЫ!'!E815*(100+Расчет!$M$28)/100,'ФОРМУЛЫ!'!E815*(100+Расчет!M829)/100)</f>
        <v>0</v>
      </c>
      <c r="H815" s="7">
        <f>IF(Расчет!M829="",ROUND(Расчет!K829*(1+Расчет!$M$28/100),0),ROUND(Расчет!K829*(1+Расчет!M829/100),0))</f>
        <v>0</v>
      </c>
      <c r="I815" s="7">
        <f>IF(Расчет!M829="",(Расчет!$M$28+100)/100,(Расчет!M829+100)/100)</f>
        <v>1.2</v>
      </c>
      <c r="J815" s="5">
        <f>IF(Расчет!P829="",IF($O$16=0,'ФОРМУЛЫ!'!H815,ROUND(Расчет!K829*'ФОРМУЛЫ!'!I815+L815,0)),Расчет!P829)</f>
        <v>0</v>
      </c>
      <c r="K815" s="5">
        <f>J815*Расчет!E829</f>
        <v>0</v>
      </c>
      <c r="L815" s="3">
        <f>IF($O$16=0,0,$M$16*(Расчет!K829/$O$16))</f>
        <v>0</v>
      </c>
      <c r="O815" s="3">
        <f>IF(Расчет!P829=0,Расчет!L829,0)</f>
        <v>0</v>
      </c>
      <c r="P815" s="12">
        <f t="shared" si="98"/>
        <v>0</v>
      </c>
      <c r="Q815" s="3">
        <f>IF(Расчет!H829='ФОРМУЛЫ!'!$B$5,'ФОРМУЛЫ!'!A815,0)</f>
        <v>0</v>
      </c>
      <c r="R815" s="3">
        <f>IF(Расчет!H829='ФОРМУЛЫ!'!$B$4,'ФОРМУЛЫ!'!A815,0)</f>
        <v>0</v>
      </c>
      <c r="S815" s="3">
        <f>IF(Расчет!H829='ФОРМУЛЫ!'!$B$6,'ФОРМУЛЫ!'!A815,0)</f>
        <v>0</v>
      </c>
      <c r="T815" s="5">
        <f>ROUND((IF(Расчет!R829='ФОРМУЛЫ!'!$E$3,(A815-A815/1.18),IF(Расчет!R829='ФОРМУЛЫ!'!$E$4,0,IF(Расчет!R829='ФОРМУЛЫ!'!$E$5,(A815-A815/1.1),X))))*Расчет!E829,2)</f>
        <v>0</v>
      </c>
      <c r="U815" s="3">
        <f>ROUND((IF(Расчет!R829='ФОРМУЛЫ!'!$E$3,(J815-J815/1.18),IF(Расчет!R829='ФОРМУЛЫ!'!$E$4,0,IF(Расчет!R829='ФОРМУЛЫ!'!$E$5,(J815-J815/1.1),X))))*Расчет!E829,2)</f>
        <v>0</v>
      </c>
      <c r="V815" s="3">
        <f>ROUND((J815-J815/1.18)*Расчет!E829,2)</f>
        <v>0</v>
      </c>
      <c r="W815" s="3">
        <f>ROUND(A815*Расчет!E829*0.21/365,2)</f>
        <v>0</v>
      </c>
      <c r="X815" s="3">
        <f t="shared" si="99"/>
        <v>0</v>
      </c>
      <c r="Y815" s="3">
        <f>IF(($Q$2-Расчет!X829)&gt;0,($Q$2-Расчет!X829),0)</f>
        <v>0</v>
      </c>
      <c r="Z815" s="3">
        <f t="shared" si="100"/>
        <v>0</v>
      </c>
      <c r="AA815" s="3">
        <f>IF(IF(Y815&gt;0,$Q$3-$Q$2,$Q$3-Расчет!X829)&gt;0,IF(Y815&gt;0,$Q$3-$Q$2,$Q$3-Расчет!X829),0)</f>
        <v>0</v>
      </c>
      <c r="AB815" s="3">
        <f t="shared" si="101"/>
        <v>0</v>
      </c>
      <c r="AC815" s="3">
        <f>IF(IF(AA815&gt;0,$Q$4-$Q$3,$Q$4-Расчет!X829)&gt;0,IF(AA815&gt;0,$Q$4-$Q$3,$Q$4-Расчет!X829),0)</f>
        <v>0</v>
      </c>
      <c r="AD815" s="3">
        <f t="shared" si="102"/>
        <v>0</v>
      </c>
      <c r="AE815" s="3">
        <f>IF(IF(AC815&gt;0,$Q$5-$Q$4,$Q$5-Расчет!X829)&gt;0,IF(AC815&gt;0,$Q$5-$Q$4,$Q$5-Расчет!X829),0)</f>
        <v>0</v>
      </c>
      <c r="AF815" s="3">
        <f t="shared" si="103"/>
        <v>0</v>
      </c>
      <c r="AG815" s="3">
        <f>IF(IF(AE815&gt;0,$Q$6-$Q$5,$Q$6-Расчет!X829)&gt;0,IF(AE815&gt;0,$Q$6-$Q$5,$Q$6-Расчет!X829),0)</f>
        <v>0</v>
      </c>
      <c r="AH815" s="3">
        <f t="shared" si="104"/>
        <v>0</v>
      </c>
    </row>
    <row r="816" spans="1:34" x14ac:dyDescent="0.25">
      <c r="A816" s="3">
        <f>IF(Расчет!H830='ФОРМУЛЫ!'!$B$4,Расчет!G830*Расчет!$N$28,IF(Расчет!H830='ФОРМУЛЫ!'!$B$5,Расчет!G830,IF(Расчет!H830='ФОРМУЛЫ!'!$B$6,Расчет!G830*Расчет!$O$28,0)))</f>
        <v>0</v>
      </c>
      <c r="B816" s="3">
        <f>A816*Расчет!E830</f>
        <v>0</v>
      </c>
      <c r="C816" s="3">
        <f>IF(Расчет!J830='ФОРМУЛЫ!'!$B$3,Расчет!G830*Расчет!I830/100,IF(Расчет!J830='ФОРМУЛЫ!'!$B$4,Расчет!I830*Расчет!$N$28,IF(Расчет!J830='ФОРМУЛЫ!'!$B$5,Расчет!I830,IF(Расчет!J830='ФОРМУЛЫ!'!$B$6,Расчет!I830*Расчет!$O$28,0))))</f>
        <v>0</v>
      </c>
      <c r="D816" s="3">
        <f>C816*Расчет!E830</f>
        <v>0</v>
      </c>
      <c r="E816" s="3">
        <f t="shared" si="97"/>
        <v>0</v>
      </c>
      <c r="F816" s="3">
        <f>E816*Расчет!E830</f>
        <v>0</v>
      </c>
      <c r="G816" s="3">
        <f>IF(Расчет!M830="",'ФОРМУЛЫ!'!E816*(100+Расчет!$M$28)/100,'ФОРМУЛЫ!'!E816*(100+Расчет!M830)/100)</f>
        <v>0</v>
      </c>
      <c r="H816" s="7">
        <f>IF(Расчет!M830="",ROUND(Расчет!K830*(1+Расчет!$M$28/100),0),ROUND(Расчет!K830*(1+Расчет!M830/100),0))</f>
        <v>0</v>
      </c>
      <c r="I816" s="7">
        <f>IF(Расчет!M830="",(Расчет!$M$28+100)/100,(Расчет!M830+100)/100)</f>
        <v>1.2</v>
      </c>
      <c r="J816" s="5">
        <f>IF(Расчет!P830="",IF($O$16=0,'ФОРМУЛЫ!'!H816,ROUND(Расчет!K830*'ФОРМУЛЫ!'!I816+L816,0)),Расчет!P830)</f>
        <v>0</v>
      </c>
      <c r="K816" s="5">
        <f>J816*Расчет!E830</f>
        <v>0</v>
      </c>
      <c r="L816" s="3">
        <f>IF($O$16=0,0,$M$16*(Расчет!K830/$O$16))</f>
        <v>0</v>
      </c>
      <c r="O816" s="3">
        <f>IF(Расчет!P830=0,Расчет!L830,0)</f>
        <v>0</v>
      </c>
      <c r="P816" s="12">
        <f t="shared" si="98"/>
        <v>0</v>
      </c>
      <c r="Q816" s="3">
        <f>IF(Расчет!H830='ФОРМУЛЫ!'!$B$5,'ФОРМУЛЫ!'!A816,0)</f>
        <v>0</v>
      </c>
      <c r="R816" s="3">
        <f>IF(Расчет!H830='ФОРМУЛЫ!'!$B$4,'ФОРМУЛЫ!'!A816,0)</f>
        <v>0</v>
      </c>
      <c r="S816" s="3">
        <f>IF(Расчет!H830='ФОРМУЛЫ!'!$B$6,'ФОРМУЛЫ!'!A816,0)</f>
        <v>0</v>
      </c>
      <c r="T816" s="5">
        <f>ROUND((IF(Расчет!R830='ФОРМУЛЫ!'!$E$3,(A816-A816/1.18),IF(Расчет!R830='ФОРМУЛЫ!'!$E$4,0,IF(Расчет!R830='ФОРМУЛЫ!'!$E$5,(A816-A816/1.1),X))))*Расчет!E830,2)</f>
        <v>0</v>
      </c>
      <c r="U816" s="3">
        <f>ROUND((IF(Расчет!R830='ФОРМУЛЫ!'!$E$3,(J816-J816/1.18),IF(Расчет!R830='ФОРМУЛЫ!'!$E$4,0,IF(Расчет!R830='ФОРМУЛЫ!'!$E$5,(J816-J816/1.1),X))))*Расчет!E830,2)</f>
        <v>0</v>
      </c>
      <c r="V816" s="3">
        <f>ROUND((J816-J816/1.18)*Расчет!E830,2)</f>
        <v>0</v>
      </c>
      <c r="W816" s="3">
        <f>ROUND(A816*Расчет!E830*0.21/365,2)</f>
        <v>0</v>
      </c>
      <c r="X816" s="3">
        <f t="shared" si="99"/>
        <v>0</v>
      </c>
      <c r="Y816" s="3">
        <f>IF(($Q$2-Расчет!X830)&gt;0,($Q$2-Расчет!X830),0)</f>
        <v>0</v>
      </c>
      <c r="Z816" s="3">
        <f t="shared" si="100"/>
        <v>0</v>
      </c>
      <c r="AA816" s="3">
        <f>IF(IF(Y816&gt;0,$Q$3-$Q$2,$Q$3-Расчет!X830)&gt;0,IF(Y816&gt;0,$Q$3-$Q$2,$Q$3-Расчет!X830),0)</f>
        <v>0</v>
      </c>
      <c r="AB816" s="3">
        <f t="shared" si="101"/>
        <v>0</v>
      </c>
      <c r="AC816" s="3">
        <f>IF(IF(AA816&gt;0,$Q$4-$Q$3,$Q$4-Расчет!X830)&gt;0,IF(AA816&gt;0,$Q$4-$Q$3,$Q$4-Расчет!X830),0)</f>
        <v>0</v>
      </c>
      <c r="AD816" s="3">
        <f t="shared" si="102"/>
        <v>0</v>
      </c>
      <c r="AE816" s="3">
        <f>IF(IF(AC816&gt;0,$Q$5-$Q$4,$Q$5-Расчет!X830)&gt;0,IF(AC816&gt;0,$Q$5-$Q$4,$Q$5-Расчет!X830),0)</f>
        <v>0</v>
      </c>
      <c r="AF816" s="3">
        <f t="shared" si="103"/>
        <v>0</v>
      </c>
      <c r="AG816" s="3">
        <f>IF(IF(AE816&gt;0,$Q$6-$Q$5,$Q$6-Расчет!X830)&gt;0,IF(AE816&gt;0,$Q$6-$Q$5,$Q$6-Расчет!X830),0)</f>
        <v>0</v>
      </c>
      <c r="AH816" s="3">
        <f t="shared" si="104"/>
        <v>0</v>
      </c>
    </row>
    <row r="817" spans="1:34" x14ac:dyDescent="0.25">
      <c r="A817" s="3">
        <f>IF(Расчет!H831='ФОРМУЛЫ!'!$B$4,Расчет!G831*Расчет!$N$28,IF(Расчет!H831='ФОРМУЛЫ!'!$B$5,Расчет!G831,IF(Расчет!H831='ФОРМУЛЫ!'!$B$6,Расчет!G831*Расчет!$O$28,0)))</f>
        <v>0</v>
      </c>
      <c r="B817" s="3">
        <f>A817*Расчет!E831</f>
        <v>0</v>
      </c>
      <c r="C817" s="3">
        <f>IF(Расчет!J831='ФОРМУЛЫ!'!$B$3,Расчет!G831*Расчет!I831/100,IF(Расчет!J831='ФОРМУЛЫ!'!$B$4,Расчет!I831*Расчет!$N$28,IF(Расчет!J831='ФОРМУЛЫ!'!$B$5,Расчет!I831,IF(Расчет!J831='ФОРМУЛЫ!'!$B$6,Расчет!I831*Расчет!$O$28,0))))</f>
        <v>0</v>
      </c>
      <c r="D817" s="3">
        <f>C817*Расчет!E831</f>
        <v>0</v>
      </c>
      <c r="E817" s="3">
        <f t="shared" si="97"/>
        <v>0</v>
      </c>
      <c r="F817" s="3">
        <f>E817*Расчет!E831</f>
        <v>0</v>
      </c>
      <c r="G817" s="3">
        <f>IF(Расчет!M831="",'ФОРМУЛЫ!'!E817*(100+Расчет!$M$28)/100,'ФОРМУЛЫ!'!E817*(100+Расчет!M831)/100)</f>
        <v>0</v>
      </c>
      <c r="H817" s="7">
        <f>IF(Расчет!M831="",ROUND(Расчет!K831*(1+Расчет!$M$28/100),0),ROUND(Расчет!K831*(1+Расчет!M831/100),0))</f>
        <v>0</v>
      </c>
      <c r="I817" s="7">
        <f>IF(Расчет!M831="",(Расчет!$M$28+100)/100,(Расчет!M831+100)/100)</f>
        <v>1.2</v>
      </c>
      <c r="J817" s="5">
        <f>IF(Расчет!P831="",IF($O$16=0,'ФОРМУЛЫ!'!H817,ROUND(Расчет!K831*'ФОРМУЛЫ!'!I817+L817,0)),Расчет!P831)</f>
        <v>0</v>
      </c>
      <c r="K817" s="5">
        <f>J817*Расчет!E831</f>
        <v>0</v>
      </c>
      <c r="L817" s="3">
        <f>IF($O$16=0,0,$M$16*(Расчет!K831/$O$16))</f>
        <v>0</v>
      </c>
      <c r="O817" s="3">
        <f>IF(Расчет!P831=0,Расчет!L831,0)</f>
        <v>0</v>
      </c>
      <c r="P817" s="12">
        <f t="shared" si="98"/>
        <v>0</v>
      </c>
      <c r="Q817" s="3">
        <f>IF(Расчет!H831='ФОРМУЛЫ!'!$B$5,'ФОРМУЛЫ!'!A817,0)</f>
        <v>0</v>
      </c>
      <c r="R817" s="3">
        <f>IF(Расчет!H831='ФОРМУЛЫ!'!$B$4,'ФОРМУЛЫ!'!A817,0)</f>
        <v>0</v>
      </c>
      <c r="S817" s="3">
        <f>IF(Расчет!H831='ФОРМУЛЫ!'!$B$6,'ФОРМУЛЫ!'!A817,0)</f>
        <v>0</v>
      </c>
      <c r="T817" s="5">
        <f>ROUND((IF(Расчет!R831='ФОРМУЛЫ!'!$E$3,(A817-A817/1.18),IF(Расчет!R831='ФОРМУЛЫ!'!$E$4,0,IF(Расчет!R831='ФОРМУЛЫ!'!$E$5,(A817-A817/1.1),X))))*Расчет!E831,2)</f>
        <v>0</v>
      </c>
      <c r="U817" s="3">
        <f>ROUND((IF(Расчет!R831='ФОРМУЛЫ!'!$E$3,(J817-J817/1.18),IF(Расчет!R831='ФОРМУЛЫ!'!$E$4,0,IF(Расчет!R831='ФОРМУЛЫ!'!$E$5,(J817-J817/1.1),X))))*Расчет!E831,2)</f>
        <v>0</v>
      </c>
      <c r="V817" s="3">
        <f>ROUND((J817-J817/1.18)*Расчет!E831,2)</f>
        <v>0</v>
      </c>
      <c r="W817" s="3">
        <f>ROUND(A817*Расчет!E831*0.21/365,2)</f>
        <v>0</v>
      </c>
      <c r="X817" s="3">
        <f t="shared" si="99"/>
        <v>0</v>
      </c>
      <c r="Y817" s="3">
        <f>IF(($Q$2-Расчет!X831)&gt;0,($Q$2-Расчет!X831),0)</f>
        <v>0</v>
      </c>
      <c r="Z817" s="3">
        <f t="shared" si="100"/>
        <v>0</v>
      </c>
      <c r="AA817" s="3">
        <f>IF(IF(Y817&gt;0,$Q$3-$Q$2,$Q$3-Расчет!X831)&gt;0,IF(Y817&gt;0,$Q$3-$Q$2,$Q$3-Расчет!X831),0)</f>
        <v>0</v>
      </c>
      <c r="AB817" s="3">
        <f t="shared" si="101"/>
        <v>0</v>
      </c>
      <c r="AC817" s="3">
        <f>IF(IF(AA817&gt;0,$Q$4-$Q$3,$Q$4-Расчет!X831)&gt;0,IF(AA817&gt;0,$Q$4-$Q$3,$Q$4-Расчет!X831),0)</f>
        <v>0</v>
      </c>
      <c r="AD817" s="3">
        <f t="shared" si="102"/>
        <v>0</v>
      </c>
      <c r="AE817" s="3">
        <f>IF(IF(AC817&gt;0,$Q$5-$Q$4,$Q$5-Расчет!X831)&gt;0,IF(AC817&gt;0,$Q$5-$Q$4,$Q$5-Расчет!X831),0)</f>
        <v>0</v>
      </c>
      <c r="AF817" s="3">
        <f t="shared" si="103"/>
        <v>0</v>
      </c>
      <c r="AG817" s="3">
        <f>IF(IF(AE817&gt;0,$Q$6-$Q$5,$Q$6-Расчет!X831)&gt;0,IF(AE817&gt;0,$Q$6-$Q$5,$Q$6-Расчет!X831),0)</f>
        <v>0</v>
      </c>
      <c r="AH817" s="3">
        <f t="shared" si="104"/>
        <v>0</v>
      </c>
    </row>
    <row r="818" spans="1:34" x14ac:dyDescent="0.25">
      <c r="A818" s="3">
        <f>IF(Расчет!H832='ФОРМУЛЫ!'!$B$4,Расчет!G832*Расчет!$N$28,IF(Расчет!H832='ФОРМУЛЫ!'!$B$5,Расчет!G832,IF(Расчет!H832='ФОРМУЛЫ!'!$B$6,Расчет!G832*Расчет!$O$28,0)))</f>
        <v>0</v>
      </c>
      <c r="B818" s="3">
        <f>A818*Расчет!E832</f>
        <v>0</v>
      </c>
      <c r="C818" s="3">
        <f>IF(Расчет!J832='ФОРМУЛЫ!'!$B$3,Расчет!G832*Расчет!I832/100,IF(Расчет!J832='ФОРМУЛЫ!'!$B$4,Расчет!I832*Расчет!$N$28,IF(Расчет!J832='ФОРМУЛЫ!'!$B$5,Расчет!I832,IF(Расчет!J832='ФОРМУЛЫ!'!$B$6,Расчет!I832*Расчет!$O$28,0))))</f>
        <v>0</v>
      </c>
      <c r="D818" s="3">
        <f>C818*Расчет!E832</f>
        <v>0</v>
      </c>
      <c r="E818" s="3">
        <f t="shared" si="97"/>
        <v>0</v>
      </c>
      <c r="F818" s="3">
        <f>E818*Расчет!E832</f>
        <v>0</v>
      </c>
      <c r="G818" s="3">
        <f>IF(Расчет!M832="",'ФОРМУЛЫ!'!E818*(100+Расчет!$M$28)/100,'ФОРМУЛЫ!'!E818*(100+Расчет!M832)/100)</f>
        <v>0</v>
      </c>
      <c r="H818" s="7">
        <f>IF(Расчет!M832="",ROUND(Расчет!K832*(1+Расчет!$M$28/100),0),ROUND(Расчет!K832*(1+Расчет!M832/100),0))</f>
        <v>0</v>
      </c>
      <c r="I818" s="7">
        <f>IF(Расчет!M832="",(Расчет!$M$28+100)/100,(Расчет!M832+100)/100)</f>
        <v>1.2</v>
      </c>
      <c r="J818" s="5">
        <f>IF(Расчет!P832="",IF($O$16=0,'ФОРМУЛЫ!'!H818,ROUND(Расчет!K832*'ФОРМУЛЫ!'!I818+L818,0)),Расчет!P832)</f>
        <v>0</v>
      </c>
      <c r="K818" s="5">
        <f>J818*Расчет!E832</f>
        <v>0</v>
      </c>
      <c r="L818" s="3">
        <f>IF($O$16=0,0,$M$16*(Расчет!K832/$O$16))</f>
        <v>0</v>
      </c>
      <c r="O818" s="3">
        <f>IF(Расчет!P832=0,Расчет!L832,0)</f>
        <v>0</v>
      </c>
      <c r="P818" s="12">
        <f t="shared" si="98"/>
        <v>0</v>
      </c>
      <c r="Q818" s="3">
        <f>IF(Расчет!H832='ФОРМУЛЫ!'!$B$5,'ФОРМУЛЫ!'!A818,0)</f>
        <v>0</v>
      </c>
      <c r="R818" s="3">
        <f>IF(Расчет!H832='ФОРМУЛЫ!'!$B$4,'ФОРМУЛЫ!'!A818,0)</f>
        <v>0</v>
      </c>
      <c r="S818" s="3">
        <f>IF(Расчет!H832='ФОРМУЛЫ!'!$B$6,'ФОРМУЛЫ!'!A818,0)</f>
        <v>0</v>
      </c>
      <c r="T818" s="5">
        <f>ROUND((IF(Расчет!R832='ФОРМУЛЫ!'!$E$3,(A818-A818/1.18),IF(Расчет!R832='ФОРМУЛЫ!'!$E$4,0,IF(Расчет!R832='ФОРМУЛЫ!'!$E$5,(A818-A818/1.1),X))))*Расчет!E832,2)</f>
        <v>0</v>
      </c>
      <c r="U818" s="3">
        <f>ROUND((IF(Расчет!R832='ФОРМУЛЫ!'!$E$3,(J818-J818/1.18),IF(Расчет!R832='ФОРМУЛЫ!'!$E$4,0,IF(Расчет!R832='ФОРМУЛЫ!'!$E$5,(J818-J818/1.1),X))))*Расчет!E832,2)</f>
        <v>0</v>
      </c>
      <c r="V818" s="3">
        <f>ROUND((J818-J818/1.18)*Расчет!E832,2)</f>
        <v>0</v>
      </c>
      <c r="W818" s="3">
        <f>ROUND(A818*Расчет!E832*0.21/365,2)</f>
        <v>0</v>
      </c>
      <c r="X818" s="3">
        <f t="shared" si="99"/>
        <v>0</v>
      </c>
      <c r="Y818" s="3">
        <f>IF(($Q$2-Расчет!X832)&gt;0,($Q$2-Расчет!X832),0)</f>
        <v>0</v>
      </c>
      <c r="Z818" s="3">
        <f t="shared" si="100"/>
        <v>0</v>
      </c>
      <c r="AA818" s="3">
        <f>IF(IF(Y818&gt;0,$Q$3-$Q$2,$Q$3-Расчет!X832)&gt;0,IF(Y818&gt;0,$Q$3-$Q$2,$Q$3-Расчет!X832),0)</f>
        <v>0</v>
      </c>
      <c r="AB818" s="3">
        <f t="shared" si="101"/>
        <v>0</v>
      </c>
      <c r="AC818" s="3">
        <f>IF(IF(AA818&gt;0,$Q$4-$Q$3,$Q$4-Расчет!X832)&gt;0,IF(AA818&gt;0,$Q$4-$Q$3,$Q$4-Расчет!X832),0)</f>
        <v>0</v>
      </c>
      <c r="AD818" s="3">
        <f t="shared" si="102"/>
        <v>0</v>
      </c>
      <c r="AE818" s="3">
        <f>IF(IF(AC818&gt;0,$Q$5-$Q$4,$Q$5-Расчет!X832)&gt;0,IF(AC818&gt;0,$Q$5-$Q$4,$Q$5-Расчет!X832),0)</f>
        <v>0</v>
      </c>
      <c r="AF818" s="3">
        <f t="shared" si="103"/>
        <v>0</v>
      </c>
      <c r="AG818" s="3">
        <f>IF(IF(AE818&gt;0,$Q$6-$Q$5,$Q$6-Расчет!X832)&gt;0,IF(AE818&gt;0,$Q$6-$Q$5,$Q$6-Расчет!X832),0)</f>
        <v>0</v>
      </c>
      <c r="AH818" s="3">
        <f t="shared" si="104"/>
        <v>0</v>
      </c>
    </row>
    <row r="819" spans="1:34" x14ac:dyDescent="0.25">
      <c r="A819" s="3">
        <f>IF(Расчет!H833='ФОРМУЛЫ!'!$B$4,Расчет!G833*Расчет!$N$28,IF(Расчет!H833='ФОРМУЛЫ!'!$B$5,Расчет!G833,IF(Расчет!H833='ФОРМУЛЫ!'!$B$6,Расчет!G833*Расчет!$O$28,0)))</f>
        <v>0</v>
      </c>
      <c r="B819" s="3">
        <f>A819*Расчет!E833</f>
        <v>0</v>
      </c>
      <c r="C819" s="3">
        <f>IF(Расчет!J833='ФОРМУЛЫ!'!$B$3,Расчет!G833*Расчет!I833/100,IF(Расчет!J833='ФОРМУЛЫ!'!$B$4,Расчет!I833*Расчет!$N$28,IF(Расчет!J833='ФОРМУЛЫ!'!$B$5,Расчет!I833,IF(Расчет!J833='ФОРМУЛЫ!'!$B$6,Расчет!I833*Расчет!$O$28,0))))</f>
        <v>0</v>
      </c>
      <c r="D819" s="3">
        <f>C819*Расчет!E833</f>
        <v>0</v>
      </c>
      <c r="E819" s="3">
        <f t="shared" si="97"/>
        <v>0</v>
      </c>
      <c r="F819" s="3">
        <f>E819*Расчет!E833</f>
        <v>0</v>
      </c>
      <c r="G819" s="3">
        <f>IF(Расчет!M833="",'ФОРМУЛЫ!'!E819*(100+Расчет!$M$28)/100,'ФОРМУЛЫ!'!E819*(100+Расчет!M833)/100)</f>
        <v>0</v>
      </c>
      <c r="H819" s="7">
        <f>IF(Расчет!M833="",ROUND(Расчет!K833*(1+Расчет!$M$28/100),0),ROUND(Расчет!K833*(1+Расчет!M833/100),0))</f>
        <v>0</v>
      </c>
      <c r="I819" s="7">
        <f>IF(Расчет!M833="",(Расчет!$M$28+100)/100,(Расчет!M833+100)/100)</f>
        <v>1.2</v>
      </c>
      <c r="J819" s="5">
        <f>IF(Расчет!P833="",IF($O$16=0,'ФОРМУЛЫ!'!H819,ROUND(Расчет!K833*'ФОРМУЛЫ!'!I819+L819,0)),Расчет!P833)</f>
        <v>0</v>
      </c>
      <c r="K819" s="5">
        <f>J819*Расчет!E833</f>
        <v>0</v>
      </c>
      <c r="L819" s="3">
        <f>IF($O$16=0,0,$M$16*(Расчет!K833/$O$16))</f>
        <v>0</v>
      </c>
      <c r="O819" s="3">
        <f>IF(Расчет!P833=0,Расчет!L833,0)</f>
        <v>0</v>
      </c>
      <c r="P819" s="12">
        <f t="shared" si="98"/>
        <v>0</v>
      </c>
      <c r="Q819" s="3">
        <f>IF(Расчет!H833='ФОРМУЛЫ!'!$B$5,'ФОРМУЛЫ!'!A819,0)</f>
        <v>0</v>
      </c>
      <c r="R819" s="3">
        <f>IF(Расчет!H833='ФОРМУЛЫ!'!$B$4,'ФОРМУЛЫ!'!A819,0)</f>
        <v>0</v>
      </c>
      <c r="S819" s="3">
        <f>IF(Расчет!H833='ФОРМУЛЫ!'!$B$6,'ФОРМУЛЫ!'!A819,0)</f>
        <v>0</v>
      </c>
      <c r="T819" s="5">
        <f>ROUND((IF(Расчет!R833='ФОРМУЛЫ!'!$E$3,(A819-A819/1.18),IF(Расчет!R833='ФОРМУЛЫ!'!$E$4,0,IF(Расчет!R833='ФОРМУЛЫ!'!$E$5,(A819-A819/1.1),X))))*Расчет!E833,2)</f>
        <v>0</v>
      </c>
      <c r="U819" s="3">
        <f>ROUND((IF(Расчет!R833='ФОРМУЛЫ!'!$E$3,(J819-J819/1.18),IF(Расчет!R833='ФОРМУЛЫ!'!$E$4,0,IF(Расчет!R833='ФОРМУЛЫ!'!$E$5,(J819-J819/1.1),X))))*Расчет!E833,2)</f>
        <v>0</v>
      </c>
      <c r="V819" s="3">
        <f>ROUND((J819-J819/1.18)*Расчет!E833,2)</f>
        <v>0</v>
      </c>
      <c r="W819" s="3">
        <f>ROUND(A819*Расчет!E833*0.21/365,2)</f>
        <v>0</v>
      </c>
      <c r="X819" s="3">
        <f t="shared" si="99"/>
        <v>0</v>
      </c>
      <c r="Y819" s="3">
        <f>IF(($Q$2-Расчет!X833)&gt;0,($Q$2-Расчет!X833),0)</f>
        <v>0</v>
      </c>
      <c r="Z819" s="3">
        <f t="shared" si="100"/>
        <v>0</v>
      </c>
      <c r="AA819" s="3">
        <f>IF(IF(Y819&gt;0,$Q$3-$Q$2,$Q$3-Расчет!X833)&gt;0,IF(Y819&gt;0,$Q$3-$Q$2,$Q$3-Расчет!X833),0)</f>
        <v>0</v>
      </c>
      <c r="AB819" s="3">
        <f t="shared" si="101"/>
        <v>0</v>
      </c>
      <c r="AC819" s="3">
        <f>IF(IF(AA819&gt;0,$Q$4-$Q$3,$Q$4-Расчет!X833)&gt;0,IF(AA819&gt;0,$Q$4-$Q$3,$Q$4-Расчет!X833),0)</f>
        <v>0</v>
      </c>
      <c r="AD819" s="3">
        <f t="shared" si="102"/>
        <v>0</v>
      </c>
      <c r="AE819" s="3">
        <f>IF(IF(AC819&gt;0,$Q$5-$Q$4,$Q$5-Расчет!X833)&gt;0,IF(AC819&gt;0,$Q$5-$Q$4,$Q$5-Расчет!X833),0)</f>
        <v>0</v>
      </c>
      <c r="AF819" s="3">
        <f t="shared" si="103"/>
        <v>0</v>
      </c>
      <c r="AG819" s="3">
        <f>IF(IF(AE819&gt;0,$Q$6-$Q$5,$Q$6-Расчет!X833)&gt;0,IF(AE819&gt;0,$Q$6-$Q$5,$Q$6-Расчет!X833),0)</f>
        <v>0</v>
      </c>
      <c r="AH819" s="3">
        <f t="shared" si="104"/>
        <v>0</v>
      </c>
    </row>
    <row r="820" spans="1:34" x14ac:dyDescent="0.25">
      <c r="A820" s="3">
        <f>IF(Расчет!H834='ФОРМУЛЫ!'!$B$4,Расчет!G834*Расчет!$N$28,IF(Расчет!H834='ФОРМУЛЫ!'!$B$5,Расчет!G834,IF(Расчет!H834='ФОРМУЛЫ!'!$B$6,Расчет!G834*Расчет!$O$28,0)))</f>
        <v>0</v>
      </c>
      <c r="B820" s="3">
        <f>A820*Расчет!E834</f>
        <v>0</v>
      </c>
      <c r="C820" s="3">
        <f>IF(Расчет!J834='ФОРМУЛЫ!'!$B$3,Расчет!G834*Расчет!I834/100,IF(Расчет!J834='ФОРМУЛЫ!'!$B$4,Расчет!I834*Расчет!$N$28,IF(Расчет!J834='ФОРМУЛЫ!'!$B$5,Расчет!I834,IF(Расчет!J834='ФОРМУЛЫ!'!$B$6,Расчет!I834*Расчет!$O$28,0))))</f>
        <v>0</v>
      </c>
      <c r="D820" s="3">
        <f>C820*Расчет!E834</f>
        <v>0</v>
      </c>
      <c r="E820" s="3">
        <f t="shared" si="97"/>
        <v>0</v>
      </c>
      <c r="F820" s="3">
        <f>E820*Расчет!E834</f>
        <v>0</v>
      </c>
      <c r="G820" s="3">
        <f>IF(Расчет!M834="",'ФОРМУЛЫ!'!E820*(100+Расчет!$M$28)/100,'ФОРМУЛЫ!'!E820*(100+Расчет!M834)/100)</f>
        <v>0</v>
      </c>
      <c r="H820" s="7">
        <f>IF(Расчет!M834="",ROUND(Расчет!K834*(1+Расчет!$M$28/100),0),ROUND(Расчет!K834*(1+Расчет!M834/100),0))</f>
        <v>0</v>
      </c>
      <c r="I820" s="7">
        <f>IF(Расчет!M834="",(Расчет!$M$28+100)/100,(Расчет!M834+100)/100)</f>
        <v>1.2</v>
      </c>
      <c r="J820" s="5">
        <f>IF(Расчет!P834="",IF($O$16=0,'ФОРМУЛЫ!'!H820,ROUND(Расчет!K834*'ФОРМУЛЫ!'!I820+L820,0)),Расчет!P834)</f>
        <v>0</v>
      </c>
      <c r="K820" s="5">
        <f>J820*Расчет!E834</f>
        <v>0</v>
      </c>
      <c r="L820" s="3">
        <f>IF($O$16=0,0,$M$16*(Расчет!K834/$O$16))</f>
        <v>0</v>
      </c>
      <c r="O820" s="3">
        <f>IF(Расчет!P834=0,Расчет!L834,0)</f>
        <v>0</v>
      </c>
      <c r="P820" s="12">
        <f t="shared" si="98"/>
        <v>0</v>
      </c>
      <c r="Q820" s="3">
        <f>IF(Расчет!H834='ФОРМУЛЫ!'!$B$5,'ФОРМУЛЫ!'!A820,0)</f>
        <v>0</v>
      </c>
      <c r="R820" s="3">
        <f>IF(Расчет!H834='ФОРМУЛЫ!'!$B$4,'ФОРМУЛЫ!'!A820,0)</f>
        <v>0</v>
      </c>
      <c r="S820" s="3">
        <f>IF(Расчет!H834='ФОРМУЛЫ!'!$B$6,'ФОРМУЛЫ!'!A820,0)</f>
        <v>0</v>
      </c>
      <c r="T820" s="5">
        <f>ROUND((IF(Расчет!R834='ФОРМУЛЫ!'!$E$3,(A820-A820/1.18),IF(Расчет!R834='ФОРМУЛЫ!'!$E$4,0,IF(Расчет!R834='ФОРМУЛЫ!'!$E$5,(A820-A820/1.1),X))))*Расчет!E834,2)</f>
        <v>0</v>
      </c>
      <c r="U820" s="3">
        <f>ROUND((IF(Расчет!R834='ФОРМУЛЫ!'!$E$3,(J820-J820/1.18),IF(Расчет!R834='ФОРМУЛЫ!'!$E$4,0,IF(Расчет!R834='ФОРМУЛЫ!'!$E$5,(J820-J820/1.1),X))))*Расчет!E834,2)</f>
        <v>0</v>
      </c>
      <c r="V820" s="3">
        <f>ROUND((J820-J820/1.18)*Расчет!E834,2)</f>
        <v>0</v>
      </c>
      <c r="W820" s="3">
        <f>ROUND(A820*Расчет!E834*0.21/365,2)</f>
        <v>0</v>
      </c>
      <c r="X820" s="3">
        <f t="shared" si="99"/>
        <v>0</v>
      </c>
      <c r="Y820" s="3">
        <f>IF(($Q$2-Расчет!X834)&gt;0,($Q$2-Расчет!X834),0)</f>
        <v>0</v>
      </c>
      <c r="Z820" s="3">
        <f t="shared" si="100"/>
        <v>0</v>
      </c>
      <c r="AA820" s="3">
        <f>IF(IF(Y820&gt;0,$Q$3-$Q$2,$Q$3-Расчет!X834)&gt;0,IF(Y820&gt;0,$Q$3-$Q$2,$Q$3-Расчет!X834),0)</f>
        <v>0</v>
      </c>
      <c r="AB820" s="3">
        <f t="shared" si="101"/>
        <v>0</v>
      </c>
      <c r="AC820" s="3">
        <f>IF(IF(AA820&gt;0,$Q$4-$Q$3,$Q$4-Расчет!X834)&gt;0,IF(AA820&gt;0,$Q$4-$Q$3,$Q$4-Расчет!X834),0)</f>
        <v>0</v>
      </c>
      <c r="AD820" s="3">
        <f t="shared" si="102"/>
        <v>0</v>
      </c>
      <c r="AE820" s="3">
        <f>IF(IF(AC820&gt;0,$Q$5-$Q$4,$Q$5-Расчет!X834)&gt;0,IF(AC820&gt;0,$Q$5-$Q$4,$Q$5-Расчет!X834),0)</f>
        <v>0</v>
      </c>
      <c r="AF820" s="3">
        <f t="shared" si="103"/>
        <v>0</v>
      </c>
      <c r="AG820" s="3">
        <f>IF(IF(AE820&gt;0,$Q$6-$Q$5,$Q$6-Расчет!X834)&gt;0,IF(AE820&gt;0,$Q$6-$Q$5,$Q$6-Расчет!X834),0)</f>
        <v>0</v>
      </c>
      <c r="AH820" s="3">
        <f t="shared" si="104"/>
        <v>0</v>
      </c>
    </row>
    <row r="821" spans="1:34" x14ac:dyDescent="0.25">
      <c r="A821" s="3">
        <f>IF(Расчет!H835='ФОРМУЛЫ!'!$B$4,Расчет!G835*Расчет!$N$28,IF(Расчет!H835='ФОРМУЛЫ!'!$B$5,Расчет!G835,IF(Расчет!H835='ФОРМУЛЫ!'!$B$6,Расчет!G835*Расчет!$O$28,0)))</f>
        <v>0</v>
      </c>
      <c r="B821" s="3">
        <f>A821*Расчет!E835</f>
        <v>0</v>
      </c>
      <c r="C821" s="3">
        <f>IF(Расчет!J835='ФОРМУЛЫ!'!$B$3,Расчет!G835*Расчет!I835/100,IF(Расчет!J835='ФОРМУЛЫ!'!$B$4,Расчет!I835*Расчет!$N$28,IF(Расчет!J835='ФОРМУЛЫ!'!$B$5,Расчет!I835,IF(Расчет!J835='ФОРМУЛЫ!'!$B$6,Расчет!I835*Расчет!$O$28,0))))</f>
        <v>0</v>
      </c>
      <c r="D821" s="3">
        <f>C821*Расчет!E835</f>
        <v>0</v>
      </c>
      <c r="E821" s="3">
        <f t="shared" si="97"/>
        <v>0</v>
      </c>
      <c r="F821" s="3">
        <f>E821*Расчет!E835</f>
        <v>0</v>
      </c>
      <c r="G821" s="3">
        <f>IF(Расчет!M835="",'ФОРМУЛЫ!'!E821*(100+Расчет!$M$28)/100,'ФОРМУЛЫ!'!E821*(100+Расчет!M835)/100)</f>
        <v>0</v>
      </c>
      <c r="H821" s="7">
        <f>IF(Расчет!M835="",ROUND(Расчет!K835*(1+Расчет!$M$28/100),0),ROUND(Расчет!K835*(1+Расчет!M835/100),0))</f>
        <v>0</v>
      </c>
      <c r="I821" s="7">
        <f>IF(Расчет!M835="",(Расчет!$M$28+100)/100,(Расчет!M835+100)/100)</f>
        <v>1.2</v>
      </c>
      <c r="J821" s="5">
        <f>IF(Расчет!P835="",IF($O$16=0,'ФОРМУЛЫ!'!H821,ROUND(Расчет!K835*'ФОРМУЛЫ!'!I821+L821,0)),Расчет!P835)</f>
        <v>0</v>
      </c>
      <c r="K821" s="5">
        <f>J821*Расчет!E835</f>
        <v>0</v>
      </c>
      <c r="L821" s="3">
        <f>IF($O$16=0,0,$M$16*(Расчет!K835/$O$16))</f>
        <v>0</v>
      </c>
      <c r="O821" s="3">
        <f>IF(Расчет!P835=0,Расчет!L835,0)</f>
        <v>0</v>
      </c>
      <c r="P821" s="12">
        <f t="shared" si="98"/>
        <v>0</v>
      </c>
      <c r="Q821" s="3">
        <f>IF(Расчет!H835='ФОРМУЛЫ!'!$B$5,'ФОРМУЛЫ!'!A821,0)</f>
        <v>0</v>
      </c>
      <c r="R821" s="3">
        <f>IF(Расчет!H835='ФОРМУЛЫ!'!$B$4,'ФОРМУЛЫ!'!A821,0)</f>
        <v>0</v>
      </c>
      <c r="S821" s="3">
        <f>IF(Расчет!H835='ФОРМУЛЫ!'!$B$6,'ФОРМУЛЫ!'!A821,0)</f>
        <v>0</v>
      </c>
      <c r="T821" s="5">
        <f>ROUND((IF(Расчет!R835='ФОРМУЛЫ!'!$E$3,(A821-A821/1.18),IF(Расчет!R835='ФОРМУЛЫ!'!$E$4,0,IF(Расчет!R835='ФОРМУЛЫ!'!$E$5,(A821-A821/1.1),X))))*Расчет!E835,2)</f>
        <v>0</v>
      </c>
      <c r="U821" s="3">
        <f>ROUND((IF(Расчет!R835='ФОРМУЛЫ!'!$E$3,(J821-J821/1.18),IF(Расчет!R835='ФОРМУЛЫ!'!$E$4,0,IF(Расчет!R835='ФОРМУЛЫ!'!$E$5,(J821-J821/1.1),X))))*Расчет!E835,2)</f>
        <v>0</v>
      </c>
      <c r="V821" s="3">
        <f>ROUND((J821-J821/1.18)*Расчет!E835,2)</f>
        <v>0</v>
      </c>
      <c r="W821" s="3">
        <f>ROUND(A821*Расчет!E835*0.21/365,2)</f>
        <v>0</v>
      </c>
      <c r="X821" s="3">
        <f t="shared" si="99"/>
        <v>0</v>
      </c>
      <c r="Y821" s="3">
        <f>IF(($Q$2-Расчет!X835)&gt;0,($Q$2-Расчет!X835),0)</f>
        <v>0</v>
      </c>
      <c r="Z821" s="3">
        <f t="shared" si="100"/>
        <v>0</v>
      </c>
      <c r="AA821" s="3">
        <f>IF(IF(Y821&gt;0,$Q$3-$Q$2,$Q$3-Расчет!X835)&gt;0,IF(Y821&gt;0,$Q$3-$Q$2,$Q$3-Расчет!X835),0)</f>
        <v>0</v>
      </c>
      <c r="AB821" s="3">
        <f t="shared" si="101"/>
        <v>0</v>
      </c>
      <c r="AC821" s="3">
        <f>IF(IF(AA821&gt;0,$Q$4-$Q$3,$Q$4-Расчет!X835)&gt;0,IF(AA821&gt;0,$Q$4-$Q$3,$Q$4-Расчет!X835),0)</f>
        <v>0</v>
      </c>
      <c r="AD821" s="3">
        <f t="shared" si="102"/>
        <v>0</v>
      </c>
      <c r="AE821" s="3">
        <f>IF(IF(AC821&gt;0,$Q$5-$Q$4,$Q$5-Расчет!X835)&gt;0,IF(AC821&gt;0,$Q$5-$Q$4,$Q$5-Расчет!X835),0)</f>
        <v>0</v>
      </c>
      <c r="AF821" s="3">
        <f t="shared" si="103"/>
        <v>0</v>
      </c>
      <c r="AG821" s="3">
        <f>IF(IF(AE821&gt;0,$Q$6-$Q$5,$Q$6-Расчет!X835)&gt;0,IF(AE821&gt;0,$Q$6-$Q$5,$Q$6-Расчет!X835),0)</f>
        <v>0</v>
      </c>
      <c r="AH821" s="3">
        <f t="shared" si="104"/>
        <v>0</v>
      </c>
    </row>
    <row r="822" spans="1:34" x14ac:dyDescent="0.25">
      <c r="A822" s="3">
        <f>IF(Расчет!H836='ФОРМУЛЫ!'!$B$4,Расчет!G836*Расчет!$N$28,IF(Расчет!H836='ФОРМУЛЫ!'!$B$5,Расчет!G836,IF(Расчет!H836='ФОРМУЛЫ!'!$B$6,Расчет!G836*Расчет!$O$28,0)))</f>
        <v>0</v>
      </c>
      <c r="B822" s="3">
        <f>A822*Расчет!E836</f>
        <v>0</v>
      </c>
      <c r="C822" s="3">
        <f>IF(Расчет!J836='ФОРМУЛЫ!'!$B$3,Расчет!G836*Расчет!I836/100,IF(Расчет!J836='ФОРМУЛЫ!'!$B$4,Расчет!I836*Расчет!$N$28,IF(Расчет!J836='ФОРМУЛЫ!'!$B$5,Расчет!I836,IF(Расчет!J836='ФОРМУЛЫ!'!$B$6,Расчет!I836*Расчет!$O$28,0))))</f>
        <v>0</v>
      </c>
      <c r="D822" s="3">
        <f>C822*Расчет!E836</f>
        <v>0</v>
      </c>
      <c r="E822" s="3">
        <f t="shared" si="97"/>
        <v>0</v>
      </c>
      <c r="F822" s="3">
        <f>E822*Расчет!E836</f>
        <v>0</v>
      </c>
      <c r="G822" s="3">
        <f>IF(Расчет!M836="",'ФОРМУЛЫ!'!E822*(100+Расчет!$M$28)/100,'ФОРМУЛЫ!'!E822*(100+Расчет!M836)/100)</f>
        <v>0</v>
      </c>
      <c r="H822" s="7">
        <f>IF(Расчет!M836="",ROUND(Расчет!K836*(1+Расчет!$M$28/100),0),ROUND(Расчет!K836*(1+Расчет!M836/100),0))</f>
        <v>0</v>
      </c>
      <c r="I822" s="7">
        <f>IF(Расчет!M836="",(Расчет!$M$28+100)/100,(Расчет!M836+100)/100)</f>
        <v>1.2</v>
      </c>
      <c r="J822" s="5">
        <f>IF(Расчет!P836="",IF($O$16=0,'ФОРМУЛЫ!'!H822,ROUND(Расчет!K836*'ФОРМУЛЫ!'!I822+L822,0)),Расчет!P836)</f>
        <v>0</v>
      </c>
      <c r="K822" s="5">
        <f>J822*Расчет!E836</f>
        <v>0</v>
      </c>
      <c r="L822" s="3">
        <f>IF($O$16=0,0,$M$16*(Расчет!K836/$O$16))</f>
        <v>0</v>
      </c>
      <c r="O822" s="3">
        <f>IF(Расчет!P836=0,Расчет!L836,0)</f>
        <v>0</v>
      </c>
      <c r="P822" s="12">
        <f t="shared" si="98"/>
        <v>0</v>
      </c>
      <c r="Q822" s="3">
        <f>IF(Расчет!H836='ФОРМУЛЫ!'!$B$5,'ФОРМУЛЫ!'!A822,0)</f>
        <v>0</v>
      </c>
      <c r="R822" s="3">
        <f>IF(Расчет!H836='ФОРМУЛЫ!'!$B$4,'ФОРМУЛЫ!'!A822,0)</f>
        <v>0</v>
      </c>
      <c r="S822" s="3">
        <f>IF(Расчет!H836='ФОРМУЛЫ!'!$B$6,'ФОРМУЛЫ!'!A822,0)</f>
        <v>0</v>
      </c>
      <c r="T822" s="5">
        <f>ROUND((IF(Расчет!R836='ФОРМУЛЫ!'!$E$3,(A822-A822/1.18),IF(Расчет!R836='ФОРМУЛЫ!'!$E$4,0,IF(Расчет!R836='ФОРМУЛЫ!'!$E$5,(A822-A822/1.1),X))))*Расчет!E836,2)</f>
        <v>0</v>
      </c>
      <c r="U822" s="3">
        <f>ROUND((IF(Расчет!R836='ФОРМУЛЫ!'!$E$3,(J822-J822/1.18),IF(Расчет!R836='ФОРМУЛЫ!'!$E$4,0,IF(Расчет!R836='ФОРМУЛЫ!'!$E$5,(J822-J822/1.1),X))))*Расчет!E836,2)</f>
        <v>0</v>
      </c>
      <c r="V822" s="3">
        <f>ROUND((J822-J822/1.18)*Расчет!E836,2)</f>
        <v>0</v>
      </c>
      <c r="W822" s="3">
        <f>ROUND(A822*Расчет!E836*0.21/365,2)</f>
        <v>0</v>
      </c>
      <c r="X822" s="3">
        <f t="shared" si="99"/>
        <v>0</v>
      </c>
      <c r="Y822" s="3">
        <f>IF(($Q$2-Расчет!X836)&gt;0,($Q$2-Расчет!X836),0)</f>
        <v>0</v>
      </c>
      <c r="Z822" s="3">
        <f t="shared" si="100"/>
        <v>0</v>
      </c>
      <c r="AA822" s="3">
        <f>IF(IF(Y822&gt;0,$Q$3-$Q$2,$Q$3-Расчет!X836)&gt;0,IF(Y822&gt;0,$Q$3-$Q$2,$Q$3-Расчет!X836),0)</f>
        <v>0</v>
      </c>
      <c r="AB822" s="3">
        <f t="shared" si="101"/>
        <v>0</v>
      </c>
      <c r="AC822" s="3">
        <f>IF(IF(AA822&gt;0,$Q$4-$Q$3,$Q$4-Расчет!X836)&gt;0,IF(AA822&gt;0,$Q$4-$Q$3,$Q$4-Расчет!X836),0)</f>
        <v>0</v>
      </c>
      <c r="AD822" s="3">
        <f t="shared" si="102"/>
        <v>0</v>
      </c>
      <c r="AE822" s="3">
        <f>IF(IF(AC822&gt;0,$Q$5-$Q$4,$Q$5-Расчет!X836)&gt;0,IF(AC822&gt;0,$Q$5-$Q$4,$Q$5-Расчет!X836),0)</f>
        <v>0</v>
      </c>
      <c r="AF822" s="3">
        <f t="shared" si="103"/>
        <v>0</v>
      </c>
      <c r="AG822" s="3">
        <f>IF(IF(AE822&gt;0,$Q$6-$Q$5,$Q$6-Расчет!X836)&gt;0,IF(AE822&gt;0,$Q$6-$Q$5,$Q$6-Расчет!X836),0)</f>
        <v>0</v>
      </c>
      <c r="AH822" s="3">
        <f t="shared" si="104"/>
        <v>0</v>
      </c>
    </row>
    <row r="823" spans="1:34" x14ac:dyDescent="0.25">
      <c r="A823" s="3">
        <f>IF(Расчет!H837='ФОРМУЛЫ!'!$B$4,Расчет!G837*Расчет!$N$28,IF(Расчет!H837='ФОРМУЛЫ!'!$B$5,Расчет!G837,IF(Расчет!H837='ФОРМУЛЫ!'!$B$6,Расчет!G837*Расчет!$O$28,0)))</f>
        <v>0</v>
      </c>
      <c r="B823" s="3">
        <f>A823*Расчет!E837</f>
        <v>0</v>
      </c>
      <c r="C823" s="3">
        <f>IF(Расчет!J837='ФОРМУЛЫ!'!$B$3,Расчет!G837*Расчет!I837/100,IF(Расчет!J837='ФОРМУЛЫ!'!$B$4,Расчет!I837*Расчет!$N$28,IF(Расчет!J837='ФОРМУЛЫ!'!$B$5,Расчет!I837,IF(Расчет!J837='ФОРМУЛЫ!'!$B$6,Расчет!I837*Расчет!$O$28,0))))</f>
        <v>0</v>
      </c>
      <c r="D823" s="3">
        <f>C823*Расчет!E837</f>
        <v>0</v>
      </c>
      <c r="E823" s="3">
        <f t="shared" si="97"/>
        <v>0</v>
      </c>
      <c r="F823" s="3">
        <f>E823*Расчет!E837</f>
        <v>0</v>
      </c>
      <c r="G823" s="3">
        <f>IF(Расчет!M837="",'ФОРМУЛЫ!'!E823*(100+Расчет!$M$28)/100,'ФОРМУЛЫ!'!E823*(100+Расчет!M837)/100)</f>
        <v>0</v>
      </c>
      <c r="H823" s="7">
        <f>IF(Расчет!M837="",ROUND(Расчет!K837*(1+Расчет!$M$28/100),0),ROUND(Расчет!K837*(1+Расчет!M837/100),0))</f>
        <v>0</v>
      </c>
      <c r="I823" s="7">
        <f>IF(Расчет!M837="",(Расчет!$M$28+100)/100,(Расчет!M837+100)/100)</f>
        <v>1.2</v>
      </c>
      <c r="J823" s="5">
        <f>IF(Расчет!P837="",IF($O$16=0,'ФОРМУЛЫ!'!H823,ROUND(Расчет!K837*'ФОРМУЛЫ!'!I823+L823,0)),Расчет!P837)</f>
        <v>0</v>
      </c>
      <c r="K823" s="5">
        <f>J823*Расчет!E837</f>
        <v>0</v>
      </c>
      <c r="L823" s="3">
        <f>IF($O$16=0,0,$M$16*(Расчет!K837/$O$16))</f>
        <v>0</v>
      </c>
      <c r="O823" s="3">
        <f>IF(Расчет!P837=0,Расчет!L837,0)</f>
        <v>0</v>
      </c>
      <c r="P823" s="12">
        <f t="shared" si="98"/>
        <v>0</v>
      </c>
      <c r="Q823" s="3">
        <f>IF(Расчет!H837='ФОРМУЛЫ!'!$B$5,'ФОРМУЛЫ!'!A823,0)</f>
        <v>0</v>
      </c>
      <c r="R823" s="3">
        <f>IF(Расчет!H837='ФОРМУЛЫ!'!$B$4,'ФОРМУЛЫ!'!A823,0)</f>
        <v>0</v>
      </c>
      <c r="S823" s="3">
        <f>IF(Расчет!H837='ФОРМУЛЫ!'!$B$6,'ФОРМУЛЫ!'!A823,0)</f>
        <v>0</v>
      </c>
      <c r="T823" s="5">
        <f>ROUND((IF(Расчет!R837='ФОРМУЛЫ!'!$E$3,(A823-A823/1.18),IF(Расчет!R837='ФОРМУЛЫ!'!$E$4,0,IF(Расчет!R837='ФОРМУЛЫ!'!$E$5,(A823-A823/1.1),X))))*Расчет!E837,2)</f>
        <v>0</v>
      </c>
      <c r="U823" s="3">
        <f>ROUND((IF(Расчет!R837='ФОРМУЛЫ!'!$E$3,(J823-J823/1.18),IF(Расчет!R837='ФОРМУЛЫ!'!$E$4,0,IF(Расчет!R837='ФОРМУЛЫ!'!$E$5,(J823-J823/1.1),X))))*Расчет!E837,2)</f>
        <v>0</v>
      </c>
      <c r="V823" s="3">
        <f>ROUND((J823-J823/1.18)*Расчет!E837,2)</f>
        <v>0</v>
      </c>
      <c r="W823" s="3">
        <f>ROUND(A823*Расчет!E837*0.21/365,2)</f>
        <v>0</v>
      </c>
      <c r="X823" s="3">
        <f t="shared" si="99"/>
        <v>0</v>
      </c>
      <c r="Y823" s="3">
        <f>IF(($Q$2-Расчет!X837)&gt;0,($Q$2-Расчет!X837),0)</f>
        <v>0</v>
      </c>
      <c r="Z823" s="3">
        <f t="shared" si="100"/>
        <v>0</v>
      </c>
      <c r="AA823" s="3">
        <f>IF(IF(Y823&gt;0,$Q$3-$Q$2,$Q$3-Расчет!X837)&gt;0,IF(Y823&gt;0,$Q$3-$Q$2,$Q$3-Расчет!X837),0)</f>
        <v>0</v>
      </c>
      <c r="AB823" s="3">
        <f t="shared" si="101"/>
        <v>0</v>
      </c>
      <c r="AC823" s="3">
        <f>IF(IF(AA823&gt;0,$Q$4-$Q$3,$Q$4-Расчет!X837)&gt;0,IF(AA823&gt;0,$Q$4-$Q$3,$Q$4-Расчет!X837),0)</f>
        <v>0</v>
      </c>
      <c r="AD823" s="3">
        <f t="shared" si="102"/>
        <v>0</v>
      </c>
      <c r="AE823" s="3">
        <f>IF(IF(AC823&gt;0,$Q$5-$Q$4,$Q$5-Расчет!X837)&gt;0,IF(AC823&gt;0,$Q$5-$Q$4,$Q$5-Расчет!X837),0)</f>
        <v>0</v>
      </c>
      <c r="AF823" s="3">
        <f t="shared" si="103"/>
        <v>0</v>
      </c>
      <c r="AG823" s="3">
        <f>IF(IF(AE823&gt;0,$Q$6-$Q$5,$Q$6-Расчет!X837)&gt;0,IF(AE823&gt;0,$Q$6-$Q$5,$Q$6-Расчет!X837),0)</f>
        <v>0</v>
      </c>
      <c r="AH823" s="3">
        <f t="shared" si="104"/>
        <v>0</v>
      </c>
    </row>
    <row r="824" spans="1:34" x14ac:dyDescent="0.25">
      <c r="A824" s="3">
        <f>IF(Расчет!H838='ФОРМУЛЫ!'!$B$4,Расчет!G838*Расчет!$N$28,IF(Расчет!H838='ФОРМУЛЫ!'!$B$5,Расчет!G838,IF(Расчет!H838='ФОРМУЛЫ!'!$B$6,Расчет!G838*Расчет!$O$28,0)))</f>
        <v>0</v>
      </c>
      <c r="B824" s="3">
        <f>A824*Расчет!E838</f>
        <v>0</v>
      </c>
      <c r="C824" s="3">
        <f>IF(Расчет!J838='ФОРМУЛЫ!'!$B$3,Расчет!G838*Расчет!I838/100,IF(Расчет!J838='ФОРМУЛЫ!'!$B$4,Расчет!I838*Расчет!$N$28,IF(Расчет!J838='ФОРМУЛЫ!'!$B$5,Расчет!I838,IF(Расчет!J838='ФОРМУЛЫ!'!$B$6,Расчет!I838*Расчет!$O$28,0))))</f>
        <v>0</v>
      </c>
      <c r="D824" s="3">
        <f>C824*Расчет!E838</f>
        <v>0</v>
      </c>
      <c r="E824" s="3">
        <f t="shared" si="97"/>
        <v>0</v>
      </c>
      <c r="F824" s="3">
        <f>E824*Расчет!E838</f>
        <v>0</v>
      </c>
      <c r="G824" s="3">
        <f>IF(Расчет!M838="",'ФОРМУЛЫ!'!E824*(100+Расчет!$M$28)/100,'ФОРМУЛЫ!'!E824*(100+Расчет!M838)/100)</f>
        <v>0</v>
      </c>
      <c r="H824" s="7">
        <f>IF(Расчет!M838="",ROUND(Расчет!K838*(1+Расчет!$M$28/100),0),ROUND(Расчет!K838*(1+Расчет!M838/100),0))</f>
        <v>0</v>
      </c>
      <c r="I824" s="7">
        <f>IF(Расчет!M838="",(Расчет!$M$28+100)/100,(Расчет!M838+100)/100)</f>
        <v>1.2</v>
      </c>
      <c r="J824" s="5">
        <f>IF(Расчет!P838="",IF($O$16=0,'ФОРМУЛЫ!'!H824,ROUND(Расчет!K838*'ФОРМУЛЫ!'!I824+L824,0)),Расчет!P838)</f>
        <v>0</v>
      </c>
      <c r="K824" s="5">
        <f>J824*Расчет!E838</f>
        <v>0</v>
      </c>
      <c r="L824" s="3">
        <f>IF($O$16=0,0,$M$16*(Расчет!K838/$O$16))</f>
        <v>0</v>
      </c>
      <c r="O824" s="3">
        <f>IF(Расчет!P838=0,Расчет!L838,0)</f>
        <v>0</v>
      </c>
      <c r="P824" s="12">
        <f t="shared" si="98"/>
        <v>0</v>
      </c>
      <c r="Q824" s="3">
        <f>IF(Расчет!H838='ФОРМУЛЫ!'!$B$5,'ФОРМУЛЫ!'!A824,0)</f>
        <v>0</v>
      </c>
      <c r="R824" s="3">
        <f>IF(Расчет!H838='ФОРМУЛЫ!'!$B$4,'ФОРМУЛЫ!'!A824,0)</f>
        <v>0</v>
      </c>
      <c r="S824" s="3">
        <f>IF(Расчет!H838='ФОРМУЛЫ!'!$B$6,'ФОРМУЛЫ!'!A824,0)</f>
        <v>0</v>
      </c>
      <c r="T824" s="5">
        <f>ROUND((IF(Расчет!R838='ФОРМУЛЫ!'!$E$3,(A824-A824/1.18),IF(Расчет!R838='ФОРМУЛЫ!'!$E$4,0,IF(Расчет!R838='ФОРМУЛЫ!'!$E$5,(A824-A824/1.1),X))))*Расчет!E838,2)</f>
        <v>0</v>
      </c>
      <c r="U824" s="3">
        <f>ROUND((IF(Расчет!R838='ФОРМУЛЫ!'!$E$3,(J824-J824/1.18),IF(Расчет!R838='ФОРМУЛЫ!'!$E$4,0,IF(Расчет!R838='ФОРМУЛЫ!'!$E$5,(J824-J824/1.1),X))))*Расчет!E838,2)</f>
        <v>0</v>
      </c>
      <c r="V824" s="3">
        <f>ROUND((J824-J824/1.18)*Расчет!E838,2)</f>
        <v>0</v>
      </c>
      <c r="W824" s="3">
        <f>ROUND(A824*Расчет!E838*0.21/365,2)</f>
        <v>0</v>
      </c>
      <c r="X824" s="3">
        <f t="shared" si="99"/>
        <v>0</v>
      </c>
      <c r="Y824" s="3">
        <f>IF(($Q$2-Расчет!X838)&gt;0,($Q$2-Расчет!X838),0)</f>
        <v>0</v>
      </c>
      <c r="Z824" s="3">
        <f t="shared" si="100"/>
        <v>0</v>
      </c>
      <c r="AA824" s="3">
        <f>IF(IF(Y824&gt;0,$Q$3-$Q$2,$Q$3-Расчет!X838)&gt;0,IF(Y824&gt;0,$Q$3-$Q$2,$Q$3-Расчет!X838),0)</f>
        <v>0</v>
      </c>
      <c r="AB824" s="3">
        <f t="shared" si="101"/>
        <v>0</v>
      </c>
      <c r="AC824" s="3">
        <f>IF(IF(AA824&gt;0,$Q$4-$Q$3,$Q$4-Расчет!X838)&gt;0,IF(AA824&gt;0,$Q$4-$Q$3,$Q$4-Расчет!X838),0)</f>
        <v>0</v>
      </c>
      <c r="AD824" s="3">
        <f t="shared" si="102"/>
        <v>0</v>
      </c>
      <c r="AE824" s="3">
        <f>IF(IF(AC824&gt;0,$Q$5-$Q$4,$Q$5-Расчет!X838)&gt;0,IF(AC824&gt;0,$Q$5-$Q$4,$Q$5-Расчет!X838),0)</f>
        <v>0</v>
      </c>
      <c r="AF824" s="3">
        <f t="shared" si="103"/>
        <v>0</v>
      </c>
      <c r="AG824" s="3">
        <f>IF(IF(AE824&gt;0,$Q$6-$Q$5,$Q$6-Расчет!X838)&gt;0,IF(AE824&gt;0,$Q$6-$Q$5,$Q$6-Расчет!X838),0)</f>
        <v>0</v>
      </c>
      <c r="AH824" s="3">
        <f t="shared" si="104"/>
        <v>0</v>
      </c>
    </row>
    <row r="825" spans="1:34" x14ac:dyDescent="0.25">
      <c r="A825" s="3">
        <f>IF(Расчет!H839='ФОРМУЛЫ!'!$B$4,Расчет!G839*Расчет!$N$28,IF(Расчет!H839='ФОРМУЛЫ!'!$B$5,Расчет!G839,IF(Расчет!H839='ФОРМУЛЫ!'!$B$6,Расчет!G839*Расчет!$O$28,0)))</f>
        <v>0</v>
      </c>
      <c r="B825" s="3">
        <f>A825*Расчет!E839</f>
        <v>0</v>
      </c>
      <c r="C825" s="3">
        <f>IF(Расчет!J839='ФОРМУЛЫ!'!$B$3,Расчет!G839*Расчет!I839/100,IF(Расчет!J839='ФОРМУЛЫ!'!$B$4,Расчет!I839*Расчет!$N$28,IF(Расчет!J839='ФОРМУЛЫ!'!$B$5,Расчет!I839,IF(Расчет!J839='ФОРМУЛЫ!'!$B$6,Расчет!I839*Расчет!$O$28,0))))</f>
        <v>0</v>
      </c>
      <c r="D825" s="3">
        <f>C825*Расчет!E839</f>
        <v>0</v>
      </c>
      <c r="E825" s="3">
        <f t="shared" si="97"/>
        <v>0</v>
      </c>
      <c r="F825" s="3">
        <f>E825*Расчет!E839</f>
        <v>0</v>
      </c>
      <c r="G825" s="3">
        <f>IF(Расчет!M839="",'ФОРМУЛЫ!'!E825*(100+Расчет!$M$28)/100,'ФОРМУЛЫ!'!E825*(100+Расчет!M839)/100)</f>
        <v>0</v>
      </c>
      <c r="H825" s="7">
        <f>IF(Расчет!M839="",ROUND(Расчет!K839*(1+Расчет!$M$28/100),0),ROUND(Расчет!K839*(1+Расчет!M839/100),0))</f>
        <v>0</v>
      </c>
      <c r="I825" s="7">
        <f>IF(Расчет!M839="",(Расчет!$M$28+100)/100,(Расчет!M839+100)/100)</f>
        <v>1.2</v>
      </c>
      <c r="J825" s="5">
        <f>IF(Расчет!P839="",IF($O$16=0,'ФОРМУЛЫ!'!H825,ROUND(Расчет!K839*'ФОРМУЛЫ!'!I825+L825,0)),Расчет!P839)</f>
        <v>0</v>
      </c>
      <c r="K825" s="5">
        <f>J825*Расчет!E839</f>
        <v>0</v>
      </c>
      <c r="L825" s="3">
        <f>IF($O$16=0,0,$M$16*(Расчет!K839/$O$16))</f>
        <v>0</v>
      </c>
      <c r="O825" s="3">
        <f>IF(Расчет!P839=0,Расчет!L839,0)</f>
        <v>0</v>
      </c>
      <c r="P825" s="12">
        <f t="shared" si="98"/>
        <v>0</v>
      </c>
      <c r="Q825" s="3">
        <f>IF(Расчет!H839='ФОРМУЛЫ!'!$B$5,'ФОРМУЛЫ!'!A825,0)</f>
        <v>0</v>
      </c>
      <c r="R825" s="3">
        <f>IF(Расчет!H839='ФОРМУЛЫ!'!$B$4,'ФОРМУЛЫ!'!A825,0)</f>
        <v>0</v>
      </c>
      <c r="S825" s="3">
        <f>IF(Расчет!H839='ФОРМУЛЫ!'!$B$6,'ФОРМУЛЫ!'!A825,0)</f>
        <v>0</v>
      </c>
      <c r="T825" s="5">
        <f>ROUND((IF(Расчет!R839='ФОРМУЛЫ!'!$E$3,(A825-A825/1.18),IF(Расчет!R839='ФОРМУЛЫ!'!$E$4,0,IF(Расчет!R839='ФОРМУЛЫ!'!$E$5,(A825-A825/1.1),X))))*Расчет!E839,2)</f>
        <v>0</v>
      </c>
      <c r="U825" s="3">
        <f>ROUND((IF(Расчет!R839='ФОРМУЛЫ!'!$E$3,(J825-J825/1.18),IF(Расчет!R839='ФОРМУЛЫ!'!$E$4,0,IF(Расчет!R839='ФОРМУЛЫ!'!$E$5,(J825-J825/1.1),X))))*Расчет!E839,2)</f>
        <v>0</v>
      </c>
      <c r="V825" s="3">
        <f>ROUND((J825-J825/1.18)*Расчет!E839,2)</f>
        <v>0</v>
      </c>
      <c r="W825" s="3">
        <f>ROUND(A825*Расчет!E839*0.21/365,2)</f>
        <v>0</v>
      </c>
      <c r="X825" s="3">
        <f t="shared" si="99"/>
        <v>0</v>
      </c>
      <c r="Y825" s="3">
        <f>IF(($Q$2-Расчет!X839)&gt;0,($Q$2-Расчет!X839),0)</f>
        <v>0</v>
      </c>
      <c r="Z825" s="3">
        <f t="shared" si="100"/>
        <v>0</v>
      </c>
      <c r="AA825" s="3">
        <f>IF(IF(Y825&gt;0,$Q$3-$Q$2,$Q$3-Расчет!X839)&gt;0,IF(Y825&gt;0,$Q$3-$Q$2,$Q$3-Расчет!X839),0)</f>
        <v>0</v>
      </c>
      <c r="AB825" s="3">
        <f t="shared" si="101"/>
        <v>0</v>
      </c>
      <c r="AC825" s="3">
        <f>IF(IF(AA825&gt;0,$Q$4-$Q$3,$Q$4-Расчет!X839)&gt;0,IF(AA825&gt;0,$Q$4-$Q$3,$Q$4-Расчет!X839),0)</f>
        <v>0</v>
      </c>
      <c r="AD825" s="3">
        <f t="shared" si="102"/>
        <v>0</v>
      </c>
      <c r="AE825" s="3">
        <f>IF(IF(AC825&gt;0,$Q$5-$Q$4,$Q$5-Расчет!X839)&gt;0,IF(AC825&gt;0,$Q$5-$Q$4,$Q$5-Расчет!X839),0)</f>
        <v>0</v>
      </c>
      <c r="AF825" s="3">
        <f t="shared" si="103"/>
        <v>0</v>
      </c>
      <c r="AG825" s="3">
        <f>IF(IF(AE825&gt;0,$Q$6-$Q$5,$Q$6-Расчет!X839)&gt;0,IF(AE825&gt;0,$Q$6-$Q$5,$Q$6-Расчет!X839),0)</f>
        <v>0</v>
      </c>
      <c r="AH825" s="3">
        <f t="shared" si="104"/>
        <v>0</v>
      </c>
    </row>
    <row r="826" spans="1:34" x14ac:dyDescent="0.25">
      <c r="A826" s="3">
        <f>IF(Расчет!H840='ФОРМУЛЫ!'!$B$4,Расчет!G840*Расчет!$N$28,IF(Расчет!H840='ФОРМУЛЫ!'!$B$5,Расчет!G840,IF(Расчет!H840='ФОРМУЛЫ!'!$B$6,Расчет!G840*Расчет!$O$28,0)))</f>
        <v>0</v>
      </c>
      <c r="B826" s="3">
        <f>A826*Расчет!E840</f>
        <v>0</v>
      </c>
      <c r="C826" s="3">
        <f>IF(Расчет!J840='ФОРМУЛЫ!'!$B$3,Расчет!G840*Расчет!I840/100,IF(Расчет!J840='ФОРМУЛЫ!'!$B$4,Расчет!I840*Расчет!$N$28,IF(Расчет!J840='ФОРМУЛЫ!'!$B$5,Расчет!I840,IF(Расчет!J840='ФОРМУЛЫ!'!$B$6,Расчет!I840*Расчет!$O$28,0))))</f>
        <v>0</v>
      </c>
      <c r="D826" s="3">
        <f>C826*Расчет!E840</f>
        <v>0</v>
      </c>
      <c r="E826" s="3">
        <f t="shared" si="97"/>
        <v>0</v>
      </c>
      <c r="F826" s="3">
        <f>E826*Расчет!E840</f>
        <v>0</v>
      </c>
      <c r="G826" s="3">
        <f>IF(Расчет!M840="",'ФОРМУЛЫ!'!E826*(100+Расчет!$M$28)/100,'ФОРМУЛЫ!'!E826*(100+Расчет!M840)/100)</f>
        <v>0</v>
      </c>
      <c r="H826" s="7">
        <f>IF(Расчет!M840="",ROUND(Расчет!K840*(1+Расчет!$M$28/100),0),ROUND(Расчет!K840*(1+Расчет!M840/100),0))</f>
        <v>0</v>
      </c>
      <c r="I826" s="7">
        <f>IF(Расчет!M840="",(Расчет!$M$28+100)/100,(Расчет!M840+100)/100)</f>
        <v>1.2</v>
      </c>
      <c r="J826" s="5">
        <f>IF(Расчет!P840="",IF($O$16=0,'ФОРМУЛЫ!'!H826,ROUND(Расчет!K840*'ФОРМУЛЫ!'!I826+L826,0)),Расчет!P840)</f>
        <v>0</v>
      </c>
      <c r="K826" s="5">
        <f>J826*Расчет!E840</f>
        <v>0</v>
      </c>
      <c r="L826" s="3">
        <f>IF($O$16=0,0,$M$16*(Расчет!K840/$O$16))</f>
        <v>0</v>
      </c>
      <c r="O826" s="3">
        <f>IF(Расчет!P840=0,Расчет!L840,0)</f>
        <v>0</v>
      </c>
      <c r="P826" s="12">
        <f t="shared" si="98"/>
        <v>0</v>
      </c>
      <c r="Q826" s="3">
        <f>IF(Расчет!H840='ФОРМУЛЫ!'!$B$5,'ФОРМУЛЫ!'!A826,0)</f>
        <v>0</v>
      </c>
      <c r="R826" s="3">
        <f>IF(Расчет!H840='ФОРМУЛЫ!'!$B$4,'ФОРМУЛЫ!'!A826,0)</f>
        <v>0</v>
      </c>
      <c r="S826" s="3">
        <f>IF(Расчет!H840='ФОРМУЛЫ!'!$B$6,'ФОРМУЛЫ!'!A826,0)</f>
        <v>0</v>
      </c>
      <c r="T826" s="5">
        <f>ROUND((IF(Расчет!R840='ФОРМУЛЫ!'!$E$3,(A826-A826/1.18),IF(Расчет!R840='ФОРМУЛЫ!'!$E$4,0,IF(Расчет!R840='ФОРМУЛЫ!'!$E$5,(A826-A826/1.1),X))))*Расчет!E840,2)</f>
        <v>0</v>
      </c>
      <c r="U826" s="3">
        <f>ROUND((IF(Расчет!R840='ФОРМУЛЫ!'!$E$3,(J826-J826/1.18),IF(Расчет!R840='ФОРМУЛЫ!'!$E$4,0,IF(Расчет!R840='ФОРМУЛЫ!'!$E$5,(J826-J826/1.1),X))))*Расчет!E840,2)</f>
        <v>0</v>
      </c>
      <c r="V826" s="3">
        <f>ROUND((J826-J826/1.18)*Расчет!E840,2)</f>
        <v>0</v>
      </c>
      <c r="W826" s="3">
        <f>ROUND(A826*Расчет!E840*0.21/365,2)</f>
        <v>0</v>
      </c>
      <c r="X826" s="3">
        <f t="shared" si="99"/>
        <v>0</v>
      </c>
      <c r="Y826" s="3">
        <f>IF(($Q$2-Расчет!X840)&gt;0,($Q$2-Расчет!X840),0)</f>
        <v>0</v>
      </c>
      <c r="Z826" s="3">
        <f t="shared" si="100"/>
        <v>0</v>
      </c>
      <c r="AA826" s="3">
        <f>IF(IF(Y826&gt;0,$Q$3-$Q$2,$Q$3-Расчет!X840)&gt;0,IF(Y826&gt;0,$Q$3-$Q$2,$Q$3-Расчет!X840),0)</f>
        <v>0</v>
      </c>
      <c r="AB826" s="3">
        <f t="shared" si="101"/>
        <v>0</v>
      </c>
      <c r="AC826" s="3">
        <f>IF(IF(AA826&gt;0,$Q$4-$Q$3,$Q$4-Расчет!X840)&gt;0,IF(AA826&gt;0,$Q$4-$Q$3,$Q$4-Расчет!X840),0)</f>
        <v>0</v>
      </c>
      <c r="AD826" s="3">
        <f t="shared" si="102"/>
        <v>0</v>
      </c>
      <c r="AE826" s="3">
        <f>IF(IF(AC826&gt;0,$Q$5-$Q$4,$Q$5-Расчет!X840)&gt;0,IF(AC826&gt;0,$Q$5-$Q$4,$Q$5-Расчет!X840),0)</f>
        <v>0</v>
      </c>
      <c r="AF826" s="3">
        <f t="shared" si="103"/>
        <v>0</v>
      </c>
      <c r="AG826" s="3">
        <f>IF(IF(AE826&gt;0,$Q$6-$Q$5,$Q$6-Расчет!X840)&gt;0,IF(AE826&gt;0,$Q$6-$Q$5,$Q$6-Расчет!X840),0)</f>
        <v>0</v>
      </c>
      <c r="AH826" s="3">
        <f t="shared" si="104"/>
        <v>0</v>
      </c>
    </row>
    <row r="827" spans="1:34" x14ac:dyDescent="0.25">
      <c r="A827" s="3">
        <f>IF(Расчет!H841='ФОРМУЛЫ!'!$B$4,Расчет!G841*Расчет!$N$28,IF(Расчет!H841='ФОРМУЛЫ!'!$B$5,Расчет!G841,IF(Расчет!H841='ФОРМУЛЫ!'!$B$6,Расчет!G841*Расчет!$O$28,0)))</f>
        <v>0</v>
      </c>
      <c r="B827" s="3">
        <f>A827*Расчет!E841</f>
        <v>0</v>
      </c>
      <c r="C827" s="3">
        <f>IF(Расчет!J841='ФОРМУЛЫ!'!$B$3,Расчет!G841*Расчет!I841/100,IF(Расчет!J841='ФОРМУЛЫ!'!$B$4,Расчет!I841*Расчет!$N$28,IF(Расчет!J841='ФОРМУЛЫ!'!$B$5,Расчет!I841,IF(Расчет!J841='ФОРМУЛЫ!'!$B$6,Расчет!I841*Расчет!$O$28,0))))</f>
        <v>0</v>
      </c>
      <c r="D827" s="3">
        <f>C827*Расчет!E841</f>
        <v>0</v>
      </c>
      <c r="E827" s="3">
        <f t="shared" si="97"/>
        <v>0</v>
      </c>
      <c r="F827" s="3">
        <f>E827*Расчет!E841</f>
        <v>0</v>
      </c>
      <c r="G827" s="3">
        <f>IF(Расчет!M841="",'ФОРМУЛЫ!'!E827*(100+Расчет!$M$28)/100,'ФОРМУЛЫ!'!E827*(100+Расчет!M841)/100)</f>
        <v>0</v>
      </c>
      <c r="H827" s="7">
        <f>IF(Расчет!M841="",ROUND(Расчет!K841*(1+Расчет!$M$28/100),0),ROUND(Расчет!K841*(1+Расчет!M841/100),0))</f>
        <v>0</v>
      </c>
      <c r="I827" s="7">
        <f>IF(Расчет!M841="",(Расчет!$M$28+100)/100,(Расчет!M841+100)/100)</f>
        <v>1.2</v>
      </c>
      <c r="J827" s="5">
        <f>IF(Расчет!P841="",IF($O$16=0,'ФОРМУЛЫ!'!H827,ROUND(Расчет!K841*'ФОРМУЛЫ!'!I827+L827,0)),Расчет!P841)</f>
        <v>0</v>
      </c>
      <c r="K827" s="5">
        <f>J827*Расчет!E841</f>
        <v>0</v>
      </c>
      <c r="L827" s="3">
        <f>IF($O$16=0,0,$M$16*(Расчет!K841/$O$16))</f>
        <v>0</v>
      </c>
      <c r="O827" s="3">
        <f>IF(Расчет!P841=0,Расчет!L841,0)</f>
        <v>0</v>
      </c>
      <c r="P827" s="12">
        <f t="shared" si="98"/>
        <v>0</v>
      </c>
      <c r="Q827" s="3">
        <f>IF(Расчет!H841='ФОРМУЛЫ!'!$B$5,'ФОРМУЛЫ!'!A827,0)</f>
        <v>0</v>
      </c>
      <c r="R827" s="3">
        <f>IF(Расчет!H841='ФОРМУЛЫ!'!$B$4,'ФОРМУЛЫ!'!A827,0)</f>
        <v>0</v>
      </c>
      <c r="S827" s="3">
        <f>IF(Расчет!H841='ФОРМУЛЫ!'!$B$6,'ФОРМУЛЫ!'!A827,0)</f>
        <v>0</v>
      </c>
      <c r="T827" s="5">
        <f>ROUND((IF(Расчет!R841='ФОРМУЛЫ!'!$E$3,(A827-A827/1.18),IF(Расчет!R841='ФОРМУЛЫ!'!$E$4,0,IF(Расчет!R841='ФОРМУЛЫ!'!$E$5,(A827-A827/1.1),X))))*Расчет!E841,2)</f>
        <v>0</v>
      </c>
      <c r="U827" s="3">
        <f>ROUND((IF(Расчет!R841='ФОРМУЛЫ!'!$E$3,(J827-J827/1.18),IF(Расчет!R841='ФОРМУЛЫ!'!$E$4,0,IF(Расчет!R841='ФОРМУЛЫ!'!$E$5,(J827-J827/1.1),X))))*Расчет!E841,2)</f>
        <v>0</v>
      </c>
      <c r="V827" s="3">
        <f>ROUND((J827-J827/1.18)*Расчет!E841,2)</f>
        <v>0</v>
      </c>
      <c r="W827" s="3">
        <f>ROUND(A827*Расчет!E841*0.21/365,2)</f>
        <v>0</v>
      </c>
      <c r="X827" s="3">
        <f t="shared" si="99"/>
        <v>0</v>
      </c>
      <c r="Y827" s="3">
        <f>IF(($Q$2-Расчет!X841)&gt;0,($Q$2-Расчет!X841),0)</f>
        <v>0</v>
      </c>
      <c r="Z827" s="3">
        <f t="shared" si="100"/>
        <v>0</v>
      </c>
      <c r="AA827" s="3">
        <f>IF(IF(Y827&gt;0,$Q$3-$Q$2,$Q$3-Расчет!X841)&gt;0,IF(Y827&gt;0,$Q$3-$Q$2,$Q$3-Расчет!X841),0)</f>
        <v>0</v>
      </c>
      <c r="AB827" s="3">
        <f t="shared" si="101"/>
        <v>0</v>
      </c>
      <c r="AC827" s="3">
        <f>IF(IF(AA827&gt;0,$Q$4-$Q$3,$Q$4-Расчет!X841)&gt;0,IF(AA827&gt;0,$Q$4-$Q$3,$Q$4-Расчет!X841),0)</f>
        <v>0</v>
      </c>
      <c r="AD827" s="3">
        <f t="shared" si="102"/>
        <v>0</v>
      </c>
      <c r="AE827" s="3">
        <f>IF(IF(AC827&gt;0,$Q$5-$Q$4,$Q$5-Расчет!X841)&gt;0,IF(AC827&gt;0,$Q$5-$Q$4,$Q$5-Расчет!X841),0)</f>
        <v>0</v>
      </c>
      <c r="AF827" s="3">
        <f t="shared" si="103"/>
        <v>0</v>
      </c>
      <c r="AG827" s="3">
        <f>IF(IF(AE827&gt;0,$Q$6-$Q$5,$Q$6-Расчет!X841)&gt;0,IF(AE827&gt;0,$Q$6-$Q$5,$Q$6-Расчет!X841),0)</f>
        <v>0</v>
      </c>
      <c r="AH827" s="3">
        <f t="shared" si="104"/>
        <v>0</v>
      </c>
    </row>
    <row r="828" spans="1:34" x14ac:dyDescent="0.25">
      <c r="A828" s="3">
        <f>IF(Расчет!H842='ФОРМУЛЫ!'!$B$4,Расчет!G842*Расчет!$N$28,IF(Расчет!H842='ФОРМУЛЫ!'!$B$5,Расчет!G842,IF(Расчет!H842='ФОРМУЛЫ!'!$B$6,Расчет!G842*Расчет!$O$28,0)))</f>
        <v>0</v>
      </c>
      <c r="B828" s="3">
        <f>A828*Расчет!E842</f>
        <v>0</v>
      </c>
      <c r="C828" s="3">
        <f>IF(Расчет!J842='ФОРМУЛЫ!'!$B$3,Расчет!G842*Расчет!I842/100,IF(Расчет!J842='ФОРМУЛЫ!'!$B$4,Расчет!I842*Расчет!$N$28,IF(Расчет!J842='ФОРМУЛЫ!'!$B$5,Расчет!I842,IF(Расчет!J842='ФОРМУЛЫ!'!$B$6,Расчет!I842*Расчет!$O$28,0))))</f>
        <v>0</v>
      </c>
      <c r="D828" s="3">
        <f>C828*Расчет!E842</f>
        <v>0</v>
      </c>
      <c r="E828" s="3">
        <f t="shared" si="97"/>
        <v>0</v>
      </c>
      <c r="F828" s="3">
        <f>E828*Расчет!E842</f>
        <v>0</v>
      </c>
      <c r="G828" s="3">
        <f>IF(Расчет!M842="",'ФОРМУЛЫ!'!E828*(100+Расчет!$M$28)/100,'ФОРМУЛЫ!'!E828*(100+Расчет!M842)/100)</f>
        <v>0</v>
      </c>
      <c r="H828" s="7">
        <f>IF(Расчет!M842="",ROUND(Расчет!K842*(1+Расчет!$M$28/100),0),ROUND(Расчет!K842*(1+Расчет!M842/100),0))</f>
        <v>0</v>
      </c>
      <c r="I828" s="7">
        <f>IF(Расчет!M842="",(Расчет!$M$28+100)/100,(Расчет!M842+100)/100)</f>
        <v>1.2</v>
      </c>
      <c r="J828" s="5">
        <f>IF(Расчет!P842="",IF($O$16=0,'ФОРМУЛЫ!'!H828,ROUND(Расчет!K842*'ФОРМУЛЫ!'!I828+L828,0)),Расчет!P842)</f>
        <v>0</v>
      </c>
      <c r="K828" s="5">
        <f>J828*Расчет!E842</f>
        <v>0</v>
      </c>
      <c r="L828" s="3">
        <f>IF($O$16=0,0,$M$16*(Расчет!K842/$O$16))</f>
        <v>0</v>
      </c>
      <c r="O828" s="3">
        <f>IF(Расчет!P842=0,Расчет!L842,0)</f>
        <v>0</v>
      </c>
      <c r="P828" s="12">
        <f t="shared" si="98"/>
        <v>0</v>
      </c>
      <c r="Q828" s="3">
        <f>IF(Расчет!H842='ФОРМУЛЫ!'!$B$5,'ФОРМУЛЫ!'!A828,0)</f>
        <v>0</v>
      </c>
      <c r="R828" s="3">
        <f>IF(Расчет!H842='ФОРМУЛЫ!'!$B$4,'ФОРМУЛЫ!'!A828,0)</f>
        <v>0</v>
      </c>
      <c r="S828" s="3">
        <f>IF(Расчет!H842='ФОРМУЛЫ!'!$B$6,'ФОРМУЛЫ!'!A828,0)</f>
        <v>0</v>
      </c>
      <c r="T828" s="5">
        <f>ROUND((IF(Расчет!R842='ФОРМУЛЫ!'!$E$3,(A828-A828/1.18),IF(Расчет!R842='ФОРМУЛЫ!'!$E$4,0,IF(Расчет!R842='ФОРМУЛЫ!'!$E$5,(A828-A828/1.1),X))))*Расчет!E842,2)</f>
        <v>0</v>
      </c>
      <c r="U828" s="3">
        <f>ROUND((IF(Расчет!R842='ФОРМУЛЫ!'!$E$3,(J828-J828/1.18),IF(Расчет!R842='ФОРМУЛЫ!'!$E$4,0,IF(Расчет!R842='ФОРМУЛЫ!'!$E$5,(J828-J828/1.1),X))))*Расчет!E842,2)</f>
        <v>0</v>
      </c>
      <c r="V828" s="3">
        <f>ROUND((J828-J828/1.18)*Расчет!E842,2)</f>
        <v>0</v>
      </c>
      <c r="W828" s="3">
        <f>ROUND(A828*Расчет!E842*0.21/365,2)</f>
        <v>0</v>
      </c>
      <c r="X828" s="3">
        <f t="shared" si="99"/>
        <v>0</v>
      </c>
      <c r="Y828" s="3">
        <f>IF(($Q$2-Расчет!X842)&gt;0,($Q$2-Расчет!X842),0)</f>
        <v>0</v>
      </c>
      <c r="Z828" s="3">
        <f t="shared" si="100"/>
        <v>0</v>
      </c>
      <c r="AA828" s="3">
        <f>IF(IF(Y828&gt;0,$Q$3-$Q$2,$Q$3-Расчет!X842)&gt;0,IF(Y828&gt;0,$Q$3-$Q$2,$Q$3-Расчет!X842),0)</f>
        <v>0</v>
      </c>
      <c r="AB828" s="3">
        <f t="shared" si="101"/>
        <v>0</v>
      </c>
      <c r="AC828" s="3">
        <f>IF(IF(AA828&gt;0,$Q$4-$Q$3,$Q$4-Расчет!X842)&gt;0,IF(AA828&gt;0,$Q$4-$Q$3,$Q$4-Расчет!X842),0)</f>
        <v>0</v>
      </c>
      <c r="AD828" s="3">
        <f t="shared" si="102"/>
        <v>0</v>
      </c>
      <c r="AE828" s="3">
        <f>IF(IF(AC828&gt;0,$Q$5-$Q$4,$Q$5-Расчет!X842)&gt;0,IF(AC828&gt;0,$Q$5-$Q$4,$Q$5-Расчет!X842),0)</f>
        <v>0</v>
      </c>
      <c r="AF828" s="3">
        <f t="shared" si="103"/>
        <v>0</v>
      </c>
      <c r="AG828" s="3">
        <f>IF(IF(AE828&gt;0,$Q$6-$Q$5,$Q$6-Расчет!X842)&gt;0,IF(AE828&gt;0,$Q$6-$Q$5,$Q$6-Расчет!X842),0)</f>
        <v>0</v>
      </c>
      <c r="AH828" s="3">
        <f t="shared" si="104"/>
        <v>0</v>
      </c>
    </row>
    <row r="829" spans="1:34" x14ac:dyDescent="0.25">
      <c r="A829" s="3">
        <f>IF(Расчет!H843='ФОРМУЛЫ!'!$B$4,Расчет!G843*Расчет!$N$28,IF(Расчет!H843='ФОРМУЛЫ!'!$B$5,Расчет!G843,IF(Расчет!H843='ФОРМУЛЫ!'!$B$6,Расчет!G843*Расчет!$O$28,0)))</f>
        <v>0</v>
      </c>
      <c r="B829" s="3">
        <f>A829*Расчет!E843</f>
        <v>0</v>
      </c>
      <c r="C829" s="3">
        <f>IF(Расчет!J843='ФОРМУЛЫ!'!$B$3,Расчет!G843*Расчет!I843/100,IF(Расчет!J843='ФОРМУЛЫ!'!$B$4,Расчет!I843*Расчет!$N$28,IF(Расчет!J843='ФОРМУЛЫ!'!$B$5,Расчет!I843,IF(Расчет!J843='ФОРМУЛЫ!'!$B$6,Расчет!I843*Расчет!$O$28,0))))</f>
        <v>0</v>
      </c>
      <c r="D829" s="3">
        <f>C829*Расчет!E843</f>
        <v>0</v>
      </c>
      <c r="E829" s="3">
        <f t="shared" si="97"/>
        <v>0</v>
      </c>
      <c r="F829" s="3">
        <f>E829*Расчет!E843</f>
        <v>0</v>
      </c>
      <c r="G829" s="3">
        <f>IF(Расчет!M843="",'ФОРМУЛЫ!'!E829*(100+Расчет!$M$28)/100,'ФОРМУЛЫ!'!E829*(100+Расчет!M843)/100)</f>
        <v>0</v>
      </c>
      <c r="H829" s="7">
        <f>IF(Расчет!M843="",ROUND(Расчет!K843*(1+Расчет!$M$28/100),0),ROUND(Расчет!K843*(1+Расчет!M843/100),0))</f>
        <v>0</v>
      </c>
      <c r="I829" s="7">
        <f>IF(Расчет!M843="",(Расчет!$M$28+100)/100,(Расчет!M843+100)/100)</f>
        <v>1.2</v>
      </c>
      <c r="J829" s="5">
        <f>IF(Расчет!P843="",IF($O$16=0,'ФОРМУЛЫ!'!H829,ROUND(Расчет!K843*'ФОРМУЛЫ!'!I829+L829,0)),Расчет!P843)</f>
        <v>0</v>
      </c>
      <c r="K829" s="5">
        <f>J829*Расчет!E843</f>
        <v>0</v>
      </c>
      <c r="L829" s="3">
        <f>IF($O$16=0,0,$M$16*(Расчет!K843/$O$16))</f>
        <v>0</v>
      </c>
      <c r="O829" s="3">
        <f>IF(Расчет!P843=0,Расчет!L843,0)</f>
        <v>0</v>
      </c>
      <c r="P829" s="12">
        <f t="shared" si="98"/>
        <v>0</v>
      </c>
      <c r="Q829" s="3">
        <f>IF(Расчет!H843='ФОРМУЛЫ!'!$B$5,'ФОРМУЛЫ!'!A829,0)</f>
        <v>0</v>
      </c>
      <c r="R829" s="3">
        <f>IF(Расчет!H843='ФОРМУЛЫ!'!$B$4,'ФОРМУЛЫ!'!A829,0)</f>
        <v>0</v>
      </c>
      <c r="S829" s="3">
        <f>IF(Расчет!H843='ФОРМУЛЫ!'!$B$6,'ФОРМУЛЫ!'!A829,0)</f>
        <v>0</v>
      </c>
      <c r="T829" s="5">
        <f>ROUND((IF(Расчет!R843='ФОРМУЛЫ!'!$E$3,(A829-A829/1.18),IF(Расчет!R843='ФОРМУЛЫ!'!$E$4,0,IF(Расчет!R843='ФОРМУЛЫ!'!$E$5,(A829-A829/1.1),X))))*Расчет!E843,2)</f>
        <v>0</v>
      </c>
      <c r="U829" s="3">
        <f>ROUND((IF(Расчет!R843='ФОРМУЛЫ!'!$E$3,(J829-J829/1.18),IF(Расчет!R843='ФОРМУЛЫ!'!$E$4,0,IF(Расчет!R843='ФОРМУЛЫ!'!$E$5,(J829-J829/1.1),X))))*Расчет!E843,2)</f>
        <v>0</v>
      </c>
      <c r="V829" s="3">
        <f>ROUND((J829-J829/1.18)*Расчет!E843,2)</f>
        <v>0</v>
      </c>
      <c r="W829" s="3">
        <f>ROUND(A829*Расчет!E843*0.21/365,2)</f>
        <v>0</v>
      </c>
      <c r="X829" s="3">
        <f t="shared" si="99"/>
        <v>0</v>
      </c>
      <c r="Y829" s="3">
        <f>IF(($Q$2-Расчет!X843)&gt;0,($Q$2-Расчет!X843),0)</f>
        <v>0</v>
      </c>
      <c r="Z829" s="3">
        <f t="shared" si="100"/>
        <v>0</v>
      </c>
      <c r="AA829" s="3">
        <f>IF(IF(Y829&gt;0,$Q$3-$Q$2,$Q$3-Расчет!X843)&gt;0,IF(Y829&gt;0,$Q$3-$Q$2,$Q$3-Расчет!X843),0)</f>
        <v>0</v>
      </c>
      <c r="AB829" s="3">
        <f t="shared" si="101"/>
        <v>0</v>
      </c>
      <c r="AC829" s="3">
        <f>IF(IF(AA829&gt;0,$Q$4-$Q$3,$Q$4-Расчет!X843)&gt;0,IF(AA829&gt;0,$Q$4-$Q$3,$Q$4-Расчет!X843),0)</f>
        <v>0</v>
      </c>
      <c r="AD829" s="3">
        <f t="shared" si="102"/>
        <v>0</v>
      </c>
      <c r="AE829" s="3">
        <f>IF(IF(AC829&gt;0,$Q$5-$Q$4,$Q$5-Расчет!X843)&gt;0,IF(AC829&gt;0,$Q$5-$Q$4,$Q$5-Расчет!X843),0)</f>
        <v>0</v>
      </c>
      <c r="AF829" s="3">
        <f t="shared" si="103"/>
        <v>0</v>
      </c>
      <c r="AG829" s="3">
        <f>IF(IF(AE829&gt;0,$Q$6-$Q$5,$Q$6-Расчет!X843)&gt;0,IF(AE829&gt;0,$Q$6-$Q$5,$Q$6-Расчет!X843),0)</f>
        <v>0</v>
      </c>
      <c r="AH829" s="3">
        <f t="shared" si="104"/>
        <v>0</v>
      </c>
    </row>
    <row r="830" spans="1:34" x14ac:dyDescent="0.25">
      <c r="A830" s="3">
        <f>IF(Расчет!H844='ФОРМУЛЫ!'!$B$4,Расчет!G844*Расчет!$N$28,IF(Расчет!H844='ФОРМУЛЫ!'!$B$5,Расчет!G844,IF(Расчет!H844='ФОРМУЛЫ!'!$B$6,Расчет!G844*Расчет!$O$28,0)))</f>
        <v>0</v>
      </c>
      <c r="B830" s="3">
        <f>A830*Расчет!E844</f>
        <v>0</v>
      </c>
      <c r="C830" s="3">
        <f>IF(Расчет!J844='ФОРМУЛЫ!'!$B$3,Расчет!G844*Расчет!I844/100,IF(Расчет!J844='ФОРМУЛЫ!'!$B$4,Расчет!I844*Расчет!$N$28,IF(Расчет!J844='ФОРМУЛЫ!'!$B$5,Расчет!I844,IF(Расчет!J844='ФОРМУЛЫ!'!$B$6,Расчет!I844*Расчет!$O$28,0))))</f>
        <v>0</v>
      </c>
      <c r="D830" s="3">
        <f>C830*Расчет!E844</f>
        <v>0</v>
      </c>
      <c r="E830" s="3">
        <f t="shared" si="97"/>
        <v>0</v>
      </c>
      <c r="F830" s="3">
        <f>E830*Расчет!E844</f>
        <v>0</v>
      </c>
      <c r="G830" s="3">
        <f>IF(Расчет!M844="",'ФОРМУЛЫ!'!E830*(100+Расчет!$M$28)/100,'ФОРМУЛЫ!'!E830*(100+Расчет!M844)/100)</f>
        <v>0</v>
      </c>
      <c r="H830" s="7">
        <f>IF(Расчет!M844="",ROUND(Расчет!K844*(1+Расчет!$M$28/100),0),ROUND(Расчет!K844*(1+Расчет!M844/100),0))</f>
        <v>0</v>
      </c>
      <c r="I830" s="7">
        <f>IF(Расчет!M844="",(Расчет!$M$28+100)/100,(Расчет!M844+100)/100)</f>
        <v>1.2</v>
      </c>
      <c r="J830" s="5">
        <f>IF(Расчет!P844="",IF($O$16=0,'ФОРМУЛЫ!'!H830,ROUND(Расчет!K844*'ФОРМУЛЫ!'!I830+L830,0)),Расчет!P844)</f>
        <v>0</v>
      </c>
      <c r="K830" s="5">
        <f>J830*Расчет!E844</f>
        <v>0</v>
      </c>
      <c r="L830" s="3">
        <f>IF($O$16=0,0,$M$16*(Расчет!K844/$O$16))</f>
        <v>0</v>
      </c>
      <c r="O830" s="3">
        <f>IF(Расчет!P844=0,Расчет!L844,0)</f>
        <v>0</v>
      </c>
      <c r="P830" s="12">
        <f t="shared" si="98"/>
        <v>0</v>
      </c>
      <c r="Q830" s="3">
        <f>IF(Расчет!H844='ФОРМУЛЫ!'!$B$5,'ФОРМУЛЫ!'!A830,0)</f>
        <v>0</v>
      </c>
      <c r="R830" s="3">
        <f>IF(Расчет!H844='ФОРМУЛЫ!'!$B$4,'ФОРМУЛЫ!'!A830,0)</f>
        <v>0</v>
      </c>
      <c r="S830" s="3">
        <f>IF(Расчет!H844='ФОРМУЛЫ!'!$B$6,'ФОРМУЛЫ!'!A830,0)</f>
        <v>0</v>
      </c>
      <c r="T830" s="5">
        <f>ROUND((IF(Расчет!R844='ФОРМУЛЫ!'!$E$3,(A830-A830/1.18),IF(Расчет!R844='ФОРМУЛЫ!'!$E$4,0,IF(Расчет!R844='ФОРМУЛЫ!'!$E$5,(A830-A830/1.1),X))))*Расчет!E844,2)</f>
        <v>0</v>
      </c>
      <c r="U830" s="3">
        <f>ROUND((IF(Расчет!R844='ФОРМУЛЫ!'!$E$3,(J830-J830/1.18),IF(Расчет!R844='ФОРМУЛЫ!'!$E$4,0,IF(Расчет!R844='ФОРМУЛЫ!'!$E$5,(J830-J830/1.1),X))))*Расчет!E844,2)</f>
        <v>0</v>
      </c>
      <c r="V830" s="3">
        <f>ROUND((J830-J830/1.18)*Расчет!E844,2)</f>
        <v>0</v>
      </c>
      <c r="W830" s="3">
        <f>ROUND(A830*Расчет!E844*0.21/365,2)</f>
        <v>0</v>
      </c>
      <c r="X830" s="3">
        <f t="shared" si="99"/>
        <v>0</v>
      </c>
      <c r="Y830" s="3">
        <f>IF(($Q$2-Расчет!X844)&gt;0,($Q$2-Расчет!X844),0)</f>
        <v>0</v>
      </c>
      <c r="Z830" s="3">
        <f t="shared" si="100"/>
        <v>0</v>
      </c>
      <c r="AA830" s="3">
        <f>IF(IF(Y830&gt;0,$Q$3-$Q$2,$Q$3-Расчет!X844)&gt;0,IF(Y830&gt;0,$Q$3-$Q$2,$Q$3-Расчет!X844),0)</f>
        <v>0</v>
      </c>
      <c r="AB830" s="3">
        <f t="shared" si="101"/>
        <v>0</v>
      </c>
      <c r="AC830" s="3">
        <f>IF(IF(AA830&gt;0,$Q$4-$Q$3,$Q$4-Расчет!X844)&gt;0,IF(AA830&gt;0,$Q$4-$Q$3,$Q$4-Расчет!X844),0)</f>
        <v>0</v>
      </c>
      <c r="AD830" s="3">
        <f t="shared" si="102"/>
        <v>0</v>
      </c>
      <c r="AE830" s="3">
        <f>IF(IF(AC830&gt;0,$Q$5-$Q$4,$Q$5-Расчет!X844)&gt;0,IF(AC830&gt;0,$Q$5-$Q$4,$Q$5-Расчет!X844),0)</f>
        <v>0</v>
      </c>
      <c r="AF830" s="3">
        <f t="shared" si="103"/>
        <v>0</v>
      </c>
      <c r="AG830" s="3">
        <f>IF(IF(AE830&gt;0,$Q$6-$Q$5,$Q$6-Расчет!X844)&gt;0,IF(AE830&gt;0,$Q$6-$Q$5,$Q$6-Расчет!X844),0)</f>
        <v>0</v>
      </c>
      <c r="AH830" s="3">
        <f t="shared" si="104"/>
        <v>0</v>
      </c>
    </row>
    <row r="831" spans="1:34" x14ac:dyDescent="0.25">
      <c r="A831" s="3">
        <f>IF(Расчет!H845='ФОРМУЛЫ!'!$B$4,Расчет!G845*Расчет!$N$28,IF(Расчет!H845='ФОРМУЛЫ!'!$B$5,Расчет!G845,IF(Расчет!H845='ФОРМУЛЫ!'!$B$6,Расчет!G845*Расчет!$O$28,0)))</f>
        <v>0</v>
      </c>
      <c r="B831" s="3">
        <f>A831*Расчет!E845</f>
        <v>0</v>
      </c>
      <c r="C831" s="3">
        <f>IF(Расчет!J845='ФОРМУЛЫ!'!$B$3,Расчет!G845*Расчет!I845/100,IF(Расчет!J845='ФОРМУЛЫ!'!$B$4,Расчет!I845*Расчет!$N$28,IF(Расчет!J845='ФОРМУЛЫ!'!$B$5,Расчет!I845,IF(Расчет!J845='ФОРМУЛЫ!'!$B$6,Расчет!I845*Расчет!$O$28,0))))</f>
        <v>0</v>
      </c>
      <c r="D831" s="3">
        <f>C831*Расчет!E845</f>
        <v>0</v>
      </c>
      <c r="E831" s="3">
        <f t="shared" si="97"/>
        <v>0</v>
      </c>
      <c r="F831" s="3">
        <f>E831*Расчет!E845</f>
        <v>0</v>
      </c>
      <c r="G831" s="3">
        <f>IF(Расчет!M845="",'ФОРМУЛЫ!'!E831*(100+Расчет!$M$28)/100,'ФОРМУЛЫ!'!E831*(100+Расчет!M845)/100)</f>
        <v>0</v>
      </c>
      <c r="H831" s="7">
        <f>IF(Расчет!M845="",ROUND(Расчет!K845*(1+Расчет!$M$28/100),0),ROUND(Расчет!K845*(1+Расчет!M845/100),0))</f>
        <v>0</v>
      </c>
      <c r="I831" s="7">
        <f>IF(Расчет!M845="",(Расчет!$M$28+100)/100,(Расчет!M845+100)/100)</f>
        <v>1.2</v>
      </c>
      <c r="J831" s="5">
        <f>IF(Расчет!P845="",IF($O$16=0,'ФОРМУЛЫ!'!H831,ROUND(Расчет!K845*'ФОРМУЛЫ!'!I831+L831,0)),Расчет!P845)</f>
        <v>0</v>
      </c>
      <c r="K831" s="5">
        <f>J831*Расчет!E845</f>
        <v>0</v>
      </c>
      <c r="L831" s="3">
        <f>IF($O$16=0,0,$M$16*(Расчет!K845/$O$16))</f>
        <v>0</v>
      </c>
      <c r="O831" s="3">
        <f>IF(Расчет!P845=0,Расчет!L845,0)</f>
        <v>0</v>
      </c>
      <c r="P831" s="12">
        <f t="shared" si="98"/>
        <v>0</v>
      </c>
      <c r="Q831" s="3">
        <f>IF(Расчет!H845='ФОРМУЛЫ!'!$B$5,'ФОРМУЛЫ!'!A831,0)</f>
        <v>0</v>
      </c>
      <c r="R831" s="3">
        <f>IF(Расчет!H845='ФОРМУЛЫ!'!$B$4,'ФОРМУЛЫ!'!A831,0)</f>
        <v>0</v>
      </c>
      <c r="S831" s="3">
        <f>IF(Расчет!H845='ФОРМУЛЫ!'!$B$6,'ФОРМУЛЫ!'!A831,0)</f>
        <v>0</v>
      </c>
      <c r="T831" s="5">
        <f>ROUND((IF(Расчет!R845='ФОРМУЛЫ!'!$E$3,(A831-A831/1.18),IF(Расчет!R845='ФОРМУЛЫ!'!$E$4,0,IF(Расчет!R845='ФОРМУЛЫ!'!$E$5,(A831-A831/1.1),X))))*Расчет!E845,2)</f>
        <v>0</v>
      </c>
      <c r="U831" s="3">
        <f>ROUND((IF(Расчет!R845='ФОРМУЛЫ!'!$E$3,(J831-J831/1.18),IF(Расчет!R845='ФОРМУЛЫ!'!$E$4,0,IF(Расчет!R845='ФОРМУЛЫ!'!$E$5,(J831-J831/1.1),X))))*Расчет!E845,2)</f>
        <v>0</v>
      </c>
      <c r="V831" s="3">
        <f>ROUND((J831-J831/1.18)*Расчет!E845,2)</f>
        <v>0</v>
      </c>
      <c r="W831" s="3">
        <f>ROUND(A831*Расчет!E845*0.21/365,2)</f>
        <v>0</v>
      </c>
      <c r="X831" s="3">
        <f t="shared" si="99"/>
        <v>0</v>
      </c>
      <c r="Y831" s="3">
        <f>IF(($Q$2-Расчет!X845)&gt;0,($Q$2-Расчет!X845),0)</f>
        <v>0</v>
      </c>
      <c r="Z831" s="3">
        <f t="shared" si="100"/>
        <v>0</v>
      </c>
      <c r="AA831" s="3">
        <f>IF(IF(Y831&gt;0,$Q$3-$Q$2,$Q$3-Расчет!X845)&gt;0,IF(Y831&gt;0,$Q$3-$Q$2,$Q$3-Расчет!X845),0)</f>
        <v>0</v>
      </c>
      <c r="AB831" s="3">
        <f t="shared" si="101"/>
        <v>0</v>
      </c>
      <c r="AC831" s="3">
        <f>IF(IF(AA831&gt;0,$Q$4-$Q$3,$Q$4-Расчет!X845)&gt;0,IF(AA831&gt;0,$Q$4-$Q$3,$Q$4-Расчет!X845),0)</f>
        <v>0</v>
      </c>
      <c r="AD831" s="3">
        <f t="shared" si="102"/>
        <v>0</v>
      </c>
      <c r="AE831" s="3">
        <f>IF(IF(AC831&gt;0,$Q$5-$Q$4,$Q$5-Расчет!X845)&gt;0,IF(AC831&gt;0,$Q$5-$Q$4,$Q$5-Расчет!X845),0)</f>
        <v>0</v>
      </c>
      <c r="AF831" s="3">
        <f t="shared" si="103"/>
        <v>0</v>
      </c>
      <c r="AG831" s="3">
        <f>IF(IF(AE831&gt;0,$Q$6-$Q$5,$Q$6-Расчет!X845)&gt;0,IF(AE831&gt;0,$Q$6-$Q$5,$Q$6-Расчет!X845),0)</f>
        <v>0</v>
      </c>
      <c r="AH831" s="3">
        <f t="shared" si="104"/>
        <v>0</v>
      </c>
    </row>
    <row r="832" spans="1:34" x14ac:dyDescent="0.25">
      <c r="A832" s="3">
        <f>IF(Расчет!H846='ФОРМУЛЫ!'!$B$4,Расчет!G846*Расчет!$N$28,IF(Расчет!H846='ФОРМУЛЫ!'!$B$5,Расчет!G846,IF(Расчет!H846='ФОРМУЛЫ!'!$B$6,Расчет!G846*Расчет!$O$28,0)))</f>
        <v>0</v>
      </c>
      <c r="B832" s="3">
        <f>A832*Расчет!E846</f>
        <v>0</v>
      </c>
      <c r="C832" s="3">
        <f>IF(Расчет!J846='ФОРМУЛЫ!'!$B$3,Расчет!G846*Расчет!I846/100,IF(Расчет!J846='ФОРМУЛЫ!'!$B$4,Расчет!I846*Расчет!$N$28,IF(Расчет!J846='ФОРМУЛЫ!'!$B$5,Расчет!I846,IF(Расчет!J846='ФОРМУЛЫ!'!$B$6,Расчет!I846*Расчет!$O$28,0))))</f>
        <v>0</v>
      </c>
      <c r="D832" s="3">
        <f>C832*Расчет!E846</f>
        <v>0</v>
      </c>
      <c r="E832" s="3">
        <f t="shared" si="97"/>
        <v>0</v>
      </c>
      <c r="F832" s="3">
        <f>E832*Расчет!E846</f>
        <v>0</v>
      </c>
      <c r="G832" s="3">
        <f>IF(Расчет!M846="",'ФОРМУЛЫ!'!E832*(100+Расчет!$M$28)/100,'ФОРМУЛЫ!'!E832*(100+Расчет!M846)/100)</f>
        <v>0</v>
      </c>
      <c r="H832" s="7">
        <f>IF(Расчет!M846="",ROUND(Расчет!K846*(1+Расчет!$M$28/100),0),ROUND(Расчет!K846*(1+Расчет!M846/100),0))</f>
        <v>0</v>
      </c>
      <c r="I832" s="7">
        <f>IF(Расчет!M846="",(Расчет!$M$28+100)/100,(Расчет!M846+100)/100)</f>
        <v>1.2</v>
      </c>
      <c r="J832" s="5">
        <f>IF(Расчет!P846="",IF($O$16=0,'ФОРМУЛЫ!'!H832,ROUND(Расчет!K846*'ФОРМУЛЫ!'!I832+L832,0)),Расчет!P846)</f>
        <v>0</v>
      </c>
      <c r="K832" s="5">
        <f>J832*Расчет!E846</f>
        <v>0</v>
      </c>
      <c r="L832" s="3">
        <f>IF($O$16=0,0,$M$16*(Расчет!K846/$O$16))</f>
        <v>0</v>
      </c>
      <c r="O832" s="3">
        <f>IF(Расчет!P846=0,Расчет!L846,0)</f>
        <v>0</v>
      </c>
      <c r="P832" s="12">
        <f t="shared" si="98"/>
        <v>0</v>
      </c>
      <c r="Q832" s="3">
        <f>IF(Расчет!H846='ФОРМУЛЫ!'!$B$5,'ФОРМУЛЫ!'!A832,0)</f>
        <v>0</v>
      </c>
      <c r="R832" s="3">
        <f>IF(Расчет!H846='ФОРМУЛЫ!'!$B$4,'ФОРМУЛЫ!'!A832,0)</f>
        <v>0</v>
      </c>
      <c r="S832" s="3">
        <f>IF(Расчет!H846='ФОРМУЛЫ!'!$B$6,'ФОРМУЛЫ!'!A832,0)</f>
        <v>0</v>
      </c>
      <c r="T832" s="5">
        <f>ROUND((IF(Расчет!R846='ФОРМУЛЫ!'!$E$3,(A832-A832/1.18),IF(Расчет!R846='ФОРМУЛЫ!'!$E$4,0,IF(Расчет!R846='ФОРМУЛЫ!'!$E$5,(A832-A832/1.1),X))))*Расчет!E846,2)</f>
        <v>0</v>
      </c>
      <c r="U832" s="3">
        <f>ROUND((IF(Расчет!R846='ФОРМУЛЫ!'!$E$3,(J832-J832/1.18),IF(Расчет!R846='ФОРМУЛЫ!'!$E$4,0,IF(Расчет!R846='ФОРМУЛЫ!'!$E$5,(J832-J832/1.1),X))))*Расчет!E846,2)</f>
        <v>0</v>
      </c>
      <c r="V832" s="3">
        <f>ROUND((J832-J832/1.18)*Расчет!E846,2)</f>
        <v>0</v>
      </c>
      <c r="W832" s="3">
        <f>ROUND(A832*Расчет!E846*0.21/365,2)</f>
        <v>0</v>
      </c>
      <c r="X832" s="3">
        <f t="shared" si="99"/>
        <v>0</v>
      </c>
      <c r="Y832" s="3">
        <f>IF(($Q$2-Расчет!X846)&gt;0,($Q$2-Расчет!X846),0)</f>
        <v>0</v>
      </c>
      <c r="Z832" s="3">
        <f t="shared" si="100"/>
        <v>0</v>
      </c>
      <c r="AA832" s="3">
        <f>IF(IF(Y832&gt;0,$Q$3-$Q$2,$Q$3-Расчет!X846)&gt;0,IF(Y832&gt;0,$Q$3-$Q$2,$Q$3-Расчет!X846),0)</f>
        <v>0</v>
      </c>
      <c r="AB832" s="3">
        <f t="shared" si="101"/>
        <v>0</v>
      </c>
      <c r="AC832" s="3">
        <f>IF(IF(AA832&gt;0,$Q$4-$Q$3,$Q$4-Расчет!X846)&gt;0,IF(AA832&gt;0,$Q$4-$Q$3,$Q$4-Расчет!X846),0)</f>
        <v>0</v>
      </c>
      <c r="AD832" s="3">
        <f t="shared" si="102"/>
        <v>0</v>
      </c>
      <c r="AE832" s="3">
        <f>IF(IF(AC832&gt;0,$Q$5-$Q$4,$Q$5-Расчет!X846)&gt;0,IF(AC832&gt;0,$Q$5-$Q$4,$Q$5-Расчет!X846),0)</f>
        <v>0</v>
      </c>
      <c r="AF832" s="3">
        <f t="shared" si="103"/>
        <v>0</v>
      </c>
      <c r="AG832" s="3">
        <f>IF(IF(AE832&gt;0,$Q$6-$Q$5,$Q$6-Расчет!X846)&gt;0,IF(AE832&gt;0,$Q$6-$Q$5,$Q$6-Расчет!X846),0)</f>
        <v>0</v>
      </c>
      <c r="AH832" s="3">
        <f t="shared" si="104"/>
        <v>0</v>
      </c>
    </row>
    <row r="833" spans="1:34" x14ac:dyDescent="0.25">
      <c r="A833" s="3">
        <f>IF(Расчет!H847='ФОРМУЛЫ!'!$B$4,Расчет!G847*Расчет!$N$28,IF(Расчет!H847='ФОРМУЛЫ!'!$B$5,Расчет!G847,IF(Расчет!H847='ФОРМУЛЫ!'!$B$6,Расчет!G847*Расчет!$O$28,0)))</f>
        <v>0</v>
      </c>
      <c r="B833" s="3">
        <f>A833*Расчет!E847</f>
        <v>0</v>
      </c>
      <c r="C833" s="3">
        <f>IF(Расчет!J847='ФОРМУЛЫ!'!$B$3,Расчет!G847*Расчет!I847/100,IF(Расчет!J847='ФОРМУЛЫ!'!$B$4,Расчет!I847*Расчет!$N$28,IF(Расчет!J847='ФОРМУЛЫ!'!$B$5,Расчет!I847,IF(Расчет!J847='ФОРМУЛЫ!'!$B$6,Расчет!I847*Расчет!$O$28,0))))</f>
        <v>0</v>
      </c>
      <c r="D833" s="3">
        <f>C833*Расчет!E847</f>
        <v>0</v>
      </c>
      <c r="E833" s="3">
        <f t="shared" si="97"/>
        <v>0</v>
      </c>
      <c r="F833" s="3">
        <f>E833*Расчет!E847</f>
        <v>0</v>
      </c>
      <c r="G833" s="3">
        <f>IF(Расчет!M847="",'ФОРМУЛЫ!'!E833*(100+Расчет!$M$28)/100,'ФОРМУЛЫ!'!E833*(100+Расчет!M847)/100)</f>
        <v>0</v>
      </c>
      <c r="H833" s="7">
        <f>IF(Расчет!M847="",ROUND(Расчет!K847*(1+Расчет!$M$28/100),0),ROUND(Расчет!K847*(1+Расчет!M847/100),0))</f>
        <v>0</v>
      </c>
      <c r="I833" s="7">
        <f>IF(Расчет!M847="",(Расчет!$M$28+100)/100,(Расчет!M847+100)/100)</f>
        <v>1.2</v>
      </c>
      <c r="J833" s="5">
        <f>IF(Расчет!P847="",IF($O$16=0,'ФОРМУЛЫ!'!H833,ROUND(Расчет!K847*'ФОРМУЛЫ!'!I833+L833,0)),Расчет!P847)</f>
        <v>0</v>
      </c>
      <c r="K833" s="5">
        <f>J833*Расчет!E847</f>
        <v>0</v>
      </c>
      <c r="L833" s="3">
        <f>IF($O$16=0,0,$M$16*(Расчет!K847/$O$16))</f>
        <v>0</v>
      </c>
      <c r="O833" s="3">
        <f>IF(Расчет!P847=0,Расчет!L847,0)</f>
        <v>0</v>
      </c>
      <c r="P833" s="12">
        <f t="shared" si="98"/>
        <v>0</v>
      </c>
      <c r="Q833" s="3">
        <f>IF(Расчет!H847='ФОРМУЛЫ!'!$B$5,'ФОРМУЛЫ!'!A833,0)</f>
        <v>0</v>
      </c>
      <c r="R833" s="3">
        <f>IF(Расчет!H847='ФОРМУЛЫ!'!$B$4,'ФОРМУЛЫ!'!A833,0)</f>
        <v>0</v>
      </c>
      <c r="S833" s="3">
        <f>IF(Расчет!H847='ФОРМУЛЫ!'!$B$6,'ФОРМУЛЫ!'!A833,0)</f>
        <v>0</v>
      </c>
      <c r="T833" s="5">
        <f>ROUND((IF(Расчет!R847='ФОРМУЛЫ!'!$E$3,(A833-A833/1.18),IF(Расчет!R847='ФОРМУЛЫ!'!$E$4,0,IF(Расчет!R847='ФОРМУЛЫ!'!$E$5,(A833-A833/1.1),X))))*Расчет!E847,2)</f>
        <v>0</v>
      </c>
      <c r="U833" s="3">
        <f>ROUND((IF(Расчет!R847='ФОРМУЛЫ!'!$E$3,(J833-J833/1.18),IF(Расчет!R847='ФОРМУЛЫ!'!$E$4,0,IF(Расчет!R847='ФОРМУЛЫ!'!$E$5,(J833-J833/1.1),X))))*Расчет!E847,2)</f>
        <v>0</v>
      </c>
      <c r="V833" s="3">
        <f>ROUND((J833-J833/1.18)*Расчет!E847,2)</f>
        <v>0</v>
      </c>
      <c r="W833" s="3">
        <f>ROUND(A833*Расчет!E847*0.21/365,2)</f>
        <v>0</v>
      </c>
      <c r="X833" s="3">
        <f t="shared" si="99"/>
        <v>0</v>
      </c>
      <c r="Y833" s="3">
        <f>IF(($Q$2-Расчет!X847)&gt;0,($Q$2-Расчет!X847),0)</f>
        <v>0</v>
      </c>
      <c r="Z833" s="3">
        <f t="shared" si="100"/>
        <v>0</v>
      </c>
      <c r="AA833" s="3">
        <f>IF(IF(Y833&gt;0,$Q$3-$Q$2,$Q$3-Расчет!X847)&gt;0,IF(Y833&gt;0,$Q$3-$Q$2,$Q$3-Расчет!X847),0)</f>
        <v>0</v>
      </c>
      <c r="AB833" s="3">
        <f t="shared" si="101"/>
        <v>0</v>
      </c>
      <c r="AC833" s="3">
        <f>IF(IF(AA833&gt;0,$Q$4-$Q$3,$Q$4-Расчет!X847)&gt;0,IF(AA833&gt;0,$Q$4-$Q$3,$Q$4-Расчет!X847),0)</f>
        <v>0</v>
      </c>
      <c r="AD833" s="3">
        <f t="shared" si="102"/>
        <v>0</v>
      </c>
      <c r="AE833" s="3">
        <f>IF(IF(AC833&gt;0,$Q$5-$Q$4,$Q$5-Расчет!X847)&gt;0,IF(AC833&gt;0,$Q$5-$Q$4,$Q$5-Расчет!X847),0)</f>
        <v>0</v>
      </c>
      <c r="AF833" s="3">
        <f t="shared" si="103"/>
        <v>0</v>
      </c>
      <c r="AG833" s="3">
        <f>IF(IF(AE833&gt;0,$Q$6-$Q$5,$Q$6-Расчет!X847)&gt;0,IF(AE833&gt;0,$Q$6-$Q$5,$Q$6-Расчет!X847),0)</f>
        <v>0</v>
      </c>
      <c r="AH833" s="3">
        <f t="shared" si="104"/>
        <v>0</v>
      </c>
    </row>
    <row r="834" spans="1:34" x14ac:dyDescent="0.25">
      <c r="A834" s="3">
        <f>IF(Расчет!H848='ФОРМУЛЫ!'!$B$4,Расчет!G848*Расчет!$N$28,IF(Расчет!H848='ФОРМУЛЫ!'!$B$5,Расчет!G848,IF(Расчет!H848='ФОРМУЛЫ!'!$B$6,Расчет!G848*Расчет!$O$28,0)))</f>
        <v>0</v>
      </c>
      <c r="B834" s="3">
        <f>A834*Расчет!E848</f>
        <v>0</v>
      </c>
      <c r="C834" s="3">
        <f>IF(Расчет!J848='ФОРМУЛЫ!'!$B$3,Расчет!G848*Расчет!I848/100,IF(Расчет!J848='ФОРМУЛЫ!'!$B$4,Расчет!I848*Расчет!$N$28,IF(Расчет!J848='ФОРМУЛЫ!'!$B$5,Расчет!I848,IF(Расчет!J848='ФОРМУЛЫ!'!$B$6,Расчет!I848*Расчет!$O$28,0))))</f>
        <v>0</v>
      </c>
      <c r="D834" s="3">
        <f>C834*Расчет!E848</f>
        <v>0</v>
      </c>
      <c r="E834" s="3">
        <f t="shared" si="97"/>
        <v>0</v>
      </c>
      <c r="F834" s="3">
        <f>E834*Расчет!E848</f>
        <v>0</v>
      </c>
      <c r="G834" s="3">
        <f>IF(Расчет!M848="",'ФОРМУЛЫ!'!E834*(100+Расчет!$M$28)/100,'ФОРМУЛЫ!'!E834*(100+Расчет!M848)/100)</f>
        <v>0</v>
      </c>
      <c r="H834" s="7">
        <f>IF(Расчет!M848="",ROUND(Расчет!K848*(1+Расчет!$M$28/100),0),ROUND(Расчет!K848*(1+Расчет!M848/100),0))</f>
        <v>0</v>
      </c>
      <c r="I834" s="7">
        <f>IF(Расчет!M848="",(Расчет!$M$28+100)/100,(Расчет!M848+100)/100)</f>
        <v>1.2</v>
      </c>
      <c r="J834" s="5">
        <f>IF(Расчет!P848="",IF($O$16=0,'ФОРМУЛЫ!'!H834,ROUND(Расчет!K848*'ФОРМУЛЫ!'!I834+L834,0)),Расчет!P848)</f>
        <v>0</v>
      </c>
      <c r="K834" s="5">
        <f>J834*Расчет!E848</f>
        <v>0</v>
      </c>
      <c r="L834" s="3">
        <f>IF($O$16=0,0,$M$16*(Расчет!K848/$O$16))</f>
        <v>0</v>
      </c>
      <c r="O834" s="3">
        <f>IF(Расчет!P848=0,Расчет!L848,0)</f>
        <v>0</v>
      </c>
      <c r="P834" s="12">
        <f t="shared" si="98"/>
        <v>0</v>
      </c>
      <c r="Q834" s="3">
        <f>IF(Расчет!H848='ФОРМУЛЫ!'!$B$5,'ФОРМУЛЫ!'!A834,0)</f>
        <v>0</v>
      </c>
      <c r="R834" s="3">
        <f>IF(Расчет!H848='ФОРМУЛЫ!'!$B$4,'ФОРМУЛЫ!'!A834,0)</f>
        <v>0</v>
      </c>
      <c r="S834" s="3">
        <f>IF(Расчет!H848='ФОРМУЛЫ!'!$B$6,'ФОРМУЛЫ!'!A834,0)</f>
        <v>0</v>
      </c>
      <c r="T834" s="5">
        <f>ROUND((IF(Расчет!R848='ФОРМУЛЫ!'!$E$3,(A834-A834/1.18),IF(Расчет!R848='ФОРМУЛЫ!'!$E$4,0,IF(Расчет!R848='ФОРМУЛЫ!'!$E$5,(A834-A834/1.1),X))))*Расчет!E848,2)</f>
        <v>0</v>
      </c>
      <c r="U834" s="3">
        <f>ROUND((IF(Расчет!R848='ФОРМУЛЫ!'!$E$3,(J834-J834/1.18),IF(Расчет!R848='ФОРМУЛЫ!'!$E$4,0,IF(Расчет!R848='ФОРМУЛЫ!'!$E$5,(J834-J834/1.1),X))))*Расчет!E848,2)</f>
        <v>0</v>
      </c>
      <c r="V834" s="3">
        <f>ROUND((J834-J834/1.18)*Расчет!E848,2)</f>
        <v>0</v>
      </c>
      <c r="W834" s="3">
        <f>ROUND(A834*Расчет!E848*0.21/365,2)</f>
        <v>0</v>
      </c>
      <c r="X834" s="3">
        <f t="shared" si="99"/>
        <v>0</v>
      </c>
      <c r="Y834" s="3">
        <f>IF(($Q$2-Расчет!X848)&gt;0,($Q$2-Расчет!X848),0)</f>
        <v>0</v>
      </c>
      <c r="Z834" s="3">
        <f t="shared" si="100"/>
        <v>0</v>
      </c>
      <c r="AA834" s="3">
        <f>IF(IF(Y834&gt;0,$Q$3-$Q$2,$Q$3-Расчет!X848)&gt;0,IF(Y834&gt;0,$Q$3-$Q$2,$Q$3-Расчет!X848),0)</f>
        <v>0</v>
      </c>
      <c r="AB834" s="3">
        <f t="shared" si="101"/>
        <v>0</v>
      </c>
      <c r="AC834" s="3">
        <f>IF(IF(AA834&gt;0,$Q$4-$Q$3,$Q$4-Расчет!X848)&gt;0,IF(AA834&gt;0,$Q$4-$Q$3,$Q$4-Расчет!X848),0)</f>
        <v>0</v>
      </c>
      <c r="AD834" s="3">
        <f t="shared" si="102"/>
        <v>0</v>
      </c>
      <c r="AE834" s="3">
        <f>IF(IF(AC834&gt;0,$Q$5-$Q$4,$Q$5-Расчет!X848)&gt;0,IF(AC834&gt;0,$Q$5-$Q$4,$Q$5-Расчет!X848),0)</f>
        <v>0</v>
      </c>
      <c r="AF834" s="3">
        <f t="shared" si="103"/>
        <v>0</v>
      </c>
      <c r="AG834" s="3">
        <f>IF(IF(AE834&gt;0,$Q$6-$Q$5,$Q$6-Расчет!X848)&gt;0,IF(AE834&gt;0,$Q$6-$Q$5,$Q$6-Расчет!X848),0)</f>
        <v>0</v>
      </c>
      <c r="AH834" s="3">
        <f t="shared" si="104"/>
        <v>0</v>
      </c>
    </row>
    <row r="835" spans="1:34" x14ac:dyDescent="0.25">
      <c r="A835" s="3">
        <f>IF(Расчет!H849='ФОРМУЛЫ!'!$B$4,Расчет!G849*Расчет!$N$28,IF(Расчет!H849='ФОРМУЛЫ!'!$B$5,Расчет!G849,IF(Расчет!H849='ФОРМУЛЫ!'!$B$6,Расчет!G849*Расчет!$O$28,0)))</f>
        <v>0</v>
      </c>
      <c r="B835" s="3">
        <f>A835*Расчет!E849</f>
        <v>0</v>
      </c>
      <c r="C835" s="3">
        <f>IF(Расчет!J849='ФОРМУЛЫ!'!$B$3,Расчет!G849*Расчет!I849/100,IF(Расчет!J849='ФОРМУЛЫ!'!$B$4,Расчет!I849*Расчет!$N$28,IF(Расчет!J849='ФОРМУЛЫ!'!$B$5,Расчет!I849,IF(Расчет!J849='ФОРМУЛЫ!'!$B$6,Расчет!I849*Расчет!$O$28,0))))</f>
        <v>0</v>
      </c>
      <c r="D835" s="3">
        <f>C835*Расчет!E849</f>
        <v>0</v>
      </c>
      <c r="E835" s="3">
        <f t="shared" si="97"/>
        <v>0</v>
      </c>
      <c r="F835" s="3">
        <f>E835*Расчет!E849</f>
        <v>0</v>
      </c>
      <c r="G835" s="3">
        <f>IF(Расчет!M849="",'ФОРМУЛЫ!'!E835*(100+Расчет!$M$28)/100,'ФОРМУЛЫ!'!E835*(100+Расчет!M849)/100)</f>
        <v>0</v>
      </c>
      <c r="H835" s="7">
        <f>IF(Расчет!M849="",ROUND(Расчет!K849*(1+Расчет!$M$28/100),0),ROUND(Расчет!K849*(1+Расчет!M849/100),0))</f>
        <v>0</v>
      </c>
      <c r="I835" s="7">
        <f>IF(Расчет!M849="",(Расчет!$M$28+100)/100,(Расчет!M849+100)/100)</f>
        <v>1.2</v>
      </c>
      <c r="J835" s="5">
        <f>IF(Расчет!P849="",IF($O$16=0,'ФОРМУЛЫ!'!H835,ROUND(Расчет!K849*'ФОРМУЛЫ!'!I835+L835,0)),Расчет!P849)</f>
        <v>0</v>
      </c>
      <c r="K835" s="5">
        <f>J835*Расчет!E849</f>
        <v>0</v>
      </c>
      <c r="L835" s="3">
        <f>IF($O$16=0,0,$M$16*(Расчет!K849/$O$16))</f>
        <v>0</v>
      </c>
      <c r="O835" s="3">
        <f>IF(Расчет!P849=0,Расчет!L849,0)</f>
        <v>0</v>
      </c>
      <c r="P835" s="12">
        <f t="shared" si="98"/>
        <v>0</v>
      </c>
      <c r="Q835" s="3">
        <f>IF(Расчет!H849='ФОРМУЛЫ!'!$B$5,'ФОРМУЛЫ!'!A835,0)</f>
        <v>0</v>
      </c>
      <c r="R835" s="3">
        <f>IF(Расчет!H849='ФОРМУЛЫ!'!$B$4,'ФОРМУЛЫ!'!A835,0)</f>
        <v>0</v>
      </c>
      <c r="S835" s="3">
        <f>IF(Расчет!H849='ФОРМУЛЫ!'!$B$6,'ФОРМУЛЫ!'!A835,0)</f>
        <v>0</v>
      </c>
      <c r="T835" s="5">
        <f>ROUND((IF(Расчет!R849='ФОРМУЛЫ!'!$E$3,(A835-A835/1.18),IF(Расчет!R849='ФОРМУЛЫ!'!$E$4,0,IF(Расчет!R849='ФОРМУЛЫ!'!$E$5,(A835-A835/1.1),X))))*Расчет!E849,2)</f>
        <v>0</v>
      </c>
      <c r="U835" s="3">
        <f>ROUND((IF(Расчет!R849='ФОРМУЛЫ!'!$E$3,(J835-J835/1.18),IF(Расчет!R849='ФОРМУЛЫ!'!$E$4,0,IF(Расчет!R849='ФОРМУЛЫ!'!$E$5,(J835-J835/1.1),X))))*Расчет!E849,2)</f>
        <v>0</v>
      </c>
      <c r="V835" s="3">
        <f>ROUND((J835-J835/1.18)*Расчет!E849,2)</f>
        <v>0</v>
      </c>
      <c r="W835" s="3">
        <f>ROUND(A835*Расчет!E849*0.21/365,2)</f>
        <v>0</v>
      </c>
      <c r="X835" s="3">
        <f t="shared" si="99"/>
        <v>0</v>
      </c>
      <c r="Y835" s="3">
        <f>IF(($Q$2-Расчет!X849)&gt;0,($Q$2-Расчет!X849),0)</f>
        <v>0</v>
      </c>
      <c r="Z835" s="3">
        <f t="shared" si="100"/>
        <v>0</v>
      </c>
      <c r="AA835" s="3">
        <f>IF(IF(Y835&gt;0,$Q$3-$Q$2,$Q$3-Расчет!X849)&gt;0,IF(Y835&gt;0,$Q$3-$Q$2,$Q$3-Расчет!X849),0)</f>
        <v>0</v>
      </c>
      <c r="AB835" s="3">
        <f t="shared" si="101"/>
        <v>0</v>
      </c>
      <c r="AC835" s="3">
        <f>IF(IF(AA835&gt;0,$Q$4-$Q$3,$Q$4-Расчет!X849)&gt;0,IF(AA835&gt;0,$Q$4-$Q$3,$Q$4-Расчет!X849),0)</f>
        <v>0</v>
      </c>
      <c r="AD835" s="3">
        <f t="shared" si="102"/>
        <v>0</v>
      </c>
      <c r="AE835" s="3">
        <f>IF(IF(AC835&gt;0,$Q$5-$Q$4,$Q$5-Расчет!X849)&gt;0,IF(AC835&gt;0,$Q$5-$Q$4,$Q$5-Расчет!X849),0)</f>
        <v>0</v>
      </c>
      <c r="AF835" s="3">
        <f t="shared" si="103"/>
        <v>0</v>
      </c>
      <c r="AG835" s="3">
        <f>IF(IF(AE835&gt;0,$Q$6-$Q$5,$Q$6-Расчет!X849)&gt;0,IF(AE835&gt;0,$Q$6-$Q$5,$Q$6-Расчет!X849),0)</f>
        <v>0</v>
      </c>
      <c r="AH835" s="3">
        <f t="shared" si="104"/>
        <v>0</v>
      </c>
    </row>
    <row r="836" spans="1:34" x14ac:dyDescent="0.25">
      <c r="A836" s="3">
        <f>IF(Расчет!H850='ФОРМУЛЫ!'!$B$4,Расчет!G850*Расчет!$N$28,IF(Расчет!H850='ФОРМУЛЫ!'!$B$5,Расчет!G850,IF(Расчет!H850='ФОРМУЛЫ!'!$B$6,Расчет!G850*Расчет!$O$28,0)))</f>
        <v>0</v>
      </c>
      <c r="B836" s="3">
        <f>A836*Расчет!E850</f>
        <v>0</v>
      </c>
      <c r="C836" s="3">
        <f>IF(Расчет!J850='ФОРМУЛЫ!'!$B$3,Расчет!G850*Расчет!I850/100,IF(Расчет!J850='ФОРМУЛЫ!'!$B$4,Расчет!I850*Расчет!$N$28,IF(Расчет!J850='ФОРМУЛЫ!'!$B$5,Расчет!I850,IF(Расчет!J850='ФОРМУЛЫ!'!$B$6,Расчет!I850*Расчет!$O$28,0))))</f>
        <v>0</v>
      </c>
      <c r="D836" s="3">
        <f>C836*Расчет!E850</f>
        <v>0</v>
      </c>
      <c r="E836" s="3">
        <f t="shared" si="97"/>
        <v>0</v>
      </c>
      <c r="F836" s="3">
        <f>E836*Расчет!E850</f>
        <v>0</v>
      </c>
      <c r="G836" s="3">
        <f>IF(Расчет!M850="",'ФОРМУЛЫ!'!E836*(100+Расчет!$M$28)/100,'ФОРМУЛЫ!'!E836*(100+Расчет!M850)/100)</f>
        <v>0</v>
      </c>
      <c r="H836" s="7">
        <f>IF(Расчет!M850="",ROUND(Расчет!K850*(1+Расчет!$M$28/100),0),ROUND(Расчет!K850*(1+Расчет!M850/100),0))</f>
        <v>0</v>
      </c>
      <c r="I836" s="7">
        <f>IF(Расчет!M850="",(Расчет!$M$28+100)/100,(Расчет!M850+100)/100)</f>
        <v>1.2</v>
      </c>
      <c r="J836" s="5">
        <f>IF(Расчет!P850="",IF($O$16=0,'ФОРМУЛЫ!'!H836,ROUND(Расчет!K850*'ФОРМУЛЫ!'!I836+L836,0)),Расчет!P850)</f>
        <v>0</v>
      </c>
      <c r="K836" s="5">
        <f>J836*Расчет!E850</f>
        <v>0</v>
      </c>
      <c r="L836" s="3">
        <f>IF($O$16=0,0,$M$16*(Расчет!K850/$O$16))</f>
        <v>0</v>
      </c>
      <c r="O836" s="3">
        <f>IF(Расчет!P850=0,Расчет!L850,0)</f>
        <v>0</v>
      </c>
      <c r="P836" s="12">
        <f t="shared" si="98"/>
        <v>0</v>
      </c>
      <c r="Q836" s="3">
        <f>IF(Расчет!H850='ФОРМУЛЫ!'!$B$5,'ФОРМУЛЫ!'!A836,0)</f>
        <v>0</v>
      </c>
      <c r="R836" s="3">
        <f>IF(Расчет!H850='ФОРМУЛЫ!'!$B$4,'ФОРМУЛЫ!'!A836,0)</f>
        <v>0</v>
      </c>
      <c r="S836" s="3">
        <f>IF(Расчет!H850='ФОРМУЛЫ!'!$B$6,'ФОРМУЛЫ!'!A836,0)</f>
        <v>0</v>
      </c>
      <c r="T836" s="5">
        <f>ROUND((IF(Расчет!R850='ФОРМУЛЫ!'!$E$3,(A836-A836/1.18),IF(Расчет!R850='ФОРМУЛЫ!'!$E$4,0,IF(Расчет!R850='ФОРМУЛЫ!'!$E$5,(A836-A836/1.1),X))))*Расчет!E850,2)</f>
        <v>0</v>
      </c>
      <c r="U836" s="3">
        <f>ROUND((IF(Расчет!R850='ФОРМУЛЫ!'!$E$3,(J836-J836/1.18),IF(Расчет!R850='ФОРМУЛЫ!'!$E$4,0,IF(Расчет!R850='ФОРМУЛЫ!'!$E$5,(J836-J836/1.1),X))))*Расчет!E850,2)</f>
        <v>0</v>
      </c>
      <c r="V836" s="3">
        <f>ROUND((J836-J836/1.18)*Расчет!E850,2)</f>
        <v>0</v>
      </c>
      <c r="W836" s="3">
        <f>ROUND(A836*Расчет!E850*0.21/365,2)</f>
        <v>0</v>
      </c>
      <c r="X836" s="3">
        <f t="shared" si="99"/>
        <v>0</v>
      </c>
      <c r="Y836" s="3">
        <f>IF(($Q$2-Расчет!X850)&gt;0,($Q$2-Расчет!X850),0)</f>
        <v>0</v>
      </c>
      <c r="Z836" s="3">
        <f t="shared" si="100"/>
        <v>0</v>
      </c>
      <c r="AA836" s="3">
        <f>IF(IF(Y836&gt;0,$Q$3-$Q$2,$Q$3-Расчет!X850)&gt;0,IF(Y836&gt;0,$Q$3-$Q$2,$Q$3-Расчет!X850),0)</f>
        <v>0</v>
      </c>
      <c r="AB836" s="3">
        <f t="shared" si="101"/>
        <v>0</v>
      </c>
      <c r="AC836" s="3">
        <f>IF(IF(AA836&gt;0,$Q$4-$Q$3,$Q$4-Расчет!X850)&gt;0,IF(AA836&gt;0,$Q$4-$Q$3,$Q$4-Расчет!X850),0)</f>
        <v>0</v>
      </c>
      <c r="AD836" s="3">
        <f t="shared" si="102"/>
        <v>0</v>
      </c>
      <c r="AE836" s="3">
        <f>IF(IF(AC836&gt;0,$Q$5-$Q$4,$Q$5-Расчет!X850)&gt;0,IF(AC836&gt;0,$Q$5-$Q$4,$Q$5-Расчет!X850),0)</f>
        <v>0</v>
      </c>
      <c r="AF836" s="3">
        <f t="shared" si="103"/>
        <v>0</v>
      </c>
      <c r="AG836" s="3">
        <f>IF(IF(AE836&gt;0,$Q$6-$Q$5,$Q$6-Расчет!X850)&gt;0,IF(AE836&gt;0,$Q$6-$Q$5,$Q$6-Расчет!X850),0)</f>
        <v>0</v>
      </c>
      <c r="AH836" s="3">
        <f t="shared" si="104"/>
        <v>0</v>
      </c>
    </row>
    <row r="837" spans="1:34" x14ac:dyDescent="0.25">
      <c r="A837" s="3">
        <f>IF(Расчет!H851='ФОРМУЛЫ!'!$B$4,Расчет!G851*Расчет!$N$28,IF(Расчет!H851='ФОРМУЛЫ!'!$B$5,Расчет!G851,IF(Расчет!H851='ФОРМУЛЫ!'!$B$6,Расчет!G851*Расчет!$O$28,0)))</f>
        <v>0</v>
      </c>
      <c r="B837" s="3">
        <f>A837*Расчет!E851</f>
        <v>0</v>
      </c>
      <c r="C837" s="3">
        <f>IF(Расчет!J851='ФОРМУЛЫ!'!$B$3,Расчет!G851*Расчет!I851/100,IF(Расчет!J851='ФОРМУЛЫ!'!$B$4,Расчет!I851*Расчет!$N$28,IF(Расчет!J851='ФОРМУЛЫ!'!$B$5,Расчет!I851,IF(Расчет!J851='ФОРМУЛЫ!'!$B$6,Расчет!I851*Расчет!$O$28,0))))</f>
        <v>0</v>
      </c>
      <c r="D837" s="3">
        <f>C837*Расчет!E851</f>
        <v>0</v>
      </c>
      <c r="E837" s="3">
        <f t="shared" si="97"/>
        <v>0</v>
      </c>
      <c r="F837" s="3">
        <f>E837*Расчет!E851</f>
        <v>0</v>
      </c>
      <c r="G837" s="3">
        <f>IF(Расчет!M851="",'ФОРМУЛЫ!'!E837*(100+Расчет!$M$28)/100,'ФОРМУЛЫ!'!E837*(100+Расчет!M851)/100)</f>
        <v>0</v>
      </c>
      <c r="H837" s="7">
        <f>IF(Расчет!M851="",ROUND(Расчет!K851*(1+Расчет!$M$28/100),0),ROUND(Расчет!K851*(1+Расчет!M851/100),0))</f>
        <v>0</v>
      </c>
      <c r="I837" s="7">
        <f>IF(Расчет!M851="",(Расчет!$M$28+100)/100,(Расчет!M851+100)/100)</f>
        <v>1.2</v>
      </c>
      <c r="J837" s="5">
        <f>IF(Расчет!P851="",IF($O$16=0,'ФОРМУЛЫ!'!H837,ROUND(Расчет!K851*'ФОРМУЛЫ!'!I837+L837,0)),Расчет!P851)</f>
        <v>0</v>
      </c>
      <c r="K837" s="5">
        <f>J837*Расчет!E851</f>
        <v>0</v>
      </c>
      <c r="L837" s="3">
        <f>IF($O$16=0,0,$M$16*(Расчет!K851/$O$16))</f>
        <v>0</v>
      </c>
      <c r="O837" s="3">
        <f>IF(Расчет!P851=0,Расчет!L851,0)</f>
        <v>0</v>
      </c>
      <c r="P837" s="12">
        <f t="shared" si="98"/>
        <v>0</v>
      </c>
      <c r="Q837" s="3">
        <f>IF(Расчет!H851='ФОРМУЛЫ!'!$B$5,'ФОРМУЛЫ!'!A837,0)</f>
        <v>0</v>
      </c>
      <c r="R837" s="3">
        <f>IF(Расчет!H851='ФОРМУЛЫ!'!$B$4,'ФОРМУЛЫ!'!A837,0)</f>
        <v>0</v>
      </c>
      <c r="S837" s="3">
        <f>IF(Расчет!H851='ФОРМУЛЫ!'!$B$6,'ФОРМУЛЫ!'!A837,0)</f>
        <v>0</v>
      </c>
      <c r="T837" s="5">
        <f>ROUND((IF(Расчет!R851='ФОРМУЛЫ!'!$E$3,(A837-A837/1.18),IF(Расчет!R851='ФОРМУЛЫ!'!$E$4,0,IF(Расчет!R851='ФОРМУЛЫ!'!$E$5,(A837-A837/1.1),X))))*Расчет!E851,2)</f>
        <v>0</v>
      </c>
      <c r="U837" s="3">
        <f>ROUND((IF(Расчет!R851='ФОРМУЛЫ!'!$E$3,(J837-J837/1.18),IF(Расчет!R851='ФОРМУЛЫ!'!$E$4,0,IF(Расчет!R851='ФОРМУЛЫ!'!$E$5,(J837-J837/1.1),X))))*Расчет!E851,2)</f>
        <v>0</v>
      </c>
      <c r="V837" s="3">
        <f>ROUND((J837-J837/1.18)*Расчет!E851,2)</f>
        <v>0</v>
      </c>
      <c r="W837" s="3">
        <f>ROUND(A837*Расчет!E851*0.21/365,2)</f>
        <v>0</v>
      </c>
      <c r="X837" s="3">
        <f t="shared" si="99"/>
        <v>0</v>
      </c>
      <c r="Y837" s="3">
        <f>IF(($Q$2-Расчет!X851)&gt;0,($Q$2-Расчет!X851),0)</f>
        <v>0</v>
      </c>
      <c r="Z837" s="3">
        <f t="shared" si="100"/>
        <v>0</v>
      </c>
      <c r="AA837" s="3">
        <f>IF(IF(Y837&gt;0,$Q$3-$Q$2,$Q$3-Расчет!X851)&gt;0,IF(Y837&gt;0,$Q$3-$Q$2,$Q$3-Расчет!X851),0)</f>
        <v>0</v>
      </c>
      <c r="AB837" s="3">
        <f t="shared" si="101"/>
        <v>0</v>
      </c>
      <c r="AC837" s="3">
        <f>IF(IF(AA837&gt;0,$Q$4-$Q$3,$Q$4-Расчет!X851)&gt;0,IF(AA837&gt;0,$Q$4-$Q$3,$Q$4-Расчет!X851),0)</f>
        <v>0</v>
      </c>
      <c r="AD837" s="3">
        <f t="shared" si="102"/>
        <v>0</v>
      </c>
      <c r="AE837" s="3">
        <f>IF(IF(AC837&gt;0,$Q$5-$Q$4,$Q$5-Расчет!X851)&gt;0,IF(AC837&gt;0,$Q$5-$Q$4,$Q$5-Расчет!X851),0)</f>
        <v>0</v>
      </c>
      <c r="AF837" s="3">
        <f t="shared" si="103"/>
        <v>0</v>
      </c>
      <c r="AG837" s="3">
        <f>IF(IF(AE837&gt;0,$Q$6-$Q$5,$Q$6-Расчет!X851)&gt;0,IF(AE837&gt;0,$Q$6-$Q$5,$Q$6-Расчет!X851),0)</f>
        <v>0</v>
      </c>
      <c r="AH837" s="3">
        <f t="shared" si="104"/>
        <v>0</v>
      </c>
    </row>
    <row r="838" spans="1:34" x14ac:dyDescent="0.25">
      <c r="A838" s="3">
        <f>IF(Расчет!H852='ФОРМУЛЫ!'!$B$4,Расчет!G852*Расчет!$N$28,IF(Расчет!H852='ФОРМУЛЫ!'!$B$5,Расчет!G852,IF(Расчет!H852='ФОРМУЛЫ!'!$B$6,Расчет!G852*Расчет!$O$28,0)))</f>
        <v>0</v>
      </c>
      <c r="B838" s="3">
        <f>A838*Расчет!E852</f>
        <v>0</v>
      </c>
      <c r="C838" s="3">
        <f>IF(Расчет!J852='ФОРМУЛЫ!'!$B$3,Расчет!G852*Расчет!I852/100,IF(Расчет!J852='ФОРМУЛЫ!'!$B$4,Расчет!I852*Расчет!$N$28,IF(Расчет!J852='ФОРМУЛЫ!'!$B$5,Расчет!I852,IF(Расчет!J852='ФОРМУЛЫ!'!$B$6,Расчет!I852*Расчет!$O$28,0))))</f>
        <v>0</v>
      </c>
      <c r="D838" s="3">
        <f>C838*Расчет!E852</f>
        <v>0</v>
      </c>
      <c r="E838" s="3">
        <f t="shared" si="97"/>
        <v>0</v>
      </c>
      <c r="F838" s="3">
        <f>E838*Расчет!E852</f>
        <v>0</v>
      </c>
      <c r="G838" s="3">
        <f>IF(Расчет!M852="",'ФОРМУЛЫ!'!E838*(100+Расчет!$M$28)/100,'ФОРМУЛЫ!'!E838*(100+Расчет!M852)/100)</f>
        <v>0</v>
      </c>
      <c r="H838" s="7">
        <f>IF(Расчет!M852="",ROUND(Расчет!K852*(1+Расчет!$M$28/100),0),ROUND(Расчет!K852*(1+Расчет!M852/100),0))</f>
        <v>0</v>
      </c>
      <c r="I838" s="7">
        <f>IF(Расчет!M852="",(Расчет!$M$28+100)/100,(Расчет!M852+100)/100)</f>
        <v>1.2</v>
      </c>
      <c r="J838" s="5">
        <f>IF(Расчет!P852="",IF($O$16=0,'ФОРМУЛЫ!'!H838,ROUND(Расчет!K852*'ФОРМУЛЫ!'!I838+L838,0)),Расчет!P852)</f>
        <v>0</v>
      </c>
      <c r="K838" s="5">
        <f>J838*Расчет!E852</f>
        <v>0</v>
      </c>
      <c r="L838" s="3">
        <f>IF($O$16=0,0,$M$16*(Расчет!K852/$O$16))</f>
        <v>0</v>
      </c>
      <c r="O838" s="3">
        <f>IF(Расчет!P852=0,Расчет!L852,0)</f>
        <v>0</v>
      </c>
      <c r="P838" s="12">
        <f t="shared" si="98"/>
        <v>0</v>
      </c>
      <c r="Q838" s="3">
        <f>IF(Расчет!H852='ФОРМУЛЫ!'!$B$5,'ФОРМУЛЫ!'!A838,0)</f>
        <v>0</v>
      </c>
      <c r="R838" s="3">
        <f>IF(Расчет!H852='ФОРМУЛЫ!'!$B$4,'ФОРМУЛЫ!'!A838,0)</f>
        <v>0</v>
      </c>
      <c r="S838" s="3">
        <f>IF(Расчет!H852='ФОРМУЛЫ!'!$B$6,'ФОРМУЛЫ!'!A838,0)</f>
        <v>0</v>
      </c>
      <c r="T838" s="5">
        <f>ROUND((IF(Расчет!R852='ФОРМУЛЫ!'!$E$3,(A838-A838/1.18),IF(Расчет!R852='ФОРМУЛЫ!'!$E$4,0,IF(Расчет!R852='ФОРМУЛЫ!'!$E$5,(A838-A838/1.1),X))))*Расчет!E852,2)</f>
        <v>0</v>
      </c>
      <c r="U838" s="3">
        <f>ROUND((IF(Расчет!R852='ФОРМУЛЫ!'!$E$3,(J838-J838/1.18),IF(Расчет!R852='ФОРМУЛЫ!'!$E$4,0,IF(Расчет!R852='ФОРМУЛЫ!'!$E$5,(J838-J838/1.1),X))))*Расчет!E852,2)</f>
        <v>0</v>
      </c>
      <c r="V838" s="3">
        <f>ROUND((J838-J838/1.18)*Расчет!E852,2)</f>
        <v>0</v>
      </c>
      <c r="W838" s="3">
        <f>ROUND(A838*Расчет!E852*0.21/365,2)</f>
        <v>0</v>
      </c>
      <c r="X838" s="3">
        <f t="shared" si="99"/>
        <v>0</v>
      </c>
      <c r="Y838" s="3">
        <f>IF(($Q$2-Расчет!X852)&gt;0,($Q$2-Расчет!X852),0)</f>
        <v>0</v>
      </c>
      <c r="Z838" s="3">
        <f t="shared" si="100"/>
        <v>0</v>
      </c>
      <c r="AA838" s="3">
        <f>IF(IF(Y838&gt;0,$Q$3-$Q$2,$Q$3-Расчет!X852)&gt;0,IF(Y838&gt;0,$Q$3-$Q$2,$Q$3-Расчет!X852),0)</f>
        <v>0</v>
      </c>
      <c r="AB838" s="3">
        <f t="shared" si="101"/>
        <v>0</v>
      </c>
      <c r="AC838" s="3">
        <f>IF(IF(AA838&gt;0,$Q$4-$Q$3,$Q$4-Расчет!X852)&gt;0,IF(AA838&gt;0,$Q$4-$Q$3,$Q$4-Расчет!X852),0)</f>
        <v>0</v>
      </c>
      <c r="AD838" s="3">
        <f t="shared" si="102"/>
        <v>0</v>
      </c>
      <c r="AE838" s="3">
        <f>IF(IF(AC838&gt;0,$Q$5-$Q$4,$Q$5-Расчет!X852)&gt;0,IF(AC838&gt;0,$Q$5-$Q$4,$Q$5-Расчет!X852),0)</f>
        <v>0</v>
      </c>
      <c r="AF838" s="3">
        <f t="shared" si="103"/>
        <v>0</v>
      </c>
      <c r="AG838" s="3">
        <f>IF(IF(AE838&gt;0,$Q$6-$Q$5,$Q$6-Расчет!X852)&gt;0,IF(AE838&gt;0,$Q$6-$Q$5,$Q$6-Расчет!X852),0)</f>
        <v>0</v>
      </c>
      <c r="AH838" s="3">
        <f t="shared" si="104"/>
        <v>0</v>
      </c>
    </row>
    <row r="839" spans="1:34" x14ac:dyDescent="0.25">
      <c r="A839" s="3">
        <f>IF(Расчет!H853='ФОРМУЛЫ!'!$B$4,Расчет!G853*Расчет!$N$28,IF(Расчет!H853='ФОРМУЛЫ!'!$B$5,Расчет!G853,IF(Расчет!H853='ФОРМУЛЫ!'!$B$6,Расчет!G853*Расчет!$O$28,0)))</f>
        <v>0</v>
      </c>
      <c r="B839" s="3">
        <f>A839*Расчет!E853</f>
        <v>0</v>
      </c>
      <c r="C839" s="3">
        <f>IF(Расчет!J853='ФОРМУЛЫ!'!$B$3,Расчет!G853*Расчет!I853/100,IF(Расчет!J853='ФОРМУЛЫ!'!$B$4,Расчет!I853*Расчет!$N$28,IF(Расчет!J853='ФОРМУЛЫ!'!$B$5,Расчет!I853,IF(Расчет!J853='ФОРМУЛЫ!'!$B$6,Расчет!I853*Расчет!$O$28,0))))</f>
        <v>0</v>
      </c>
      <c r="D839" s="3">
        <f>C839*Расчет!E853</f>
        <v>0</v>
      </c>
      <c r="E839" s="3">
        <f t="shared" si="97"/>
        <v>0</v>
      </c>
      <c r="F839" s="3">
        <f>E839*Расчет!E853</f>
        <v>0</v>
      </c>
      <c r="G839" s="3">
        <f>IF(Расчет!M853="",'ФОРМУЛЫ!'!E839*(100+Расчет!$M$28)/100,'ФОРМУЛЫ!'!E839*(100+Расчет!M853)/100)</f>
        <v>0</v>
      </c>
      <c r="H839" s="7">
        <f>IF(Расчет!M853="",ROUND(Расчет!K853*(1+Расчет!$M$28/100),0),ROUND(Расчет!K853*(1+Расчет!M853/100),0))</f>
        <v>0</v>
      </c>
      <c r="I839" s="7">
        <f>IF(Расчет!M853="",(Расчет!$M$28+100)/100,(Расчет!M853+100)/100)</f>
        <v>1.2</v>
      </c>
      <c r="J839" s="5">
        <f>IF(Расчет!P853="",IF($O$16=0,'ФОРМУЛЫ!'!H839,ROUND(Расчет!K853*'ФОРМУЛЫ!'!I839+L839,0)),Расчет!P853)</f>
        <v>0</v>
      </c>
      <c r="K839" s="5">
        <f>J839*Расчет!E853</f>
        <v>0</v>
      </c>
      <c r="L839" s="3">
        <f>IF($O$16=0,0,$M$16*(Расчет!K853/$O$16))</f>
        <v>0</v>
      </c>
      <c r="O839" s="3">
        <f>IF(Расчет!P853=0,Расчет!L853,0)</f>
        <v>0</v>
      </c>
      <c r="P839" s="12">
        <f t="shared" si="98"/>
        <v>0</v>
      </c>
      <c r="Q839" s="3">
        <f>IF(Расчет!H853='ФОРМУЛЫ!'!$B$5,'ФОРМУЛЫ!'!A839,0)</f>
        <v>0</v>
      </c>
      <c r="R839" s="3">
        <f>IF(Расчет!H853='ФОРМУЛЫ!'!$B$4,'ФОРМУЛЫ!'!A839,0)</f>
        <v>0</v>
      </c>
      <c r="S839" s="3">
        <f>IF(Расчет!H853='ФОРМУЛЫ!'!$B$6,'ФОРМУЛЫ!'!A839,0)</f>
        <v>0</v>
      </c>
      <c r="T839" s="5">
        <f>ROUND((IF(Расчет!R853='ФОРМУЛЫ!'!$E$3,(A839-A839/1.18),IF(Расчет!R853='ФОРМУЛЫ!'!$E$4,0,IF(Расчет!R853='ФОРМУЛЫ!'!$E$5,(A839-A839/1.1),X))))*Расчет!E853,2)</f>
        <v>0</v>
      </c>
      <c r="U839" s="3">
        <f>ROUND((IF(Расчет!R853='ФОРМУЛЫ!'!$E$3,(J839-J839/1.18),IF(Расчет!R853='ФОРМУЛЫ!'!$E$4,0,IF(Расчет!R853='ФОРМУЛЫ!'!$E$5,(J839-J839/1.1),X))))*Расчет!E853,2)</f>
        <v>0</v>
      </c>
      <c r="V839" s="3">
        <f>ROUND((J839-J839/1.18)*Расчет!E853,2)</f>
        <v>0</v>
      </c>
      <c r="W839" s="3">
        <f>ROUND(A839*Расчет!E853*0.21/365,2)</f>
        <v>0</v>
      </c>
      <c r="X839" s="3">
        <f t="shared" si="99"/>
        <v>0</v>
      </c>
      <c r="Y839" s="3">
        <f>IF(($Q$2-Расчет!X853)&gt;0,($Q$2-Расчет!X853),0)</f>
        <v>0</v>
      </c>
      <c r="Z839" s="3">
        <f t="shared" si="100"/>
        <v>0</v>
      </c>
      <c r="AA839" s="3">
        <f>IF(IF(Y839&gt;0,$Q$3-$Q$2,$Q$3-Расчет!X853)&gt;0,IF(Y839&gt;0,$Q$3-$Q$2,$Q$3-Расчет!X853),0)</f>
        <v>0</v>
      </c>
      <c r="AB839" s="3">
        <f t="shared" si="101"/>
        <v>0</v>
      </c>
      <c r="AC839" s="3">
        <f>IF(IF(AA839&gt;0,$Q$4-$Q$3,$Q$4-Расчет!X853)&gt;0,IF(AA839&gt;0,$Q$4-$Q$3,$Q$4-Расчет!X853),0)</f>
        <v>0</v>
      </c>
      <c r="AD839" s="3">
        <f t="shared" si="102"/>
        <v>0</v>
      </c>
      <c r="AE839" s="3">
        <f>IF(IF(AC839&gt;0,$Q$5-$Q$4,$Q$5-Расчет!X853)&gt;0,IF(AC839&gt;0,$Q$5-$Q$4,$Q$5-Расчет!X853),0)</f>
        <v>0</v>
      </c>
      <c r="AF839" s="3">
        <f t="shared" si="103"/>
        <v>0</v>
      </c>
      <c r="AG839" s="3">
        <f>IF(IF(AE839&gt;0,$Q$6-$Q$5,$Q$6-Расчет!X853)&gt;0,IF(AE839&gt;0,$Q$6-$Q$5,$Q$6-Расчет!X853),0)</f>
        <v>0</v>
      </c>
      <c r="AH839" s="3">
        <f t="shared" si="104"/>
        <v>0</v>
      </c>
    </row>
    <row r="840" spans="1:34" x14ac:dyDescent="0.25">
      <c r="A840" s="3">
        <f>IF(Расчет!H854='ФОРМУЛЫ!'!$B$4,Расчет!G854*Расчет!$N$28,IF(Расчет!H854='ФОРМУЛЫ!'!$B$5,Расчет!G854,IF(Расчет!H854='ФОРМУЛЫ!'!$B$6,Расчет!G854*Расчет!$O$28,0)))</f>
        <v>0</v>
      </c>
      <c r="B840" s="3">
        <f>A840*Расчет!E854</f>
        <v>0</v>
      </c>
      <c r="C840" s="3">
        <f>IF(Расчет!J854='ФОРМУЛЫ!'!$B$3,Расчет!G854*Расчет!I854/100,IF(Расчет!J854='ФОРМУЛЫ!'!$B$4,Расчет!I854*Расчет!$N$28,IF(Расчет!J854='ФОРМУЛЫ!'!$B$5,Расчет!I854,IF(Расчет!J854='ФОРМУЛЫ!'!$B$6,Расчет!I854*Расчет!$O$28,0))))</f>
        <v>0</v>
      </c>
      <c r="D840" s="3">
        <f>C840*Расчет!E854</f>
        <v>0</v>
      </c>
      <c r="E840" s="3">
        <f t="shared" si="97"/>
        <v>0</v>
      </c>
      <c r="F840" s="3">
        <f>E840*Расчет!E854</f>
        <v>0</v>
      </c>
      <c r="G840" s="3">
        <f>IF(Расчет!M854="",'ФОРМУЛЫ!'!E840*(100+Расчет!$M$28)/100,'ФОРМУЛЫ!'!E840*(100+Расчет!M854)/100)</f>
        <v>0</v>
      </c>
      <c r="H840" s="7">
        <f>IF(Расчет!M854="",ROUND(Расчет!K854*(1+Расчет!$M$28/100),0),ROUND(Расчет!K854*(1+Расчет!M854/100),0))</f>
        <v>0</v>
      </c>
      <c r="I840" s="7">
        <f>IF(Расчет!M854="",(Расчет!$M$28+100)/100,(Расчет!M854+100)/100)</f>
        <v>1.2</v>
      </c>
      <c r="J840" s="5">
        <f>IF(Расчет!P854="",IF($O$16=0,'ФОРМУЛЫ!'!H840,ROUND(Расчет!K854*'ФОРМУЛЫ!'!I840+L840,0)),Расчет!P854)</f>
        <v>0</v>
      </c>
      <c r="K840" s="5">
        <f>J840*Расчет!E854</f>
        <v>0</v>
      </c>
      <c r="L840" s="3">
        <f>IF($O$16=0,0,$M$16*(Расчет!K854/$O$16))</f>
        <v>0</v>
      </c>
      <c r="O840" s="3">
        <f>IF(Расчет!P854=0,Расчет!L854,0)</f>
        <v>0</v>
      </c>
      <c r="P840" s="12">
        <f t="shared" si="98"/>
        <v>0</v>
      </c>
      <c r="Q840" s="3">
        <f>IF(Расчет!H854='ФОРМУЛЫ!'!$B$5,'ФОРМУЛЫ!'!A840,0)</f>
        <v>0</v>
      </c>
      <c r="R840" s="3">
        <f>IF(Расчет!H854='ФОРМУЛЫ!'!$B$4,'ФОРМУЛЫ!'!A840,0)</f>
        <v>0</v>
      </c>
      <c r="S840" s="3">
        <f>IF(Расчет!H854='ФОРМУЛЫ!'!$B$6,'ФОРМУЛЫ!'!A840,0)</f>
        <v>0</v>
      </c>
      <c r="T840" s="5">
        <f>ROUND((IF(Расчет!R854='ФОРМУЛЫ!'!$E$3,(A840-A840/1.18),IF(Расчет!R854='ФОРМУЛЫ!'!$E$4,0,IF(Расчет!R854='ФОРМУЛЫ!'!$E$5,(A840-A840/1.1),X))))*Расчет!E854,2)</f>
        <v>0</v>
      </c>
      <c r="U840" s="3">
        <f>ROUND((IF(Расчет!R854='ФОРМУЛЫ!'!$E$3,(J840-J840/1.18),IF(Расчет!R854='ФОРМУЛЫ!'!$E$4,0,IF(Расчет!R854='ФОРМУЛЫ!'!$E$5,(J840-J840/1.1),X))))*Расчет!E854,2)</f>
        <v>0</v>
      </c>
      <c r="V840" s="3">
        <f>ROUND((J840-J840/1.18)*Расчет!E854,2)</f>
        <v>0</v>
      </c>
      <c r="W840" s="3">
        <f>ROUND(A840*Расчет!E854*0.21/365,2)</f>
        <v>0</v>
      </c>
      <c r="X840" s="3">
        <f t="shared" si="99"/>
        <v>0</v>
      </c>
      <c r="Y840" s="3">
        <f>IF(($Q$2-Расчет!X854)&gt;0,($Q$2-Расчет!X854),0)</f>
        <v>0</v>
      </c>
      <c r="Z840" s="3">
        <f t="shared" si="100"/>
        <v>0</v>
      </c>
      <c r="AA840" s="3">
        <f>IF(IF(Y840&gt;0,$Q$3-$Q$2,$Q$3-Расчет!X854)&gt;0,IF(Y840&gt;0,$Q$3-$Q$2,$Q$3-Расчет!X854),0)</f>
        <v>0</v>
      </c>
      <c r="AB840" s="3">
        <f t="shared" si="101"/>
        <v>0</v>
      </c>
      <c r="AC840" s="3">
        <f>IF(IF(AA840&gt;0,$Q$4-$Q$3,$Q$4-Расчет!X854)&gt;0,IF(AA840&gt;0,$Q$4-$Q$3,$Q$4-Расчет!X854),0)</f>
        <v>0</v>
      </c>
      <c r="AD840" s="3">
        <f t="shared" si="102"/>
        <v>0</v>
      </c>
      <c r="AE840" s="3">
        <f>IF(IF(AC840&gt;0,$Q$5-$Q$4,$Q$5-Расчет!X854)&gt;0,IF(AC840&gt;0,$Q$5-$Q$4,$Q$5-Расчет!X854),0)</f>
        <v>0</v>
      </c>
      <c r="AF840" s="3">
        <f t="shared" si="103"/>
        <v>0</v>
      </c>
      <c r="AG840" s="3">
        <f>IF(IF(AE840&gt;0,$Q$6-$Q$5,$Q$6-Расчет!X854)&gt;0,IF(AE840&gt;0,$Q$6-$Q$5,$Q$6-Расчет!X854),0)</f>
        <v>0</v>
      </c>
      <c r="AH840" s="3">
        <f t="shared" si="104"/>
        <v>0</v>
      </c>
    </row>
    <row r="841" spans="1:34" x14ac:dyDescent="0.25">
      <c r="A841" s="3">
        <f>IF(Расчет!H855='ФОРМУЛЫ!'!$B$4,Расчет!G855*Расчет!$N$28,IF(Расчет!H855='ФОРМУЛЫ!'!$B$5,Расчет!G855,IF(Расчет!H855='ФОРМУЛЫ!'!$B$6,Расчет!G855*Расчет!$O$28,0)))</f>
        <v>0</v>
      </c>
      <c r="B841" s="3">
        <f>A841*Расчет!E855</f>
        <v>0</v>
      </c>
      <c r="C841" s="3">
        <f>IF(Расчет!J855='ФОРМУЛЫ!'!$B$3,Расчет!G855*Расчет!I855/100,IF(Расчет!J855='ФОРМУЛЫ!'!$B$4,Расчет!I855*Расчет!$N$28,IF(Расчет!J855='ФОРМУЛЫ!'!$B$5,Расчет!I855,IF(Расчет!J855='ФОРМУЛЫ!'!$B$6,Расчет!I855*Расчет!$O$28,0))))</f>
        <v>0</v>
      </c>
      <c r="D841" s="3">
        <f>C841*Расчет!E855</f>
        <v>0</v>
      </c>
      <c r="E841" s="3">
        <f t="shared" si="97"/>
        <v>0</v>
      </c>
      <c r="F841" s="3">
        <f>E841*Расчет!E855</f>
        <v>0</v>
      </c>
      <c r="G841" s="3">
        <f>IF(Расчет!M855="",'ФОРМУЛЫ!'!E841*(100+Расчет!$M$28)/100,'ФОРМУЛЫ!'!E841*(100+Расчет!M855)/100)</f>
        <v>0</v>
      </c>
      <c r="H841" s="7">
        <f>IF(Расчет!M855="",ROUND(Расчет!K855*(1+Расчет!$M$28/100),0),ROUND(Расчет!K855*(1+Расчет!M855/100),0))</f>
        <v>0</v>
      </c>
      <c r="I841" s="7">
        <f>IF(Расчет!M855="",(Расчет!$M$28+100)/100,(Расчет!M855+100)/100)</f>
        <v>1.2</v>
      </c>
      <c r="J841" s="5">
        <f>IF(Расчет!P855="",IF($O$16=0,'ФОРМУЛЫ!'!H841,ROUND(Расчет!K855*'ФОРМУЛЫ!'!I841+L841,0)),Расчет!P855)</f>
        <v>0</v>
      </c>
      <c r="K841" s="5">
        <f>J841*Расчет!E855</f>
        <v>0</v>
      </c>
      <c r="L841" s="3">
        <f>IF($O$16=0,0,$M$16*(Расчет!K855/$O$16))</f>
        <v>0</v>
      </c>
      <c r="O841" s="3">
        <f>IF(Расчет!P855=0,Расчет!L855,0)</f>
        <v>0</v>
      </c>
      <c r="P841" s="12">
        <f t="shared" si="98"/>
        <v>0</v>
      </c>
      <c r="Q841" s="3">
        <f>IF(Расчет!H855='ФОРМУЛЫ!'!$B$5,'ФОРМУЛЫ!'!A841,0)</f>
        <v>0</v>
      </c>
      <c r="R841" s="3">
        <f>IF(Расчет!H855='ФОРМУЛЫ!'!$B$4,'ФОРМУЛЫ!'!A841,0)</f>
        <v>0</v>
      </c>
      <c r="S841" s="3">
        <f>IF(Расчет!H855='ФОРМУЛЫ!'!$B$6,'ФОРМУЛЫ!'!A841,0)</f>
        <v>0</v>
      </c>
      <c r="T841" s="5">
        <f>ROUND((IF(Расчет!R855='ФОРМУЛЫ!'!$E$3,(A841-A841/1.18),IF(Расчет!R855='ФОРМУЛЫ!'!$E$4,0,IF(Расчет!R855='ФОРМУЛЫ!'!$E$5,(A841-A841/1.1),X))))*Расчет!E855,2)</f>
        <v>0</v>
      </c>
      <c r="U841" s="3">
        <f>ROUND((IF(Расчет!R855='ФОРМУЛЫ!'!$E$3,(J841-J841/1.18),IF(Расчет!R855='ФОРМУЛЫ!'!$E$4,0,IF(Расчет!R855='ФОРМУЛЫ!'!$E$5,(J841-J841/1.1),X))))*Расчет!E855,2)</f>
        <v>0</v>
      </c>
      <c r="V841" s="3">
        <f>ROUND((J841-J841/1.18)*Расчет!E855,2)</f>
        <v>0</v>
      </c>
      <c r="W841" s="3">
        <f>ROUND(A841*Расчет!E855*0.21/365,2)</f>
        <v>0</v>
      </c>
      <c r="X841" s="3">
        <f t="shared" si="99"/>
        <v>0</v>
      </c>
      <c r="Y841" s="3">
        <f>IF(($Q$2-Расчет!X855)&gt;0,($Q$2-Расчет!X855),0)</f>
        <v>0</v>
      </c>
      <c r="Z841" s="3">
        <f t="shared" si="100"/>
        <v>0</v>
      </c>
      <c r="AA841" s="3">
        <f>IF(IF(Y841&gt;0,$Q$3-$Q$2,$Q$3-Расчет!X855)&gt;0,IF(Y841&gt;0,$Q$3-$Q$2,$Q$3-Расчет!X855),0)</f>
        <v>0</v>
      </c>
      <c r="AB841" s="3">
        <f t="shared" si="101"/>
        <v>0</v>
      </c>
      <c r="AC841" s="3">
        <f>IF(IF(AA841&gt;0,$Q$4-$Q$3,$Q$4-Расчет!X855)&gt;0,IF(AA841&gt;0,$Q$4-$Q$3,$Q$4-Расчет!X855),0)</f>
        <v>0</v>
      </c>
      <c r="AD841" s="3">
        <f t="shared" si="102"/>
        <v>0</v>
      </c>
      <c r="AE841" s="3">
        <f>IF(IF(AC841&gt;0,$Q$5-$Q$4,$Q$5-Расчет!X855)&gt;0,IF(AC841&gt;0,$Q$5-$Q$4,$Q$5-Расчет!X855),0)</f>
        <v>0</v>
      </c>
      <c r="AF841" s="3">
        <f t="shared" si="103"/>
        <v>0</v>
      </c>
      <c r="AG841" s="3">
        <f>IF(IF(AE841&gt;0,$Q$6-$Q$5,$Q$6-Расчет!X855)&gt;0,IF(AE841&gt;0,$Q$6-$Q$5,$Q$6-Расчет!X855),0)</f>
        <v>0</v>
      </c>
      <c r="AH841" s="3">
        <f t="shared" si="104"/>
        <v>0</v>
      </c>
    </row>
    <row r="842" spans="1:34" x14ac:dyDescent="0.25">
      <c r="A842" s="3">
        <f>IF(Расчет!H856='ФОРМУЛЫ!'!$B$4,Расчет!G856*Расчет!$N$28,IF(Расчет!H856='ФОРМУЛЫ!'!$B$5,Расчет!G856,IF(Расчет!H856='ФОРМУЛЫ!'!$B$6,Расчет!G856*Расчет!$O$28,0)))</f>
        <v>0</v>
      </c>
      <c r="B842" s="3">
        <f>A842*Расчет!E856</f>
        <v>0</v>
      </c>
      <c r="C842" s="3">
        <f>IF(Расчет!J856='ФОРМУЛЫ!'!$B$3,Расчет!G856*Расчет!I856/100,IF(Расчет!J856='ФОРМУЛЫ!'!$B$4,Расчет!I856*Расчет!$N$28,IF(Расчет!J856='ФОРМУЛЫ!'!$B$5,Расчет!I856,IF(Расчет!J856='ФОРМУЛЫ!'!$B$6,Расчет!I856*Расчет!$O$28,0))))</f>
        <v>0</v>
      </c>
      <c r="D842" s="3">
        <f>C842*Расчет!E856</f>
        <v>0</v>
      </c>
      <c r="E842" s="3">
        <f t="shared" si="97"/>
        <v>0</v>
      </c>
      <c r="F842" s="3">
        <f>E842*Расчет!E856</f>
        <v>0</v>
      </c>
      <c r="G842" s="3">
        <f>IF(Расчет!M856="",'ФОРМУЛЫ!'!E842*(100+Расчет!$M$28)/100,'ФОРМУЛЫ!'!E842*(100+Расчет!M856)/100)</f>
        <v>0</v>
      </c>
      <c r="H842" s="7">
        <f>IF(Расчет!M856="",ROUND(Расчет!K856*(1+Расчет!$M$28/100),0),ROUND(Расчет!K856*(1+Расчет!M856/100),0))</f>
        <v>0</v>
      </c>
      <c r="I842" s="7">
        <f>IF(Расчет!M856="",(Расчет!$M$28+100)/100,(Расчет!M856+100)/100)</f>
        <v>1.2</v>
      </c>
      <c r="J842" s="5">
        <f>IF(Расчет!P856="",IF($O$16=0,'ФОРМУЛЫ!'!H842,ROUND(Расчет!K856*'ФОРМУЛЫ!'!I842+L842,0)),Расчет!P856)</f>
        <v>0</v>
      </c>
      <c r="K842" s="5">
        <f>J842*Расчет!E856</f>
        <v>0</v>
      </c>
      <c r="L842" s="3">
        <f>IF($O$16=0,0,$M$16*(Расчет!K856/$O$16))</f>
        <v>0</v>
      </c>
      <c r="O842" s="3">
        <f>IF(Расчет!P856=0,Расчет!L856,0)</f>
        <v>0</v>
      </c>
      <c r="P842" s="12">
        <f t="shared" si="98"/>
        <v>0</v>
      </c>
      <c r="Q842" s="3">
        <f>IF(Расчет!H856='ФОРМУЛЫ!'!$B$5,'ФОРМУЛЫ!'!A842,0)</f>
        <v>0</v>
      </c>
      <c r="R842" s="3">
        <f>IF(Расчет!H856='ФОРМУЛЫ!'!$B$4,'ФОРМУЛЫ!'!A842,0)</f>
        <v>0</v>
      </c>
      <c r="S842" s="3">
        <f>IF(Расчет!H856='ФОРМУЛЫ!'!$B$6,'ФОРМУЛЫ!'!A842,0)</f>
        <v>0</v>
      </c>
      <c r="T842" s="5">
        <f>ROUND((IF(Расчет!R856='ФОРМУЛЫ!'!$E$3,(A842-A842/1.18),IF(Расчет!R856='ФОРМУЛЫ!'!$E$4,0,IF(Расчет!R856='ФОРМУЛЫ!'!$E$5,(A842-A842/1.1),X))))*Расчет!E856,2)</f>
        <v>0</v>
      </c>
      <c r="U842" s="3">
        <f>ROUND((IF(Расчет!R856='ФОРМУЛЫ!'!$E$3,(J842-J842/1.18),IF(Расчет!R856='ФОРМУЛЫ!'!$E$4,0,IF(Расчет!R856='ФОРМУЛЫ!'!$E$5,(J842-J842/1.1),X))))*Расчет!E856,2)</f>
        <v>0</v>
      </c>
      <c r="V842" s="3">
        <f>ROUND((J842-J842/1.18)*Расчет!E856,2)</f>
        <v>0</v>
      </c>
      <c r="W842" s="3">
        <f>ROUND(A842*Расчет!E856*0.21/365,2)</f>
        <v>0</v>
      </c>
      <c r="X842" s="3">
        <f t="shared" si="99"/>
        <v>0</v>
      </c>
      <c r="Y842" s="3">
        <f>IF(($Q$2-Расчет!X856)&gt;0,($Q$2-Расчет!X856),0)</f>
        <v>0</v>
      </c>
      <c r="Z842" s="3">
        <f t="shared" si="100"/>
        <v>0</v>
      </c>
      <c r="AA842" s="3">
        <f>IF(IF(Y842&gt;0,$Q$3-$Q$2,$Q$3-Расчет!X856)&gt;0,IF(Y842&gt;0,$Q$3-$Q$2,$Q$3-Расчет!X856),0)</f>
        <v>0</v>
      </c>
      <c r="AB842" s="3">
        <f t="shared" si="101"/>
        <v>0</v>
      </c>
      <c r="AC842" s="3">
        <f>IF(IF(AA842&gt;0,$Q$4-$Q$3,$Q$4-Расчет!X856)&gt;0,IF(AA842&gt;0,$Q$4-$Q$3,$Q$4-Расчет!X856),0)</f>
        <v>0</v>
      </c>
      <c r="AD842" s="3">
        <f t="shared" si="102"/>
        <v>0</v>
      </c>
      <c r="AE842" s="3">
        <f>IF(IF(AC842&gt;0,$Q$5-$Q$4,$Q$5-Расчет!X856)&gt;0,IF(AC842&gt;0,$Q$5-$Q$4,$Q$5-Расчет!X856),0)</f>
        <v>0</v>
      </c>
      <c r="AF842" s="3">
        <f t="shared" si="103"/>
        <v>0</v>
      </c>
      <c r="AG842" s="3">
        <f>IF(IF(AE842&gt;0,$Q$6-$Q$5,$Q$6-Расчет!X856)&gt;0,IF(AE842&gt;0,$Q$6-$Q$5,$Q$6-Расчет!X856),0)</f>
        <v>0</v>
      </c>
      <c r="AH842" s="3">
        <f t="shared" si="104"/>
        <v>0</v>
      </c>
    </row>
    <row r="843" spans="1:34" x14ac:dyDescent="0.25">
      <c r="A843" s="3">
        <f>IF(Расчет!H857='ФОРМУЛЫ!'!$B$4,Расчет!G857*Расчет!$N$28,IF(Расчет!H857='ФОРМУЛЫ!'!$B$5,Расчет!G857,IF(Расчет!H857='ФОРМУЛЫ!'!$B$6,Расчет!G857*Расчет!$O$28,0)))</f>
        <v>0</v>
      </c>
      <c r="B843" s="3">
        <f>A843*Расчет!E857</f>
        <v>0</v>
      </c>
      <c r="C843" s="3">
        <f>IF(Расчет!J857='ФОРМУЛЫ!'!$B$3,Расчет!G857*Расчет!I857/100,IF(Расчет!J857='ФОРМУЛЫ!'!$B$4,Расчет!I857*Расчет!$N$28,IF(Расчет!J857='ФОРМУЛЫ!'!$B$5,Расчет!I857,IF(Расчет!J857='ФОРМУЛЫ!'!$B$6,Расчет!I857*Расчет!$O$28,0))))</f>
        <v>0</v>
      </c>
      <c r="D843" s="3">
        <f>C843*Расчет!E857</f>
        <v>0</v>
      </c>
      <c r="E843" s="3">
        <f t="shared" si="97"/>
        <v>0</v>
      </c>
      <c r="F843" s="3">
        <f>E843*Расчет!E857</f>
        <v>0</v>
      </c>
      <c r="G843" s="3">
        <f>IF(Расчет!M857="",'ФОРМУЛЫ!'!E843*(100+Расчет!$M$28)/100,'ФОРМУЛЫ!'!E843*(100+Расчет!M857)/100)</f>
        <v>0</v>
      </c>
      <c r="H843" s="7">
        <f>IF(Расчет!M857="",ROUND(Расчет!K857*(1+Расчет!$M$28/100),0),ROUND(Расчет!K857*(1+Расчет!M857/100),0))</f>
        <v>0</v>
      </c>
      <c r="I843" s="7">
        <f>IF(Расчет!M857="",(Расчет!$M$28+100)/100,(Расчет!M857+100)/100)</f>
        <v>1.2</v>
      </c>
      <c r="J843" s="5">
        <f>IF(Расчет!P857="",IF($O$16=0,'ФОРМУЛЫ!'!H843,ROUND(Расчет!K857*'ФОРМУЛЫ!'!I843+L843,0)),Расчет!P857)</f>
        <v>0</v>
      </c>
      <c r="K843" s="5">
        <f>J843*Расчет!E857</f>
        <v>0</v>
      </c>
      <c r="L843" s="3">
        <f>IF($O$16=0,0,$M$16*(Расчет!K857/$O$16))</f>
        <v>0</v>
      </c>
      <c r="O843" s="3">
        <f>IF(Расчет!P857=0,Расчет!L857,0)</f>
        <v>0</v>
      </c>
      <c r="P843" s="12">
        <f t="shared" si="98"/>
        <v>0</v>
      </c>
      <c r="Q843" s="3">
        <f>IF(Расчет!H857='ФОРМУЛЫ!'!$B$5,'ФОРМУЛЫ!'!A843,0)</f>
        <v>0</v>
      </c>
      <c r="R843" s="3">
        <f>IF(Расчет!H857='ФОРМУЛЫ!'!$B$4,'ФОРМУЛЫ!'!A843,0)</f>
        <v>0</v>
      </c>
      <c r="S843" s="3">
        <f>IF(Расчет!H857='ФОРМУЛЫ!'!$B$6,'ФОРМУЛЫ!'!A843,0)</f>
        <v>0</v>
      </c>
      <c r="T843" s="5">
        <f>ROUND((IF(Расчет!R857='ФОРМУЛЫ!'!$E$3,(A843-A843/1.18),IF(Расчет!R857='ФОРМУЛЫ!'!$E$4,0,IF(Расчет!R857='ФОРМУЛЫ!'!$E$5,(A843-A843/1.1),X))))*Расчет!E857,2)</f>
        <v>0</v>
      </c>
      <c r="U843" s="3">
        <f>ROUND((IF(Расчет!R857='ФОРМУЛЫ!'!$E$3,(J843-J843/1.18),IF(Расчет!R857='ФОРМУЛЫ!'!$E$4,0,IF(Расчет!R857='ФОРМУЛЫ!'!$E$5,(J843-J843/1.1),X))))*Расчет!E857,2)</f>
        <v>0</v>
      </c>
      <c r="V843" s="3">
        <f>ROUND((J843-J843/1.18)*Расчет!E857,2)</f>
        <v>0</v>
      </c>
      <c r="W843" s="3">
        <f>ROUND(A843*Расчет!E857*0.21/365,2)</f>
        <v>0</v>
      </c>
      <c r="X843" s="3">
        <f t="shared" si="99"/>
        <v>0</v>
      </c>
      <c r="Y843" s="3">
        <f>IF(($Q$2-Расчет!X857)&gt;0,($Q$2-Расчет!X857),0)</f>
        <v>0</v>
      </c>
      <c r="Z843" s="3">
        <f t="shared" si="100"/>
        <v>0</v>
      </c>
      <c r="AA843" s="3">
        <f>IF(IF(Y843&gt;0,$Q$3-$Q$2,$Q$3-Расчет!X857)&gt;0,IF(Y843&gt;0,$Q$3-$Q$2,$Q$3-Расчет!X857),0)</f>
        <v>0</v>
      </c>
      <c r="AB843" s="3">
        <f t="shared" si="101"/>
        <v>0</v>
      </c>
      <c r="AC843" s="3">
        <f>IF(IF(AA843&gt;0,$Q$4-$Q$3,$Q$4-Расчет!X857)&gt;0,IF(AA843&gt;0,$Q$4-$Q$3,$Q$4-Расчет!X857),0)</f>
        <v>0</v>
      </c>
      <c r="AD843" s="3">
        <f t="shared" si="102"/>
        <v>0</v>
      </c>
      <c r="AE843" s="3">
        <f>IF(IF(AC843&gt;0,$Q$5-$Q$4,$Q$5-Расчет!X857)&gt;0,IF(AC843&gt;0,$Q$5-$Q$4,$Q$5-Расчет!X857),0)</f>
        <v>0</v>
      </c>
      <c r="AF843" s="3">
        <f t="shared" si="103"/>
        <v>0</v>
      </c>
      <c r="AG843" s="3">
        <f>IF(IF(AE843&gt;0,$Q$6-$Q$5,$Q$6-Расчет!X857)&gt;0,IF(AE843&gt;0,$Q$6-$Q$5,$Q$6-Расчет!X857),0)</f>
        <v>0</v>
      </c>
      <c r="AH843" s="3">
        <f t="shared" si="104"/>
        <v>0</v>
      </c>
    </row>
    <row r="844" spans="1:34" x14ac:dyDescent="0.25">
      <c r="A844" s="3">
        <f>IF(Расчет!H858='ФОРМУЛЫ!'!$B$4,Расчет!G858*Расчет!$N$28,IF(Расчет!H858='ФОРМУЛЫ!'!$B$5,Расчет!G858,IF(Расчет!H858='ФОРМУЛЫ!'!$B$6,Расчет!G858*Расчет!$O$28,0)))</f>
        <v>0</v>
      </c>
      <c r="B844" s="3">
        <f>A844*Расчет!E858</f>
        <v>0</v>
      </c>
      <c r="C844" s="3">
        <f>IF(Расчет!J858='ФОРМУЛЫ!'!$B$3,Расчет!G858*Расчет!I858/100,IF(Расчет!J858='ФОРМУЛЫ!'!$B$4,Расчет!I858*Расчет!$N$28,IF(Расчет!J858='ФОРМУЛЫ!'!$B$5,Расчет!I858,IF(Расчет!J858='ФОРМУЛЫ!'!$B$6,Расчет!I858*Расчет!$O$28,0))))</f>
        <v>0</v>
      </c>
      <c r="D844" s="3">
        <f>C844*Расчет!E858</f>
        <v>0</v>
      </c>
      <c r="E844" s="3">
        <f t="shared" si="97"/>
        <v>0</v>
      </c>
      <c r="F844" s="3">
        <f>E844*Расчет!E858</f>
        <v>0</v>
      </c>
      <c r="G844" s="3">
        <f>IF(Расчет!M858="",'ФОРМУЛЫ!'!E844*(100+Расчет!$M$28)/100,'ФОРМУЛЫ!'!E844*(100+Расчет!M858)/100)</f>
        <v>0</v>
      </c>
      <c r="H844" s="7">
        <f>IF(Расчет!M858="",ROUND(Расчет!K858*(1+Расчет!$M$28/100),0),ROUND(Расчет!K858*(1+Расчет!M858/100),0))</f>
        <v>0</v>
      </c>
      <c r="I844" s="7">
        <f>IF(Расчет!M858="",(Расчет!$M$28+100)/100,(Расчет!M858+100)/100)</f>
        <v>1.2</v>
      </c>
      <c r="J844" s="5">
        <f>IF(Расчет!P858="",IF($O$16=0,'ФОРМУЛЫ!'!H844,ROUND(Расчет!K858*'ФОРМУЛЫ!'!I844+L844,0)),Расчет!P858)</f>
        <v>0</v>
      </c>
      <c r="K844" s="5">
        <f>J844*Расчет!E858</f>
        <v>0</v>
      </c>
      <c r="L844" s="3">
        <f>IF($O$16=0,0,$M$16*(Расчет!K858/$O$16))</f>
        <v>0</v>
      </c>
      <c r="O844" s="3">
        <f>IF(Расчет!P858=0,Расчет!L858,0)</f>
        <v>0</v>
      </c>
      <c r="P844" s="12">
        <f t="shared" si="98"/>
        <v>0</v>
      </c>
      <c r="Q844" s="3">
        <f>IF(Расчет!H858='ФОРМУЛЫ!'!$B$5,'ФОРМУЛЫ!'!A844,0)</f>
        <v>0</v>
      </c>
      <c r="R844" s="3">
        <f>IF(Расчет!H858='ФОРМУЛЫ!'!$B$4,'ФОРМУЛЫ!'!A844,0)</f>
        <v>0</v>
      </c>
      <c r="S844" s="3">
        <f>IF(Расчет!H858='ФОРМУЛЫ!'!$B$6,'ФОРМУЛЫ!'!A844,0)</f>
        <v>0</v>
      </c>
      <c r="T844" s="5">
        <f>ROUND((IF(Расчет!R858='ФОРМУЛЫ!'!$E$3,(A844-A844/1.18),IF(Расчет!R858='ФОРМУЛЫ!'!$E$4,0,IF(Расчет!R858='ФОРМУЛЫ!'!$E$5,(A844-A844/1.1),X))))*Расчет!E858,2)</f>
        <v>0</v>
      </c>
      <c r="U844" s="3">
        <f>ROUND((IF(Расчет!R858='ФОРМУЛЫ!'!$E$3,(J844-J844/1.18),IF(Расчет!R858='ФОРМУЛЫ!'!$E$4,0,IF(Расчет!R858='ФОРМУЛЫ!'!$E$5,(J844-J844/1.1),X))))*Расчет!E858,2)</f>
        <v>0</v>
      </c>
      <c r="V844" s="3">
        <f>ROUND((J844-J844/1.18)*Расчет!E858,2)</f>
        <v>0</v>
      </c>
      <c r="W844" s="3">
        <f>ROUND(A844*Расчет!E858*0.21/365,2)</f>
        <v>0</v>
      </c>
      <c r="X844" s="3">
        <f t="shared" si="99"/>
        <v>0</v>
      </c>
      <c r="Y844" s="3">
        <f>IF(($Q$2-Расчет!X858)&gt;0,($Q$2-Расчет!X858),0)</f>
        <v>0</v>
      </c>
      <c r="Z844" s="3">
        <f t="shared" si="100"/>
        <v>0</v>
      </c>
      <c r="AA844" s="3">
        <f>IF(IF(Y844&gt;0,$Q$3-$Q$2,$Q$3-Расчет!X858)&gt;0,IF(Y844&gt;0,$Q$3-$Q$2,$Q$3-Расчет!X858),0)</f>
        <v>0</v>
      </c>
      <c r="AB844" s="3">
        <f t="shared" si="101"/>
        <v>0</v>
      </c>
      <c r="AC844" s="3">
        <f>IF(IF(AA844&gt;0,$Q$4-$Q$3,$Q$4-Расчет!X858)&gt;0,IF(AA844&gt;0,$Q$4-$Q$3,$Q$4-Расчет!X858),0)</f>
        <v>0</v>
      </c>
      <c r="AD844" s="3">
        <f t="shared" si="102"/>
        <v>0</v>
      </c>
      <c r="AE844" s="3">
        <f>IF(IF(AC844&gt;0,$Q$5-$Q$4,$Q$5-Расчет!X858)&gt;0,IF(AC844&gt;0,$Q$5-$Q$4,$Q$5-Расчет!X858),0)</f>
        <v>0</v>
      </c>
      <c r="AF844" s="3">
        <f t="shared" si="103"/>
        <v>0</v>
      </c>
      <c r="AG844" s="3">
        <f>IF(IF(AE844&gt;0,$Q$6-$Q$5,$Q$6-Расчет!X858)&gt;0,IF(AE844&gt;0,$Q$6-$Q$5,$Q$6-Расчет!X858),0)</f>
        <v>0</v>
      </c>
      <c r="AH844" s="3">
        <f t="shared" si="104"/>
        <v>0</v>
      </c>
    </row>
    <row r="845" spans="1:34" x14ac:dyDescent="0.25">
      <c r="A845" s="3">
        <f>IF(Расчет!H859='ФОРМУЛЫ!'!$B$4,Расчет!G859*Расчет!$N$28,IF(Расчет!H859='ФОРМУЛЫ!'!$B$5,Расчет!G859,IF(Расчет!H859='ФОРМУЛЫ!'!$B$6,Расчет!G859*Расчет!$O$28,0)))</f>
        <v>0</v>
      </c>
      <c r="B845" s="3">
        <f>A845*Расчет!E859</f>
        <v>0</v>
      </c>
      <c r="C845" s="3">
        <f>IF(Расчет!J859='ФОРМУЛЫ!'!$B$3,Расчет!G859*Расчет!I859/100,IF(Расчет!J859='ФОРМУЛЫ!'!$B$4,Расчет!I859*Расчет!$N$28,IF(Расчет!J859='ФОРМУЛЫ!'!$B$5,Расчет!I859,IF(Расчет!J859='ФОРМУЛЫ!'!$B$6,Расчет!I859*Расчет!$O$28,0))))</f>
        <v>0</v>
      </c>
      <c r="D845" s="3">
        <f>C845*Расчет!E859</f>
        <v>0</v>
      </c>
      <c r="E845" s="3">
        <f t="shared" si="97"/>
        <v>0</v>
      </c>
      <c r="F845" s="3">
        <f>E845*Расчет!E859</f>
        <v>0</v>
      </c>
      <c r="G845" s="3">
        <f>IF(Расчет!M859="",'ФОРМУЛЫ!'!E845*(100+Расчет!$M$28)/100,'ФОРМУЛЫ!'!E845*(100+Расчет!M859)/100)</f>
        <v>0</v>
      </c>
      <c r="H845" s="7">
        <f>IF(Расчет!M859="",ROUND(Расчет!K859*(1+Расчет!$M$28/100),0),ROUND(Расчет!K859*(1+Расчет!M859/100),0))</f>
        <v>0</v>
      </c>
      <c r="I845" s="7">
        <f>IF(Расчет!M859="",(Расчет!$M$28+100)/100,(Расчет!M859+100)/100)</f>
        <v>1.2</v>
      </c>
      <c r="J845" s="5">
        <f>IF(Расчет!P859="",IF($O$16=0,'ФОРМУЛЫ!'!H845,ROUND(Расчет!K859*'ФОРМУЛЫ!'!I845+L845,0)),Расчет!P859)</f>
        <v>0</v>
      </c>
      <c r="K845" s="5">
        <f>J845*Расчет!E859</f>
        <v>0</v>
      </c>
      <c r="L845" s="3">
        <f>IF($O$16=0,0,$M$16*(Расчет!K859/$O$16))</f>
        <v>0</v>
      </c>
      <c r="O845" s="3">
        <f>IF(Расчет!P859=0,Расчет!L859,0)</f>
        <v>0</v>
      </c>
      <c r="P845" s="12">
        <f t="shared" si="98"/>
        <v>0</v>
      </c>
      <c r="Q845" s="3">
        <f>IF(Расчет!H859='ФОРМУЛЫ!'!$B$5,'ФОРМУЛЫ!'!A845,0)</f>
        <v>0</v>
      </c>
      <c r="R845" s="3">
        <f>IF(Расчет!H859='ФОРМУЛЫ!'!$B$4,'ФОРМУЛЫ!'!A845,0)</f>
        <v>0</v>
      </c>
      <c r="S845" s="3">
        <f>IF(Расчет!H859='ФОРМУЛЫ!'!$B$6,'ФОРМУЛЫ!'!A845,0)</f>
        <v>0</v>
      </c>
      <c r="T845" s="5">
        <f>ROUND((IF(Расчет!R859='ФОРМУЛЫ!'!$E$3,(A845-A845/1.18),IF(Расчет!R859='ФОРМУЛЫ!'!$E$4,0,IF(Расчет!R859='ФОРМУЛЫ!'!$E$5,(A845-A845/1.1),X))))*Расчет!E859,2)</f>
        <v>0</v>
      </c>
      <c r="U845" s="3">
        <f>ROUND((IF(Расчет!R859='ФОРМУЛЫ!'!$E$3,(J845-J845/1.18),IF(Расчет!R859='ФОРМУЛЫ!'!$E$4,0,IF(Расчет!R859='ФОРМУЛЫ!'!$E$5,(J845-J845/1.1),X))))*Расчет!E859,2)</f>
        <v>0</v>
      </c>
      <c r="V845" s="3">
        <f>ROUND((J845-J845/1.18)*Расчет!E859,2)</f>
        <v>0</v>
      </c>
      <c r="W845" s="3">
        <f>ROUND(A845*Расчет!E859*0.21/365,2)</f>
        <v>0</v>
      </c>
      <c r="X845" s="3">
        <f t="shared" si="99"/>
        <v>0</v>
      </c>
      <c r="Y845" s="3">
        <f>IF(($Q$2-Расчет!X859)&gt;0,($Q$2-Расчет!X859),0)</f>
        <v>0</v>
      </c>
      <c r="Z845" s="3">
        <f t="shared" si="100"/>
        <v>0</v>
      </c>
      <c r="AA845" s="3">
        <f>IF(IF(Y845&gt;0,$Q$3-$Q$2,$Q$3-Расчет!X859)&gt;0,IF(Y845&gt;0,$Q$3-$Q$2,$Q$3-Расчет!X859),0)</f>
        <v>0</v>
      </c>
      <c r="AB845" s="3">
        <f t="shared" si="101"/>
        <v>0</v>
      </c>
      <c r="AC845" s="3">
        <f>IF(IF(AA845&gt;0,$Q$4-$Q$3,$Q$4-Расчет!X859)&gt;0,IF(AA845&gt;0,$Q$4-$Q$3,$Q$4-Расчет!X859),0)</f>
        <v>0</v>
      </c>
      <c r="AD845" s="3">
        <f t="shared" si="102"/>
        <v>0</v>
      </c>
      <c r="AE845" s="3">
        <f>IF(IF(AC845&gt;0,$Q$5-$Q$4,$Q$5-Расчет!X859)&gt;0,IF(AC845&gt;0,$Q$5-$Q$4,$Q$5-Расчет!X859),0)</f>
        <v>0</v>
      </c>
      <c r="AF845" s="3">
        <f t="shared" si="103"/>
        <v>0</v>
      </c>
      <c r="AG845" s="3">
        <f>IF(IF(AE845&gt;0,$Q$6-$Q$5,$Q$6-Расчет!X859)&gt;0,IF(AE845&gt;0,$Q$6-$Q$5,$Q$6-Расчет!X859),0)</f>
        <v>0</v>
      </c>
      <c r="AH845" s="3">
        <f t="shared" si="104"/>
        <v>0</v>
      </c>
    </row>
    <row r="846" spans="1:34" x14ac:dyDescent="0.25">
      <c r="A846" s="3">
        <f>IF(Расчет!H860='ФОРМУЛЫ!'!$B$4,Расчет!G860*Расчет!$N$28,IF(Расчет!H860='ФОРМУЛЫ!'!$B$5,Расчет!G860,IF(Расчет!H860='ФОРМУЛЫ!'!$B$6,Расчет!G860*Расчет!$O$28,0)))</f>
        <v>0</v>
      </c>
      <c r="B846" s="3">
        <f>A846*Расчет!E860</f>
        <v>0</v>
      </c>
      <c r="C846" s="3">
        <f>IF(Расчет!J860='ФОРМУЛЫ!'!$B$3,Расчет!G860*Расчет!I860/100,IF(Расчет!J860='ФОРМУЛЫ!'!$B$4,Расчет!I860*Расчет!$N$28,IF(Расчет!J860='ФОРМУЛЫ!'!$B$5,Расчет!I860,IF(Расчет!J860='ФОРМУЛЫ!'!$B$6,Расчет!I860*Расчет!$O$28,0))))</f>
        <v>0</v>
      </c>
      <c r="D846" s="3">
        <f>C846*Расчет!E860</f>
        <v>0</v>
      </c>
      <c r="E846" s="3">
        <f t="shared" si="97"/>
        <v>0</v>
      </c>
      <c r="F846" s="3">
        <f>E846*Расчет!E860</f>
        <v>0</v>
      </c>
      <c r="G846" s="3">
        <f>IF(Расчет!M860="",'ФОРМУЛЫ!'!E846*(100+Расчет!$M$28)/100,'ФОРМУЛЫ!'!E846*(100+Расчет!M860)/100)</f>
        <v>0</v>
      </c>
      <c r="H846" s="7">
        <f>IF(Расчет!M860="",ROUND(Расчет!K860*(1+Расчет!$M$28/100),0),ROUND(Расчет!K860*(1+Расчет!M860/100),0))</f>
        <v>0</v>
      </c>
      <c r="I846" s="7">
        <f>IF(Расчет!M860="",(Расчет!$M$28+100)/100,(Расчет!M860+100)/100)</f>
        <v>1.2</v>
      </c>
      <c r="J846" s="5">
        <f>IF(Расчет!P860="",IF($O$16=0,'ФОРМУЛЫ!'!H846,ROUND(Расчет!K860*'ФОРМУЛЫ!'!I846+L846,0)),Расчет!P860)</f>
        <v>0</v>
      </c>
      <c r="K846" s="5">
        <f>J846*Расчет!E860</f>
        <v>0</v>
      </c>
      <c r="L846" s="3">
        <f>IF($O$16=0,0,$M$16*(Расчет!K860/$O$16))</f>
        <v>0</v>
      </c>
      <c r="O846" s="3">
        <f>IF(Расчет!P860=0,Расчет!L860,0)</f>
        <v>0</v>
      </c>
      <c r="P846" s="12">
        <f t="shared" si="98"/>
        <v>0</v>
      </c>
      <c r="Q846" s="3">
        <f>IF(Расчет!H860='ФОРМУЛЫ!'!$B$5,'ФОРМУЛЫ!'!A846,0)</f>
        <v>0</v>
      </c>
      <c r="R846" s="3">
        <f>IF(Расчет!H860='ФОРМУЛЫ!'!$B$4,'ФОРМУЛЫ!'!A846,0)</f>
        <v>0</v>
      </c>
      <c r="S846" s="3">
        <f>IF(Расчет!H860='ФОРМУЛЫ!'!$B$6,'ФОРМУЛЫ!'!A846,0)</f>
        <v>0</v>
      </c>
      <c r="T846" s="5">
        <f>ROUND((IF(Расчет!R860='ФОРМУЛЫ!'!$E$3,(A846-A846/1.18),IF(Расчет!R860='ФОРМУЛЫ!'!$E$4,0,IF(Расчет!R860='ФОРМУЛЫ!'!$E$5,(A846-A846/1.1),X))))*Расчет!E860,2)</f>
        <v>0</v>
      </c>
      <c r="U846" s="3">
        <f>ROUND((IF(Расчет!R860='ФОРМУЛЫ!'!$E$3,(J846-J846/1.18),IF(Расчет!R860='ФОРМУЛЫ!'!$E$4,0,IF(Расчет!R860='ФОРМУЛЫ!'!$E$5,(J846-J846/1.1),X))))*Расчет!E860,2)</f>
        <v>0</v>
      </c>
      <c r="V846" s="3">
        <f>ROUND((J846-J846/1.18)*Расчет!E860,2)</f>
        <v>0</v>
      </c>
      <c r="W846" s="3">
        <f>ROUND(A846*Расчет!E860*0.21/365,2)</f>
        <v>0</v>
      </c>
      <c r="X846" s="3">
        <f t="shared" si="99"/>
        <v>0</v>
      </c>
      <c r="Y846" s="3">
        <f>IF(($Q$2-Расчет!X860)&gt;0,($Q$2-Расчет!X860),0)</f>
        <v>0</v>
      </c>
      <c r="Z846" s="3">
        <f t="shared" si="100"/>
        <v>0</v>
      </c>
      <c r="AA846" s="3">
        <f>IF(IF(Y846&gt;0,$Q$3-$Q$2,$Q$3-Расчет!X860)&gt;0,IF(Y846&gt;0,$Q$3-$Q$2,$Q$3-Расчет!X860),0)</f>
        <v>0</v>
      </c>
      <c r="AB846" s="3">
        <f t="shared" si="101"/>
        <v>0</v>
      </c>
      <c r="AC846" s="3">
        <f>IF(IF(AA846&gt;0,$Q$4-$Q$3,$Q$4-Расчет!X860)&gt;0,IF(AA846&gt;0,$Q$4-$Q$3,$Q$4-Расчет!X860),0)</f>
        <v>0</v>
      </c>
      <c r="AD846" s="3">
        <f t="shared" si="102"/>
        <v>0</v>
      </c>
      <c r="AE846" s="3">
        <f>IF(IF(AC846&gt;0,$Q$5-$Q$4,$Q$5-Расчет!X860)&gt;0,IF(AC846&gt;0,$Q$5-$Q$4,$Q$5-Расчет!X860),0)</f>
        <v>0</v>
      </c>
      <c r="AF846" s="3">
        <f t="shared" si="103"/>
        <v>0</v>
      </c>
      <c r="AG846" s="3">
        <f>IF(IF(AE846&gt;0,$Q$6-$Q$5,$Q$6-Расчет!X860)&gt;0,IF(AE846&gt;0,$Q$6-$Q$5,$Q$6-Расчет!X860),0)</f>
        <v>0</v>
      </c>
      <c r="AH846" s="3">
        <f t="shared" si="104"/>
        <v>0</v>
      </c>
    </row>
    <row r="847" spans="1:34" x14ac:dyDescent="0.25">
      <c r="A847" s="3">
        <f>IF(Расчет!H861='ФОРМУЛЫ!'!$B$4,Расчет!G861*Расчет!$N$28,IF(Расчет!H861='ФОРМУЛЫ!'!$B$5,Расчет!G861,IF(Расчет!H861='ФОРМУЛЫ!'!$B$6,Расчет!G861*Расчет!$O$28,0)))</f>
        <v>0</v>
      </c>
      <c r="B847" s="3">
        <f>A847*Расчет!E861</f>
        <v>0</v>
      </c>
      <c r="C847" s="3">
        <f>IF(Расчет!J861='ФОРМУЛЫ!'!$B$3,Расчет!G861*Расчет!I861/100,IF(Расчет!J861='ФОРМУЛЫ!'!$B$4,Расчет!I861*Расчет!$N$28,IF(Расчет!J861='ФОРМУЛЫ!'!$B$5,Расчет!I861,IF(Расчет!J861='ФОРМУЛЫ!'!$B$6,Расчет!I861*Расчет!$O$28,0))))</f>
        <v>0</v>
      </c>
      <c r="D847" s="3">
        <f>C847*Расчет!E861</f>
        <v>0</v>
      </c>
      <c r="E847" s="3">
        <f t="shared" si="97"/>
        <v>0</v>
      </c>
      <c r="F847" s="3">
        <f>E847*Расчет!E861</f>
        <v>0</v>
      </c>
      <c r="G847" s="3">
        <f>IF(Расчет!M861="",'ФОРМУЛЫ!'!E847*(100+Расчет!$M$28)/100,'ФОРМУЛЫ!'!E847*(100+Расчет!M861)/100)</f>
        <v>0</v>
      </c>
      <c r="H847" s="7">
        <f>IF(Расчет!M861="",ROUND(Расчет!K861*(1+Расчет!$M$28/100),0),ROUND(Расчет!K861*(1+Расчет!M861/100),0))</f>
        <v>0</v>
      </c>
      <c r="I847" s="7">
        <f>IF(Расчет!M861="",(Расчет!$M$28+100)/100,(Расчет!M861+100)/100)</f>
        <v>1.2</v>
      </c>
      <c r="J847" s="5">
        <f>IF(Расчет!P861="",IF($O$16=0,'ФОРМУЛЫ!'!H847,ROUND(Расчет!K861*'ФОРМУЛЫ!'!I847+L847,0)),Расчет!P861)</f>
        <v>0</v>
      </c>
      <c r="K847" s="5">
        <f>J847*Расчет!E861</f>
        <v>0</v>
      </c>
      <c r="L847" s="3">
        <f>IF($O$16=0,0,$M$16*(Расчет!K861/$O$16))</f>
        <v>0</v>
      </c>
      <c r="O847" s="3">
        <f>IF(Расчет!P861=0,Расчет!L861,0)</f>
        <v>0</v>
      </c>
      <c r="P847" s="12">
        <f t="shared" si="98"/>
        <v>0</v>
      </c>
      <c r="Q847" s="3">
        <f>IF(Расчет!H861='ФОРМУЛЫ!'!$B$5,'ФОРМУЛЫ!'!A847,0)</f>
        <v>0</v>
      </c>
      <c r="R847" s="3">
        <f>IF(Расчет!H861='ФОРМУЛЫ!'!$B$4,'ФОРМУЛЫ!'!A847,0)</f>
        <v>0</v>
      </c>
      <c r="S847" s="3">
        <f>IF(Расчет!H861='ФОРМУЛЫ!'!$B$6,'ФОРМУЛЫ!'!A847,0)</f>
        <v>0</v>
      </c>
      <c r="T847" s="5">
        <f>ROUND((IF(Расчет!R861='ФОРМУЛЫ!'!$E$3,(A847-A847/1.18),IF(Расчет!R861='ФОРМУЛЫ!'!$E$4,0,IF(Расчет!R861='ФОРМУЛЫ!'!$E$5,(A847-A847/1.1),X))))*Расчет!E861,2)</f>
        <v>0</v>
      </c>
      <c r="U847" s="3">
        <f>ROUND((IF(Расчет!R861='ФОРМУЛЫ!'!$E$3,(J847-J847/1.18),IF(Расчет!R861='ФОРМУЛЫ!'!$E$4,0,IF(Расчет!R861='ФОРМУЛЫ!'!$E$5,(J847-J847/1.1),X))))*Расчет!E861,2)</f>
        <v>0</v>
      </c>
      <c r="V847" s="3">
        <f>ROUND((J847-J847/1.18)*Расчет!E861,2)</f>
        <v>0</v>
      </c>
      <c r="W847" s="3">
        <f>ROUND(A847*Расчет!E861*0.21/365,2)</f>
        <v>0</v>
      </c>
      <c r="X847" s="3">
        <f t="shared" si="99"/>
        <v>0</v>
      </c>
      <c r="Y847" s="3">
        <f>IF(($Q$2-Расчет!X861)&gt;0,($Q$2-Расчет!X861),0)</f>
        <v>0</v>
      </c>
      <c r="Z847" s="3">
        <f t="shared" si="100"/>
        <v>0</v>
      </c>
      <c r="AA847" s="3">
        <f>IF(IF(Y847&gt;0,$Q$3-$Q$2,$Q$3-Расчет!X861)&gt;0,IF(Y847&gt;0,$Q$3-$Q$2,$Q$3-Расчет!X861),0)</f>
        <v>0</v>
      </c>
      <c r="AB847" s="3">
        <f t="shared" si="101"/>
        <v>0</v>
      </c>
      <c r="AC847" s="3">
        <f>IF(IF(AA847&gt;0,$Q$4-$Q$3,$Q$4-Расчет!X861)&gt;0,IF(AA847&gt;0,$Q$4-$Q$3,$Q$4-Расчет!X861),0)</f>
        <v>0</v>
      </c>
      <c r="AD847" s="3">
        <f t="shared" si="102"/>
        <v>0</v>
      </c>
      <c r="AE847" s="3">
        <f>IF(IF(AC847&gt;0,$Q$5-$Q$4,$Q$5-Расчет!X861)&gt;0,IF(AC847&gt;0,$Q$5-$Q$4,$Q$5-Расчет!X861),0)</f>
        <v>0</v>
      </c>
      <c r="AF847" s="3">
        <f t="shared" si="103"/>
        <v>0</v>
      </c>
      <c r="AG847" s="3">
        <f>IF(IF(AE847&gt;0,$Q$6-$Q$5,$Q$6-Расчет!X861)&gt;0,IF(AE847&gt;0,$Q$6-$Q$5,$Q$6-Расчет!X861),0)</f>
        <v>0</v>
      </c>
      <c r="AH847" s="3">
        <f t="shared" si="104"/>
        <v>0</v>
      </c>
    </row>
    <row r="848" spans="1:34" x14ac:dyDescent="0.25">
      <c r="A848" s="3">
        <f>IF(Расчет!H862='ФОРМУЛЫ!'!$B$4,Расчет!G862*Расчет!$N$28,IF(Расчет!H862='ФОРМУЛЫ!'!$B$5,Расчет!G862,IF(Расчет!H862='ФОРМУЛЫ!'!$B$6,Расчет!G862*Расчет!$O$28,0)))</f>
        <v>0</v>
      </c>
      <c r="B848" s="3">
        <f>A848*Расчет!E862</f>
        <v>0</v>
      </c>
      <c r="C848" s="3">
        <f>IF(Расчет!J862='ФОРМУЛЫ!'!$B$3,Расчет!G862*Расчет!I862/100,IF(Расчет!J862='ФОРМУЛЫ!'!$B$4,Расчет!I862*Расчет!$N$28,IF(Расчет!J862='ФОРМУЛЫ!'!$B$5,Расчет!I862,IF(Расчет!J862='ФОРМУЛЫ!'!$B$6,Расчет!I862*Расчет!$O$28,0))))</f>
        <v>0</v>
      </c>
      <c r="D848" s="3">
        <f>C848*Расчет!E862</f>
        <v>0</v>
      </c>
      <c r="E848" s="3">
        <f t="shared" si="97"/>
        <v>0</v>
      </c>
      <c r="F848" s="3">
        <f>E848*Расчет!E862</f>
        <v>0</v>
      </c>
      <c r="G848" s="3">
        <f>IF(Расчет!M862="",'ФОРМУЛЫ!'!E848*(100+Расчет!$M$28)/100,'ФОРМУЛЫ!'!E848*(100+Расчет!M862)/100)</f>
        <v>0</v>
      </c>
      <c r="H848" s="7">
        <f>IF(Расчет!M862="",ROUND(Расчет!K862*(1+Расчет!$M$28/100),0),ROUND(Расчет!K862*(1+Расчет!M862/100),0))</f>
        <v>0</v>
      </c>
      <c r="I848" s="7">
        <f>IF(Расчет!M862="",(Расчет!$M$28+100)/100,(Расчет!M862+100)/100)</f>
        <v>1.2</v>
      </c>
      <c r="J848" s="5">
        <f>IF(Расчет!P862="",IF($O$16=0,'ФОРМУЛЫ!'!H848,ROUND(Расчет!K862*'ФОРМУЛЫ!'!I848+L848,0)),Расчет!P862)</f>
        <v>0</v>
      </c>
      <c r="K848" s="5">
        <f>J848*Расчет!E862</f>
        <v>0</v>
      </c>
      <c r="L848" s="3">
        <f>IF($O$16=0,0,$M$16*(Расчет!K862/$O$16))</f>
        <v>0</v>
      </c>
      <c r="O848" s="3">
        <f>IF(Расчет!P862=0,Расчет!L862,0)</f>
        <v>0</v>
      </c>
      <c r="P848" s="12">
        <f t="shared" si="98"/>
        <v>0</v>
      </c>
      <c r="Q848" s="3">
        <f>IF(Расчет!H862='ФОРМУЛЫ!'!$B$5,'ФОРМУЛЫ!'!A848,0)</f>
        <v>0</v>
      </c>
      <c r="R848" s="3">
        <f>IF(Расчет!H862='ФОРМУЛЫ!'!$B$4,'ФОРМУЛЫ!'!A848,0)</f>
        <v>0</v>
      </c>
      <c r="S848" s="3">
        <f>IF(Расчет!H862='ФОРМУЛЫ!'!$B$6,'ФОРМУЛЫ!'!A848,0)</f>
        <v>0</v>
      </c>
      <c r="T848" s="5">
        <f>ROUND((IF(Расчет!R862='ФОРМУЛЫ!'!$E$3,(A848-A848/1.18),IF(Расчет!R862='ФОРМУЛЫ!'!$E$4,0,IF(Расчет!R862='ФОРМУЛЫ!'!$E$5,(A848-A848/1.1),X))))*Расчет!E862,2)</f>
        <v>0</v>
      </c>
      <c r="U848" s="3">
        <f>ROUND((IF(Расчет!R862='ФОРМУЛЫ!'!$E$3,(J848-J848/1.18),IF(Расчет!R862='ФОРМУЛЫ!'!$E$4,0,IF(Расчет!R862='ФОРМУЛЫ!'!$E$5,(J848-J848/1.1),X))))*Расчет!E862,2)</f>
        <v>0</v>
      </c>
      <c r="V848" s="3">
        <f>ROUND((J848-J848/1.18)*Расчет!E862,2)</f>
        <v>0</v>
      </c>
      <c r="W848" s="3">
        <f>ROUND(A848*Расчет!E862*0.21/365,2)</f>
        <v>0</v>
      </c>
      <c r="X848" s="3">
        <f t="shared" si="99"/>
        <v>0</v>
      </c>
      <c r="Y848" s="3">
        <f>IF(($Q$2-Расчет!X862)&gt;0,($Q$2-Расчет!X862),0)</f>
        <v>0</v>
      </c>
      <c r="Z848" s="3">
        <f t="shared" si="100"/>
        <v>0</v>
      </c>
      <c r="AA848" s="3">
        <f>IF(IF(Y848&gt;0,$Q$3-$Q$2,$Q$3-Расчет!X862)&gt;0,IF(Y848&gt;0,$Q$3-$Q$2,$Q$3-Расчет!X862),0)</f>
        <v>0</v>
      </c>
      <c r="AB848" s="3">
        <f t="shared" si="101"/>
        <v>0</v>
      </c>
      <c r="AC848" s="3">
        <f>IF(IF(AA848&gt;0,$Q$4-$Q$3,$Q$4-Расчет!X862)&gt;0,IF(AA848&gt;0,$Q$4-$Q$3,$Q$4-Расчет!X862),0)</f>
        <v>0</v>
      </c>
      <c r="AD848" s="3">
        <f t="shared" si="102"/>
        <v>0</v>
      </c>
      <c r="AE848" s="3">
        <f>IF(IF(AC848&gt;0,$Q$5-$Q$4,$Q$5-Расчет!X862)&gt;0,IF(AC848&gt;0,$Q$5-$Q$4,$Q$5-Расчет!X862),0)</f>
        <v>0</v>
      </c>
      <c r="AF848" s="3">
        <f t="shared" si="103"/>
        <v>0</v>
      </c>
      <c r="AG848" s="3">
        <f>IF(IF(AE848&gt;0,$Q$6-$Q$5,$Q$6-Расчет!X862)&gt;0,IF(AE848&gt;0,$Q$6-$Q$5,$Q$6-Расчет!X862),0)</f>
        <v>0</v>
      </c>
      <c r="AH848" s="3">
        <f t="shared" si="104"/>
        <v>0</v>
      </c>
    </row>
    <row r="849" spans="1:34" x14ac:dyDescent="0.25">
      <c r="A849" s="3">
        <f>IF(Расчет!H863='ФОРМУЛЫ!'!$B$4,Расчет!G863*Расчет!$N$28,IF(Расчет!H863='ФОРМУЛЫ!'!$B$5,Расчет!G863,IF(Расчет!H863='ФОРМУЛЫ!'!$B$6,Расчет!G863*Расчет!$O$28,0)))</f>
        <v>0</v>
      </c>
      <c r="B849" s="3">
        <f>A849*Расчет!E863</f>
        <v>0</v>
      </c>
      <c r="C849" s="3">
        <f>IF(Расчет!J863='ФОРМУЛЫ!'!$B$3,Расчет!G863*Расчет!I863/100,IF(Расчет!J863='ФОРМУЛЫ!'!$B$4,Расчет!I863*Расчет!$N$28,IF(Расчет!J863='ФОРМУЛЫ!'!$B$5,Расчет!I863,IF(Расчет!J863='ФОРМУЛЫ!'!$B$6,Расчет!I863*Расчет!$O$28,0))))</f>
        <v>0</v>
      </c>
      <c r="D849" s="3">
        <f>C849*Расчет!E863</f>
        <v>0</v>
      </c>
      <c r="E849" s="3">
        <f t="shared" ref="E849:E912" si="105">A849-C849</f>
        <v>0</v>
      </c>
      <c r="F849" s="3">
        <f>E849*Расчет!E863</f>
        <v>0</v>
      </c>
      <c r="G849" s="3">
        <f>IF(Расчет!M863="",'ФОРМУЛЫ!'!E849*(100+Расчет!$M$28)/100,'ФОРМУЛЫ!'!E849*(100+Расчет!M863)/100)</f>
        <v>0</v>
      </c>
      <c r="H849" s="7">
        <f>IF(Расчет!M863="",ROUND(Расчет!K863*(1+Расчет!$M$28/100),0),ROUND(Расчет!K863*(1+Расчет!M863/100),0))</f>
        <v>0</v>
      </c>
      <c r="I849" s="7">
        <f>IF(Расчет!M863="",(Расчет!$M$28+100)/100,(Расчет!M863+100)/100)</f>
        <v>1.2</v>
      </c>
      <c r="J849" s="5">
        <f>IF(Расчет!P863="",IF($O$16=0,'ФОРМУЛЫ!'!H849,ROUND(Расчет!K863*'ФОРМУЛЫ!'!I849+L849,0)),Расчет!P863)</f>
        <v>0</v>
      </c>
      <c r="K849" s="5">
        <f>J849*Расчет!E863</f>
        <v>0</v>
      </c>
      <c r="L849" s="3">
        <f>IF($O$16=0,0,$M$16*(Расчет!K863/$O$16))</f>
        <v>0</v>
      </c>
      <c r="O849" s="3">
        <f>IF(Расчет!P863=0,Расчет!L863,0)</f>
        <v>0</v>
      </c>
      <c r="P849" s="12">
        <f t="shared" si="98"/>
        <v>0</v>
      </c>
      <c r="Q849" s="3">
        <f>IF(Расчет!H863='ФОРМУЛЫ!'!$B$5,'ФОРМУЛЫ!'!A849,0)</f>
        <v>0</v>
      </c>
      <c r="R849" s="3">
        <f>IF(Расчет!H863='ФОРМУЛЫ!'!$B$4,'ФОРМУЛЫ!'!A849,0)</f>
        <v>0</v>
      </c>
      <c r="S849" s="3">
        <f>IF(Расчет!H863='ФОРМУЛЫ!'!$B$6,'ФОРМУЛЫ!'!A849,0)</f>
        <v>0</v>
      </c>
      <c r="T849" s="5">
        <f>ROUND((IF(Расчет!R863='ФОРМУЛЫ!'!$E$3,(A849-A849/1.18),IF(Расчет!R863='ФОРМУЛЫ!'!$E$4,0,IF(Расчет!R863='ФОРМУЛЫ!'!$E$5,(A849-A849/1.1),X))))*Расчет!E863,2)</f>
        <v>0</v>
      </c>
      <c r="U849" s="3">
        <f>ROUND((IF(Расчет!R863='ФОРМУЛЫ!'!$E$3,(J849-J849/1.18),IF(Расчет!R863='ФОРМУЛЫ!'!$E$4,0,IF(Расчет!R863='ФОРМУЛЫ!'!$E$5,(J849-J849/1.1),X))))*Расчет!E863,2)</f>
        <v>0</v>
      </c>
      <c r="V849" s="3">
        <f>ROUND((J849-J849/1.18)*Расчет!E863,2)</f>
        <v>0</v>
      </c>
      <c r="W849" s="3">
        <f>ROUND(A849*Расчет!E863*0.21/365,2)</f>
        <v>0</v>
      </c>
      <c r="X849" s="3">
        <f t="shared" si="99"/>
        <v>0</v>
      </c>
      <c r="Y849" s="3">
        <f>IF(($Q$2-Расчет!X863)&gt;0,($Q$2-Расчет!X863),0)</f>
        <v>0</v>
      </c>
      <c r="Z849" s="3">
        <f t="shared" si="100"/>
        <v>0</v>
      </c>
      <c r="AA849" s="3">
        <f>IF(IF(Y849&gt;0,$Q$3-$Q$2,$Q$3-Расчет!X863)&gt;0,IF(Y849&gt;0,$Q$3-$Q$2,$Q$3-Расчет!X863),0)</f>
        <v>0</v>
      </c>
      <c r="AB849" s="3">
        <f t="shared" si="101"/>
        <v>0</v>
      </c>
      <c r="AC849" s="3">
        <f>IF(IF(AA849&gt;0,$Q$4-$Q$3,$Q$4-Расчет!X863)&gt;0,IF(AA849&gt;0,$Q$4-$Q$3,$Q$4-Расчет!X863),0)</f>
        <v>0</v>
      </c>
      <c r="AD849" s="3">
        <f t="shared" si="102"/>
        <v>0</v>
      </c>
      <c r="AE849" s="3">
        <f>IF(IF(AC849&gt;0,$Q$5-$Q$4,$Q$5-Расчет!X863)&gt;0,IF(AC849&gt;0,$Q$5-$Q$4,$Q$5-Расчет!X863),0)</f>
        <v>0</v>
      </c>
      <c r="AF849" s="3">
        <f t="shared" si="103"/>
        <v>0</v>
      </c>
      <c r="AG849" s="3">
        <f>IF(IF(AE849&gt;0,$Q$6-$Q$5,$Q$6-Расчет!X863)&gt;0,IF(AE849&gt;0,$Q$6-$Q$5,$Q$6-Расчет!X863),0)</f>
        <v>0</v>
      </c>
      <c r="AH849" s="3">
        <f t="shared" si="104"/>
        <v>0</v>
      </c>
    </row>
    <row r="850" spans="1:34" x14ac:dyDescent="0.25">
      <c r="A850" s="3">
        <f>IF(Расчет!H864='ФОРМУЛЫ!'!$B$4,Расчет!G864*Расчет!$N$28,IF(Расчет!H864='ФОРМУЛЫ!'!$B$5,Расчет!G864,IF(Расчет!H864='ФОРМУЛЫ!'!$B$6,Расчет!G864*Расчет!$O$28,0)))</f>
        <v>0</v>
      </c>
      <c r="B850" s="3">
        <f>A850*Расчет!E864</f>
        <v>0</v>
      </c>
      <c r="C850" s="3">
        <f>IF(Расчет!J864='ФОРМУЛЫ!'!$B$3,Расчет!G864*Расчет!I864/100,IF(Расчет!J864='ФОРМУЛЫ!'!$B$4,Расчет!I864*Расчет!$N$28,IF(Расчет!J864='ФОРМУЛЫ!'!$B$5,Расчет!I864,IF(Расчет!J864='ФОРМУЛЫ!'!$B$6,Расчет!I864*Расчет!$O$28,0))))</f>
        <v>0</v>
      </c>
      <c r="D850" s="3">
        <f>C850*Расчет!E864</f>
        <v>0</v>
      </c>
      <c r="E850" s="3">
        <f t="shared" si="105"/>
        <v>0</v>
      </c>
      <c r="F850" s="3">
        <f>E850*Расчет!E864</f>
        <v>0</v>
      </c>
      <c r="G850" s="3">
        <f>IF(Расчет!M864="",'ФОРМУЛЫ!'!E850*(100+Расчет!$M$28)/100,'ФОРМУЛЫ!'!E850*(100+Расчет!M864)/100)</f>
        <v>0</v>
      </c>
      <c r="H850" s="7">
        <f>IF(Расчет!M864="",ROUND(Расчет!K864*(1+Расчет!$M$28/100),0),ROUND(Расчет!K864*(1+Расчет!M864/100),0))</f>
        <v>0</v>
      </c>
      <c r="I850" s="7">
        <f>IF(Расчет!M864="",(Расчет!$M$28+100)/100,(Расчет!M864+100)/100)</f>
        <v>1.2</v>
      </c>
      <c r="J850" s="5">
        <f>IF(Расчет!P864="",IF($O$16=0,'ФОРМУЛЫ!'!H850,ROUND(Расчет!K864*'ФОРМУЛЫ!'!I850+L850,0)),Расчет!P864)</f>
        <v>0</v>
      </c>
      <c r="K850" s="5">
        <f>J850*Расчет!E864</f>
        <v>0</v>
      </c>
      <c r="L850" s="3">
        <f>IF($O$16=0,0,$M$16*(Расчет!K864/$O$16))</f>
        <v>0</v>
      </c>
      <c r="O850" s="3">
        <f>IF(Расчет!P864=0,Расчет!L864,0)</f>
        <v>0</v>
      </c>
      <c r="P850" s="12">
        <f t="shared" ref="P850:P913" si="106">IF(E850=0,0,(J850-E850)/J850)</f>
        <v>0</v>
      </c>
      <c r="Q850" s="3">
        <f>IF(Расчет!H864='ФОРМУЛЫ!'!$B$5,'ФОРМУЛЫ!'!A850,0)</f>
        <v>0</v>
      </c>
      <c r="R850" s="3">
        <f>IF(Расчет!H864='ФОРМУЛЫ!'!$B$4,'ФОРМУЛЫ!'!A850,0)</f>
        <v>0</v>
      </c>
      <c r="S850" s="3">
        <f>IF(Расчет!H864='ФОРМУЛЫ!'!$B$6,'ФОРМУЛЫ!'!A850,0)</f>
        <v>0</v>
      </c>
      <c r="T850" s="5">
        <f>ROUND((IF(Расчет!R864='ФОРМУЛЫ!'!$E$3,(A850-A850/1.18),IF(Расчет!R864='ФОРМУЛЫ!'!$E$4,0,IF(Расчет!R864='ФОРМУЛЫ!'!$E$5,(A850-A850/1.1),X))))*Расчет!E864,2)</f>
        <v>0</v>
      </c>
      <c r="U850" s="3">
        <f>ROUND((IF(Расчет!R864='ФОРМУЛЫ!'!$E$3,(J850-J850/1.18),IF(Расчет!R864='ФОРМУЛЫ!'!$E$4,0,IF(Расчет!R864='ФОРМУЛЫ!'!$E$5,(J850-J850/1.1),X))))*Расчет!E864,2)</f>
        <v>0</v>
      </c>
      <c r="V850" s="3">
        <f>ROUND((J850-J850/1.18)*Расчет!E864,2)</f>
        <v>0</v>
      </c>
      <c r="W850" s="3">
        <f>ROUND(A850*Расчет!E864*0.21/365,2)</f>
        <v>0</v>
      </c>
      <c r="X850" s="3">
        <f t="shared" ref="X850:X913" si="107">Z850+AB850+AD850+AF850+AH850</f>
        <v>0</v>
      </c>
      <c r="Y850" s="3">
        <f>IF(($Q$2-Расчет!X864)&gt;0,($Q$2-Расчет!X864),0)</f>
        <v>0</v>
      </c>
      <c r="Z850" s="3">
        <f t="shared" ref="Z850:Z913" si="108">$W850*Y850</f>
        <v>0</v>
      </c>
      <c r="AA850" s="3">
        <f>IF(IF(Y850&gt;0,$Q$3-$Q$2,$Q$3-Расчет!X864)&gt;0,IF(Y850&gt;0,$Q$3-$Q$2,$Q$3-Расчет!X864),0)</f>
        <v>0</v>
      </c>
      <c r="AB850" s="3">
        <f t="shared" ref="AB850:AB913" si="109">$W850*AA850</f>
        <v>0</v>
      </c>
      <c r="AC850" s="3">
        <f>IF(IF(AA850&gt;0,$Q$4-$Q$3,$Q$4-Расчет!X864)&gt;0,IF(AA850&gt;0,$Q$4-$Q$3,$Q$4-Расчет!X864),0)</f>
        <v>0</v>
      </c>
      <c r="AD850" s="3">
        <f t="shared" ref="AD850:AD913" si="110">$W850*AC850</f>
        <v>0</v>
      </c>
      <c r="AE850" s="3">
        <f>IF(IF(AC850&gt;0,$Q$5-$Q$4,$Q$5-Расчет!X864)&gt;0,IF(AC850&gt;0,$Q$5-$Q$4,$Q$5-Расчет!X864),0)</f>
        <v>0</v>
      </c>
      <c r="AF850" s="3">
        <f t="shared" ref="AF850:AF913" si="111">$W850*AE850</f>
        <v>0</v>
      </c>
      <c r="AG850" s="3">
        <f>IF(IF(AE850&gt;0,$Q$6-$Q$5,$Q$6-Расчет!X864)&gt;0,IF(AE850&gt;0,$Q$6-$Q$5,$Q$6-Расчет!X864),0)</f>
        <v>0</v>
      </c>
      <c r="AH850" s="3">
        <f t="shared" ref="AH850:AH913" si="112">$W850*AG850</f>
        <v>0</v>
      </c>
    </row>
    <row r="851" spans="1:34" x14ac:dyDescent="0.25">
      <c r="A851" s="3">
        <f>IF(Расчет!H865='ФОРМУЛЫ!'!$B$4,Расчет!G865*Расчет!$N$28,IF(Расчет!H865='ФОРМУЛЫ!'!$B$5,Расчет!G865,IF(Расчет!H865='ФОРМУЛЫ!'!$B$6,Расчет!G865*Расчет!$O$28,0)))</f>
        <v>0</v>
      </c>
      <c r="B851" s="3">
        <f>A851*Расчет!E865</f>
        <v>0</v>
      </c>
      <c r="C851" s="3">
        <f>IF(Расчет!J865='ФОРМУЛЫ!'!$B$3,Расчет!G865*Расчет!I865/100,IF(Расчет!J865='ФОРМУЛЫ!'!$B$4,Расчет!I865*Расчет!$N$28,IF(Расчет!J865='ФОРМУЛЫ!'!$B$5,Расчет!I865,IF(Расчет!J865='ФОРМУЛЫ!'!$B$6,Расчет!I865*Расчет!$O$28,0))))</f>
        <v>0</v>
      </c>
      <c r="D851" s="3">
        <f>C851*Расчет!E865</f>
        <v>0</v>
      </c>
      <c r="E851" s="3">
        <f t="shared" si="105"/>
        <v>0</v>
      </c>
      <c r="F851" s="3">
        <f>E851*Расчет!E865</f>
        <v>0</v>
      </c>
      <c r="G851" s="3">
        <f>IF(Расчет!M865="",'ФОРМУЛЫ!'!E851*(100+Расчет!$M$28)/100,'ФОРМУЛЫ!'!E851*(100+Расчет!M865)/100)</f>
        <v>0</v>
      </c>
      <c r="H851" s="7">
        <f>IF(Расчет!M865="",ROUND(Расчет!K865*(1+Расчет!$M$28/100),0),ROUND(Расчет!K865*(1+Расчет!M865/100),0))</f>
        <v>0</v>
      </c>
      <c r="I851" s="7">
        <f>IF(Расчет!M865="",(Расчет!$M$28+100)/100,(Расчет!M865+100)/100)</f>
        <v>1.2</v>
      </c>
      <c r="J851" s="5">
        <f>IF(Расчет!P865="",IF($O$16=0,'ФОРМУЛЫ!'!H851,ROUND(Расчет!K865*'ФОРМУЛЫ!'!I851+L851,0)),Расчет!P865)</f>
        <v>0</v>
      </c>
      <c r="K851" s="5">
        <f>J851*Расчет!E865</f>
        <v>0</v>
      </c>
      <c r="L851" s="3">
        <f>IF($O$16=0,0,$M$16*(Расчет!K865/$O$16))</f>
        <v>0</v>
      </c>
      <c r="O851" s="3">
        <f>IF(Расчет!P865=0,Расчет!L865,0)</f>
        <v>0</v>
      </c>
      <c r="P851" s="12">
        <f t="shared" si="106"/>
        <v>0</v>
      </c>
      <c r="Q851" s="3">
        <f>IF(Расчет!H865='ФОРМУЛЫ!'!$B$5,'ФОРМУЛЫ!'!A851,0)</f>
        <v>0</v>
      </c>
      <c r="R851" s="3">
        <f>IF(Расчет!H865='ФОРМУЛЫ!'!$B$4,'ФОРМУЛЫ!'!A851,0)</f>
        <v>0</v>
      </c>
      <c r="S851" s="3">
        <f>IF(Расчет!H865='ФОРМУЛЫ!'!$B$6,'ФОРМУЛЫ!'!A851,0)</f>
        <v>0</v>
      </c>
      <c r="T851" s="5">
        <f>ROUND((IF(Расчет!R865='ФОРМУЛЫ!'!$E$3,(A851-A851/1.18),IF(Расчет!R865='ФОРМУЛЫ!'!$E$4,0,IF(Расчет!R865='ФОРМУЛЫ!'!$E$5,(A851-A851/1.1),X))))*Расчет!E865,2)</f>
        <v>0</v>
      </c>
      <c r="U851" s="3">
        <f>ROUND((IF(Расчет!R865='ФОРМУЛЫ!'!$E$3,(J851-J851/1.18),IF(Расчет!R865='ФОРМУЛЫ!'!$E$4,0,IF(Расчет!R865='ФОРМУЛЫ!'!$E$5,(J851-J851/1.1),X))))*Расчет!E865,2)</f>
        <v>0</v>
      </c>
      <c r="V851" s="3">
        <f>ROUND((J851-J851/1.18)*Расчет!E865,2)</f>
        <v>0</v>
      </c>
      <c r="W851" s="3">
        <f>ROUND(A851*Расчет!E865*0.21/365,2)</f>
        <v>0</v>
      </c>
      <c r="X851" s="3">
        <f t="shared" si="107"/>
        <v>0</v>
      </c>
      <c r="Y851" s="3">
        <f>IF(($Q$2-Расчет!X865)&gt;0,($Q$2-Расчет!X865),0)</f>
        <v>0</v>
      </c>
      <c r="Z851" s="3">
        <f t="shared" si="108"/>
        <v>0</v>
      </c>
      <c r="AA851" s="3">
        <f>IF(IF(Y851&gt;0,$Q$3-$Q$2,$Q$3-Расчет!X865)&gt;0,IF(Y851&gt;0,$Q$3-$Q$2,$Q$3-Расчет!X865),0)</f>
        <v>0</v>
      </c>
      <c r="AB851" s="3">
        <f t="shared" si="109"/>
        <v>0</v>
      </c>
      <c r="AC851" s="3">
        <f>IF(IF(AA851&gt;0,$Q$4-$Q$3,$Q$4-Расчет!X865)&gt;0,IF(AA851&gt;0,$Q$4-$Q$3,$Q$4-Расчет!X865),0)</f>
        <v>0</v>
      </c>
      <c r="AD851" s="3">
        <f t="shared" si="110"/>
        <v>0</v>
      </c>
      <c r="AE851" s="3">
        <f>IF(IF(AC851&gt;0,$Q$5-$Q$4,$Q$5-Расчет!X865)&gt;0,IF(AC851&gt;0,$Q$5-$Q$4,$Q$5-Расчет!X865),0)</f>
        <v>0</v>
      </c>
      <c r="AF851" s="3">
        <f t="shared" si="111"/>
        <v>0</v>
      </c>
      <c r="AG851" s="3">
        <f>IF(IF(AE851&gt;0,$Q$6-$Q$5,$Q$6-Расчет!X865)&gt;0,IF(AE851&gt;0,$Q$6-$Q$5,$Q$6-Расчет!X865),0)</f>
        <v>0</v>
      </c>
      <c r="AH851" s="3">
        <f t="shared" si="112"/>
        <v>0</v>
      </c>
    </row>
    <row r="852" spans="1:34" x14ac:dyDescent="0.25">
      <c r="A852" s="3">
        <f>IF(Расчет!H866='ФОРМУЛЫ!'!$B$4,Расчет!G866*Расчет!$N$28,IF(Расчет!H866='ФОРМУЛЫ!'!$B$5,Расчет!G866,IF(Расчет!H866='ФОРМУЛЫ!'!$B$6,Расчет!G866*Расчет!$O$28,0)))</f>
        <v>0</v>
      </c>
      <c r="B852" s="3">
        <f>A852*Расчет!E866</f>
        <v>0</v>
      </c>
      <c r="C852" s="3">
        <f>IF(Расчет!J866='ФОРМУЛЫ!'!$B$3,Расчет!G866*Расчет!I866/100,IF(Расчет!J866='ФОРМУЛЫ!'!$B$4,Расчет!I866*Расчет!$N$28,IF(Расчет!J866='ФОРМУЛЫ!'!$B$5,Расчет!I866,IF(Расчет!J866='ФОРМУЛЫ!'!$B$6,Расчет!I866*Расчет!$O$28,0))))</f>
        <v>0</v>
      </c>
      <c r="D852" s="3">
        <f>C852*Расчет!E866</f>
        <v>0</v>
      </c>
      <c r="E852" s="3">
        <f t="shared" si="105"/>
        <v>0</v>
      </c>
      <c r="F852" s="3">
        <f>E852*Расчет!E866</f>
        <v>0</v>
      </c>
      <c r="G852" s="3">
        <f>IF(Расчет!M866="",'ФОРМУЛЫ!'!E852*(100+Расчет!$M$28)/100,'ФОРМУЛЫ!'!E852*(100+Расчет!M866)/100)</f>
        <v>0</v>
      </c>
      <c r="H852" s="7">
        <f>IF(Расчет!M866="",ROUND(Расчет!K866*(1+Расчет!$M$28/100),0),ROUND(Расчет!K866*(1+Расчет!M866/100),0))</f>
        <v>0</v>
      </c>
      <c r="I852" s="7">
        <f>IF(Расчет!M866="",(Расчет!$M$28+100)/100,(Расчет!M866+100)/100)</f>
        <v>1.2</v>
      </c>
      <c r="J852" s="5">
        <f>IF(Расчет!P866="",IF($O$16=0,'ФОРМУЛЫ!'!H852,ROUND(Расчет!K866*'ФОРМУЛЫ!'!I852+L852,0)),Расчет!P866)</f>
        <v>0</v>
      </c>
      <c r="K852" s="5">
        <f>J852*Расчет!E866</f>
        <v>0</v>
      </c>
      <c r="L852" s="3">
        <f>IF($O$16=0,0,$M$16*(Расчет!K866/$O$16))</f>
        <v>0</v>
      </c>
      <c r="O852" s="3">
        <f>IF(Расчет!P866=0,Расчет!L866,0)</f>
        <v>0</v>
      </c>
      <c r="P852" s="12">
        <f t="shared" si="106"/>
        <v>0</v>
      </c>
      <c r="Q852" s="3">
        <f>IF(Расчет!H866='ФОРМУЛЫ!'!$B$5,'ФОРМУЛЫ!'!A852,0)</f>
        <v>0</v>
      </c>
      <c r="R852" s="3">
        <f>IF(Расчет!H866='ФОРМУЛЫ!'!$B$4,'ФОРМУЛЫ!'!A852,0)</f>
        <v>0</v>
      </c>
      <c r="S852" s="3">
        <f>IF(Расчет!H866='ФОРМУЛЫ!'!$B$6,'ФОРМУЛЫ!'!A852,0)</f>
        <v>0</v>
      </c>
      <c r="T852" s="5">
        <f>ROUND((IF(Расчет!R866='ФОРМУЛЫ!'!$E$3,(A852-A852/1.18),IF(Расчет!R866='ФОРМУЛЫ!'!$E$4,0,IF(Расчет!R866='ФОРМУЛЫ!'!$E$5,(A852-A852/1.1),X))))*Расчет!E866,2)</f>
        <v>0</v>
      </c>
      <c r="U852" s="3">
        <f>ROUND((IF(Расчет!R866='ФОРМУЛЫ!'!$E$3,(J852-J852/1.18),IF(Расчет!R866='ФОРМУЛЫ!'!$E$4,0,IF(Расчет!R866='ФОРМУЛЫ!'!$E$5,(J852-J852/1.1),X))))*Расчет!E866,2)</f>
        <v>0</v>
      </c>
      <c r="V852" s="3">
        <f>ROUND((J852-J852/1.18)*Расчет!E866,2)</f>
        <v>0</v>
      </c>
      <c r="W852" s="3">
        <f>ROUND(A852*Расчет!E866*0.21/365,2)</f>
        <v>0</v>
      </c>
      <c r="X852" s="3">
        <f t="shared" si="107"/>
        <v>0</v>
      </c>
      <c r="Y852" s="3">
        <f>IF(($Q$2-Расчет!X866)&gt;0,($Q$2-Расчет!X866),0)</f>
        <v>0</v>
      </c>
      <c r="Z852" s="3">
        <f t="shared" si="108"/>
        <v>0</v>
      </c>
      <c r="AA852" s="3">
        <f>IF(IF(Y852&gt;0,$Q$3-$Q$2,$Q$3-Расчет!X866)&gt;0,IF(Y852&gt;0,$Q$3-$Q$2,$Q$3-Расчет!X866),0)</f>
        <v>0</v>
      </c>
      <c r="AB852" s="3">
        <f t="shared" si="109"/>
        <v>0</v>
      </c>
      <c r="AC852" s="3">
        <f>IF(IF(AA852&gt;0,$Q$4-$Q$3,$Q$4-Расчет!X866)&gt;0,IF(AA852&gt;0,$Q$4-$Q$3,$Q$4-Расчет!X866),0)</f>
        <v>0</v>
      </c>
      <c r="AD852" s="3">
        <f t="shared" si="110"/>
        <v>0</v>
      </c>
      <c r="AE852" s="3">
        <f>IF(IF(AC852&gt;0,$Q$5-$Q$4,$Q$5-Расчет!X866)&gt;0,IF(AC852&gt;0,$Q$5-$Q$4,$Q$5-Расчет!X866),0)</f>
        <v>0</v>
      </c>
      <c r="AF852" s="3">
        <f t="shared" si="111"/>
        <v>0</v>
      </c>
      <c r="AG852" s="3">
        <f>IF(IF(AE852&gt;0,$Q$6-$Q$5,$Q$6-Расчет!X866)&gt;0,IF(AE852&gt;0,$Q$6-$Q$5,$Q$6-Расчет!X866),0)</f>
        <v>0</v>
      </c>
      <c r="AH852" s="3">
        <f t="shared" si="112"/>
        <v>0</v>
      </c>
    </row>
    <row r="853" spans="1:34" x14ac:dyDescent="0.25">
      <c r="A853" s="3">
        <f>IF(Расчет!H867='ФОРМУЛЫ!'!$B$4,Расчет!G867*Расчет!$N$28,IF(Расчет!H867='ФОРМУЛЫ!'!$B$5,Расчет!G867,IF(Расчет!H867='ФОРМУЛЫ!'!$B$6,Расчет!G867*Расчет!$O$28,0)))</f>
        <v>0</v>
      </c>
      <c r="B853" s="3">
        <f>A853*Расчет!E867</f>
        <v>0</v>
      </c>
      <c r="C853" s="3">
        <f>IF(Расчет!J867='ФОРМУЛЫ!'!$B$3,Расчет!G867*Расчет!I867/100,IF(Расчет!J867='ФОРМУЛЫ!'!$B$4,Расчет!I867*Расчет!$N$28,IF(Расчет!J867='ФОРМУЛЫ!'!$B$5,Расчет!I867,IF(Расчет!J867='ФОРМУЛЫ!'!$B$6,Расчет!I867*Расчет!$O$28,0))))</f>
        <v>0</v>
      </c>
      <c r="D853" s="3">
        <f>C853*Расчет!E867</f>
        <v>0</v>
      </c>
      <c r="E853" s="3">
        <f t="shared" si="105"/>
        <v>0</v>
      </c>
      <c r="F853" s="3">
        <f>E853*Расчет!E867</f>
        <v>0</v>
      </c>
      <c r="G853" s="3">
        <f>IF(Расчет!M867="",'ФОРМУЛЫ!'!E853*(100+Расчет!$M$28)/100,'ФОРМУЛЫ!'!E853*(100+Расчет!M867)/100)</f>
        <v>0</v>
      </c>
      <c r="H853" s="7">
        <f>IF(Расчет!M867="",ROUND(Расчет!K867*(1+Расчет!$M$28/100),0),ROUND(Расчет!K867*(1+Расчет!M867/100),0))</f>
        <v>0</v>
      </c>
      <c r="I853" s="7">
        <f>IF(Расчет!M867="",(Расчет!$M$28+100)/100,(Расчет!M867+100)/100)</f>
        <v>1.2</v>
      </c>
      <c r="J853" s="5">
        <f>IF(Расчет!P867="",IF($O$16=0,'ФОРМУЛЫ!'!H853,ROUND(Расчет!K867*'ФОРМУЛЫ!'!I853+L853,0)),Расчет!P867)</f>
        <v>0</v>
      </c>
      <c r="K853" s="5">
        <f>J853*Расчет!E867</f>
        <v>0</v>
      </c>
      <c r="L853" s="3">
        <f>IF($O$16=0,0,$M$16*(Расчет!K867/$O$16))</f>
        <v>0</v>
      </c>
      <c r="O853" s="3">
        <f>IF(Расчет!P867=0,Расчет!L867,0)</f>
        <v>0</v>
      </c>
      <c r="P853" s="12">
        <f t="shared" si="106"/>
        <v>0</v>
      </c>
      <c r="Q853" s="3">
        <f>IF(Расчет!H867='ФОРМУЛЫ!'!$B$5,'ФОРМУЛЫ!'!A853,0)</f>
        <v>0</v>
      </c>
      <c r="R853" s="3">
        <f>IF(Расчет!H867='ФОРМУЛЫ!'!$B$4,'ФОРМУЛЫ!'!A853,0)</f>
        <v>0</v>
      </c>
      <c r="S853" s="3">
        <f>IF(Расчет!H867='ФОРМУЛЫ!'!$B$6,'ФОРМУЛЫ!'!A853,0)</f>
        <v>0</v>
      </c>
      <c r="T853" s="5">
        <f>ROUND((IF(Расчет!R867='ФОРМУЛЫ!'!$E$3,(A853-A853/1.18),IF(Расчет!R867='ФОРМУЛЫ!'!$E$4,0,IF(Расчет!R867='ФОРМУЛЫ!'!$E$5,(A853-A853/1.1),X))))*Расчет!E867,2)</f>
        <v>0</v>
      </c>
      <c r="U853" s="3">
        <f>ROUND((IF(Расчет!R867='ФОРМУЛЫ!'!$E$3,(J853-J853/1.18),IF(Расчет!R867='ФОРМУЛЫ!'!$E$4,0,IF(Расчет!R867='ФОРМУЛЫ!'!$E$5,(J853-J853/1.1),X))))*Расчет!E867,2)</f>
        <v>0</v>
      </c>
      <c r="V853" s="3">
        <f>ROUND((J853-J853/1.18)*Расчет!E867,2)</f>
        <v>0</v>
      </c>
      <c r="W853" s="3">
        <f>ROUND(A853*Расчет!E867*0.21/365,2)</f>
        <v>0</v>
      </c>
      <c r="X853" s="3">
        <f t="shared" si="107"/>
        <v>0</v>
      </c>
      <c r="Y853" s="3">
        <f>IF(($Q$2-Расчет!X867)&gt;0,($Q$2-Расчет!X867),0)</f>
        <v>0</v>
      </c>
      <c r="Z853" s="3">
        <f t="shared" si="108"/>
        <v>0</v>
      </c>
      <c r="AA853" s="3">
        <f>IF(IF(Y853&gt;0,$Q$3-$Q$2,$Q$3-Расчет!X867)&gt;0,IF(Y853&gt;0,$Q$3-$Q$2,$Q$3-Расчет!X867),0)</f>
        <v>0</v>
      </c>
      <c r="AB853" s="3">
        <f t="shared" si="109"/>
        <v>0</v>
      </c>
      <c r="AC853" s="3">
        <f>IF(IF(AA853&gt;0,$Q$4-$Q$3,$Q$4-Расчет!X867)&gt;0,IF(AA853&gt;0,$Q$4-$Q$3,$Q$4-Расчет!X867),0)</f>
        <v>0</v>
      </c>
      <c r="AD853" s="3">
        <f t="shared" si="110"/>
        <v>0</v>
      </c>
      <c r="AE853" s="3">
        <f>IF(IF(AC853&gt;0,$Q$5-$Q$4,$Q$5-Расчет!X867)&gt;0,IF(AC853&gt;0,$Q$5-$Q$4,$Q$5-Расчет!X867),0)</f>
        <v>0</v>
      </c>
      <c r="AF853" s="3">
        <f t="shared" si="111"/>
        <v>0</v>
      </c>
      <c r="AG853" s="3">
        <f>IF(IF(AE853&gt;0,$Q$6-$Q$5,$Q$6-Расчет!X867)&gt;0,IF(AE853&gt;0,$Q$6-$Q$5,$Q$6-Расчет!X867),0)</f>
        <v>0</v>
      </c>
      <c r="AH853" s="3">
        <f t="shared" si="112"/>
        <v>0</v>
      </c>
    </row>
    <row r="854" spans="1:34" x14ac:dyDescent="0.25">
      <c r="A854" s="3">
        <f>IF(Расчет!H868='ФОРМУЛЫ!'!$B$4,Расчет!G868*Расчет!$N$28,IF(Расчет!H868='ФОРМУЛЫ!'!$B$5,Расчет!G868,IF(Расчет!H868='ФОРМУЛЫ!'!$B$6,Расчет!G868*Расчет!$O$28,0)))</f>
        <v>0</v>
      </c>
      <c r="B854" s="3">
        <f>A854*Расчет!E868</f>
        <v>0</v>
      </c>
      <c r="C854" s="3">
        <f>IF(Расчет!J868='ФОРМУЛЫ!'!$B$3,Расчет!G868*Расчет!I868/100,IF(Расчет!J868='ФОРМУЛЫ!'!$B$4,Расчет!I868*Расчет!$N$28,IF(Расчет!J868='ФОРМУЛЫ!'!$B$5,Расчет!I868,IF(Расчет!J868='ФОРМУЛЫ!'!$B$6,Расчет!I868*Расчет!$O$28,0))))</f>
        <v>0</v>
      </c>
      <c r="D854" s="3">
        <f>C854*Расчет!E868</f>
        <v>0</v>
      </c>
      <c r="E854" s="3">
        <f t="shared" si="105"/>
        <v>0</v>
      </c>
      <c r="F854" s="3">
        <f>E854*Расчет!E868</f>
        <v>0</v>
      </c>
      <c r="G854" s="3">
        <f>IF(Расчет!M868="",'ФОРМУЛЫ!'!E854*(100+Расчет!$M$28)/100,'ФОРМУЛЫ!'!E854*(100+Расчет!M868)/100)</f>
        <v>0</v>
      </c>
      <c r="H854" s="7">
        <f>IF(Расчет!M868="",ROUND(Расчет!K868*(1+Расчет!$M$28/100),0),ROUND(Расчет!K868*(1+Расчет!M868/100),0))</f>
        <v>0</v>
      </c>
      <c r="I854" s="7">
        <f>IF(Расчет!M868="",(Расчет!$M$28+100)/100,(Расчет!M868+100)/100)</f>
        <v>1.2</v>
      </c>
      <c r="J854" s="5">
        <f>IF(Расчет!P868="",IF($O$16=0,'ФОРМУЛЫ!'!H854,ROUND(Расчет!K868*'ФОРМУЛЫ!'!I854+L854,0)),Расчет!P868)</f>
        <v>0</v>
      </c>
      <c r="K854" s="5">
        <f>J854*Расчет!E868</f>
        <v>0</v>
      </c>
      <c r="L854" s="3">
        <f>IF($O$16=0,0,$M$16*(Расчет!K868/$O$16))</f>
        <v>0</v>
      </c>
      <c r="O854" s="3">
        <f>IF(Расчет!P868=0,Расчет!L868,0)</f>
        <v>0</v>
      </c>
      <c r="P854" s="12">
        <f t="shared" si="106"/>
        <v>0</v>
      </c>
      <c r="Q854" s="3">
        <f>IF(Расчет!H868='ФОРМУЛЫ!'!$B$5,'ФОРМУЛЫ!'!A854,0)</f>
        <v>0</v>
      </c>
      <c r="R854" s="3">
        <f>IF(Расчет!H868='ФОРМУЛЫ!'!$B$4,'ФОРМУЛЫ!'!A854,0)</f>
        <v>0</v>
      </c>
      <c r="S854" s="3">
        <f>IF(Расчет!H868='ФОРМУЛЫ!'!$B$6,'ФОРМУЛЫ!'!A854,0)</f>
        <v>0</v>
      </c>
      <c r="T854" s="5">
        <f>ROUND((IF(Расчет!R868='ФОРМУЛЫ!'!$E$3,(A854-A854/1.18),IF(Расчет!R868='ФОРМУЛЫ!'!$E$4,0,IF(Расчет!R868='ФОРМУЛЫ!'!$E$5,(A854-A854/1.1),X))))*Расчет!E868,2)</f>
        <v>0</v>
      </c>
      <c r="U854" s="3">
        <f>ROUND((IF(Расчет!R868='ФОРМУЛЫ!'!$E$3,(J854-J854/1.18),IF(Расчет!R868='ФОРМУЛЫ!'!$E$4,0,IF(Расчет!R868='ФОРМУЛЫ!'!$E$5,(J854-J854/1.1),X))))*Расчет!E868,2)</f>
        <v>0</v>
      </c>
      <c r="V854" s="3">
        <f>ROUND((J854-J854/1.18)*Расчет!E868,2)</f>
        <v>0</v>
      </c>
      <c r="W854" s="3">
        <f>ROUND(A854*Расчет!E868*0.21/365,2)</f>
        <v>0</v>
      </c>
      <c r="X854" s="3">
        <f t="shared" si="107"/>
        <v>0</v>
      </c>
      <c r="Y854" s="3">
        <f>IF(($Q$2-Расчет!X868)&gt;0,($Q$2-Расчет!X868),0)</f>
        <v>0</v>
      </c>
      <c r="Z854" s="3">
        <f t="shared" si="108"/>
        <v>0</v>
      </c>
      <c r="AA854" s="3">
        <f>IF(IF(Y854&gt;0,$Q$3-$Q$2,$Q$3-Расчет!X868)&gt;0,IF(Y854&gt;0,$Q$3-$Q$2,$Q$3-Расчет!X868),0)</f>
        <v>0</v>
      </c>
      <c r="AB854" s="3">
        <f t="shared" si="109"/>
        <v>0</v>
      </c>
      <c r="AC854" s="3">
        <f>IF(IF(AA854&gt;0,$Q$4-$Q$3,$Q$4-Расчет!X868)&gt;0,IF(AA854&gt;0,$Q$4-$Q$3,$Q$4-Расчет!X868),0)</f>
        <v>0</v>
      </c>
      <c r="AD854" s="3">
        <f t="shared" si="110"/>
        <v>0</v>
      </c>
      <c r="AE854" s="3">
        <f>IF(IF(AC854&gt;0,$Q$5-$Q$4,$Q$5-Расчет!X868)&gt;0,IF(AC854&gt;0,$Q$5-$Q$4,$Q$5-Расчет!X868),0)</f>
        <v>0</v>
      </c>
      <c r="AF854" s="3">
        <f t="shared" si="111"/>
        <v>0</v>
      </c>
      <c r="AG854" s="3">
        <f>IF(IF(AE854&gt;0,$Q$6-$Q$5,$Q$6-Расчет!X868)&gt;0,IF(AE854&gt;0,$Q$6-$Q$5,$Q$6-Расчет!X868),0)</f>
        <v>0</v>
      </c>
      <c r="AH854" s="3">
        <f t="shared" si="112"/>
        <v>0</v>
      </c>
    </row>
    <row r="855" spans="1:34" x14ac:dyDescent="0.25">
      <c r="A855" s="3">
        <f>IF(Расчет!H869='ФОРМУЛЫ!'!$B$4,Расчет!G869*Расчет!$N$28,IF(Расчет!H869='ФОРМУЛЫ!'!$B$5,Расчет!G869,IF(Расчет!H869='ФОРМУЛЫ!'!$B$6,Расчет!G869*Расчет!$O$28,0)))</f>
        <v>0</v>
      </c>
      <c r="B855" s="3">
        <f>A855*Расчет!E869</f>
        <v>0</v>
      </c>
      <c r="C855" s="3">
        <f>IF(Расчет!J869='ФОРМУЛЫ!'!$B$3,Расчет!G869*Расчет!I869/100,IF(Расчет!J869='ФОРМУЛЫ!'!$B$4,Расчет!I869*Расчет!$N$28,IF(Расчет!J869='ФОРМУЛЫ!'!$B$5,Расчет!I869,IF(Расчет!J869='ФОРМУЛЫ!'!$B$6,Расчет!I869*Расчет!$O$28,0))))</f>
        <v>0</v>
      </c>
      <c r="D855" s="3">
        <f>C855*Расчет!E869</f>
        <v>0</v>
      </c>
      <c r="E855" s="3">
        <f t="shared" si="105"/>
        <v>0</v>
      </c>
      <c r="F855" s="3">
        <f>E855*Расчет!E869</f>
        <v>0</v>
      </c>
      <c r="G855" s="3">
        <f>IF(Расчет!M869="",'ФОРМУЛЫ!'!E855*(100+Расчет!$M$28)/100,'ФОРМУЛЫ!'!E855*(100+Расчет!M869)/100)</f>
        <v>0</v>
      </c>
      <c r="H855" s="7">
        <f>IF(Расчет!M869="",ROUND(Расчет!K869*(1+Расчет!$M$28/100),0),ROUND(Расчет!K869*(1+Расчет!M869/100),0))</f>
        <v>0</v>
      </c>
      <c r="I855" s="7">
        <f>IF(Расчет!M869="",(Расчет!$M$28+100)/100,(Расчет!M869+100)/100)</f>
        <v>1.2</v>
      </c>
      <c r="J855" s="5">
        <f>IF(Расчет!P869="",IF($O$16=0,'ФОРМУЛЫ!'!H855,ROUND(Расчет!K869*'ФОРМУЛЫ!'!I855+L855,0)),Расчет!P869)</f>
        <v>0</v>
      </c>
      <c r="K855" s="5">
        <f>J855*Расчет!E869</f>
        <v>0</v>
      </c>
      <c r="L855" s="3">
        <f>IF($O$16=0,0,$M$16*(Расчет!K869/$O$16))</f>
        <v>0</v>
      </c>
      <c r="O855" s="3">
        <f>IF(Расчет!P869=0,Расчет!L869,0)</f>
        <v>0</v>
      </c>
      <c r="P855" s="12">
        <f t="shared" si="106"/>
        <v>0</v>
      </c>
      <c r="Q855" s="3">
        <f>IF(Расчет!H869='ФОРМУЛЫ!'!$B$5,'ФОРМУЛЫ!'!A855,0)</f>
        <v>0</v>
      </c>
      <c r="R855" s="3">
        <f>IF(Расчет!H869='ФОРМУЛЫ!'!$B$4,'ФОРМУЛЫ!'!A855,0)</f>
        <v>0</v>
      </c>
      <c r="S855" s="3">
        <f>IF(Расчет!H869='ФОРМУЛЫ!'!$B$6,'ФОРМУЛЫ!'!A855,0)</f>
        <v>0</v>
      </c>
      <c r="T855" s="5">
        <f>ROUND((IF(Расчет!R869='ФОРМУЛЫ!'!$E$3,(A855-A855/1.18),IF(Расчет!R869='ФОРМУЛЫ!'!$E$4,0,IF(Расчет!R869='ФОРМУЛЫ!'!$E$5,(A855-A855/1.1),X))))*Расчет!E869,2)</f>
        <v>0</v>
      </c>
      <c r="U855" s="3">
        <f>ROUND((IF(Расчет!R869='ФОРМУЛЫ!'!$E$3,(J855-J855/1.18),IF(Расчет!R869='ФОРМУЛЫ!'!$E$4,0,IF(Расчет!R869='ФОРМУЛЫ!'!$E$5,(J855-J855/1.1),X))))*Расчет!E869,2)</f>
        <v>0</v>
      </c>
      <c r="V855" s="3">
        <f>ROUND((J855-J855/1.18)*Расчет!E869,2)</f>
        <v>0</v>
      </c>
      <c r="W855" s="3">
        <f>ROUND(A855*Расчет!E869*0.21/365,2)</f>
        <v>0</v>
      </c>
      <c r="X855" s="3">
        <f t="shared" si="107"/>
        <v>0</v>
      </c>
      <c r="Y855" s="3">
        <f>IF(($Q$2-Расчет!X869)&gt;0,($Q$2-Расчет!X869),0)</f>
        <v>0</v>
      </c>
      <c r="Z855" s="3">
        <f t="shared" si="108"/>
        <v>0</v>
      </c>
      <c r="AA855" s="3">
        <f>IF(IF(Y855&gt;0,$Q$3-$Q$2,$Q$3-Расчет!X869)&gt;0,IF(Y855&gt;0,$Q$3-$Q$2,$Q$3-Расчет!X869),0)</f>
        <v>0</v>
      </c>
      <c r="AB855" s="3">
        <f t="shared" si="109"/>
        <v>0</v>
      </c>
      <c r="AC855" s="3">
        <f>IF(IF(AA855&gt;0,$Q$4-$Q$3,$Q$4-Расчет!X869)&gt;0,IF(AA855&gt;0,$Q$4-$Q$3,$Q$4-Расчет!X869),0)</f>
        <v>0</v>
      </c>
      <c r="AD855" s="3">
        <f t="shared" si="110"/>
        <v>0</v>
      </c>
      <c r="AE855" s="3">
        <f>IF(IF(AC855&gt;0,$Q$5-$Q$4,$Q$5-Расчет!X869)&gt;0,IF(AC855&gt;0,$Q$5-$Q$4,$Q$5-Расчет!X869),0)</f>
        <v>0</v>
      </c>
      <c r="AF855" s="3">
        <f t="shared" si="111"/>
        <v>0</v>
      </c>
      <c r="AG855" s="3">
        <f>IF(IF(AE855&gt;0,$Q$6-$Q$5,$Q$6-Расчет!X869)&gt;0,IF(AE855&gt;0,$Q$6-$Q$5,$Q$6-Расчет!X869),0)</f>
        <v>0</v>
      </c>
      <c r="AH855" s="3">
        <f t="shared" si="112"/>
        <v>0</v>
      </c>
    </row>
    <row r="856" spans="1:34" x14ac:dyDescent="0.25">
      <c r="A856" s="3">
        <f>IF(Расчет!H870='ФОРМУЛЫ!'!$B$4,Расчет!G870*Расчет!$N$28,IF(Расчет!H870='ФОРМУЛЫ!'!$B$5,Расчет!G870,IF(Расчет!H870='ФОРМУЛЫ!'!$B$6,Расчет!G870*Расчет!$O$28,0)))</f>
        <v>0</v>
      </c>
      <c r="B856" s="3">
        <f>A856*Расчет!E870</f>
        <v>0</v>
      </c>
      <c r="C856" s="3">
        <f>IF(Расчет!J870='ФОРМУЛЫ!'!$B$3,Расчет!G870*Расчет!I870/100,IF(Расчет!J870='ФОРМУЛЫ!'!$B$4,Расчет!I870*Расчет!$N$28,IF(Расчет!J870='ФОРМУЛЫ!'!$B$5,Расчет!I870,IF(Расчет!J870='ФОРМУЛЫ!'!$B$6,Расчет!I870*Расчет!$O$28,0))))</f>
        <v>0</v>
      </c>
      <c r="D856" s="3">
        <f>C856*Расчет!E870</f>
        <v>0</v>
      </c>
      <c r="E856" s="3">
        <f t="shared" si="105"/>
        <v>0</v>
      </c>
      <c r="F856" s="3">
        <f>E856*Расчет!E870</f>
        <v>0</v>
      </c>
      <c r="G856" s="3">
        <f>IF(Расчет!M870="",'ФОРМУЛЫ!'!E856*(100+Расчет!$M$28)/100,'ФОРМУЛЫ!'!E856*(100+Расчет!M870)/100)</f>
        <v>0</v>
      </c>
      <c r="H856" s="7">
        <f>IF(Расчет!M870="",ROUND(Расчет!K870*(1+Расчет!$M$28/100),0),ROUND(Расчет!K870*(1+Расчет!M870/100),0))</f>
        <v>0</v>
      </c>
      <c r="I856" s="7">
        <f>IF(Расчет!M870="",(Расчет!$M$28+100)/100,(Расчет!M870+100)/100)</f>
        <v>1.2</v>
      </c>
      <c r="J856" s="5">
        <f>IF(Расчет!P870="",IF($O$16=0,'ФОРМУЛЫ!'!H856,ROUND(Расчет!K870*'ФОРМУЛЫ!'!I856+L856,0)),Расчет!P870)</f>
        <v>0</v>
      </c>
      <c r="K856" s="5">
        <f>J856*Расчет!E870</f>
        <v>0</v>
      </c>
      <c r="L856" s="3">
        <f>IF($O$16=0,0,$M$16*(Расчет!K870/$O$16))</f>
        <v>0</v>
      </c>
      <c r="O856" s="3">
        <f>IF(Расчет!P870=0,Расчет!L870,0)</f>
        <v>0</v>
      </c>
      <c r="P856" s="12">
        <f t="shared" si="106"/>
        <v>0</v>
      </c>
      <c r="Q856" s="3">
        <f>IF(Расчет!H870='ФОРМУЛЫ!'!$B$5,'ФОРМУЛЫ!'!A856,0)</f>
        <v>0</v>
      </c>
      <c r="R856" s="3">
        <f>IF(Расчет!H870='ФОРМУЛЫ!'!$B$4,'ФОРМУЛЫ!'!A856,0)</f>
        <v>0</v>
      </c>
      <c r="S856" s="3">
        <f>IF(Расчет!H870='ФОРМУЛЫ!'!$B$6,'ФОРМУЛЫ!'!A856,0)</f>
        <v>0</v>
      </c>
      <c r="T856" s="5">
        <f>ROUND((IF(Расчет!R870='ФОРМУЛЫ!'!$E$3,(A856-A856/1.18),IF(Расчет!R870='ФОРМУЛЫ!'!$E$4,0,IF(Расчет!R870='ФОРМУЛЫ!'!$E$5,(A856-A856/1.1),X))))*Расчет!E870,2)</f>
        <v>0</v>
      </c>
      <c r="U856" s="3">
        <f>ROUND((IF(Расчет!R870='ФОРМУЛЫ!'!$E$3,(J856-J856/1.18),IF(Расчет!R870='ФОРМУЛЫ!'!$E$4,0,IF(Расчет!R870='ФОРМУЛЫ!'!$E$5,(J856-J856/1.1),X))))*Расчет!E870,2)</f>
        <v>0</v>
      </c>
      <c r="V856" s="3">
        <f>ROUND((J856-J856/1.18)*Расчет!E870,2)</f>
        <v>0</v>
      </c>
      <c r="W856" s="3">
        <f>ROUND(A856*Расчет!E870*0.21/365,2)</f>
        <v>0</v>
      </c>
      <c r="X856" s="3">
        <f t="shared" si="107"/>
        <v>0</v>
      </c>
      <c r="Y856" s="3">
        <f>IF(($Q$2-Расчет!X870)&gt;0,($Q$2-Расчет!X870),0)</f>
        <v>0</v>
      </c>
      <c r="Z856" s="3">
        <f t="shared" si="108"/>
        <v>0</v>
      </c>
      <c r="AA856" s="3">
        <f>IF(IF(Y856&gt;0,$Q$3-$Q$2,$Q$3-Расчет!X870)&gt;0,IF(Y856&gt;0,$Q$3-$Q$2,$Q$3-Расчет!X870),0)</f>
        <v>0</v>
      </c>
      <c r="AB856" s="3">
        <f t="shared" si="109"/>
        <v>0</v>
      </c>
      <c r="AC856" s="3">
        <f>IF(IF(AA856&gt;0,$Q$4-$Q$3,$Q$4-Расчет!X870)&gt;0,IF(AA856&gt;0,$Q$4-$Q$3,$Q$4-Расчет!X870),0)</f>
        <v>0</v>
      </c>
      <c r="AD856" s="3">
        <f t="shared" si="110"/>
        <v>0</v>
      </c>
      <c r="AE856" s="3">
        <f>IF(IF(AC856&gt;0,$Q$5-$Q$4,$Q$5-Расчет!X870)&gt;0,IF(AC856&gt;0,$Q$5-$Q$4,$Q$5-Расчет!X870),0)</f>
        <v>0</v>
      </c>
      <c r="AF856" s="3">
        <f t="shared" si="111"/>
        <v>0</v>
      </c>
      <c r="AG856" s="3">
        <f>IF(IF(AE856&gt;0,$Q$6-$Q$5,$Q$6-Расчет!X870)&gt;0,IF(AE856&gt;0,$Q$6-$Q$5,$Q$6-Расчет!X870),0)</f>
        <v>0</v>
      </c>
      <c r="AH856" s="3">
        <f t="shared" si="112"/>
        <v>0</v>
      </c>
    </row>
    <row r="857" spans="1:34" x14ac:dyDescent="0.25">
      <c r="A857" s="3">
        <f>IF(Расчет!H871='ФОРМУЛЫ!'!$B$4,Расчет!G871*Расчет!$N$28,IF(Расчет!H871='ФОРМУЛЫ!'!$B$5,Расчет!G871,IF(Расчет!H871='ФОРМУЛЫ!'!$B$6,Расчет!G871*Расчет!$O$28,0)))</f>
        <v>0</v>
      </c>
      <c r="B857" s="3">
        <f>A857*Расчет!E871</f>
        <v>0</v>
      </c>
      <c r="C857" s="3">
        <f>IF(Расчет!J871='ФОРМУЛЫ!'!$B$3,Расчет!G871*Расчет!I871/100,IF(Расчет!J871='ФОРМУЛЫ!'!$B$4,Расчет!I871*Расчет!$N$28,IF(Расчет!J871='ФОРМУЛЫ!'!$B$5,Расчет!I871,IF(Расчет!J871='ФОРМУЛЫ!'!$B$6,Расчет!I871*Расчет!$O$28,0))))</f>
        <v>0</v>
      </c>
      <c r="D857" s="3">
        <f>C857*Расчет!E871</f>
        <v>0</v>
      </c>
      <c r="E857" s="3">
        <f t="shared" si="105"/>
        <v>0</v>
      </c>
      <c r="F857" s="3">
        <f>E857*Расчет!E871</f>
        <v>0</v>
      </c>
      <c r="G857" s="3">
        <f>IF(Расчет!M871="",'ФОРМУЛЫ!'!E857*(100+Расчет!$M$28)/100,'ФОРМУЛЫ!'!E857*(100+Расчет!M871)/100)</f>
        <v>0</v>
      </c>
      <c r="H857" s="7">
        <f>IF(Расчет!M871="",ROUND(Расчет!K871*(1+Расчет!$M$28/100),0),ROUND(Расчет!K871*(1+Расчет!M871/100),0))</f>
        <v>0</v>
      </c>
      <c r="I857" s="7">
        <f>IF(Расчет!M871="",(Расчет!$M$28+100)/100,(Расчет!M871+100)/100)</f>
        <v>1.2</v>
      </c>
      <c r="J857" s="5">
        <f>IF(Расчет!P871="",IF($O$16=0,'ФОРМУЛЫ!'!H857,ROUND(Расчет!K871*'ФОРМУЛЫ!'!I857+L857,0)),Расчет!P871)</f>
        <v>0</v>
      </c>
      <c r="K857" s="5">
        <f>J857*Расчет!E871</f>
        <v>0</v>
      </c>
      <c r="L857" s="3">
        <f>IF($O$16=0,0,$M$16*(Расчет!K871/$O$16))</f>
        <v>0</v>
      </c>
      <c r="O857" s="3">
        <f>IF(Расчет!P871=0,Расчет!L871,0)</f>
        <v>0</v>
      </c>
      <c r="P857" s="12">
        <f t="shared" si="106"/>
        <v>0</v>
      </c>
      <c r="Q857" s="3">
        <f>IF(Расчет!H871='ФОРМУЛЫ!'!$B$5,'ФОРМУЛЫ!'!A857,0)</f>
        <v>0</v>
      </c>
      <c r="R857" s="3">
        <f>IF(Расчет!H871='ФОРМУЛЫ!'!$B$4,'ФОРМУЛЫ!'!A857,0)</f>
        <v>0</v>
      </c>
      <c r="S857" s="3">
        <f>IF(Расчет!H871='ФОРМУЛЫ!'!$B$6,'ФОРМУЛЫ!'!A857,0)</f>
        <v>0</v>
      </c>
      <c r="T857" s="5">
        <f>ROUND((IF(Расчет!R871='ФОРМУЛЫ!'!$E$3,(A857-A857/1.18),IF(Расчет!R871='ФОРМУЛЫ!'!$E$4,0,IF(Расчет!R871='ФОРМУЛЫ!'!$E$5,(A857-A857/1.1),X))))*Расчет!E871,2)</f>
        <v>0</v>
      </c>
      <c r="U857" s="3">
        <f>ROUND((IF(Расчет!R871='ФОРМУЛЫ!'!$E$3,(J857-J857/1.18),IF(Расчет!R871='ФОРМУЛЫ!'!$E$4,0,IF(Расчет!R871='ФОРМУЛЫ!'!$E$5,(J857-J857/1.1),X))))*Расчет!E871,2)</f>
        <v>0</v>
      </c>
      <c r="V857" s="3">
        <f>ROUND((J857-J857/1.18)*Расчет!E871,2)</f>
        <v>0</v>
      </c>
      <c r="W857" s="3">
        <f>ROUND(A857*Расчет!E871*0.21/365,2)</f>
        <v>0</v>
      </c>
      <c r="X857" s="3">
        <f t="shared" si="107"/>
        <v>0</v>
      </c>
      <c r="Y857" s="3">
        <f>IF(($Q$2-Расчет!X871)&gt;0,($Q$2-Расчет!X871),0)</f>
        <v>0</v>
      </c>
      <c r="Z857" s="3">
        <f t="shared" si="108"/>
        <v>0</v>
      </c>
      <c r="AA857" s="3">
        <f>IF(IF(Y857&gt;0,$Q$3-$Q$2,$Q$3-Расчет!X871)&gt;0,IF(Y857&gt;0,$Q$3-$Q$2,$Q$3-Расчет!X871),0)</f>
        <v>0</v>
      </c>
      <c r="AB857" s="3">
        <f t="shared" si="109"/>
        <v>0</v>
      </c>
      <c r="AC857" s="3">
        <f>IF(IF(AA857&gt;0,$Q$4-$Q$3,$Q$4-Расчет!X871)&gt;0,IF(AA857&gt;0,$Q$4-$Q$3,$Q$4-Расчет!X871),0)</f>
        <v>0</v>
      </c>
      <c r="AD857" s="3">
        <f t="shared" si="110"/>
        <v>0</v>
      </c>
      <c r="AE857" s="3">
        <f>IF(IF(AC857&gt;0,$Q$5-$Q$4,$Q$5-Расчет!X871)&gt;0,IF(AC857&gt;0,$Q$5-$Q$4,$Q$5-Расчет!X871),0)</f>
        <v>0</v>
      </c>
      <c r="AF857" s="3">
        <f t="shared" si="111"/>
        <v>0</v>
      </c>
      <c r="AG857" s="3">
        <f>IF(IF(AE857&gt;0,$Q$6-$Q$5,$Q$6-Расчет!X871)&gt;0,IF(AE857&gt;0,$Q$6-$Q$5,$Q$6-Расчет!X871),0)</f>
        <v>0</v>
      </c>
      <c r="AH857" s="3">
        <f t="shared" si="112"/>
        <v>0</v>
      </c>
    </row>
    <row r="858" spans="1:34" x14ac:dyDescent="0.25">
      <c r="A858" s="3">
        <f>IF(Расчет!H872='ФОРМУЛЫ!'!$B$4,Расчет!G872*Расчет!$N$28,IF(Расчет!H872='ФОРМУЛЫ!'!$B$5,Расчет!G872,IF(Расчет!H872='ФОРМУЛЫ!'!$B$6,Расчет!G872*Расчет!$O$28,0)))</f>
        <v>0</v>
      </c>
      <c r="B858" s="3">
        <f>A858*Расчет!E872</f>
        <v>0</v>
      </c>
      <c r="C858" s="3">
        <f>IF(Расчет!J872='ФОРМУЛЫ!'!$B$3,Расчет!G872*Расчет!I872/100,IF(Расчет!J872='ФОРМУЛЫ!'!$B$4,Расчет!I872*Расчет!$N$28,IF(Расчет!J872='ФОРМУЛЫ!'!$B$5,Расчет!I872,IF(Расчет!J872='ФОРМУЛЫ!'!$B$6,Расчет!I872*Расчет!$O$28,0))))</f>
        <v>0</v>
      </c>
      <c r="D858" s="3">
        <f>C858*Расчет!E872</f>
        <v>0</v>
      </c>
      <c r="E858" s="3">
        <f t="shared" si="105"/>
        <v>0</v>
      </c>
      <c r="F858" s="3">
        <f>E858*Расчет!E872</f>
        <v>0</v>
      </c>
      <c r="G858" s="3">
        <f>IF(Расчет!M872="",'ФОРМУЛЫ!'!E858*(100+Расчет!$M$28)/100,'ФОРМУЛЫ!'!E858*(100+Расчет!M872)/100)</f>
        <v>0</v>
      </c>
      <c r="H858" s="7">
        <f>IF(Расчет!M872="",ROUND(Расчет!K872*(1+Расчет!$M$28/100),0),ROUND(Расчет!K872*(1+Расчет!M872/100),0))</f>
        <v>0</v>
      </c>
      <c r="I858" s="7">
        <f>IF(Расчет!M872="",(Расчет!$M$28+100)/100,(Расчет!M872+100)/100)</f>
        <v>1.2</v>
      </c>
      <c r="J858" s="5">
        <f>IF(Расчет!P872="",IF($O$16=0,'ФОРМУЛЫ!'!H858,ROUND(Расчет!K872*'ФОРМУЛЫ!'!I858+L858,0)),Расчет!P872)</f>
        <v>0</v>
      </c>
      <c r="K858" s="5">
        <f>J858*Расчет!E872</f>
        <v>0</v>
      </c>
      <c r="L858" s="3">
        <f>IF($O$16=0,0,$M$16*(Расчет!K872/$O$16))</f>
        <v>0</v>
      </c>
      <c r="O858" s="3">
        <f>IF(Расчет!P872=0,Расчет!L872,0)</f>
        <v>0</v>
      </c>
      <c r="P858" s="12">
        <f t="shared" si="106"/>
        <v>0</v>
      </c>
      <c r="Q858" s="3">
        <f>IF(Расчет!H872='ФОРМУЛЫ!'!$B$5,'ФОРМУЛЫ!'!A858,0)</f>
        <v>0</v>
      </c>
      <c r="R858" s="3">
        <f>IF(Расчет!H872='ФОРМУЛЫ!'!$B$4,'ФОРМУЛЫ!'!A858,0)</f>
        <v>0</v>
      </c>
      <c r="S858" s="3">
        <f>IF(Расчет!H872='ФОРМУЛЫ!'!$B$6,'ФОРМУЛЫ!'!A858,0)</f>
        <v>0</v>
      </c>
      <c r="T858" s="5">
        <f>ROUND((IF(Расчет!R872='ФОРМУЛЫ!'!$E$3,(A858-A858/1.18),IF(Расчет!R872='ФОРМУЛЫ!'!$E$4,0,IF(Расчет!R872='ФОРМУЛЫ!'!$E$5,(A858-A858/1.1),X))))*Расчет!E872,2)</f>
        <v>0</v>
      </c>
      <c r="U858" s="3">
        <f>ROUND((IF(Расчет!R872='ФОРМУЛЫ!'!$E$3,(J858-J858/1.18),IF(Расчет!R872='ФОРМУЛЫ!'!$E$4,0,IF(Расчет!R872='ФОРМУЛЫ!'!$E$5,(J858-J858/1.1),X))))*Расчет!E872,2)</f>
        <v>0</v>
      </c>
      <c r="V858" s="3">
        <f>ROUND((J858-J858/1.18)*Расчет!E872,2)</f>
        <v>0</v>
      </c>
      <c r="W858" s="3">
        <f>ROUND(A858*Расчет!E872*0.21/365,2)</f>
        <v>0</v>
      </c>
      <c r="X858" s="3">
        <f t="shared" si="107"/>
        <v>0</v>
      </c>
      <c r="Y858" s="3">
        <f>IF(($Q$2-Расчет!X872)&gt;0,($Q$2-Расчет!X872),0)</f>
        <v>0</v>
      </c>
      <c r="Z858" s="3">
        <f t="shared" si="108"/>
        <v>0</v>
      </c>
      <c r="AA858" s="3">
        <f>IF(IF(Y858&gt;0,$Q$3-$Q$2,$Q$3-Расчет!X872)&gt;0,IF(Y858&gt;0,$Q$3-$Q$2,$Q$3-Расчет!X872),0)</f>
        <v>0</v>
      </c>
      <c r="AB858" s="3">
        <f t="shared" si="109"/>
        <v>0</v>
      </c>
      <c r="AC858" s="3">
        <f>IF(IF(AA858&gt;0,$Q$4-$Q$3,$Q$4-Расчет!X872)&gt;0,IF(AA858&gt;0,$Q$4-$Q$3,$Q$4-Расчет!X872),0)</f>
        <v>0</v>
      </c>
      <c r="AD858" s="3">
        <f t="shared" si="110"/>
        <v>0</v>
      </c>
      <c r="AE858" s="3">
        <f>IF(IF(AC858&gt;0,$Q$5-$Q$4,$Q$5-Расчет!X872)&gt;0,IF(AC858&gt;0,$Q$5-$Q$4,$Q$5-Расчет!X872),0)</f>
        <v>0</v>
      </c>
      <c r="AF858" s="3">
        <f t="shared" si="111"/>
        <v>0</v>
      </c>
      <c r="AG858" s="3">
        <f>IF(IF(AE858&gt;0,$Q$6-$Q$5,$Q$6-Расчет!X872)&gt;0,IF(AE858&gt;0,$Q$6-$Q$5,$Q$6-Расчет!X872),0)</f>
        <v>0</v>
      </c>
      <c r="AH858" s="3">
        <f t="shared" si="112"/>
        <v>0</v>
      </c>
    </row>
    <row r="859" spans="1:34" x14ac:dyDescent="0.25">
      <c r="A859" s="3">
        <f>IF(Расчет!H873='ФОРМУЛЫ!'!$B$4,Расчет!G873*Расчет!$N$28,IF(Расчет!H873='ФОРМУЛЫ!'!$B$5,Расчет!G873,IF(Расчет!H873='ФОРМУЛЫ!'!$B$6,Расчет!G873*Расчет!$O$28,0)))</f>
        <v>0</v>
      </c>
      <c r="B859" s="3">
        <f>A859*Расчет!E873</f>
        <v>0</v>
      </c>
      <c r="C859" s="3">
        <f>IF(Расчет!J873='ФОРМУЛЫ!'!$B$3,Расчет!G873*Расчет!I873/100,IF(Расчет!J873='ФОРМУЛЫ!'!$B$4,Расчет!I873*Расчет!$N$28,IF(Расчет!J873='ФОРМУЛЫ!'!$B$5,Расчет!I873,IF(Расчет!J873='ФОРМУЛЫ!'!$B$6,Расчет!I873*Расчет!$O$28,0))))</f>
        <v>0</v>
      </c>
      <c r="D859" s="3">
        <f>C859*Расчет!E873</f>
        <v>0</v>
      </c>
      <c r="E859" s="3">
        <f t="shared" si="105"/>
        <v>0</v>
      </c>
      <c r="F859" s="3">
        <f>E859*Расчет!E873</f>
        <v>0</v>
      </c>
      <c r="G859" s="3">
        <f>IF(Расчет!M873="",'ФОРМУЛЫ!'!E859*(100+Расчет!$M$28)/100,'ФОРМУЛЫ!'!E859*(100+Расчет!M873)/100)</f>
        <v>0</v>
      </c>
      <c r="H859" s="7">
        <f>IF(Расчет!M873="",ROUND(Расчет!K873*(1+Расчет!$M$28/100),0),ROUND(Расчет!K873*(1+Расчет!M873/100),0))</f>
        <v>0</v>
      </c>
      <c r="I859" s="7">
        <f>IF(Расчет!M873="",(Расчет!$M$28+100)/100,(Расчет!M873+100)/100)</f>
        <v>1.2</v>
      </c>
      <c r="J859" s="5">
        <f>IF(Расчет!P873="",IF($O$16=0,'ФОРМУЛЫ!'!H859,ROUND(Расчет!K873*'ФОРМУЛЫ!'!I859+L859,0)),Расчет!P873)</f>
        <v>0</v>
      </c>
      <c r="K859" s="5">
        <f>J859*Расчет!E873</f>
        <v>0</v>
      </c>
      <c r="L859" s="3">
        <f>IF($O$16=0,0,$M$16*(Расчет!K873/$O$16))</f>
        <v>0</v>
      </c>
      <c r="O859" s="3">
        <f>IF(Расчет!P873=0,Расчет!L873,0)</f>
        <v>0</v>
      </c>
      <c r="P859" s="12">
        <f t="shared" si="106"/>
        <v>0</v>
      </c>
      <c r="Q859" s="3">
        <f>IF(Расчет!H873='ФОРМУЛЫ!'!$B$5,'ФОРМУЛЫ!'!A859,0)</f>
        <v>0</v>
      </c>
      <c r="R859" s="3">
        <f>IF(Расчет!H873='ФОРМУЛЫ!'!$B$4,'ФОРМУЛЫ!'!A859,0)</f>
        <v>0</v>
      </c>
      <c r="S859" s="3">
        <f>IF(Расчет!H873='ФОРМУЛЫ!'!$B$6,'ФОРМУЛЫ!'!A859,0)</f>
        <v>0</v>
      </c>
      <c r="T859" s="5">
        <f>ROUND((IF(Расчет!R873='ФОРМУЛЫ!'!$E$3,(A859-A859/1.18),IF(Расчет!R873='ФОРМУЛЫ!'!$E$4,0,IF(Расчет!R873='ФОРМУЛЫ!'!$E$5,(A859-A859/1.1),X))))*Расчет!E873,2)</f>
        <v>0</v>
      </c>
      <c r="U859" s="3">
        <f>ROUND((IF(Расчет!R873='ФОРМУЛЫ!'!$E$3,(J859-J859/1.18),IF(Расчет!R873='ФОРМУЛЫ!'!$E$4,0,IF(Расчет!R873='ФОРМУЛЫ!'!$E$5,(J859-J859/1.1),X))))*Расчет!E873,2)</f>
        <v>0</v>
      </c>
      <c r="V859" s="3">
        <f>ROUND((J859-J859/1.18)*Расчет!E873,2)</f>
        <v>0</v>
      </c>
      <c r="W859" s="3">
        <f>ROUND(A859*Расчет!E873*0.21/365,2)</f>
        <v>0</v>
      </c>
      <c r="X859" s="3">
        <f t="shared" si="107"/>
        <v>0</v>
      </c>
      <c r="Y859" s="3">
        <f>IF(($Q$2-Расчет!X873)&gt;0,($Q$2-Расчет!X873),0)</f>
        <v>0</v>
      </c>
      <c r="Z859" s="3">
        <f t="shared" si="108"/>
        <v>0</v>
      </c>
      <c r="AA859" s="3">
        <f>IF(IF(Y859&gt;0,$Q$3-$Q$2,$Q$3-Расчет!X873)&gt;0,IF(Y859&gt;0,$Q$3-$Q$2,$Q$3-Расчет!X873),0)</f>
        <v>0</v>
      </c>
      <c r="AB859" s="3">
        <f t="shared" si="109"/>
        <v>0</v>
      </c>
      <c r="AC859" s="3">
        <f>IF(IF(AA859&gt;0,$Q$4-$Q$3,$Q$4-Расчет!X873)&gt;0,IF(AA859&gt;0,$Q$4-$Q$3,$Q$4-Расчет!X873),0)</f>
        <v>0</v>
      </c>
      <c r="AD859" s="3">
        <f t="shared" si="110"/>
        <v>0</v>
      </c>
      <c r="AE859" s="3">
        <f>IF(IF(AC859&gt;0,$Q$5-$Q$4,$Q$5-Расчет!X873)&gt;0,IF(AC859&gt;0,$Q$5-$Q$4,$Q$5-Расчет!X873),0)</f>
        <v>0</v>
      </c>
      <c r="AF859" s="3">
        <f t="shared" si="111"/>
        <v>0</v>
      </c>
      <c r="AG859" s="3">
        <f>IF(IF(AE859&gt;0,$Q$6-$Q$5,$Q$6-Расчет!X873)&gt;0,IF(AE859&gt;0,$Q$6-$Q$5,$Q$6-Расчет!X873),0)</f>
        <v>0</v>
      </c>
      <c r="AH859" s="3">
        <f t="shared" si="112"/>
        <v>0</v>
      </c>
    </row>
    <row r="860" spans="1:34" x14ac:dyDescent="0.25">
      <c r="A860" s="3">
        <f>IF(Расчет!H874='ФОРМУЛЫ!'!$B$4,Расчет!G874*Расчет!$N$28,IF(Расчет!H874='ФОРМУЛЫ!'!$B$5,Расчет!G874,IF(Расчет!H874='ФОРМУЛЫ!'!$B$6,Расчет!G874*Расчет!$O$28,0)))</f>
        <v>0</v>
      </c>
      <c r="B860" s="3">
        <f>A860*Расчет!E874</f>
        <v>0</v>
      </c>
      <c r="C860" s="3">
        <f>IF(Расчет!J874='ФОРМУЛЫ!'!$B$3,Расчет!G874*Расчет!I874/100,IF(Расчет!J874='ФОРМУЛЫ!'!$B$4,Расчет!I874*Расчет!$N$28,IF(Расчет!J874='ФОРМУЛЫ!'!$B$5,Расчет!I874,IF(Расчет!J874='ФОРМУЛЫ!'!$B$6,Расчет!I874*Расчет!$O$28,0))))</f>
        <v>0</v>
      </c>
      <c r="D860" s="3">
        <f>C860*Расчет!E874</f>
        <v>0</v>
      </c>
      <c r="E860" s="3">
        <f t="shared" si="105"/>
        <v>0</v>
      </c>
      <c r="F860" s="3">
        <f>E860*Расчет!E874</f>
        <v>0</v>
      </c>
      <c r="G860" s="3">
        <f>IF(Расчет!M874="",'ФОРМУЛЫ!'!E860*(100+Расчет!$M$28)/100,'ФОРМУЛЫ!'!E860*(100+Расчет!M874)/100)</f>
        <v>0</v>
      </c>
      <c r="H860" s="7">
        <f>IF(Расчет!M874="",ROUND(Расчет!K874*(1+Расчет!$M$28/100),0),ROUND(Расчет!K874*(1+Расчет!M874/100),0))</f>
        <v>0</v>
      </c>
      <c r="I860" s="7">
        <f>IF(Расчет!M874="",(Расчет!$M$28+100)/100,(Расчет!M874+100)/100)</f>
        <v>1.2</v>
      </c>
      <c r="J860" s="5">
        <f>IF(Расчет!P874="",IF($O$16=0,'ФОРМУЛЫ!'!H860,ROUND(Расчет!K874*'ФОРМУЛЫ!'!I860+L860,0)),Расчет!P874)</f>
        <v>0</v>
      </c>
      <c r="K860" s="5">
        <f>J860*Расчет!E874</f>
        <v>0</v>
      </c>
      <c r="L860" s="3">
        <f>IF($O$16=0,0,$M$16*(Расчет!K874/$O$16))</f>
        <v>0</v>
      </c>
      <c r="O860" s="3">
        <f>IF(Расчет!P874=0,Расчет!L874,0)</f>
        <v>0</v>
      </c>
      <c r="P860" s="12">
        <f t="shared" si="106"/>
        <v>0</v>
      </c>
      <c r="Q860" s="3">
        <f>IF(Расчет!H874='ФОРМУЛЫ!'!$B$5,'ФОРМУЛЫ!'!A860,0)</f>
        <v>0</v>
      </c>
      <c r="R860" s="3">
        <f>IF(Расчет!H874='ФОРМУЛЫ!'!$B$4,'ФОРМУЛЫ!'!A860,0)</f>
        <v>0</v>
      </c>
      <c r="S860" s="3">
        <f>IF(Расчет!H874='ФОРМУЛЫ!'!$B$6,'ФОРМУЛЫ!'!A860,0)</f>
        <v>0</v>
      </c>
      <c r="T860" s="5">
        <f>ROUND((IF(Расчет!R874='ФОРМУЛЫ!'!$E$3,(A860-A860/1.18),IF(Расчет!R874='ФОРМУЛЫ!'!$E$4,0,IF(Расчет!R874='ФОРМУЛЫ!'!$E$5,(A860-A860/1.1),X))))*Расчет!E874,2)</f>
        <v>0</v>
      </c>
      <c r="U860" s="3">
        <f>ROUND((IF(Расчет!R874='ФОРМУЛЫ!'!$E$3,(J860-J860/1.18),IF(Расчет!R874='ФОРМУЛЫ!'!$E$4,0,IF(Расчет!R874='ФОРМУЛЫ!'!$E$5,(J860-J860/1.1),X))))*Расчет!E874,2)</f>
        <v>0</v>
      </c>
      <c r="V860" s="3">
        <f>ROUND((J860-J860/1.18)*Расчет!E874,2)</f>
        <v>0</v>
      </c>
      <c r="W860" s="3">
        <f>ROUND(A860*Расчет!E874*0.21/365,2)</f>
        <v>0</v>
      </c>
      <c r="X860" s="3">
        <f t="shared" si="107"/>
        <v>0</v>
      </c>
      <c r="Y860" s="3">
        <f>IF(($Q$2-Расчет!X874)&gt;0,($Q$2-Расчет!X874),0)</f>
        <v>0</v>
      </c>
      <c r="Z860" s="3">
        <f t="shared" si="108"/>
        <v>0</v>
      </c>
      <c r="AA860" s="3">
        <f>IF(IF(Y860&gt;0,$Q$3-$Q$2,$Q$3-Расчет!X874)&gt;0,IF(Y860&gt;0,$Q$3-$Q$2,$Q$3-Расчет!X874),0)</f>
        <v>0</v>
      </c>
      <c r="AB860" s="3">
        <f t="shared" si="109"/>
        <v>0</v>
      </c>
      <c r="AC860" s="3">
        <f>IF(IF(AA860&gt;0,$Q$4-$Q$3,$Q$4-Расчет!X874)&gt;0,IF(AA860&gt;0,$Q$4-$Q$3,$Q$4-Расчет!X874),0)</f>
        <v>0</v>
      </c>
      <c r="AD860" s="3">
        <f t="shared" si="110"/>
        <v>0</v>
      </c>
      <c r="AE860" s="3">
        <f>IF(IF(AC860&gt;0,$Q$5-$Q$4,$Q$5-Расчет!X874)&gt;0,IF(AC860&gt;0,$Q$5-$Q$4,$Q$5-Расчет!X874),0)</f>
        <v>0</v>
      </c>
      <c r="AF860" s="3">
        <f t="shared" si="111"/>
        <v>0</v>
      </c>
      <c r="AG860" s="3">
        <f>IF(IF(AE860&gt;0,$Q$6-$Q$5,$Q$6-Расчет!X874)&gt;0,IF(AE860&gt;0,$Q$6-$Q$5,$Q$6-Расчет!X874),0)</f>
        <v>0</v>
      </c>
      <c r="AH860" s="3">
        <f t="shared" si="112"/>
        <v>0</v>
      </c>
    </row>
    <row r="861" spans="1:34" x14ac:dyDescent="0.25">
      <c r="A861" s="3">
        <f>IF(Расчет!H875='ФОРМУЛЫ!'!$B$4,Расчет!G875*Расчет!$N$28,IF(Расчет!H875='ФОРМУЛЫ!'!$B$5,Расчет!G875,IF(Расчет!H875='ФОРМУЛЫ!'!$B$6,Расчет!G875*Расчет!$O$28,0)))</f>
        <v>0</v>
      </c>
      <c r="B861" s="3">
        <f>A861*Расчет!E875</f>
        <v>0</v>
      </c>
      <c r="C861" s="3">
        <f>IF(Расчет!J875='ФОРМУЛЫ!'!$B$3,Расчет!G875*Расчет!I875/100,IF(Расчет!J875='ФОРМУЛЫ!'!$B$4,Расчет!I875*Расчет!$N$28,IF(Расчет!J875='ФОРМУЛЫ!'!$B$5,Расчет!I875,IF(Расчет!J875='ФОРМУЛЫ!'!$B$6,Расчет!I875*Расчет!$O$28,0))))</f>
        <v>0</v>
      </c>
      <c r="D861" s="3">
        <f>C861*Расчет!E875</f>
        <v>0</v>
      </c>
      <c r="E861" s="3">
        <f t="shared" si="105"/>
        <v>0</v>
      </c>
      <c r="F861" s="3">
        <f>E861*Расчет!E875</f>
        <v>0</v>
      </c>
      <c r="G861" s="3">
        <f>IF(Расчет!M875="",'ФОРМУЛЫ!'!E861*(100+Расчет!$M$28)/100,'ФОРМУЛЫ!'!E861*(100+Расчет!M875)/100)</f>
        <v>0</v>
      </c>
      <c r="H861" s="7">
        <f>IF(Расчет!M875="",ROUND(Расчет!K875*(1+Расчет!$M$28/100),0),ROUND(Расчет!K875*(1+Расчет!M875/100),0))</f>
        <v>0</v>
      </c>
      <c r="I861" s="7">
        <f>IF(Расчет!M875="",(Расчет!$M$28+100)/100,(Расчет!M875+100)/100)</f>
        <v>1.2</v>
      </c>
      <c r="J861" s="5">
        <f>IF(Расчет!P875="",IF($O$16=0,'ФОРМУЛЫ!'!H861,ROUND(Расчет!K875*'ФОРМУЛЫ!'!I861+L861,0)),Расчет!P875)</f>
        <v>0</v>
      </c>
      <c r="K861" s="5">
        <f>J861*Расчет!E875</f>
        <v>0</v>
      </c>
      <c r="L861" s="3">
        <f>IF($O$16=0,0,$M$16*(Расчет!K875/$O$16))</f>
        <v>0</v>
      </c>
      <c r="O861" s="3">
        <f>IF(Расчет!P875=0,Расчет!L875,0)</f>
        <v>0</v>
      </c>
      <c r="P861" s="12">
        <f t="shared" si="106"/>
        <v>0</v>
      </c>
      <c r="Q861" s="3">
        <f>IF(Расчет!H875='ФОРМУЛЫ!'!$B$5,'ФОРМУЛЫ!'!A861,0)</f>
        <v>0</v>
      </c>
      <c r="R861" s="3">
        <f>IF(Расчет!H875='ФОРМУЛЫ!'!$B$4,'ФОРМУЛЫ!'!A861,0)</f>
        <v>0</v>
      </c>
      <c r="S861" s="3">
        <f>IF(Расчет!H875='ФОРМУЛЫ!'!$B$6,'ФОРМУЛЫ!'!A861,0)</f>
        <v>0</v>
      </c>
      <c r="T861" s="5">
        <f>ROUND((IF(Расчет!R875='ФОРМУЛЫ!'!$E$3,(A861-A861/1.18),IF(Расчет!R875='ФОРМУЛЫ!'!$E$4,0,IF(Расчет!R875='ФОРМУЛЫ!'!$E$5,(A861-A861/1.1),X))))*Расчет!E875,2)</f>
        <v>0</v>
      </c>
      <c r="U861" s="3">
        <f>ROUND((IF(Расчет!R875='ФОРМУЛЫ!'!$E$3,(J861-J861/1.18),IF(Расчет!R875='ФОРМУЛЫ!'!$E$4,0,IF(Расчет!R875='ФОРМУЛЫ!'!$E$5,(J861-J861/1.1),X))))*Расчет!E875,2)</f>
        <v>0</v>
      </c>
      <c r="V861" s="3">
        <f>ROUND((J861-J861/1.18)*Расчет!E875,2)</f>
        <v>0</v>
      </c>
      <c r="W861" s="3">
        <f>ROUND(A861*Расчет!E875*0.21/365,2)</f>
        <v>0</v>
      </c>
      <c r="X861" s="3">
        <f t="shared" si="107"/>
        <v>0</v>
      </c>
      <c r="Y861" s="3">
        <f>IF(($Q$2-Расчет!X875)&gt;0,($Q$2-Расчет!X875),0)</f>
        <v>0</v>
      </c>
      <c r="Z861" s="3">
        <f t="shared" si="108"/>
        <v>0</v>
      </c>
      <c r="AA861" s="3">
        <f>IF(IF(Y861&gt;0,$Q$3-$Q$2,$Q$3-Расчет!X875)&gt;0,IF(Y861&gt;0,$Q$3-$Q$2,$Q$3-Расчет!X875),0)</f>
        <v>0</v>
      </c>
      <c r="AB861" s="3">
        <f t="shared" si="109"/>
        <v>0</v>
      </c>
      <c r="AC861" s="3">
        <f>IF(IF(AA861&gt;0,$Q$4-$Q$3,$Q$4-Расчет!X875)&gt;0,IF(AA861&gt;0,$Q$4-$Q$3,$Q$4-Расчет!X875),0)</f>
        <v>0</v>
      </c>
      <c r="AD861" s="3">
        <f t="shared" si="110"/>
        <v>0</v>
      </c>
      <c r="AE861" s="3">
        <f>IF(IF(AC861&gt;0,$Q$5-$Q$4,$Q$5-Расчет!X875)&gt;0,IF(AC861&gt;0,$Q$5-$Q$4,$Q$5-Расчет!X875),0)</f>
        <v>0</v>
      </c>
      <c r="AF861" s="3">
        <f t="shared" si="111"/>
        <v>0</v>
      </c>
      <c r="AG861" s="3">
        <f>IF(IF(AE861&gt;0,$Q$6-$Q$5,$Q$6-Расчет!X875)&gt;0,IF(AE861&gt;0,$Q$6-$Q$5,$Q$6-Расчет!X875),0)</f>
        <v>0</v>
      </c>
      <c r="AH861" s="3">
        <f t="shared" si="112"/>
        <v>0</v>
      </c>
    </row>
    <row r="862" spans="1:34" x14ac:dyDescent="0.25">
      <c r="A862" s="3">
        <f>IF(Расчет!H876='ФОРМУЛЫ!'!$B$4,Расчет!G876*Расчет!$N$28,IF(Расчет!H876='ФОРМУЛЫ!'!$B$5,Расчет!G876,IF(Расчет!H876='ФОРМУЛЫ!'!$B$6,Расчет!G876*Расчет!$O$28,0)))</f>
        <v>0</v>
      </c>
      <c r="B862" s="3">
        <f>A862*Расчет!E876</f>
        <v>0</v>
      </c>
      <c r="C862" s="3">
        <f>IF(Расчет!J876='ФОРМУЛЫ!'!$B$3,Расчет!G876*Расчет!I876/100,IF(Расчет!J876='ФОРМУЛЫ!'!$B$4,Расчет!I876*Расчет!$N$28,IF(Расчет!J876='ФОРМУЛЫ!'!$B$5,Расчет!I876,IF(Расчет!J876='ФОРМУЛЫ!'!$B$6,Расчет!I876*Расчет!$O$28,0))))</f>
        <v>0</v>
      </c>
      <c r="D862" s="3">
        <f>C862*Расчет!E876</f>
        <v>0</v>
      </c>
      <c r="E862" s="3">
        <f t="shared" si="105"/>
        <v>0</v>
      </c>
      <c r="F862" s="3">
        <f>E862*Расчет!E876</f>
        <v>0</v>
      </c>
      <c r="G862" s="3">
        <f>IF(Расчет!M876="",'ФОРМУЛЫ!'!E862*(100+Расчет!$M$28)/100,'ФОРМУЛЫ!'!E862*(100+Расчет!M876)/100)</f>
        <v>0</v>
      </c>
      <c r="H862" s="7">
        <f>IF(Расчет!M876="",ROUND(Расчет!K876*(1+Расчет!$M$28/100),0),ROUND(Расчет!K876*(1+Расчет!M876/100),0))</f>
        <v>0</v>
      </c>
      <c r="I862" s="7">
        <f>IF(Расчет!M876="",(Расчет!$M$28+100)/100,(Расчет!M876+100)/100)</f>
        <v>1.2</v>
      </c>
      <c r="J862" s="5">
        <f>IF(Расчет!P876="",IF($O$16=0,'ФОРМУЛЫ!'!H862,ROUND(Расчет!K876*'ФОРМУЛЫ!'!I862+L862,0)),Расчет!P876)</f>
        <v>0</v>
      </c>
      <c r="K862" s="5">
        <f>J862*Расчет!E876</f>
        <v>0</v>
      </c>
      <c r="L862" s="3">
        <f>IF($O$16=0,0,$M$16*(Расчет!K876/$O$16))</f>
        <v>0</v>
      </c>
      <c r="O862" s="3">
        <f>IF(Расчет!P876=0,Расчет!L876,0)</f>
        <v>0</v>
      </c>
      <c r="P862" s="12">
        <f t="shared" si="106"/>
        <v>0</v>
      </c>
      <c r="Q862" s="3">
        <f>IF(Расчет!H876='ФОРМУЛЫ!'!$B$5,'ФОРМУЛЫ!'!A862,0)</f>
        <v>0</v>
      </c>
      <c r="R862" s="3">
        <f>IF(Расчет!H876='ФОРМУЛЫ!'!$B$4,'ФОРМУЛЫ!'!A862,0)</f>
        <v>0</v>
      </c>
      <c r="S862" s="3">
        <f>IF(Расчет!H876='ФОРМУЛЫ!'!$B$6,'ФОРМУЛЫ!'!A862,0)</f>
        <v>0</v>
      </c>
      <c r="T862" s="5">
        <f>ROUND((IF(Расчет!R876='ФОРМУЛЫ!'!$E$3,(A862-A862/1.18),IF(Расчет!R876='ФОРМУЛЫ!'!$E$4,0,IF(Расчет!R876='ФОРМУЛЫ!'!$E$5,(A862-A862/1.1),X))))*Расчет!E876,2)</f>
        <v>0</v>
      </c>
      <c r="U862" s="3">
        <f>ROUND((IF(Расчет!R876='ФОРМУЛЫ!'!$E$3,(J862-J862/1.18),IF(Расчет!R876='ФОРМУЛЫ!'!$E$4,0,IF(Расчет!R876='ФОРМУЛЫ!'!$E$5,(J862-J862/1.1),X))))*Расчет!E876,2)</f>
        <v>0</v>
      </c>
      <c r="V862" s="3">
        <f>ROUND((J862-J862/1.18)*Расчет!E876,2)</f>
        <v>0</v>
      </c>
      <c r="W862" s="3">
        <f>ROUND(A862*Расчет!E876*0.21/365,2)</f>
        <v>0</v>
      </c>
      <c r="X862" s="3">
        <f t="shared" si="107"/>
        <v>0</v>
      </c>
      <c r="Y862" s="3">
        <f>IF(($Q$2-Расчет!X876)&gt;0,($Q$2-Расчет!X876),0)</f>
        <v>0</v>
      </c>
      <c r="Z862" s="3">
        <f t="shared" si="108"/>
        <v>0</v>
      </c>
      <c r="AA862" s="3">
        <f>IF(IF(Y862&gt;0,$Q$3-$Q$2,$Q$3-Расчет!X876)&gt;0,IF(Y862&gt;0,$Q$3-$Q$2,$Q$3-Расчет!X876),0)</f>
        <v>0</v>
      </c>
      <c r="AB862" s="3">
        <f t="shared" si="109"/>
        <v>0</v>
      </c>
      <c r="AC862" s="3">
        <f>IF(IF(AA862&gt;0,$Q$4-$Q$3,$Q$4-Расчет!X876)&gt;0,IF(AA862&gt;0,$Q$4-$Q$3,$Q$4-Расчет!X876),0)</f>
        <v>0</v>
      </c>
      <c r="AD862" s="3">
        <f t="shared" si="110"/>
        <v>0</v>
      </c>
      <c r="AE862" s="3">
        <f>IF(IF(AC862&gt;0,$Q$5-$Q$4,$Q$5-Расчет!X876)&gt;0,IF(AC862&gt;0,$Q$5-$Q$4,$Q$5-Расчет!X876),0)</f>
        <v>0</v>
      </c>
      <c r="AF862" s="3">
        <f t="shared" si="111"/>
        <v>0</v>
      </c>
      <c r="AG862" s="3">
        <f>IF(IF(AE862&gt;0,$Q$6-$Q$5,$Q$6-Расчет!X876)&gt;0,IF(AE862&gt;0,$Q$6-$Q$5,$Q$6-Расчет!X876),0)</f>
        <v>0</v>
      </c>
      <c r="AH862" s="3">
        <f t="shared" si="112"/>
        <v>0</v>
      </c>
    </row>
    <row r="863" spans="1:34" x14ac:dyDescent="0.25">
      <c r="A863" s="3">
        <f>IF(Расчет!H877='ФОРМУЛЫ!'!$B$4,Расчет!G877*Расчет!$N$28,IF(Расчет!H877='ФОРМУЛЫ!'!$B$5,Расчет!G877,IF(Расчет!H877='ФОРМУЛЫ!'!$B$6,Расчет!G877*Расчет!$O$28,0)))</f>
        <v>0</v>
      </c>
      <c r="B863" s="3">
        <f>A863*Расчет!E877</f>
        <v>0</v>
      </c>
      <c r="C863" s="3">
        <f>IF(Расчет!J877='ФОРМУЛЫ!'!$B$3,Расчет!G877*Расчет!I877/100,IF(Расчет!J877='ФОРМУЛЫ!'!$B$4,Расчет!I877*Расчет!$N$28,IF(Расчет!J877='ФОРМУЛЫ!'!$B$5,Расчет!I877,IF(Расчет!J877='ФОРМУЛЫ!'!$B$6,Расчет!I877*Расчет!$O$28,0))))</f>
        <v>0</v>
      </c>
      <c r="D863" s="3">
        <f>C863*Расчет!E877</f>
        <v>0</v>
      </c>
      <c r="E863" s="3">
        <f t="shared" si="105"/>
        <v>0</v>
      </c>
      <c r="F863" s="3">
        <f>E863*Расчет!E877</f>
        <v>0</v>
      </c>
      <c r="G863" s="3">
        <f>IF(Расчет!M877="",'ФОРМУЛЫ!'!E863*(100+Расчет!$M$28)/100,'ФОРМУЛЫ!'!E863*(100+Расчет!M877)/100)</f>
        <v>0</v>
      </c>
      <c r="H863" s="7">
        <f>IF(Расчет!M877="",ROUND(Расчет!K877*(1+Расчет!$M$28/100),0),ROUND(Расчет!K877*(1+Расчет!M877/100),0))</f>
        <v>0</v>
      </c>
      <c r="I863" s="7">
        <f>IF(Расчет!M877="",(Расчет!$M$28+100)/100,(Расчет!M877+100)/100)</f>
        <v>1.2</v>
      </c>
      <c r="J863" s="5">
        <f>IF(Расчет!P877="",IF($O$16=0,'ФОРМУЛЫ!'!H863,ROUND(Расчет!K877*'ФОРМУЛЫ!'!I863+L863,0)),Расчет!P877)</f>
        <v>0</v>
      </c>
      <c r="K863" s="5">
        <f>J863*Расчет!E877</f>
        <v>0</v>
      </c>
      <c r="L863" s="3">
        <f>IF($O$16=0,0,$M$16*(Расчет!K877/$O$16))</f>
        <v>0</v>
      </c>
      <c r="O863" s="3">
        <f>IF(Расчет!P877=0,Расчет!L877,0)</f>
        <v>0</v>
      </c>
      <c r="P863" s="12">
        <f t="shared" si="106"/>
        <v>0</v>
      </c>
      <c r="Q863" s="3">
        <f>IF(Расчет!H877='ФОРМУЛЫ!'!$B$5,'ФОРМУЛЫ!'!A863,0)</f>
        <v>0</v>
      </c>
      <c r="R863" s="3">
        <f>IF(Расчет!H877='ФОРМУЛЫ!'!$B$4,'ФОРМУЛЫ!'!A863,0)</f>
        <v>0</v>
      </c>
      <c r="S863" s="3">
        <f>IF(Расчет!H877='ФОРМУЛЫ!'!$B$6,'ФОРМУЛЫ!'!A863,0)</f>
        <v>0</v>
      </c>
      <c r="T863" s="5">
        <f>ROUND((IF(Расчет!R877='ФОРМУЛЫ!'!$E$3,(A863-A863/1.18),IF(Расчет!R877='ФОРМУЛЫ!'!$E$4,0,IF(Расчет!R877='ФОРМУЛЫ!'!$E$5,(A863-A863/1.1),X))))*Расчет!E877,2)</f>
        <v>0</v>
      </c>
      <c r="U863" s="3">
        <f>ROUND((IF(Расчет!R877='ФОРМУЛЫ!'!$E$3,(J863-J863/1.18),IF(Расчет!R877='ФОРМУЛЫ!'!$E$4,0,IF(Расчет!R877='ФОРМУЛЫ!'!$E$5,(J863-J863/1.1),X))))*Расчет!E877,2)</f>
        <v>0</v>
      </c>
      <c r="V863" s="3">
        <f>ROUND((J863-J863/1.18)*Расчет!E877,2)</f>
        <v>0</v>
      </c>
      <c r="W863" s="3">
        <f>ROUND(A863*Расчет!E877*0.21/365,2)</f>
        <v>0</v>
      </c>
      <c r="X863" s="3">
        <f t="shared" si="107"/>
        <v>0</v>
      </c>
      <c r="Y863" s="3">
        <f>IF(($Q$2-Расчет!X877)&gt;0,($Q$2-Расчет!X877),0)</f>
        <v>0</v>
      </c>
      <c r="Z863" s="3">
        <f t="shared" si="108"/>
        <v>0</v>
      </c>
      <c r="AA863" s="3">
        <f>IF(IF(Y863&gt;0,$Q$3-$Q$2,$Q$3-Расчет!X877)&gt;0,IF(Y863&gt;0,$Q$3-$Q$2,$Q$3-Расчет!X877),0)</f>
        <v>0</v>
      </c>
      <c r="AB863" s="3">
        <f t="shared" si="109"/>
        <v>0</v>
      </c>
      <c r="AC863" s="3">
        <f>IF(IF(AA863&gt;0,$Q$4-$Q$3,$Q$4-Расчет!X877)&gt;0,IF(AA863&gt;0,$Q$4-$Q$3,$Q$4-Расчет!X877),0)</f>
        <v>0</v>
      </c>
      <c r="AD863" s="3">
        <f t="shared" si="110"/>
        <v>0</v>
      </c>
      <c r="AE863" s="3">
        <f>IF(IF(AC863&gt;0,$Q$5-$Q$4,$Q$5-Расчет!X877)&gt;0,IF(AC863&gt;0,$Q$5-$Q$4,$Q$5-Расчет!X877),0)</f>
        <v>0</v>
      </c>
      <c r="AF863" s="3">
        <f t="shared" si="111"/>
        <v>0</v>
      </c>
      <c r="AG863" s="3">
        <f>IF(IF(AE863&gt;0,$Q$6-$Q$5,$Q$6-Расчет!X877)&gt;0,IF(AE863&gt;0,$Q$6-$Q$5,$Q$6-Расчет!X877),0)</f>
        <v>0</v>
      </c>
      <c r="AH863" s="3">
        <f t="shared" si="112"/>
        <v>0</v>
      </c>
    </row>
    <row r="864" spans="1:34" x14ac:dyDescent="0.25">
      <c r="A864" s="3">
        <f>IF(Расчет!H878='ФОРМУЛЫ!'!$B$4,Расчет!G878*Расчет!$N$28,IF(Расчет!H878='ФОРМУЛЫ!'!$B$5,Расчет!G878,IF(Расчет!H878='ФОРМУЛЫ!'!$B$6,Расчет!G878*Расчет!$O$28,0)))</f>
        <v>0</v>
      </c>
      <c r="B864" s="3">
        <f>A864*Расчет!E878</f>
        <v>0</v>
      </c>
      <c r="C864" s="3">
        <f>IF(Расчет!J878='ФОРМУЛЫ!'!$B$3,Расчет!G878*Расчет!I878/100,IF(Расчет!J878='ФОРМУЛЫ!'!$B$4,Расчет!I878*Расчет!$N$28,IF(Расчет!J878='ФОРМУЛЫ!'!$B$5,Расчет!I878,IF(Расчет!J878='ФОРМУЛЫ!'!$B$6,Расчет!I878*Расчет!$O$28,0))))</f>
        <v>0</v>
      </c>
      <c r="D864" s="3">
        <f>C864*Расчет!E878</f>
        <v>0</v>
      </c>
      <c r="E864" s="3">
        <f t="shared" si="105"/>
        <v>0</v>
      </c>
      <c r="F864" s="3">
        <f>E864*Расчет!E878</f>
        <v>0</v>
      </c>
      <c r="G864" s="3">
        <f>IF(Расчет!M878="",'ФОРМУЛЫ!'!E864*(100+Расчет!$M$28)/100,'ФОРМУЛЫ!'!E864*(100+Расчет!M878)/100)</f>
        <v>0</v>
      </c>
      <c r="H864" s="7">
        <f>IF(Расчет!M878="",ROUND(Расчет!K878*(1+Расчет!$M$28/100),0),ROUND(Расчет!K878*(1+Расчет!M878/100),0))</f>
        <v>0</v>
      </c>
      <c r="I864" s="7">
        <f>IF(Расчет!M878="",(Расчет!$M$28+100)/100,(Расчет!M878+100)/100)</f>
        <v>1.2</v>
      </c>
      <c r="J864" s="5">
        <f>IF(Расчет!P878="",IF($O$16=0,'ФОРМУЛЫ!'!H864,ROUND(Расчет!K878*'ФОРМУЛЫ!'!I864+L864,0)),Расчет!P878)</f>
        <v>0</v>
      </c>
      <c r="K864" s="5">
        <f>J864*Расчет!E878</f>
        <v>0</v>
      </c>
      <c r="L864" s="3">
        <f>IF($O$16=0,0,$M$16*(Расчет!K878/$O$16))</f>
        <v>0</v>
      </c>
      <c r="O864" s="3">
        <f>IF(Расчет!P878=0,Расчет!L878,0)</f>
        <v>0</v>
      </c>
      <c r="P864" s="12">
        <f t="shared" si="106"/>
        <v>0</v>
      </c>
      <c r="Q864" s="3">
        <f>IF(Расчет!H878='ФОРМУЛЫ!'!$B$5,'ФОРМУЛЫ!'!A864,0)</f>
        <v>0</v>
      </c>
      <c r="R864" s="3">
        <f>IF(Расчет!H878='ФОРМУЛЫ!'!$B$4,'ФОРМУЛЫ!'!A864,0)</f>
        <v>0</v>
      </c>
      <c r="S864" s="3">
        <f>IF(Расчет!H878='ФОРМУЛЫ!'!$B$6,'ФОРМУЛЫ!'!A864,0)</f>
        <v>0</v>
      </c>
      <c r="T864" s="5">
        <f>ROUND((IF(Расчет!R878='ФОРМУЛЫ!'!$E$3,(A864-A864/1.18),IF(Расчет!R878='ФОРМУЛЫ!'!$E$4,0,IF(Расчет!R878='ФОРМУЛЫ!'!$E$5,(A864-A864/1.1),X))))*Расчет!E878,2)</f>
        <v>0</v>
      </c>
      <c r="U864" s="3">
        <f>ROUND((IF(Расчет!R878='ФОРМУЛЫ!'!$E$3,(J864-J864/1.18),IF(Расчет!R878='ФОРМУЛЫ!'!$E$4,0,IF(Расчет!R878='ФОРМУЛЫ!'!$E$5,(J864-J864/1.1),X))))*Расчет!E878,2)</f>
        <v>0</v>
      </c>
      <c r="V864" s="3">
        <f>ROUND((J864-J864/1.18)*Расчет!E878,2)</f>
        <v>0</v>
      </c>
      <c r="W864" s="3">
        <f>ROUND(A864*Расчет!E878*0.21/365,2)</f>
        <v>0</v>
      </c>
      <c r="X864" s="3">
        <f t="shared" si="107"/>
        <v>0</v>
      </c>
      <c r="Y864" s="3">
        <f>IF(($Q$2-Расчет!X878)&gt;0,($Q$2-Расчет!X878),0)</f>
        <v>0</v>
      </c>
      <c r="Z864" s="3">
        <f t="shared" si="108"/>
        <v>0</v>
      </c>
      <c r="AA864" s="3">
        <f>IF(IF(Y864&gt;0,$Q$3-$Q$2,$Q$3-Расчет!X878)&gt;0,IF(Y864&gt;0,$Q$3-$Q$2,$Q$3-Расчет!X878),0)</f>
        <v>0</v>
      </c>
      <c r="AB864" s="3">
        <f t="shared" si="109"/>
        <v>0</v>
      </c>
      <c r="AC864" s="3">
        <f>IF(IF(AA864&gt;0,$Q$4-$Q$3,$Q$4-Расчет!X878)&gt;0,IF(AA864&gt;0,$Q$4-$Q$3,$Q$4-Расчет!X878),0)</f>
        <v>0</v>
      </c>
      <c r="AD864" s="3">
        <f t="shared" si="110"/>
        <v>0</v>
      </c>
      <c r="AE864" s="3">
        <f>IF(IF(AC864&gt;0,$Q$5-$Q$4,$Q$5-Расчет!X878)&gt;0,IF(AC864&gt;0,$Q$5-$Q$4,$Q$5-Расчет!X878),0)</f>
        <v>0</v>
      </c>
      <c r="AF864" s="3">
        <f t="shared" si="111"/>
        <v>0</v>
      </c>
      <c r="AG864" s="3">
        <f>IF(IF(AE864&gt;0,$Q$6-$Q$5,$Q$6-Расчет!X878)&gt;0,IF(AE864&gt;0,$Q$6-$Q$5,$Q$6-Расчет!X878),0)</f>
        <v>0</v>
      </c>
      <c r="AH864" s="3">
        <f t="shared" si="112"/>
        <v>0</v>
      </c>
    </row>
    <row r="865" spans="1:34" x14ac:dyDescent="0.25">
      <c r="A865" s="3">
        <f>IF(Расчет!H879='ФОРМУЛЫ!'!$B$4,Расчет!G879*Расчет!$N$28,IF(Расчет!H879='ФОРМУЛЫ!'!$B$5,Расчет!G879,IF(Расчет!H879='ФОРМУЛЫ!'!$B$6,Расчет!G879*Расчет!$O$28,0)))</f>
        <v>0</v>
      </c>
      <c r="B865" s="3">
        <f>A865*Расчет!E879</f>
        <v>0</v>
      </c>
      <c r="C865" s="3">
        <f>IF(Расчет!J879='ФОРМУЛЫ!'!$B$3,Расчет!G879*Расчет!I879/100,IF(Расчет!J879='ФОРМУЛЫ!'!$B$4,Расчет!I879*Расчет!$N$28,IF(Расчет!J879='ФОРМУЛЫ!'!$B$5,Расчет!I879,IF(Расчет!J879='ФОРМУЛЫ!'!$B$6,Расчет!I879*Расчет!$O$28,0))))</f>
        <v>0</v>
      </c>
      <c r="D865" s="3">
        <f>C865*Расчет!E879</f>
        <v>0</v>
      </c>
      <c r="E865" s="3">
        <f t="shared" si="105"/>
        <v>0</v>
      </c>
      <c r="F865" s="3">
        <f>E865*Расчет!E879</f>
        <v>0</v>
      </c>
      <c r="G865" s="3">
        <f>IF(Расчет!M879="",'ФОРМУЛЫ!'!E865*(100+Расчет!$M$28)/100,'ФОРМУЛЫ!'!E865*(100+Расчет!M879)/100)</f>
        <v>0</v>
      </c>
      <c r="H865" s="7">
        <f>IF(Расчет!M879="",ROUND(Расчет!K879*(1+Расчет!$M$28/100),0),ROUND(Расчет!K879*(1+Расчет!M879/100),0))</f>
        <v>0</v>
      </c>
      <c r="I865" s="7">
        <f>IF(Расчет!M879="",(Расчет!$M$28+100)/100,(Расчет!M879+100)/100)</f>
        <v>1.2</v>
      </c>
      <c r="J865" s="5">
        <f>IF(Расчет!P879="",IF($O$16=0,'ФОРМУЛЫ!'!H865,ROUND(Расчет!K879*'ФОРМУЛЫ!'!I865+L865,0)),Расчет!P879)</f>
        <v>0</v>
      </c>
      <c r="K865" s="5">
        <f>J865*Расчет!E879</f>
        <v>0</v>
      </c>
      <c r="L865" s="3">
        <f>IF($O$16=0,0,$M$16*(Расчет!K879/$O$16))</f>
        <v>0</v>
      </c>
      <c r="O865" s="3">
        <f>IF(Расчет!P879=0,Расчет!L879,0)</f>
        <v>0</v>
      </c>
      <c r="P865" s="12">
        <f t="shared" si="106"/>
        <v>0</v>
      </c>
      <c r="Q865" s="3">
        <f>IF(Расчет!H879='ФОРМУЛЫ!'!$B$5,'ФОРМУЛЫ!'!A865,0)</f>
        <v>0</v>
      </c>
      <c r="R865" s="3">
        <f>IF(Расчет!H879='ФОРМУЛЫ!'!$B$4,'ФОРМУЛЫ!'!A865,0)</f>
        <v>0</v>
      </c>
      <c r="S865" s="3">
        <f>IF(Расчет!H879='ФОРМУЛЫ!'!$B$6,'ФОРМУЛЫ!'!A865,0)</f>
        <v>0</v>
      </c>
      <c r="T865" s="5">
        <f>ROUND((IF(Расчет!R879='ФОРМУЛЫ!'!$E$3,(A865-A865/1.18),IF(Расчет!R879='ФОРМУЛЫ!'!$E$4,0,IF(Расчет!R879='ФОРМУЛЫ!'!$E$5,(A865-A865/1.1),X))))*Расчет!E879,2)</f>
        <v>0</v>
      </c>
      <c r="U865" s="3">
        <f>ROUND((IF(Расчет!R879='ФОРМУЛЫ!'!$E$3,(J865-J865/1.18),IF(Расчет!R879='ФОРМУЛЫ!'!$E$4,0,IF(Расчет!R879='ФОРМУЛЫ!'!$E$5,(J865-J865/1.1),X))))*Расчет!E879,2)</f>
        <v>0</v>
      </c>
      <c r="V865" s="3">
        <f>ROUND((J865-J865/1.18)*Расчет!E879,2)</f>
        <v>0</v>
      </c>
      <c r="W865" s="3">
        <f>ROUND(A865*Расчет!E879*0.21/365,2)</f>
        <v>0</v>
      </c>
      <c r="X865" s="3">
        <f t="shared" si="107"/>
        <v>0</v>
      </c>
      <c r="Y865" s="3">
        <f>IF(($Q$2-Расчет!X879)&gt;0,($Q$2-Расчет!X879),0)</f>
        <v>0</v>
      </c>
      <c r="Z865" s="3">
        <f t="shared" si="108"/>
        <v>0</v>
      </c>
      <c r="AA865" s="3">
        <f>IF(IF(Y865&gt;0,$Q$3-$Q$2,$Q$3-Расчет!X879)&gt;0,IF(Y865&gt;0,$Q$3-$Q$2,$Q$3-Расчет!X879),0)</f>
        <v>0</v>
      </c>
      <c r="AB865" s="3">
        <f t="shared" si="109"/>
        <v>0</v>
      </c>
      <c r="AC865" s="3">
        <f>IF(IF(AA865&gt;0,$Q$4-$Q$3,$Q$4-Расчет!X879)&gt;0,IF(AA865&gt;0,$Q$4-$Q$3,$Q$4-Расчет!X879),0)</f>
        <v>0</v>
      </c>
      <c r="AD865" s="3">
        <f t="shared" si="110"/>
        <v>0</v>
      </c>
      <c r="AE865" s="3">
        <f>IF(IF(AC865&gt;0,$Q$5-$Q$4,$Q$5-Расчет!X879)&gt;0,IF(AC865&gt;0,$Q$5-$Q$4,$Q$5-Расчет!X879),0)</f>
        <v>0</v>
      </c>
      <c r="AF865" s="3">
        <f t="shared" si="111"/>
        <v>0</v>
      </c>
      <c r="AG865" s="3">
        <f>IF(IF(AE865&gt;0,$Q$6-$Q$5,$Q$6-Расчет!X879)&gt;0,IF(AE865&gt;0,$Q$6-$Q$5,$Q$6-Расчет!X879),0)</f>
        <v>0</v>
      </c>
      <c r="AH865" s="3">
        <f t="shared" si="112"/>
        <v>0</v>
      </c>
    </row>
    <row r="866" spans="1:34" x14ac:dyDescent="0.25">
      <c r="A866" s="3">
        <f>IF(Расчет!H880='ФОРМУЛЫ!'!$B$4,Расчет!G880*Расчет!$N$28,IF(Расчет!H880='ФОРМУЛЫ!'!$B$5,Расчет!G880,IF(Расчет!H880='ФОРМУЛЫ!'!$B$6,Расчет!G880*Расчет!$O$28,0)))</f>
        <v>0</v>
      </c>
      <c r="B866" s="3">
        <f>A866*Расчет!E880</f>
        <v>0</v>
      </c>
      <c r="C866" s="3">
        <f>IF(Расчет!J880='ФОРМУЛЫ!'!$B$3,Расчет!G880*Расчет!I880/100,IF(Расчет!J880='ФОРМУЛЫ!'!$B$4,Расчет!I880*Расчет!$N$28,IF(Расчет!J880='ФОРМУЛЫ!'!$B$5,Расчет!I880,IF(Расчет!J880='ФОРМУЛЫ!'!$B$6,Расчет!I880*Расчет!$O$28,0))))</f>
        <v>0</v>
      </c>
      <c r="D866" s="3">
        <f>C866*Расчет!E880</f>
        <v>0</v>
      </c>
      <c r="E866" s="3">
        <f t="shared" si="105"/>
        <v>0</v>
      </c>
      <c r="F866" s="3">
        <f>E866*Расчет!E880</f>
        <v>0</v>
      </c>
      <c r="G866" s="3">
        <f>IF(Расчет!M880="",'ФОРМУЛЫ!'!E866*(100+Расчет!$M$28)/100,'ФОРМУЛЫ!'!E866*(100+Расчет!M880)/100)</f>
        <v>0</v>
      </c>
      <c r="H866" s="7">
        <f>IF(Расчет!M880="",ROUND(Расчет!K880*(1+Расчет!$M$28/100),0),ROUND(Расчет!K880*(1+Расчет!M880/100),0))</f>
        <v>0</v>
      </c>
      <c r="I866" s="7">
        <f>IF(Расчет!M880="",(Расчет!$M$28+100)/100,(Расчет!M880+100)/100)</f>
        <v>1.2</v>
      </c>
      <c r="J866" s="5">
        <f>IF(Расчет!P880="",IF($O$16=0,'ФОРМУЛЫ!'!H866,ROUND(Расчет!K880*'ФОРМУЛЫ!'!I866+L866,0)),Расчет!P880)</f>
        <v>0</v>
      </c>
      <c r="K866" s="5">
        <f>J866*Расчет!E880</f>
        <v>0</v>
      </c>
      <c r="L866" s="3">
        <f>IF($O$16=0,0,$M$16*(Расчет!K880/$O$16))</f>
        <v>0</v>
      </c>
      <c r="O866" s="3">
        <f>IF(Расчет!P880=0,Расчет!L880,0)</f>
        <v>0</v>
      </c>
      <c r="P866" s="12">
        <f t="shared" si="106"/>
        <v>0</v>
      </c>
      <c r="Q866" s="3">
        <f>IF(Расчет!H880='ФОРМУЛЫ!'!$B$5,'ФОРМУЛЫ!'!A866,0)</f>
        <v>0</v>
      </c>
      <c r="R866" s="3">
        <f>IF(Расчет!H880='ФОРМУЛЫ!'!$B$4,'ФОРМУЛЫ!'!A866,0)</f>
        <v>0</v>
      </c>
      <c r="S866" s="3">
        <f>IF(Расчет!H880='ФОРМУЛЫ!'!$B$6,'ФОРМУЛЫ!'!A866,0)</f>
        <v>0</v>
      </c>
      <c r="T866" s="5">
        <f>ROUND((IF(Расчет!R880='ФОРМУЛЫ!'!$E$3,(A866-A866/1.18),IF(Расчет!R880='ФОРМУЛЫ!'!$E$4,0,IF(Расчет!R880='ФОРМУЛЫ!'!$E$5,(A866-A866/1.1),X))))*Расчет!E880,2)</f>
        <v>0</v>
      </c>
      <c r="U866" s="3">
        <f>ROUND((IF(Расчет!R880='ФОРМУЛЫ!'!$E$3,(J866-J866/1.18),IF(Расчет!R880='ФОРМУЛЫ!'!$E$4,0,IF(Расчет!R880='ФОРМУЛЫ!'!$E$5,(J866-J866/1.1),X))))*Расчет!E880,2)</f>
        <v>0</v>
      </c>
      <c r="V866" s="3">
        <f>ROUND((J866-J866/1.18)*Расчет!E880,2)</f>
        <v>0</v>
      </c>
      <c r="W866" s="3">
        <f>ROUND(A866*Расчет!E880*0.21/365,2)</f>
        <v>0</v>
      </c>
      <c r="X866" s="3">
        <f t="shared" si="107"/>
        <v>0</v>
      </c>
      <c r="Y866" s="3">
        <f>IF(($Q$2-Расчет!X880)&gt;0,($Q$2-Расчет!X880),0)</f>
        <v>0</v>
      </c>
      <c r="Z866" s="3">
        <f t="shared" si="108"/>
        <v>0</v>
      </c>
      <c r="AA866" s="3">
        <f>IF(IF(Y866&gt;0,$Q$3-$Q$2,$Q$3-Расчет!X880)&gt;0,IF(Y866&gt;0,$Q$3-$Q$2,$Q$3-Расчет!X880),0)</f>
        <v>0</v>
      </c>
      <c r="AB866" s="3">
        <f t="shared" si="109"/>
        <v>0</v>
      </c>
      <c r="AC866" s="3">
        <f>IF(IF(AA866&gt;0,$Q$4-$Q$3,$Q$4-Расчет!X880)&gt;0,IF(AA866&gt;0,$Q$4-$Q$3,$Q$4-Расчет!X880),0)</f>
        <v>0</v>
      </c>
      <c r="AD866" s="3">
        <f t="shared" si="110"/>
        <v>0</v>
      </c>
      <c r="AE866" s="3">
        <f>IF(IF(AC866&gt;0,$Q$5-$Q$4,$Q$5-Расчет!X880)&gt;0,IF(AC866&gt;0,$Q$5-$Q$4,$Q$5-Расчет!X880),0)</f>
        <v>0</v>
      </c>
      <c r="AF866" s="3">
        <f t="shared" si="111"/>
        <v>0</v>
      </c>
      <c r="AG866" s="3">
        <f>IF(IF(AE866&gt;0,$Q$6-$Q$5,$Q$6-Расчет!X880)&gt;0,IF(AE866&gt;0,$Q$6-$Q$5,$Q$6-Расчет!X880),0)</f>
        <v>0</v>
      </c>
      <c r="AH866" s="3">
        <f t="shared" si="112"/>
        <v>0</v>
      </c>
    </row>
    <row r="867" spans="1:34" x14ac:dyDescent="0.25">
      <c r="A867" s="3">
        <f>IF(Расчет!H881='ФОРМУЛЫ!'!$B$4,Расчет!G881*Расчет!$N$28,IF(Расчет!H881='ФОРМУЛЫ!'!$B$5,Расчет!G881,IF(Расчет!H881='ФОРМУЛЫ!'!$B$6,Расчет!G881*Расчет!$O$28,0)))</f>
        <v>0</v>
      </c>
      <c r="B867" s="3">
        <f>A867*Расчет!E881</f>
        <v>0</v>
      </c>
      <c r="C867" s="3">
        <f>IF(Расчет!J881='ФОРМУЛЫ!'!$B$3,Расчет!G881*Расчет!I881/100,IF(Расчет!J881='ФОРМУЛЫ!'!$B$4,Расчет!I881*Расчет!$N$28,IF(Расчет!J881='ФОРМУЛЫ!'!$B$5,Расчет!I881,IF(Расчет!J881='ФОРМУЛЫ!'!$B$6,Расчет!I881*Расчет!$O$28,0))))</f>
        <v>0</v>
      </c>
      <c r="D867" s="3">
        <f>C867*Расчет!E881</f>
        <v>0</v>
      </c>
      <c r="E867" s="3">
        <f t="shared" si="105"/>
        <v>0</v>
      </c>
      <c r="F867" s="3">
        <f>E867*Расчет!E881</f>
        <v>0</v>
      </c>
      <c r="G867" s="3">
        <f>IF(Расчет!M881="",'ФОРМУЛЫ!'!E867*(100+Расчет!$M$28)/100,'ФОРМУЛЫ!'!E867*(100+Расчет!M881)/100)</f>
        <v>0</v>
      </c>
      <c r="H867" s="7">
        <f>IF(Расчет!M881="",ROUND(Расчет!K881*(1+Расчет!$M$28/100),0),ROUND(Расчет!K881*(1+Расчет!M881/100),0))</f>
        <v>0</v>
      </c>
      <c r="I867" s="7">
        <f>IF(Расчет!M881="",(Расчет!$M$28+100)/100,(Расчет!M881+100)/100)</f>
        <v>1.2</v>
      </c>
      <c r="J867" s="5">
        <f>IF(Расчет!P881="",IF($O$16=0,'ФОРМУЛЫ!'!H867,ROUND(Расчет!K881*'ФОРМУЛЫ!'!I867+L867,0)),Расчет!P881)</f>
        <v>0</v>
      </c>
      <c r="K867" s="5">
        <f>J867*Расчет!E881</f>
        <v>0</v>
      </c>
      <c r="L867" s="3">
        <f>IF($O$16=0,0,$M$16*(Расчет!K881/$O$16))</f>
        <v>0</v>
      </c>
      <c r="O867" s="3">
        <f>IF(Расчет!P881=0,Расчет!L881,0)</f>
        <v>0</v>
      </c>
      <c r="P867" s="12">
        <f t="shared" si="106"/>
        <v>0</v>
      </c>
      <c r="Q867" s="3">
        <f>IF(Расчет!H881='ФОРМУЛЫ!'!$B$5,'ФОРМУЛЫ!'!A867,0)</f>
        <v>0</v>
      </c>
      <c r="R867" s="3">
        <f>IF(Расчет!H881='ФОРМУЛЫ!'!$B$4,'ФОРМУЛЫ!'!A867,0)</f>
        <v>0</v>
      </c>
      <c r="S867" s="3">
        <f>IF(Расчет!H881='ФОРМУЛЫ!'!$B$6,'ФОРМУЛЫ!'!A867,0)</f>
        <v>0</v>
      </c>
      <c r="T867" s="5">
        <f>ROUND((IF(Расчет!R881='ФОРМУЛЫ!'!$E$3,(A867-A867/1.18),IF(Расчет!R881='ФОРМУЛЫ!'!$E$4,0,IF(Расчет!R881='ФОРМУЛЫ!'!$E$5,(A867-A867/1.1),X))))*Расчет!E881,2)</f>
        <v>0</v>
      </c>
      <c r="U867" s="3">
        <f>ROUND((IF(Расчет!R881='ФОРМУЛЫ!'!$E$3,(J867-J867/1.18),IF(Расчет!R881='ФОРМУЛЫ!'!$E$4,0,IF(Расчет!R881='ФОРМУЛЫ!'!$E$5,(J867-J867/1.1),X))))*Расчет!E881,2)</f>
        <v>0</v>
      </c>
      <c r="V867" s="3">
        <f>ROUND((J867-J867/1.18)*Расчет!E881,2)</f>
        <v>0</v>
      </c>
      <c r="W867" s="3">
        <f>ROUND(A867*Расчет!E881*0.21/365,2)</f>
        <v>0</v>
      </c>
      <c r="X867" s="3">
        <f t="shared" si="107"/>
        <v>0</v>
      </c>
      <c r="Y867" s="3">
        <f>IF(($Q$2-Расчет!X881)&gt;0,($Q$2-Расчет!X881),0)</f>
        <v>0</v>
      </c>
      <c r="Z867" s="3">
        <f t="shared" si="108"/>
        <v>0</v>
      </c>
      <c r="AA867" s="3">
        <f>IF(IF(Y867&gt;0,$Q$3-$Q$2,$Q$3-Расчет!X881)&gt;0,IF(Y867&gt;0,$Q$3-$Q$2,$Q$3-Расчет!X881),0)</f>
        <v>0</v>
      </c>
      <c r="AB867" s="3">
        <f t="shared" si="109"/>
        <v>0</v>
      </c>
      <c r="AC867" s="3">
        <f>IF(IF(AA867&gt;0,$Q$4-$Q$3,$Q$4-Расчет!X881)&gt;0,IF(AA867&gt;0,$Q$4-$Q$3,$Q$4-Расчет!X881),0)</f>
        <v>0</v>
      </c>
      <c r="AD867" s="3">
        <f t="shared" si="110"/>
        <v>0</v>
      </c>
      <c r="AE867" s="3">
        <f>IF(IF(AC867&gt;0,$Q$5-$Q$4,$Q$5-Расчет!X881)&gt;0,IF(AC867&gt;0,$Q$5-$Q$4,$Q$5-Расчет!X881),0)</f>
        <v>0</v>
      </c>
      <c r="AF867" s="3">
        <f t="shared" si="111"/>
        <v>0</v>
      </c>
      <c r="AG867" s="3">
        <f>IF(IF(AE867&gt;0,$Q$6-$Q$5,$Q$6-Расчет!X881)&gt;0,IF(AE867&gt;0,$Q$6-$Q$5,$Q$6-Расчет!X881),0)</f>
        <v>0</v>
      </c>
      <c r="AH867" s="3">
        <f t="shared" si="112"/>
        <v>0</v>
      </c>
    </row>
    <row r="868" spans="1:34" x14ac:dyDescent="0.25">
      <c r="A868" s="3">
        <f>IF(Расчет!H882='ФОРМУЛЫ!'!$B$4,Расчет!G882*Расчет!$N$28,IF(Расчет!H882='ФОРМУЛЫ!'!$B$5,Расчет!G882,IF(Расчет!H882='ФОРМУЛЫ!'!$B$6,Расчет!G882*Расчет!$O$28,0)))</f>
        <v>0</v>
      </c>
      <c r="B868" s="3">
        <f>A868*Расчет!E882</f>
        <v>0</v>
      </c>
      <c r="C868" s="3">
        <f>IF(Расчет!J882='ФОРМУЛЫ!'!$B$3,Расчет!G882*Расчет!I882/100,IF(Расчет!J882='ФОРМУЛЫ!'!$B$4,Расчет!I882*Расчет!$N$28,IF(Расчет!J882='ФОРМУЛЫ!'!$B$5,Расчет!I882,IF(Расчет!J882='ФОРМУЛЫ!'!$B$6,Расчет!I882*Расчет!$O$28,0))))</f>
        <v>0</v>
      </c>
      <c r="D868" s="3">
        <f>C868*Расчет!E882</f>
        <v>0</v>
      </c>
      <c r="E868" s="3">
        <f t="shared" si="105"/>
        <v>0</v>
      </c>
      <c r="F868" s="3">
        <f>E868*Расчет!E882</f>
        <v>0</v>
      </c>
      <c r="G868" s="3">
        <f>IF(Расчет!M882="",'ФОРМУЛЫ!'!E868*(100+Расчет!$M$28)/100,'ФОРМУЛЫ!'!E868*(100+Расчет!M882)/100)</f>
        <v>0</v>
      </c>
      <c r="H868" s="7">
        <f>IF(Расчет!M882="",ROUND(Расчет!K882*(1+Расчет!$M$28/100),0),ROUND(Расчет!K882*(1+Расчет!M882/100),0))</f>
        <v>0</v>
      </c>
      <c r="I868" s="7">
        <f>IF(Расчет!M882="",(Расчет!$M$28+100)/100,(Расчет!M882+100)/100)</f>
        <v>1.2</v>
      </c>
      <c r="J868" s="5">
        <f>IF(Расчет!P882="",IF($O$16=0,'ФОРМУЛЫ!'!H868,ROUND(Расчет!K882*'ФОРМУЛЫ!'!I868+L868,0)),Расчет!P882)</f>
        <v>0</v>
      </c>
      <c r="K868" s="5">
        <f>J868*Расчет!E882</f>
        <v>0</v>
      </c>
      <c r="L868" s="3">
        <f>IF($O$16=0,0,$M$16*(Расчет!K882/$O$16))</f>
        <v>0</v>
      </c>
      <c r="O868" s="3">
        <f>IF(Расчет!P882=0,Расчет!L882,0)</f>
        <v>0</v>
      </c>
      <c r="P868" s="12">
        <f t="shared" si="106"/>
        <v>0</v>
      </c>
      <c r="Q868" s="3">
        <f>IF(Расчет!H882='ФОРМУЛЫ!'!$B$5,'ФОРМУЛЫ!'!A868,0)</f>
        <v>0</v>
      </c>
      <c r="R868" s="3">
        <f>IF(Расчет!H882='ФОРМУЛЫ!'!$B$4,'ФОРМУЛЫ!'!A868,0)</f>
        <v>0</v>
      </c>
      <c r="S868" s="3">
        <f>IF(Расчет!H882='ФОРМУЛЫ!'!$B$6,'ФОРМУЛЫ!'!A868,0)</f>
        <v>0</v>
      </c>
      <c r="T868" s="5">
        <f>ROUND((IF(Расчет!R882='ФОРМУЛЫ!'!$E$3,(A868-A868/1.18),IF(Расчет!R882='ФОРМУЛЫ!'!$E$4,0,IF(Расчет!R882='ФОРМУЛЫ!'!$E$5,(A868-A868/1.1),X))))*Расчет!E882,2)</f>
        <v>0</v>
      </c>
      <c r="U868" s="3">
        <f>ROUND((IF(Расчет!R882='ФОРМУЛЫ!'!$E$3,(J868-J868/1.18),IF(Расчет!R882='ФОРМУЛЫ!'!$E$4,0,IF(Расчет!R882='ФОРМУЛЫ!'!$E$5,(J868-J868/1.1),X))))*Расчет!E882,2)</f>
        <v>0</v>
      </c>
      <c r="V868" s="3">
        <f>ROUND((J868-J868/1.18)*Расчет!E882,2)</f>
        <v>0</v>
      </c>
      <c r="W868" s="3">
        <f>ROUND(A868*Расчет!E882*0.21/365,2)</f>
        <v>0</v>
      </c>
      <c r="X868" s="3">
        <f t="shared" si="107"/>
        <v>0</v>
      </c>
      <c r="Y868" s="3">
        <f>IF(($Q$2-Расчет!X882)&gt;0,($Q$2-Расчет!X882),0)</f>
        <v>0</v>
      </c>
      <c r="Z868" s="3">
        <f t="shared" si="108"/>
        <v>0</v>
      </c>
      <c r="AA868" s="3">
        <f>IF(IF(Y868&gt;0,$Q$3-$Q$2,$Q$3-Расчет!X882)&gt;0,IF(Y868&gt;0,$Q$3-$Q$2,$Q$3-Расчет!X882),0)</f>
        <v>0</v>
      </c>
      <c r="AB868" s="3">
        <f t="shared" si="109"/>
        <v>0</v>
      </c>
      <c r="AC868" s="3">
        <f>IF(IF(AA868&gt;0,$Q$4-$Q$3,$Q$4-Расчет!X882)&gt;0,IF(AA868&gt;0,$Q$4-$Q$3,$Q$4-Расчет!X882),0)</f>
        <v>0</v>
      </c>
      <c r="AD868" s="3">
        <f t="shared" si="110"/>
        <v>0</v>
      </c>
      <c r="AE868" s="3">
        <f>IF(IF(AC868&gt;0,$Q$5-$Q$4,$Q$5-Расчет!X882)&gt;0,IF(AC868&gt;0,$Q$5-$Q$4,$Q$5-Расчет!X882),0)</f>
        <v>0</v>
      </c>
      <c r="AF868" s="3">
        <f t="shared" si="111"/>
        <v>0</v>
      </c>
      <c r="AG868" s="3">
        <f>IF(IF(AE868&gt;0,$Q$6-$Q$5,$Q$6-Расчет!X882)&gt;0,IF(AE868&gt;0,$Q$6-$Q$5,$Q$6-Расчет!X882),0)</f>
        <v>0</v>
      </c>
      <c r="AH868" s="3">
        <f t="shared" si="112"/>
        <v>0</v>
      </c>
    </row>
    <row r="869" spans="1:34" x14ac:dyDescent="0.25">
      <c r="A869" s="3">
        <f>IF(Расчет!H883='ФОРМУЛЫ!'!$B$4,Расчет!G883*Расчет!$N$28,IF(Расчет!H883='ФОРМУЛЫ!'!$B$5,Расчет!G883,IF(Расчет!H883='ФОРМУЛЫ!'!$B$6,Расчет!G883*Расчет!$O$28,0)))</f>
        <v>0</v>
      </c>
      <c r="B869" s="3">
        <f>A869*Расчет!E883</f>
        <v>0</v>
      </c>
      <c r="C869" s="3">
        <f>IF(Расчет!J883='ФОРМУЛЫ!'!$B$3,Расчет!G883*Расчет!I883/100,IF(Расчет!J883='ФОРМУЛЫ!'!$B$4,Расчет!I883*Расчет!$N$28,IF(Расчет!J883='ФОРМУЛЫ!'!$B$5,Расчет!I883,IF(Расчет!J883='ФОРМУЛЫ!'!$B$6,Расчет!I883*Расчет!$O$28,0))))</f>
        <v>0</v>
      </c>
      <c r="D869" s="3">
        <f>C869*Расчет!E883</f>
        <v>0</v>
      </c>
      <c r="E869" s="3">
        <f t="shared" si="105"/>
        <v>0</v>
      </c>
      <c r="F869" s="3">
        <f>E869*Расчет!E883</f>
        <v>0</v>
      </c>
      <c r="G869" s="3">
        <f>IF(Расчет!M883="",'ФОРМУЛЫ!'!E869*(100+Расчет!$M$28)/100,'ФОРМУЛЫ!'!E869*(100+Расчет!M883)/100)</f>
        <v>0</v>
      </c>
      <c r="H869" s="7">
        <f>IF(Расчет!M883="",ROUND(Расчет!K883*(1+Расчет!$M$28/100),0),ROUND(Расчет!K883*(1+Расчет!M883/100),0))</f>
        <v>0</v>
      </c>
      <c r="I869" s="7">
        <f>IF(Расчет!M883="",(Расчет!$M$28+100)/100,(Расчет!M883+100)/100)</f>
        <v>1.2</v>
      </c>
      <c r="J869" s="5">
        <f>IF(Расчет!P883="",IF($O$16=0,'ФОРМУЛЫ!'!H869,ROUND(Расчет!K883*'ФОРМУЛЫ!'!I869+L869,0)),Расчет!P883)</f>
        <v>0</v>
      </c>
      <c r="K869" s="5">
        <f>J869*Расчет!E883</f>
        <v>0</v>
      </c>
      <c r="L869" s="3">
        <f>IF($O$16=0,0,$M$16*(Расчет!K883/$O$16))</f>
        <v>0</v>
      </c>
      <c r="O869" s="3">
        <f>IF(Расчет!P883=0,Расчет!L883,0)</f>
        <v>0</v>
      </c>
      <c r="P869" s="12">
        <f t="shared" si="106"/>
        <v>0</v>
      </c>
      <c r="Q869" s="3">
        <f>IF(Расчет!H883='ФОРМУЛЫ!'!$B$5,'ФОРМУЛЫ!'!A869,0)</f>
        <v>0</v>
      </c>
      <c r="R869" s="3">
        <f>IF(Расчет!H883='ФОРМУЛЫ!'!$B$4,'ФОРМУЛЫ!'!A869,0)</f>
        <v>0</v>
      </c>
      <c r="S869" s="3">
        <f>IF(Расчет!H883='ФОРМУЛЫ!'!$B$6,'ФОРМУЛЫ!'!A869,0)</f>
        <v>0</v>
      </c>
      <c r="T869" s="5">
        <f>ROUND((IF(Расчет!R883='ФОРМУЛЫ!'!$E$3,(A869-A869/1.18),IF(Расчет!R883='ФОРМУЛЫ!'!$E$4,0,IF(Расчет!R883='ФОРМУЛЫ!'!$E$5,(A869-A869/1.1),X))))*Расчет!E883,2)</f>
        <v>0</v>
      </c>
      <c r="U869" s="3">
        <f>ROUND((IF(Расчет!R883='ФОРМУЛЫ!'!$E$3,(J869-J869/1.18),IF(Расчет!R883='ФОРМУЛЫ!'!$E$4,0,IF(Расчет!R883='ФОРМУЛЫ!'!$E$5,(J869-J869/1.1),X))))*Расчет!E883,2)</f>
        <v>0</v>
      </c>
      <c r="V869" s="3">
        <f>ROUND((J869-J869/1.18)*Расчет!E883,2)</f>
        <v>0</v>
      </c>
      <c r="W869" s="3">
        <f>ROUND(A869*Расчет!E883*0.21/365,2)</f>
        <v>0</v>
      </c>
      <c r="X869" s="3">
        <f t="shared" si="107"/>
        <v>0</v>
      </c>
      <c r="Y869" s="3">
        <f>IF(($Q$2-Расчет!X883)&gt;0,($Q$2-Расчет!X883),0)</f>
        <v>0</v>
      </c>
      <c r="Z869" s="3">
        <f t="shared" si="108"/>
        <v>0</v>
      </c>
      <c r="AA869" s="3">
        <f>IF(IF(Y869&gt;0,$Q$3-$Q$2,$Q$3-Расчет!X883)&gt;0,IF(Y869&gt;0,$Q$3-$Q$2,$Q$3-Расчет!X883),0)</f>
        <v>0</v>
      </c>
      <c r="AB869" s="3">
        <f t="shared" si="109"/>
        <v>0</v>
      </c>
      <c r="AC869" s="3">
        <f>IF(IF(AA869&gt;0,$Q$4-$Q$3,$Q$4-Расчет!X883)&gt;0,IF(AA869&gt;0,$Q$4-$Q$3,$Q$4-Расчет!X883),0)</f>
        <v>0</v>
      </c>
      <c r="AD869" s="3">
        <f t="shared" si="110"/>
        <v>0</v>
      </c>
      <c r="AE869" s="3">
        <f>IF(IF(AC869&gt;0,$Q$5-$Q$4,$Q$5-Расчет!X883)&gt;0,IF(AC869&gt;0,$Q$5-$Q$4,$Q$5-Расчет!X883),0)</f>
        <v>0</v>
      </c>
      <c r="AF869" s="3">
        <f t="shared" si="111"/>
        <v>0</v>
      </c>
      <c r="AG869" s="3">
        <f>IF(IF(AE869&gt;0,$Q$6-$Q$5,$Q$6-Расчет!X883)&gt;0,IF(AE869&gt;0,$Q$6-$Q$5,$Q$6-Расчет!X883),0)</f>
        <v>0</v>
      </c>
      <c r="AH869" s="3">
        <f t="shared" si="112"/>
        <v>0</v>
      </c>
    </row>
    <row r="870" spans="1:34" x14ac:dyDescent="0.25">
      <c r="A870" s="3">
        <f>IF(Расчет!H884='ФОРМУЛЫ!'!$B$4,Расчет!G884*Расчет!$N$28,IF(Расчет!H884='ФОРМУЛЫ!'!$B$5,Расчет!G884,IF(Расчет!H884='ФОРМУЛЫ!'!$B$6,Расчет!G884*Расчет!$O$28,0)))</f>
        <v>0</v>
      </c>
      <c r="B870" s="3">
        <f>A870*Расчет!E884</f>
        <v>0</v>
      </c>
      <c r="C870" s="3">
        <f>IF(Расчет!J884='ФОРМУЛЫ!'!$B$3,Расчет!G884*Расчет!I884/100,IF(Расчет!J884='ФОРМУЛЫ!'!$B$4,Расчет!I884*Расчет!$N$28,IF(Расчет!J884='ФОРМУЛЫ!'!$B$5,Расчет!I884,IF(Расчет!J884='ФОРМУЛЫ!'!$B$6,Расчет!I884*Расчет!$O$28,0))))</f>
        <v>0</v>
      </c>
      <c r="D870" s="3">
        <f>C870*Расчет!E884</f>
        <v>0</v>
      </c>
      <c r="E870" s="3">
        <f t="shared" si="105"/>
        <v>0</v>
      </c>
      <c r="F870" s="3">
        <f>E870*Расчет!E884</f>
        <v>0</v>
      </c>
      <c r="G870" s="3">
        <f>IF(Расчет!M884="",'ФОРМУЛЫ!'!E870*(100+Расчет!$M$28)/100,'ФОРМУЛЫ!'!E870*(100+Расчет!M884)/100)</f>
        <v>0</v>
      </c>
      <c r="H870" s="7">
        <f>IF(Расчет!M884="",ROUND(Расчет!K884*(1+Расчет!$M$28/100),0),ROUND(Расчет!K884*(1+Расчет!M884/100),0))</f>
        <v>0</v>
      </c>
      <c r="I870" s="7">
        <f>IF(Расчет!M884="",(Расчет!$M$28+100)/100,(Расчет!M884+100)/100)</f>
        <v>1.2</v>
      </c>
      <c r="J870" s="5">
        <f>IF(Расчет!P884="",IF($O$16=0,'ФОРМУЛЫ!'!H870,ROUND(Расчет!K884*'ФОРМУЛЫ!'!I870+L870,0)),Расчет!P884)</f>
        <v>0</v>
      </c>
      <c r="K870" s="5">
        <f>J870*Расчет!E884</f>
        <v>0</v>
      </c>
      <c r="L870" s="3">
        <f>IF($O$16=0,0,$M$16*(Расчет!K884/$O$16))</f>
        <v>0</v>
      </c>
      <c r="O870" s="3">
        <f>IF(Расчет!P884=0,Расчет!L884,0)</f>
        <v>0</v>
      </c>
      <c r="P870" s="12">
        <f t="shared" si="106"/>
        <v>0</v>
      </c>
      <c r="Q870" s="3">
        <f>IF(Расчет!H884='ФОРМУЛЫ!'!$B$5,'ФОРМУЛЫ!'!A870,0)</f>
        <v>0</v>
      </c>
      <c r="R870" s="3">
        <f>IF(Расчет!H884='ФОРМУЛЫ!'!$B$4,'ФОРМУЛЫ!'!A870,0)</f>
        <v>0</v>
      </c>
      <c r="S870" s="3">
        <f>IF(Расчет!H884='ФОРМУЛЫ!'!$B$6,'ФОРМУЛЫ!'!A870,0)</f>
        <v>0</v>
      </c>
      <c r="T870" s="5">
        <f>ROUND((IF(Расчет!R884='ФОРМУЛЫ!'!$E$3,(A870-A870/1.18),IF(Расчет!R884='ФОРМУЛЫ!'!$E$4,0,IF(Расчет!R884='ФОРМУЛЫ!'!$E$5,(A870-A870/1.1),X))))*Расчет!E884,2)</f>
        <v>0</v>
      </c>
      <c r="U870" s="3">
        <f>ROUND((IF(Расчет!R884='ФОРМУЛЫ!'!$E$3,(J870-J870/1.18),IF(Расчет!R884='ФОРМУЛЫ!'!$E$4,0,IF(Расчет!R884='ФОРМУЛЫ!'!$E$5,(J870-J870/1.1),X))))*Расчет!E884,2)</f>
        <v>0</v>
      </c>
      <c r="V870" s="3">
        <f>ROUND((J870-J870/1.18)*Расчет!E884,2)</f>
        <v>0</v>
      </c>
      <c r="W870" s="3">
        <f>ROUND(A870*Расчет!E884*0.21/365,2)</f>
        <v>0</v>
      </c>
      <c r="X870" s="3">
        <f t="shared" si="107"/>
        <v>0</v>
      </c>
      <c r="Y870" s="3">
        <f>IF(($Q$2-Расчет!X884)&gt;0,($Q$2-Расчет!X884),0)</f>
        <v>0</v>
      </c>
      <c r="Z870" s="3">
        <f t="shared" si="108"/>
        <v>0</v>
      </c>
      <c r="AA870" s="3">
        <f>IF(IF(Y870&gt;0,$Q$3-$Q$2,$Q$3-Расчет!X884)&gt;0,IF(Y870&gt;0,$Q$3-$Q$2,$Q$3-Расчет!X884),0)</f>
        <v>0</v>
      </c>
      <c r="AB870" s="3">
        <f t="shared" si="109"/>
        <v>0</v>
      </c>
      <c r="AC870" s="3">
        <f>IF(IF(AA870&gt;0,$Q$4-$Q$3,$Q$4-Расчет!X884)&gt;0,IF(AA870&gt;0,$Q$4-$Q$3,$Q$4-Расчет!X884),0)</f>
        <v>0</v>
      </c>
      <c r="AD870" s="3">
        <f t="shared" si="110"/>
        <v>0</v>
      </c>
      <c r="AE870" s="3">
        <f>IF(IF(AC870&gt;0,$Q$5-$Q$4,$Q$5-Расчет!X884)&gt;0,IF(AC870&gt;0,$Q$5-$Q$4,$Q$5-Расчет!X884),0)</f>
        <v>0</v>
      </c>
      <c r="AF870" s="3">
        <f t="shared" si="111"/>
        <v>0</v>
      </c>
      <c r="AG870" s="3">
        <f>IF(IF(AE870&gt;0,$Q$6-$Q$5,$Q$6-Расчет!X884)&gt;0,IF(AE870&gt;0,$Q$6-$Q$5,$Q$6-Расчет!X884),0)</f>
        <v>0</v>
      </c>
      <c r="AH870" s="3">
        <f t="shared" si="112"/>
        <v>0</v>
      </c>
    </row>
    <row r="871" spans="1:34" x14ac:dyDescent="0.25">
      <c r="A871" s="3">
        <f>IF(Расчет!H885='ФОРМУЛЫ!'!$B$4,Расчет!G885*Расчет!$N$28,IF(Расчет!H885='ФОРМУЛЫ!'!$B$5,Расчет!G885,IF(Расчет!H885='ФОРМУЛЫ!'!$B$6,Расчет!G885*Расчет!$O$28,0)))</f>
        <v>0</v>
      </c>
      <c r="B871" s="3">
        <f>A871*Расчет!E885</f>
        <v>0</v>
      </c>
      <c r="C871" s="3">
        <f>IF(Расчет!J885='ФОРМУЛЫ!'!$B$3,Расчет!G885*Расчет!I885/100,IF(Расчет!J885='ФОРМУЛЫ!'!$B$4,Расчет!I885*Расчет!$N$28,IF(Расчет!J885='ФОРМУЛЫ!'!$B$5,Расчет!I885,IF(Расчет!J885='ФОРМУЛЫ!'!$B$6,Расчет!I885*Расчет!$O$28,0))))</f>
        <v>0</v>
      </c>
      <c r="D871" s="3">
        <f>C871*Расчет!E885</f>
        <v>0</v>
      </c>
      <c r="E871" s="3">
        <f t="shared" si="105"/>
        <v>0</v>
      </c>
      <c r="F871" s="3">
        <f>E871*Расчет!E885</f>
        <v>0</v>
      </c>
      <c r="G871" s="3">
        <f>IF(Расчет!M885="",'ФОРМУЛЫ!'!E871*(100+Расчет!$M$28)/100,'ФОРМУЛЫ!'!E871*(100+Расчет!M885)/100)</f>
        <v>0</v>
      </c>
      <c r="H871" s="7">
        <f>IF(Расчет!M885="",ROUND(Расчет!K885*(1+Расчет!$M$28/100),0),ROUND(Расчет!K885*(1+Расчет!M885/100),0))</f>
        <v>0</v>
      </c>
      <c r="I871" s="7">
        <f>IF(Расчет!M885="",(Расчет!$M$28+100)/100,(Расчет!M885+100)/100)</f>
        <v>1.2</v>
      </c>
      <c r="J871" s="5">
        <f>IF(Расчет!P885="",IF($O$16=0,'ФОРМУЛЫ!'!H871,ROUND(Расчет!K885*'ФОРМУЛЫ!'!I871+L871,0)),Расчет!P885)</f>
        <v>0</v>
      </c>
      <c r="K871" s="5">
        <f>J871*Расчет!E885</f>
        <v>0</v>
      </c>
      <c r="L871" s="3">
        <f>IF($O$16=0,0,$M$16*(Расчет!K885/$O$16))</f>
        <v>0</v>
      </c>
      <c r="O871" s="3">
        <f>IF(Расчет!P885=0,Расчет!L885,0)</f>
        <v>0</v>
      </c>
      <c r="P871" s="12">
        <f t="shared" si="106"/>
        <v>0</v>
      </c>
      <c r="Q871" s="3">
        <f>IF(Расчет!H885='ФОРМУЛЫ!'!$B$5,'ФОРМУЛЫ!'!A871,0)</f>
        <v>0</v>
      </c>
      <c r="R871" s="3">
        <f>IF(Расчет!H885='ФОРМУЛЫ!'!$B$4,'ФОРМУЛЫ!'!A871,0)</f>
        <v>0</v>
      </c>
      <c r="S871" s="3">
        <f>IF(Расчет!H885='ФОРМУЛЫ!'!$B$6,'ФОРМУЛЫ!'!A871,0)</f>
        <v>0</v>
      </c>
      <c r="T871" s="5">
        <f>ROUND((IF(Расчет!R885='ФОРМУЛЫ!'!$E$3,(A871-A871/1.18),IF(Расчет!R885='ФОРМУЛЫ!'!$E$4,0,IF(Расчет!R885='ФОРМУЛЫ!'!$E$5,(A871-A871/1.1),X))))*Расчет!E885,2)</f>
        <v>0</v>
      </c>
      <c r="U871" s="3">
        <f>ROUND((IF(Расчет!R885='ФОРМУЛЫ!'!$E$3,(J871-J871/1.18),IF(Расчет!R885='ФОРМУЛЫ!'!$E$4,0,IF(Расчет!R885='ФОРМУЛЫ!'!$E$5,(J871-J871/1.1),X))))*Расчет!E885,2)</f>
        <v>0</v>
      </c>
      <c r="V871" s="3">
        <f>ROUND((J871-J871/1.18)*Расчет!E885,2)</f>
        <v>0</v>
      </c>
      <c r="W871" s="3">
        <f>ROUND(A871*Расчет!E885*0.21/365,2)</f>
        <v>0</v>
      </c>
      <c r="X871" s="3">
        <f t="shared" si="107"/>
        <v>0</v>
      </c>
      <c r="Y871" s="3">
        <f>IF(($Q$2-Расчет!X885)&gt;0,($Q$2-Расчет!X885),0)</f>
        <v>0</v>
      </c>
      <c r="Z871" s="3">
        <f t="shared" si="108"/>
        <v>0</v>
      </c>
      <c r="AA871" s="3">
        <f>IF(IF(Y871&gt;0,$Q$3-$Q$2,$Q$3-Расчет!X885)&gt;0,IF(Y871&gt;0,$Q$3-$Q$2,$Q$3-Расчет!X885),0)</f>
        <v>0</v>
      </c>
      <c r="AB871" s="3">
        <f t="shared" si="109"/>
        <v>0</v>
      </c>
      <c r="AC871" s="3">
        <f>IF(IF(AA871&gt;0,$Q$4-$Q$3,$Q$4-Расчет!X885)&gt;0,IF(AA871&gt;0,$Q$4-$Q$3,$Q$4-Расчет!X885),0)</f>
        <v>0</v>
      </c>
      <c r="AD871" s="3">
        <f t="shared" si="110"/>
        <v>0</v>
      </c>
      <c r="AE871" s="3">
        <f>IF(IF(AC871&gt;0,$Q$5-$Q$4,$Q$5-Расчет!X885)&gt;0,IF(AC871&gt;0,$Q$5-$Q$4,$Q$5-Расчет!X885),0)</f>
        <v>0</v>
      </c>
      <c r="AF871" s="3">
        <f t="shared" si="111"/>
        <v>0</v>
      </c>
      <c r="AG871" s="3">
        <f>IF(IF(AE871&gt;0,$Q$6-$Q$5,$Q$6-Расчет!X885)&gt;0,IF(AE871&gt;0,$Q$6-$Q$5,$Q$6-Расчет!X885),0)</f>
        <v>0</v>
      </c>
      <c r="AH871" s="3">
        <f t="shared" si="112"/>
        <v>0</v>
      </c>
    </row>
    <row r="872" spans="1:34" x14ac:dyDescent="0.25">
      <c r="A872" s="3">
        <f>IF(Расчет!H886='ФОРМУЛЫ!'!$B$4,Расчет!G886*Расчет!$N$28,IF(Расчет!H886='ФОРМУЛЫ!'!$B$5,Расчет!G886,IF(Расчет!H886='ФОРМУЛЫ!'!$B$6,Расчет!G886*Расчет!$O$28,0)))</f>
        <v>0</v>
      </c>
      <c r="B872" s="3">
        <f>A872*Расчет!E886</f>
        <v>0</v>
      </c>
      <c r="C872" s="3">
        <f>IF(Расчет!J886='ФОРМУЛЫ!'!$B$3,Расчет!G886*Расчет!I886/100,IF(Расчет!J886='ФОРМУЛЫ!'!$B$4,Расчет!I886*Расчет!$N$28,IF(Расчет!J886='ФОРМУЛЫ!'!$B$5,Расчет!I886,IF(Расчет!J886='ФОРМУЛЫ!'!$B$6,Расчет!I886*Расчет!$O$28,0))))</f>
        <v>0</v>
      </c>
      <c r="D872" s="3">
        <f>C872*Расчет!E886</f>
        <v>0</v>
      </c>
      <c r="E872" s="3">
        <f t="shared" si="105"/>
        <v>0</v>
      </c>
      <c r="F872" s="3">
        <f>E872*Расчет!E886</f>
        <v>0</v>
      </c>
      <c r="G872" s="3">
        <f>IF(Расчет!M886="",'ФОРМУЛЫ!'!E872*(100+Расчет!$M$28)/100,'ФОРМУЛЫ!'!E872*(100+Расчет!M886)/100)</f>
        <v>0</v>
      </c>
      <c r="H872" s="7">
        <f>IF(Расчет!M886="",ROUND(Расчет!K886*(1+Расчет!$M$28/100),0),ROUND(Расчет!K886*(1+Расчет!M886/100),0))</f>
        <v>0</v>
      </c>
      <c r="I872" s="7">
        <f>IF(Расчет!M886="",(Расчет!$M$28+100)/100,(Расчет!M886+100)/100)</f>
        <v>1.2</v>
      </c>
      <c r="J872" s="5">
        <f>IF(Расчет!P886="",IF($O$16=0,'ФОРМУЛЫ!'!H872,ROUND(Расчет!K886*'ФОРМУЛЫ!'!I872+L872,0)),Расчет!P886)</f>
        <v>0</v>
      </c>
      <c r="K872" s="5">
        <f>J872*Расчет!E886</f>
        <v>0</v>
      </c>
      <c r="L872" s="3">
        <f>IF($O$16=0,0,$M$16*(Расчет!K886/$O$16))</f>
        <v>0</v>
      </c>
      <c r="O872" s="3">
        <f>IF(Расчет!P886=0,Расчет!L886,0)</f>
        <v>0</v>
      </c>
      <c r="P872" s="12">
        <f t="shared" si="106"/>
        <v>0</v>
      </c>
      <c r="Q872" s="3">
        <f>IF(Расчет!H886='ФОРМУЛЫ!'!$B$5,'ФОРМУЛЫ!'!A872,0)</f>
        <v>0</v>
      </c>
      <c r="R872" s="3">
        <f>IF(Расчет!H886='ФОРМУЛЫ!'!$B$4,'ФОРМУЛЫ!'!A872,0)</f>
        <v>0</v>
      </c>
      <c r="S872" s="3">
        <f>IF(Расчет!H886='ФОРМУЛЫ!'!$B$6,'ФОРМУЛЫ!'!A872,0)</f>
        <v>0</v>
      </c>
      <c r="T872" s="5">
        <f>ROUND((IF(Расчет!R886='ФОРМУЛЫ!'!$E$3,(A872-A872/1.18),IF(Расчет!R886='ФОРМУЛЫ!'!$E$4,0,IF(Расчет!R886='ФОРМУЛЫ!'!$E$5,(A872-A872/1.1),X))))*Расчет!E886,2)</f>
        <v>0</v>
      </c>
      <c r="U872" s="3">
        <f>ROUND((IF(Расчет!R886='ФОРМУЛЫ!'!$E$3,(J872-J872/1.18),IF(Расчет!R886='ФОРМУЛЫ!'!$E$4,0,IF(Расчет!R886='ФОРМУЛЫ!'!$E$5,(J872-J872/1.1),X))))*Расчет!E886,2)</f>
        <v>0</v>
      </c>
      <c r="V872" s="3">
        <f>ROUND((J872-J872/1.18)*Расчет!E886,2)</f>
        <v>0</v>
      </c>
      <c r="W872" s="3">
        <f>ROUND(A872*Расчет!E886*0.21/365,2)</f>
        <v>0</v>
      </c>
      <c r="X872" s="3">
        <f t="shared" si="107"/>
        <v>0</v>
      </c>
      <c r="Y872" s="3">
        <f>IF(($Q$2-Расчет!X886)&gt;0,($Q$2-Расчет!X886),0)</f>
        <v>0</v>
      </c>
      <c r="Z872" s="3">
        <f t="shared" si="108"/>
        <v>0</v>
      </c>
      <c r="AA872" s="3">
        <f>IF(IF(Y872&gt;0,$Q$3-$Q$2,$Q$3-Расчет!X886)&gt;0,IF(Y872&gt;0,$Q$3-$Q$2,$Q$3-Расчет!X886),0)</f>
        <v>0</v>
      </c>
      <c r="AB872" s="3">
        <f t="shared" si="109"/>
        <v>0</v>
      </c>
      <c r="AC872" s="3">
        <f>IF(IF(AA872&gt;0,$Q$4-$Q$3,$Q$4-Расчет!X886)&gt;0,IF(AA872&gt;0,$Q$4-$Q$3,$Q$4-Расчет!X886),0)</f>
        <v>0</v>
      </c>
      <c r="AD872" s="3">
        <f t="shared" si="110"/>
        <v>0</v>
      </c>
      <c r="AE872" s="3">
        <f>IF(IF(AC872&gt;0,$Q$5-$Q$4,$Q$5-Расчет!X886)&gt;0,IF(AC872&gt;0,$Q$5-$Q$4,$Q$5-Расчет!X886),0)</f>
        <v>0</v>
      </c>
      <c r="AF872" s="3">
        <f t="shared" si="111"/>
        <v>0</v>
      </c>
      <c r="AG872" s="3">
        <f>IF(IF(AE872&gt;0,$Q$6-$Q$5,$Q$6-Расчет!X886)&gt;0,IF(AE872&gt;0,$Q$6-$Q$5,$Q$6-Расчет!X886),0)</f>
        <v>0</v>
      </c>
      <c r="AH872" s="3">
        <f t="shared" si="112"/>
        <v>0</v>
      </c>
    </row>
    <row r="873" spans="1:34" x14ac:dyDescent="0.25">
      <c r="A873" s="3">
        <f>IF(Расчет!H887='ФОРМУЛЫ!'!$B$4,Расчет!G887*Расчет!$N$28,IF(Расчет!H887='ФОРМУЛЫ!'!$B$5,Расчет!G887,IF(Расчет!H887='ФОРМУЛЫ!'!$B$6,Расчет!G887*Расчет!$O$28,0)))</f>
        <v>0</v>
      </c>
      <c r="B873" s="3">
        <f>A873*Расчет!E887</f>
        <v>0</v>
      </c>
      <c r="C873" s="3">
        <f>IF(Расчет!J887='ФОРМУЛЫ!'!$B$3,Расчет!G887*Расчет!I887/100,IF(Расчет!J887='ФОРМУЛЫ!'!$B$4,Расчет!I887*Расчет!$N$28,IF(Расчет!J887='ФОРМУЛЫ!'!$B$5,Расчет!I887,IF(Расчет!J887='ФОРМУЛЫ!'!$B$6,Расчет!I887*Расчет!$O$28,0))))</f>
        <v>0</v>
      </c>
      <c r="D873" s="3">
        <f>C873*Расчет!E887</f>
        <v>0</v>
      </c>
      <c r="E873" s="3">
        <f t="shared" si="105"/>
        <v>0</v>
      </c>
      <c r="F873" s="3">
        <f>E873*Расчет!E887</f>
        <v>0</v>
      </c>
      <c r="G873" s="3">
        <f>IF(Расчет!M887="",'ФОРМУЛЫ!'!E873*(100+Расчет!$M$28)/100,'ФОРМУЛЫ!'!E873*(100+Расчет!M887)/100)</f>
        <v>0</v>
      </c>
      <c r="H873" s="7">
        <f>IF(Расчет!M887="",ROUND(Расчет!K887*(1+Расчет!$M$28/100),0),ROUND(Расчет!K887*(1+Расчет!M887/100),0))</f>
        <v>0</v>
      </c>
      <c r="I873" s="7">
        <f>IF(Расчет!M887="",(Расчет!$M$28+100)/100,(Расчет!M887+100)/100)</f>
        <v>1.2</v>
      </c>
      <c r="J873" s="5">
        <f>IF(Расчет!P887="",IF($O$16=0,'ФОРМУЛЫ!'!H873,ROUND(Расчет!K887*'ФОРМУЛЫ!'!I873+L873,0)),Расчет!P887)</f>
        <v>0</v>
      </c>
      <c r="K873" s="5">
        <f>J873*Расчет!E887</f>
        <v>0</v>
      </c>
      <c r="L873" s="3">
        <f>IF($O$16=0,0,$M$16*(Расчет!K887/$O$16))</f>
        <v>0</v>
      </c>
      <c r="O873" s="3">
        <f>IF(Расчет!P887=0,Расчет!L887,0)</f>
        <v>0</v>
      </c>
      <c r="P873" s="12">
        <f t="shared" si="106"/>
        <v>0</v>
      </c>
      <c r="Q873" s="3">
        <f>IF(Расчет!H887='ФОРМУЛЫ!'!$B$5,'ФОРМУЛЫ!'!A873,0)</f>
        <v>0</v>
      </c>
      <c r="R873" s="3">
        <f>IF(Расчет!H887='ФОРМУЛЫ!'!$B$4,'ФОРМУЛЫ!'!A873,0)</f>
        <v>0</v>
      </c>
      <c r="S873" s="3">
        <f>IF(Расчет!H887='ФОРМУЛЫ!'!$B$6,'ФОРМУЛЫ!'!A873,0)</f>
        <v>0</v>
      </c>
      <c r="T873" s="5">
        <f>ROUND((IF(Расчет!R887='ФОРМУЛЫ!'!$E$3,(A873-A873/1.18),IF(Расчет!R887='ФОРМУЛЫ!'!$E$4,0,IF(Расчет!R887='ФОРМУЛЫ!'!$E$5,(A873-A873/1.1),X))))*Расчет!E887,2)</f>
        <v>0</v>
      </c>
      <c r="U873" s="3">
        <f>ROUND((IF(Расчет!R887='ФОРМУЛЫ!'!$E$3,(J873-J873/1.18),IF(Расчет!R887='ФОРМУЛЫ!'!$E$4,0,IF(Расчет!R887='ФОРМУЛЫ!'!$E$5,(J873-J873/1.1),X))))*Расчет!E887,2)</f>
        <v>0</v>
      </c>
      <c r="V873" s="3">
        <f>ROUND((J873-J873/1.18)*Расчет!E887,2)</f>
        <v>0</v>
      </c>
      <c r="W873" s="3">
        <f>ROUND(A873*Расчет!E887*0.21/365,2)</f>
        <v>0</v>
      </c>
      <c r="X873" s="3">
        <f t="shared" si="107"/>
        <v>0</v>
      </c>
      <c r="Y873" s="3">
        <f>IF(($Q$2-Расчет!X887)&gt;0,($Q$2-Расчет!X887),0)</f>
        <v>0</v>
      </c>
      <c r="Z873" s="3">
        <f t="shared" si="108"/>
        <v>0</v>
      </c>
      <c r="AA873" s="3">
        <f>IF(IF(Y873&gt;0,$Q$3-$Q$2,$Q$3-Расчет!X887)&gt;0,IF(Y873&gt;0,$Q$3-$Q$2,$Q$3-Расчет!X887),0)</f>
        <v>0</v>
      </c>
      <c r="AB873" s="3">
        <f t="shared" si="109"/>
        <v>0</v>
      </c>
      <c r="AC873" s="3">
        <f>IF(IF(AA873&gt;0,$Q$4-$Q$3,$Q$4-Расчет!X887)&gt;0,IF(AA873&gt;0,$Q$4-$Q$3,$Q$4-Расчет!X887),0)</f>
        <v>0</v>
      </c>
      <c r="AD873" s="3">
        <f t="shared" si="110"/>
        <v>0</v>
      </c>
      <c r="AE873" s="3">
        <f>IF(IF(AC873&gt;0,$Q$5-$Q$4,$Q$5-Расчет!X887)&gt;0,IF(AC873&gt;0,$Q$5-$Q$4,$Q$5-Расчет!X887),0)</f>
        <v>0</v>
      </c>
      <c r="AF873" s="3">
        <f t="shared" si="111"/>
        <v>0</v>
      </c>
      <c r="AG873" s="3">
        <f>IF(IF(AE873&gt;0,$Q$6-$Q$5,$Q$6-Расчет!X887)&gt;0,IF(AE873&gt;0,$Q$6-$Q$5,$Q$6-Расчет!X887),0)</f>
        <v>0</v>
      </c>
      <c r="AH873" s="3">
        <f t="shared" si="112"/>
        <v>0</v>
      </c>
    </row>
    <row r="874" spans="1:34" x14ac:dyDescent="0.25">
      <c r="A874" s="3">
        <f>IF(Расчет!H888='ФОРМУЛЫ!'!$B$4,Расчет!G888*Расчет!$N$28,IF(Расчет!H888='ФОРМУЛЫ!'!$B$5,Расчет!G888,IF(Расчет!H888='ФОРМУЛЫ!'!$B$6,Расчет!G888*Расчет!$O$28,0)))</f>
        <v>0</v>
      </c>
      <c r="B874" s="3">
        <f>A874*Расчет!E888</f>
        <v>0</v>
      </c>
      <c r="C874" s="3">
        <f>IF(Расчет!J888='ФОРМУЛЫ!'!$B$3,Расчет!G888*Расчет!I888/100,IF(Расчет!J888='ФОРМУЛЫ!'!$B$4,Расчет!I888*Расчет!$N$28,IF(Расчет!J888='ФОРМУЛЫ!'!$B$5,Расчет!I888,IF(Расчет!J888='ФОРМУЛЫ!'!$B$6,Расчет!I888*Расчет!$O$28,0))))</f>
        <v>0</v>
      </c>
      <c r="D874" s="3">
        <f>C874*Расчет!E888</f>
        <v>0</v>
      </c>
      <c r="E874" s="3">
        <f t="shared" si="105"/>
        <v>0</v>
      </c>
      <c r="F874" s="3">
        <f>E874*Расчет!E888</f>
        <v>0</v>
      </c>
      <c r="G874" s="3">
        <f>IF(Расчет!M888="",'ФОРМУЛЫ!'!E874*(100+Расчет!$M$28)/100,'ФОРМУЛЫ!'!E874*(100+Расчет!M888)/100)</f>
        <v>0</v>
      </c>
      <c r="H874" s="7">
        <f>IF(Расчет!M888="",ROUND(Расчет!K888*(1+Расчет!$M$28/100),0),ROUND(Расчет!K888*(1+Расчет!M888/100),0))</f>
        <v>0</v>
      </c>
      <c r="I874" s="7">
        <f>IF(Расчет!M888="",(Расчет!$M$28+100)/100,(Расчет!M888+100)/100)</f>
        <v>1.2</v>
      </c>
      <c r="J874" s="5">
        <f>IF(Расчет!P888="",IF($O$16=0,'ФОРМУЛЫ!'!H874,ROUND(Расчет!K888*'ФОРМУЛЫ!'!I874+L874,0)),Расчет!P888)</f>
        <v>0</v>
      </c>
      <c r="K874" s="5">
        <f>J874*Расчет!E888</f>
        <v>0</v>
      </c>
      <c r="L874" s="3">
        <f>IF($O$16=0,0,$M$16*(Расчет!K888/$O$16))</f>
        <v>0</v>
      </c>
      <c r="O874" s="3">
        <f>IF(Расчет!P888=0,Расчет!L888,0)</f>
        <v>0</v>
      </c>
      <c r="P874" s="12">
        <f t="shared" si="106"/>
        <v>0</v>
      </c>
      <c r="Q874" s="3">
        <f>IF(Расчет!H888='ФОРМУЛЫ!'!$B$5,'ФОРМУЛЫ!'!A874,0)</f>
        <v>0</v>
      </c>
      <c r="R874" s="3">
        <f>IF(Расчет!H888='ФОРМУЛЫ!'!$B$4,'ФОРМУЛЫ!'!A874,0)</f>
        <v>0</v>
      </c>
      <c r="S874" s="3">
        <f>IF(Расчет!H888='ФОРМУЛЫ!'!$B$6,'ФОРМУЛЫ!'!A874,0)</f>
        <v>0</v>
      </c>
      <c r="T874" s="5">
        <f>ROUND((IF(Расчет!R888='ФОРМУЛЫ!'!$E$3,(A874-A874/1.18),IF(Расчет!R888='ФОРМУЛЫ!'!$E$4,0,IF(Расчет!R888='ФОРМУЛЫ!'!$E$5,(A874-A874/1.1),X))))*Расчет!E888,2)</f>
        <v>0</v>
      </c>
      <c r="U874" s="3">
        <f>ROUND((IF(Расчет!R888='ФОРМУЛЫ!'!$E$3,(J874-J874/1.18),IF(Расчет!R888='ФОРМУЛЫ!'!$E$4,0,IF(Расчет!R888='ФОРМУЛЫ!'!$E$5,(J874-J874/1.1),X))))*Расчет!E888,2)</f>
        <v>0</v>
      </c>
      <c r="V874" s="3">
        <f>ROUND((J874-J874/1.18)*Расчет!E888,2)</f>
        <v>0</v>
      </c>
      <c r="W874" s="3">
        <f>ROUND(A874*Расчет!E888*0.21/365,2)</f>
        <v>0</v>
      </c>
      <c r="X874" s="3">
        <f t="shared" si="107"/>
        <v>0</v>
      </c>
      <c r="Y874" s="3">
        <f>IF(($Q$2-Расчет!X888)&gt;0,($Q$2-Расчет!X888),0)</f>
        <v>0</v>
      </c>
      <c r="Z874" s="3">
        <f t="shared" si="108"/>
        <v>0</v>
      </c>
      <c r="AA874" s="3">
        <f>IF(IF(Y874&gt;0,$Q$3-$Q$2,$Q$3-Расчет!X888)&gt;0,IF(Y874&gt;0,$Q$3-$Q$2,$Q$3-Расчет!X888),0)</f>
        <v>0</v>
      </c>
      <c r="AB874" s="3">
        <f t="shared" si="109"/>
        <v>0</v>
      </c>
      <c r="AC874" s="3">
        <f>IF(IF(AA874&gt;0,$Q$4-$Q$3,$Q$4-Расчет!X888)&gt;0,IF(AA874&gt;0,$Q$4-$Q$3,$Q$4-Расчет!X888),0)</f>
        <v>0</v>
      </c>
      <c r="AD874" s="3">
        <f t="shared" si="110"/>
        <v>0</v>
      </c>
      <c r="AE874" s="3">
        <f>IF(IF(AC874&gt;0,$Q$5-$Q$4,$Q$5-Расчет!X888)&gt;0,IF(AC874&gt;0,$Q$5-$Q$4,$Q$5-Расчет!X888),0)</f>
        <v>0</v>
      </c>
      <c r="AF874" s="3">
        <f t="shared" si="111"/>
        <v>0</v>
      </c>
      <c r="AG874" s="3">
        <f>IF(IF(AE874&gt;0,$Q$6-$Q$5,$Q$6-Расчет!X888)&gt;0,IF(AE874&gt;0,$Q$6-$Q$5,$Q$6-Расчет!X888),0)</f>
        <v>0</v>
      </c>
      <c r="AH874" s="3">
        <f t="shared" si="112"/>
        <v>0</v>
      </c>
    </row>
    <row r="875" spans="1:34" x14ac:dyDescent="0.25">
      <c r="A875" s="3">
        <f>IF(Расчет!H889='ФОРМУЛЫ!'!$B$4,Расчет!G889*Расчет!$N$28,IF(Расчет!H889='ФОРМУЛЫ!'!$B$5,Расчет!G889,IF(Расчет!H889='ФОРМУЛЫ!'!$B$6,Расчет!G889*Расчет!$O$28,0)))</f>
        <v>0</v>
      </c>
      <c r="B875" s="3">
        <f>A875*Расчет!E889</f>
        <v>0</v>
      </c>
      <c r="C875" s="3">
        <f>IF(Расчет!J889='ФОРМУЛЫ!'!$B$3,Расчет!G889*Расчет!I889/100,IF(Расчет!J889='ФОРМУЛЫ!'!$B$4,Расчет!I889*Расчет!$N$28,IF(Расчет!J889='ФОРМУЛЫ!'!$B$5,Расчет!I889,IF(Расчет!J889='ФОРМУЛЫ!'!$B$6,Расчет!I889*Расчет!$O$28,0))))</f>
        <v>0</v>
      </c>
      <c r="D875" s="3">
        <f>C875*Расчет!E889</f>
        <v>0</v>
      </c>
      <c r="E875" s="3">
        <f t="shared" si="105"/>
        <v>0</v>
      </c>
      <c r="F875" s="3">
        <f>E875*Расчет!E889</f>
        <v>0</v>
      </c>
      <c r="G875" s="3">
        <f>IF(Расчет!M889="",'ФОРМУЛЫ!'!E875*(100+Расчет!$M$28)/100,'ФОРМУЛЫ!'!E875*(100+Расчет!M889)/100)</f>
        <v>0</v>
      </c>
      <c r="H875" s="7">
        <f>IF(Расчет!M889="",ROUND(Расчет!K889*(1+Расчет!$M$28/100),0),ROUND(Расчет!K889*(1+Расчет!M889/100),0))</f>
        <v>0</v>
      </c>
      <c r="I875" s="7">
        <f>IF(Расчет!M889="",(Расчет!$M$28+100)/100,(Расчет!M889+100)/100)</f>
        <v>1.2</v>
      </c>
      <c r="J875" s="5">
        <f>IF(Расчет!P889="",IF($O$16=0,'ФОРМУЛЫ!'!H875,ROUND(Расчет!K889*'ФОРМУЛЫ!'!I875+L875,0)),Расчет!P889)</f>
        <v>0</v>
      </c>
      <c r="K875" s="5">
        <f>J875*Расчет!E889</f>
        <v>0</v>
      </c>
      <c r="L875" s="3">
        <f>IF($O$16=0,0,$M$16*(Расчет!K889/$O$16))</f>
        <v>0</v>
      </c>
      <c r="O875" s="3">
        <f>IF(Расчет!P889=0,Расчет!L889,0)</f>
        <v>0</v>
      </c>
      <c r="P875" s="12">
        <f t="shared" si="106"/>
        <v>0</v>
      </c>
      <c r="Q875" s="3">
        <f>IF(Расчет!H889='ФОРМУЛЫ!'!$B$5,'ФОРМУЛЫ!'!A875,0)</f>
        <v>0</v>
      </c>
      <c r="R875" s="3">
        <f>IF(Расчет!H889='ФОРМУЛЫ!'!$B$4,'ФОРМУЛЫ!'!A875,0)</f>
        <v>0</v>
      </c>
      <c r="S875" s="3">
        <f>IF(Расчет!H889='ФОРМУЛЫ!'!$B$6,'ФОРМУЛЫ!'!A875,0)</f>
        <v>0</v>
      </c>
      <c r="T875" s="5">
        <f>ROUND((IF(Расчет!R889='ФОРМУЛЫ!'!$E$3,(A875-A875/1.18),IF(Расчет!R889='ФОРМУЛЫ!'!$E$4,0,IF(Расчет!R889='ФОРМУЛЫ!'!$E$5,(A875-A875/1.1),X))))*Расчет!E889,2)</f>
        <v>0</v>
      </c>
      <c r="U875" s="3">
        <f>ROUND((IF(Расчет!R889='ФОРМУЛЫ!'!$E$3,(J875-J875/1.18),IF(Расчет!R889='ФОРМУЛЫ!'!$E$4,0,IF(Расчет!R889='ФОРМУЛЫ!'!$E$5,(J875-J875/1.1),X))))*Расчет!E889,2)</f>
        <v>0</v>
      </c>
      <c r="V875" s="3">
        <f>ROUND((J875-J875/1.18)*Расчет!E889,2)</f>
        <v>0</v>
      </c>
      <c r="W875" s="3">
        <f>ROUND(A875*Расчет!E889*0.21/365,2)</f>
        <v>0</v>
      </c>
      <c r="X875" s="3">
        <f t="shared" si="107"/>
        <v>0</v>
      </c>
      <c r="Y875" s="3">
        <f>IF(($Q$2-Расчет!X889)&gt;0,($Q$2-Расчет!X889),0)</f>
        <v>0</v>
      </c>
      <c r="Z875" s="3">
        <f t="shared" si="108"/>
        <v>0</v>
      </c>
      <c r="AA875" s="3">
        <f>IF(IF(Y875&gt;0,$Q$3-$Q$2,$Q$3-Расчет!X889)&gt;0,IF(Y875&gt;0,$Q$3-$Q$2,$Q$3-Расчет!X889),0)</f>
        <v>0</v>
      </c>
      <c r="AB875" s="3">
        <f t="shared" si="109"/>
        <v>0</v>
      </c>
      <c r="AC875" s="3">
        <f>IF(IF(AA875&gt;0,$Q$4-$Q$3,$Q$4-Расчет!X889)&gt;0,IF(AA875&gt;0,$Q$4-$Q$3,$Q$4-Расчет!X889),0)</f>
        <v>0</v>
      </c>
      <c r="AD875" s="3">
        <f t="shared" si="110"/>
        <v>0</v>
      </c>
      <c r="AE875" s="3">
        <f>IF(IF(AC875&gt;0,$Q$5-$Q$4,$Q$5-Расчет!X889)&gt;0,IF(AC875&gt;0,$Q$5-$Q$4,$Q$5-Расчет!X889),0)</f>
        <v>0</v>
      </c>
      <c r="AF875" s="3">
        <f t="shared" si="111"/>
        <v>0</v>
      </c>
      <c r="AG875" s="3">
        <f>IF(IF(AE875&gt;0,$Q$6-$Q$5,$Q$6-Расчет!X889)&gt;0,IF(AE875&gt;0,$Q$6-$Q$5,$Q$6-Расчет!X889),0)</f>
        <v>0</v>
      </c>
      <c r="AH875" s="3">
        <f t="shared" si="112"/>
        <v>0</v>
      </c>
    </row>
    <row r="876" spans="1:34" x14ac:dyDescent="0.25">
      <c r="A876" s="3">
        <f>IF(Расчет!H890='ФОРМУЛЫ!'!$B$4,Расчет!G890*Расчет!$N$28,IF(Расчет!H890='ФОРМУЛЫ!'!$B$5,Расчет!G890,IF(Расчет!H890='ФОРМУЛЫ!'!$B$6,Расчет!G890*Расчет!$O$28,0)))</f>
        <v>0</v>
      </c>
      <c r="B876" s="3">
        <f>A876*Расчет!E890</f>
        <v>0</v>
      </c>
      <c r="C876" s="3">
        <f>IF(Расчет!J890='ФОРМУЛЫ!'!$B$3,Расчет!G890*Расчет!I890/100,IF(Расчет!J890='ФОРМУЛЫ!'!$B$4,Расчет!I890*Расчет!$N$28,IF(Расчет!J890='ФОРМУЛЫ!'!$B$5,Расчет!I890,IF(Расчет!J890='ФОРМУЛЫ!'!$B$6,Расчет!I890*Расчет!$O$28,0))))</f>
        <v>0</v>
      </c>
      <c r="D876" s="3">
        <f>C876*Расчет!E890</f>
        <v>0</v>
      </c>
      <c r="E876" s="3">
        <f t="shared" si="105"/>
        <v>0</v>
      </c>
      <c r="F876" s="3">
        <f>E876*Расчет!E890</f>
        <v>0</v>
      </c>
      <c r="G876" s="3">
        <f>IF(Расчет!M890="",'ФОРМУЛЫ!'!E876*(100+Расчет!$M$28)/100,'ФОРМУЛЫ!'!E876*(100+Расчет!M890)/100)</f>
        <v>0</v>
      </c>
      <c r="H876" s="7">
        <f>IF(Расчет!M890="",ROUND(Расчет!K890*(1+Расчет!$M$28/100),0),ROUND(Расчет!K890*(1+Расчет!M890/100),0))</f>
        <v>0</v>
      </c>
      <c r="I876" s="7">
        <f>IF(Расчет!M890="",(Расчет!$M$28+100)/100,(Расчет!M890+100)/100)</f>
        <v>1.2</v>
      </c>
      <c r="J876" s="5">
        <f>IF(Расчет!P890="",IF($O$16=0,'ФОРМУЛЫ!'!H876,ROUND(Расчет!K890*'ФОРМУЛЫ!'!I876+L876,0)),Расчет!P890)</f>
        <v>0</v>
      </c>
      <c r="K876" s="5">
        <f>J876*Расчет!E890</f>
        <v>0</v>
      </c>
      <c r="L876" s="3">
        <f>IF($O$16=0,0,$M$16*(Расчет!K890/$O$16))</f>
        <v>0</v>
      </c>
      <c r="O876" s="3">
        <f>IF(Расчет!P890=0,Расчет!L890,0)</f>
        <v>0</v>
      </c>
      <c r="P876" s="12">
        <f t="shared" si="106"/>
        <v>0</v>
      </c>
      <c r="Q876" s="3">
        <f>IF(Расчет!H890='ФОРМУЛЫ!'!$B$5,'ФОРМУЛЫ!'!A876,0)</f>
        <v>0</v>
      </c>
      <c r="R876" s="3">
        <f>IF(Расчет!H890='ФОРМУЛЫ!'!$B$4,'ФОРМУЛЫ!'!A876,0)</f>
        <v>0</v>
      </c>
      <c r="S876" s="3">
        <f>IF(Расчет!H890='ФОРМУЛЫ!'!$B$6,'ФОРМУЛЫ!'!A876,0)</f>
        <v>0</v>
      </c>
      <c r="T876" s="5">
        <f>ROUND((IF(Расчет!R890='ФОРМУЛЫ!'!$E$3,(A876-A876/1.18),IF(Расчет!R890='ФОРМУЛЫ!'!$E$4,0,IF(Расчет!R890='ФОРМУЛЫ!'!$E$5,(A876-A876/1.1),X))))*Расчет!E890,2)</f>
        <v>0</v>
      </c>
      <c r="U876" s="3">
        <f>ROUND((IF(Расчет!R890='ФОРМУЛЫ!'!$E$3,(J876-J876/1.18),IF(Расчет!R890='ФОРМУЛЫ!'!$E$4,0,IF(Расчет!R890='ФОРМУЛЫ!'!$E$5,(J876-J876/1.1),X))))*Расчет!E890,2)</f>
        <v>0</v>
      </c>
      <c r="V876" s="3">
        <f>ROUND((J876-J876/1.18)*Расчет!E890,2)</f>
        <v>0</v>
      </c>
      <c r="W876" s="3">
        <f>ROUND(A876*Расчет!E890*0.21/365,2)</f>
        <v>0</v>
      </c>
      <c r="X876" s="3">
        <f t="shared" si="107"/>
        <v>0</v>
      </c>
      <c r="Y876" s="3">
        <f>IF(($Q$2-Расчет!X890)&gt;0,($Q$2-Расчет!X890),0)</f>
        <v>0</v>
      </c>
      <c r="Z876" s="3">
        <f t="shared" si="108"/>
        <v>0</v>
      </c>
      <c r="AA876" s="3">
        <f>IF(IF(Y876&gt;0,$Q$3-$Q$2,$Q$3-Расчет!X890)&gt;0,IF(Y876&gt;0,$Q$3-$Q$2,$Q$3-Расчет!X890),0)</f>
        <v>0</v>
      </c>
      <c r="AB876" s="3">
        <f t="shared" si="109"/>
        <v>0</v>
      </c>
      <c r="AC876" s="3">
        <f>IF(IF(AA876&gt;0,$Q$4-$Q$3,$Q$4-Расчет!X890)&gt;0,IF(AA876&gt;0,$Q$4-$Q$3,$Q$4-Расчет!X890),0)</f>
        <v>0</v>
      </c>
      <c r="AD876" s="3">
        <f t="shared" si="110"/>
        <v>0</v>
      </c>
      <c r="AE876" s="3">
        <f>IF(IF(AC876&gt;0,$Q$5-$Q$4,$Q$5-Расчет!X890)&gt;0,IF(AC876&gt;0,$Q$5-$Q$4,$Q$5-Расчет!X890),0)</f>
        <v>0</v>
      </c>
      <c r="AF876" s="3">
        <f t="shared" si="111"/>
        <v>0</v>
      </c>
      <c r="AG876" s="3">
        <f>IF(IF(AE876&gt;0,$Q$6-$Q$5,$Q$6-Расчет!X890)&gt;0,IF(AE876&gt;0,$Q$6-$Q$5,$Q$6-Расчет!X890),0)</f>
        <v>0</v>
      </c>
      <c r="AH876" s="3">
        <f t="shared" si="112"/>
        <v>0</v>
      </c>
    </row>
    <row r="877" spans="1:34" x14ac:dyDescent="0.25">
      <c r="A877" s="3">
        <f>IF(Расчет!H891='ФОРМУЛЫ!'!$B$4,Расчет!G891*Расчет!$N$28,IF(Расчет!H891='ФОРМУЛЫ!'!$B$5,Расчет!G891,IF(Расчет!H891='ФОРМУЛЫ!'!$B$6,Расчет!G891*Расчет!$O$28,0)))</f>
        <v>0</v>
      </c>
      <c r="B877" s="3">
        <f>A877*Расчет!E891</f>
        <v>0</v>
      </c>
      <c r="C877" s="3">
        <f>IF(Расчет!J891='ФОРМУЛЫ!'!$B$3,Расчет!G891*Расчет!I891/100,IF(Расчет!J891='ФОРМУЛЫ!'!$B$4,Расчет!I891*Расчет!$N$28,IF(Расчет!J891='ФОРМУЛЫ!'!$B$5,Расчет!I891,IF(Расчет!J891='ФОРМУЛЫ!'!$B$6,Расчет!I891*Расчет!$O$28,0))))</f>
        <v>0</v>
      </c>
      <c r="D877" s="3">
        <f>C877*Расчет!E891</f>
        <v>0</v>
      </c>
      <c r="E877" s="3">
        <f t="shared" si="105"/>
        <v>0</v>
      </c>
      <c r="F877" s="3">
        <f>E877*Расчет!E891</f>
        <v>0</v>
      </c>
      <c r="G877" s="3">
        <f>IF(Расчет!M891="",'ФОРМУЛЫ!'!E877*(100+Расчет!$M$28)/100,'ФОРМУЛЫ!'!E877*(100+Расчет!M891)/100)</f>
        <v>0</v>
      </c>
      <c r="H877" s="7">
        <f>IF(Расчет!M891="",ROUND(Расчет!K891*(1+Расчет!$M$28/100),0),ROUND(Расчет!K891*(1+Расчет!M891/100),0))</f>
        <v>0</v>
      </c>
      <c r="I877" s="7">
        <f>IF(Расчет!M891="",(Расчет!$M$28+100)/100,(Расчет!M891+100)/100)</f>
        <v>1.2</v>
      </c>
      <c r="J877" s="5">
        <f>IF(Расчет!P891="",IF($O$16=0,'ФОРМУЛЫ!'!H877,ROUND(Расчет!K891*'ФОРМУЛЫ!'!I877+L877,0)),Расчет!P891)</f>
        <v>0</v>
      </c>
      <c r="K877" s="5">
        <f>J877*Расчет!E891</f>
        <v>0</v>
      </c>
      <c r="L877" s="3">
        <f>IF($O$16=0,0,$M$16*(Расчет!K891/$O$16))</f>
        <v>0</v>
      </c>
      <c r="O877" s="3">
        <f>IF(Расчет!P891=0,Расчет!L891,0)</f>
        <v>0</v>
      </c>
      <c r="P877" s="12">
        <f t="shared" si="106"/>
        <v>0</v>
      </c>
      <c r="Q877" s="3">
        <f>IF(Расчет!H891='ФОРМУЛЫ!'!$B$5,'ФОРМУЛЫ!'!A877,0)</f>
        <v>0</v>
      </c>
      <c r="R877" s="3">
        <f>IF(Расчет!H891='ФОРМУЛЫ!'!$B$4,'ФОРМУЛЫ!'!A877,0)</f>
        <v>0</v>
      </c>
      <c r="S877" s="3">
        <f>IF(Расчет!H891='ФОРМУЛЫ!'!$B$6,'ФОРМУЛЫ!'!A877,0)</f>
        <v>0</v>
      </c>
      <c r="T877" s="5">
        <f>ROUND((IF(Расчет!R891='ФОРМУЛЫ!'!$E$3,(A877-A877/1.18),IF(Расчет!R891='ФОРМУЛЫ!'!$E$4,0,IF(Расчет!R891='ФОРМУЛЫ!'!$E$5,(A877-A877/1.1),X))))*Расчет!E891,2)</f>
        <v>0</v>
      </c>
      <c r="U877" s="3">
        <f>ROUND((IF(Расчет!R891='ФОРМУЛЫ!'!$E$3,(J877-J877/1.18),IF(Расчет!R891='ФОРМУЛЫ!'!$E$4,0,IF(Расчет!R891='ФОРМУЛЫ!'!$E$5,(J877-J877/1.1),X))))*Расчет!E891,2)</f>
        <v>0</v>
      </c>
      <c r="V877" s="3">
        <f>ROUND((J877-J877/1.18)*Расчет!E891,2)</f>
        <v>0</v>
      </c>
      <c r="W877" s="3">
        <f>ROUND(A877*Расчет!E891*0.21/365,2)</f>
        <v>0</v>
      </c>
      <c r="X877" s="3">
        <f t="shared" si="107"/>
        <v>0</v>
      </c>
      <c r="Y877" s="3">
        <f>IF(($Q$2-Расчет!X891)&gt;0,($Q$2-Расчет!X891),0)</f>
        <v>0</v>
      </c>
      <c r="Z877" s="3">
        <f t="shared" si="108"/>
        <v>0</v>
      </c>
      <c r="AA877" s="3">
        <f>IF(IF(Y877&gt;0,$Q$3-$Q$2,$Q$3-Расчет!X891)&gt;0,IF(Y877&gt;0,$Q$3-$Q$2,$Q$3-Расчет!X891),0)</f>
        <v>0</v>
      </c>
      <c r="AB877" s="3">
        <f t="shared" si="109"/>
        <v>0</v>
      </c>
      <c r="AC877" s="3">
        <f>IF(IF(AA877&gt;0,$Q$4-$Q$3,$Q$4-Расчет!X891)&gt;0,IF(AA877&gt;0,$Q$4-$Q$3,$Q$4-Расчет!X891),0)</f>
        <v>0</v>
      </c>
      <c r="AD877" s="3">
        <f t="shared" si="110"/>
        <v>0</v>
      </c>
      <c r="AE877" s="3">
        <f>IF(IF(AC877&gt;0,$Q$5-$Q$4,$Q$5-Расчет!X891)&gt;0,IF(AC877&gt;0,$Q$5-$Q$4,$Q$5-Расчет!X891),0)</f>
        <v>0</v>
      </c>
      <c r="AF877" s="3">
        <f t="shared" si="111"/>
        <v>0</v>
      </c>
      <c r="AG877" s="3">
        <f>IF(IF(AE877&gt;0,$Q$6-$Q$5,$Q$6-Расчет!X891)&gt;0,IF(AE877&gt;0,$Q$6-$Q$5,$Q$6-Расчет!X891),0)</f>
        <v>0</v>
      </c>
      <c r="AH877" s="3">
        <f t="shared" si="112"/>
        <v>0</v>
      </c>
    </row>
    <row r="878" spans="1:34" x14ac:dyDescent="0.25">
      <c r="A878" s="3">
        <f>IF(Расчет!H892='ФОРМУЛЫ!'!$B$4,Расчет!G892*Расчет!$N$28,IF(Расчет!H892='ФОРМУЛЫ!'!$B$5,Расчет!G892,IF(Расчет!H892='ФОРМУЛЫ!'!$B$6,Расчет!G892*Расчет!$O$28,0)))</f>
        <v>0</v>
      </c>
      <c r="B878" s="3">
        <f>A878*Расчет!E892</f>
        <v>0</v>
      </c>
      <c r="C878" s="3">
        <f>IF(Расчет!J892='ФОРМУЛЫ!'!$B$3,Расчет!G892*Расчет!I892/100,IF(Расчет!J892='ФОРМУЛЫ!'!$B$4,Расчет!I892*Расчет!$N$28,IF(Расчет!J892='ФОРМУЛЫ!'!$B$5,Расчет!I892,IF(Расчет!J892='ФОРМУЛЫ!'!$B$6,Расчет!I892*Расчет!$O$28,0))))</f>
        <v>0</v>
      </c>
      <c r="D878" s="3">
        <f>C878*Расчет!E892</f>
        <v>0</v>
      </c>
      <c r="E878" s="3">
        <f t="shared" si="105"/>
        <v>0</v>
      </c>
      <c r="F878" s="3">
        <f>E878*Расчет!E892</f>
        <v>0</v>
      </c>
      <c r="G878" s="3">
        <f>IF(Расчет!M892="",'ФОРМУЛЫ!'!E878*(100+Расчет!$M$28)/100,'ФОРМУЛЫ!'!E878*(100+Расчет!M892)/100)</f>
        <v>0</v>
      </c>
      <c r="H878" s="7">
        <f>IF(Расчет!M892="",ROUND(Расчет!K892*(1+Расчет!$M$28/100),0),ROUND(Расчет!K892*(1+Расчет!M892/100),0))</f>
        <v>0</v>
      </c>
      <c r="I878" s="7">
        <f>IF(Расчет!M892="",(Расчет!$M$28+100)/100,(Расчет!M892+100)/100)</f>
        <v>1.2</v>
      </c>
      <c r="J878" s="5">
        <f>IF(Расчет!P892="",IF($O$16=0,'ФОРМУЛЫ!'!H878,ROUND(Расчет!K892*'ФОРМУЛЫ!'!I878+L878,0)),Расчет!P892)</f>
        <v>0</v>
      </c>
      <c r="K878" s="5">
        <f>J878*Расчет!E892</f>
        <v>0</v>
      </c>
      <c r="L878" s="3">
        <f>IF($O$16=0,0,$M$16*(Расчет!K892/$O$16))</f>
        <v>0</v>
      </c>
      <c r="O878" s="3">
        <f>IF(Расчет!P892=0,Расчет!L892,0)</f>
        <v>0</v>
      </c>
      <c r="P878" s="12">
        <f t="shared" si="106"/>
        <v>0</v>
      </c>
      <c r="Q878" s="3">
        <f>IF(Расчет!H892='ФОРМУЛЫ!'!$B$5,'ФОРМУЛЫ!'!A878,0)</f>
        <v>0</v>
      </c>
      <c r="R878" s="3">
        <f>IF(Расчет!H892='ФОРМУЛЫ!'!$B$4,'ФОРМУЛЫ!'!A878,0)</f>
        <v>0</v>
      </c>
      <c r="S878" s="3">
        <f>IF(Расчет!H892='ФОРМУЛЫ!'!$B$6,'ФОРМУЛЫ!'!A878,0)</f>
        <v>0</v>
      </c>
      <c r="T878" s="5">
        <f>ROUND((IF(Расчет!R892='ФОРМУЛЫ!'!$E$3,(A878-A878/1.18),IF(Расчет!R892='ФОРМУЛЫ!'!$E$4,0,IF(Расчет!R892='ФОРМУЛЫ!'!$E$5,(A878-A878/1.1),X))))*Расчет!E892,2)</f>
        <v>0</v>
      </c>
      <c r="U878" s="3">
        <f>ROUND((IF(Расчет!R892='ФОРМУЛЫ!'!$E$3,(J878-J878/1.18),IF(Расчет!R892='ФОРМУЛЫ!'!$E$4,0,IF(Расчет!R892='ФОРМУЛЫ!'!$E$5,(J878-J878/1.1),X))))*Расчет!E892,2)</f>
        <v>0</v>
      </c>
      <c r="V878" s="3">
        <f>ROUND((J878-J878/1.18)*Расчет!E892,2)</f>
        <v>0</v>
      </c>
      <c r="W878" s="3">
        <f>ROUND(A878*Расчет!E892*0.21/365,2)</f>
        <v>0</v>
      </c>
      <c r="X878" s="3">
        <f t="shared" si="107"/>
        <v>0</v>
      </c>
      <c r="Y878" s="3">
        <f>IF(($Q$2-Расчет!X892)&gt;0,($Q$2-Расчет!X892),0)</f>
        <v>0</v>
      </c>
      <c r="Z878" s="3">
        <f t="shared" si="108"/>
        <v>0</v>
      </c>
      <c r="AA878" s="3">
        <f>IF(IF(Y878&gt;0,$Q$3-$Q$2,$Q$3-Расчет!X892)&gt;0,IF(Y878&gt;0,$Q$3-$Q$2,$Q$3-Расчет!X892),0)</f>
        <v>0</v>
      </c>
      <c r="AB878" s="3">
        <f t="shared" si="109"/>
        <v>0</v>
      </c>
      <c r="AC878" s="3">
        <f>IF(IF(AA878&gt;0,$Q$4-$Q$3,$Q$4-Расчет!X892)&gt;0,IF(AA878&gt;0,$Q$4-$Q$3,$Q$4-Расчет!X892),0)</f>
        <v>0</v>
      </c>
      <c r="AD878" s="3">
        <f t="shared" si="110"/>
        <v>0</v>
      </c>
      <c r="AE878" s="3">
        <f>IF(IF(AC878&gt;0,$Q$5-$Q$4,$Q$5-Расчет!X892)&gt;0,IF(AC878&gt;0,$Q$5-$Q$4,$Q$5-Расчет!X892),0)</f>
        <v>0</v>
      </c>
      <c r="AF878" s="3">
        <f t="shared" si="111"/>
        <v>0</v>
      </c>
      <c r="AG878" s="3">
        <f>IF(IF(AE878&gt;0,$Q$6-$Q$5,$Q$6-Расчет!X892)&gt;0,IF(AE878&gt;0,$Q$6-$Q$5,$Q$6-Расчет!X892),0)</f>
        <v>0</v>
      </c>
      <c r="AH878" s="3">
        <f t="shared" si="112"/>
        <v>0</v>
      </c>
    </row>
    <row r="879" spans="1:34" x14ac:dyDescent="0.25">
      <c r="A879" s="3">
        <f>IF(Расчет!H893='ФОРМУЛЫ!'!$B$4,Расчет!G893*Расчет!$N$28,IF(Расчет!H893='ФОРМУЛЫ!'!$B$5,Расчет!G893,IF(Расчет!H893='ФОРМУЛЫ!'!$B$6,Расчет!G893*Расчет!$O$28,0)))</f>
        <v>0</v>
      </c>
      <c r="B879" s="3">
        <f>A879*Расчет!E893</f>
        <v>0</v>
      </c>
      <c r="C879" s="3">
        <f>IF(Расчет!J893='ФОРМУЛЫ!'!$B$3,Расчет!G893*Расчет!I893/100,IF(Расчет!J893='ФОРМУЛЫ!'!$B$4,Расчет!I893*Расчет!$N$28,IF(Расчет!J893='ФОРМУЛЫ!'!$B$5,Расчет!I893,IF(Расчет!J893='ФОРМУЛЫ!'!$B$6,Расчет!I893*Расчет!$O$28,0))))</f>
        <v>0</v>
      </c>
      <c r="D879" s="3">
        <f>C879*Расчет!E893</f>
        <v>0</v>
      </c>
      <c r="E879" s="3">
        <f t="shared" si="105"/>
        <v>0</v>
      </c>
      <c r="F879" s="3">
        <f>E879*Расчет!E893</f>
        <v>0</v>
      </c>
      <c r="G879" s="3">
        <f>IF(Расчет!M893="",'ФОРМУЛЫ!'!E879*(100+Расчет!$M$28)/100,'ФОРМУЛЫ!'!E879*(100+Расчет!M893)/100)</f>
        <v>0</v>
      </c>
      <c r="H879" s="7">
        <f>IF(Расчет!M893="",ROUND(Расчет!K893*(1+Расчет!$M$28/100),0),ROUND(Расчет!K893*(1+Расчет!M893/100),0))</f>
        <v>0</v>
      </c>
      <c r="I879" s="7">
        <f>IF(Расчет!M893="",(Расчет!$M$28+100)/100,(Расчет!M893+100)/100)</f>
        <v>1.2</v>
      </c>
      <c r="J879" s="5">
        <f>IF(Расчет!P893="",IF($O$16=0,'ФОРМУЛЫ!'!H879,ROUND(Расчет!K893*'ФОРМУЛЫ!'!I879+L879,0)),Расчет!P893)</f>
        <v>0</v>
      </c>
      <c r="K879" s="5">
        <f>J879*Расчет!E893</f>
        <v>0</v>
      </c>
      <c r="L879" s="3">
        <f>IF($O$16=0,0,$M$16*(Расчет!K893/$O$16))</f>
        <v>0</v>
      </c>
      <c r="O879" s="3">
        <f>IF(Расчет!P893=0,Расчет!L893,0)</f>
        <v>0</v>
      </c>
      <c r="P879" s="12">
        <f t="shared" si="106"/>
        <v>0</v>
      </c>
      <c r="Q879" s="3">
        <f>IF(Расчет!H893='ФОРМУЛЫ!'!$B$5,'ФОРМУЛЫ!'!A879,0)</f>
        <v>0</v>
      </c>
      <c r="R879" s="3">
        <f>IF(Расчет!H893='ФОРМУЛЫ!'!$B$4,'ФОРМУЛЫ!'!A879,0)</f>
        <v>0</v>
      </c>
      <c r="S879" s="3">
        <f>IF(Расчет!H893='ФОРМУЛЫ!'!$B$6,'ФОРМУЛЫ!'!A879,0)</f>
        <v>0</v>
      </c>
      <c r="T879" s="5">
        <f>ROUND((IF(Расчет!R893='ФОРМУЛЫ!'!$E$3,(A879-A879/1.18),IF(Расчет!R893='ФОРМУЛЫ!'!$E$4,0,IF(Расчет!R893='ФОРМУЛЫ!'!$E$5,(A879-A879/1.1),X))))*Расчет!E893,2)</f>
        <v>0</v>
      </c>
      <c r="U879" s="3">
        <f>ROUND((IF(Расчет!R893='ФОРМУЛЫ!'!$E$3,(J879-J879/1.18),IF(Расчет!R893='ФОРМУЛЫ!'!$E$4,0,IF(Расчет!R893='ФОРМУЛЫ!'!$E$5,(J879-J879/1.1),X))))*Расчет!E893,2)</f>
        <v>0</v>
      </c>
      <c r="V879" s="3">
        <f>ROUND((J879-J879/1.18)*Расчет!E893,2)</f>
        <v>0</v>
      </c>
      <c r="W879" s="3">
        <f>ROUND(A879*Расчет!E893*0.21/365,2)</f>
        <v>0</v>
      </c>
      <c r="X879" s="3">
        <f t="shared" si="107"/>
        <v>0</v>
      </c>
      <c r="Y879" s="3">
        <f>IF(($Q$2-Расчет!X893)&gt;0,($Q$2-Расчет!X893),0)</f>
        <v>0</v>
      </c>
      <c r="Z879" s="3">
        <f t="shared" si="108"/>
        <v>0</v>
      </c>
      <c r="AA879" s="3">
        <f>IF(IF(Y879&gt;0,$Q$3-$Q$2,$Q$3-Расчет!X893)&gt;0,IF(Y879&gt;0,$Q$3-$Q$2,$Q$3-Расчет!X893),0)</f>
        <v>0</v>
      </c>
      <c r="AB879" s="3">
        <f t="shared" si="109"/>
        <v>0</v>
      </c>
      <c r="AC879" s="3">
        <f>IF(IF(AA879&gt;0,$Q$4-$Q$3,$Q$4-Расчет!X893)&gt;0,IF(AA879&gt;0,$Q$4-$Q$3,$Q$4-Расчет!X893),0)</f>
        <v>0</v>
      </c>
      <c r="AD879" s="3">
        <f t="shared" si="110"/>
        <v>0</v>
      </c>
      <c r="AE879" s="3">
        <f>IF(IF(AC879&gt;0,$Q$5-$Q$4,$Q$5-Расчет!X893)&gt;0,IF(AC879&gt;0,$Q$5-$Q$4,$Q$5-Расчет!X893),0)</f>
        <v>0</v>
      </c>
      <c r="AF879" s="3">
        <f t="shared" si="111"/>
        <v>0</v>
      </c>
      <c r="AG879" s="3">
        <f>IF(IF(AE879&gt;0,$Q$6-$Q$5,$Q$6-Расчет!X893)&gt;0,IF(AE879&gt;0,$Q$6-$Q$5,$Q$6-Расчет!X893),0)</f>
        <v>0</v>
      </c>
      <c r="AH879" s="3">
        <f t="shared" si="112"/>
        <v>0</v>
      </c>
    </row>
    <row r="880" spans="1:34" x14ac:dyDescent="0.25">
      <c r="A880" s="3">
        <f>IF(Расчет!H894='ФОРМУЛЫ!'!$B$4,Расчет!G894*Расчет!$N$28,IF(Расчет!H894='ФОРМУЛЫ!'!$B$5,Расчет!G894,IF(Расчет!H894='ФОРМУЛЫ!'!$B$6,Расчет!G894*Расчет!$O$28,0)))</f>
        <v>0</v>
      </c>
      <c r="B880" s="3">
        <f>A880*Расчет!E894</f>
        <v>0</v>
      </c>
      <c r="C880" s="3">
        <f>IF(Расчет!J894='ФОРМУЛЫ!'!$B$3,Расчет!G894*Расчет!I894/100,IF(Расчет!J894='ФОРМУЛЫ!'!$B$4,Расчет!I894*Расчет!$N$28,IF(Расчет!J894='ФОРМУЛЫ!'!$B$5,Расчет!I894,IF(Расчет!J894='ФОРМУЛЫ!'!$B$6,Расчет!I894*Расчет!$O$28,0))))</f>
        <v>0</v>
      </c>
      <c r="D880" s="3">
        <f>C880*Расчет!E894</f>
        <v>0</v>
      </c>
      <c r="E880" s="3">
        <f t="shared" si="105"/>
        <v>0</v>
      </c>
      <c r="F880" s="3">
        <f>E880*Расчет!E894</f>
        <v>0</v>
      </c>
      <c r="G880" s="3">
        <f>IF(Расчет!M894="",'ФОРМУЛЫ!'!E880*(100+Расчет!$M$28)/100,'ФОРМУЛЫ!'!E880*(100+Расчет!M894)/100)</f>
        <v>0</v>
      </c>
      <c r="H880" s="7">
        <f>IF(Расчет!M894="",ROUND(Расчет!K894*(1+Расчет!$M$28/100),0),ROUND(Расчет!K894*(1+Расчет!M894/100),0))</f>
        <v>0</v>
      </c>
      <c r="I880" s="7">
        <f>IF(Расчет!M894="",(Расчет!$M$28+100)/100,(Расчет!M894+100)/100)</f>
        <v>1.2</v>
      </c>
      <c r="J880" s="5">
        <f>IF(Расчет!P894="",IF($O$16=0,'ФОРМУЛЫ!'!H880,ROUND(Расчет!K894*'ФОРМУЛЫ!'!I880+L880,0)),Расчет!P894)</f>
        <v>0</v>
      </c>
      <c r="K880" s="5">
        <f>J880*Расчет!E894</f>
        <v>0</v>
      </c>
      <c r="L880" s="3">
        <f>IF($O$16=0,0,$M$16*(Расчет!K894/$O$16))</f>
        <v>0</v>
      </c>
      <c r="O880" s="3">
        <f>IF(Расчет!P894=0,Расчет!L894,0)</f>
        <v>0</v>
      </c>
      <c r="P880" s="12">
        <f t="shared" si="106"/>
        <v>0</v>
      </c>
      <c r="Q880" s="3">
        <f>IF(Расчет!H894='ФОРМУЛЫ!'!$B$5,'ФОРМУЛЫ!'!A880,0)</f>
        <v>0</v>
      </c>
      <c r="R880" s="3">
        <f>IF(Расчет!H894='ФОРМУЛЫ!'!$B$4,'ФОРМУЛЫ!'!A880,0)</f>
        <v>0</v>
      </c>
      <c r="S880" s="3">
        <f>IF(Расчет!H894='ФОРМУЛЫ!'!$B$6,'ФОРМУЛЫ!'!A880,0)</f>
        <v>0</v>
      </c>
      <c r="T880" s="5">
        <f>ROUND((IF(Расчет!R894='ФОРМУЛЫ!'!$E$3,(A880-A880/1.18),IF(Расчет!R894='ФОРМУЛЫ!'!$E$4,0,IF(Расчет!R894='ФОРМУЛЫ!'!$E$5,(A880-A880/1.1),X))))*Расчет!E894,2)</f>
        <v>0</v>
      </c>
      <c r="U880" s="3">
        <f>ROUND((IF(Расчет!R894='ФОРМУЛЫ!'!$E$3,(J880-J880/1.18),IF(Расчет!R894='ФОРМУЛЫ!'!$E$4,0,IF(Расчет!R894='ФОРМУЛЫ!'!$E$5,(J880-J880/1.1),X))))*Расчет!E894,2)</f>
        <v>0</v>
      </c>
      <c r="V880" s="3">
        <f>ROUND((J880-J880/1.18)*Расчет!E894,2)</f>
        <v>0</v>
      </c>
      <c r="W880" s="3">
        <f>ROUND(A880*Расчет!E894*0.21/365,2)</f>
        <v>0</v>
      </c>
      <c r="X880" s="3">
        <f t="shared" si="107"/>
        <v>0</v>
      </c>
      <c r="Y880" s="3">
        <f>IF(($Q$2-Расчет!X894)&gt;0,($Q$2-Расчет!X894),0)</f>
        <v>0</v>
      </c>
      <c r="Z880" s="3">
        <f t="shared" si="108"/>
        <v>0</v>
      </c>
      <c r="AA880" s="3">
        <f>IF(IF(Y880&gt;0,$Q$3-$Q$2,$Q$3-Расчет!X894)&gt;0,IF(Y880&gt;0,$Q$3-$Q$2,$Q$3-Расчет!X894),0)</f>
        <v>0</v>
      </c>
      <c r="AB880" s="3">
        <f t="shared" si="109"/>
        <v>0</v>
      </c>
      <c r="AC880" s="3">
        <f>IF(IF(AA880&gt;0,$Q$4-$Q$3,$Q$4-Расчет!X894)&gt;0,IF(AA880&gt;0,$Q$4-$Q$3,$Q$4-Расчет!X894),0)</f>
        <v>0</v>
      </c>
      <c r="AD880" s="3">
        <f t="shared" si="110"/>
        <v>0</v>
      </c>
      <c r="AE880" s="3">
        <f>IF(IF(AC880&gt;0,$Q$5-$Q$4,$Q$5-Расчет!X894)&gt;0,IF(AC880&gt;0,$Q$5-$Q$4,$Q$5-Расчет!X894),0)</f>
        <v>0</v>
      </c>
      <c r="AF880" s="3">
        <f t="shared" si="111"/>
        <v>0</v>
      </c>
      <c r="AG880" s="3">
        <f>IF(IF(AE880&gt;0,$Q$6-$Q$5,$Q$6-Расчет!X894)&gt;0,IF(AE880&gt;0,$Q$6-$Q$5,$Q$6-Расчет!X894),0)</f>
        <v>0</v>
      </c>
      <c r="AH880" s="3">
        <f t="shared" si="112"/>
        <v>0</v>
      </c>
    </row>
    <row r="881" spans="1:34" x14ac:dyDescent="0.25">
      <c r="A881" s="3">
        <f>IF(Расчет!H895='ФОРМУЛЫ!'!$B$4,Расчет!G895*Расчет!$N$28,IF(Расчет!H895='ФОРМУЛЫ!'!$B$5,Расчет!G895,IF(Расчет!H895='ФОРМУЛЫ!'!$B$6,Расчет!G895*Расчет!$O$28,0)))</f>
        <v>0</v>
      </c>
      <c r="B881" s="3">
        <f>A881*Расчет!E895</f>
        <v>0</v>
      </c>
      <c r="C881" s="3">
        <f>IF(Расчет!J895='ФОРМУЛЫ!'!$B$3,Расчет!G895*Расчет!I895/100,IF(Расчет!J895='ФОРМУЛЫ!'!$B$4,Расчет!I895*Расчет!$N$28,IF(Расчет!J895='ФОРМУЛЫ!'!$B$5,Расчет!I895,IF(Расчет!J895='ФОРМУЛЫ!'!$B$6,Расчет!I895*Расчет!$O$28,0))))</f>
        <v>0</v>
      </c>
      <c r="D881" s="3">
        <f>C881*Расчет!E895</f>
        <v>0</v>
      </c>
      <c r="E881" s="3">
        <f t="shared" si="105"/>
        <v>0</v>
      </c>
      <c r="F881" s="3">
        <f>E881*Расчет!E895</f>
        <v>0</v>
      </c>
      <c r="G881" s="3">
        <f>IF(Расчет!M895="",'ФОРМУЛЫ!'!E881*(100+Расчет!$M$28)/100,'ФОРМУЛЫ!'!E881*(100+Расчет!M895)/100)</f>
        <v>0</v>
      </c>
      <c r="H881" s="7">
        <f>IF(Расчет!M895="",ROUND(Расчет!K895*(1+Расчет!$M$28/100),0),ROUND(Расчет!K895*(1+Расчет!M895/100),0))</f>
        <v>0</v>
      </c>
      <c r="I881" s="7">
        <f>IF(Расчет!M895="",(Расчет!$M$28+100)/100,(Расчет!M895+100)/100)</f>
        <v>1.2</v>
      </c>
      <c r="J881" s="5">
        <f>IF(Расчет!P895="",IF($O$16=0,'ФОРМУЛЫ!'!H881,ROUND(Расчет!K895*'ФОРМУЛЫ!'!I881+L881,0)),Расчет!P895)</f>
        <v>0</v>
      </c>
      <c r="K881" s="5">
        <f>J881*Расчет!E895</f>
        <v>0</v>
      </c>
      <c r="L881" s="3">
        <f>IF($O$16=0,0,$M$16*(Расчет!K895/$O$16))</f>
        <v>0</v>
      </c>
      <c r="O881" s="3">
        <f>IF(Расчет!P895=0,Расчет!L895,0)</f>
        <v>0</v>
      </c>
      <c r="P881" s="12">
        <f t="shared" si="106"/>
        <v>0</v>
      </c>
      <c r="Q881" s="3">
        <f>IF(Расчет!H895='ФОРМУЛЫ!'!$B$5,'ФОРМУЛЫ!'!A881,0)</f>
        <v>0</v>
      </c>
      <c r="R881" s="3">
        <f>IF(Расчет!H895='ФОРМУЛЫ!'!$B$4,'ФОРМУЛЫ!'!A881,0)</f>
        <v>0</v>
      </c>
      <c r="S881" s="3">
        <f>IF(Расчет!H895='ФОРМУЛЫ!'!$B$6,'ФОРМУЛЫ!'!A881,0)</f>
        <v>0</v>
      </c>
      <c r="T881" s="5">
        <f>ROUND((IF(Расчет!R895='ФОРМУЛЫ!'!$E$3,(A881-A881/1.18),IF(Расчет!R895='ФОРМУЛЫ!'!$E$4,0,IF(Расчет!R895='ФОРМУЛЫ!'!$E$5,(A881-A881/1.1),X))))*Расчет!E895,2)</f>
        <v>0</v>
      </c>
      <c r="U881" s="3">
        <f>ROUND((IF(Расчет!R895='ФОРМУЛЫ!'!$E$3,(J881-J881/1.18),IF(Расчет!R895='ФОРМУЛЫ!'!$E$4,0,IF(Расчет!R895='ФОРМУЛЫ!'!$E$5,(J881-J881/1.1),X))))*Расчет!E895,2)</f>
        <v>0</v>
      </c>
      <c r="V881" s="3">
        <f>ROUND((J881-J881/1.18)*Расчет!E895,2)</f>
        <v>0</v>
      </c>
      <c r="W881" s="3">
        <f>ROUND(A881*Расчет!E895*0.21/365,2)</f>
        <v>0</v>
      </c>
      <c r="X881" s="3">
        <f t="shared" si="107"/>
        <v>0</v>
      </c>
      <c r="Y881" s="3">
        <f>IF(($Q$2-Расчет!X895)&gt;0,($Q$2-Расчет!X895),0)</f>
        <v>0</v>
      </c>
      <c r="Z881" s="3">
        <f t="shared" si="108"/>
        <v>0</v>
      </c>
      <c r="AA881" s="3">
        <f>IF(IF(Y881&gt;0,$Q$3-$Q$2,$Q$3-Расчет!X895)&gt;0,IF(Y881&gt;0,$Q$3-$Q$2,$Q$3-Расчет!X895),0)</f>
        <v>0</v>
      </c>
      <c r="AB881" s="3">
        <f t="shared" si="109"/>
        <v>0</v>
      </c>
      <c r="AC881" s="3">
        <f>IF(IF(AA881&gt;0,$Q$4-$Q$3,$Q$4-Расчет!X895)&gt;0,IF(AA881&gt;0,$Q$4-$Q$3,$Q$4-Расчет!X895),0)</f>
        <v>0</v>
      </c>
      <c r="AD881" s="3">
        <f t="shared" si="110"/>
        <v>0</v>
      </c>
      <c r="AE881" s="3">
        <f>IF(IF(AC881&gt;0,$Q$5-$Q$4,$Q$5-Расчет!X895)&gt;0,IF(AC881&gt;0,$Q$5-$Q$4,$Q$5-Расчет!X895),0)</f>
        <v>0</v>
      </c>
      <c r="AF881" s="3">
        <f t="shared" si="111"/>
        <v>0</v>
      </c>
      <c r="AG881" s="3">
        <f>IF(IF(AE881&gt;0,$Q$6-$Q$5,$Q$6-Расчет!X895)&gt;0,IF(AE881&gt;0,$Q$6-$Q$5,$Q$6-Расчет!X895),0)</f>
        <v>0</v>
      </c>
      <c r="AH881" s="3">
        <f t="shared" si="112"/>
        <v>0</v>
      </c>
    </row>
    <row r="882" spans="1:34" x14ac:dyDescent="0.25">
      <c r="A882" s="3">
        <f>IF(Расчет!H896='ФОРМУЛЫ!'!$B$4,Расчет!G896*Расчет!$N$28,IF(Расчет!H896='ФОРМУЛЫ!'!$B$5,Расчет!G896,IF(Расчет!H896='ФОРМУЛЫ!'!$B$6,Расчет!G896*Расчет!$O$28,0)))</f>
        <v>0</v>
      </c>
      <c r="B882" s="3">
        <f>A882*Расчет!E896</f>
        <v>0</v>
      </c>
      <c r="C882" s="3">
        <f>IF(Расчет!J896='ФОРМУЛЫ!'!$B$3,Расчет!G896*Расчет!I896/100,IF(Расчет!J896='ФОРМУЛЫ!'!$B$4,Расчет!I896*Расчет!$N$28,IF(Расчет!J896='ФОРМУЛЫ!'!$B$5,Расчет!I896,IF(Расчет!J896='ФОРМУЛЫ!'!$B$6,Расчет!I896*Расчет!$O$28,0))))</f>
        <v>0</v>
      </c>
      <c r="D882" s="3">
        <f>C882*Расчет!E896</f>
        <v>0</v>
      </c>
      <c r="E882" s="3">
        <f t="shared" si="105"/>
        <v>0</v>
      </c>
      <c r="F882" s="3">
        <f>E882*Расчет!E896</f>
        <v>0</v>
      </c>
      <c r="G882" s="3">
        <f>IF(Расчет!M896="",'ФОРМУЛЫ!'!E882*(100+Расчет!$M$28)/100,'ФОРМУЛЫ!'!E882*(100+Расчет!M896)/100)</f>
        <v>0</v>
      </c>
      <c r="H882" s="7">
        <f>IF(Расчет!M896="",ROUND(Расчет!K896*(1+Расчет!$M$28/100),0),ROUND(Расчет!K896*(1+Расчет!M896/100),0))</f>
        <v>0</v>
      </c>
      <c r="I882" s="7">
        <f>IF(Расчет!M896="",(Расчет!$M$28+100)/100,(Расчет!M896+100)/100)</f>
        <v>1.2</v>
      </c>
      <c r="J882" s="5">
        <f>IF(Расчет!P896="",IF($O$16=0,'ФОРМУЛЫ!'!H882,ROUND(Расчет!K896*'ФОРМУЛЫ!'!I882+L882,0)),Расчет!P896)</f>
        <v>0</v>
      </c>
      <c r="K882" s="5">
        <f>J882*Расчет!E896</f>
        <v>0</v>
      </c>
      <c r="L882" s="3">
        <f>IF($O$16=0,0,$M$16*(Расчет!K896/$O$16))</f>
        <v>0</v>
      </c>
      <c r="O882" s="3">
        <f>IF(Расчет!P896=0,Расчет!L896,0)</f>
        <v>0</v>
      </c>
      <c r="P882" s="12">
        <f t="shared" si="106"/>
        <v>0</v>
      </c>
      <c r="Q882" s="3">
        <f>IF(Расчет!H896='ФОРМУЛЫ!'!$B$5,'ФОРМУЛЫ!'!A882,0)</f>
        <v>0</v>
      </c>
      <c r="R882" s="3">
        <f>IF(Расчет!H896='ФОРМУЛЫ!'!$B$4,'ФОРМУЛЫ!'!A882,0)</f>
        <v>0</v>
      </c>
      <c r="S882" s="3">
        <f>IF(Расчет!H896='ФОРМУЛЫ!'!$B$6,'ФОРМУЛЫ!'!A882,0)</f>
        <v>0</v>
      </c>
      <c r="T882" s="5">
        <f>ROUND((IF(Расчет!R896='ФОРМУЛЫ!'!$E$3,(A882-A882/1.18),IF(Расчет!R896='ФОРМУЛЫ!'!$E$4,0,IF(Расчет!R896='ФОРМУЛЫ!'!$E$5,(A882-A882/1.1),X))))*Расчет!E896,2)</f>
        <v>0</v>
      </c>
      <c r="U882" s="3">
        <f>ROUND((IF(Расчет!R896='ФОРМУЛЫ!'!$E$3,(J882-J882/1.18),IF(Расчет!R896='ФОРМУЛЫ!'!$E$4,0,IF(Расчет!R896='ФОРМУЛЫ!'!$E$5,(J882-J882/1.1),X))))*Расчет!E896,2)</f>
        <v>0</v>
      </c>
      <c r="V882" s="3">
        <f>ROUND((J882-J882/1.18)*Расчет!E896,2)</f>
        <v>0</v>
      </c>
      <c r="W882" s="3">
        <f>ROUND(A882*Расчет!E896*0.21/365,2)</f>
        <v>0</v>
      </c>
      <c r="X882" s="3">
        <f t="shared" si="107"/>
        <v>0</v>
      </c>
      <c r="Y882" s="3">
        <f>IF(($Q$2-Расчет!X896)&gt;0,($Q$2-Расчет!X896),0)</f>
        <v>0</v>
      </c>
      <c r="Z882" s="3">
        <f t="shared" si="108"/>
        <v>0</v>
      </c>
      <c r="AA882" s="3">
        <f>IF(IF(Y882&gt;0,$Q$3-$Q$2,$Q$3-Расчет!X896)&gt;0,IF(Y882&gt;0,$Q$3-$Q$2,$Q$3-Расчет!X896),0)</f>
        <v>0</v>
      </c>
      <c r="AB882" s="3">
        <f t="shared" si="109"/>
        <v>0</v>
      </c>
      <c r="AC882" s="3">
        <f>IF(IF(AA882&gt;0,$Q$4-$Q$3,$Q$4-Расчет!X896)&gt;0,IF(AA882&gt;0,$Q$4-$Q$3,$Q$4-Расчет!X896),0)</f>
        <v>0</v>
      </c>
      <c r="AD882" s="3">
        <f t="shared" si="110"/>
        <v>0</v>
      </c>
      <c r="AE882" s="3">
        <f>IF(IF(AC882&gt;0,$Q$5-$Q$4,$Q$5-Расчет!X896)&gt;0,IF(AC882&gt;0,$Q$5-$Q$4,$Q$5-Расчет!X896),0)</f>
        <v>0</v>
      </c>
      <c r="AF882" s="3">
        <f t="shared" si="111"/>
        <v>0</v>
      </c>
      <c r="AG882" s="3">
        <f>IF(IF(AE882&gt;0,$Q$6-$Q$5,$Q$6-Расчет!X896)&gt;0,IF(AE882&gt;0,$Q$6-$Q$5,$Q$6-Расчет!X896),0)</f>
        <v>0</v>
      </c>
      <c r="AH882" s="3">
        <f t="shared" si="112"/>
        <v>0</v>
      </c>
    </row>
    <row r="883" spans="1:34" x14ac:dyDescent="0.25">
      <c r="A883" s="3">
        <f>IF(Расчет!H897='ФОРМУЛЫ!'!$B$4,Расчет!G897*Расчет!$N$28,IF(Расчет!H897='ФОРМУЛЫ!'!$B$5,Расчет!G897,IF(Расчет!H897='ФОРМУЛЫ!'!$B$6,Расчет!G897*Расчет!$O$28,0)))</f>
        <v>0</v>
      </c>
      <c r="B883" s="3">
        <f>A883*Расчет!E897</f>
        <v>0</v>
      </c>
      <c r="C883" s="3">
        <f>IF(Расчет!J897='ФОРМУЛЫ!'!$B$3,Расчет!G897*Расчет!I897/100,IF(Расчет!J897='ФОРМУЛЫ!'!$B$4,Расчет!I897*Расчет!$N$28,IF(Расчет!J897='ФОРМУЛЫ!'!$B$5,Расчет!I897,IF(Расчет!J897='ФОРМУЛЫ!'!$B$6,Расчет!I897*Расчет!$O$28,0))))</f>
        <v>0</v>
      </c>
      <c r="D883" s="3">
        <f>C883*Расчет!E897</f>
        <v>0</v>
      </c>
      <c r="E883" s="3">
        <f t="shared" si="105"/>
        <v>0</v>
      </c>
      <c r="F883" s="3">
        <f>E883*Расчет!E897</f>
        <v>0</v>
      </c>
      <c r="G883" s="3">
        <f>IF(Расчет!M897="",'ФОРМУЛЫ!'!E883*(100+Расчет!$M$28)/100,'ФОРМУЛЫ!'!E883*(100+Расчет!M897)/100)</f>
        <v>0</v>
      </c>
      <c r="H883" s="7">
        <f>IF(Расчет!M897="",ROUND(Расчет!K897*(1+Расчет!$M$28/100),0),ROUND(Расчет!K897*(1+Расчет!M897/100),0))</f>
        <v>0</v>
      </c>
      <c r="I883" s="7">
        <f>IF(Расчет!M897="",(Расчет!$M$28+100)/100,(Расчет!M897+100)/100)</f>
        <v>1.2</v>
      </c>
      <c r="J883" s="5">
        <f>IF(Расчет!P897="",IF($O$16=0,'ФОРМУЛЫ!'!H883,ROUND(Расчет!K897*'ФОРМУЛЫ!'!I883+L883,0)),Расчет!P897)</f>
        <v>0</v>
      </c>
      <c r="K883" s="5">
        <f>J883*Расчет!E897</f>
        <v>0</v>
      </c>
      <c r="L883" s="3">
        <f>IF($O$16=0,0,$M$16*(Расчет!K897/$O$16))</f>
        <v>0</v>
      </c>
      <c r="O883" s="3">
        <f>IF(Расчет!P897=0,Расчет!L897,0)</f>
        <v>0</v>
      </c>
      <c r="P883" s="12">
        <f t="shared" si="106"/>
        <v>0</v>
      </c>
      <c r="Q883" s="3">
        <f>IF(Расчет!H897='ФОРМУЛЫ!'!$B$5,'ФОРМУЛЫ!'!A883,0)</f>
        <v>0</v>
      </c>
      <c r="R883" s="3">
        <f>IF(Расчет!H897='ФОРМУЛЫ!'!$B$4,'ФОРМУЛЫ!'!A883,0)</f>
        <v>0</v>
      </c>
      <c r="S883" s="3">
        <f>IF(Расчет!H897='ФОРМУЛЫ!'!$B$6,'ФОРМУЛЫ!'!A883,0)</f>
        <v>0</v>
      </c>
      <c r="T883" s="5">
        <f>ROUND((IF(Расчет!R897='ФОРМУЛЫ!'!$E$3,(A883-A883/1.18),IF(Расчет!R897='ФОРМУЛЫ!'!$E$4,0,IF(Расчет!R897='ФОРМУЛЫ!'!$E$5,(A883-A883/1.1),X))))*Расчет!E897,2)</f>
        <v>0</v>
      </c>
      <c r="U883" s="3">
        <f>ROUND((IF(Расчет!R897='ФОРМУЛЫ!'!$E$3,(J883-J883/1.18),IF(Расчет!R897='ФОРМУЛЫ!'!$E$4,0,IF(Расчет!R897='ФОРМУЛЫ!'!$E$5,(J883-J883/1.1),X))))*Расчет!E897,2)</f>
        <v>0</v>
      </c>
      <c r="V883" s="3">
        <f>ROUND((J883-J883/1.18)*Расчет!E897,2)</f>
        <v>0</v>
      </c>
      <c r="W883" s="3">
        <f>ROUND(A883*Расчет!E897*0.21/365,2)</f>
        <v>0</v>
      </c>
      <c r="X883" s="3">
        <f t="shared" si="107"/>
        <v>0</v>
      </c>
      <c r="Y883" s="3">
        <f>IF(($Q$2-Расчет!X897)&gt;0,($Q$2-Расчет!X897),0)</f>
        <v>0</v>
      </c>
      <c r="Z883" s="3">
        <f t="shared" si="108"/>
        <v>0</v>
      </c>
      <c r="AA883" s="3">
        <f>IF(IF(Y883&gt;0,$Q$3-$Q$2,$Q$3-Расчет!X897)&gt;0,IF(Y883&gt;0,$Q$3-$Q$2,$Q$3-Расчет!X897),0)</f>
        <v>0</v>
      </c>
      <c r="AB883" s="3">
        <f t="shared" si="109"/>
        <v>0</v>
      </c>
      <c r="AC883" s="3">
        <f>IF(IF(AA883&gt;0,$Q$4-$Q$3,$Q$4-Расчет!X897)&gt;0,IF(AA883&gt;0,$Q$4-$Q$3,$Q$4-Расчет!X897),0)</f>
        <v>0</v>
      </c>
      <c r="AD883" s="3">
        <f t="shared" si="110"/>
        <v>0</v>
      </c>
      <c r="AE883" s="3">
        <f>IF(IF(AC883&gt;0,$Q$5-$Q$4,$Q$5-Расчет!X897)&gt;0,IF(AC883&gt;0,$Q$5-$Q$4,$Q$5-Расчет!X897),0)</f>
        <v>0</v>
      </c>
      <c r="AF883" s="3">
        <f t="shared" si="111"/>
        <v>0</v>
      </c>
      <c r="AG883" s="3">
        <f>IF(IF(AE883&gt;0,$Q$6-$Q$5,$Q$6-Расчет!X897)&gt;0,IF(AE883&gt;0,$Q$6-$Q$5,$Q$6-Расчет!X897),0)</f>
        <v>0</v>
      </c>
      <c r="AH883" s="3">
        <f t="shared" si="112"/>
        <v>0</v>
      </c>
    </row>
    <row r="884" spans="1:34" x14ac:dyDescent="0.25">
      <c r="A884" s="3">
        <f>IF(Расчет!H898='ФОРМУЛЫ!'!$B$4,Расчет!G898*Расчет!$N$28,IF(Расчет!H898='ФОРМУЛЫ!'!$B$5,Расчет!G898,IF(Расчет!H898='ФОРМУЛЫ!'!$B$6,Расчет!G898*Расчет!$O$28,0)))</f>
        <v>0</v>
      </c>
      <c r="B884" s="3">
        <f>A884*Расчет!E898</f>
        <v>0</v>
      </c>
      <c r="C884" s="3">
        <f>IF(Расчет!J898='ФОРМУЛЫ!'!$B$3,Расчет!G898*Расчет!I898/100,IF(Расчет!J898='ФОРМУЛЫ!'!$B$4,Расчет!I898*Расчет!$N$28,IF(Расчет!J898='ФОРМУЛЫ!'!$B$5,Расчет!I898,IF(Расчет!J898='ФОРМУЛЫ!'!$B$6,Расчет!I898*Расчет!$O$28,0))))</f>
        <v>0</v>
      </c>
      <c r="D884" s="3">
        <f>C884*Расчет!E898</f>
        <v>0</v>
      </c>
      <c r="E884" s="3">
        <f t="shared" si="105"/>
        <v>0</v>
      </c>
      <c r="F884" s="3">
        <f>E884*Расчет!E898</f>
        <v>0</v>
      </c>
      <c r="G884" s="3">
        <f>IF(Расчет!M898="",'ФОРМУЛЫ!'!E884*(100+Расчет!$M$28)/100,'ФОРМУЛЫ!'!E884*(100+Расчет!M898)/100)</f>
        <v>0</v>
      </c>
      <c r="H884" s="7">
        <f>IF(Расчет!M898="",ROUND(Расчет!K898*(1+Расчет!$M$28/100),0),ROUND(Расчет!K898*(1+Расчет!M898/100),0))</f>
        <v>0</v>
      </c>
      <c r="I884" s="7">
        <f>IF(Расчет!M898="",(Расчет!$M$28+100)/100,(Расчет!M898+100)/100)</f>
        <v>1.2</v>
      </c>
      <c r="J884" s="5">
        <f>IF(Расчет!P898="",IF($O$16=0,'ФОРМУЛЫ!'!H884,ROUND(Расчет!K898*'ФОРМУЛЫ!'!I884+L884,0)),Расчет!P898)</f>
        <v>0</v>
      </c>
      <c r="K884" s="5">
        <f>J884*Расчет!E898</f>
        <v>0</v>
      </c>
      <c r="L884" s="3">
        <f>IF($O$16=0,0,$M$16*(Расчет!K898/$O$16))</f>
        <v>0</v>
      </c>
      <c r="O884" s="3">
        <f>IF(Расчет!P898=0,Расчет!L898,0)</f>
        <v>0</v>
      </c>
      <c r="P884" s="12">
        <f t="shared" si="106"/>
        <v>0</v>
      </c>
      <c r="Q884" s="3">
        <f>IF(Расчет!H898='ФОРМУЛЫ!'!$B$5,'ФОРМУЛЫ!'!A884,0)</f>
        <v>0</v>
      </c>
      <c r="R884" s="3">
        <f>IF(Расчет!H898='ФОРМУЛЫ!'!$B$4,'ФОРМУЛЫ!'!A884,0)</f>
        <v>0</v>
      </c>
      <c r="S884" s="3">
        <f>IF(Расчет!H898='ФОРМУЛЫ!'!$B$6,'ФОРМУЛЫ!'!A884,0)</f>
        <v>0</v>
      </c>
      <c r="T884" s="5">
        <f>ROUND((IF(Расчет!R898='ФОРМУЛЫ!'!$E$3,(A884-A884/1.18),IF(Расчет!R898='ФОРМУЛЫ!'!$E$4,0,IF(Расчет!R898='ФОРМУЛЫ!'!$E$5,(A884-A884/1.1),X))))*Расчет!E898,2)</f>
        <v>0</v>
      </c>
      <c r="U884" s="3">
        <f>ROUND((IF(Расчет!R898='ФОРМУЛЫ!'!$E$3,(J884-J884/1.18),IF(Расчет!R898='ФОРМУЛЫ!'!$E$4,0,IF(Расчет!R898='ФОРМУЛЫ!'!$E$5,(J884-J884/1.1),X))))*Расчет!E898,2)</f>
        <v>0</v>
      </c>
      <c r="V884" s="3">
        <f>ROUND((J884-J884/1.18)*Расчет!E898,2)</f>
        <v>0</v>
      </c>
      <c r="W884" s="3">
        <f>ROUND(A884*Расчет!E898*0.21/365,2)</f>
        <v>0</v>
      </c>
      <c r="X884" s="3">
        <f t="shared" si="107"/>
        <v>0</v>
      </c>
      <c r="Y884" s="3">
        <f>IF(($Q$2-Расчет!X898)&gt;0,($Q$2-Расчет!X898),0)</f>
        <v>0</v>
      </c>
      <c r="Z884" s="3">
        <f t="shared" si="108"/>
        <v>0</v>
      </c>
      <c r="AA884" s="3">
        <f>IF(IF(Y884&gt;0,$Q$3-$Q$2,$Q$3-Расчет!X898)&gt;0,IF(Y884&gt;0,$Q$3-$Q$2,$Q$3-Расчет!X898),0)</f>
        <v>0</v>
      </c>
      <c r="AB884" s="3">
        <f t="shared" si="109"/>
        <v>0</v>
      </c>
      <c r="AC884" s="3">
        <f>IF(IF(AA884&gt;0,$Q$4-$Q$3,$Q$4-Расчет!X898)&gt;0,IF(AA884&gt;0,$Q$4-$Q$3,$Q$4-Расчет!X898),0)</f>
        <v>0</v>
      </c>
      <c r="AD884" s="3">
        <f t="shared" si="110"/>
        <v>0</v>
      </c>
      <c r="AE884" s="3">
        <f>IF(IF(AC884&gt;0,$Q$5-$Q$4,$Q$5-Расчет!X898)&gt;0,IF(AC884&gt;0,$Q$5-$Q$4,$Q$5-Расчет!X898),0)</f>
        <v>0</v>
      </c>
      <c r="AF884" s="3">
        <f t="shared" si="111"/>
        <v>0</v>
      </c>
      <c r="AG884" s="3">
        <f>IF(IF(AE884&gt;0,$Q$6-$Q$5,$Q$6-Расчет!X898)&gt;0,IF(AE884&gt;0,$Q$6-$Q$5,$Q$6-Расчет!X898),0)</f>
        <v>0</v>
      </c>
      <c r="AH884" s="3">
        <f t="shared" si="112"/>
        <v>0</v>
      </c>
    </row>
    <row r="885" spans="1:34" x14ac:dyDescent="0.25">
      <c r="A885" s="3">
        <f>IF(Расчет!H899='ФОРМУЛЫ!'!$B$4,Расчет!G899*Расчет!$N$28,IF(Расчет!H899='ФОРМУЛЫ!'!$B$5,Расчет!G899,IF(Расчет!H899='ФОРМУЛЫ!'!$B$6,Расчет!G899*Расчет!$O$28,0)))</f>
        <v>0</v>
      </c>
      <c r="B885" s="3">
        <f>A885*Расчет!E899</f>
        <v>0</v>
      </c>
      <c r="C885" s="3">
        <f>IF(Расчет!J899='ФОРМУЛЫ!'!$B$3,Расчет!G899*Расчет!I899/100,IF(Расчет!J899='ФОРМУЛЫ!'!$B$4,Расчет!I899*Расчет!$N$28,IF(Расчет!J899='ФОРМУЛЫ!'!$B$5,Расчет!I899,IF(Расчет!J899='ФОРМУЛЫ!'!$B$6,Расчет!I899*Расчет!$O$28,0))))</f>
        <v>0</v>
      </c>
      <c r="D885" s="3">
        <f>C885*Расчет!E899</f>
        <v>0</v>
      </c>
      <c r="E885" s="3">
        <f t="shared" si="105"/>
        <v>0</v>
      </c>
      <c r="F885" s="3">
        <f>E885*Расчет!E899</f>
        <v>0</v>
      </c>
      <c r="G885" s="3">
        <f>IF(Расчет!M899="",'ФОРМУЛЫ!'!E885*(100+Расчет!$M$28)/100,'ФОРМУЛЫ!'!E885*(100+Расчет!M899)/100)</f>
        <v>0</v>
      </c>
      <c r="H885" s="7">
        <f>IF(Расчет!M899="",ROUND(Расчет!K899*(1+Расчет!$M$28/100),0),ROUND(Расчет!K899*(1+Расчет!M899/100),0))</f>
        <v>0</v>
      </c>
      <c r="I885" s="7">
        <f>IF(Расчет!M899="",(Расчет!$M$28+100)/100,(Расчет!M899+100)/100)</f>
        <v>1.2</v>
      </c>
      <c r="J885" s="5">
        <f>IF(Расчет!P899="",IF($O$16=0,'ФОРМУЛЫ!'!H885,ROUND(Расчет!K899*'ФОРМУЛЫ!'!I885+L885,0)),Расчет!P899)</f>
        <v>0</v>
      </c>
      <c r="K885" s="5">
        <f>J885*Расчет!E899</f>
        <v>0</v>
      </c>
      <c r="L885" s="3">
        <f>IF($O$16=0,0,$M$16*(Расчет!K899/$O$16))</f>
        <v>0</v>
      </c>
      <c r="O885" s="3">
        <f>IF(Расчет!P899=0,Расчет!L899,0)</f>
        <v>0</v>
      </c>
      <c r="P885" s="12">
        <f t="shared" si="106"/>
        <v>0</v>
      </c>
      <c r="Q885" s="3">
        <f>IF(Расчет!H899='ФОРМУЛЫ!'!$B$5,'ФОРМУЛЫ!'!A885,0)</f>
        <v>0</v>
      </c>
      <c r="R885" s="3">
        <f>IF(Расчет!H899='ФОРМУЛЫ!'!$B$4,'ФОРМУЛЫ!'!A885,0)</f>
        <v>0</v>
      </c>
      <c r="S885" s="3">
        <f>IF(Расчет!H899='ФОРМУЛЫ!'!$B$6,'ФОРМУЛЫ!'!A885,0)</f>
        <v>0</v>
      </c>
      <c r="T885" s="5">
        <f>ROUND((IF(Расчет!R899='ФОРМУЛЫ!'!$E$3,(A885-A885/1.18),IF(Расчет!R899='ФОРМУЛЫ!'!$E$4,0,IF(Расчет!R899='ФОРМУЛЫ!'!$E$5,(A885-A885/1.1),X))))*Расчет!E899,2)</f>
        <v>0</v>
      </c>
      <c r="U885" s="3">
        <f>ROUND((IF(Расчет!R899='ФОРМУЛЫ!'!$E$3,(J885-J885/1.18),IF(Расчет!R899='ФОРМУЛЫ!'!$E$4,0,IF(Расчет!R899='ФОРМУЛЫ!'!$E$5,(J885-J885/1.1),X))))*Расчет!E899,2)</f>
        <v>0</v>
      </c>
      <c r="V885" s="3">
        <f>ROUND((J885-J885/1.18)*Расчет!E899,2)</f>
        <v>0</v>
      </c>
      <c r="W885" s="3">
        <f>ROUND(A885*Расчет!E899*0.21/365,2)</f>
        <v>0</v>
      </c>
      <c r="X885" s="3">
        <f t="shared" si="107"/>
        <v>0</v>
      </c>
      <c r="Y885" s="3">
        <f>IF(($Q$2-Расчет!X899)&gt;0,($Q$2-Расчет!X899),0)</f>
        <v>0</v>
      </c>
      <c r="Z885" s="3">
        <f t="shared" si="108"/>
        <v>0</v>
      </c>
      <c r="AA885" s="3">
        <f>IF(IF(Y885&gt;0,$Q$3-$Q$2,$Q$3-Расчет!X899)&gt;0,IF(Y885&gt;0,$Q$3-$Q$2,$Q$3-Расчет!X899),0)</f>
        <v>0</v>
      </c>
      <c r="AB885" s="3">
        <f t="shared" si="109"/>
        <v>0</v>
      </c>
      <c r="AC885" s="3">
        <f>IF(IF(AA885&gt;0,$Q$4-$Q$3,$Q$4-Расчет!X899)&gt;0,IF(AA885&gt;0,$Q$4-$Q$3,$Q$4-Расчет!X899),0)</f>
        <v>0</v>
      </c>
      <c r="AD885" s="3">
        <f t="shared" si="110"/>
        <v>0</v>
      </c>
      <c r="AE885" s="3">
        <f>IF(IF(AC885&gt;0,$Q$5-$Q$4,$Q$5-Расчет!X899)&gt;0,IF(AC885&gt;0,$Q$5-$Q$4,$Q$5-Расчет!X899),0)</f>
        <v>0</v>
      </c>
      <c r="AF885" s="3">
        <f t="shared" si="111"/>
        <v>0</v>
      </c>
      <c r="AG885" s="3">
        <f>IF(IF(AE885&gt;0,$Q$6-$Q$5,$Q$6-Расчет!X899)&gt;0,IF(AE885&gt;0,$Q$6-$Q$5,$Q$6-Расчет!X899),0)</f>
        <v>0</v>
      </c>
      <c r="AH885" s="3">
        <f t="shared" si="112"/>
        <v>0</v>
      </c>
    </row>
    <row r="886" spans="1:34" x14ac:dyDescent="0.25">
      <c r="A886" s="3">
        <f>IF(Расчет!H900='ФОРМУЛЫ!'!$B$4,Расчет!G900*Расчет!$N$28,IF(Расчет!H900='ФОРМУЛЫ!'!$B$5,Расчет!G900,IF(Расчет!H900='ФОРМУЛЫ!'!$B$6,Расчет!G900*Расчет!$O$28,0)))</f>
        <v>0</v>
      </c>
      <c r="B886" s="3">
        <f>A886*Расчет!E900</f>
        <v>0</v>
      </c>
      <c r="C886" s="3">
        <f>IF(Расчет!J900='ФОРМУЛЫ!'!$B$3,Расчет!G900*Расчет!I900/100,IF(Расчет!J900='ФОРМУЛЫ!'!$B$4,Расчет!I900*Расчет!$N$28,IF(Расчет!J900='ФОРМУЛЫ!'!$B$5,Расчет!I900,IF(Расчет!J900='ФОРМУЛЫ!'!$B$6,Расчет!I900*Расчет!$O$28,0))))</f>
        <v>0</v>
      </c>
      <c r="D886" s="3">
        <f>C886*Расчет!E900</f>
        <v>0</v>
      </c>
      <c r="E886" s="3">
        <f t="shared" si="105"/>
        <v>0</v>
      </c>
      <c r="F886" s="3">
        <f>E886*Расчет!E900</f>
        <v>0</v>
      </c>
      <c r="G886" s="3">
        <f>IF(Расчет!M900="",'ФОРМУЛЫ!'!E886*(100+Расчет!$M$28)/100,'ФОРМУЛЫ!'!E886*(100+Расчет!M900)/100)</f>
        <v>0</v>
      </c>
      <c r="H886" s="7">
        <f>IF(Расчет!M900="",ROUND(Расчет!K900*(1+Расчет!$M$28/100),0),ROUND(Расчет!K900*(1+Расчет!M900/100),0))</f>
        <v>0</v>
      </c>
      <c r="I886" s="7">
        <f>IF(Расчет!M900="",(Расчет!$M$28+100)/100,(Расчет!M900+100)/100)</f>
        <v>1.2</v>
      </c>
      <c r="J886" s="5">
        <f>IF(Расчет!P900="",IF($O$16=0,'ФОРМУЛЫ!'!H886,ROUND(Расчет!K900*'ФОРМУЛЫ!'!I886+L886,0)),Расчет!P900)</f>
        <v>0</v>
      </c>
      <c r="K886" s="5">
        <f>J886*Расчет!E900</f>
        <v>0</v>
      </c>
      <c r="L886" s="3">
        <f>IF($O$16=0,0,$M$16*(Расчет!K900/$O$16))</f>
        <v>0</v>
      </c>
      <c r="O886" s="3">
        <f>IF(Расчет!P900=0,Расчет!L900,0)</f>
        <v>0</v>
      </c>
      <c r="P886" s="12">
        <f t="shared" si="106"/>
        <v>0</v>
      </c>
      <c r="Q886" s="3">
        <f>IF(Расчет!H900='ФОРМУЛЫ!'!$B$5,'ФОРМУЛЫ!'!A886,0)</f>
        <v>0</v>
      </c>
      <c r="R886" s="3">
        <f>IF(Расчет!H900='ФОРМУЛЫ!'!$B$4,'ФОРМУЛЫ!'!A886,0)</f>
        <v>0</v>
      </c>
      <c r="S886" s="3">
        <f>IF(Расчет!H900='ФОРМУЛЫ!'!$B$6,'ФОРМУЛЫ!'!A886,0)</f>
        <v>0</v>
      </c>
      <c r="T886" s="5">
        <f>ROUND((IF(Расчет!R900='ФОРМУЛЫ!'!$E$3,(A886-A886/1.18),IF(Расчет!R900='ФОРМУЛЫ!'!$E$4,0,IF(Расчет!R900='ФОРМУЛЫ!'!$E$5,(A886-A886/1.1),X))))*Расчет!E900,2)</f>
        <v>0</v>
      </c>
      <c r="U886" s="3">
        <f>ROUND((IF(Расчет!R900='ФОРМУЛЫ!'!$E$3,(J886-J886/1.18),IF(Расчет!R900='ФОРМУЛЫ!'!$E$4,0,IF(Расчет!R900='ФОРМУЛЫ!'!$E$5,(J886-J886/1.1),X))))*Расчет!E900,2)</f>
        <v>0</v>
      </c>
      <c r="V886" s="3">
        <f>ROUND((J886-J886/1.18)*Расчет!E900,2)</f>
        <v>0</v>
      </c>
      <c r="W886" s="3">
        <f>ROUND(A886*Расчет!E900*0.21/365,2)</f>
        <v>0</v>
      </c>
      <c r="X886" s="3">
        <f t="shared" si="107"/>
        <v>0</v>
      </c>
      <c r="Y886" s="3">
        <f>IF(($Q$2-Расчет!X900)&gt;0,($Q$2-Расчет!X900),0)</f>
        <v>0</v>
      </c>
      <c r="Z886" s="3">
        <f t="shared" si="108"/>
        <v>0</v>
      </c>
      <c r="AA886" s="3">
        <f>IF(IF(Y886&gt;0,$Q$3-$Q$2,$Q$3-Расчет!X900)&gt;0,IF(Y886&gt;0,$Q$3-$Q$2,$Q$3-Расчет!X900),0)</f>
        <v>0</v>
      </c>
      <c r="AB886" s="3">
        <f t="shared" si="109"/>
        <v>0</v>
      </c>
      <c r="AC886" s="3">
        <f>IF(IF(AA886&gt;0,$Q$4-$Q$3,$Q$4-Расчет!X900)&gt;0,IF(AA886&gt;0,$Q$4-$Q$3,$Q$4-Расчет!X900),0)</f>
        <v>0</v>
      </c>
      <c r="AD886" s="3">
        <f t="shared" si="110"/>
        <v>0</v>
      </c>
      <c r="AE886" s="3">
        <f>IF(IF(AC886&gt;0,$Q$5-$Q$4,$Q$5-Расчет!X900)&gt;0,IF(AC886&gt;0,$Q$5-$Q$4,$Q$5-Расчет!X900),0)</f>
        <v>0</v>
      </c>
      <c r="AF886" s="3">
        <f t="shared" si="111"/>
        <v>0</v>
      </c>
      <c r="AG886" s="3">
        <f>IF(IF(AE886&gt;0,$Q$6-$Q$5,$Q$6-Расчет!X900)&gt;0,IF(AE886&gt;0,$Q$6-$Q$5,$Q$6-Расчет!X900),0)</f>
        <v>0</v>
      </c>
      <c r="AH886" s="3">
        <f t="shared" si="112"/>
        <v>0</v>
      </c>
    </row>
    <row r="887" spans="1:34" x14ac:dyDescent="0.25">
      <c r="A887" s="3">
        <f>IF(Расчет!H901='ФОРМУЛЫ!'!$B$4,Расчет!G901*Расчет!$N$28,IF(Расчет!H901='ФОРМУЛЫ!'!$B$5,Расчет!G901,IF(Расчет!H901='ФОРМУЛЫ!'!$B$6,Расчет!G901*Расчет!$O$28,0)))</f>
        <v>0</v>
      </c>
      <c r="B887" s="3">
        <f>A887*Расчет!E901</f>
        <v>0</v>
      </c>
      <c r="C887" s="3">
        <f>IF(Расчет!J901='ФОРМУЛЫ!'!$B$3,Расчет!G901*Расчет!I901/100,IF(Расчет!J901='ФОРМУЛЫ!'!$B$4,Расчет!I901*Расчет!$N$28,IF(Расчет!J901='ФОРМУЛЫ!'!$B$5,Расчет!I901,IF(Расчет!J901='ФОРМУЛЫ!'!$B$6,Расчет!I901*Расчет!$O$28,0))))</f>
        <v>0</v>
      </c>
      <c r="D887" s="3">
        <f>C887*Расчет!E901</f>
        <v>0</v>
      </c>
      <c r="E887" s="3">
        <f t="shared" si="105"/>
        <v>0</v>
      </c>
      <c r="F887" s="3">
        <f>E887*Расчет!E901</f>
        <v>0</v>
      </c>
      <c r="G887" s="3">
        <f>IF(Расчет!M901="",'ФОРМУЛЫ!'!E887*(100+Расчет!$M$28)/100,'ФОРМУЛЫ!'!E887*(100+Расчет!M901)/100)</f>
        <v>0</v>
      </c>
      <c r="H887" s="7">
        <f>IF(Расчет!M901="",ROUND(Расчет!K901*(1+Расчет!$M$28/100),0),ROUND(Расчет!K901*(1+Расчет!M901/100),0))</f>
        <v>0</v>
      </c>
      <c r="I887" s="7">
        <f>IF(Расчет!M901="",(Расчет!$M$28+100)/100,(Расчет!M901+100)/100)</f>
        <v>1.2</v>
      </c>
      <c r="J887" s="5">
        <f>IF(Расчет!P901="",IF($O$16=0,'ФОРМУЛЫ!'!H887,ROUND(Расчет!K901*'ФОРМУЛЫ!'!I887+L887,0)),Расчет!P901)</f>
        <v>0</v>
      </c>
      <c r="K887" s="5">
        <f>J887*Расчет!E901</f>
        <v>0</v>
      </c>
      <c r="L887" s="3">
        <f>IF($O$16=0,0,$M$16*(Расчет!K901/$O$16))</f>
        <v>0</v>
      </c>
      <c r="O887" s="3">
        <f>IF(Расчет!P901=0,Расчет!L901,0)</f>
        <v>0</v>
      </c>
      <c r="P887" s="12">
        <f t="shared" si="106"/>
        <v>0</v>
      </c>
      <c r="Q887" s="3">
        <f>IF(Расчет!H901='ФОРМУЛЫ!'!$B$5,'ФОРМУЛЫ!'!A887,0)</f>
        <v>0</v>
      </c>
      <c r="R887" s="3">
        <f>IF(Расчет!H901='ФОРМУЛЫ!'!$B$4,'ФОРМУЛЫ!'!A887,0)</f>
        <v>0</v>
      </c>
      <c r="S887" s="3">
        <f>IF(Расчет!H901='ФОРМУЛЫ!'!$B$6,'ФОРМУЛЫ!'!A887,0)</f>
        <v>0</v>
      </c>
      <c r="T887" s="5">
        <f>ROUND((IF(Расчет!R901='ФОРМУЛЫ!'!$E$3,(A887-A887/1.18),IF(Расчет!R901='ФОРМУЛЫ!'!$E$4,0,IF(Расчет!R901='ФОРМУЛЫ!'!$E$5,(A887-A887/1.1),X))))*Расчет!E901,2)</f>
        <v>0</v>
      </c>
      <c r="U887" s="3">
        <f>ROUND((IF(Расчет!R901='ФОРМУЛЫ!'!$E$3,(J887-J887/1.18),IF(Расчет!R901='ФОРМУЛЫ!'!$E$4,0,IF(Расчет!R901='ФОРМУЛЫ!'!$E$5,(J887-J887/1.1),X))))*Расчет!E901,2)</f>
        <v>0</v>
      </c>
      <c r="V887" s="3">
        <f>ROUND((J887-J887/1.18)*Расчет!E901,2)</f>
        <v>0</v>
      </c>
      <c r="W887" s="3">
        <f>ROUND(A887*Расчет!E901*0.21/365,2)</f>
        <v>0</v>
      </c>
      <c r="X887" s="3">
        <f t="shared" si="107"/>
        <v>0</v>
      </c>
      <c r="Y887" s="3">
        <f>IF(($Q$2-Расчет!X901)&gt;0,($Q$2-Расчет!X901),0)</f>
        <v>0</v>
      </c>
      <c r="Z887" s="3">
        <f t="shared" si="108"/>
        <v>0</v>
      </c>
      <c r="AA887" s="3">
        <f>IF(IF(Y887&gt;0,$Q$3-$Q$2,$Q$3-Расчет!X901)&gt;0,IF(Y887&gt;0,$Q$3-$Q$2,$Q$3-Расчет!X901),0)</f>
        <v>0</v>
      </c>
      <c r="AB887" s="3">
        <f t="shared" si="109"/>
        <v>0</v>
      </c>
      <c r="AC887" s="3">
        <f>IF(IF(AA887&gt;0,$Q$4-$Q$3,$Q$4-Расчет!X901)&gt;0,IF(AA887&gt;0,$Q$4-$Q$3,$Q$4-Расчет!X901),0)</f>
        <v>0</v>
      </c>
      <c r="AD887" s="3">
        <f t="shared" si="110"/>
        <v>0</v>
      </c>
      <c r="AE887" s="3">
        <f>IF(IF(AC887&gt;0,$Q$5-$Q$4,$Q$5-Расчет!X901)&gt;0,IF(AC887&gt;0,$Q$5-$Q$4,$Q$5-Расчет!X901),0)</f>
        <v>0</v>
      </c>
      <c r="AF887" s="3">
        <f t="shared" si="111"/>
        <v>0</v>
      </c>
      <c r="AG887" s="3">
        <f>IF(IF(AE887&gt;0,$Q$6-$Q$5,$Q$6-Расчет!X901)&gt;0,IF(AE887&gt;0,$Q$6-$Q$5,$Q$6-Расчет!X901),0)</f>
        <v>0</v>
      </c>
      <c r="AH887" s="3">
        <f t="shared" si="112"/>
        <v>0</v>
      </c>
    </row>
    <row r="888" spans="1:34" x14ac:dyDescent="0.25">
      <c r="A888" s="3">
        <f>IF(Расчет!H902='ФОРМУЛЫ!'!$B$4,Расчет!G902*Расчет!$N$28,IF(Расчет!H902='ФОРМУЛЫ!'!$B$5,Расчет!G902,IF(Расчет!H902='ФОРМУЛЫ!'!$B$6,Расчет!G902*Расчет!$O$28,0)))</f>
        <v>0</v>
      </c>
      <c r="B888" s="3">
        <f>A888*Расчет!E902</f>
        <v>0</v>
      </c>
      <c r="C888" s="3">
        <f>IF(Расчет!J902='ФОРМУЛЫ!'!$B$3,Расчет!G902*Расчет!I902/100,IF(Расчет!J902='ФОРМУЛЫ!'!$B$4,Расчет!I902*Расчет!$N$28,IF(Расчет!J902='ФОРМУЛЫ!'!$B$5,Расчет!I902,IF(Расчет!J902='ФОРМУЛЫ!'!$B$6,Расчет!I902*Расчет!$O$28,0))))</f>
        <v>0</v>
      </c>
      <c r="D888" s="3">
        <f>C888*Расчет!E902</f>
        <v>0</v>
      </c>
      <c r="E888" s="3">
        <f t="shared" si="105"/>
        <v>0</v>
      </c>
      <c r="F888" s="3">
        <f>E888*Расчет!E902</f>
        <v>0</v>
      </c>
      <c r="G888" s="3">
        <f>IF(Расчет!M902="",'ФОРМУЛЫ!'!E888*(100+Расчет!$M$28)/100,'ФОРМУЛЫ!'!E888*(100+Расчет!M902)/100)</f>
        <v>0</v>
      </c>
      <c r="H888" s="7">
        <f>IF(Расчет!M902="",ROUND(Расчет!K902*(1+Расчет!$M$28/100),0),ROUND(Расчет!K902*(1+Расчет!M902/100),0))</f>
        <v>0</v>
      </c>
      <c r="I888" s="7">
        <f>IF(Расчет!M902="",(Расчет!$M$28+100)/100,(Расчет!M902+100)/100)</f>
        <v>1.2</v>
      </c>
      <c r="J888" s="5">
        <f>IF(Расчет!P902="",IF($O$16=0,'ФОРМУЛЫ!'!H888,ROUND(Расчет!K902*'ФОРМУЛЫ!'!I888+L888,0)),Расчет!P902)</f>
        <v>0</v>
      </c>
      <c r="K888" s="5">
        <f>J888*Расчет!E902</f>
        <v>0</v>
      </c>
      <c r="L888" s="3">
        <f>IF($O$16=0,0,$M$16*(Расчет!K902/$O$16))</f>
        <v>0</v>
      </c>
      <c r="O888" s="3">
        <f>IF(Расчет!P902=0,Расчет!L902,0)</f>
        <v>0</v>
      </c>
      <c r="P888" s="12">
        <f t="shared" si="106"/>
        <v>0</v>
      </c>
      <c r="Q888" s="3">
        <f>IF(Расчет!H902='ФОРМУЛЫ!'!$B$5,'ФОРМУЛЫ!'!A888,0)</f>
        <v>0</v>
      </c>
      <c r="R888" s="3">
        <f>IF(Расчет!H902='ФОРМУЛЫ!'!$B$4,'ФОРМУЛЫ!'!A888,0)</f>
        <v>0</v>
      </c>
      <c r="S888" s="3">
        <f>IF(Расчет!H902='ФОРМУЛЫ!'!$B$6,'ФОРМУЛЫ!'!A888,0)</f>
        <v>0</v>
      </c>
      <c r="T888" s="5">
        <f>ROUND((IF(Расчет!R902='ФОРМУЛЫ!'!$E$3,(A888-A888/1.18),IF(Расчет!R902='ФОРМУЛЫ!'!$E$4,0,IF(Расчет!R902='ФОРМУЛЫ!'!$E$5,(A888-A888/1.1),X))))*Расчет!E902,2)</f>
        <v>0</v>
      </c>
      <c r="U888" s="3">
        <f>ROUND((IF(Расчет!R902='ФОРМУЛЫ!'!$E$3,(J888-J888/1.18),IF(Расчет!R902='ФОРМУЛЫ!'!$E$4,0,IF(Расчет!R902='ФОРМУЛЫ!'!$E$5,(J888-J888/1.1),X))))*Расчет!E902,2)</f>
        <v>0</v>
      </c>
      <c r="V888" s="3">
        <f>ROUND((J888-J888/1.18)*Расчет!E902,2)</f>
        <v>0</v>
      </c>
      <c r="W888" s="3">
        <f>ROUND(A888*Расчет!E902*0.21/365,2)</f>
        <v>0</v>
      </c>
      <c r="X888" s="3">
        <f t="shared" si="107"/>
        <v>0</v>
      </c>
      <c r="Y888" s="3">
        <f>IF(($Q$2-Расчет!X902)&gt;0,($Q$2-Расчет!X902),0)</f>
        <v>0</v>
      </c>
      <c r="Z888" s="3">
        <f t="shared" si="108"/>
        <v>0</v>
      </c>
      <c r="AA888" s="3">
        <f>IF(IF(Y888&gt;0,$Q$3-$Q$2,$Q$3-Расчет!X902)&gt;0,IF(Y888&gt;0,$Q$3-$Q$2,$Q$3-Расчет!X902),0)</f>
        <v>0</v>
      </c>
      <c r="AB888" s="3">
        <f t="shared" si="109"/>
        <v>0</v>
      </c>
      <c r="AC888" s="3">
        <f>IF(IF(AA888&gt;0,$Q$4-$Q$3,$Q$4-Расчет!X902)&gt;0,IF(AA888&gt;0,$Q$4-$Q$3,$Q$4-Расчет!X902),0)</f>
        <v>0</v>
      </c>
      <c r="AD888" s="3">
        <f t="shared" si="110"/>
        <v>0</v>
      </c>
      <c r="AE888" s="3">
        <f>IF(IF(AC888&gt;0,$Q$5-$Q$4,$Q$5-Расчет!X902)&gt;0,IF(AC888&gt;0,$Q$5-$Q$4,$Q$5-Расчет!X902),0)</f>
        <v>0</v>
      </c>
      <c r="AF888" s="3">
        <f t="shared" si="111"/>
        <v>0</v>
      </c>
      <c r="AG888" s="3">
        <f>IF(IF(AE888&gt;0,$Q$6-$Q$5,$Q$6-Расчет!X902)&gt;0,IF(AE888&gt;0,$Q$6-$Q$5,$Q$6-Расчет!X902),0)</f>
        <v>0</v>
      </c>
      <c r="AH888" s="3">
        <f t="shared" si="112"/>
        <v>0</v>
      </c>
    </row>
    <row r="889" spans="1:34" x14ac:dyDescent="0.25">
      <c r="A889" s="3">
        <f>IF(Расчет!H903='ФОРМУЛЫ!'!$B$4,Расчет!G903*Расчет!$N$28,IF(Расчет!H903='ФОРМУЛЫ!'!$B$5,Расчет!G903,IF(Расчет!H903='ФОРМУЛЫ!'!$B$6,Расчет!G903*Расчет!$O$28,0)))</f>
        <v>0</v>
      </c>
      <c r="B889" s="3">
        <f>A889*Расчет!E903</f>
        <v>0</v>
      </c>
      <c r="C889" s="3">
        <f>IF(Расчет!J903='ФОРМУЛЫ!'!$B$3,Расчет!G903*Расчет!I903/100,IF(Расчет!J903='ФОРМУЛЫ!'!$B$4,Расчет!I903*Расчет!$N$28,IF(Расчет!J903='ФОРМУЛЫ!'!$B$5,Расчет!I903,IF(Расчет!J903='ФОРМУЛЫ!'!$B$6,Расчет!I903*Расчет!$O$28,0))))</f>
        <v>0</v>
      </c>
      <c r="D889" s="3">
        <f>C889*Расчет!E903</f>
        <v>0</v>
      </c>
      <c r="E889" s="3">
        <f t="shared" si="105"/>
        <v>0</v>
      </c>
      <c r="F889" s="3">
        <f>E889*Расчет!E903</f>
        <v>0</v>
      </c>
      <c r="G889" s="3">
        <f>IF(Расчет!M903="",'ФОРМУЛЫ!'!E889*(100+Расчет!$M$28)/100,'ФОРМУЛЫ!'!E889*(100+Расчет!M903)/100)</f>
        <v>0</v>
      </c>
      <c r="H889" s="7">
        <f>IF(Расчет!M903="",ROUND(Расчет!K903*(1+Расчет!$M$28/100),0),ROUND(Расчет!K903*(1+Расчет!M903/100),0))</f>
        <v>0</v>
      </c>
      <c r="I889" s="7">
        <f>IF(Расчет!M903="",(Расчет!$M$28+100)/100,(Расчет!M903+100)/100)</f>
        <v>1.2</v>
      </c>
      <c r="J889" s="5">
        <f>IF(Расчет!P903="",IF($O$16=0,'ФОРМУЛЫ!'!H889,ROUND(Расчет!K903*'ФОРМУЛЫ!'!I889+L889,0)),Расчет!P903)</f>
        <v>0</v>
      </c>
      <c r="K889" s="5">
        <f>J889*Расчет!E903</f>
        <v>0</v>
      </c>
      <c r="L889" s="3">
        <f>IF($O$16=0,0,$M$16*(Расчет!K903/$O$16))</f>
        <v>0</v>
      </c>
      <c r="O889" s="3">
        <f>IF(Расчет!P903=0,Расчет!L903,0)</f>
        <v>0</v>
      </c>
      <c r="P889" s="12">
        <f t="shared" si="106"/>
        <v>0</v>
      </c>
      <c r="Q889" s="3">
        <f>IF(Расчет!H903='ФОРМУЛЫ!'!$B$5,'ФОРМУЛЫ!'!A889,0)</f>
        <v>0</v>
      </c>
      <c r="R889" s="3">
        <f>IF(Расчет!H903='ФОРМУЛЫ!'!$B$4,'ФОРМУЛЫ!'!A889,0)</f>
        <v>0</v>
      </c>
      <c r="S889" s="3">
        <f>IF(Расчет!H903='ФОРМУЛЫ!'!$B$6,'ФОРМУЛЫ!'!A889,0)</f>
        <v>0</v>
      </c>
      <c r="T889" s="5">
        <f>ROUND((IF(Расчет!R903='ФОРМУЛЫ!'!$E$3,(A889-A889/1.18),IF(Расчет!R903='ФОРМУЛЫ!'!$E$4,0,IF(Расчет!R903='ФОРМУЛЫ!'!$E$5,(A889-A889/1.1),X))))*Расчет!E903,2)</f>
        <v>0</v>
      </c>
      <c r="U889" s="3">
        <f>ROUND((IF(Расчет!R903='ФОРМУЛЫ!'!$E$3,(J889-J889/1.18),IF(Расчет!R903='ФОРМУЛЫ!'!$E$4,0,IF(Расчет!R903='ФОРМУЛЫ!'!$E$5,(J889-J889/1.1),X))))*Расчет!E903,2)</f>
        <v>0</v>
      </c>
      <c r="V889" s="3">
        <f>ROUND((J889-J889/1.18)*Расчет!E903,2)</f>
        <v>0</v>
      </c>
      <c r="W889" s="3">
        <f>ROUND(A889*Расчет!E903*0.21/365,2)</f>
        <v>0</v>
      </c>
      <c r="X889" s="3">
        <f t="shared" si="107"/>
        <v>0</v>
      </c>
      <c r="Y889" s="3">
        <f>IF(($Q$2-Расчет!X903)&gt;0,($Q$2-Расчет!X903),0)</f>
        <v>0</v>
      </c>
      <c r="Z889" s="3">
        <f t="shared" si="108"/>
        <v>0</v>
      </c>
      <c r="AA889" s="3">
        <f>IF(IF(Y889&gt;0,$Q$3-$Q$2,$Q$3-Расчет!X903)&gt;0,IF(Y889&gt;0,$Q$3-$Q$2,$Q$3-Расчет!X903),0)</f>
        <v>0</v>
      </c>
      <c r="AB889" s="3">
        <f t="shared" si="109"/>
        <v>0</v>
      </c>
      <c r="AC889" s="3">
        <f>IF(IF(AA889&gt;0,$Q$4-$Q$3,$Q$4-Расчет!X903)&gt;0,IF(AA889&gt;0,$Q$4-$Q$3,$Q$4-Расчет!X903),0)</f>
        <v>0</v>
      </c>
      <c r="AD889" s="3">
        <f t="shared" si="110"/>
        <v>0</v>
      </c>
      <c r="AE889" s="3">
        <f>IF(IF(AC889&gt;0,$Q$5-$Q$4,$Q$5-Расчет!X903)&gt;0,IF(AC889&gt;0,$Q$5-$Q$4,$Q$5-Расчет!X903),0)</f>
        <v>0</v>
      </c>
      <c r="AF889" s="3">
        <f t="shared" si="111"/>
        <v>0</v>
      </c>
      <c r="AG889" s="3">
        <f>IF(IF(AE889&gt;0,$Q$6-$Q$5,$Q$6-Расчет!X903)&gt;0,IF(AE889&gt;0,$Q$6-$Q$5,$Q$6-Расчет!X903),0)</f>
        <v>0</v>
      </c>
      <c r="AH889" s="3">
        <f t="shared" si="112"/>
        <v>0</v>
      </c>
    </row>
    <row r="890" spans="1:34" x14ac:dyDescent="0.25">
      <c r="A890" s="3">
        <f>IF(Расчет!H904='ФОРМУЛЫ!'!$B$4,Расчет!G904*Расчет!$N$28,IF(Расчет!H904='ФОРМУЛЫ!'!$B$5,Расчет!G904,IF(Расчет!H904='ФОРМУЛЫ!'!$B$6,Расчет!G904*Расчет!$O$28,0)))</f>
        <v>0</v>
      </c>
      <c r="B890" s="3">
        <f>A890*Расчет!E904</f>
        <v>0</v>
      </c>
      <c r="C890" s="3">
        <f>IF(Расчет!J904='ФОРМУЛЫ!'!$B$3,Расчет!G904*Расчет!I904/100,IF(Расчет!J904='ФОРМУЛЫ!'!$B$4,Расчет!I904*Расчет!$N$28,IF(Расчет!J904='ФОРМУЛЫ!'!$B$5,Расчет!I904,IF(Расчет!J904='ФОРМУЛЫ!'!$B$6,Расчет!I904*Расчет!$O$28,0))))</f>
        <v>0</v>
      </c>
      <c r="D890" s="3">
        <f>C890*Расчет!E904</f>
        <v>0</v>
      </c>
      <c r="E890" s="3">
        <f t="shared" si="105"/>
        <v>0</v>
      </c>
      <c r="F890" s="3">
        <f>E890*Расчет!E904</f>
        <v>0</v>
      </c>
      <c r="G890" s="3">
        <f>IF(Расчет!M904="",'ФОРМУЛЫ!'!E890*(100+Расчет!$M$28)/100,'ФОРМУЛЫ!'!E890*(100+Расчет!M904)/100)</f>
        <v>0</v>
      </c>
      <c r="H890" s="7">
        <f>IF(Расчет!M904="",ROUND(Расчет!K904*(1+Расчет!$M$28/100),0),ROUND(Расчет!K904*(1+Расчет!M904/100),0))</f>
        <v>0</v>
      </c>
      <c r="I890" s="7">
        <f>IF(Расчет!M904="",(Расчет!$M$28+100)/100,(Расчет!M904+100)/100)</f>
        <v>1.2</v>
      </c>
      <c r="J890" s="5">
        <f>IF(Расчет!P904="",IF($O$16=0,'ФОРМУЛЫ!'!H890,ROUND(Расчет!K904*'ФОРМУЛЫ!'!I890+L890,0)),Расчет!P904)</f>
        <v>0</v>
      </c>
      <c r="K890" s="5">
        <f>J890*Расчет!E904</f>
        <v>0</v>
      </c>
      <c r="L890" s="3">
        <f>IF($O$16=0,0,$M$16*(Расчет!K904/$O$16))</f>
        <v>0</v>
      </c>
      <c r="O890" s="3">
        <f>IF(Расчет!P904=0,Расчет!L904,0)</f>
        <v>0</v>
      </c>
      <c r="P890" s="12">
        <f t="shared" si="106"/>
        <v>0</v>
      </c>
      <c r="Q890" s="3">
        <f>IF(Расчет!H904='ФОРМУЛЫ!'!$B$5,'ФОРМУЛЫ!'!A890,0)</f>
        <v>0</v>
      </c>
      <c r="R890" s="3">
        <f>IF(Расчет!H904='ФОРМУЛЫ!'!$B$4,'ФОРМУЛЫ!'!A890,0)</f>
        <v>0</v>
      </c>
      <c r="S890" s="3">
        <f>IF(Расчет!H904='ФОРМУЛЫ!'!$B$6,'ФОРМУЛЫ!'!A890,0)</f>
        <v>0</v>
      </c>
      <c r="T890" s="5">
        <f>ROUND((IF(Расчет!R904='ФОРМУЛЫ!'!$E$3,(A890-A890/1.18),IF(Расчет!R904='ФОРМУЛЫ!'!$E$4,0,IF(Расчет!R904='ФОРМУЛЫ!'!$E$5,(A890-A890/1.1),X))))*Расчет!E904,2)</f>
        <v>0</v>
      </c>
      <c r="U890" s="3">
        <f>ROUND((IF(Расчет!R904='ФОРМУЛЫ!'!$E$3,(J890-J890/1.18),IF(Расчет!R904='ФОРМУЛЫ!'!$E$4,0,IF(Расчет!R904='ФОРМУЛЫ!'!$E$5,(J890-J890/1.1),X))))*Расчет!E904,2)</f>
        <v>0</v>
      </c>
      <c r="V890" s="3">
        <f>ROUND((J890-J890/1.18)*Расчет!E904,2)</f>
        <v>0</v>
      </c>
      <c r="W890" s="3">
        <f>ROUND(A890*Расчет!E904*0.21/365,2)</f>
        <v>0</v>
      </c>
      <c r="X890" s="3">
        <f t="shared" si="107"/>
        <v>0</v>
      </c>
      <c r="Y890" s="3">
        <f>IF(($Q$2-Расчет!X904)&gt;0,($Q$2-Расчет!X904),0)</f>
        <v>0</v>
      </c>
      <c r="Z890" s="3">
        <f t="shared" si="108"/>
        <v>0</v>
      </c>
      <c r="AA890" s="3">
        <f>IF(IF(Y890&gt;0,$Q$3-$Q$2,$Q$3-Расчет!X904)&gt;0,IF(Y890&gt;0,$Q$3-$Q$2,$Q$3-Расчет!X904),0)</f>
        <v>0</v>
      </c>
      <c r="AB890" s="3">
        <f t="shared" si="109"/>
        <v>0</v>
      </c>
      <c r="AC890" s="3">
        <f>IF(IF(AA890&gt;0,$Q$4-$Q$3,$Q$4-Расчет!X904)&gt;0,IF(AA890&gt;0,$Q$4-$Q$3,$Q$4-Расчет!X904),0)</f>
        <v>0</v>
      </c>
      <c r="AD890" s="3">
        <f t="shared" si="110"/>
        <v>0</v>
      </c>
      <c r="AE890" s="3">
        <f>IF(IF(AC890&gt;0,$Q$5-$Q$4,$Q$5-Расчет!X904)&gt;0,IF(AC890&gt;0,$Q$5-$Q$4,$Q$5-Расчет!X904),0)</f>
        <v>0</v>
      </c>
      <c r="AF890" s="3">
        <f t="shared" si="111"/>
        <v>0</v>
      </c>
      <c r="AG890" s="3">
        <f>IF(IF(AE890&gt;0,$Q$6-$Q$5,$Q$6-Расчет!X904)&gt;0,IF(AE890&gt;0,$Q$6-$Q$5,$Q$6-Расчет!X904),0)</f>
        <v>0</v>
      </c>
      <c r="AH890" s="3">
        <f t="shared" si="112"/>
        <v>0</v>
      </c>
    </row>
    <row r="891" spans="1:34" x14ac:dyDescent="0.25">
      <c r="A891" s="3">
        <f>IF(Расчет!H905='ФОРМУЛЫ!'!$B$4,Расчет!G905*Расчет!$N$28,IF(Расчет!H905='ФОРМУЛЫ!'!$B$5,Расчет!G905,IF(Расчет!H905='ФОРМУЛЫ!'!$B$6,Расчет!G905*Расчет!$O$28,0)))</f>
        <v>0</v>
      </c>
      <c r="B891" s="3">
        <f>A891*Расчет!E905</f>
        <v>0</v>
      </c>
      <c r="C891" s="3">
        <f>IF(Расчет!J905='ФОРМУЛЫ!'!$B$3,Расчет!G905*Расчет!I905/100,IF(Расчет!J905='ФОРМУЛЫ!'!$B$4,Расчет!I905*Расчет!$N$28,IF(Расчет!J905='ФОРМУЛЫ!'!$B$5,Расчет!I905,IF(Расчет!J905='ФОРМУЛЫ!'!$B$6,Расчет!I905*Расчет!$O$28,0))))</f>
        <v>0</v>
      </c>
      <c r="D891" s="3">
        <f>C891*Расчет!E905</f>
        <v>0</v>
      </c>
      <c r="E891" s="3">
        <f t="shared" si="105"/>
        <v>0</v>
      </c>
      <c r="F891" s="3">
        <f>E891*Расчет!E905</f>
        <v>0</v>
      </c>
      <c r="G891" s="3">
        <f>IF(Расчет!M905="",'ФОРМУЛЫ!'!E891*(100+Расчет!$M$28)/100,'ФОРМУЛЫ!'!E891*(100+Расчет!M905)/100)</f>
        <v>0</v>
      </c>
      <c r="H891" s="7">
        <f>IF(Расчет!M905="",ROUND(Расчет!K905*(1+Расчет!$M$28/100),0),ROUND(Расчет!K905*(1+Расчет!M905/100),0))</f>
        <v>0</v>
      </c>
      <c r="I891" s="7">
        <f>IF(Расчет!M905="",(Расчет!$M$28+100)/100,(Расчет!M905+100)/100)</f>
        <v>1.2</v>
      </c>
      <c r="J891" s="5">
        <f>IF(Расчет!P905="",IF($O$16=0,'ФОРМУЛЫ!'!H891,ROUND(Расчет!K905*'ФОРМУЛЫ!'!I891+L891,0)),Расчет!P905)</f>
        <v>0</v>
      </c>
      <c r="K891" s="5">
        <f>J891*Расчет!E905</f>
        <v>0</v>
      </c>
      <c r="L891" s="3">
        <f>IF($O$16=0,0,$M$16*(Расчет!K905/$O$16))</f>
        <v>0</v>
      </c>
      <c r="O891" s="3">
        <f>IF(Расчет!P905=0,Расчет!L905,0)</f>
        <v>0</v>
      </c>
      <c r="P891" s="12">
        <f t="shared" si="106"/>
        <v>0</v>
      </c>
      <c r="Q891" s="3">
        <f>IF(Расчет!H905='ФОРМУЛЫ!'!$B$5,'ФОРМУЛЫ!'!A891,0)</f>
        <v>0</v>
      </c>
      <c r="R891" s="3">
        <f>IF(Расчет!H905='ФОРМУЛЫ!'!$B$4,'ФОРМУЛЫ!'!A891,0)</f>
        <v>0</v>
      </c>
      <c r="S891" s="3">
        <f>IF(Расчет!H905='ФОРМУЛЫ!'!$B$6,'ФОРМУЛЫ!'!A891,0)</f>
        <v>0</v>
      </c>
      <c r="T891" s="5">
        <f>ROUND((IF(Расчет!R905='ФОРМУЛЫ!'!$E$3,(A891-A891/1.18),IF(Расчет!R905='ФОРМУЛЫ!'!$E$4,0,IF(Расчет!R905='ФОРМУЛЫ!'!$E$5,(A891-A891/1.1),X))))*Расчет!E905,2)</f>
        <v>0</v>
      </c>
      <c r="U891" s="3">
        <f>ROUND((IF(Расчет!R905='ФОРМУЛЫ!'!$E$3,(J891-J891/1.18),IF(Расчет!R905='ФОРМУЛЫ!'!$E$4,0,IF(Расчет!R905='ФОРМУЛЫ!'!$E$5,(J891-J891/1.1),X))))*Расчет!E905,2)</f>
        <v>0</v>
      </c>
      <c r="V891" s="3">
        <f>ROUND((J891-J891/1.18)*Расчет!E905,2)</f>
        <v>0</v>
      </c>
      <c r="W891" s="3">
        <f>ROUND(A891*Расчет!E905*0.21/365,2)</f>
        <v>0</v>
      </c>
      <c r="X891" s="3">
        <f t="shared" si="107"/>
        <v>0</v>
      </c>
      <c r="Y891" s="3">
        <f>IF(($Q$2-Расчет!X905)&gt;0,($Q$2-Расчет!X905),0)</f>
        <v>0</v>
      </c>
      <c r="Z891" s="3">
        <f t="shared" si="108"/>
        <v>0</v>
      </c>
      <c r="AA891" s="3">
        <f>IF(IF(Y891&gt;0,$Q$3-$Q$2,$Q$3-Расчет!X905)&gt;0,IF(Y891&gt;0,$Q$3-$Q$2,$Q$3-Расчет!X905),0)</f>
        <v>0</v>
      </c>
      <c r="AB891" s="3">
        <f t="shared" si="109"/>
        <v>0</v>
      </c>
      <c r="AC891" s="3">
        <f>IF(IF(AA891&gt;0,$Q$4-$Q$3,$Q$4-Расчет!X905)&gt;0,IF(AA891&gt;0,$Q$4-$Q$3,$Q$4-Расчет!X905),0)</f>
        <v>0</v>
      </c>
      <c r="AD891" s="3">
        <f t="shared" si="110"/>
        <v>0</v>
      </c>
      <c r="AE891" s="3">
        <f>IF(IF(AC891&gt;0,$Q$5-$Q$4,$Q$5-Расчет!X905)&gt;0,IF(AC891&gt;0,$Q$5-$Q$4,$Q$5-Расчет!X905),0)</f>
        <v>0</v>
      </c>
      <c r="AF891" s="3">
        <f t="shared" si="111"/>
        <v>0</v>
      </c>
      <c r="AG891" s="3">
        <f>IF(IF(AE891&gt;0,$Q$6-$Q$5,$Q$6-Расчет!X905)&gt;0,IF(AE891&gt;0,$Q$6-$Q$5,$Q$6-Расчет!X905),0)</f>
        <v>0</v>
      </c>
      <c r="AH891" s="3">
        <f t="shared" si="112"/>
        <v>0</v>
      </c>
    </row>
    <row r="892" spans="1:34" x14ac:dyDescent="0.25">
      <c r="A892" s="3">
        <f>IF(Расчет!H906='ФОРМУЛЫ!'!$B$4,Расчет!G906*Расчет!$N$28,IF(Расчет!H906='ФОРМУЛЫ!'!$B$5,Расчет!G906,IF(Расчет!H906='ФОРМУЛЫ!'!$B$6,Расчет!G906*Расчет!$O$28,0)))</f>
        <v>0</v>
      </c>
      <c r="B892" s="3">
        <f>A892*Расчет!E906</f>
        <v>0</v>
      </c>
      <c r="C892" s="3">
        <f>IF(Расчет!J906='ФОРМУЛЫ!'!$B$3,Расчет!G906*Расчет!I906/100,IF(Расчет!J906='ФОРМУЛЫ!'!$B$4,Расчет!I906*Расчет!$N$28,IF(Расчет!J906='ФОРМУЛЫ!'!$B$5,Расчет!I906,IF(Расчет!J906='ФОРМУЛЫ!'!$B$6,Расчет!I906*Расчет!$O$28,0))))</f>
        <v>0</v>
      </c>
      <c r="D892" s="3">
        <f>C892*Расчет!E906</f>
        <v>0</v>
      </c>
      <c r="E892" s="3">
        <f t="shared" si="105"/>
        <v>0</v>
      </c>
      <c r="F892" s="3">
        <f>E892*Расчет!E906</f>
        <v>0</v>
      </c>
      <c r="G892" s="3">
        <f>IF(Расчет!M906="",'ФОРМУЛЫ!'!E892*(100+Расчет!$M$28)/100,'ФОРМУЛЫ!'!E892*(100+Расчет!M906)/100)</f>
        <v>0</v>
      </c>
      <c r="H892" s="7">
        <f>IF(Расчет!M906="",ROUND(Расчет!K906*(1+Расчет!$M$28/100),0),ROUND(Расчет!K906*(1+Расчет!M906/100),0))</f>
        <v>0</v>
      </c>
      <c r="I892" s="7">
        <f>IF(Расчет!M906="",(Расчет!$M$28+100)/100,(Расчет!M906+100)/100)</f>
        <v>1.2</v>
      </c>
      <c r="J892" s="5">
        <f>IF(Расчет!P906="",IF($O$16=0,'ФОРМУЛЫ!'!H892,ROUND(Расчет!K906*'ФОРМУЛЫ!'!I892+L892,0)),Расчет!P906)</f>
        <v>0</v>
      </c>
      <c r="K892" s="5">
        <f>J892*Расчет!E906</f>
        <v>0</v>
      </c>
      <c r="L892" s="3">
        <f>IF($O$16=0,0,$M$16*(Расчет!K906/$O$16))</f>
        <v>0</v>
      </c>
      <c r="O892" s="3">
        <f>IF(Расчет!P906=0,Расчет!L906,0)</f>
        <v>0</v>
      </c>
      <c r="P892" s="12">
        <f t="shared" si="106"/>
        <v>0</v>
      </c>
      <c r="Q892" s="3">
        <f>IF(Расчет!H906='ФОРМУЛЫ!'!$B$5,'ФОРМУЛЫ!'!A892,0)</f>
        <v>0</v>
      </c>
      <c r="R892" s="3">
        <f>IF(Расчет!H906='ФОРМУЛЫ!'!$B$4,'ФОРМУЛЫ!'!A892,0)</f>
        <v>0</v>
      </c>
      <c r="S892" s="3">
        <f>IF(Расчет!H906='ФОРМУЛЫ!'!$B$6,'ФОРМУЛЫ!'!A892,0)</f>
        <v>0</v>
      </c>
      <c r="T892" s="5">
        <f>ROUND((IF(Расчет!R906='ФОРМУЛЫ!'!$E$3,(A892-A892/1.18),IF(Расчет!R906='ФОРМУЛЫ!'!$E$4,0,IF(Расчет!R906='ФОРМУЛЫ!'!$E$5,(A892-A892/1.1),X))))*Расчет!E906,2)</f>
        <v>0</v>
      </c>
      <c r="U892" s="3">
        <f>ROUND((IF(Расчет!R906='ФОРМУЛЫ!'!$E$3,(J892-J892/1.18),IF(Расчет!R906='ФОРМУЛЫ!'!$E$4,0,IF(Расчет!R906='ФОРМУЛЫ!'!$E$5,(J892-J892/1.1),X))))*Расчет!E906,2)</f>
        <v>0</v>
      </c>
      <c r="V892" s="3">
        <f>ROUND((J892-J892/1.18)*Расчет!E906,2)</f>
        <v>0</v>
      </c>
      <c r="W892" s="3">
        <f>ROUND(A892*Расчет!E906*0.21/365,2)</f>
        <v>0</v>
      </c>
      <c r="X892" s="3">
        <f t="shared" si="107"/>
        <v>0</v>
      </c>
      <c r="Y892" s="3">
        <f>IF(($Q$2-Расчет!X906)&gt;0,($Q$2-Расчет!X906),0)</f>
        <v>0</v>
      </c>
      <c r="Z892" s="3">
        <f t="shared" si="108"/>
        <v>0</v>
      </c>
      <c r="AA892" s="3">
        <f>IF(IF(Y892&gt;0,$Q$3-$Q$2,$Q$3-Расчет!X906)&gt;0,IF(Y892&gt;0,$Q$3-$Q$2,$Q$3-Расчет!X906),0)</f>
        <v>0</v>
      </c>
      <c r="AB892" s="3">
        <f t="shared" si="109"/>
        <v>0</v>
      </c>
      <c r="AC892" s="3">
        <f>IF(IF(AA892&gt;0,$Q$4-$Q$3,$Q$4-Расчет!X906)&gt;0,IF(AA892&gt;0,$Q$4-$Q$3,$Q$4-Расчет!X906),0)</f>
        <v>0</v>
      </c>
      <c r="AD892" s="3">
        <f t="shared" si="110"/>
        <v>0</v>
      </c>
      <c r="AE892" s="3">
        <f>IF(IF(AC892&gt;0,$Q$5-$Q$4,$Q$5-Расчет!X906)&gt;0,IF(AC892&gt;0,$Q$5-$Q$4,$Q$5-Расчет!X906),0)</f>
        <v>0</v>
      </c>
      <c r="AF892" s="3">
        <f t="shared" si="111"/>
        <v>0</v>
      </c>
      <c r="AG892" s="3">
        <f>IF(IF(AE892&gt;0,$Q$6-$Q$5,$Q$6-Расчет!X906)&gt;0,IF(AE892&gt;0,$Q$6-$Q$5,$Q$6-Расчет!X906),0)</f>
        <v>0</v>
      </c>
      <c r="AH892" s="3">
        <f t="shared" si="112"/>
        <v>0</v>
      </c>
    </row>
    <row r="893" spans="1:34" x14ac:dyDescent="0.25">
      <c r="A893" s="3">
        <f>IF(Расчет!H907='ФОРМУЛЫ!'!$B$4,Расчет!G907*Расчет!$N$28,IF(Расчет!H907='ФОРМУЛЫ!'!$B$5,Расчет!G907,IF(Расчет!H907='ФОРМУЛЫ!'!$B$6,Расчет!G907*Расчет!$O$28,0)))</f>
        <v>0</v>
      </c>
      <c r="B893" s="3">
        <f>A893*Расчет!E907</f>
        <v>0</v>
      </c>
      <c r="C893" s="3">
        <f>IF(Расчет!J907='ФОРМУЛЫ!'!$B$3,Расчет!G907*Расчет!I907/100,IF(Расчет!J907='ФОРМУЛЫ!'!$B$4,Расчет!I907*Расчет!$N$28,IF(Расчет!J907='ФОРМУЛЫ!'!$B$5,Расчет!I907,IF(Расчет!J907='ФОРМУЛЫ!'!$B$6,Расчет!I907*Расчет!$O$28,0))))</f>
        <v>0</v>
      </c>
      <c r="D893" s="3">
        <f>C893*Расчет!E907</f>
        <v>0</v>
      </c>
      <c r="E893" s="3">
        <f t="shared" si="105"/>
        <v>0</v>
      </c>
      <c r="F893" s="3">
        <f>E893*Расчет!E907</f>
        <v>0</v>
      </c>
      <c r="G893" s="3">
        <f>IF(Расчет!M907="",'ФОРМУЛЫ!'!E893*(100+Расчет!$M$28)/100,'ФОРМУЛЫ!'!E893*(100+Расчет!M907)/100)</f>
        <v>0</v>
      </c>
      <c r="H893" s="7">
        <f>IF(Расчет!M907="",ROUND(Расчет!K907*(1+Расчет!$M$28/100),0),ROUND(Расчет!K907*(1+Расчет!M907/100),0))</f>
        <v>0</v>
      </c>
      <c r="I893" s="7">
        <f>IF(Расчет!M907="",(Расчет!$M$28+100)/100,(Расчет!M907+100)/100)</f>
        <v>1.2</v>
      </c>
      <c r="J893" s="5">
        <f>IF(Расчет!P907="",IF($O$16=0,'ФОРМУЛЫ!'!H893,ROUND(Расчет!K907*'ФОРМУЛЫ!'!I893+L893,0)),Расчет!P907)</f>
        <v>0</v>
      </c>
      <c r="K893" s="5">
        <f>J893*Расчет!E907</f>
        <v>0</v>
      </c>
      <c r="L893" s="3">
        <f>IF($O$16=0,0,$M$16*(Расчет!K907/$O$16))</f>
        <v>0</v>
      </c>
      <c r="O893" s="3">
        <f>IF(Расчет!P907=0,Расчет!L907,0)</f>
        <v>0</v>
      </c>
      <c r="P893" s="12">
        <f t="shared" si="106"/>
        <v>0</v>
      </c>
      <c r="Q893" s="3">
        <f>IF(Расчет!H907='ФОРМУЛЫ!'!$B$5,'ФОРМУЛЫ!'!A893,0)</f>
        <v>0</v>
      </c>
      <c r="R893" s="3">
        <f>IF(Расчет!H907='ФОРМУЛЫ!'!$B$4,'ФОРМУЛЫ!'!A893,0)</f>
        <v>0</v>
      </c>
      <c r="S893" s="3">
        <f>IF(Расчет!H907='ФОРМУЛЫ!'!$B$6,'ФОРМУЛЫ!'!A893,0)</f>
        <v>0</v>
      </c>
      <c r="T893" s="5">
        <f>ROUND((IF(Расчет!R907='ФОРМУЛЫ!'!$E$3,(A893-A893/1.18),IF(Расчет!R907='ФОРМУЛЫ!'!$E$4,0,IF(Расчет!R907='ФОРМУЛЫ!'!$E$5,(A893-A893/1.1),X))))*Расчет!E907,2)</f>
        <v>0</v>
      </c>
      <c r="U893" s="3">
        <f>ROUND((IF(Расчет!R907='ФОРМУЛЫ!'!$E$3,(J893-J893/1.18),IF(Расчет!R907='ФОРМУЛЫ!'!$E$4,0,IF(Расчет!R907='ФОРМУЛЫ!'!$E$5,(J893-J893/1.1),X))))*Расчет!E907,2)</f>
        <v>0</v>
      </c>
      <c r="V893" s="3">
        <f>ROUND((J893-J893/1.18)*Расчет!E907,2)</f>
        <v>0</v>
      </c>
      <c r="W893" s="3">
        <f>ROUND(A893*Расчет!E907*0.21/365,2)</f>
        <v>0</v>
      </c>
      <c r="X893" s="3">
        <f t="shared" si="107"/>
        <v>0</v>
      </c>
      <c r="Y893" s="3">
        <f>IF(($Q$2-Расчет!X907)&gt;0,($Q$2-Расчет!X907),0)</f>
        <v>0</v>
      </c>
      <c r="Z893" s="3">
        <f t="shared" si="108"/>
        <v>0</v>
      </c>
      <c r="AA893" s="3">
        <f>IF(IF(Y893&gt;0,$Q$3-$Q$2,$Q$3-Расчет!X907)&gt;0,IF(Y893&gt;0,$Q$3-$Q$2,$Q$3-Расчет!X907),0)</f>
        <v>0</v>
      </c>
      <c r="AB893" s="3">
        <f t="shared" si="109"/>
        <v>0</v>
      </c>
      <c r="AC893" s="3">
        <f>IF(IF(AA893&gt;0,$Q$4-$Q$3,$Q$4-Расчет!X907)&gt;0,IF(AA893&gt;0,$Q$4-$Q$3,$Q$4-Расчет!X907),0)</f>
        <v>0</v>
      </c>
      <c r="AD893" s="3">
        <f t="shared" si="110"/>
        <v>0</v>
      </c>
      <c r="AE893" s="3">
        <f>IF(IF(AC893&gt;0,$Q$5-$Q$4,$Q$5-Расчет!X907)&gt;0,IF(AC893&gt;0,$Q$5-$Q$4,$Q$5-Расчет!X907),0)</f>
        <v>0</v>
      </c>
      <c r="AF893" s="3">
        <f t="shared" si="111"/>
        <v>0</v>
      </c>
      <c r="AG893" s="3">
        <f>IF(IF(AE893&gt;0,$Q$6-$Q$5,$Q$6-Расчет!X907)&gt;0,IF(AE893&gt;0,$Q$6-$Q$5,$Q$6-Расчет!X907),0)</f>
        <v>0</v>
      </c>
      <c r="AH893" s="3">
        <f t="shared" si="112"/>
        <v>0</v>
      </c>
    </row>
    <row r="894" spans="1:34" x14ac:dyDescent="0.25">
      <c r="A894" s="3">
        <f>IF(Расчет!H908='ФОРМУЛЫ!'!$B$4,Расчет!G908*Расчет!$N$28,IF(Расчет!H908='ФОРМУЛЫ!'!$B$5,Расчет!G908,IF(Расчет!H908='ФОРМУЛЫ!'!$B$6,Расчет!G908*Расчет!$O$28,0)))</f>
        <v>0</v>
      </c>
      <c r="B894" s="3">
        <f>A894*Расчет!E908</f>
        <v>0</v>
      </c>
      <c r="C894" s="3">
        <f>IF(Расчет!J908='ФОРМУЛЫ!'!$B$3,Расчет!G908*Расчет!I908/100,IF(Расчет!J908='ФОРМУЛЫ!'!$B$4,Расчет!I908*Расчет!$N$28,IF(Расчет!J908='ФОРМУЛЫ!'!$B$5,Расчет!I908,IF(Расчет!J908='ФОРМУЛЫ!'!$B$6,Расчет!I908*Расчет!$O$28,0))))</f>
        <v>0</v>
      </c>
      <c r="D894" s="3">
        <f>C894*Расчет!E908</f>
        <v>0</v>
      </c>
      <c r="E894" s="3">
        <f t="shared" si="105"/>
        <v>0</v>
      </c>
      <c r="F894" s="3">
        <f>E894*Расчет!E908</f>
        <v>0</v>
      </c>
      <c r="G894" s="3">
        <f>IF(Расчет!M908="",'ФОРМУЛЫ!'!E894*(100+Расчет!$M$28)/100,'ФОРМУЛЫ!'!E894*(100+Расчет!M908)/100)</f>
        <v>0</v>
      </c>
      <c r="H894" s="7">
        <f>IF(Расчет!M908="",ROUND(Расчет!K908*(1+Расчет!$M$28/100),0),ROUND(Расчет!K908*(1+Расчет!M908/100),0))</f>
        <v>0</v>
      </c>
      <c r="I894" s="7">
        <f>IF(Расчет!M908="",(Расчет!$M$28+100)/100,(Расчет!M908+100)/100)</f>
        <v>1.2</v>
      </c>
      <c r="J894" s="5">
        <f>IF(Расчет!P908="",IF($O$16=0,'ФОРМУЛЫ!'!H894,ROUND(Расчет!K908*'ФОРМУЛЫ!'!I894+L894,0)),Расчет!P908)</f>
        <v>0</v>
      </c>
      <c r="K894" s="5">
        <f>J894*Расчет!E908</f>
        <v>0</v>
      </c>
      <c r="L894" s="3">
        <f>IF($O$16=0,0,$M$16*(Расчет!K908/$O$16))</f>
        <v>0</v>
      </c>
      <c r="O894" s="3">
        <f>IF(Расчет!P908=0,Расчет!L908,0)</f>
        <v>0</v>
      </c>
      <c r="P894" s="12">
        <f t="shared" si="106"/>
        <v>0</v>
      </c>
      <c r="Q894" s="3">
        <f>IF(Расчет!H908='ФОРМУЛЫ!'!$B$5,'ФОРМУЛЫ!'!A894,0)</f>
        <v>0</v>
      </c>
      <c r="R894" s="3">
        <f>IF(Расчет!H908='ФОРМУЛЫ!'!$B$4,'ФОРМУЛЫ!'!A894,0)</f>
        <v>0</v>
      </c>
      <c r="S894" s="3">
        <f>IF(Расчет!H908='ФОРМУЛЫ!'!$B$6,'ФОРМУЛЫ!'!A894,0)</f>
        <v>0</v>
      </c>
      <c r="T894" s="5">
        <f>ROUND((IF(Расчет!R908='ФОРМУЛЫ!'!$E$3,(A894-A894/1.18),IF(Расчет!R908='ФОРМУЛЫ!'!$E$4,0,IF(Расчет!R908='ФОРМУЛЫ!'!$E$5,(A894-A894/1.1),X))))*Расчет!E908,2)</f>
        <v>0</v>
      </c>
      <c r="U894" s="3">
        <f>ROUND((IF(Расчет!R908='ФОРМУЛЫ!'!$E$3,(J894-J894/1.18),IF(Расчет!R908='ФОРМУЛЫ!'!$E$4,0,IF(Расчет!R908='ФОРМУЛЫ!'!$E$5,(J894-J894/1.1),X))))*Расчет!E908,2)</f>
        <v>0</v>
      </c>
      <c r="V894" s="3">
        <f>ROUND((J894-J894/1.18)*Расчет!E908,2)</f>
        <v>0</v>
      </c>
      <c r="W894" s="3">
        <f>ROUND(A894*Расчет!E908*0.21/365,2)</f>
        <v>0</v>
      </c>
      <c r="X894" s="3">
        <f t="shared" si="107"/>
        <v>0</v>
      </c>
      <c r="Y894" s="3">
        <f>IF(($Q$2-Расчет!X908)&gt;0,($Q$2-Расчет!X908),0)</f>
        <v>0</v>
      </c>
      <c r="Z894" s="3">
        <f t="shared" si="108"/>
        <v>0</v>
      </c>
      <c r="AA894" s="3">
        <f>IF(IF(Y894&gt;0,$Q$3-$Q$2,$Q$3-Расчет!X908)&gt;0,IF(Y894&gt;0,$Q$3-$Q$2,$Q$3-Расчет!X908),0)</f>
        <v>0</v>
      </c>
      <c r="AB894" s="3">
        <f t="shared" si="109"/>
        <v>0</v>
      </c>
      <c r="AC894" s="3">
        <f>IF(IF(AA894&gt;0,$Q$4-$Q$3,$Q$4-Расчет!X908)&gt;0,IF(AA894&gt;0,$Q$4-$Q$3,$Q$4-Расчет!X908),0)</f>
        <v>0</v>
      </c>
      <c r="AD894" s="3">
        <f t="shared" si="110"/>
        <v>0</v>
      </c>
      <c r="AE894" s="3">
        <f>IF(IF(AC894&gt;0,$Q$5-$Q$4,$Q$5-Расчет!X908)&gt;0,IF(AC894&gt;0,$Q$5-$Q$4,$Q$5-Расчет!X908),0)</f>
        <v>0</v>
      </c>
      <c r="AF894" s="3">
        <f t="shared" si="111"/>
        <v>0</v>
      </c>
      <c r="AG894" s="3">
        <f>IF(IF(AE894&gt;0,$Q$6-$Q$5,$Q$6-Расчет!X908)&gt;0,IF(AE894&gt;0,$Q$6-$Q$5,$Q$6-Расчет!X908),0)</f>
        <v>0</v>
      </c>
      <c r="AH894" s="3">
        <f t="shared" si="112"/>
        <v>0</v>
      </c>
    </row>
    <row r="895" spans="1:34" x14ac:dyDescent="0.25">
      <c r="A895" s="3">
        <f>IF(Расчет!H909='ФОРМУЛЫ!'!$B$4,Расчет!G909*Расчет!$N$28,IF(Расчет!H909='ФОРМУЛЫ!'!$B$5,Расчет!G909,IF(Расчет!H909='ФОРМУЛЫ!'!$B$6,Расчет!G909*Расчет!$O$28,0)))</f>
        <v>0</v>
      </c>
      <c r="B895" s="3">
        <f>A895*Расчет!E909</f>
        <v>0</v>
      </c>
      <c r="C895" s="3">
        <f>IF(Расчет!J909='ФОРМУЛЫ!'!$B$3,Расчет!G909*Расчет!I909/100,IF(Расчет!J909='ФОРМУЛЫ!'!$B$4,Расчет!I909*Расчет!$N$28,IF(Расчет!J909='ФОРМУЛЫ!'!$B$5,Расчет!I909,IF(Расчет!J909='ФОРМУЛЫ!'!$B$6,Расчет!I909*Расчет!$O$28,0))))</f>
        <v>0</v>
      </c>
      <c r="D895" s="3">
        <f>C895*Расчет!E909</f>
        <v>0</v>
      </c>
      <c r="E895" s="3">
        <f t="shared" si="105"/>
        <v>0</v>
      </c>
      <c r="F895" s="3">
        <f>E895*Расчет!E909</f>
        <v>0</v>
      </c>
      <c r="G895" s="3">
        <f>IF(Расчет!M909="",'ФОРМУЛЫ!'!E895*(100+Расчет!$M$28)/100,'ФОРМУЛЫ!'!E895*(100+Расчет!M909)/100)</f>
        <v>0</v>
      </c>
      <c r="H895" s="7">
        <f>IF(Расчет!M909="",ROUND(Расчет!K909*(1+Расчет!$M$28/100),0),ROUND(Расчет!K909*(1+Расчет!M909/100),0))</f>
        <v>0</v>
      </c>
      <c r="I895" s="7">
        <f>IF(Расчет!M909="",(Расчет!$M$28+100)/100,(Расчет!M909+100)/100)</f>
        <v>1.2</v>
      </c>
      <c r="J895" s="5">
        <f>IF(Расчет!P909="",IF($O$16=0,'ФОРМУЛЫ!'!H895,ROUND(Расчет!K909*'ФОРМУЛЫ!'!I895+L895,0)),Расчет!P909)</f>
        <v>0</v>
      </c>
      <c r="K895" s="5">
        <f>J895*Расчет!E909</f>
        <v>0</v>
      </c>
      <c r="L895" s="3">
        <f>IF($O$16=0,0,$M$16*(Расчет!K909/$O$16))</f>
        <v>0</v>
      </c>
      <c r="O895" s="3">
        <f>IF(Расчет!P909=0,Расчет!L909,0)</f>
        <v>0</v>
      </c>
      <c r="P895" s="12">
        <f t="shared" si="106"/>
        <v>0</v>
      </c>
      <c r="Q895" s="3">
        <f>IF(Расчет!H909='ФОРМУЛЫ!'!$B$5,'ФОРМУЛЫ!'!A895,0)</f>
        <v>0</v>
      </c>
      <c r="R895" s="3">
        <f>IF(Расчет!H909='ФОРМУЛЫ!'!$B$4,'ФОРМУЛЫ!'!A895,0)</f>
        <v>0</v>
      </c>
      <c r="S895" s="3">
        <f>IF(Расчет!H909='ФОРМУЛЫ!'!$B$6,'ФОРМУЛЫ!'!A895,0)</f>
        <v>0</v>
      </c>
      <c r="T895" s="5">
        <f>ROUND((IF(Расчет!R909='ФОРМУЛЫ!'!$E$3,(A895-A895/1.18),IF(Расчет!R909='ФОРМУЛЫ!'!$E$4,0,IF(Расчет!R909='ФОРМУЛЫ!'!$E$5,(A895-A895/1.1),X))))*Расчет!E909,2)</f>
        <v>0</v>
      </c>
      <c r="U895" s="3">
        <f>ROUND((IF(Расчет!R909='ФОРМУЛЫ!'!$E$3,(J895-J895/1.18),IF(Расчет!R909='ФОРМУЛЫ!'!$E$4,0,IF(Расчет!R909='ФОРМУЛЫ!'!$E$5,(J895-J895/1.1),X))))*Расчет!E909,2)</f>
        <v>0</v>
      </c>
      <c r="V895" s="3">
        <f>ROUND((J895-J895/1.18)*Расчет!E909,2)</f>
        <v>0</v>
      </c>
      <c r="W895" s="3">
        <f>ROUND(A895*Расчет!E909*0.21/365,2)</f>
        <v>0</v>
      </c>
      <c r="X895" s="3">
        <f t="shared" si="107"/>
        <v>0</v>
      </c>
      <c r="Y895" s="3">
        <f>IF(($Q$2-Расчет!X909)&gt;0,($Q$2-Расчет!X909),0)</f>
        <v>0</v>
      </c>
      <c r="Z895" s="3">
        <f t="shared" si="108"/>
        <v>0</v>
      </c>
      <c r="AA895" s="3">
        <f>IF(IF(Y895&gt;0,$Q$3-$Q$2,$Q$3-Расчет!X909)&gt;0,IF(Y895&gt;0,$Q$3-$Q$2,$Q$3-Расчет!X909),0)</f>
        <v>0</v>
      </c>
      <c r="AB895" s="3">
        <f t="shared" si="109"/>
        <v>0</v>
      </c>
      <c r="AC895" s="3">
        <f>IF(IF(AA895&gt;0,$Q$4-$Q$3,$Q$4-Расчет!X909)&gt;0,IF(AA895&gt;0,$Q$4-$Q$3,$Q$4-Расчет!X909),0)</f>
        <v>0</v>
      </c>
      <c r="AD895" s="3">
        <f t="shared" si="110"/>
        <v>0</v>
      </c>
      <c r="AE895" s="3">
        <f>IF(IF(AC895&gt;0,$Q$5-$Q$4,$Q$5-Расчет!X909)&gt;0,IF(AC895&gt;0,$Q$5-$Q$4,$Q$5-Расчет!X909),0)</f>
        <v>0</v>
      </c>
      <c r="AF895" s="3">
        <f t="shared" si="111"/>
        <v>0</v>
      </c>
      <c r="AG895" s="3">
        <f>IF(IF(AE895&gt;0,$Q$6-$Q$5,$Q$6-Расчет!X909)&gt;0,IF(AE895&gt;0,$Q$6-$Q$5,$Q$6-Расчет!X909),0)</f>
        <v>0</v>
      </c>
      <c r="AH895" s="3">
        <f t="shared" si="112"/>
        <v>0</v>
      </c>
    </row>
    <row r="896" spans="1:34" x14ac:dyDescent="0.25">
      <c r="A896" s="3">
        <f>IF(Расчет!H910='ФОРМУЛЫ!'!$B$4,Расчет!G910*Расчет!$N$28,IF(Расчет!H910='ФОРМУЛЫ!'!$B$5,Расчет!G910,IF(Расчет!H910='ФОРМУЛЫ!'!$B$6,Расчет!G910*Расчет!$O$28,0)))</f>
        <v>0</v>
      </c>
      <c r="B896" s="3">
        <f>A896*Расчет!E910</f>
        <v>0</v>
      </c>
      <c r="C896" s="3">
        <f>IF(Расчет!J910='ФОРМУЛЫ!'!$B$3,Расчет!G910*Расчет!I910/100,IF(Расчет!J910='ФОРМУЛЫ!'!$B$4,Расчет!I910*Расчет!$N$28,IF(Расчет!J910='ФОРМУЛЫ!'!$B$5,Расчет!I910,IF(Расчет!J910='ФОРМУЛЫ!'!$B$6,Расчет!I910*Расчет!$O$28,0))))</f>
        <v>0</v>
      </c>
      <c r="D896" s="3">
        <f>C896*Расчет!E910</f>
        <v>0</v>
      </c>
      <c r="E896" s="3">
        <f t="shared" si="105"/>
        <v>0</v>
      </c>
      <c r="F896" s="3">
        <f>E896*Расчет!E910</f>
        <v>0</v>
      </c>
      <c r="G896" s="3">
        <f>IF(Расчет!M910="",'ФОРМУЛЫ!'!E896*(100+Расчет!$M$28)/100,'ФОРМУЛЫ!'!E896*(100+Расчет!M910)/100)</f>
        <v>0</v>
      </c>
      <c r="H896" s="7">
        <f>IF(Расчет!M910="",ROUND(Расчет!K910*(1+Расчет!$M$28/100),0),ROUND(Расчет!K910*(1+Расчет!M910/100),0))</f>
        <v>0</v>
      </c>
      <c r="I896" s="7">
        <f>IF(Расчет!M910="",(Расчет!$M$28+100)/100,(Расчет!M910+100)/100)</f>
        <v>1.2</v>
      </c>
      <c r="J896" s="5">
        <f>IF(Расчет!P910="",IF($O$16=0,'ФОРМУЛЫ!'!H896,ROUND(Расчет!K910*'ФОРМУЛЫ!'!I896+L896,0)),Расчет!P910)</f>
        <v>0</v>
      </c>
      <c r="K896" s="5">
        <f>J896*Расчет!E910</f>
        <v>0</v>
      </c>
      <c r="L896" s="3">
        <f>IF($O$16=0,0,$M$16*(Расчет!K910/$O$16))</f>
        <v>0</v>
      </c>
      <c r="O896" s="3">
        <f>IF(Расчет!P910=0,Расчет!L910,0)</f>
        <v>0</v>
      </c>
      <c r="P896" s="12">
        <f t="shared" si="106"/>
        <v>0</v>
      </c>
      <c r="Q896" s="3">
        <f>IF(Расчет!H910='ФОРМУЛЫ!'!$B$5,'ФОРМУЛЫ!'!A896,0)</f>
        <v>0</v>
      </c>
      <c r="R896" s="3">
        <f>IF(Расчет!H910='ФОРМУЛЫ!'!$B$4,'ФОРМУЛЫ!'!A896,0)</f>
        <v>0</v>
      </c>
      <c r="S896" s="3">
        <f>IF(Расчет!H910='ФОРМУЛЫ!'!$B$6,'ФОРМУЛЫ!'!A896,0)</f>
        <v>0</v>
      </c>
      <c r="T896" s="5">
        <f>ROUND((IF(Расчет!R910='ФОРМУЛЫ!'!$E$3,(A896-A896/1.18),IF(Расчет!R910='ФОРМУЛЫ!'!$E$4,0,IF(Расчет!R910='ФОРМУЛЫ!'!$E$5,(A896-A896/1.1),X))))*Расчет!E910,2)</f>
        <v>0</v>
      </c>
      <c r="U896" s="3">
        <f>ROUND((IF(Расчет!R910='ФОРМУЛЫ!'!$E$3,(J896-J896/1.18),IF(Расчет!R910='ФОРМУЛЫ!'!$E$4,0,IF(Расчет!R910='ФОРМУЛЫ!'!$E$5,(J896-J896/1.1),X))))*Расчет!E910,2)</f>
        <v>0</v>
      </c>
      <c r="V896" s="3">
        <f>ROUND((J896-J896/1.18)*Расчет!E910,2)</f>
        <v>0</v>
      </c>
      <c r="W896" s="3">
        <f>ROUND(A896*Расчет!E910*0.21/365,2)</f>
        <v>0</v>
      </c>
      <c r="X896" s="3">
        <f t="shared" si="107"/>
        <v>0</v>
      </c>
      <c r="Y896" s="3">
        <f>IF(($Q$2-Расчет!X910)&gt;0,($Q$2-Расчет!X910),0)</f>
        <v>0</v>
      </c>
      <c r="Z896" s="3">
        <f t="shared" si="108"/>
        <v>0</v>
      </c>
      <c r="AA896" s="3">
        <f>IF(IF(Y896&gt;0,$Q$3-$Q$2,$Q$3-Расчет!X910)&gt;0,IF(Y896&gt;0,$Q$3-$Q$2,$Q$3-Расчет!X910),0)</f>
        <v>0</v>
      </c>
      <c r="AB896" s="3">
        <f t="shared" si="109"/>
        <v>0</v>
      </c>
      <c r="AC896" s="3">
        <f>IF(IF(AA896&gt;0,$Q$4-$Q$3,$Q$4-Расчет!X910)&gt;0,IF(AA896&gt;0,$Q$4-$Q$3,$Q$4-Расчет!X910),0)</f>
        <v>0</v>
      </c>
      <c r="AD896" s="3">
        <f t="shared" si="110"/>
        <v>0</v>
      </c>
      <c r="AE896" s="3">
        <f>IF(IF(AC896&gt;0,$Q$5-$Q$4,$Q$5-Расчет!X910)&gt;0,IF(AC896&gt;0,$Q$5-$Q$4,$Q$5-Расчет!X910),0)</f>
        <v>0</v>
      </c>
      <c r="AF896" s="3">
        <f t="shared" si="111"/>
        <v>0</v>
      </c>
      <c r="AG896" s="3">
        <f>IF(IF(AE896&gt;0,$Q$6-$Q$5,$Q$6-Расчет!X910)&gt;0,IF(AE896&gt;0,$Q$6-$Q$5,$Q$6-Расчет!X910),0)</f>
        <v>0</v>
      </c>
      <c r="AH896" s="3">
        <f t="shared" si="112"/>
        <v>0</v>
      </c>
    </row>
    <row r="897" spans="1:34" x14ac:dyDescent="0.25">
      <c r="A897" s="3">
        <f>IF(Расчет!H911='ФОРМУЛЫ!'!$B$4,Расчет!G911*Расчет!$N$28,IF(Расчет!H911='ФОРМУЛЫ!'!$B$5,Расчет!G911,IF(Расчет!H911='ФОРМУЛЫ!'!$B$6,Расчет!G911*Расчет!$O$28,0)))</f>
        <v>0</v>
      </c>
      <c r="B897" s="3">
        <f>A897*Расчет!E911</f>
        <v>0</v>
      </c>
      <c r="C897" s="3">
        <f>IF(Расчет!J911='ФОРМУЛЫ!'!$B$3,Расчет!G911*Расчет!I911/100,IF(Расчет!J911='ФОРМУЛЫ!'!$B$4,Расчет!I911*Расчет!$N$28,IF(Расчет!J911='ФОРМУЛЫ!'!$B$5,Расчет!I911,IF(Расчет!J911='ФОРМУЛЫ!'!$B$6,Расчет!I911*Расчет!$O$28,0))))</f>
        <v>0</v>
      </c>
      <c r="D897" s="3">
        <f>C897*Расчет!E911</f>
        <v>0</v>
      </c>
      <c r="E897" s="3">
        <f t="shared" si="105"/>
        <v>0</v>
      </c>
      <c r="F897" s="3">
        <f>E897*Расчет!E911</f>
        <v>0</v>
      </c>
      <c r="G897" s="3">
        <f>IF(Расчет!M911="",'ФОРМУЛЫ!'!E897*(100+Расчет!$M$28)/100,'ФОРМУЛЫ!'!E897*(100+Расчет!M911)/100)</f>
        <v>0</v>
      </c>
      <c r="H897" s="7">
        <f>IF(Расчет!M911="",ROUND(Расчет!K911*(1+Расчет!$M$28/100),0),ROUND(Расчет!K911*(1+Расчет!M911/100),0))</f>
        <v>0</v>
      </c>
      <c r="I897" s="7">
        <f>IF(Расчет!M911="",(Расчет!$M$28+100)/100,(Расчет!M911+100)/100)</f>
        <v>1.2</v>
      </c>
      <c r="J897" s="5">
        <f>IF(Расчет!P911="",IF($O$16=0,'ФОРМУЛЫ!'!H897,ROUND(Расчет!K911*'ФОРМУЛЫ!'!I897+L897,0)),Расчет!P911)</f>
        <v>0</v>
      </c>
      <c r="K897" s="5">
        <f>J897*Расчет!E911</f>
        <v>0</v>
      </c>
      <c r="L897" s="3">
        <f>IF($O$16=0,0,$M$16*(Расчет!K911/$O$16))</f>
        <v>0</v>
      </c>
      <c r="O897" s="3">
        <f>IF(Расчет!P911=0,Расчет!L911,0)</f>
        <v>0</v>
      </c>
      <c r="P897" s="12">
        <f t="shared" si="106"/>
        <v>0</v>
      </c>
      <c r="Q897" s="3">
        <f>IF(Расчет!H911='ФОРМУЛЫ!'!$B$5,'ФОРМУЛЫ!'!A897,0)</f>
        <v>0</v>
      </c>
      <c r="R897" s="3">
        <f>IF(Расчет!H911='ФОРМУЛЫ!'!$B$4,'ФОРМУЛЫ!'!A897,0)</f>
        <v>0</v>
      </c>
      <c r="S897" s="3">
        <f>IF(Расчет!H911='ФОРМУЛЫ!'!$B$6,'ФОРМУЛЫ!'!A897,0)</f>
        <v>0</v>
      </c>
      <c r="T897" s="5">
        <f>ROUND((IF(Расчет!R911='ФОРМУЛЫ!'!$E$3,(A897-A897/1.18),IF(Расчет!R911='ФОРМУЛЫ!'!$E$4,0,IF(Расчет!R911='ФОРМУЛЫ!'!$E$5,(A897-A897/1.1),X))))*Расчет!E911,2)</f>
        <v>0</v>
      </c>
      <c r="U897" s="3">
        <f>ROUND((IF(Расчет!R911='ФОРМУЛЫ!'!$E$3,(J897-J897/1.18),IF(Расчет!R911='ФОРМУЛЫ!'!$E$4,0,IF(Расчет!R911='ФОРМУЛЫ!'!$E$5,(J897-J897/1.1),X))))*Расчет!E911,2)</f>
        <v>0</v>
      </c>
      <c r="V897" s="3">
        <f>ROUND((J897-J897/1.18)*Расчет!E911,2)</f>
        <v>0</v>
      </c>
      <c r="W897" s="3">
        <f>ROUND(A897*Расчет!E911*0.21/365,2)</f>
        <v>0</v>
      </c>
      <c r="X897" s="3">
        <f t="shared" si="107"/>
        <v>0</v>
      </c>
      <c r="Y897" s="3">
        <f>IF(($Q$2-Расчет!X911)&gt;0,($Q$2-Расчет!X911),0)</f>
        <v>0</v>
      </c>
      <c r="Z897" s="3">
        <f t="shared" si="108"/>
        <v>0</v>
      </c>
      <c r="AA897" s="3">
        <f>IF(IF(Y897&gt;0,$Q$3-$Q$2,$Q$3-Расчет!X911)&gt;0,IF(Y897&gt;0,$Q$3-$Q$2,$Q$3-Расчет!X911),0)</f>
        <v>0</v>
      </c>
      <c r="AB897" s="3">
        <f t="shared" si="109"/>
        <v>0</v>
      </c>
      <c r="AC897" s="3">
        <f>IF(IF(AA897&gt;0,$Q$4-$Q$3,$Q$4-Расчет!X911)&gt;0,IF(AA897&gt;0,$Q$4-$Q$3,$Q$4-Расчет!X911),0)</f>
        <v>0</v>
      </c>
      <c r="AD897" s="3">
        <f t="shared" si="110"/>
        <v>0</v>
      </c>
      <c r="AE897" s="3">
        <f>IF(IF(AC897&gt;0,$Q$5-$Q$4,$Q$5-Расчет!X911)&gt;0,IF(AC897&gt;0,$Q$5-$Q$4,$Q$5-Расчет!X911),0)</f>
        <v>0</v>
      </c>
      <c r="AF897" s="3">
        <f t="shared" si="111"/>
        <v>0</v>
      </c>
      <c r="AG897" s="3">
        <f>IF(IF(AE897&gt;0,$Q$6-$Q$5,$Q$6-Расчет!X911)&gt;0,IF(AE897&gt;0,$Q$6-$Q$5,$Q$6-Расчет!X911),0)</f>
        <v>0</v>
      </c>
      <c r="AH897" s="3">
        <f t="shared" si="112"/>
        <v>0</v>
      </c>
    </row>
    <row r="898" spans="1:34" x14ac:dyDescent="0.25">
      <c r="A898" s="3">
        <f>IF(Расчет!H912='ФОРМУЛЫ!'!$B$4,Расчет!G912*Расчет!$N$28,IF(Расчет!H912='ФОРМУЛЫ!'!$B$5,Расчет!G912,IF(Расчет!H912='ФОРМУЛЫ!'!$B$6,Расчет!G912*Расчет!$O$28,0)))</f>
        <v>0</v>
      </c>
      <c r="B898" s="3">
        <f>A898*Расчет!E912</f>
        <v>0</v>
      </c>
      <c r="C898" s="3">
        <f>IF(Расчет!J912='ФОРМУЛЫ!'!$B$3,Расчет!G912*Расчет!I912/100,IF(Расчет!J912='ФОРМУЛЫ!'!$B$4,Расчет!I912*Расчет!$N$28,IF(Расчет!J912='ФОРМУЛЫ!'!$B$5,Расчет!I912,IF(Расчет!J912='ФОРМУЛЫ!'!$B$6,Расчет!I912*Расчет!$O$28,0))))</f>
        <v>0</v>
      </c>
      <c r="D898" s="3">
        <f>C898*Расчет!E912</f>
        <v>0</v>
      </c>
      <c r="E898" s="3">
        <f t="shared" si="105"/>
        <v>0</v>
      </c>
      <c r="F898" s="3">
        <f>E898*Расчет!E912</f>
        <v>0</v>
      </c>
      <c r="G898" s="3">
        <f>IF(Расчет!M912="",'ФОРМУЛЫ!'!E898*(100+Расчет!$M$28)/100,'ФОРМУЛЫ!'!E898*(100+Расчет!M912)/100)</f>
        <v>0</v>
      </c>
      <c r="H898" s="7">
        <f>IF(Расчет!M912="",ROUND(Расчет!K912*(1+Расчет!$M$28/100),0),ROUND(Расчет!K912*(1+Расчет!M912/100),0))</f>
        <v>0</v>
      </c>
      <c r="I898" s="7">
        <f>IF(Расчет!M912="",(Расчет!$M$28+100)/100,(Расчет!M912+100)/100)</f>
        <v>1.2</v>
      </c>
      <c r="J898" s="5">
        <f>IF(Расчет!P912="",IF($O$16=0,'ФОРМУЛЫ!'!H898,ROUND(Расчет!K912*'ФОРМУЛЫ!'!I898+L898,0)),Расчет!P912)</f>
        <v>0</v>
      </c>
      <c r="K898" s="5">
        <f>J898*Расчет!E912</f>
        <v>0</v>
      </c>
      <c r="L898" s="3">
        <f>IF($O$16=0,0,$M$16*(Расчет!K912/$O$16))</f>
        <v>0</v>
      </c>
      <c r="O898" s="3">
        <f>IF(Расчет!P912=0,Расчет!L912,0)</f>
        <v>0</v>
      </c>
      <c r="P898" s="12">
        <f t="shared" si="106"/>
        <v>0</v>
      </c>
      <c r="Q898" s="3">
        <f>IF(Расчет!H912='ФОРМУЛЫ!'!$B$5,'ФОРМУЛЫ!'!A898,0)</f>
        <v>0</v>
      </c>
      <c r="R898" s="3">
        <f>IF(Расчет!H912='ФОРМУЛЫ!'!$B$4,'ФОРМУЛЫ!'!A898,0)</f>
        <v>0</v>
      </c>
      <c r="S898" s="3">
        <f>IF(Расчет!H912='ФОРМУЛЫ!'!$B$6,'ФОРМУЛЫ!'!A898,0)</f>
        <v>0</v>
      </c>
      <c r="T898" s="5">
        <f>ROUND((IF(Расчет!R912='ФОРМУЛЫ!'!$E$3,(A898-A898/1.18),IF(Расчет!R912='ФОРМУЛЫ!'!$E$4,0,IF(Расчет!R912='ФОРМУЛЫ!'!$E$5,(A898-A898/1.1),X))))*Расчет!E912,2)</f>
        <v>0</v>
      </c>
      <c r="U898" s="3">
        <f>ROUND((IF(Расчет!R912='ФОРМУЛЫ!'!$E$3,(J898-J898/1.18),IF(Расчет!R912='ФОРМУЛЫ!'!$E$4,0,IF(Расчет!R912='ФОРМУЛЫ!'!$E$5,(J898-J898/1.1),X))))*Расчет!E912,2)</f>
        <v>0</v>
      </c>
      <c r="V898" s="3">
        <f>ROUND((J898-J898/1.18)*Расчет!E912,2)</f>
        <v>0</v>
      </c>
      <c r="W898" s="3">
        <f>ROUND(A898*Расчет!E912*0.21/365,2)</f>
        <v>0</v>
      </c>
      <c r="X898" s="3">
        <f t="shared" si="107"/>
        <v>0</v>
      </c>
      <c r="Y898" s="3">
        <f>IF(($Q$2-Расчет!X912)&gt;0,($Q$2-Расчет!X912),0)</f>
        <v>0</v>
      </c>
      <c r="Z898" s="3">
        <f t="shared" si="108"/>
        <v>0</v>
      </c>
      <c r="AA898" s="3">
        <f>IF(IF(Y898&gt;0,$Q$3-$Q$2,$Q$3-Расчет!X912)&gt;0,IF(Y898&gt;0,$Q$3-$Q$2,$Q$3-Расчет!X912),0)</f>
        <v>0</v>
      </c>
      <c r="AB898" s="3">
        <f t="shared" si="109"/>
        <v>0</v>
      </c>
      <c r="AC898" s="3">
        <f>IF(IF(AA898&gt;0,$Q$4-$Q$3,$Q$4-Расчет!X912)&gt;0,IF(AA898&gt;0,$Q$4-$Q$3,$Q$4-Расчет!X912),0)</f>
        <v>0</v>
      </c>
      <c r="AD898" s="3">
        <f t="shared" si="110"/>
        <v>0</v>
      </c>
      <c r="AE898" s="3">
        <f>IF(IF(AC898&gt;0,$Q$5-$Q$4,$Q$5-Расчет!X912)&gt;0,IF(AC898&gt;0,$Q$5-$Q$4,$Q$5-Расчет!X912),0)</f>
        <v>0</v>
      </c>
      <c r="AF898" s="3">
        <f t="shared" si="111"/>
        <v>0</v>
      </c>
      <c r="AG898" s="3">
        <f>IF(IF(AE898&gt;0,$Q$6-$Q$5,$Q$6-Расчет!X912)&gt;0,IF(AE898&gt;0,$Q$6-$Q$5,$Q$6-Расчет!X912),0)</f>
        <v>0</v>
      </c>
      <c r="AH898" s="3">
        <f t="shared" si="112"/>
        <v>0</v>
      </c>
    </row>
    <row r="899" spans="1:34" x14ac:dyDescent="0.25">
      <c r="A899" s="3">
        <f>IF(Расчет!H913='ФОРМУЛЫ!'!$B$4,Расчет!G913*Расчет!$N$28,IF(Расчет!H913='ФОРМУЛЫ!'!$B$5,Расчет!G913,IF(Расчет!H913='ФОРМУЛЫ!'!$B$6,Расчет!G913*Расчет!$O$28,0)))</f>
        <v>0</v>
      </c>
      <c r="B899" s="3">
        <f>A899*Расчет!E913</f>
        <v>0</v>
      </c>
      <c r="C899" s="3">
        <f>IF(Расчет!J913='ФОРМУЛЫ!'!$B$3,Расчет!G913*Расчет!I913/100,IF(Расчет!J913='ФОРМУЛЫ!'!$B$4,Расчет!I913*Расчет!$N$28,IF(Расчет!J913='ФОРМУЛЫ!'!$B$5,Расчет!I913,IF(Расчет!J913='ФОРМУЛЫ!'!$B$6,Расчет!I913*Расчет!$O$28,0))))</f>
        <v>0</v>
      </c>
      <c r="D899" s="3">
        <f>C899*Расчет!E913</f>
        <v>0</v>
      </c>
      <c r="E899" s="3">
        <f t="shared" si="105"/>
        <v>0</v>
      </c>
      <c r="F899" s="3">
        <f>E899*Расчет!E913</f>
        <v>0</v>
      </c>
      <c r="G899" s="3">
        <f>IF(Расчет!M913="",'ФОРМУЛЫ!'!E899*(100+Расчет!$M$28)/100,'ФОРМУЛЫ!'!E899*(100+Расчет!M913)/100)</f>
        <v>0</v>
      </c>
      <c r="H899" s="7">
        <f>IF(Расчет!M913="",ROUND(Расчет!K913*(1+Расчет!$M$28/100),0),ROUND(Расчет!K913*(1+Расчет!M913/100),0))</f>
        <v>0</v>
      </c>
      <c r="I899" s="7">
        <f>IF(Расчет!M913="",(Расчет!$M$28+100)/100,(Расчет!M913+100)/100)</f>
        <v>1.2</v>
      </c>
      <c r="J899" s="5">
        <f>IF(Расчет!P913="",IF($O$16=0,'ФОРМУЛЫ!'!H899,ROUND(Расчет!K913*'ФОРМУЛЫ!'!I899+L899,0)),Расчет!P913)</f>
        <v>0</v>
      </c>
      <c r="K899" s="5">
        <f>J899*Расчет!E913</f>
        <v>0</v>
      </c>
      <c r="L899" s="3">
        <f>IF($O$16=0,0,$M$16*(Расчет!K913/$O$16))</f>
        <v>0</v>
      </c>
      <c r="O899" s="3">
        <f>IF(Расчет!P913=0,Расчет!L913,0)</f>
        <v>0</v>
      </c>
      <c r="P899" s="12">
        <f t="shared" si="106"/>
        <v>0</v>
      </c>
      <c r="Q899" s="3">
        <f>IF(Расчет!H913='ФОРМУЛЫ!'!$B$5,'ФОРМУЛЫ!'!A899,0)</f>
        <v>0</v>
      </c>
      <c r="R899" s="3">
        <f>IF(Расчет!H913='ФОРМУЛЫ!'!$B$4,'ФОРМУЛЫ!'!A899,0)</f>
        <v>0</v>
      </c>
      <c r="S899" s="3">
        <f>IF(Расчет!H913='ФОРМУЛЫ!'!$B$6,'ФОРМУЛЫ!'!A899,0)</f>
        <v>0</v>
      </c>
      <c r="T899" s="5">
        <f>ROUND((IF(Расчет!R913='ФОРМУЛЫ!'!$E$3,(A899-A899/1.18),IF(Расчет!R913='ФОРМУЛЫ!'!$E$4,0,IF(Расчет!R913='ФОРМУЛЫ!'!$E$5,(A899-A899/1.1),X))))*Расчет!E913,2)</f>
        <v>0</v>
      </c>
      <c r="U899" s="3">
        <f>ROUND((IF(Расчет!R913='ФОРМУЛЫ!'!$E$3,(J899-J899/1.18),IF(Расчет!R913='ФОРМУЛЫ!'!$E$4,0,IF(Расчет!R913='ФОРМУЛЫ!'!$E$5,(J899-J899/1.1),X))))*Расчет!E913,2)</f>
        <v>0</v>
      </c>
      <c r="V899" s="3">
        <f>ROUND((J899-J899/1.18)*Расчет!E913,2)</f>
        <v>0</v>
      </c>
      <c r="W899" s="3">
        <f>ROUND(A899*Расчет!E913*0.21/365,2)</f>
        <v>0</v>
      </c>
      <c r="X899" s="3">
        <f t="shared" si="107"/>
        <v>0</v>
      </c>
      <c r="Y899" s="3">
        <f>IF(($Q$2-Расчет!X913)&gt;0,($Q$2-Расчет!X913),0)</f>
        <v>0</v>
      </c>
      <c r="Z899" s="3">
        <f t="shared" si="108"/>
        <v>0</v>
      </c>
      <c r="AA899" s="3">
        <f>IF(IF(Y899&gt;0,$Q$3-$Q$2,$Q$3-Расчет!X913)&gt;0,IF(Y899&gt;0,$Q$3-$Q$2,$Q$3-Расчет!X913),0)</f>
        <v>0</v>
      </c>
      <c r="AB899" s="3">
        <f t="shared" si="109"/>
        <v>0</v>
      </c>
      <c r="AC899" s="3">
        <f>IF(IF(AA899&gt;0,$Q$4-$Q$3,$Q$4-Расчет!X913)&gt;0,IF(AA899&gt;0,$Q$4-$Q$3,$Q$4-Расчет!X913),0)</f>
        <v>0</v>
      </c>
      <c r="AD899" s="3">
        <f t="shared" si="110"/>
        <v>0</v>
      </c>
      <c r="AE899" s="3">
        <f>IF(IF(AC899&gt;0,$Q$5-$Q$4,$Q$5-Расчет!X913)&gt;0,IF(AC899&gt;0,$Q$5-$Q$4,$Q$5-Расчет!X913),0)</f>
        <v>0</v>
      </c>
      <c r="AF899" s="3">
        <f t="shared" si="111"/>
        <v>0</v>
      </c>
      <c r="AG899" s="3">
        <f>IF(IF(AE899&gt;0,$Q$6-$Q$5,$Q$6-Расчет!X913)&gt;0,IF(AE899&gt;0,$Q$6-$Q$5,$Q$6-Расчет!X913),0)</f>
        <v>0</v>
      </c>
      <c r="AH899" s="3">
        <f t="shared" si="112"/>
        <v>0</v>
      </c>
    </row>
    <row r="900" spans="1:34" x14ac:dyDescent="0.25">
      <c r="A900" s="3">
        <f>IF(Расчет!H914='ФОРМУЛЫ!'!$B$4,Расчет!G914*Расчет!$N$28,IF(Расчет!H914='ФОРМУЛЫ!'!$B$5,Расчет!G914,IF(Расчет!H914='ФОРМУЛЫ!'!$B$6,Расчет!G914*Расчет!$O$28,0)))</f>
        <v>0</v>
      </c>
      <c r="B900" s="3">
        <f>A900*Расчет!E914</f>
        <v>0</v>
      </c>
      <c r="C900" s="3">
        <f>IF(Расчет!J914='ФОРМУЛЫ!'!$B$3,Расчет!G914*Расчет!I914/100,IF(Расчет!J914='ФОРМУЛЫ!'!$B$4,Расчет!I914*Расчет!$N$28,IF(Расчет!J914='ФОРМУЛЫ!'!$B$5,Расчет!I914,IF(Расчет!J914='ФОРМУЛЫ!'!$B$6,Расчет!I914*Расчет!$O$28,0))))</f>
        <v>0</v>
      </c>
      <c r="D900" s="3">
        <f>C900*Расчет!E914</f>
        <v>0</v>
      </c>
      <c r="E900" s="3">
        <f t="shared" si="105"/>
        <v>0</v>
      </c>
      <c r="F900" s="3">
        <f>E900*Расчет!E914</f>
        <v>0</v>
      </c>
      <c r="G900" s="3">
        <f>IF(Расчет!M914="",'ФОРМУЛЫ!'!E900*(100+Расчет!$M$28)/100,'ФОРМУЛЫ!'!E900*(100+Расчет!M914)/100)</f>
        <v>0</v>
      </c>
      <c r="H900" s="7">
        <f>IF(Расчет!M914="",ROUND(Расчет!K914*(1+Расчет!$M$28/100),0),ROUND(Расчет!K914*(1+Расчет!M914/100),0))</f>
        <v>0</v>
      </c>
      <c r="I900" s="7">
        <f>IF(Расчет!M914="",(Расчет!$M$28+100)/100,(Расчет!M914+100)/100)</f>
        <v>1.2</v>
      </c>
      <c r="J900" s="5">
        <f>IF(Расчет!P914="",IF($O$16=0,'ФОРМУЛЫ!'!H900,ROUND(Расчет!K914*'ФОРМУЛЫ!'!I900+L900,0)),Расчет!P914)</f>
        <v>0</v>
      </c>
      <c r="K900" s="5">
        <f>J900*Расчет!E914</f>
        <v>0</v>
      </c>
      <c r="L900" s="3">
        <f>IF($O$16=0,0,$M$16*(Расчет!K914/$O$16))</f>
        <v>0</v>
      </c>
      <c r="O900" s="3">
        <f>IF(Расчет!P914=0,Расчет!L914,0)</f>
        <v>0</v>
      </c>
      <c r="P900" s="12">
        <f t="shared" si="106"/>
        <v>0</v>
      </c>
      <c r="Q900" s="3">
        <f>IF(Расчет!H914='ФОРМУЛЫ!'!$B$5,'ФОРМУЛЫ!'!A900,0)</f>
        <v>0</v>
      </c>
      <c r="R900" s="3">
        <f>IF(Расчет!H914='ФОРМУЛЫ!'!$B$4,'ФОРМУЛЫ!'!A900,0)</f>
        <v>0</v>
      </c>
      <c r="S900" s="3">
        <f>IF(Расчет!H914='ФОРМУЛЫ!'!$B$6,'ФОРМУЛЫ!'!A900,0)</f>
        <v>0</v>
      </c>
      <c r="T900" s="5">
        <f>ROUND((IF(Расчет!R914='ФОРМУЛЫ!'!$E$3,(A900-A900/1.18),IF(Расчет!R914='ФОРМУЛЫ!'!$E$4,0,IF(Расчет!R914='ФОРМУЛЫ!'!$E$5,(A900-A900/1.1),X))))*Расчет!E914,2)</f>
        <v>0</v>
      </c>
      <c r="U900" s="3">
        <f>ROUND((IF(Расчет!R914='ФОРМУЛЫ!'!$E$3,(J900-J900/1.18),IF(Расчет!R914='ФОРМУЛЫ!'!$E$4,0,IF(Расчет!R914='ФОРМУЛЫ!'!$E$5,(J900-J900/1.1),X))))*Расчет!E914,2)</f>
        <v>0</v>
      </c>
      <c r="V900" s="3">
        <f>ROUND((J900-J900/1.18)*Расчет!E914,2)</f>
        <v>0</v>
      </c>
      <c r="W900" s="3">
        <f>ROUND(A900*Расчет!E914*0.21/365,2)</f>
        <v>0</v>
      </c>
      <c r="X900" s="3">
        <f t="shared" si="107"/>
        <v>0</v>
      </c>
      <c r="Y900" s="3">
        <f>IF(($Q$2-Расчет!X914)&gt;0,($Q$2-Расчет!X914),0)</f>
        <v>0</v>
      </c>
      <c r="Z900" s="3">
        <f t="shared" si="108"/>
        <v>0</v>
      </c>
      <c r="AA900" s="3">
        <f>IF(IF(Y900&gt;0,$Q$3-$Q$2,$Q$3-Расчет!X914)&gt;0,IF(Y900&gt;0,$Q$3-$Q$2,$Q$3-Расчет!X914),0)</f>
        <v>0</v>
      </c>
      <c r="AB900" s="3">
        <f t="shared" si="109"/>
        <v>0</v>
      </c>
      <c r="AC900" s="3">
        <f>IF(IF(AA900&gt;0,$Q$4-$Q$3,$Q$4-Расчет!X914)&gt;0,IF(AA900&gt;0,$Q$4-$Q$3,$Q$4-Расчет!X914),0)</f>
        <v>0</v>
      </c>
      <c r="AD900" s="3">
        <f t="shared" si="110"/>
        <v>0</v>
      </c>
      <c r="AE900" s="3">
        <f>IF(IF(AC900&gt;0,$Q$5-$Q$4,$Q$5-Расчет!X914)&gt;0,IF(AC900&gt;0,$Q$5-$Q$4,$Q$5-Расчет!X914),0)</f>
        <v>0</v>
      </c>
      <c r="AF900" s="3">
        <f t="shared" si="111"/>
        <v>0</v>
      </c>
      <c r="AG900" s="3">
        <f>IF(IF(AE900&gt;0,$Q$6-$Q$5,$Q$6-Расчет!X914)&gt;0,IF(AE900&gt;0,$Q$6-$Q$5,$Q$6-Расчет!X914),0)</f>
        <v>0</v>
      </c>
      <c r="AH900" s="3">
        <f t="shared" si="112"/>
        <v>0</v>
      </c>
    </row>
    <row r="901" spans="1:34" x14ac:dyDescent="0.25">
      <c r="A901" s="3">
        <f>IF(Расчет!H915='ФОРМУЛЫ!'!$B$4,Расчет!G915*Расчет!$N$28,IF(Расчет!H915='ФОРМУЛЫ!'!$B$5,Расчет!G915,IF(Расчет!H915='ФОРМУЛЫ!'!$B$6,Расчет!G915*Расчет!$O$28,0)))</f>
        <v>0</v>
      </c>
      <c r="B901" s="3">
        <f>A901*Расчет!E915</f>
        <v>0</v>
      </c>
      <c r="C901" s="3">
        <f>IF(Расчет!J915='ФОРМУЛЫ!'!$B$3,Расчет!G915*Расчет!I915/100,IF(Расчет!J915='ФОРМУЛЫ!'!$B$4,Расчет!I915*Расчет!$N$28,IF(Расчет!J915='ФОРМУЛЫ!'!$B$5,Расчет!I915,IF(Расчет!J915='ФОРМУЛЫ!'!$B$6,Расчет!I915*Расчет!$O$28,0))))</f>
        <v>0</v>
      </c>
      <c r="D901" s="3">
        <f>C901*Расчет!E915</f>
        <v>0</v>
      </c>
      <c r="E901" s="3">
        <f t="shared" si="105"/>
        <v>0</v>
      </c>
      <c r="F901" s="3">
        <f>E901*Расчет!E915</f>
        <v>0</v>
      </c>
      <c r="G901" s="3">
        <f>IF(Расчет!M915="",'ФОРМУЛЫ!'!E901*(100+Расчет!$M$28)/100,'ФОРМУЛЫ!'!E901*(100+Расчет!M915)/100)</f>
        <v>0</v>
      </c>
      <c r="H901" s="7">
        <f>IF(Расчет!M915="",ROUND(Расчет!K915*(1+Расчет!$M$28/100),0),ROUND(Расчет!K915*(1+Расчет!M915/100),0))</f>
        <v>0</v>
      </c>
      <c r="I901" s="7">
        <f>IF(Расчет!M915="",(Расчет!$M$28+100)/100,(Расчет!M915+100)/100)</f>
        <v>1.2</v>
      </c>
      <c r="J901" s="5">
        <f>IF(Расчет!P915="",IF($O$16=0,'ФОРМУЛЫ!'!H901,ROUND(Расчет!K915*'ФОРМУЛЫ!'!I901+L901,0)),Расчет!P915)</f>
        <v>0</v>
      </c>
      <c r="K901" s="5">
        <f>J901*Расчет!E915</f>
        <v>0</v>
      </c>
      <c r="L901" s="3">
        <f>IF($O$16=0,0,$M$16*(Расчет!K915/$O$16))</f>
        <v>0</v>
      </c>
      <c r="O901" s="3">
        <f>IF(Расчет!P915=0,Расчет!L915,0)</f>
        <v>0</v>
      </c>
      <c r="P901" s="12">
        <f t="shared" si="106"/>
        <v>0</v>
      </c>
      <c r="Q901" s="3">
        <f>IF(Расчет!H915='ФОРМУЛЫ!'!$B$5,'ФОРМУЛЫ!'!A901,0)</f>
        <v>0</v>
      </c>
      <c r="R901" s="3">
        <f>IF(Расчет!H915='ФОРМУЛЫ!'!$B$4,'ФОРМУЛЫ!'!A901,0)</f>
        <v>0</v>
      </c>
      <c r="S901" s="3">
        <f>IF(Расчет!H915='ФОРМУЛЫ!'!$B$6,'ФОРМУЛЫ!'!A901,0)</f>
        <v>0</v>
      </c>
      <c r="T901" s="5">
        <f>ROUND((IF(Расчет!R915='ФОРМУЛЫ!'!$E$3,(A901-A901/1.18),IF(Расчет!R915='ФОРМУЛЫ!'!$E$4,0,IF(Расчет!R915='ФОРМУЛЫ!'!$E$5,(A901-A901/1.1),X))))*Расчет!E915,2)</f>
        <v>0</v>
      </c>
      <c r="U901" s="3">
        <f>ROUND((IF(Расчет!R915='ФОРМУЛЫ!'!$E$3,(J901-J901/1.18),IF(Расчет!R915='ФОРМУЛЫ!'!$E$4,0,IF(Расчет!R915='ФОРМУЛЫ!'!$E$5,(J901-J901/1.1),X))))*Расчет!E915,2)</f>
        <v>0</v>
      </c>
      <c r="V901" s="3">
        <f>ROUND((J901-J901/1.18)*Расчет!E915,2)</f>
        <v>0</v>
      </c>
      <c r="W901" s="3">
        <f>ROUND(A901*Расчет!E915*0.21/365,2)</f>
        <v>0</v>
      </c>
      <c r="X901" s="3">
        <f t="shared" si="107"/>
        <v>0</v>
      </c>
      <c r="Y901" s="3">
        <f>IF(($Q$2-Расчет!X915)&gt;0,($Q$2-Расчет!X915),0)</f>
        <v>0</v>
      </c>
      <c r="Z901" s="3">
        <f t="shared" si="108"/>
        <v>0</v>
      </c>
      <c r="AA901" s="3">
        <f>IF(IF(Y901&gt;0,$Q$3-$Q$2,$Q$3-Расчет!X915)&gt;0,IF(Y901&gt;0,$Q$3-$Q$2,$Q$3-Расчет!X915),0)</f>
        <v>0</v>
      </c>
      <c r="AB901" s="3">
        <f t="shared" si="109"/>
        <v>0</v>
      </c>
      <c r="AC901" s="3">
        <f>IF(IF(AA901&gt;0,$Q$4-$Q$3,$Q$4-Расчет!X915)&gt;0,IF(AA901&gt;0,$Q$4-$Q$3,$Q$4-Расчет!X915),0)</f>
        <v>0</v>
      </c>
      <c r="AD901" s="3">
        <f t="shared" si="110"/>
        <v>0</v>
      </c>
      <c r="AE901" s="3">
        <f>IF(IF(AC901&gt;0,$Q$5-$Q$4,$Q$5-Расчет!X915)&gt;0,IF(AC901&gt;0,$Q$5-$Q$4,$Q$5-Расчет!X915),0)</f>
        <v>0</v>
      </c>
      <c r="AF901" s="3">
        <f t="shared" si="111"/>
        <v>0</v>
      </c>
      <c r="AG901" s="3">
        <f>IF(IF(AE901&gt;0,$Q$6-$Q$5,$Q$6-Расчет!X915)&gt;0,IF(AE901&gt;0,$Q$6-$Q$5,$Q$6-Расчет!X915),0)</f>
        <v>0</v>
      </c>
      <c r="AH901" s="3">
        <f t="shared" si="112"/>
        <v>0</v>
      </c>
    </row>
    <row r="902" spans="1:34" x14ac:dyDescent="0.25">
      <c r="A902" s="3">
        <f>IF(Расчет!H916='ФОРМУЛЫ!'!$B$4,Расчет!G916*Расчет!$N$28,IF(Расчет!H916='ФОРМУЛЫ!'!$B$5,Расчет!G916,IF(Расчет!H916='ФОРМУЛЫ!'!$B$6,Расчет!G916*Расчет!$O$28,0)))</f>
        <v>0</v>
      </c>
      <c r="B902" s="3">
        <f>A902*Расчет!E916</f>
        <v>0</v>
      </c>
      <c r="C902" s="3">
        <f>IF(Расчет!J916='ФОРМУЛЫ!'!$B$3,Расчет!G916*Расчет!I916/100,IF(Расчет!J916='ФОРМУЛЫ!'!$B$4,Расчет!I916*Расчет!$N$28,IF(Расчет!J916='ФОРМУЛЫ!'!$B$5,Расчет!I916,IF(Расчет!J916='ФОРМУЛЫ!'!$B$6,Расчет!I916*Расчет!$O$28,0))))</f>
        <v>0</v>
      </c>
      <c r="D902" s="3">
        <f>C902*Расчет!E916</f>
        <v>0</v>
      </c>
      <c r="E902" s="3">
        <f t="shared" si="105"/>
        <v>0</v>
      </c>
      <c r="F902" s="3">
        <f>E902*Расчет!E916</f>
        <v>0</v>
      </c>
      <c r="G902" s="3">
        <f>IF(Расчет!M916="",'ФОРМУЛЫ!'!E902*(100+Расчет!$M$28)/100,'ФОРМУЛЫ!'!E902*(100+Расчет!M916)/100)</f>
        <v>0</v>
      </c>
      <c r="H902" s="7">
        <f>IF(Расчет!M916="",ROUND(Расчет!K916*(1+Расчет!$M$28/100),0),ROUND(Расчет!K916*(1+Расчет!M916/100),0))</f>
        <v>0</v>
      </c>
      <c r="I902" s="7">
        <f>IF(Расчет!M916="",(Расчет!$M$28+100)/100,(Расчет!M916+100)/100)</f>
        <v>1.2</v>
      </c>
      <c r="J902" s="5">
        <f>IF(Расчет!P916="",IF($O$16=0,'ФОРМУЛЫ!'!H902,ROUND(Расчет!K916*'ФОРМУЛЫ!'!I902+L902,0)),Расчет!P916)</f>
        <v>0</v>
      </c>
      <c r="K902" s="5">
        <f>J902*Расчет!E916</f>
        <v>0</v>
      </c>
      <c r="L902" s="3">
        <f>IF($O$16=0,0,$M$16*(Расчет!K916/$O$16))</f>
        <v>0</v>
      </c>
      <c r="O902" s="3">
        <f>IF(Расчет!P916=0,Расчет!L916,0)</f>
        <v>0</v>
      </c>
      <c r="P902" s="12">
        <f t="shared" si="106"/>
        <v>0</v>
      </c>
      <c r="Q902" s="3">
        <f>IF(Расчет!H916='ФОРМУЛЫ!'!$B$5,'ФОРМУЛЫ!'!A902,0)</f>
        <v>0</v>
      </c>
      <c r="R902" s="3">
        <f>IF(Расчет!H916='ФОРМУЛЫ!'!$B$4,'ФОРМУЛЫ!'!A902,0)</f>
        <v>0</v>
      </c>
      <c r="S902" s="3">
        <f>IF(Расчет!H916='ФОРМУЛЫ!'!$B$6,'ФОРМУЛЫ!'!A902,0)</f>
        <v>0</v>
      </c>
      <c r="T902" s="5">
        <f>ROUND((IF(Расчет!R916='ФОРМУЛЫ!'!$E$3,(A902-A902/1.18),IF(Расчет!R916='ФОРМУЛЫ!'!$E$4,0,IF(Расчет!R916='ФОРМУЛЫ!'!$E$5,(A902-A902/1.1),X))))*Расчет!E916,2)</f>
        <v>0</v>
      </c>
      <c r="U902" s="3">
        <f>ROUND((IF(Расчет!R916='ФОРМУЛЫ!'!$E$3,(J902-J902/1.18),IF(Расчет!R916='ФОРМУЛЫ!'!$E$4,0,IF(Расчет!R916='ФОРМУЛЫ!'!$E$5,(J902-J902/1.1),X))))*Расчет!E916,2)</f>
        <v>0</v>
      </c>
      <c r="V902" s="3">
        <f>ROUND((J902-J902/1.18)*Расчет!E916,2)</f>
        <v>0</v>
      </c>
      <c r="W902" s="3">
        <f>ROUND(A902*Расчет!E916*0.21/365,2)</f>
        <v>0</v>
      </c>
      <c r="X902" s="3">
        <f t="shared" si="107"/>
        <v>0</v>
      </c>
      <c r="Y902" s="3">
        <f>IF(($Q$2-Расчет!X916)&gt;0,($Q$2-Расчет!X916),0)</f>
        <v>0</v>
      </c>
      <c r="Z902" s="3">
        <f t="shared" si="108"/>
        <v>0</v>
      </c>
      <c r="AA902" s="3">
        <f>IF(IF(Y902&gt;0,$Q$3-$Q$2,$Q$3-Расчет!X916)&gt;0,IF(Y902&gt;0,$Q$3-$Q$2,$Q$3-Расчет!X916),0)</f>
        <v>0</v>
      </c>
      <c r="AB902" s="3">
        <f t="shared" si="109"/>
        <v>0</v>
      </c>
      <c r="AC902" s="3">
        <f>IF(IF(AA902&gt;0,$Q$4-$Q$3,$Q$4-Расчет!X916)&gt;0,IF(AA902&gt;0,$Q$4-$Q$3,$Q$4-Расчет!X916),0)</f>
        <v>0</v>
      </c>
      <c r="AD902" s="3">
        <f t="shared" si="110"/>
        <v>0</v>
      </c>
      <c r="AE902" s="3">
        <f>IF(IF(AC902&gt;0,$Q$5-$Q$4,$Q$5-Расчет!X916)&gt;0,IF(AC902&gt;0,$Q$5-$Q$4,$Q$5-Расчет!X916),0)</f>
        <v>0</v>
      </c>
      <c r="AF902" s="3">
        <f t="shared" si="111"/>
        <v>0</v>
      </c>
      <c r="AG902" s="3">
        <f>IF(IF(AE902&gt;0,$Q$6-$Q$5,$Q$6-Расчет!X916)&gt;0,IF(AE902&gt;0,$Q$6-$Q$5,$Q$6-Расчет!X916),0)</f>
        <v>0</v>
      </c>
      <c r="AH902" s="3">
        <f t="shared" si="112"/>
        <v>0</v>
      </c>
    </row>
    <row r="903" spans="1:34" x14ac:dyDescent="0.25">
      <c r="A903" s="3">
        <f>IF(Расчет!H917='ФОРМУЛЫ!'!$B$4,Расчет!G917*Расчет!$N$28,IF(Расчет!H917='ФОРМУЛЫ!'!$B$5,Расчет!G917,IF(Расчет!H917='ФОРМУЛЫ!'!$B$6,Расчет!G917*Расчет!$O$28,0)))</f>
        <v>0</v>
      </c>
      <c r="B903" s="3">
        <f>A903*Расчет!E917</f>
        <v>0</v>
      </c>
      <c r="C903" s="3">
        <f>IF(Расчет!J917='ФОРМУЛЫ!'!$B$3,Расчет!G917*Расчет!I917/100,IF(Расчет!J917='ФОРМУЛЫ!'!$B$4,Расчет!I917*Расчет!$N$28,IF(Расчет!J917='ФОРМУЛЫ!'!$B$5,Расчет!I917,IF(Расчет!J917='ФОРМУЛЫ!'!$B$6,Расчет!I917*Расчет!$O$28,0))))</f>
        <v>0</v>
      </c>
      <c r="D903" s="3">
        <f>C903*Расчет!E917</f>
        <v>0</v>
      </c>
      <c r="E903" s="3">
        <f t="shared" si="105"/>
        <v>0</v>
      </c>
      <c r="F903" s="3">
        <f>E903*Расчет!E917</f>
        <v>0</v>
      </c>
      <c r="G903" s="3">
        <f>IF(Расчет!M917="",'ФОРМУЛЫ!'!E903*(100+Расчет!$M$28)/100,'ФОРМУЛЫ!'!E903*(100+Расчет!M917)/100)</f>
        <v>0</v>
      </c>
      <c r="H903" s="7">
        <f>IF(Расчет!M917="",ROUND(Расчет!K917*(1+Расчет!$M$28/100),0),ROUND(Расчет!K917*(1+Расчет!M917/100),0))</f>
        <v>0</v>
      </c>
      <c r="I903" s="7">
        <f>IF(Расчет!M917="",(Расчет!$M$28+100)/100,(Расчет!M917+100)/100)</f>
        <v>1.2</v>
      </c>
      <c r="J903" s="5">
        <f>IF(Расчет!P917="",IF($O$16=0,'ФОРМУЛЫ!'!H903,ROUND(Расчет!K917*'ФОРМУЛЫ!'!I903+L903,0)),Расчет!P917)</f>
        <v>0</v>
      </c>
      <c r="K903" s="5">
        <f>J903*Расчет!E917</f>
        <v>0</v>
      </c>
      <c r="L903" s="3">
        <f>IF($O$16=0,0,$M$16*(Расчет!K917/$O$16))</f>
        <v>0</v>
      </c>
      <c r="O903" s="3">
        <f>IF(Расчет!P917=0,Расчет!L917,0)</f>
        <v>0</v>
      </c>
      <c r="P903" s="12">
        <f t="shared" si="106"/>
        <v>0</v>
      </c>
      <c r="Q903" s="3">
        <f>IF(Расчет!H917='ФОРМУЛЫ!'!$B$5,'ФОРМУЛЫ!'!A903,0)</f>
        <v>0</v>
      </c>
      <c r="R903" s="3">
        <f>IF(Расчет!H917='ФОРМУЛЫ!'!$B$4,'ФОРМУЛЫ!'!A903,0)</f>
        <v>0</v>
      </c>
      <c r="S903" s="3">
        <f>IF(Расчет!H917='ФОРМУЛЫ!'!$B$6,'ФОРМУЛЫ!'!A903,0)</f>
        <v>0</v>
      </c>
      <c r="T903" s="5">
        <f>ROUND((IF(Расчет!R917='ФОРМУЛЫ!'!$E$3,(A903-A903/1.18),IF(Расчет!R917='ФОРМУЛЫ!'!$E$4,0,IF(Расчет!R917='ФОРМУЛЫ!'!$E$5,(A903-A903/1.1),X))))*Расчет!E917,2)</f>
        <v>0</v>
      </c>
      <c r="U903" s="3">
        <f>ROUND((IF(Расчет!R917='ФОРМУЛЫ!'!$E$3,(J903-J903/1.18),IF(Расчет!R917='ФОРМУЛЫ!'!$E$4,0,IF(Расчет!R917='ФОРМУЛЫ!'!$E$5,(J903-J903/1.1),X))))*Расчет!E917,2)</f>
        <v>0</v>
      </c>
      <c r="V903" s="3">
        <f>ROUND((J903-J903/1.18)*Расчет!E917,2)</f>
        <v>0</v>
      </c>
      <c r="W903" s="3">
        <f>ROUND(A903*Расчет!E917*0.21/365,2)</f>
        <v>0</v>
      </c>
      <c r="X903" s="3">
        <f t="shared" si="107"/>
        <v>0</v>
      </c>
      <c r="Y903" s="3">
        <f>IF(($Q$2-Расчет!X917)&gt;0,($Q$2-Расчет!X917),0)</f>
        <v>0</v>
      </c>
      <c r="Z903" s="3">
        <f t="shared" si="108"/>
        <v>0</v>
      </c>
      <c r="AA903" s="3">
        <f>IF(IF(Y903&gt;0,$Q$3-$Q$2,$Q$3-Расчет!X917)&gt;0,IF(Y903&gt;0,$Q$3-$Q$2,$Q$3-Расчет!X917),0)</f>
        <v>0</v>
      </c>
      <c r="AB903" s="3">
        <f t="shared" si="109"/>
        <v>0</v>
      </c>
      <c r="AC903" s="3">
        <f>IF(IF(AA903&gt;0,$Q$4-$Q$3,$Q$4-Расчет!X917)&gt;0,IF(AA903&gt;0,$Q$4-$Q$3,$Q$4-Расчет!X917),0)</f>
        <v>0</v>
      </c>
      <c r="AD903" s="3">
        <f t="shared" si="110"/>
        <v>0</v>
      </c>
      <c r="AE903" s="3">
        <f>IF(IF(AC903&gt;0,$Q$5-$Q$4,$Q$5-Расчет!X917)&gt;0,IF(AC903&gt;0,$Q$5-$Q$4,$Q$5-Расчет!X917),0)</f>
        <v>0</v>
      </c>
      <c r="AF903" s="3">
        <f t="shared" si="111"/>
        <v>0</v>
      </c>
      <c r="AG903" s="3">
        <f>IF(IF(AE903&gt;0,$Q$6-$Q$5,$Q$6-Расчет!X917)&gt;0,IF(AE903&gt;0,$Q$6-$Q$5,$Q$6-Расчет!X917),0)</f>
        <v>0</v>
      </c>
      <c r="AH903" s="3">
        <f t="shared" si="112"/>
        <v>0</v>
      </c>
    </row>
    <row r="904" spans="1:34" x14ac:dyDescent="0.25">
      <c r="A904" s="3">
        <f>IF(Расчет!H918='ФОРМУЛЫ!'!$B$4,Расчет!G918*Расчет!$N$28,IF(Расчет!H918='ФОРМУЛЫ!'!$B$5,Расчет!G918,IF(Расчет!H918='ФОРМУЛЫ!'!$B$6,Расчет!G918*Расчет!$O$28,0)))</f>
        <v>0</v>
      </c>
      <c r="B904" s="3">
        <f>A904*Расчет!E918</f>
        <v>0</v>
      </c>
      <c r="C904" s="3">
        <f>IF(Расчет!J918='ФОРМУЛЫ!'!$B$3,Расчет!G918*Расчет!I918/100,IF(Расчет!J918='ФОРМУЛЫ!'!$B$4,Расчет!I918*Расчет!$N$28,IF(Расчет!J918='ФОРМУЛЫ!'!$B$5,Расчет!I918,IF(Расчет!J918='ФОРМУЛЫ!'!$B$6,Расчет!I918*Расчет!$O$28,0))))</f>
        <v>0</v>
      </c>
      <c r="D904" s="3">
        <f>C904*Расчет!E918</f>
        <v>0</v>
      </c>
      <c r="E904" s="3">
        <f t="shared" si="105"/>
        <v>0</v>
      </c>
      <c r="F904" s="3">
        <f>E904*Расчет!E918</f>
        <v>0</v>
      </c>
      <c r="G904" s="3">
        <f>IF(Расчет!M918="",'ФОРМУЛЫ!'!E904*(100+Расчет!$M$28)/100,'ФОРМУЛЫ!'!E904*(100+Расчет!M918)/100)</f>
        <v>0</v>
      </c>
      <c r="H904" s="7">
        <f>IF(Расчет!M918="",ROUND(Расчет!K918*(1+Расчет!$M$28/100),0),ROUND(Расчет!K918*(1+Расчет!M918/100),0))</f>
        <v>0</v>
      </c>
      <c r="I904" s="7">
        <f>IF(Расчет!M918="",(Расчет!$M$28+100)/100,(Расчет!M918+100)/100)</f>
        <v>1.2</v>
      </c>
      <c r="J904" s="5">
        <f>IF(Расчет!P918="",IF($O$16=0,'ФОРМУЛЫ!'!H904,ROUND(Расчет!K918*'ФОРМУЛЫ!'!I904+L904,0)),Расчет!P918)</f>
        <v>0</v>
      </c>
      <c r="K904" s="5">
        <f>J904*Расчет!E918</f>
        <v>0</v>
      </c>
      <c r="L904" s="3">
        <f>IF($O$16=0,0,$M$16*(Расчет!K918/$O$16))</f>
        <v>0</v>
      </c>
      <c r="O904" s="3">
        <f>IF(Расчет!P918=0,Расчет!L918,0)</f>
        <v>0</v>
      </c>
      <c r="P904" s="12">
        <f t="shared" si="106"/>
        <v>0</v>
      </c>
      <c r="Q904" s="3">
        <f>IF(Расчет!H918='ФОРМУЛЫ!'!$B$5,'ФОРМУЛЫ!'!A904,0)</f>
        <v>0</v>
      </c>
      <c r="R904" s="3">
        <f>IF(Расчет!H918='ФОРМУЛЫ!'!$B$4,'ФОРМУЛЫ!'!A904,0)</f>
        <v>0</v>
      </c>
      <c r="S904" s="3">
        <f>IF(Расчет!H918='ФОРМУЛЫ!'!$B$6,'ФОРМУЛЫ!'!A904,0)</f>
        <v>0</v>
      </c>
      <c r="T904" s="5">
        <f>ROUND((IF(Расчет!R918='ФОРМУЛЫ!'!$E$3,(A904-A904/1.18),IF(Расчет!R918='ФОРМУЛЫ!'!$E$4,0,IF(Расчет!R918='ФОРМУЛЫ!'!$E$5,(A904-A904/1.1),X))))*Расчет!E918,2)</f>
        <v>0</v>
      </c>
      <c r="U904" s="3">
        <f>ROUND((IF(Расчет!R918='ФОРМУЛЫ!'!$E$3,(J904-J904/1.18),IF(Расчет!R918='ФОРМУЛЫ!'!$E$4,0,IF(Расчет!R918='ФОРМУЛЫ!'!$E$5,(J904-J904/1.1),X))))*Расчет!E918,2)</f>
        <v>0</v>
      </c>
      <c r="V904" s="3">
        <f>ROUND((J904-J904/1.18)*Расчет!E918,2)</f>
        <v>0</v>
      </c>
      <c r="W904" s="3">
        <f>ROUND(A904*Расчет!E918*0.21/365,2)</f>
        <v>0</v>
      </c>
      <c r="X904" s="3">
        <f t="shared" si="107"/>
        <v>0</v>
      </c>
      <c r="Y904" s="3">
        <f>IF(($Q$2-Расчет!X918)&gt;0,($Q$2-Расчет!X918),0)</f>
        <v>0</v>
      </c>
      <c r="Z904" s="3">
        <f t="shared" si="108"/>
        <v>0</v>
      </c>
      <c r="AA904" s="3">
        <f>IF(IF(Y904&gt;0,$Q$3-$Q$2,$Q$3-Расчет!X918)&gt;0,IF(Y904&gt;0,$Q$3-$Q$2,$Q$3-Расчет!X918),0)</f>
        <v>0</v>
      </c>
      <c r="AB904" s="3">
        <f t="shared" si="109"/>
        <v>0</v>
      </c>
      <c r="AC904" s="3">
        <f>IF(IF(AA904&gt;0,$Q$4-$Q$3,$Q$4-Расчет!X918)&gt;0,IF(AA904&gt;0,$Q$4-$Q$3,$Q$4-Расчет!X918),0)</f>
        <v>0</v>
      </c>
      <c r="AD904" s="3">
        <f t="shared" si="110"/>
        <v>0</v>
      </c>
      <c r="AE904" s="3">
        <f>IF(IF(AC904&gt;0,$Q$5-$Q$4,$Q$5-Расчет!X918)&gt;0,IF(AC904&gt;0,$Q$5-$Q$4,$Q$5-Расчет!X918),0)</f>
        <v>0</v>
      </c>
      <c r="AF904" s="3">
        <f t="shared" si="111"/>
        <v>0</v>
      </c>
      <c r="AG904" s="3">
        <f>IF(IF(AE904&gt;0,$Q$6-$Q$5,$Q$6-Расчет!X918)&gt;0,IF(AE904&gt;0,$Q$6-$Q$5,$Q$6-Расчет!X918),0)</f>
        <v>0</v>
      </c>
      <c r="AH904" s="3">
        <f t="shared" si="112"/>
        <v>0</v>
      </c>
    </row>
    <row r="905" spans="1:34" x14ac:dyDescent="0.25">
      <c r="A905" s="3">
        <f>IF(Расчет!H919='ФОРМУЛЫ!'!$B$4,Расчет!G919*Расчет!$N$28,IF(Расчет!H919='ФОРМУЛЫ!'!$B$5,Расчет!G919,IF(Расчет!H919='ФОРМУЛЫ!'!$B$6,Расчет!G919*Расчет!$O$28,0)))</f>
        <v>0</v>
      </c>
      <c r="B905" s="3">
        <f>A905*Расчет!E919</f>
        <v>0</v>
      </c>
      <c r="C905" s="3">
        <f>IF(Расчет!J919='ФОРМУЛЫ!'!$B$3,Расчет!G919*Расчет!I919/100,IF(Расчет!J919='ФОРМУЛЫ!'!$B$4,Расчет!I919*Расчет!$N$28,IF(Расчет!J919='ФОРМУЛЫ!'!$B$5,Расчет!I919,IF(Расчет!J919='ФОРМУЛЫ!'!$B$6,Расчет!I919*Расчет!$O$28,0))))</f>
        <v>0</v>
      </c>
      <c r="D905" s="3">
        <f>C905*Расчет!E919</f>
        <v>0</v>
      </c>
      <c r="E905" s="3">
        <f t="shared" si="105"/>
        <v>0</v>
      </c>
      <c r="F905" s="3">
        <f>E905*Расчет!E919</f>
        <v>0</v>
      </c>
      <c r="G905" s="3">
        <f>IF(Расчет!M919="",'ФОРМУЛЫ!'!E905*(100+Расчет!$M$28)/100,'ФОРМУЛЫ!'!E905*(100+Расчет!M919)/100)</f>
        <v>0</v>
      </c>
      <c r="H905" s="7">
        <f>IF(Расчет!M919="",ROUND(Расчет!K919*(1+Расчет!$M$28/100),0),ROUND(Расчет!K919*(1+Расчет!M919/100),0))</f>
        <v>0</v>
      </c>
      <c r="I905" s="7">
        <f>IF(Расчет!M919="",(Расчет!$M$28+100)/100,(Расчет!M919+100)/100)</f>
        <v>1.2</v>
      </c>
      <c r="J905" s="5">
        <f>IF(Расчет!P919="",IF($O$16=0,'ФОРМУЛЫ!'!H905,ROUND(Расчет!K919*'ФОРМУЛЫ!'!I905+L905,0)),Расчет!P919)</f>
        <v>0</v>
      </c>
      <c r="K905" s="5">
        <f>J905*Расчет!E919</f>
        <v>0</v>
      </c>
      <c r="L905" s="3">
        <f>IF($O$16=0,0,$M$16*(Расчет!K919/$O$16))</f>
        <v>0</v>
      </c>
      <c r="O905" s="3">
        <f>IF(Расчет!P919=0,Расчет!L919,0)</f>
        <v>0</v>
      </c>
      <c r="P905" s="12">
        <f t="shared" si="106"/>
        <v>0</v>
      </c>
      <c r="Q905" s="3">
        <f>IF(Расчет!H919='ФОРМУЛЫ!'!$B$5,'ФОРМУЛЫ!'!A905,0)</f>
        <v>0</v>
      </c>
      <c r="R905" s="3">
        <f>IF(Расчет!H919='ФОРМУЛЫ!'!$B$4,'ФОРМУЛЫ!'!A905,0)</f>
        <v>0</v>
      </c>
      <c r="S905" s="3">
        <f>IF(Расчет!H919='ФОРМУЛЫ!'!$B$6,'ФОРМУЛЫ!'!A905,0)</f>
        <v>0</v>
      </c>
      <c r="T905" s="5">
        <f>ROUND((IF(Расчет!R919='ФОРМУЛЫ!'!$E$3,(A905-A905/1.18),IF(Расчет!R919='ФОРМУЛЫ!'!$E$4,0,IF(Расчет!R919='ФОРМУЛЫ!'!$E$5,(A905-A905/1.1),X))))*Расчет!E919,2)</f>
        <v>0</v>
      </c>
      <c r="U905" s="3">
        <f>ROUND((IF(Расчет!R919='ФОРМУЛЫ!'!$E$3,(J905-J905/1.18),IF(Расчет!R919='ФОРМУЛЫ!'!$E$4,0,IF(Расчет!R919='ФОРМУЛЫ!'!$E$5,(J905-J905/1.1),X))))*Расчет!E919,2)</f>
        <v>0</v>
      </c>
      <c r="V905" s="3">
        <f>ROUND((J905-J905/1.18)*Расчет!E919,2)</f>
        <v>0</v>
      </c>
      <c r="W905" s="3">
        <f>ROUND(A905*Расчет!E919*0.21/365,2)</f>
        <v>0</v>
      </c>
      <c r="X905" s="3">
        <f t="shared" si="107"/>
        <v>0</v>
      </c>
      <c r="Y905" s="3">
        <f>IF(($Q$2-Расчет!X919)&gt;0,($Q$2-Расчет!X919),0)</f>
        <v>0</v>
      </c>
      <c r="Z905" s="3">
        <f t="shared" si="108"/>
        <v>0</v>
      </c>
      <c r="AA905" s="3">
        <f>IF(IF(Y905&gt;0,$Q$3-$Q$2,$Q$3-Расчет!X919)&gt;0,IF(Y905&gt;0,$Q$3-$Q$2,$Q$3-Расчет!X919),0)</f>
        <v>0</v>
      </c>
      <c r="AB905" s="3">
        <f t="shared" si="109"/>
        <v>0</v>
      </c>
      <c r="AC905" s="3">
        <f>IF(IF(AA905&gt;0,$Q$4-$Q$3,$Q$4-Расчет!X919)&gt;0,IF(AA905&gt;0,$Q$4-$Q$3,$Q$4-Расчет!X919),0)</f>
        <v>0</v>
      </c>
      <c r="AD905" s="3">
        <f t="shared" si="110"/>
        <v>0</v>
      </c>
      <c r="AE905" s="3">
        <f>IF(IF(AC905&gt;0,$Q$5-$Q$4,$Q$5-Расчет!X919)&gt;0,IF(AC905&gt;0,$Q$5-$Q$4,$Q$5-Расчет!X919),0)</f>
        <v>0</v>
      </c>
      <c r="AF905" s="3">
        <f t="shared" si="111"/>
        <v>0</v>
      </c>
      <c r="AG905" s="3">
        <f>IF(IF(AE905&gt;0,$Q$6-$Q$5,$Q$6-Расчет!X919)&gt;0,IF(AE905&gt;0,$Q$6-$Q$5,$Q$6-Расчет!X919),0)</f>
        <v>0</v>
      </c>
      <c r="AH905" s="3">
        <f t="shared" si="112"/>
        <v>0</v>
      </c>
    </row>
    <row r="906" spans="1:34" x14ac:dyDescent="0.25">
      <c r="A906" s="3">
        <f>IF(Расчет!H920='ФОРМУЛЫ!'!$B$4,Расчет!G920*Расчет!$N$28,IF(Расчет!H920='ФОРМУЛЫ!'!$B$5,Расчет!G920,IF(Расчет!H920='ФОРМУЛЫ!'!$B$6,Расчет!G920*Расчет!$O$28,0)))</f>
        <v>0</v>
      </c>
      <c r="B906" s="3">
        <f>A906*Расчет!E920</f>
        <v>0</v>
      </c>
      <c r="C906" s="3">
        <f>IF(Расчет!J920='ФОРМУЛЫ!'!$B$3,Расчет!G920*Расчет!I920/100,IF(Расчет!J920='ФОРМУЛЫ!'!$B$4,Расчет!I920*Расчет!$N$28,IF(Расчет!J920='ФОРМУЛЫ!'!$B$5,Расчет!I920,IF(Расчет!J920='ФОРМУЛЫ!'!$B$6,Расчет!I920*Расчет!$O$28,0))))</f>
        <v>0</v>
      </c>
      <c r="D906" s="3">
        <f>C906*Расчет!E920</f>
        <v>0</v>
      </c>
      <c r="E906" s="3">
        <f t="shared" si="105"/>
        <v>0</v>
      </c>
      <c r="F906" s="3">
        <f>E906*Расчет!E920</f>
        <v>0</v>
      </c>
      <c r="G906" s="3">
        <f>IF(Расчет!M920="",'ФОРМУЛЫ!'!E906*(100+Расчет!$M$28)/100,'ФОРМУЛЫ!'!E906*(100+Расчет!M920)/100)</f>
        <v>0</v>
      </c>
      <c r="H906" s="7">
        <f>IF(Расчет!M920="",ROUND(Расчет!K920*(1+Расчет!$M$28/100),0),ROUND(Расчет!K920*(1+Расчет!M920/100),0))</f>
        <v>0</v>
      </c>
      <c r="I906" s="7">
        <f>IF(Расчет!M920="",(Расчет!$M$28+100)/100,(Расчет!M920+100)/100)</f>
        <v>1.2</v>
      </c>
      <c r="J906" s="5">
        <f>IF(Расчет!P920="",IF($O$16=0,'ФОРМУЛЫ!'!H906,ROUND(Расчет!K920*'ФОРМУЛЫ!'!I906+L906,0)),Расчет!P920)</f>
        <v>0</v>
      </c>
      <c r="K906" s="5">
        <f>J906*Расчет!E920</f>
        <v>0</v>
      </c>
      <c r="L906" s="3">
        <f>IF($O$16=0,0,$M$16*(Расчет!K920/$O$16))</f>
        <v>0</v>
      </c>
      <c r="O906" s="3">
        <f>IF(Расчет!P920=0,Расчет!L920,0)</f>
        <v>0</v>
      </c>
      <c r="P906" s="12">
        <f t="shared" si="106"/>
        <v>0</v>
      </c>
      <c r="Q906" s="3">
        <f>IF(Расчет!H920='ФОРМУЛЫ!'!$B$5,'ФОРМУЛЫ!'!A906,0)</f>
        <v>0</v>
      </c>
      <c r="R906" s="3">
        <f>IF(Расчет!H920='ФОРМУЛЫ!'!$B$4,'ФОРМУЛЫ!'!A906,0)</f>
        <v>0</v>
      </c>
      <c r="S906" s="3">
        <f>IF(Расчет!H920='ФОРМУЛЫ!'!$B$6,'ФОРМУЛЫ!'!A906,0)</f>
        <v>0</v>
      </c>
      <c r="T906" s="5">
        <f>ROUND((IF(Расчет!R920='ФОРМУЛЫ!'!$E$3,(A906-A906/1.18),IF(Расчет!R920='ФОРМУЛЫ!'!$E$4,0,IF(Расчет!R920='ФОРМУЛЫ!'!$E$5,(A906-A906/1.1),X))))*Расчет!E920,2)</f>
        <v>0</v>
      </c>
      <c r="U906" s="3">
        <f>ROUND((IF(Расчет!R920='ФОРМУЛЫ!'!$E$3,(J906-J906/1.18),IF(Расчет!R920='ФОРМУЛЫ!'!$E$4,0,IF(Расчет!R920='ФОРМУЛЫ!'!$E$5,(J906-J906/1.1),X))))*Расчет!E920,2)</f>
        <v>0</v>
      </c>
      <c r="V906" s="3">
        <f>ROUND((J906-J906/1.18)*Расчет!E920,2)</f>
        <v>0</v>
      </c>
      <c r="W906" s="3">
        <f>ROUND(A906*Расчет!E920*0.21/365,2)</f>
        <v>0</v>
      </c>
      <c r="X906" s="3">
        <f t="shared" si="107"/>
        <v>0</v>
      </c>
      <c r="Y906" s="3">
        <f>IF(($Q$2-Расчет!X920)&gt;0,($Q$2-Расчет!X920),0)</f>
        <v>0</v>
      </c>
      <c r="Z906" s="3">
        <f t="shared" si="108"/>
        <v>0</v>
      </c>
      <c r="AA906" s="3">
        <f>IF(IF(Y906&gt;0,$Q$3-$Q$2,$Q$3-Расчет!X920)&gt;0,IF(Y906&gt;0,$Q$3-$Q$2,$Q$3-Расчет!X920),0)</f>
        <v>0</v>
      </c>
      <c r="AB906" s="3">
        <f t="shared" si="109"/>
        <v>0</v>
      </c>
      <c r="AC906" s="3">
        <f>IF(IF(AA906&gt;0,$Q$4-$Q$3,$Q$4-Расчет!X920)&gt;0,IF(AA906&gt;0,$Q$4-$Q$3,$Q$4-Расчет!X920),0)</f>
        <v>0</v>
      </c>
      <c r="AD906" s="3">
        <f t="shared" si="110"/>
        <v>0</v>
      </c>
      <c r="AE906" s="3">
        <f>IF(IF(AC906&gt;0,$Q$5-$Q$4,$Q$5-Расчет!X920)&gt;0,IF(AC906&gt;0,$Q$5-$Q$4,$Q$5-Расчет!X920),0)</f>
        <v>0</v>
      </c>
      <c r="AF906" s="3">
        <f t="shared" si="111"/>
        <v>0</v>
      </c>
      <c r="AG906" s="3">
        <f>IF(IF(AE906&gt;0,$Q$6-$Q$5,$Q$6-Расчет!X920)&gt;0,IF(AE906&gt;0,$Q$6-$Q$5,$Q$6-Расчет!X920),0)</f>
        <v>0</v>
      </c>
      <c r="AH906" s="3">
        <f t="shared" si="112"/>
        <v>0</v>
      </c>
    </row>
    <row r="907" spans="1:34" x14ac:dyDescent="0.25">
      <c r="A907" s="3">
        <f>IF(Расчет!H921='ФОРМУЛЫ!'!$B$4,Расчет!G921*Расчет!$N$28,IF(Расчет!H921='ФОРМУЛЫ!'!$B$5,Расчет!G921,IF(Расчет!H921='ФОРМУЛЫ!'!$B$6,Расчет!G921*Расчет!$O$28,0)))</f>
        <v>0</v>
      </c>
      <c r="B907" s="3">
        <f>A907*Расчет!E921</f>
        <v>0</v>
      </c>
      <c r="C907" s="3">
        <f>IF(Расчет!J921='ФОРМУЛЫ!'!$B$3,Расчет!G921*Расчет!I921/100,IF(Расчет!J921='ФОРМУЛЫ!'!$B$4,Расчет!I921*Расчет!$N$28,IF(Расчет!J921='ФОРМУЛЫ!'!$B$5,Расчет!I921,IF(Расчет!J921='ФОРМУЛЫ!'!$B$6,Расчет!I921*Расчет!$O$28,0))))</f>
        <v>0</v>
      </c>
      <c r="D907" s="3">
        <f>C907*Расчет!E921</f>
        <v>0</v>
      </c>
      <c r="E907" s="3">
        <f t="shared" si="105"/>
        <v>0</v>
      </c>
      <c r="F907" s="3">
        <f>E907*Расчет!E921</f>
        <v>0</v>
      </c>
      <c r="G907" s="3">
        <f>IF(Расчет!M921="",'ФОРМУЛЫ!'!E907*(100+Расчет!$M$28)/100,'ФОРМУЛЫ!'!E907*(100+Расчет!M921)/100)</f>
        <v>0</v>
      </c>
      <c r="H907" s="7">
        <f>IF(Расчет!M921="",ROUND(Расчет!K921*(1+Расчет!$M$28/100),0),ROUND(Расчет!K921*(1+Расчет!M921/100),0))</f>
        <v>0</v>
      </c>
      <c r="I907" s="7">
        <f>IF(Расчет!M921="",(Расчет!$M$28+100)/100,(Расчет!M921+100)/100)</f>
        <v>1.2</v>
      </c>
      <c r="J907" s="5">
        <f>IF(Расчет!P921="",IF($O$16=0,'ФОРМУЛЫ!'!H907,ROUND(Расчет!K921*'ФОРМУЛЫ!'!I907+L907,0)),Расчет!P921)</f>
        <v>0</v>
      </c>
      <c r="K907" s="5">
        <f>J907*Расчет!E921</f>
        <v>0</v>
      </c>
      <c r="L907" s="3">
        <f>IF($O$16=0,0,$M$16*(Расчет!K921/$O$16))</f>
        <v>0</v>
      </c>
      <c r="O907" s="3">
        <f>IF(Расчет!P921=0,Расчет!L921,0)</f>
        <v>0</v>
      </c>
      <c r="P907" s="12">
        <f t="shared" si="106"/>
        <v>0</v>
      </c>
      <c r="Q907" s="3">
        <f>IF(Расчет!H921='ФОРМУЛЫ!'!$B$5,'ФОРМУЛЫ!'!A907,0)</f>
        <v>0</v>
      </c>
      <c r="R907" s="3">
        <f>IF(Расчет!H921='ФОРМУЛЫ!'!$B$4,'ФОРМУЛЫ!'!A907,0)</f>
        <v>0</v>
      </c>
      <c r="S907" s="3">
        <f>IF(Расчет!H921='ФОРМУЛЫ!'!$B$6,'ФОРМУЛЫ!'!A907,0)</f>
        <v>0</v>
      </c>
      <c r="T907" s="5">
        <f>ROUND((IF(Расчет!R921='ФОРМУЛЫ!'!$E$3,(A907-A907/1.18),IF(Расчет!R921='ФОРМУЛЫ!'!$E$4,0,IF(Расчет!R921='ФОРМУЛЫ!'!$E$5,(A907-A907/1.1),X))))*Расчет!E921,2)</f>
        <v>0</v>
      </c>
      <c r="U907" s="3">
        <f>ROUND((IF(Расчет!R921='ФОРМУЛЫ!'!$E$3,(J907-J907/1.18),IF(Расчет!R921='ФОРМУЛЫ!'!$E$4,0,IF(Расчет!R921='ФОРМУЛЫ!'!$E$5,(J907-J907/1.1),X))))*Расчет!E921,2)</f>
        <v>0</v>
      </c>
      <c r="V907" s="3">
        <f>ROUND((J907-J907/1.18)*Расчет!E921,2)</f>
        <v>0</v>
      </c>
      <c r="W907" s="3">
        <f>ROUND(A907*Расчет!E921*0.21/365,2)</f>
        <v>0</v>
      </c>
      <c r="X907" s="3">
        <f t="shared" si="107"/>
        <v>0</v>
      </c>
      <c r="Y907" s="3">
        <f>IF(($Q$2-Расчет!X921)&gt;0,($Q$2-Расчет!X921),0)</f>
        <v>0</v>
      </c>
      <c r="Z907" s="3">
        <f t="shared" si="108"/>
        <v>0</v>
      </c>
      <c r="AA907" s="3">
        <f>IF(IF(Y907&gt;0,$Q$3-$Q$2,$Q$3-Расчет!X921)&gt;0,IF(Y907&gt;0,$Q$3-$Q$2,$Q$3-Расчет!X921),0)</f>
        <v>0</v>
      </c>
      <c r="AB907" s="3">
        <f t="shared" si="109"/>
        <v>0</v>
      </c>
      <c r="AC907" s="3">
        <f>IF(IF(AA907&gt;0,$Q$4-$Q$3,$Q$4-Расчет!X921)&gt;0,IF(AA907&gt;0,$Q$4-$Q$3,$Q$4-Расчет!X921),0)</f>
        <v>0</v>
      </c>
      <c r="AD907" s="3">
        <f t="shared" si="110"/>
        <v>0</v>
      </c>
      <c r="AE907" s="3">
        <f>IF(IF(AC907&gt;0,$Q$5-$Q$4,$Q$5-Расчет!X921)&gt;0,IF(AC907&gt;0,$Q$5-$Q$4,$Q$5-Расчет!X921),0)</f>
        <v>0</v>
      </c>
      <c r="AF907" s="3">
        <f t="shared" si="111"/>
        <v>0</v>
      </c>
      <c r="AG907" s="3">
        <f>IF(IF(AE907&gt;0,$Q$6-$Q$5,$Q$6-Расчет!X921)&gt;0,IF(AE907&gt;0,$Q$6-$Q$5,$Q$6-Расчет!X921),0)</f>
        <v>0</v>
      </c>
      <c r="AH907" s="3">
        <f t="shared" si="112"/>
        <v>0</v>
      </c>
    </row>
    <row r="908" spans="1:34" x14ac:dyDescent="0.25">
      <c r="A908" s="3">
        <f>IF(Расчет!H922='ФОРМУЛЫ!'!$B$4,Расчет!G922*Расчет!$N$28,IF(Расчет!H922='ФОРМУЛЫ!'!$B$5,Расчет!G922,IF(Расчет!H922='ФОРМУЛЫ!'!$B$6,Расчет!G922*Расчет!$O$28,0)))</f>
        <v>0</v>
      </c>
      <c r="B908" s="3">
        <f>A908*Расчет!E922</f>
        <v>0</v>
      </c>
      <c r="C908" s="3">
        <f>IF(Расчет!J922='ФОРМУЛЫ!'!$B$3,Расчет!G922*Расчет!I922/100,IF(Расчет!J922='ФОРМУЛЫ!'!$B$4,Расчет!I922*Расчет!$N$28,IF(Расчет!J922='ФОРМУЛЫ!'!$B$5,Расчет!I922,IF(Расчет!J922='ФОРМУЛЫ!'!$B$6,Расчет!I922*Расчет!$O$28,0))))</f>
        <v>0</v>
      </c>
      <c r="D908" s="3">
        <f>C908*Расчет!E922</f>
        <v>0</v>
      </c>
      <c r="E908" s="3">
        <f t="shared" si="105"/>
        <v>0</v>
      </c>
      <c r="F908" s="3">
        <f>E908*Расчет!E922</f>
        <v>0</v>
      </c>
      <c r="G908" s="3">
        <f>IF(Расчет!M922="",'ФОРМУЛЫ!'!E908*(100+Расчет!$M$28)/100,'ФОРМУЛЫ!'!E908*(100+Расчет!M922)/100)</f>
        <v>0</v>
      </c>
      <c r="H908" s="7">
        <f>IF(Расчет!M922="",ROUND(Расчет!K922*(1+Расчет!$M$28/100),0),ROUND(Расчет!K922*(1+Расчет!M922/100),0))</f>
        <v>0</v>
      </c>
      <c r="I908" s="7">
        <f>IF(Расчет!M922="",(Расчет!$M$28+100)/100,(Расчет!M922+100)/100)</f>
        <v>1.2</v>
      </c>
      <c r="J908" s="5">
        <f>IF(Расчет!P922="",IF($O$16=0,'ФОРМУЛЫ!'!H908,ROUND(Расчет!K922*'ФОРМУЛЫ!'!I908+L908,0)),Расчет!P922)</f>
        <v>0</v>
      </c>
      <c r="K908" s="5">
        <f>J908*Расчет!E922</f>
        <v>0</v>
      </c>
      <c r="L908" s="3">
        <f>IF($O$16=0,0,$M$16*(Расчет!K922/$O$16))</f>
        <v>0</v>
      </c>
      <c r="O908" s="3">
        <f>IF(Расчет!P922=0,Расчет!L922,0)</f>
        <v>0</v>
      </c>
      <c r="P908" s="12">
        <f t="shared" si="106"/>
        <v>0</v>
      </c>
      <c r="Q908" s="3">
        <f>IF(Расчет!H922='ФОРМУЛЫ!'!$B$5,'ФОРМУЛЫ!'!A908,0)</f>
        <v>0</v>
      </c>
      <c r="R908" s="3">
        <f>IF(Расчет!H922='ФОРМУЛЫ!'!$B$4,'ФОРМУЛЫ!'!A908,0)</f>
        <v>0</v>
      </c>
      <c r="S908" s="3">
        <f>IF(Расчет!H922='ФОРМУЛЫ!'!$B$6,'ФОРМУЛЫ!'!A908,0)</f>
        <v>0</v>
      </c>
      <c r="T908" s="5">
        <f>ROUND((IF(Расчет!R922='ФОРМУЛЫ!'!$E$3,(A908-A908/1.18),IF(Расчет!R922='ФОРМУЛЫ!'!$E$4,0,IF(Расчет!R922='ФОРМУЛЫ!'!$E$5,(A908-A908/1.1),X))))*Расчет!E922,2)</f>
        <v>0</v>
      </c>
      <c r="U908" s="3">
        <f>ROUND((IF(Расчет!R922='ФОРМУЛЫ!'!$E$3,(J908-J908/1.18),IF(Расчет!R922='ФОРМУЛЫ!'!$E$4,0,IF(Расчет!R922='ФОРМУЛЫ!'!$E$5,(J908-J908/1.1),X))))*Расчет!E922,2)</f>
        <v>0</v>
      </c>
      <c r="V908" s="3">
        <f>ROUND((J908-J908/1.18)*Расчет!E922,2)</f>
        <v>0</v>
      </c>
      <c r="W908" s="3">
        <f>ROUND(A908*Расчет!E922*0.21/365,2)</f>
        <v>0</v>
      </c>
      <c r="X908" s="3">
        <f t="shared" si="107"/>
        <v>0</v>
      </c>
      <c r="Y908" s="3">
        <f>IF(($Q$2-Расчет!X922)&gt;0,($Q$2-Расчет!X922),0)</f>
        <v>0</v>
      </c>
      <c r="Z908" s="3">
        <f t="shared" si="108"/>
        <v>0</v>
      </c>
      <c r="AA908" s="3">
        <f>IF(IF(Y908&gt;0,$Q$3-$Q$2,$Q$3-Расчет!X922)&gt;0,IF(Y908&gt;0,$Q$3-$Q$2,$Q$3-Расчет!X922),0)</f>
        <v>0</v>
      </c>
      <c r="AB908" s="3">
        <f t="shared" si="109"/>
        <v>0</v>
      </c>
      <c r="AC908" s="3">
        <f>IF(IF(AA908&gt;0,$Q$4-$Q$3,$Q$4-Расчет!X922)&gt;0,IF(AA908&gt;0,$Q$4-$Q$3,$Q$4-Расчет!X922),0)</f>
        <v>0</v>
      </c>
      <c r="AD908" s="3">
        <f t="shared" si="110"/>
        <v>0</v>
      </c>
      <c r="AE908" s="3">
        <f>IF(IF(AC908&gt;0,$Q$5-$Q$4,$Q$5-Расчет!X922)&gt;0,IF(AC908&gt;0,$Q$5-$Q$4,$Q$5-Расчет!X922),0)</f>
        <v>0</v>
      </c>
      <c r="AF908" s="3">
        <f t="shared" si="111"/>
        <v>0</v>
      </c>
      <c r="AG908" s="3">
        <f>IF(IF(AE908&gt;0,$Q$6-$Q$5,$Q$6-Расчет!X922)&gt;0,IF(AE908&gt;0,$Q$6-$Q$5,$Q$6-Расчет!X922),0)</f>
        <v>0</v>
      </c>
      <c r="AH908" s="3">
        <f t="shared" si="112"/>
        <v>0</v>
      </c>
    </row>
    <row r="909" spans="1:34" x14ac:dyDescent="0.25">
      <c r="A909" s="3">
        <f>IF(Расчет!H923='ФОРМУЛЫ!'!$B$4,Расчет!G923*Расчет!$N$28,IF(Расчет!H923='ФОРМУЛЫ!'!$B$5,Расчет!G923,IF(Расчет!H923='ФОРМУЛЫ!'!$B$6,Расчет!G923*Расчет!$O$28,0)))</f>
        <v>0</v>
      </c>
      <c r="B909" s="3">
        <f>A909*Расчет!E923</f>
        <v>0</v>
      </c>
      <c r="C909" s="3">
        <f>IF(Расчет!J923='ФОРМУЛЫ!'!$B$3,Расчет!G923*Расчет!I923/100,IF(Расчет!J923='ФОРМУЛЫ!'!$B$4,Расчет!I923*Расчет!$N$28,IF(Расчет!J923='ФОРМУЛЫ!'!$B$5,Расчет!I923,IF(Расчет!J923='ФОРМУЛЫ!'!$B$6,Расчет!I923*Расчет!$O$28,0))))</f>
        <v>0</v>
      </c>
      <c r="D909" s="3">
        <f>C909*Расчет!E923</f>
        <v>0</v>
      </c>
      <c r="E909" s="3">
        <f t="shared" si="105"/>
        <v>0</v>
      </c>
      <c r="F909" s="3">
        <f>E909*Расчет!E923</f>
        <v>0</v>
      </c>
      <c r="G909" s="3">
        <f>IF(Расчет!M923="",'ФОРМУЛЫ!'!E909*(100+Расчет!$M$28)/100,'ФОРМУЛЫ!'!E909*(100+Расчет!M923)/100)</f>
        <v>0</v>
      </c>
      <c r="H909" s="7">
        <f>IF(Расчет!M923="",ROUND(Расчет!K923*(1+Расчет!$M$28/100),0),ROUND(Расчет!K923*(1+Расчет!M923/100),0))</f>
        <v>0</v>
      </c>
      <c r="I909" s="7">
        <f>IF(Расчет!M923="",(Расчет!$M$28+100)/100,(Расчет!M923+100)/100)</f>
        <v>1.2</v>
      </c>
      <c r="J909" s="5">
        <f>IF(Расчет!P923="",IF($O$16=0,'ФОРМУЛЫ!'!H909,ROUND(Расчет!K923*'ФОРМУЛЫ!'!I909+L909,0)),Расчет!P923)</f>
        <v>0</v>
      </c>
      <c r="K909" s="5">
        <f>J909*Расчет!E923</f>
        <v>0</v>
      </c>
      <c r="L909" s="3">
        <f>IF($O$16=0,0,$M$16*(Расчет!K923/$O$16))</f>
        <v>0</v>
      </c>
      <c r="O909" s="3">
        <f>IF(Расчет!P923=0,Расчет!L923,0)</f>
        <v>0</v>
      </c>
      <c r="P909" s="12">
        <f t="shared" si="106"/>
        <v>0</v>
      </c>
      <c r="Q909" s="3">
        <f>IF(Расчет!H923='ФОРМУЛЫ!'!$B$5,'ФОРМУЛЫ!'!A909,0)</f>
        <v>0</v>
      </c>
      <c r="R909" s="3">
        <f>IF(Расчет!H923='ФОРМУЛЫ!'!$B$4,'ФОРМУЛЫ!'!A909,0)</f>
        <v>0</v>
      </c>
      <c r="S909" s="3">
        <f>IF(Расчет!H923='ФОРМУЛЫ!'!$B$6,'ФОРМУЛЫ!'!A909,0)</f>
        <v>0</v>
      </c>
      <c r="T909" s="5">
        <f>ROUND((IF(Расчет!R923='ФОРМУЛЫ!'!$E$3,(A909-A909/1.18),IF(Расчет!R923='ФОРМУЛЫ!'!$E$4,0,IF(Расчет!R923='ФОРМУЛЫ!'!$E$5,(A909-A909/1.1),X))))*Расчет!E923,2)</f>
        <v>0</v>
      </c>
      <c r="U909" s="3">
        <f>ROUND((IF(Расчет!R923='ФОРМУЛЫ!'!$E$3,(J909-J909/1.18),IF(Расчет!R923='ФОРМУЛЫ!'!$E$4,0,IF(Расчет!R923='ФОРМУЛЫ!'!$E$5,(J909-J909/1.1),X))))*Расчет!E923,2)</f>
        <v>0</v>
      </c>
      <c r="V909" s="3">
        <f>ROUND((J909-J909/1.18)*Расчет!E923,2)</f>
        <v>0</v>
      </c>
      <c r="W909" s="3">
        <f>ROUND(A909*Расчет!E923*0.21/365,2)</f>
        <v>0</v>
      </c>
      <c r="X909" s="3">
        <f t="shared" si="107"/>
        <v>0</v>
      </c>
      <c r="Y909" s="3">
        <f>IF(($Q$2-Расчет!X923)&gt;0,($Q$2-Расчет!X923),0)</f>
        <v>0</v>
      </c>
      <c r="Z909" s="3">
        <f t="shared" si="108"/>
        <v>0</v>
      </c>
      <c r="AA909" s="3">
        <f>IF(IF(Y909&gt;0,$Q$3-$Q$2,$Q$3-Расчет!X923)&gt;0,IF(Y909&gt;0,$Q$3-$Q$2,$Q$3-Расчет!X923),0)</f>
        <v>0</v>
      </c>
      <c r="AB909" s="3">
        <f t="shared" si="109"/>
        <v>0</v>
      </c>
      <c r="AC909" s="3">
        <f>IF(IF(AA909&gt;0,$Q$4-$Q$3,$Q$4-Расчет!X923)&gt;0,IF(AA909&gt;0,$Q$4-$Q$3,$Q$4-Расчет!X923),0)</f>
        <v>0</v>
      </c>
      <c r="AD909" s="3">
        <f t="shared" si="110"/>
        <v>0</v>
      </c>
      <c r="AE909" s="3">
        <f>IF(IF(AC909&gt;0,$Q$5-$Q$4,$Q$5-Расчет!X923)&gt;0,IF(AC909&gt;0,$Q$5-$Q$4,$Q$5-Расчет!X923),0)</f>
        <v>0</v>
      </c>
      <c r="AF909" s="3">
        <f t="shared" si="111"/>
        <v>0</v>
      </c>
      <c r="AG909" s="3">
        <f>IF(IF(AE909&gt;0,$Q$6-$Q$5,$Q$6-Расчет!X923)&gt;0,IF(AE909&gt;0,$Q$6-$Q$5,$Q$6-Расчет!X923),0)</f>
        <v>0</v>
      </c>
      <c r="AH909" s="3">
        <f t="shared" si="112"/>
        <v>0</v>
      </c>
    </row>
    <row r="910" spans="1:34" x14ac:dyDescent="0.25">
      <c r="A910" s="3">
        <f>IF(Расчет!H924='ФОРМУЛЫ!'!$B$4,Расчет!G924*Расчет!$N$28,IF(Расчет!H924='ФОРМУЛЫ!'!$B$5,Расчет!G924,IF(Расчет!H924='ФОРМУЛЫ!'!$B$6,Расчет!G924*Расчет!$O$28,0)))</f>
        <v>0</v>
      </c>
      <c r="B910" s="3">
        <f>A910*Расчет!E924</f>
        <v>0</v>
      </c>
      <c r="C910" s="3">
        <f>IF(Расчет!J924='ФОРМУЛЫ!'!$B$3,Расчет!G924*Расчет!I924/100,IF(Расчет!J924='ФОРМУЛЫ!'!$B$4,Расчет!I924*Расчет!$N$28,IF(Расчет!J924='ФОРМУЛЫ!'!$B$5,Расчет!I924,IF(Расчет!J924='ФОРМУЛЫ!'!$B$6,Расчет!I924*Расчет!$O$28,0))))</f>
        <v>0</v>
      </c>
      <c r="D910" s="3">
        <f>C910*Расчет!E924</f>
        <v>0</v>
      </c>
      <c r="E910" s="3">
        <f t="shared" si="105"/>
        <v>0</v>
      </c>
      <c r="F910" s="3">
        <f>E910*Расчет!E924</f>
        <v>0</v>
      </c>
      <c r="G910" s="3">
        <f>IF(Расчет!M924="",'ФОРМУЛЫ!'!E910*(100+Расчет!$M$28)/100,'ФОРМУЛЫ!'!E910*(100+Расчет!M924)/100)</f>
        <v>0</v>
      </c>
      <c r="H910" s="7">
        <f>IF(Расчет!M924="",ROUND(Расчет!K924*(1+Расчет!$M$28/100),0),ROUND(Расчет!K924*(1+Расчет!M924/100),0))</f>
        <v>0</v>
      </c>
      <c r="I910" s="7">
        <f>IF(Расчет!M924="",(Расчет!$M$28+100)/100,(Расчет!M924+100)/100)</f>
        <v>1.2</v>
      </c>
      <c r="J910" s="5">
        <f>IF(Расчет!P924="",IF($O$16=0,'ФОРМУЛЫ!'!H910,ROUND(Расчет!K924*'ФОРМУЛЫ!'!I910+L910,0)),Расчет!P924)</f>
        <v>0</v>
      </c>
      <c r="K910" s="5">
        <f>J910*Расчет!E924</f>
        <v>0</v>
      </c>
      <c r="L910" s="3">
        <f>IF($O$16=0,0,$M$16*(Расчет!K924/$O$16))</f>
        <v>0</v>
      </c>
      <c r="O910" s="3">
        <f>IF(Расчет!P924=0,Расчет!L924,0)</f>
        <v>0</v>
      </c>
      <c r="P910" s="12">
        <f t="shared" si="106"/>
        <v>0</v>
      </c>
      <c r="Q910" s="3">
        <f>IF(Расчет!H924='ФОРМУЛЫ!'!$B$5,'ФОРМУЛЫ!'!A910,0)</f>
        <v>0</v>
      </c>
      <c r="R910" s="3">
        <f>IF(Расчет!H924='ФОРМУЛЫ!'!$B$4,'ФОРМУЛЫ!'!A910,0)</f>
        <v>0</v>
      </c>
      <c r="S910" s="3">
        <f>IF(Расчет!H924='ФОРМУЛЫ!'!$B$6,'ФОРМУЛЫ!'!A910,0)</f>
        <v>0</v>
      </c>
      <c r="T910" s="5">
        <f>ROUND((IF(Расчет!R924='ФОРМУЛЫ!'!$E$3,(A910-A910/1.18),IF(Расчет!R924='ФОРМУЛЫ!'!$E$4,0,IF(Расчет!R924='ФОРМУЛЫ!'!$E$5,(A910-A910/1.1),X))))*Расчет!E924,2)</f>
        <v>0</v>
      </c>
      <c r="U910" s="3">
        <f>ROUND((IF(Расчет!R924='ФОРМУЛЫ!'!$E$3,(J910-J910/1.18),IF(Расчет!R924='ФОРМУЛЫ!'!$E$4,0,IF(Расчет!R924='ФОРМУЛЫ!'!$E$5,(J910-J910/1.1),X))))*Расчет!E924,2)</f>
        <v>0</v>
      </c>
      <c r="V910" s="3">
        <f>ROUND((J910-J910/1.18)*Расчет!E924,2)</f>
        <v>0</v>
      </c>
      <c r="W910" s="3">
        <f>ROUND(A910*Расчет!E924*0.21/365,2)</f>
        <v>0</v>
      </c>
      <c r="X910" s="3">
        <f t="shared" si="107"/>
        <v>0</v>
      </c>
      <c r="Y910" s="3">
        <f>IF(($Q$2-Расчет!X924)&gt;0,($Q$2-Расчет!X924),0)</f>
        <v>0</v>
      </c>
      <c r="Z910" s="3">
        <f t="shared" si="108"/>
        <v>0</v>
      </c>
      <c r="AA910" s="3">
        <f>IF(IF(Y910&gt;0,$Q$3-$Q$2,$Q$3-Расчет!X924)&gt;0,IF(Y910&gt;0,$Q$3-$Q$2,$Q$3-Расчет!X924),0)</f>
        <v>0</v>
      </c>
      <c r="AB910" s="3">
        <f t="shared" si="109"/>
        <v>0</v>
      </c>
      <c r="AC910" s="3">
        <f>IF(IF(AA910&gt;0,$Q$4-$Q$3,$Q$4-Расчет!X924)&gt;0,IF(AA910&gt;0,$Q$4-$Q$3,$Q$4-Расчет!X924),0)</f>
        <v>0</v>
      </c>
      <c r="AD910" s="3">
        <f t="shared" si="110"/>
        <v>0</v>
      </c>
      <c r="AE910" s="3">
        <f>IF(IF(AC910&gt;0,$Q$5-$Q$4,$Q$5-Расчет!X924)&gt;0,IF(AC910&gt;0,$Q$5-$Q$4,$Q$5-Расчет!X924),0)</f>
        <v>0</v>
      </c>
      <c r="AF910" s="3">
        <f t="shared" si="111"/>
        <v>0</v>
      </c>
      <c r="AG910" s="3">
        <f>IF(IF(AE910&gt;0,$Q$6-$Q$5,$Q$6-Расчет!X924)&gt;0,IF(AE910&gt;0,$Q$6-$Q$5,$Q$6-Расчет!X924),0)</f>
        <v>0</v>
      </c>
      <c r="AH910" s="3">
        <f t="shared" si="112"/>
        <v>0</v>
      </c>
    </row>
    <row r="911" spans="1:34" x14ac:dyDescent="0.25">
      <c r="A911" s="3">
        <f>IF(Расчет!H925='ФОРМУЛЫ!'!$B$4,Расчет!G925*Расчет!$N$28,IF(Расчет!H925='ФОРМУЛЫ!'!$B$5,Расчет!G925,IF(Расчет!H925='ФОРМУЛЫ!'!$B$6,Расчет!G925*Расчет!$O$28,0)))</f>
        <v>0</v>
      </c>
      <c r="B911" s="3">
        <f>A911*Расчет!E925</f>
        <v>0</v>
      </c>
      <c r="C911" s="3">
        <f>IF(Расчет!J925='ФОРМУЛЫ!'!$B$3,Расчет!G925*Расчет!I925/100,IF(Расчет!J925='ФОРМУЛЫ!'!$B$4,Расчет!I925*Расчет!$N$28,IF(Расчет!J925='ФОРМУЛЫ!'!$B$5,Расчет!I925,IF(Расчет!J925='ФОРМУЛЫ!'!$B$6,Расчет!I925*Расчет!$O$28,0))))</f>
        <v>0</v>
      </c>
      <c r="D911" s="3">
        <f>C911*Расчет!E925</f>
        <v>0</v>
      </c>
      <c r="E911" s="3">
        <f t="shared" si="105"/>
        <v>0</v>
      </c>
      <c r="F911" s="3">
        <f>E911*Расчет!E925</f>
        <v>0</v>
      </c>
      <c r="G911" s="3">
        <f>IF(Расчет!M925="",'ФОРМУЛЫ!'!E911*(100+Расчет!$M$28)/100,'ФОРМУЛЫ!'!E911*(100+Расчет!M925)/100)</f>
        <v>0</v>
      </c>
      <c r="H911" s="7">
        <f>IF(Расчет!M925="",ROUND(Расчет!K925*(1+Расчет!$M$28/100),0),ROUND(Расчет!K925*(1+Расчет!M925/100),0))</f>
        <v>0</v>
      </c>
      <c r="I911" s="7">
        <f>IF(Расчет!M925="",(Расчет!$M$28+100)/100,(Расчет!M925+100)/100)</f>
        <v>1.2</v>
      </c>
      <c r="J911" s="5">
        <f>IF(Расчет!P925="",IF($O$16=0,'ФОРМУЛЫ!'!H911,ROUND(Расчет!K925*'ФОРМУЛЫ!'!I911+L911,0)),Расчет!P925)</f>
        <v>0</v>
      </c>
      <c r="K911" s="5">
        <f>J911*Расчет!E925</f>
        <v>0</v>
      </c>
      <c r="L911" s="3">
        <f>IF($O$16=0,0,$M$16*(Расчет!K925/$O$16))</f>
        <v>0</v>
      </c>
      <c r="O911" s="3">
        <f>IF(Расчет!P925=0,Расчет!L925,0)</f>
        <v>0</v>
      </c>
      <c r="P911" s="12">
        <f t="shared" si="106"/>
        <v>0</v>
      </c>
      <c r="Q911" s="3">
        <f>IF(Расчет!H925='ФОРМУЛЫ!'!$B$5,'ФОРМУЛЫ!'!A911,0)</f>
        <v>0</v>
      </c>
      <c r="R911" s="3">
        <f>IF(Расчет!H925='ФОРМУЛЫ!'!$B$4,'ФОРМУЛЫ!'!A911,0)</f>
        <v>0</v>
      </c>
      <c r="S911" s="3">
        <f>IF(Расчет!H925='ФОРМУЛЫ!'!$B$6,'ФОРМУЛЫ!'!A911,0)</f>
        <v>0</v>
      </c>
      <c r="T911" s="5">
        <f>ROUND((IF(Расчет!R925='ФОРМУЛЫ!'!$E$3,(A911-A911/1.18),IF(Расчет!R925='ФОРМУЛЫ!'!$E$4,0,IF(Расчет!R925='ФОРМУЛЫ!'!$E$5,(A911-A911/1.1),X))))*Расчет!E925,2)</f>
        <v>0</v>
      </c>
      <c r="U911" s="3">
        <f>ROUND((IF(Расчет!R925='ФОРМУЛЫ!'!$E$3,(J911-J911/1.18),IF(Расчет!R925='ФОРМУЛЫ!'!$E$4,0,IF(Расчет!R925='ФОРМУЛЫ!'!$E$5,(J911-J911/1.1),X))))*Расчет!E925,2)</f>
        <v>0</v>
      </c>
      <c r="V911" s="3">
        <f>ROUND((J911-J911/1.18)*Расчет!E925,2)</f>
        <v>0</v>
      </c>
      <c r="W911" s="3">
        <f>ROUND(A911*Расчет!E925*0.21/365,2)</f>
        <v>0</v>
      </c>
      <c r="X911" s="3">
        <f t="shared" si="107"/>
        <v>0</v>
      </c>
      <c r="Y911" s="3">
        <f>IF(($Q$2-Расчет!X925)&gt;0,($Q$2-Расчет!X925),0)</f>
        <v>0</v>
      </c>
      <c r="Z911" s="3">
        <f t="shared" si="108"/>
        <v>0</v>
      </c>
      <c r="AA911" s="3">
        <f>IF(IF(Y911&gt;0,$Q$3-$Q$2,$Q$3-Расчет!X925)&gt;0,IF(Y911&gt;0,$Q$3-$Q$2,$Q$3-Расчет!X925),0)</f>
        <v>0</v>
      </c>
      <c r="AB911" s="3">
        <f t="shared" si="109"/>
        <v>0</v>
      </c>
      <c r="AC911" s="3">
        <f>IF(IF(AA911&gt;0,$Q$4-$Q$3,$Q$4-Расчет!X925)&gt;0,IF(AA911&gt;0,$Q$4-$Q$3,$Q$4-Расчет!X925),0)</f>
        <v>0</v>
      </c>
      <c r="AD911" s="3">
        <f t="shared" si="110"/>
        <v>0</v>
      </c>
      <c r="AE911" s="3">
        <f>IF(IF(AC911&gt;0,$Q$5-$Q$4,$Q$5-Расчет!X925)&gt;0,IF(AC911&gt;0,$Q$5-$Q$4,$Q$5-Расчет!X925),0)</f>
        <v>0</v>
      </c>
      <c r="AF911" s="3">
        <f t="shared" si="111"/>
        <v>0</v>
      </c>
      <c r="AG911" s="3">
        <f>IF(IF(AE911&gt;0,$Q$6-$Q$5,$Q$6-Расчет!X925)&gt;0,IF(AE911&gt;0,$Q$6-$Q$5,$Q$6-Расчет!X925),0)</f>
        <v>0</v>
      </c>
      <c r="AH911" s="3">
        <f t="shared" si="112"/>
        <v>0</v>
      </c>
    </row>
    <row r="912" spans="1:34" x14ac:dyDescent="0.25">
      <c r="A912" s="3">
        <f>IF(Расчет!H926='ФОРМУЛЫ!'!$B$4,Расчет!G926*Расчет!$N$28,IF(Расчет!H926='ФОРМУЛЫ!'!$B$5,Расчет!G926,IF(Расчет!H926='ФОРМУЛЫ!'!$B$6,Расчет!G926*Расчет!$O$28,0)))</f>
        <v>0</v>
      </c>
      <c r="B912" s="3">
        <f>A912*Расчет!E926</f>
        <v>0</v>
      </c>
      <c r="C912" s="3">
        <f>IF(Расчет!J926='ФОРМУЛЫ!'!$B$3,Расчет!G926*Расчет!I926/100,IF(Расчет!J926='ФОРМУЛЫ!'!$B$4,Расчет!I926*Расчет!$N$28,IF(Расчет!J926='ФОРМУЛЫ!'!$B$5,Расчет!I926,IF(Расчет!J926='ФОРМУЛЫ!'!$B$6,Расчет!I926*Расчет!$O$28,0))))</f>
        <v>0</v>
      </c>
      <c r="D912" s="3">
        <f>C912*Расчет!E926</f>
        <v>0</v>
      </c>
      <c r="E912" s="3">
        <f t="shared" si="105"/>
        <v>0</v>
      </c>
      <c r="F912" s="3">
        <f>E912*Расчет!E926</f>
        <v>0</v>
      </c>
      <c r="G912" s="3">
        <f>IF(Расчет!M926="",'ФОРМУЛЫ!'!E912*(100+Расчет!$M$28)/100,'ФОРМУЛЫ!'!E912*(100+Расчет!M926)/100)</f>
        <v>0</v>
      </c>
      <c r="H912" s="7">
        <f>IF(Расчет!M926="",ROUND(Расчет!K926*(1+Расчет!$M$28/100),0),ROUND(Расчет!K926*(1+Расчет!M926/100),0))</f>
        <v>0</v>
      </c>
      <c r="I912" s="7">
        <f>IF(Расчет!M926="",(Расчет!$M$28+100)/100,(Расчет!M926+100)/100)</f>
        <v>1.2</v>
      </c>
      <c r="J912" s="5">
        <f>IF(Расчет!P926="",IF($O$16=0,'ФОРМУЛЫ!'!H912,ROUND(Расчет!K926*'ФОРМУЛЫ!'!I912+L912,0)),Расчет!P926)</f>
        <v>0</v>
      </c>
      <c r="K912" s="5">
        <f>J912*Расчет!E926</f>
        <v>0</v>
      </c>
      <c r="L912" s="3">
        <f>IF($O$16=0,0,$M$16*(Расчет!K926/$O$16))</f>
        <v>0</v>
      </c>
      <c r="O912" s="3">
        <f>IF(Расчет!P926=0,Расчет!L926,0)</f>
        <v>0</v>
      </c>
      <c r="P912" s="12">
        <f t="shared" si="106"/>
        <v>0</v>
      </c>
      <c r="Q912" s="3">
        <f>IF(Расчет!H926='ФОРМУЛЫ!'!$B$5,'ФОРМУЛЫ!'!A912,0)</f>
        <v>0</v>
      </c>
      <c r="R912" s="3">
        <f>IF(Расчет!H926='ФОРМУЛЫ!'!$B$4,'ФОРМУЛЫ!'!A912,0)</f>
        <v>0</v>
      </c>
      <c r="S912" s="3">
        <f>IF(Расчет!H926='ФОРМУЛЫ!'!$B$6,'ФОРМУЛЫ!'!A912,0)</f>
        <v>0</v>
      </c>
      <c r="T912" s="5">
        <f>ROUND((IF(Расчет!R926='ФОРМУЛЫ!'!$E$3,(A912-A912/1.18),IF(Расчет!R926='ФОРМУЛЫ!'!$E$4,0,IF(Расчет!R926='ФОРМУЛЫ!'!$E$5,(A912-A912/1.1),X))))*Расчет!E926,2)</f>
        <v>0</v>
      </c>
      <c r="U912" s="3">
        <f>ROUND((IF(Расчет!R926='ФОРМУЛЫ!'!$E$3,(J912-J912/1.18),IF(Расчет!R926='ФОРМУЛЫ!'!$E$4,0,IF(Расчет!R926='ФОРМУЛЫ!'!$E$5,(J912-J912/1.1),X))))*Расчет!E926,2)</f>
        <v>0</v>
      </c>
      <c r="V912" s="3">
        <f>ROUND((J912-J912/1.18)*Расчет!E926,2)</f>
        <v>0</v>
      </c>
      <c r="W912" s="3">
        <f>ROUND(A912*Расчет!E926*0.21/365,2)</f>
        <v>0</v>
      </c>
      <c r="X912" s="3">
        <f t="shared" si="107"/>
        <v>0</v>
      </c>
      <c r="Y912" s="3">
        <f>IF(($Q$2-Расчет!X926)&gt;0,($Q$2-Расчет!X926),0)</f>
        <v>0</v>
      </c>
      <c r="Z912" s="3">
        <f t="shared" si="108"/>
        <v>0</v>
      </c>
      <c r="AA912" s="3">
        <f>IF(IF(Y912&gt;0,$Q$3-$Q$2,$Q$3-Расчет!X926)&gt;0,IF(Y912&gt;0,$Q$3-$Q$2,$Q$3-Расчет!X926),0)</f>
        <v>0</v>
      </c>
      <c r="AB912" s="3">
        <f t="shared" si="109"/>
        <v>0</v>
      </c>
      <c r="AC912" s="3">
        <f>IF(IF(AA912&gt;0,$Q$4-$Q$3,$Q$4-Расчет!X926)&gt;0,IF(AA912&gt;0,$Q$4-$Q$3,$Q$4-Расчет!X926),0)</f>
        <v>0</v>
      </c>
      <c r="AD912" s="3">
        <f t="shared" si="110"/>
        <v>0</v>
      </c>
      <c r="AE912" s="3">
        <f>IF(IF(AC912&gt;0,$Q$5-$Q$4,$Q$5-Расчет!X926)&gt;0,IF(AC912&gt;0,$Q$5-$Q$4,$Q$5-Расчет!X926),0)</f>
        <v>0</v>
      </c>
      <c r="AF912" s="3">
        <f t="shared" si="111"/>
        <v>0</v>
      </c>
      <c r="AG912" s="3">
        <f>IF(IF(AE912&gt;0,$Q$6-$Q$5,$Q$6-Расчет!X926)&gt;0,IF(AE912&gt;0,$Q$6-$Q$5,$Q$6-Расчет!X926),0)</f>
        <v>0</v>
      </c>
      <c r="AH912" s="3">
        <f t="shared" si="112"/>
        <v>0</v>
      </c>
    </row>
    <row r="913" spans="1:34" x14ac:dyDescent="0.25">
      <c r="A913" s="3">
        <f>IF(Расчет!H927='ФОРМУЛЫ!'!$B$4,Расчет!G927*Расчет!$N$28,IF(Расчет!H927='ФОРМУЛЫ!'!$B$5,Расчет!G927,IF(Расчет!H927='ФОРМУЛЫ!'!$B$6,Расчет!G927*Расчет!$O$28,0)))</f>
        <v>0</v>
      </c>
      <c r="B913" s="3">
        <f>A913*Расчет!E927</f>
        <v>0</v>
      </c>
      <c r="C913" s="3">
        <f>IF(Расчет!J927='ФОРМУЛЫ!'!$B$3,Расчет!G927*Расчет!I927/100,IF(Расчет!J927='ФОРМУЛЫ!'!$B$4,Расчет!I927*Расчет!$N$28,IF(Расчет!J927='ФОРМУЛЫ!'!$B$5,Расчет!I927,IF(Расчет!J927='ФОРМУЛЫ!'!$B$6,Расчет!I927*Расчет!$O$28,0))))</f>
        <v>0</v>
      </c>
      <c r="D913" s="3">
        <f>C913*Расчет!E927</f>
        <v>0</v>
      </c>
      <c r="E913" s="3">
        <f t="shared" ref="E913:E976" si="113">A913-C913</f>
        <v>0</v>
      </c>
      <c r="F913" s="3">
        <f>E913*Расчет!E927</f>
        <v>0</v>
      </c>
      <c r="G913" s="3">
        <f>IF(Расчет!M927="",'ФОРМУЛЫ!'!E913*(100+Расчет!$M$28)/100,'ФОРМУЛЫ!'!E913*(100+Расчет!M927)/100)</f>
        <v>0</v>
      </c>
      <c r="H913" s="7">
        <f>IF(Расчет!M927="",ROUND(Расчет!K927*(1+Расчет!$M$28/100),0),ROUND(Расчет!K927*(1+Расчет!M927/100),0))</f>
        <v>0</v>
      </c>
      <c r="I913" s="7">
        <f>IF(Расчет!M927="",(Расчет!$M$28+100)/100,(Расчет!M927+100)/100)</f>
        <v>1.2</v>
      </c>
      <c r="J913" s="5">
        <f>IF(Расчет!P927="",IF($O$16=0,'ФОРМУЛЫ!'!H913,ROUND(Расчет!K927*'ФОРМУЛЫ!'!I913+L913,0)),Расчет!P927)</f>
        <v>0</v>
      </c>
      <c r="K913" s="5">
        <f>J913*Расчет!E927</f>
        <v>0</v>
      </c>
      <c r="L913" s="3">
        <f>IF($O$16=0,0,$M$16*(Расчет!K927/$O$16))</f>
        <v>0</v>
      </c>
      <c r="O913" s="3">
        <f>IF(Расчет!P927=0,Расчет!L927,0)</f>
        <v>0</v>
      </c>
      <c r="P913" s="12">
        <f t="shared" si="106"/>
        <v>0</v>
      </c>
      <c r="Q913" s="3">
        <f>IF(Расчет!H927='ФОРМУЛЫ!'!$B$5,'ФОРМУЛЫ!'!A913,0)</f>
        <v>0</v>
      </c>
      <c r="R913" s="3">
        <f>IF(Расчет!H927='ФОРМУЛЫ!'!$B$4,'ФОРМУЛЫ!'!A913,0)</f>
        <v>0</v>
      </c>
      <c r="S913" s="3">
        <f>IF(Расчет!H927='ФОРМУЛЫ!'!$B$6,'ФОРМУЛЫ!'!A913,0)</f>
        <v>0</v>
      </c>
      <c r="T913" s="5">
        <f>ROUND((IF(Расчет!R927='ФОРМУЛЫ!'!$E$3,(A913-A913/1.18),IF(Расчет!R927='ФОРМУЛЫ!'!$E$4,0,IF(Расчет!R927='ФОРМУЛЫ!'!$E$5,(A913-A913/1.1),X))))*Расчет!E927,2)</f>
        <v>0</v>
      </c>
      <c r="U913" s="3">
        <f>ROUND((IF(Расчет!R927='ФОРМУЛЫ!'!$E$3,(J913-J913/1.18),IF(Расчет!R927='ФОРМУЛЫ!'!$E$4,0,IF(Расчет!R927='ФОРМУЛЫ!'!$E$5,(J913-J913/1.1),X))))*Расчет!E927,2)</f>
        <v>0</v>
      </c>
      <c r="V913" s="3">
        <f>ROUND((J913-J913/1.18)*Расчет!E927,2)</f>
        <v>0</v>
      </c>
      <c r="W913" s="3">
        <f>ROUND(A913*Расчет!E927*0.21/365,2)</f>
        <v>0</v>
      </c>
      <c r="X913" s="3">
        <f t="shared" si="107"/>
        <v>0</v>
      </c>
      <c r="Y913" s="3">
        <f>IF(($Q$2-Расчет!X927)&gt;0,($Q$2-Расчет!X927),0)</f>
        <v>0</v>
      </c>
      <c r="Z913" s="3">
        <f t="shared" si="108"/>
        <v>0</v>
      </c>
      <c r="AA913" s="3">
        <f>IF(IF(Y913&gt;0,$Q$3-$Q$2,$Q$3-Расчет!X927)&gt;0,IF(Y913&gt;0,$Q$3-$Q$2,$Q$3-Расчет!X927),0)</f>
        <v>0</v>
      </c>
      <c r="AB913" s="3">
        <f t="shared" si="109"/>
        <v>0</v>
      </c>
      <c r="AC913" s="3">
        <f>IF(IF(AA913&gt;0,$Q$4-$Q$3,$Q$4-Расчет!X927)&gt;0,IF(AA913&gt;0,$Q$4-$Q$3,$Q$4-Расчет!X927),0)</f>
        <v>0</v>
      </c>
      <c r="AD913" s="3">
        <f t="shared" si="110"/>
        <v>0</v>
      </c>
      <c r="AE913" s="3">
        <f>IF(IF(AC913&gt;0,$Q$5-$Q$4,$Q$5-Расчет!X927)&gt;0,IF(AC913&gt;0,$Q$5-$Q$4,$Q$5-Расчет!X927),0)</f>
        <v>0</v>
      </c>
      <c r="AF913" s="3">
        <f t="shared" si="111"/>
        <v>0</v>
      </c>
      <c r="AG913" s="3">
        <f>IF(IF(AE913&gt;0,$Q$6-$Q$5,$Q$6-Расчет!X927)&gt;0,IF(AE913&gt;0,$Q$6-$Q$5,$Q$6-Расчет!X927),0)</f>
        <v>0</v>
      </c>
      <c r="AH913" s="3">
        <f t="shared" si="112"/>
        <v>0</v>
      </c>
    </row>
    <row r="914" spans="1:34" x14ac:dyDescent="0.25">
      <c r="A914" s="3">
        <f>IF(Расчет!H928='ФОРМУЛЫ!'!$B$4,Расчет!G928*Расчет!$N$28,IF(Расчет!H928='ФОРМУЛЫ!'!$B$5,Расчет!G928,IF(Расчет!H928='ФОРМУЛЫ!'!$B$6,Расчет!G928*Расчет!$O$28,0)))</f>
        <v>0</v>
      </c>
      <c r="B914" s="3">
        <f>A914*Расчет!E928</f>
        <v>0</v>
      </c>
      <c r="C914" s="3">
        <f>IF(Расчет!J928='ФОРМУЛЫ!'!$B$3,Расчет!G928*Расчет!I928/100,IF(Расчет!J928='ФОРМУЛЫ!'!$B$4,Расчет!I928*Расчет!$N$28,IF(Расчет!J928='ФОРМУЛЫ!'!$B$5,Расчет!I928,IF(Расчет!J928='ФОРМУЛЫ!'!$B$6,Расчет!I928*Расчет!$O$28,0))))</f>
        <v>0</v>
      </c>
      <c r="D914" s="3">
        <f>C914*Расчет!E928</f>
        <v>0</v>
      </c>
      <c r="E914" s="3">
        <f t="shared" si="113"/>
        <v>0</v>
      </c>
      <c r="F914" s="3">
        <f>E914*Расчет!E928</f>
        <v>0</v>
      </c>
      <c r="G914" s="3">
        <f>IF(Расчет!M928="",'ФОРМУЛЫ!'!E914*(100+Расчет!$M$28)/100,'ФОРМУЛЫ!'!E914*(100+Расчет!M928)/100)</f>
        <v>0</v>
      </c>
      <c r="H914" s="7">
        <f>IF(Расчет!M928="",ROUND(Расчет!K928*(1+Расчет!$M$28/100),0),ROUND(Расчет!K928*(1+Расчет!M928/100),0))</f>
        <v>0</v>
      </c>
      <c r="I914" s="7">
        <f>IF(Расчет!M928="",(Расчет!$M$28+100)/100,(Расчет!M928+100)/100)</f>
        <v>1.2</v>
      </c>
      <c r="J914" s="5">
        <f>IF(Расчет!P928="",IF($O$16=0,'ФОРМУЛЫ!'!H914,ROUND(Расчет!K928*'ФОРМУЛЫ!'!I914+L914,0)),Расчет!P928)</f>
        <v>0</v>
      </c>
      <c r="K914" s="5">
        <f>J914*Расчет!E928</f>
        <v>0</v>
      </c>
      <c r="L914" s="3">
        <f>IF($O$16=0,0,$M$16*(Расчет!K928/$O$16))</f>
        <v>0</v>
      </c>
      <c r="O914" s="3">
        <f>IF(Расчет!P928=0,Расчет!L928,0)</f>
        <v>0</v>
      </c>
      <c r="P914" s="12">
        <f t="shared" ref="P914:P977" si="114">IF(E914=0,0,(J914-E914)/J914)</f>
        <v>0</v>
      </c>
      <c r="Q914" s="3">
        <f>IF(Расчет!H928='ФОРМУЛЫ!'!$B$5,'ФОРМУЛЫ!'!A914,0)</f>
        <v>0</v>
      </c>
      <c r="R914" s="3">
        <f>IF(Расчет!H928='ФОРМУЛЫ!'!$B$4,'ФОРМУЛЫ!'!A914,0)</f>
        <v>0</v>
      </c>
      <c r="S914" s="3">
        <f>IF(Расчет!H928='ФОРМУЛЫ!'!$B$6,'ФОРМУЛЫ!'!A914,0)</f>
        <v>0</v>
      </c>
      <c r="T914" s="5">
        <f>ROUND((IF(Расчет!R928='ФОРМУЛЫ!'!$E$3,(A914-A914/1.18),IF(Расчет!R928='ФОРМУЛЫ!'!$E$4,0,IF(Расчет!R928='ФОРМУЛЫ!'!$E$5,(A914-A914/1.1),X))))*Расчет!E928,2)</f>
        <v>0</v>
      </c>
      <c r="U914" s="3">
        <f>ROUND((IF(Расчет!R928='ФОРМУЛЫ!'!$E$3,(J914-J914/1.18),IF(Расчет!R928='ФОРМУЛЫ!'!$E$4,0,IF(Расчет!R928='ФОРМУЛЫ!'!$E$5,(J914-J914/1.1),X))))*Расчет!E928,2)</f>
        <v>0</v>
      </c>
      <c r="V914" s="3">
        <f>ROUND((J914-J914/1.18)*Расчет!E928,2)</f>
        <v>0</v>
      </c>
      <c r="W914" s="3">
        <f>ROUND(A914*Расчет!E928*0.21/365,2)</f>
        <v>0</v>
      </c>
      <c r="X914" s="3">
        <f t="shared" ref="X914:X977" si="115">Z914+AB914+AD914+AF914+AH914</f>
        <v>0</v>
      </c>
      <c r="Y914" s="3">
        <f>IF(($Q$2-Расчет!X928)&gt;0,($Q$2-Расчет!X928),0)</f>
        <v>0</v>
      </c>
      <c r="Z914" s="3">
        <f t="shared" ref="Z914:Z977" si="116">$W914*Y914</f>
        <v>0</v>
      </c>
      <c r="AA914" s="3">
        <f>IF(IF(Y914&gt;0,$Q$3-$Q$2,$Q$3-Расчет!X928)&gt;0,IF(Y914&gt;0,$Q$3-$Q$2,$Q$3-Расчет!X928),0)</f>
        <v>0</v>
      </c>
      <c r="AB914" s="3">
        <f t="shared" ref="AB914:AB977" si="117">$W914*AA914</f>
        <v>0</v>
      </c>
      <c r="AC914" s="3">
        <f>IF(IF(AA914&gt;0,$Q$4-$Q$3,$Q$4-Расчет!X928)&gt;0,IF(AA914&gt;0,$Q$4-$Q$3,$Q$4-Расчет!X928),0)</f>
        <v>0</v>
      </c>
      <c r="AD914" s="3">
        <f t="shared" ref="AD914:AD977" si="118">$W914*AC914</f>
        <v>0</v>
      </c>
      <c r="AE914" s="3">
        <f>IF(IF(AC914&gt;0,$Q$5-$Q$4,$Q$5-Расчет!X928)&gt;0,IF(AC914&gt;0,$Q$5-$Q$4,$Q$5-Расчет!X928),0)</f>
        <v>0</v>
      </c>
      <c r="AF914" s="3">
        <f t="shared" ref="AF914:AF977" si="119">$W914*AE914</f>
        <v>0</v>
      </c>
      <c r="AG914" s="3">
        <f>IF(IF(AE914&gt;0,$Q$6-$Q$5,$Q$6-Расчет!X928)&gt;0,IF(AE914&gt;0,$Q$6-$Q$5,$Q$6-Расчет!X928),0)</f>
        <v>0</v>
      </c>
      <c r="AH914" s="3">
        <f t="shared" ref="AH914:AH977" si="120">$W914*AG914</f>
        <v>0</v>
      </c>
    </row>
    <row r="915" spans="1:34" x14ac:dyDescent="0.25">
      <c r="A915" s="3">
        <f>IF(Расчет!H929='ФОРМУЛЫ!'!$B$4,Расчет!G929*Расчет!$N$28,IF(Расчет!H929='ФОРМУЛЫ!'!$B$5,Расчет!G929,IF(Расчет!H929='ФОРМУЛЫ!'!$B$6,Расчет!G929*Расчет!$O$28,0)))</f>
        <v>0</v>
      </c>
      <c r="B915" s="3">
        <f>A915*Расчет!E929</f>
        <v>0</v>
      </c>
      <c r="C915" s="3">
        <f>IF(Расчет!J929='ФОРМУЛЫ!'!$B$3,Расчет!G929*Расчет!I929/100,IF(Расчет!J929='ФОРМУЛЫ!'!$B$4,Расчет!I929*Расчет!$N$28,IF(Расчет!J929='ФОРМУЛЫ!'!$B$5,Расчет!I929,IF(Расчет!J929='ФОРМУЛЫ!'!$B$6,Расчет!I929*Расчет!$O$28,0))))</f>
        <v>0</v>
      </c>
      <c r="D915" s="3">
        <f>C915*Расчет!E929</f>
        <v>0</v>
      </c>
      <c r="E915" s="3">
        <f t="shared" si="113"/>
        <v>0</v>
      </c>
      <c r="F915" s="3">
        <f>E915*Расчет!E929</f>
        <v>0</v>
      </c>
      <c r="G915" s="3">
        <f>IF(Расчет!M929="",'ФОРМУЛЫ!'!E915*(100+Расчет!$M$28)/100,'ФОРМУЛЫ!'!E915*(100+Расчет!M929)/100)</f>
        <v>0</v>
      </c>
      <c r="H915" s="7">
        <f>IF(Расчет!M929="",ROUND(Расчет!K929*(1+Расчет!$M$28/100),0),ROUND(Расчет!K929*(1+Расчет!M929/100),0))</f>
        <v>0</v>
      </c>
      <c r="I915" s="7">
        <f>IF(Расчет!M929="",(Расчет!$M$28+100)/100,(Расчет!M929+100)/100)</f>
        <v>1.2</v>
      </c>
      <c r="J915" s="5">
        <f>IF(Расчет!P929="",IF($O$16=0,'ФОРМУЛЫ!'!H915,ROUND(Расчет!K929*'ФОРМУЛЫ!'!I915+L915,0)),Расчет!P929)</f>
        <v>0</v>
      </c>
      <c r="K915" s="5">
        <f>J915*Расчет!E929</f>
        <v>0</v>
      </c>
      <c r="L915" s="3">
        <f>IF($O$16=0,0,$M$16*(Расчет!K929/$O$16))</f>
        <v>0</v>
      </c>
      <c r="O915" s="3">
        <f>IF(Расчет!P929=0,Расчет!L929,0)</f>
        <v>0</v>
      </c>
      <c r="P915" s="12">
        <f t="shared" si="114"/>
        <v>0</v>
      </c>
      <c r="Q915" s="3">
        <f>IF(Расчет!H929='ФОРМУЛЫ!'!$B$5,'ФОРМУЛЫ!'!A915,0)</f>
        <v>0</v>
      </c>
      <c r="R915" s="3">
        <f>IF(Расчет!H929='ФОРМУЛЫ!'!$B$4,'ФОРМУЛЫ!'!A915,0)</f>
        <v>0</v>
      </c>
      <c r="S915" s="3">
        <f>IF(Расчет!H929='ФОРМУЛЫ!'!$B$6,'ФОРМУЛЫ!'!A915,0)</f>
        <v>0</v>
      </c>
      <c r="T915" s="5">
        <f>ROUND((IF(Расчет!R929='ФОРМУЛЫ!'!$E$3,(A915-A915/1.18),IF(Расчет!R929='ФОРМУЛЫ!'!$E$4,0,IF(Расчет!R929='ФОРМУЛЫ!'!$E$5,(A915-A915/1.1),X))))*Расчет!E929,2)</f>
        <v>0</v>
      </c>
      <c r="U915" s="3">
        <f>ROUND((IF(Расчет!R929='ФОРМУЛЫ!'!$E$3,(J915-J915/1.18),IF(Расчет!R929='ФОРМУЛЫ!'!$E$4,0,IF(Расчет!R929='ФОРМУЛЫ!'!$E$5,(J915-J915/1.1),X))))*Расчет!E929,2)</f>
        <v>0</v>
      </c>
      <c r="V915" s="3">
        <f>ROUND((J915-J915/1.18)*Расчет!E929,2)</f>
        <v>0</v>
      </c>
      <c r="W915" s="3">
        <f>ROUND(A915*Расчет!E929*0.21/365,2)</f>
        <v>0</v>
      </c>
      <c r="X915" s="3">
        <f t="shared" si="115"/>
        <v>0</v>
      </c>
      <c r="Y915" s="3">
        <f>IF(($Q$2-Расчет!X929)&gt;0,($Q$2-Расчет!X929),0)</f>
        <v>0</v>
      </c>
      <c r="Z915" s="3">
        <f t="shared" si="116"/>
        <v>0</v>
      </c>
      <c r="AA915" s="3">
        <f>IF(IF(Y915&gt;0,$Q$3-$Q$2,$Q$3-Расчет!X929)&gt;0,IF(Y915&gt;0,$Q$3-$Q$2,$Q$3-Расчет!X929),0)</f>
        <v>0</v>
      </c>
      <c r="AB915" s="3">
        <f t="shared" si="117"/>
        <v>0</v>
      </c>
      <c r="AC915" s="3">
        <f>IF(IF(AA915&gt;0,$Q$4-$Q$3,$Q$4-Расчет!X929)&gt;0,IF(AA915&gt;0,$Q$4-$Q$3,$Q$4-Расчет!X929),0)</f>
        <v>0</v>
      </c>
      <c r="AD915" s="3">
        <f t="shared" si="118"/>
        <v>0</v>
      </c>
      <c r="AE915" s="3">
        <f>IF(IF(AC915&gt;0,$Q$5-$Q$4,$Q$5-Расчет!X929)&gt;0,IF(AC915&gt;0,$Q$5-$Q$4,$Q$5-Расчет!X929),0)</f>
        <v>0</v>
      </c>
      <c r="AF915" s="3">
        <f t="shared" si="119"/>
        <v>0</v>
      </c>
      <c r="AG915" s="3">
        <f>IF(IF(AE915&gt;0,$Q$6-$Q$5,$Q$6-Расчет!X929)&gt;0,IF(AE915&gt;0,$Q$6-$Q$5,$Q$6-Расчет!X929),0)</f>
        <v>0</v>
      </c>
      <c r="AH915" s="3">
        <f t="shared" si="120"/>
        <v>0</v>
      </c>
    </row>
    <row r="916" spans="1:34" x14ac:dyDescent="0.25">
      <c r="A916" s="3">
        <f>IF(Расчет!H930='ФОРМУЛЫ!'!$B$4,Расчет!G930*Расчет!$N$28,IF(Расчет!H930='ФОРМУЛЫ!'!$B$5,Расчет!G930,IF(Расчет!H930='ФОРМУЛЫ!'!$B$6,Расчет!G930*Расчет!$O$28,0)))</f>
        <v>0</v>
      </c>
      <c r="B916" s="3">
        <f>A916*Расчет!E930</f>
        <v>0</v>
      </c>
      <c r="C916" s="3">
        <f>IF(Расчет!J930='ФОРМУЛЫ!'!$B$3,Расчет!G930*Расчет!I930/100,IF(Расчет!J930='ФОРМУЛЫ!'!$B$4,Расчет!I930*Расчет!$N$28,IF(Расчет!J930='ФОРМУЛЫ!'!$B$5,Расчет!I930,IF(Расчет!J930='ФОРМУЛЫ!'!$B$6,Расчет!I930*Расчет!$O$28,0))))</f>
        <v>0</v>
      </c>
      <c r="D916" s="3">
        <f>C916*Расчет!E930</f>
        <v>0</v>
      </c>
      <c r="E916" s="3">
        <f t="shared" si="113"/>
        <v>0</v>
      </c>
      <c r="F916" s="3">
        <f>E916*Расчет!E930</f>
        <v>0</v>
      </c>
      <c r="G916" s="3">
        <f>IF(Расчет!M930="",'ФОРМУЛЫ!'!E916*(100+Расчет!$M$28)/100,'ФОРМУЛЫ!'!E916*(100+Расчет!M930)/100)</f>
        <v>0</v>
      </c>
      <c r="H916" s="7">
        <f>IF(Расчет!M930="",ROUND(Расчет!K930*(1+Расчет!$M$28/100),0),ROUND(Расчет!K930*(1+Расчет!M930/100),0))</f>
        <v>0</v>
      </c>
      <c r="I916" s="7">
        <f>IF(Расчет!M930="",(Расчет!$M$28+100)/100,(Расчет!M930+100)/100)</f>
        <v>1.2</v>
      </c>
      <c r="J916" s="5">
        <f>IF(Расчет!P930="",IF($O$16=0,'ФОРМУЛЫ!'!H916,ROUND(Расчет!K930*'ФОРМУЛЫ!'!I916+L916,0)),Расчет!P930)</f>
        <v>0</v>
      </c>
      <c r="K916" s="5">
        <f>J916*Расчет!E930</f>
        <v>0</v>
      </c>
      <c r="L916" s="3">
        <f>IF($O$16=0,0,$M$16*(Расчет!K930/$O$16))</f>
        <v>0</v>
      </c>
      <c r="O916" s="3">
        <f>IF(Расчет!P930=0,Расчет!L930,0)</f>
        <v>0</v>
      </c>
      <c r="P916" s="12">
        <f t="shared" si="114"/>
        <v>0</v>
      </c>
      <c r="Q916" s="3">
        <f>IF(Расчет!H930='ФОРМУЛЫ!'!$B$5,'ФОРМУЛЫ!'!A916,0)</f>
        <v>0</v>
      </c>
      <c r="R916" s="3">
        <f>IF(Расчет!H930='ФОРМУЛЫ!'!$B$4,'ФОРМУЛЫ!'!A916,0)</f>
        <v>0</v>
      </c>
      <c r="S916" s="3">
        <f>IF(Расчет!H930='ФОРМУЛЫ!'!$B$6,'ФОРМУЛЫ!'!A916,0)</f>
        <v>0</v>
      </c>
      <c r="T916" s="5">
        <f>ROUND((IF(Расчет!R930='ФОРМУЛЫ!'!$E$3,(A916-A916/1.18),IF(Расчет!R930='ФОРМУЛЫ!'!$E$4,0,IF(Расчет!R930='ФОРМУЛЫ!'!$E$5,(A916-A916/1.1),X))))*Расчет!E930,2)</f>
        <v>0</v>
      </c>
      <c r="U916" s="3">
        <f>ROUND((IF(Расчет!R930='ФОРМУЛЫ!'!$E$3,(J916-J916/1.18),IF(Расчет!R930='ФОРМУЛЫ!'!$E$4,0,IF(Расчет!R930='ФОРМУЛЫ!'!$E$5,(J916-J916/1.1),X))))*Расчет!E930,2)</f>
        <v>0</v>
      </c>
      <c r="V916" s="3">
        <f>ROUND((J916-J916/1.18)*Расчет!E930,2)</f>
        <v>0</v>
      </c>
      <c r="W916" s="3">
        <f>ROUND(A916*Расчет!E930*0.21/365,2)</f>
        <v>0</v>
      </c>
      <c r="X916" s="3">
        <f t="shared" si="115"/>
        <v>0</v>
      </c>
      <c r="Y916" s="3">
        <f>IF(($Q$2-Расчет!X930)&gt;0,($Q$2-Расчет!X930),0)</f>
        <v>0</v>
      </c>
      <c r="Z916" s="3">
        <f t="shared" si="116"/>
        <v>0</v>
      </c>
      <c r="AA916" s="3">
        <f>IF(IF(Y916&gt;0,$Q$3-$Q$2,$Q$3-Расчет!X930)&gt;0,IF(Y916&gt;0,$Q$3-$Q$2,$Q$3-Расчет!X930),0)</f>
        <v>0</v>
      </c>
      <c r="AB916" s="3">
        <f t="shared" si="117"/>
        <v>0</v>
      </c>
      <c r="AC916" s="3">
        <f>IF(IF(AA916&gt;0,$Q$4-$Q$3,$Q$4-Расчет!X930)&gt;0,IF(AA916&gt;0,$Q$4-$Q$3,$Q$4-Расчет!X930),0)</f>
        <v>0</v>
      </c>
      <c r="AD916" s="3">
        <f t="shared" si="118"/>
        <v>0</v>
      </c>
      <c r="AE916" s="3">
        <f>IF(IF(AC916&gt;0,$Q$5-$Q$4,$Q$5-Расчет!X930)&gt;0,IF(AC916&gt;0,$Q$5-$Q$4,$Q$5-Расчет!X930),0)</f>
        <v>0</v>
      </c>
      <c r="AF916" s="3">
        <f t="shared" si="119"/>
        <v>0</v>
      </c>
      <c r="AG916" s="3">
        <f>IF(IF(AE916&gt;0,$Q$6-$Q$5,$Q$6-Расчет!X930)&gt;0,IF(AE916&gt;0,$Q$6-$Q$5,$Q$6-Расчет!X930),0)</f>
        <v>0</v>
      </c>
      <c r="AH916" s="3">
        <f t="shared" si="120"/>
        <v>0</v>
      </c>
    </row>
    <row r="917" spans="1:34" x14ac:dyDescent="0.25">
      <c r="A917" s="3">
        <f>IF(Расчет!H931='ФОРМУЛЫ!'!$B$4,Расчет!G931*Расчет!$N$28,IF(Расчет!H931='ФОРМУЛЫ!'!$B$5,Расчет!G931,IF(Расчет!H931='ФОРМУЛЫ!'!$B$6,Расчет!G931*Расчет!$O$28,0)))</f>
        <v>0</v>
      </c>
      <c r="B917" s="3">
        <f>A917*Расчет!E931</f>
        <v>0</v>
      </c>
      <c r="C917" s="3">
        <f>IF(Расчет!J931='ФОРМУЛЫ!'!$B$3,Расчет!G931*Расчет!I931/100,IF(Расчет!J931='ФОРМУЛЫ!'!$B$4,Расчет!I931*Расчет!$N$28,IF(Расчет!J931='ФОРМУЛЫ!'!$B$5,Расчет!I931,IF(Расчет!J931='ФОРМУЛЫ!'!$B$6,Расчет!I931*Расчет!$O$28,0))))</f>
        <v>0</v>
      </c>
      <c r="D917" s="3">
        <f>C917*Расчет!E931</f>
        <v>0</v>
      </c>
      <c r="E917" s="3">
        <f t="shared" si="113"/>
        <v>0</v>
      </c>
      <c r="F917" s="3">
        <f>E917*Расчет!E931</f>
        <v>0</v>
      </c>
      <c r="G917" s="3">
        <f>IF(Расчет!M931="",'ФОРМУЛЫ!'!E917*(100+Расчет!$M$28)/100,'ФОРМУЛЫ!'!E917*(100+Расчет!M931)/100)</f>
        <v>0</v>
      </c>
      <c r="H917" s="7">
        <f>IF(Расчет!M931="",ROUND(Расчет!K931*(1+Расчет!$M$28/100),0),ROUND(Расчет!K931*(1+Расчет!M931/100),0))</f>
        <v>0</v>
      </c>
      <c r="I917" s="7">
        <f>IF(Расчет!M931="",(Расчет!$M$28+100)/100,(Расчет!M931+100)/100)</f>
        <v>1.2</v>
      </c>
      <c r="J917" s="5">
        <f>IF(Расчет!P931="",IF($O$16=0,'ФОРМУЛЫ!'!H917,ROUND(Расчет!K931*'ФОРМУЛЫ!'!I917+L917,0)),Расчет!P931)</f>
        <v>0</v>
      </c>
      <c r="K917" s="5">
        <f>J917*Расчет!E931</f>
        <v>0</v>
      </c>
      <c r="L917" s="3">
        <f>IF($O$16=0,0,$M$16*(Расчет!K931/$O$16))</f>
        <v>0</v>
      </c>
      <c r="O917" s="3">
        <f>IF(Расчет!P931=0,Расчет!L931,0)</f>
        <v>0</v>
      </c>
      <c r="P917" s="12">
        <f t="shared" si="114"/>
        <v>0</v>
      </c>
      <c r="Q917" s="3">
        <f>IF(Расчет!H931='ФОРМУЛЫ!'!$B$5,'ФОРМУЛЫ!'!A917,0)</f>
        <v>0</v>
      </c>
      <c r="R917" s="3">
        <f>IF(Расчет!H931='ФОРМУЛЫ!'!$B$4,'ФОРМУЛЫ!'!A917,0)</f>
        <v>0</v>
      </c>
      <c r="S917" s="3">
        <f>IF(Расчет!H931='ФОРМУЛЫ!'!$B$6,'ФОРМУЛЫ!'!A917,0)</f>
        <v>0</v>
      </c>
      <c r="T917" s="5">
        <f>ROUND((IF(Расчет!R931='ФОРМУЛЫ!'!$E$3,(A917-A917/1.18),IF(Расчет!R931='ФОРМУЛЫ!'!$E$4,0,IF(Расчет!R931='ФОРМУЛЫ!'!$E$5,(A917-A917/1.1),X))))*Расчет!E931,2)</f>
        <v>0</v>
      </c>
      <c r="U917" s="3">
        <f>ROUND((IF(Расчет!R931='ФОРМУЛЫ!'!$E$3,(J917-J917/1.18),IF(Расчет!R931='ФОРМУЛЫ!'!$E$4,0,IF(Расчет!R931='ФОРМУЛЫ!'!$E$5,(J917-J917/1.1),X))))*Расчет!E931,2)</f>
        <v>0</v>
      </c>
      <c r="V917" s="3">
        <f>ROUND((J917-J917/1.18)*Расчет!E931,2)</f>
        <v>0</v>
      </c>
      <c r="W917" s="3">
        <f>ROUND(A917*Расчет!E931*0.21/365,2)</f>
        <v>0</v>
      </c>
      <c r="X917" s="3">
        <f t="shared" si="115"/>
        <v>0</v>
      </c>
      <c r="Y917" s="3">
        <f>IF(($Q$2-Расчет!X931)&gt;0,($Q$2-Расчет!X931),0)</f>
        <v>0</v>
      </c>
      <c r="Z917" s="3">
        <f t="shared" si="116"/>
        <v>0</v>
      </c>
      <c r="AA917" s="3">
        <f>IF(IF(Y917&gt;0,$Q$3-$Q$2,$Q$3-Расчет!X931)&gt;0,IF(Y917&gt;0,$Q$3-$Q$2,$Q$3-Расчет!X931),0)</f>
        <v>0</v>
      </c>
      <c r="AB917" s="3">
        <f t="shared" si="117"/>
        <v>0</v>
      </c>
      <c r="AC917" s="3">
        <f>IF(IF(AA917&gt;0,$Q$4-$Q$3,$Q$4-Расчет!X931)&gt;0,IF(AA917&gt;0,$Q$4-$Q$3,$Q$4-Расчет!X931),0)</f>
        <v>0</v>
      </c>
      <c r="AD917" s="3">
        <f t="shared" si="118"/>
        <v>0</v>
      </c>
      <c r="AE917" s="3">
        <f>IF(IF(AC917&gt;0,$Q$5-$Q$4,$Q$5-Расчет!X931)&gt;0,IF(AC917&gt;0,$Q$5-$Q$4,$Q$5-Расчет!X931),0)</f>
        <v>0</v>
      </c>
      <c r="AF917" s="3">
        <f t="shared" si="119"/>
        <v>0</v>
      </c>
      <c r="AG917" s="3">
        <f>IF(IF(AE917&gt;0,$Q$6-$Q$5,$Q$6-Расчет!X931)&gt;0,IF(AE917&gt;0,$Q$6-$Q$5,$Q$6-Расчет!X931),0)</f>
        <v>0</v>
      </c>
      <c r="AH917" s="3">
        <f t="shared" si="120"/>
        <v>0</v>
      </c>
    </row>
    <row r="918" spans="1:34" x14ac:dyDescent="0.25">
      <c r="A918" s="3">
        <f>IF(Расчет!H932='ФОРМУЛЫ!'!$B$4,Расчет!G932*Расчет!$N$28,IF(Расчет!H932='ФОРМУЛЫ!'!$B$5,Расчет!G932,IF(Расчет!H932='ФОРМУЛЫ!'!$B$6,Расчет!G932*Расчет!$O$28,0)))</f>
        <v>0</v>
      </c>
      <c r="B918" s="3">
        <f>A918*Расчет!E932</f>
        <v>0</v>
      </c>
      <c r="C918" s="3">
        <f>IF(Расчет!J932='ФОРМУЛЫ!'!$B$3,Расчет!G932*Расчет!I932/100,IF(Расчет!J932='ФОРМУЛЫ!'!$B$4,Расчет!I932*Расчет!$N$28,IF(Расчет!J932='ФОРМУЛЫ!'!$B$5,Расчет!I932,IF(Расчет!J932='ФОРМУЛЫ!'!$B$6,Расчет!I932*Расчет!$O$28,0))))</f>
        <v>0</v>
      </c>
      <c r="D918" s="3">
        <f>C918*Расчет!E932</f>
        <v>0</v>
      </c>
      <c r="E918" s="3">
        <f t="shared" si="113"/>
        <v>0</v>
      </c>
      <c r="F918" s="3">
        <f>E918*Расчет!E932</f>
        <v>0</v>
      </c>
      <c r="G918" s="3">
        <f>IF(Расчет!M932="",'ФОРМУЛЫ!'!E918*(100+Расчет!$M$28)/100,'ФОРМУЛЫ!'!E918*(100+Расчет!M932)/100)</f>
        <v>0</v>
      </c>
      <c r="H918" s="7">
        <f>IF(Расчет!M932="",ROUND(Расчет!K932*(1+Расчет!$M$28/100),0),ROUND(Расчет!K932*(1+Расчет!M932/100),0))</f>
        <v>0</v>
      </c>
      <c r="I918" s="7">
        <f>IF(Расчет!M932="",(Расчет!$M$28+100)/100,(Расчет!M932+100)/100)</f>
        <v>1.2</v>
      </c>
      <c r="J918" s="5">
        <f>IF(Расчет!P932="",IF($O$16=0,'ФОРМУЛЫ!'!H918,ROUND(Расчет!K932*'ФОРМУЛЫ!'!I918+L918,0)),Расчет!P932)</f>
        <v>0</v>
      </c>
      <c r="K918" s="5">
        <f>J918*Расчет!E932</f>
        <v>0</v>
      </c>
      <c r="L918" s="3">
        <f>IF($O$16=0,0,$M$16*(Расчет!K932/$O$16))</f>
        <v>0</v>
      </c>
      <c r="O918" s="3">
        <f>IF(Расчет!P932=0,Расчет!L932,0)</f>
        <v>0</v>
      </c>
      <c r="P918" s="12">
        <f t="shared" si="114"/>
        <v>0</v>
      </c>
      <c r="Q918" s="3">
        <f>IF(Расчет!H932='ФОРМУЛЫ!'!$B$5,'ФОРМУЛЫ!'!A918,0)</f>
        <v>0</v>
      </c>
      <c r="R918" s="3">
        <f>IF(Расчет!H932='ФОРМУЛЫ!'!$B$4,'ФОРМУЛЫ!'!A918,0)</f>
        <v>0</v>
      </c>
      <c r="S918" s="3">
        <f>IF(Расчет!H932='ФОРМУЛЫ!'!$B$6,'ФОРМУЛЫ!'!A918,0)</f>
        <v>0</v>
      </c>
      <c r="T918" s="5">
        <f>ROUND((IF(Расчет!R932='ФОРМУЛЫ!'!$E$3,(A918-A918/1.18),IF(Расчет!R932='ФОРМУЛЫ!'!$E$4,0,IF(Расчет!R932='ФОРМУЛЫ!'!$E$5,(A918-A918/1.1),X))))*Расчет!E932,2)</f>
        <v>0</v>
      </c>
      <c r="U918" s="3">
        <f>ROUND((IF(Расчет!R932='ФОРМУЛЫ!'!$E$3,(J918-J918/1.18),IF(Расчет!R932='ФОРМУЛЫ!'!$E$4,0,IF(Расчет!R932='ФОРМУЛЫ!'!$E$5,(J918-J918/1.1),X))))*Расчет!E932,2)</f>
        <v>0</v>
      </c>
      <c r="V918" s="3">
        <f>ROUND((J918-J918/1.18)*Расчет!E932,2)</f>
        <v>0</v>
      </c>
      <c r="W918" s="3">
        <f>ROUND(A918*Расчет!E932*0.21/365,2)</f>
        <v>0</v>
      </c>
      <c r="X918" s="3">
        <f t="shared" si="115"/>
        <v>0</v>
      </c>
      <c r="Y918" s="3">
        <f>IF(($Q$2-Расчет!X932)&gt;0,($Q$2-Расчет!X932),0)</f>
        <v>0</v>
      </c>
      <c r="Z918" s="3">
        <f t="shared" si="116"/>
        <v>0</v>
      </c>
      <c r="AA918" s="3">
        <f>IF(IF(Y918&gt;0,$Q$3-$Q$2,$Q$3-Расчет!X932)&gt;0,IF(Y918&gt;0,$Q$3-$Q$2,$Q$3-Расчет!X932),0)</f>
        <v>0</v>
      </c>
      <c r="AB918" s="3">
        <f t="shared" si="117"/>
        <v>0</v>
      </c>
      <c r="AC918" s="3">
        <f>IF(IF(AA918&gt;0,$Q$4-$Q$3,$Q$4-Расчет!X932)&gt;0,IF(AA918&gt;0,$Q$4-$Q$3,$Q$4-Расчет!X932),0)</f>
        <v>0</v>
      </c>
      <c r="AD918" s="3">
        <f t="shared" si="118"/>
        <v>0</v>
      </c>
      <c r="AE918" s="3">
        <f>IF(IF(AC918&gt;0,$Q$5-$Q$4,$Q$5-Расчет!X932)&gt;0,IF(AC918&gt;0,$Q$5-$Q$4,$Q$5-Расчет!X932),0)</f>
        <v>0</v>
      </c>
      <c r="AF918" s="3">
        <f t="shared" si="119"/>
        <v>0</v>
      </c>
      <c r="AG918" s="3">
        <f>IF(IF(AE918&gt;0,$Q$6-$Q$5,$Q$6-Расчет!X932)&gt;0,IF(AE918&gt;0,$Q$6-$Q$5,$Q$6-Расчет!X932),0)</f>
        <v>0</v>
      </c>
      <c r="AH918" s="3">
        <f t="shared" si="120"/>
        <v>0</v>
      </c>
    </row>
    <row r="919" spans="1:34" x14ac:dyDescent="0.25">
      <c r="A919" s="3">
        <f>IF(Расчет!H933='ФОРМУЛЫ!'!$B$4,Расчет!G933*Расчет!$N$28,IF(Расчет!H933='ФОРМУЛЫ!'!$B$5,Расчет!G933,IF(Расчет!H933='ФОРМУЛЫ!'!$B$6,Расчет!G933*Расчет!$O$28,0)))</f>
        <v>0</v>
      </c>
      <c r="B919" s="3">
        <f>A919*Расчет!E933</f>
        <v>0</v>
      </c>
      <c r="C919" s="3">
        <f>IF(Расчет!J933='ФОРМУЛЫ!'!$B$3,Расчет!G933*Расчет!I933/100,IF(Расчет!J933='ФОРМУЛЫ!'!$B$4,Расчет!I933*Расчет!$N$28,IF(Расчет!J933='ФОРМУЛЫ!'!$B$5,Расчет!I933,IF(Расчет!J933='ФОРМУЛЫ!'!$B$6,Расчет!I933*Расчет!$O$28,0))))</f>
        <v>0</v>
      </c>
      <c r="D919" s="3">
        <f>C919*Расчет!E933</f>
        <v>0</v>
      </c>
      <c r="E919" s="3">
        <f t="shared" si="113"/>
        <v>0</v>
      </c>
      <c r="F919" s="3">
        <f>E919*Расчет!E933</f>
        <v>0</v>
      </c>
      <c r="G919" s="3">
        <f>IF(Расчет!M933="",'ФОРМУЛЫ!'!E919*(100+Расчет!$M$28)/100,'ФОРМУЛЫ!'!E919*(100+Расчет!M933)/100)</f>
        <v>0</v>
      </c>
      <c r="H919" s="7">
        <f>IF(Расчет!M933="",ROUND(Расчет!K933*(1+Расчет!$M$28/100),0),ROUND(Расчет!K933*(1+Расчет!M933/100),0))</f>
        <v>0</v>
      </c>
      <c r="I919" s="7">
        <f>IF(Расчет!M933="",(Расчет!$M$28+100)/100,(Расчет!M933+100)/100)</f>
        <v>1.2</v>
      </c>
      <c r="J919" s="5">
        <f>IF(Расчет!P933="",IF($O$16=0,'ФОРМУЛЫ!'!H919,ROUND(Расчет!K933*'ФОРМУЛЫ!'!I919+L919,0)),Расчет!P933)</f>
        <v>0</v>
      </c>
      <c r="K919" s="5">
        <f>J919*Расчет!E933</f>
        <v>0</v>
      </c>
      <c r="L919" s="3">
        <f>IF($O$16=0,0,$M$16*(Расчет!K933/$O$16))</f>
        <v>0</v>
      </c>
      <c r="O919" s="3">
        <f>IF(Расчет!P933=0,Расчет!L933,0)</f>
        <v>0</v>
      </c>
      <c r="P919" s="12">
        <f t="shared" si="114"/>
        <v>0</v>
      </c>
      <c r="Q919" s="3">
        <f>IF(Расчет!H933='ФОРМУЛЫ!'!$B$5,'ФОРМУЛЫ!'!A919,0)</f>
        <v>0</v>
      </c>
      <c r="R919" s="3">
        <f>IF(Расчет!H933='ФОРМУЛЫ!'!$B$4,'ФОРМУЛЫ!'!A919,0)</f>
        <v>0</v>
      </c>
      <c r="S919" s="3">
        <f>IF(Расчет!H933='ФОРМУЛЫ!'!$B$6,'ФОРМУЛЫ!'!A919,0)</f>
        <v>0</v>
      </c>
      <c r="T919" s="5">
        <f>ROUND((IF(Расчет!R933='ФОРМУЛЫ!'!$E$3,(A919-A919/1.18),IF(Расчет!R933='ФОРМУЛЫ!'!$E$4,0,IF(Расчет!R933='ФОРМУЛЫ!'!$E$5,(A919-A919/1.1),X))))*Расчет!E933,2)</f>
        <v>0</v>
      </c>
      <c r="U919" s="3">
        <f>ROUND((IF(Расчет!R933='ФОРМУЛЫ!'!$E$3,(J919-J919/1.18),IF(Расчет!R933='ФОРМУЛЫ!'!$E$4,0,IF(Расчет!R933='ФОРМУЛЫ!'!$E$5,(J919-J919/1.1),X))))*Расчет!E933,2)</f>
        <v>0</v>
      </c>
      <c r="V919" s="3">
        <f>ROUND((J919-J919/1.18)*Расчет!E933,2)</f>
        <v>0</v>
      </c>
      <c r="W919" s="3">
        <f>ROUND(A919*Расчет!E933*0.21/365,2)</f>
        <v>0</v>
      </c>
      <c r="X919" s="3">
        <f t="shared" si="115"/>
        <v>0</v>
      </c>
      <c r="Y919" s="3">
        <f>IF(($Q$2-Расчет!X933)&gt;0,($Q$2-Расчет!X933),0)</f>
        <v>0</v>
      </c>
      <c r="Z919" s="3">
        <f t="shared" si="116"/>
        <v>0</v>
      </c>
      <c r="AA919" s="3">
        <f>IF(IF(Y919&gt;0,$Q$3-$Q$2,$Q$3-Расчет!X933)&gt;0,IF(Y919&gt;0,$Q$3-$Q$2,$Q$3-Расчет!X933),0)</f>
        <v>0</v>
      </c>
      <c r="AB919" s="3">
        <f t="shared" si="117"/>
        <v>0</v>
      </c>
      <c r="AC919" s="3">
        <f>IF(IF(AA919&gt;0,$Q$4-$Q$3,$Q$4-Расчет!X933)&gt;0,IF(AA919&gt;0,$Q$4-$Q$3,$Q$4-Расчет!X933),0)</f>
        <v>0</v>
      </c>
      <c r="AD919" s="3">
        <f t="shared" si="118"/>
        <v>0</v>
      </c>
      <c r="AE919" s="3">
        <f>IF(IF(AC919&gt;0,$Q$5-$Q$4,$Q$5-Расчет!X933)&gt;0,IF(AC919&gt;0,$Q$5-$Q$4,$Q$5-Расчет!X933),0)</f>
        <v>0</v>
      </c>
      <c r="AF919" s="3">
        <f t="shared" si="119"/>
        <v>0</v>
      </c>
      <c r="AG919" s="3">
        <f>IF(IF(AE919&gt;0,$Q$6-$Q$5,$Q$6-Расчет!X933)&gt;0,IF(AE919&gt;0,$Q$6-$Q$5,$Q$6-Расчет!X933),0)</f>
        <v>0</v>
      </c>
      <c r="AH919" s="3">
        <f t="shared" si="120"/>
        <v>0</v>
      </c>
    </row>
    <row r="920" spans="1:34" x14ac:dyDescent="0.25">
      <c r="A920" s="3">
        <f>IF(Расчет!H934='ФОРМУЛЫ!'!$B$4,Расчет!G934*Расчет!$N$28,IF(Расчет!H934='ФОРМУЛЫ!'!$B$5,Расчет!G934,IF(Расчет!H934='ФОРМУЛЫ!'!$B$6,Расчет!G934*Расчет!$O$28,0)))</f>
        <v>0</v>
      </c>
      <c r="B920" s="3">
        <f>A920*Расчет!E934</f>
        <v>0</v>
      </c>
      <c r="C920" s="3">
        <f>IF(Расчет!J934='ФОРМУЛЫ!'!$B$3,Расчет!G934*Расчет!I934/100,IF(Расчет!J934='ФОРМУЛЫ!'!$B$4,Расчет!I934*Расчет!$N$28,IF(Расчет!J934='ФОРМУЛЫ!'!$B$5,Расчет!I934,IF(Расчет!J934='ФОРМУЛЫ!'!$B$6,Расчет!I934*Расчет!$O$28,0))))</f>
        <v>0</v>
      </c>
      <c r="D920" s="3">
        <f>C920*Расчет!E934</f>
        <v>0</v>
      </c>
      <c r="E920" s="3">
        <f t="shared" si="113"/>
        <v>0</v>
      </c>
      <c r="F920" s="3">
        <f>E920*Расчет!E934</f>
        <v>0</v>
      </c>
      <c r="G920" s="3">
        <f>IF(Расчет!M934="",'ФОРМУЛЫ!'!E920*(100+Расчет!$M$28)/100,'ФОРМУЛЫ!'!E920*(100+Расчет!M934)/100)</f>
        <v>0</v>
      </c>
      <c r="H920" s="7">
        <f>IF(Расчет!M934="",ROUND(Расчет!K934*(1+Расчет!$M$28/100),0),ROUND(Расчет!K934*(1+Расчет!M934/100),0))</f>
        <v>0</v>
      </c>
      <c r="I920" s="7">
        <f>IF(Расчет!M934="",(Расчет!$M$28+100)/100,(Расчет!M934+100)/100)</f>
        <v>1.2</v>
      </c>
      <c r="J920" s="5">
        <f>IF(Расчет!P934="",IF($O$16=0,'ФОРМУЛЫ!'!H920,ROUND(Расчет!K934*'ФОРМУЛЫ!'!I920+L920,0)),Расчет!P934)</f>
        <v>0</v>
      </c>
      <c r="K920" s="5">
        <f>J920*Расчет!E934</f>
        <v>0</v>
      </c>
      <c r="L920" s="3">
        <f>IF($O$16=0,0,$M$16*(Расчет!K934/$O$16))</f>
        <v>0</v>
      </c>
      <c r="O920" s="3">
        <f>IF(Расчет!P934=0,Расчет!L934,0)</f>
        <v>0</v>
      </c>
      <c r="P920" s="12">
        <f t="shared" si="114"/>
        <v>0</v>
      </c>
      <c r="Q920" s="3">
        <f>IF(Расчет!H934='ФОРМУЛЫ!'!$B$5,'ФОРМУЛЫ!'!A920,0)</f>
        <v>0</v>
      </c>
      <c r="R920" s="3">
        <f>IF(Расчет!H934='ФОРМУЛЫ!'!$B$4,'ФОРМУЛЫ!'!A920,0)</f>
        <v>0</v>
      </c>
      <c r="S920" s="3">
        <f>IF(Расчет!H934='ФОРМУЛЫ!'!$B$6,'ФОРМУЛЫ!'!A920,0)</f>
        <v>0</v>
      </c>
      <c r="T920" s="5">
        <f>ROUND((IF(Расчет!R934='ФОРМУЛЫ!'!$E$3,(A920-A920/1.18),IF(Расчет!R934='ФОРМУЛЫ!'!$E$4,0,IF(Расчет!R934='ФОРМУЛЫ!'!$E$5,(A920-A920/1.1),X))))*Расчет!E934,2)</f>
        <v>0</v>
      </c>
      <c r="U920" s="3">
        <f>ROUND((IF(Расчет!R934='ФОРМУЛЫ!'!$E$3,(J920-J920/1.18),IF(Расчет!R934='ФОРМУЛЫ!'!$E$4,0,IF(Расчет!R934='ФОРМУЛЫ!'!$E$5,(J920-J920/1.1),X))))*Расчет!E934,2)</f>
        <v>0</v>
      </c>
      <c r="V920" s="3">
        <f>ROUND((J920-J920/1.18)*Расчет!E934,2)</f>
        <v>0</v>
      </c>
      <c r="W920" s="3">
        <f>ROUND(A920*Расчет!E934*0.21/365,2)</f>
        <v>0</v>
      </c>
      <c r="X920" s="3">
        <f t="shared" si="115"/>
        <v>0</v>
      </c>
      <c r="Y920" s="3">
        <f>IF(($Q$2-Расчет!X934)&gt;0,($Q$2-Расчет!X934),0)</f>
        <v>0</v>
      </c>
      <c r="Z920" s="3">
        <f t="shared" si="116"/>
        <v>0</v>
      </c>
      <c r="AA920" s="3">
        <f>IF(IF(Y920&gt;0,$Q$3-$Q$2,$Q$3-Расчет!X934)&gt;0,IF(Y920&gt;0,$Q$3-$Q$2,$Q$3-Расчет!X934),0)</f>
        <v>0</v>
      </c>
      <c r="AB920" s="3">
        <f t="shared" si="117"/>
        <v>0</v>
      </c>
      <c r="AC920" s="3">
        <f>IF(IF(AA920&gt;0,$Q$4-$Q$3,$Q$4-Расчет!X934)&gt;0,IF(AA920&gt;0,$Q$4-$Q$3,$Q$4-Расчет!X934),0)</f>
        <v>0</v>
      </c>
      <c r="AD920" s="3">
        <f t="shared" si="118"/>
        <v>0</v>
      </c>
      <c r="AE920" s="3">
        <f>IF(IF(AC920&gt;0,$Q$5-$Q$4,$Q$5-Расчет!X934)&gt;0,IF(AC920&gt;0,$Q$5-$Q$4,$Q$5-Расчет!X934),0)</f>
        <v>0</v>
      </c>
      <c r="AF920" s="3">
        <f t="shared" si="119"/>
        <v>0</v>
      </c>
      <c r="AG920" s="3">
        <f>IF(IF(AE920&gt;0,$Q$6-$Q$5,$Q$6-Расчет!X934)&gt;0,IF(AE920&gt;0,$Q$6-$Q$5,$Q$6-Расчет!X934),0)</f>
        <v>0</v>
      </c>
      <c r="AH920" s="3">
        <f t="shared" si="120"/>
        <v>0</v>
      </c>
    </row>
    <row r="921" spans="1:34" x14ac:dyDescent="0.25">
      <c r="A921" s="3">
        <f>IF(Расчет!H935='ФОРМУЛЫ!'!$B$4,Расчет!G935*Расчет!$N$28,IF(Расчет!H935='ФОРМУЛЫ!'!$B$5,Расчет!G935,IF(Расчет!H935='ФОРМУЛЫ!'!$B$6,Расчет!G935*Расчет!$O$28,0)))</f>
        <v>0</v>
      </c>
      <c r="B921" s="3">
        <f>A921*Расчет!E935</f>
        <v>0</v>
      </c>
      <c r="C921" s="3">
        <f>IF(Расчет!J935='ФОРМУЛЫ!'!$B$3,Расчет!G935*Расчет!I935/100,IF(Расчет!J935='ФОРМУЛЫ!'!$B$4,Расчет!I935*Расчет!$N$28,IF(Расчет!J935='ФОРМУЛЫ!'!$B$5,Расчет!I935,IF(Расчет!J935='ФОРМУЛЫ!'!$B$6,Расчет!I935*Расчет!$O$28,0))))</f>
        <v>0</v>
      </c>
      <c r="D921" s="3">
        <f>C921*Расчет!E935</f>
        <v>0</v>
      </c>
      <c r="E921" s="3">
        <f t="shared" si="113"/>
        <v>0</v>
      </c>
      <c r="F921" s="3">
        <f>E921*Расчет!E935</f>
        <v>0</v>
      </c>
      <c r="G921" s="3">
        <f>IF(Расчет!M935="",'ФОРМУЛЫ!'!E921*(100+Расчет!$M$28)/100,'ФОРМУЛЫ!'!E921*(100+Расчет!M935)/100)</f>
        <v>0</v>
      </c>
      <c r="H921" s="7">
        <f>IF(Расчет!M935="",ROUND(Расчет!K935*(1+Расчет!$M$28/100),0),ROUND(Расчет!K935*(1+Расчет!M935/100),0))</f>
        <v>0</v>
      </c>
      <c r="I921" s="7">
        <f>IF(Расчет!M935="",(Расчет!$M$28+100)/100,(Расчет!M935+100)/100)</f>
        <v>1.2</v>
      </c>
      <c r="J921" s="5">
        <f>IF(Расчет!P935="",IF($O$16=0,'ФОРМУЛЫ!'!H921,ROUND(Расчет!K935*'ФОРМУЛЫ!'!I921+L921,0)),Расчет!P935)</f>
        <v>0</v>
      </c>
      <c r="K921" s="5">
        <f>J921*Расчет!E935</f>
        <v>0</v>
      </c>
      <c r="L921" s="3">
        <f>IF($O$16=0,0,$M$16*(Расчет!K935/$O$16))</f>
        <v>0</v>
      </c>
      <c r="O921" s="3">
        <f>IF(Расчет!P935=0,Расчет!L935,0)</f>
        <v>0</v>
      </c>
      <c r="P921" s="12">
        <f t="shared" si="114"/>
        <v>0</v>
      </c>
      <c r="Q921" s="3">
        <f>IF(Расчет!H935='ФОРМУЛЫ!'!$B$5,'ФОРМУЛЫ!'!A921,0)</f>
        <v>0</v>
      </c>
      <c r="R921" s="3">
        <f>IF(Расчет!H935='ФОРМУЛЫ!'!$B$4,'ФОРМУЛЫ!'!A921,0)</f>
        <v>0</v>
      </c>
      <c r="S921" s="3">
        <f>IF(Расчет!H935='ФОРМУЛЫ!'!$B$6,'ФОРМУЛЫ!'!A921,0)</f>
        <v>0</v>
      </c>
      <c r="T921" s="5">
        <f>ROUND((IF(Расчет!R935='ФОРМУЛЫ!'!$E$3,(A921-A921/1.18),IF(Расчет!R935='ФОРМУЛЫ!'!$E$4,0,IF(Расчет!R935='ФОРМУЛЫ!'!$E$5,(A921-A921/1.1),X))))*Расчет!E935,2)</f>
        <v>0</v>
      </c>
      <c r="U921" s="3">
        <f>ROUND((IF(Расчет!R935='ФОРМУЛЫ!'!$E$3,(J921-J921/1.18),IF(Расчет!R935='ФОРМУЛЫ!'!$E$4,0,IF(Расчет!R935='ФОРМУЛЫ!'!$E$5,(J921-J921/1.1),X))))*Расчет!E935,2)</f>
        <v>0</v>
      </c>
      <c r="V921" s="3">
        <f>ROUND((J921-J921/1.18)*Расчет!E935,2)</f>
        <v>0</v>
      </c>
      <c r="W921" s="3">
        <f>ROUND(A921*Расчет!E935*0.21/365,2)</f>
        <v>0</v>
      </c>
      <c r="X921" s="3">
        <f t="shared" si="115"/>
        <v>0</v>
      </c>
      <c r="Y921" s="3">
        <f>IF(($Q$2-Расчет!X935)&gt;0,($Q$2-Расчет!X935),0)</f>
        <v>0</v>
      </c>
      <c r="Z921" s="3">
        <f t="shared" si="116"/>
        <v>0</v>
      </c>
      <c r="AA921" s="3">
        <f>IF(IF(Y921&gt;0,$Q$3-$Q$2,$Q$3-Расчет!X935)&gt;0,IF(Y921&gt;0,$Q$3-$Q$2,$Q$3-Расчет!X935),0)</f>
        <v>0</v>
      </c>
      <c r="AB921" s="3">
        <f t="shared" si="117"/>
        <v>0</v>
      </c>
      <c r="AC921" s="3">
        <f>IF(IF(AA921&gt;0,$Q$4-$Q$3,$Q$4-Расчет!X935)&gt;0,IF(AA921&gt;0,$Q$4-$Q$3,$Q$4-Расчет!X935),0)</f>
        <v>0</v>
      </c>
      <c r="AD921" s="3">
        <f t="shared" si="118"/>
        <v>0</v>
      </c>
      <c r="AE921" s="3">
        <f>IF(IF(AC921&gt;0,$Q$5-$Q$4,$Q$5-Расчет!X935)&gt;0,IF(AC921&gt;0,$Q$5-$Q$4,$Q$5-Расчет!X935),0)</f>
        <v>0</v>
      </c>
      <c r="AF921" s="3">
        <f t="shared" si="119"/>
        <v>0</v>
      </c>
      <c r="AG921" s="3">
        <f>IF(IF(AE921&gt;0,$Q$6-$Q$5,$Q$6-Расчет!X935)&gt;0,IF(AE921&gt;0,$Q$6-$Q$5,$Q$6-Расчет!X935),0)</f>
        <v>0</v>
      </c>
      <c r="AH921" s="3">
        <f t="shared" si="120"/>
        <v>0</v>
      </c>
    </row>
    <row r="922" spans="1:34" x14ac:dyDescent="0.25">
      <c r="A922" s="3">
        <f>IF(Расчет!H936='ФОРМУЛЫ!'!$B$4,Расчет!G936*Расчет!$N$28,IF(Расчет!H936='ФОРМУЛЫ!'!$B$5,Расчет!G936,IF(Расчет!H936='ФОРМУЛЫ!'!$B$6,Расчет!G936*Расчет!$O$28,0)))</f>
        <v>0</v>
      </c>
      <c r="B922" s="3">
        <f>A922*Расчет!E936</f>
        <v>0</v>
      </c>
      <c r="C922" s="3">
        <f>IF(Расчет!J936='ФОРМУЛЫ!'!$B$3,Расчет!G936*Расчет!I936/100,IF(Расчет!J936='ФОРМУЛЫ!'!$B$4,Расчет!I936*Расчет!$N$28,IF(Расчет!J936='ФОРМУЛЫ!'!$B$5,Расчет!I936,IF(Расчет!J936='ФОРМУЛЫ!'!$B$6,Расчет!I936*Расчет!$O$28,0))))</f>
        <v>0</v>
      </c>
      <c r="D922" s="3">
        <f>C922*Расчет!E936</f>
        <v>0</v>
      </c>
      <c r="E922" s="3">
        <f t="shared" si="113"/>
        <v>0</v>
      </c>
      <c r="F922" s="3">
        <f>E922*Расчет!E936</f>
        <v>0</v>
      </c>
      <c r="G922" s="3">
        <f>IF(Расчет!M936="",'ФОРМУЛЫ!'!E922*(100+Расчет!$M$28)/100,'ФОРМУЛЫ!'!E922*(100+Расчет!M936)/100)</f>
        <v>0</v>
      </c>
      <c r="H922" s="7">
        <f>IF(Расчет!M936="",ROUND(Расчет!K936*(1+Расчет!$M$28/100),0),ROUND(Расчет!K936*(1+Расчет!M936/100),0))</f>
        <v>0</v>
      </c>
      <c r="I922" s="7">
        <f>IF(Расчет!M936="",(Расчет!$M$28+100)/100,(Расчет!M936+100)/100)</f>
        <v>1.2</v>
      </c>
      <c r="J922" s="5">
        <f>IF(Расчет!P936="",IF($O$16=0,'ФОРМУЛЫ!'!H922,ROUND(Расчет!K936*'ФОРМУЛЫ!'!I922+L922,0)),Расчет!P936)</f>
        <v>0</v>
      </c>
      <c r="K922" s="5">
        <f>J922*Расчет!E936</f>
        <v>0</v>
      </c>
      <c r="L922" s="3">
        <f>IF($O$16=0,0,$M$16*(Расчет!K936/$O$16))</f>
        <v>0</v>
      </c>
      <c r="O922" s="3">
        <f>IF(Расчет!P936=0,Расчет!L936,0)</f>
        <v>0</v>
      </c>
      <c r="P922" s="12">
        <f t="shared" si="114"/>
        <v>0</v>
      </c>
      <c r="Q922" s="3">
        <f>IF(Расчет!H936='ФОРМУЛЫ!'!$B$5,'ФОРМУЛЫ!'!A922,0)</f>
        <v>0</v>
      </c>
      <c r="R922" s="3">
        <f>IF(Расчет!H936='ФОРМУЛЫ!'!$B$4,'ФОРМУЛЫ!'!A922,0)</f>
        <v>0</v>
      </c>
      <c r="S922" s="3">
        <f>IF(Расчет!H936='ФОРМУЛЫ!'!$B$6,'ФОРМУЛЫ!'!A922,0)</f>
        <v>0</v>
      </c>
      <c r="T922" s="5">
        <f>ROUND((IF(Расчет!R936='ФОРМУЛЫ!'!$E$3,(A922-A922/1.18),IF(Расчет!R936='ФОРМУЛЫ!'!$E$4,0,IF(Расчет!R936='ФОРМУЛЫ!'!$E$5,(A922-A922/1.1),X))))*Расчет!E936,2)</f>
        <v>0</v>
      </c>
      <c r="U922" s="3">
        <f>ROUND((IF(Расчет!R936='ФОРМУЛЫ!'!$E$3,(J922-J922/1.18),IF(Расчет!R936='ФОРМУЛЫ!'!$E$4,0,IF(Расчет!R936='ФОРМУЛЫ!'!$E$5,(J922-J922/1.1),X))))*Расчет!E936,2)</f>
        <v>0</v>
      </c>
      <c r="V922" s="3">
        <f>ROUND((J922-J922/1.18)*Расчет!E936,2)</f>
        <v>0</v>
      </c>
      <c r="W922" s="3">
        <f>ROUND(A922*Расчет!E936*0.21/365,2)</f>
        <v>0</v>
      </c>
      <c r="X922" s="3">
        <f t="shared" si="115"/>
        <v>0</v>
      </c>
      <c r="Y922" s="3">
        <f>IF(($Q$2-Расчет!X936)&gt;0,($Q$2-Расчет!X936),0)</f>
        <v>0</v>
      </c>
      <c r="Z922" s="3">
        <f t="shared" si="116"/>
        <v>0</v>
      </c>
      <c r="AA922" s="3">
        <f>IF(IF(Y922&gt;0,$Q$3-$Q$2,$Q$3-Расчет!X936)&gt;0,IF(Y922&gt;0,$Q$3-$Q$2,$Q$3-Расчет!X936),0)</f>
        <v>0</v>
      </c>
      <c r="AB922" s="3">
        <f t="shared" si="117"/>
        <v>0</v>
      </c>
      <c r="AC922" s="3">
        <f>IF(IF(AA922&gt;0,$Q$4-$Q$3,$Q$4-Расчет!X936)&gt;0,IF(AA922&gt;0,$Q$4-$Q$3,$Q$4-Расчет!X936),0)</f>
        <v>0</v>
      </c>
      <c r="AD922" s="3">
        <f t="shared" si="118"/>
        <v>0</v>
      </c>
      <c r="AE922" s="3">
        <f>IF(IF(AC922&gt;0,$Q$5-$Q$4,$Q$5-Расчет!X936)&gt;0,IF(AC922&gt;0,$Q$5-$Q$4,$Q$5-Расчет!X936),0)</f>
        <v>0</v>
      </c>
      <c r="AF922" s="3">
        <f t="shared" si="119"/>
        <v>0</v>
      </c>
      <c r="AG922" s="3">
        <f>IF(IF(AE922&gt;0,$Q$6-$Q$5,$Q$6-Расчет!X936)&gt;0,IF(AE922&gt;0,$Q$6-$Q$5,$Q$6-Расчет!X936),0)</f>
        <v>0</v>
      </c>
      <c r="AH922" s="3">
        <f t="shared" si="120"/>
        <v>0</v>
      </c>
    </row>
    <row r="923" spans="1:34" x14ac:dyDescent="0.25">
      <c r="A923" s="3">
        <f>IF(Расчет!H937='ФОРМУЛЫ!'!$B$4,Расчет!G937*Расчет!$N$28,IF(Расчет!H937='ФОРМУЛЫ!'!$B$5,Расчет!G937,IF(Расчет!H937='ФОРМУЛЫ!'!$B$6,Расчет!G937*Расчет!$O$28,0)))</f>
        <v>0</v>
      </c>
      <c r="B923" s="3">
        <f>A923*Расчет!E937</f>
        <v>0</v>
      </c>
      <c r="C923" s="3">
        <f>IF(Расчет!J937='ФОРМУЛЫ!'!$B$3,Расчет!G937*Расчет!I937/100,IF(Расчет!J937='ФОРМУЛЫ!'!$B$4,Расчет!I937*Расчет!$N$28,IF(Расчет!J937='ФОРМУЛЫ!'!$B$5,Расчет!I937,IF(Расчет!J937='ФОРМУЛЫ!'!$B$6,Расчет!I937*Расчет!$O$28,0))))</f>
        <v>0</v>
      </c>
      <c r="D923" s="3">
        <f>C923*Расчет!E937</f>
        <v>0</v>
      </c>
      <c r="E923" s="3">
        <f t="shared" si="113"/>
        <v>0</v>
      </c>
      <c r="F923" s="3">
        <f>E923*Расчет!E937</f>
        <v>0</v>
      </c>
      <c r="G923" s="3">
        <f>IF(Расчет!M937="",'ФОРМУЛЫ!'!E923*(100+Расчет!$M$28)/100,'ФОРМУЛЫ!'!E923*(100+Расчет!M937)/100)</f>
        <v>0</v>
      </c>
      <c r="H923" s="7">
        <f>IF(Расчет!M937="",ROUND(Расчет!K937*(1+Расчет!$M$28/100),0),ROUND(Расчет!K937*(1+Расчет!M937/100),0))</f>
        <v>0</v>
      </c>
      <c r="I923" s="7">
        <f>IF(Расчет!M937="",(Расчет!$M$28+100)/100,(Расчет!M937+100)/100)</f>
        <v>1.2</v>
      </c>
      <c r="J923" s="5">
        <f>IF(Расчет!P937="",IF($O$16=0,'ФОРМУЛЫ!'!H923,ROUND(Расчет!K937*'ФОРМУЛЫ!'!I923+L923,0)),Расчет!P937)</f>
        <v>0</v>
      </c>
      <c r="K923" s="5">
        <f>J923*Расчет!E937</f>
        <v>0</v>
      </c>
      <c r="L923" s="3">
        <f>IF($O$16=0,0,$M$16*(Расчет!K937/$O$16))</f>
        <v>0</v>
      </c>
      <c r="O923" s="3">
        <f>IF(Расчет!P937=0,Расчет!L937,0)</f>
        <v>0</v>
      </c>
      <c r="P923" s="12">
        <f t="shared" si="114"/>
        <v>0</v>
      </c>
      <c r="Q923" s="3">
        <f>IF(Расчет!H937='ФОРМУЛЫ!'!$B$5,'ФОРМУЛЫ!'!A923,0)</f>
        <v>0</v>
      </c>
      <c r="R923" s="3">
        <f>IF(Расчет!H937='ФОРМУЛЫ!'!$B$4,'ФОРМУЛЫ!'!A923,0)</f>
        <v>0</v>
      </c>
      <c r="S923" s="3">
        <f>IF(Расчет!H937='ФОРМУЛЫ!'!$B$6,'ФОРМУЛЫ!'!A923,0)</f>
        <v>0</v>
      </c>
      <c r="T923" s="5">
        <f>ROUND((IF(Расчет!R937='ФОРМУЛЫ!'!$E$3,(A923-A923/1.18),IF(Расчет!R937='ФОРМУЛЫ!'!$E$4,0,IF(Расчет!R937='ФОРМУЛЫ!'!$E$5,(A923-A923/1.1),X))))*Расчет!E937,2)</f>
        <v>0</v>
      </c>
      <c r="U923" s="3">
        <f>ROUND((IF(Расчет!R937='ФОРМУЛЫ!'!$E$3,(J923-J923/1.18),IF(Расчет!R937='ФОРМУЛЫ!'!$E$4,0,IF(Расчет!R937='ФОРМУЛЫ!'!$E$5,(J923-J923/1.1),X))))*Расчет!E937,2)</f>
        <v>0</v>
      </c>
      <c r="V923" s="3">
        <f>ROUND((J923-J923/1.18)*Расчет!E937,2)</f>
        <v>0</v>
      </c>
      <c r="W923" s="3">
        <f>ROUND(A923*Расчет!E937*0.21/365,2)</f>
        <v>0</v>
      </c>
      <c r="X923" s="3">
        <f t="shared" si="115"/>
        <v>0</v>
      </c>
      <c r="Y923" s="3">
        <f>IF(($Q$2-Расчет!X937)&gt;0,($Q$2-Расчет!X937),0)</f>
        <v>0</v>
      </c>
      <c r="Z923" s="3">
        <f t="shared" si="116"/>
        <v>0</v>
      </c>
      <c r="AA923" s="3">
        <f>IF(IF(Y923&gt;0,$Q$3-$Q$2,$Q$3-Расчет!X937)&gt;0,IF(Y923&gt;0,$Q$3-$Q$2,$Q$3-Расчет!X937),0)</f>
        <v>0</v>
      </c>
      <c r="AB923" s="3">
        <f t="shared" si="117"/>
        <v>0</v>
      </c>
      <c r="AC923" s="3">
        <f>IF(IF(AA923&gt;0,$Q$4-$Q$3,$Q$4-Расчет!X937)&gt;0,IF(AA923&gt;0,$Q$4-$Q$3,$Q$4-Расчет!X937),0)</f>
        <v>0</v>
      </c>
      <c r="AD923" s="3">
        <f t="shared" si="118"/>
        <v>0</v>
      </c>
      <c r="AE923" s="3">
        <f>IF(IF(AC923&gt;0,$Q$5-$Q$4,$Q$5-Расчет!X937)&gt;0,IF(AC923&gt;0,$Q$5-$Q$4,$Q$5-Расчет!X937),0)</f>
        <v>0</v>
      </c>
      <c r="AF923" s="3">
        <f t="shared" si="119"/>
        <v>0</v>
      </c>
      <c r="AG923" s="3">
        <f>IF(IF(AE923&gt;0,$Q$6-$Q$5,$Q$6-Расчет!X937)&gt;0,IF(AE923&gt;0,$Q$6-$Q$5,$Q$6-Расчет!X937),0)</f>
        <v>0</v>
      </c>
      <c r="AH923" s="3">
        <f t="shared" si="120"/>
        <v>0</v>
      </c>
    </row>
    <row r="924" spans="1:34" x14ac:dyDescent="0.25">
      <c r="A924" s="3">
        <f>IF(Расчет!H938='ФОРМУЛЫ!'!$B$4,Расчет!G938*Расчет!$N$28,IF(Расчет!H938='ФОРМУЛЫ!'!$B$5,Расчет!G938,IF(Расчет!H938='ФОРМУЛЫ!'!$B$6,Расчет!G938*Расчет!$O$28,0)))</f>
        <v>0</v>
      </c>
      <c r="B924" s="3">
        <f>A924*Расчет!E938</f>
        <v>0</v>
      </c>
      <c r="C924" s="3">
        <f>IF(Расчет!J938='ФОРМУЛЫ!'!$B$3,Расчет!G938*Расчет!I938/100,IF(Расчет!J938='ФОРМУЛЫ!'!$B$4,Расчет!I938*Расчет!$N$28,IF(Расчет!J938='ФОРМУЛЫ!'!$B$5,Расчет!I938,IF(Расчет!J938='ФОРМУЛЫ!'!$B$6,Расчет!I938*Расчет!$O$28,0))))</f>
        <v>0</v>
      </c>
      <c r="D924" s="3">
        <f>C924*Расчет!E938</f>
        <v>0</v>
      </c>
      <c r="E924" s="3">
        <f t="shared" si="113"/>
        <v>0</v>
      </c>
      <c r="F924" s="3">
        <f>E924*Расчет!E938</f>
        <v>0</v>
      </c>
      <c r="G924" s="3">
        <f>IF(Расчет!M938="",'ФОРМУЛЫ!'!E924*(100+Расчет!$M$28)/100,'ФОРМУЛЫ!'!E924*(100+Расчет!M938)/100)</f>
        <v>0</v>
      </c>
      <c r="H924" s="7">
        <f>IF(Расчет!M938="",ROUND(Расчет!K938*(1+Расчет!$M$28/100),0),ROUND(Расчет!K938*(1+Расчет!M938/100),0))</f>
        <v>0</v>
      </c>
      <c r="I924" s="7">
        <f>IF(Расчет!M938="",(Расчет!$M$28+100)/100,(Расчет!M938+100)/100)</f>
        <v>1.2</v>
      </c>
      <c r="J924" s="5">
        <f>IF(Расчет!P938="",IF($O$16=0,'ФОРМУЛЫ!'!H924,ROUND(Расчет!K938*'ФОРМУЛЫ!'!I924+L924,0)),Расчет!P938)</f>
        <v>0</v>
      </c>
      <c r="K924" s="5">
        <f>J924*Расчет!E938</f>
        <v>0</v>
      </c>
      <c r="L924" s="3">
        <f>IF($O$16=0,0,$M$16*(Расчет!K938/$O$16))</f>
        <v>0</v>
      </c>
      <c r="O924" s="3">
        <f>IF(Расчет!P938=0,Расчет!L938,0)</f>
        <v>0</v>
      </c>
      <c r="P924" s="12">
        <f t="shared" si="114"/>
        <v>0</v>
      </c>
      <c r="Q924" s="3">
        <f>IF(Расчет!H938='ФОРМУЛЫ!'!$B$5,'ФОРМУЛЫ!'!A924,0)</f>
        <v>0</v>
      </c>
      <c r="R924" s="3">
        <f>IF(Расчет!H938='ФОРМУЛЫ!'!$B$4,'ФОРМУЛЫ!'!A924,0)</f>
        <v>0</v>
      </c>
      <c r="S924" s="3">
        <f>IF(Расчет!H938='ФОРМУЛЫ!'!$B$6,'ФОРМУЛЫ!'!A924,0)</f>
        <v>0</v>
      </c>
      <c r="T924" s="5">
        <f>ROUND((IF(Расчет!R938='ФОРМУЛЫ!'!$E$3,(A924-A924/1.18),IF(Расчет!R938='ФОРМУЛЫ!'!$E$4,0,IF(Расчет!R938='ФОРМУЛЫ!'!$E$5,(A924-A924/1.1),X))))*Расчет!E938,2)</f>
        <v>0</v>
      </c>
      <c r="U924" s="3">
        <f>ROUND((IF(Расчет!R938='ФОРМУЛЫ!'!$E$3,(J924-J924/1.18),IF(Расчет!R938='ФОРМУЛЫ!'!$E$4,0,IF(Расчет!R938='ФОРМУЛЫ!'!$E$5,(J924-J924/1.1),X))))*Расчет!E938,2)</f>
        <v>0</v>
      </c>
      <c r="V924" s="3">
        <f>ROUND((J924-J924/1.18)*Расчет!E938,2)</f>
        <v>0</v>
      </c>
      <c r="W924" s="3">
        <f>ROUND(A924*Расчет!E938*0.21/365,2)</f>
        <v>0</v>
      </c>
      <c r="X924" s="3">
        <f t="shared" si="115"/>
        <v>0</v>
      </c>
      <c r="Y924" s="3">
        <f>IF(($Q$2-Расчет!X938)&gt;0,($Q$2-Расчет!X938),0)</f>
        <v>0</v>
      </c>
      <c r="Z924" s="3">
        <f t="shared" si="116"/>
        <v>0</v>
      </c>
      <c r="AA924" s="3">
        <f>IF(IF(Y924&gt;0,$Q$3-$Q$2,$Q$3-Расчет!X938)&gt;0,IF(Y924&gt;0,$Q$3-$Q$2,$Q$3-Расчет!X938),0)</f>
        <v>0</v>
      </c>
      <c r="AB924" s="3">
        <f t="shared" si="117"/>
        <v>0</v>
      </c>
      <c r="AC924" s="3">
        <f>IF(IF(AA924&gt;0,$Q$4-$Q$3,$Q$4-Расчет!X938)&gt;0,IF(AA924&gt;0,$Q$4-$Q$3,$Q$4-Расчет!X938),0)</f>
        <v>0</v>
      </c>
      <c r="AD924" s="3">
        <f t="shared" si="118"/>
        <v>0</v>
      </c>
      <c r="AE924" s="3">
        <f>IF(IF(AC924&gt;0,$Q$5-$Q$4,$Q$5-Расчет!X938)&gt;0,IF(AC924&gt;0,$Q$5-$Q$4,$Q$5-Расчет!X938),0)</f>
        <v>0</v>
      </c>
      <c r="AF924" s="3">
        <f t="shared" si="119"/>
        <v>0</v>
      </c>
      <c r="AG924" s="3">
        <f>IF(IF(AE924&gt;0,$Q$6-$Q$5,$Q$6-Расчет!X938)&gt;0,IF(AE924&gt;0,$Q$6-$Q$5,$Q$6-Расчет!X938),0)</f>
        <v>0</v>
      </c>
      <c r="AH924" s="3">
        <f t="shared" si="120"/>
        <v>0</v>
      </c>
    </row>
    <row r="925" spans="1:34" x14ac:dyDescent="0.25">
      <c r="A925" s="3">
        <f>IF(Расчет!H939='ФОРМУЛЫ!'!$B$4,Расчет!G939*Расчет!$N$28,IF(Расчет!H939='ФОРМУЛЫ!'!$B$5,Расчет!G939,IF(Расчет!H939='ФОРМУЛЫ!'!$B$6,Расчет!G939*Расчет!$O$28,0)))</f>
        <v>0</v>
      </c>
      <c r="B925" s="3">
        <f>A925*Расчет!E939</f>
        <v>0</v>
      </c>
      <c r="C925" s="3">
        <f>IF(Расчет!J939='ФОРМУЛЫ!'!$B$3,Расчет!G939*Расчет!I939/100,IF(Расчет!J939='ФОРМУЛЫ!'!$B$4,Расчет!I939*Расчет!$N$28,IF(Расчет!J939='ФОРМУЛЫ!'!$B$5,Расчет!I939,IF(Расчет!J939='ФОРМУЛЫ!'!$B$6,Расчет!I939*Расчет!$O$28,0))))</f>
        <v>0</v>
      </c>
      <c r="D925" s="3">
        <f>C925*Расчет!E939</f>
        <v>0</v>
      </c>
      <c r="E925" s="3">
        <f t="shared" si="113"/>
        <v>0</v>
      </c>
      <c r="F925" s="3">
        <f>E925*Расчет!E939</f>
        <v>0</v>
      </c>
      <c r="G925" s="3">
        <f>IF(Расчет!M939="",'ФОРМУЛЫ!'!E925*(100+Расчет!$M$28)/100,'ФОРМУЛЫ!'!E925*(100+Расчет!M939)/100)</f>
        <v>0</v>
      </c>
      <c r="H925" s="7">
        <f>IF(Расчет!M939="",ROUND(Расчет!K939*(1+Расчет!$M$28/100),0),ROUND(Расчет!K939*(1+Расчет!M939/100),0))</f>
        <v>0</v>
      </c>
      <c r="I925" s="7">
        <f>IF(Расчет!M939="",(Расчет!$M$28+100)/100,(Расчет!M939+100)/100)</f>
        <v>1.2</v>
      </c>
      <c r="J925" s="5">
        <f>IF(Расчет!P939="",IF($O$16=0,'ФОРМУЛЫ!'!H925,ROUND(Расчет!K939*'ФОРМУЛЫ!'!I925+L925,0)),Расчет!P939)</f>
        <v>0</v>
      </c>
      <c r="K925" s="5">
        <f>J925*Расчет!E939</f>
        <v>0</v>
      </c>
      <c r="L925" s="3">
        <f>IF($O$16=0,0,$M$16*(Расчет!K939/$O$16))</f>
        <v>0</v>
      </c>
      <c r="O925" s="3">
        <f>IF(Расчет!P939=0,Расчет!L939,0)</f>
        <v>0</v>
      </c>
      <c r="P925" s="12">
        <f t="shared" si="114"/>
        <v>0</v>
      </c>
      <c r="Q925" s="3">
        <f>IF(Расчет!H939='ФОРМУЛЫ!'!$B$5,'ФОРМУЛЫ!'!A925,0)</f>
        <v>0</v>
      </c>
      <c r="R925" s="3">
        <f>IF(Расчет!H939='ФОРМУЛЫ!'!$B$4,'ФОРМУЛЫ!'!A925,0)</f>
        <v>0</v>
      </c>
      <c r="S925" s="3">
        <f>IF(Расчет!H939='ФОРМУЛЫ!'!$B$6,'ФОРМУЛЫ!'!A925,0)</f>
        <v>0</v>
      </c>
      <c r="T925" s="5">
        <f>ROUND((IF(Расчет!R939='ФОРМУЛЫ!'!$E$3,(A925-A925/1.18),IF(Расчет!R939='ФОРМУЛЫ!'!$E$4,0,IF(Расчет!R939='ФОРМУЛЫ!'!$E$5,(A925-A925/1.1),X))))*Расчет!E939,2)</f>
        <v>0</v>
      </c>
      <c r="U925" s="3">
        <f>ROUND((IF(Расчет!R939='ФОРМУЛЫ!'!$E$3,(J925-J925/1.18),IF(Расчет!R939='ФОРМУЛЫ!'!$E$4,0,IF(Расчет!R939='ФОРМУЛЫ!'!$E$5,(J925-J925/1.1),X))))*Расчет!E939,2)</f>
        <v>0</v>
      </c>
      <c r="V925" s="3">
        <f>ROUND((J925-J925/1.18)*Расчет!E939,2)</f>
        <v>0</v>
      </c>
      <c r="W925" s="3">
        <f>ROUND(A925*Расчет!E939*0.21/365,2)</f>
        <v>0</v>
      </c>
      <c r="X925" s="3">
        <f t="shared" si="115"/>
        <v>0</v>
      </c>
      <c r="Y925" s="3">
        <f>IF(($Q$2-Расчет!X939)&gt;0,($Q$2-Расчет!X939),0)</f>
        <v>0</v>
      </c>
      <c r="Z925" s="3">
        <f t="shared" si="116"/>
        <v>0</v>
      </c>
      <c r="AA925" s="3">
        <f>IF(IF(Y925&gt;0,$Q$3-$Q$2,$Q$3-Расчет!X939)&gt;0,IF(Y925&gt;0,$Q$3-$Q$2,$Q$3-Расчет!X939),0)</f>
        <v>0</v>
      </c>
      <c r="AB925" s="3">
        <f t="shared" si="117"/>
        <v>0</v>
      </c>
      <c r="AC925" s="3">
        <f>IF(IF(AA925&gt;0,$Q$4-$Q$3,$Q$4-Расчет!X939)&gt;0,IF(AA925&gt;0,$Q$4-$Q$3,$Q$4-Расчет!X939),0)</f>
        <v>0</v>
      </c>
      <c r="AD925" s="3">
        <f t="shared" si="118"/>
        <v>0</v>
      </c>
      <c r="AE925" s="3">
        <f>IF(IF(AC925&gt;0,$Q$5-$Q$4,$Q$5-Расчет!X939)&gt;0,IF(AC925&gt;0,$Q$5-$Q$4,$Q$5-Расчет!X939),0)</f>
        <v>0</v>
      </c>
      <c r="AF925" s="3">
        <f t="shared" si="119"/>
        <v>0</v>
      </c>
      <c r="AG925" s="3">
        <f>IF(IF(AE925&gt;0,$Q$6-$Q$5,$Q$6-Расчет!X939)&gt;0,IF(AE925&gt;0,$Q$6-$Q$5,$Q$6-Расчет!X939),0)</f>
        <v>0</v>
      </c>
      <c r="AH925" s="3">
        <f t="shared" si="120"/>
        <v>0</v>
      </c>
    </row>
    <row r="926" spans="1:34" x14ac:dyDescent="0.25">
      <c r="A926" s="3">
        <f>IF(Расчет!H940='ФОРМУЛЫ!'!$B$4,Расчет!G940*Расчет!$N$28,IF(Расчет!H940='ФОРМУЛЫ!'!$B$5,Расчет!G940,IF(Расчет!H940='ФОРМУЛЫ!'!$B$6,Расчет!G940*Расчет!$O$28,0)))</f>
        <v>0</v>
      </c>
      <c r="B926" s="3">
        <f>A926*Расчет!E940</f>
        <v>0</v>
      </c>
      <c r="C926" s="3">
        <f>IF(Расчет!J940='ФОРМУЛЫ!'!$B$3,Расчет!G940*Расчет!I940/100,IF(Расчет!J940='ФОРМУЛЫ!'!$B$4,Расчет!I940*Расчет!$N$28,IF(Расчет!J940='ФОРМУЛЫ!'!$B$5,Расчет!I940,IF(Расчет!J940='ФОРМУЛЫ!'!$B$6,Расчет!I940*Расчет!$O$28,0))))</f>
        <v>0</v>
      </c>
      <c r="D926" s="3">
        <f>C926*Расчет!E940</f>
        <v>0</v>
      </c>
      <c r="E926" s="3">
        <f t="shared" si="113"/>
        <v>0</v>
      </c>
      <c r="F926" s="3">
        <f>E926*Расчет!E940</f>
        <v>0</v>
      </c>
      <c r="G926" s="3">
        <f>IF(Расчет!M940="",'ФОРМУЛЫ!'!E926*(100+Расчет!$M$28)/100,'ФОРМУЛЫ!'!E926*(100+Расчет!M940)/100)</f>
        <v>0</v>
      </c>
      <c r="H926" s="7">
        <f>IF(Расчет!M940="",ROUND(Расчет!K940*(1+Расчет!$M$28/100),0),ROUND(Расчет!K940*(1+Расчет!M940/100),0))</f>
        <v>0</v>
      </c>
      <c r="I926" s="7">
        <f>IF(Расчет!M940="",(Расчет!$M$28+100)/100,(Расчет!M940+100)/100)</f>
        <v>1.2</v>
      </c>
      <c r="J926" s="5">
        <f>IF(Расчет!P940="",IF($O$16=0,'ФОРМУЛЫ!'!H926,ROUND(Расчет!K940*'ФОРМУЛЫ!'!I926+L926,0)),Расчет!P940)</f>
        <v>0</v>
      </c>
      <c r="K926" s="5">
        <f>J926*Расчет!E940</f>
        <v>0</v>
      </c>
      <c r="L926" s="3">
        <f>IF($O$16=0,0,$M$16*(Расчет!K940/$O$16))</f>
        <v>0</v>
      </c>
      <c r="O926" s="3">
        <f>IF(Расчет!P940=0,Расчет!L940,0)</f>
        <v>0</v>
      </c>
      <c r="P926" s="12">
        <f t="shared" si="114"/>
        <v>0</v>
      </c>
      <c r="Q926" s="3">
        <f>IF(Расчет!H940='ФОРМУЛЫ!'!$B$5,'ФОРМУЛЫ!'!A926,0)</f>
        <v>0</v>
      </c>
      <c r="R926" s="3">
        <f>IF(Расчет!H940='ФОРМУЛЫ!'!$B$4,'ФОРМУЛЫ!'!A926,0)</f>
        <v>0</v>
      </c>
      <c r="S926" s="3">
        <f>IF(Расчет!H940='ФОРМУЛЫ!'!$B$6,'ФОРМУЛЫ!'!A926,0)</f>
        <v>0</v>
      </c>
      <c r="T926" s="5">
        <f>ROUND((IF(Расчет!R940='ФОРМУЛЫ!'!$E$3,(A926-A926/1.18),IF(Расчет!R940='ФОРМУЛЫ!'!$E$4,0,IF(Расчет!R940='ФОРМУЛЫ!'!$E$5,(A926-A926/1.1),X))))*Расчет!E940,2)</f>
        <v>0</v>
      </c>
      <c r="U926" s="3">
        <f>ROUND((IF(Расчет!R940='ФОРМУЛЫ!'!$E$3,(J926-J926/1.18),IF(Расчет!R940='ФОРМУЛЫ!'!$E$4,0,IF(Расчет!R940='ФОРМУЛЫ!'!$E$5,(J926-J926/1.1),X))))*Расчет!E940,2)</f>
        <v>0</v>
      </c>
      <c r="V926" s="3">
        <f>ROUND((J926-J926/1.18)*Расчет!E940,2)</f>
        <v>0</v>
      </c>
      <c r="W926" s="3">
        <f>ROUND(A926*Расчет!E940*0.21/365,2)</f>
        <v>0</v>
      </c>
      <c r="X926" s="3">
        <f t="shared" si="115"/>
        <v>0</v>
      </c>
      <c r="Y926" s="3">
        <f>IF(($Q$2-Расчет!X940)&gt;0,($Q$2-Расчет!X940),0)</f>
        <v>0</v>
      </c>
      <c r="Z926" s="3">
        <f t="shared" si="116"/>
        <v>0</v>
      </c>
      <c r="AA926" s="3">
        <f>IF(IF(Y926&gt;0,$Q$3-$Q$2,$Q$3-Расчет!X940)&gt;0,IF(Y926&gt;0,$Q$3-$Q$2,$Q$3-Расчет!X940),0)</f>
        <v>0</v>
      </c>
      <c r="AB926" s="3">
        <f t="shared" si="117"/>
        <v>0</v>
      </c>
      <c r="AC926" s="3">
        <f>IF(IF(AA926&gt;0,$Q$4-$Q$3,$Q$4-Расчет!X940)&gt;0,IF(AA926&gt;0,$Q$4-$Q$3,$Q$4-Расчет!X940),0)</f>
        <v>0</v>
      </c>
      <c r="AD926" s="3">
        <f t="shared" si="118"/>
        <v>0</v>
      </c>
      <c r="AE926" s="3">
        <f>IF(IF(AC926&gt;0,$Q$5-$Q$4,$Q$5-Расчет!X940)&gt;0,IF(AC926&gt;0,$Q$5-$Q$4,$Q$5-Расчет!X940),0)</f>
        <v>0</v>
      </c>
      <c r="AF926" s="3">
        <f t="shared" si="119"/>
        <v>0</v>
      </c>
      <c r="AG926" s="3">
        <f>IF(IF(AE926&gt;0,$Q$6-$Q$5,$Q$6-Расчет!X940)&gt;0,IF(AE926&gt;0,$Q$6-$Q$5,$Q$6-Расчет!X940),0)</f>
        <v>0</v>
      </c>
      <c r="AH926" s="3">
        <f t="shared" si="120"/>
        <v>0</v>
      </c>
    </row>
    <row r="927" spans="1:34" x14ac:dyDescent="0.25">
      <c r="A927" s="3">
        <f>IF(Расчет!H941='ФОРМУЛЫ!'!$B$4,Расчет!G941*Расчет!$N$28,IF(Расчет!H941='ФОРМУЛЫ!'!$B$5,Расчет!G941,IF(Расчет!H941='ФОРМУЛЫ!'!$B$6,Расчет!G941*Расчет!$O$28,0)))</f>
        <v>0</v>
      </c>
      <c r="B927" s="3">
        <f>A927*Расчет!E941</f>
        <v>0</v>
      </c>
      <c r="C927" s="3">
        <f>IF(Расчет!J941='ФОРМУЛЫ!'!$B$3,Расчет!G941*Расчет!I941/100,IF(Расчет!J941='ФОРМУЛЫ!'!$B$4,Расчет!I941*Расчет!$N$28,IF(Расчет!J941='ФОРМУЛЫ!'!$B$5,Расчет!I941,IF(Расчет!J941='ФОРМУЛЫ!'!$B$6,Расчет!I941*Расчет!$O$28,0))))</f>
        <v>0</v>
      </c>
      <c r="D927" s="3">
        <f>C927*Расчет!E941</f>
        <v>0</v>
      </c>
      <c r="E927" s="3">
        <f t="shared" si="113"/>
        <v>0</v>
      </c>
      <c r="F927" s="3">
        <f>E927*Расчет!E941</f>
        <v>0</v>
      </c>
      <c r="G927" s="3">
        <f>IF(Расчет!M941="",'ФОРМУЛЫ!'!E927*(100+Расчет!$M$28)/100,'ФОРМУЛЫ!'!E927*(100+Расчет!M941)/100)</f>
        <v>0</v>
      </c>
      <c r="H927" s="7">
        <f>IF(Расчет!M941="",ROUND(Расчет!K941*(1+Расчет!$M$28/100),0),ROUND(Расчет!K941*(1+Расчет!M941/100),0))</f>
        <v>0</v>
      </c>
      <c r="I927" s="7">
        <f>IF(Расчет!M941="",(Расчет!$M$28+100)/100,(Расчет!M941+100)/100)</f>
        <v>1.2</v>
      </c>
      <c r="J927" s="5">
        <f>IF(Расчет!P941="",IF($O$16=0,'ФОРМУЛЫ!'!H927,ROUND(Расчет!K941*'ФОРМУЛЫ!'!I927+L927,0)),Расчет!P941)</f>
        <v>0</v>
      </c>
      <c r="K927" s="5">
        <f>J927*Расчет!E941</f>
        <v>0</v>
      </c>
      <c r="L927" s="3">
        <f>IF($O$16=0,0,$M$16*(Расчет!K941/$O$16))</f>
        <v>0</v>
      </c>
      <c r="O927" s="3">
        <f>IF(Расчет!P941=0,Расчет!L941,0)</f>
        <v>0</v>
      </c>
      <c r="P927" s="12">
        <f t="shared" si="114"/>
        <v>0</v>
      </c>
      <c r="Q927" s="3">
        <f>IF(Расчет!H941='ФОРМУЛЫ!'!$B$5,'ФОРМУЛЫ!'!A927,0)</f>
        <v>0</v>
      </c>
      <c r="R927" s="3">
        <f>IF(Расчет!H941='ФОРМУЛЫ!'!$B$4,'ФОРМУЛЫ!'!A927,0)</f>
        <v>0</v>
      </c>
      <c r="S927" s="3">
        <f>IF(Расчет!H941='ФОРМУЛЫ!'!$B$6,'ФОРМУЛЫ!'!A927,0)</f>
        <v>0</v>
      </c>
      <c r="T927" s="5">
        <f>ROUND((IF(Расчет!R941='ФОРМУЛЫ!'!$E$3,(A927-A927/1.18),IF(Расчет!R941='ФОРМУЛЫ!'!$E$4,0,IF(Расчет!R941='ФОРМУЛЫ!'!$E$5,(A927-A927/1.1),X))))*Расчет!E941,2)</f>
        <v>0</v>
      </c>
      <c r="U927" s="3">
        <f>ROUND((IF(Расчет!R941='ФОРМУЛЫ!'!$E$3,(J927-J927/1.18),IF(Расчет!R941='ФОРМУЛЫ!'!$E$4,0,IF(Расчет!R941='ФОРМУЛЫ!'!$E$5,(J927-J927/1.1),X))))*Расчет!E941,2)</f>
        <v>0</v>
      </c>
      <c r="V927" s="3">
        <f>ROUND((J927-J927/1.18)*Расчет!E941,2)</f>
        <v>0</v>
      </c>
      <c r="W927" s="3">
        <f>ROUND(A927*Расчет!E941*0.21/365,2)</f>
        <v>0</v>
      </c>
      <c r="X927" s="3">
        <f t="shared" si="115"/>
        <v>0</v>
      </c>
      <c r="Y927" s="3">
        <f>IF(($Q$2-Расчет!X941)&gt;0,($Q$2-Расчет!X941),0)</f>
        <v>0</v>
      </c>
      <c r="Z927" s="3">
        <f t="shared" si="116"/>
        <v>0</v>
      </c>
      <c r="AA927" s="3">
        <f>IF(IF(Y927&gt;0,$Q$3-$Q$2,$Q$3-Расчет!X941)&gt;0,IF(Y927&gt;0,$Q$3-$Q$2,$Q$3-Расчет!X941),0)</f>
        <v>0</v>
      </c>
      <c r="AB927" s="3">
        <f t="shared" si="117"/>
        <v>0</v>
      </c>
      <c r="AC927" s="3">
        <f>IF(IF(AA927&gt;0,$Q$4-$Q$3,$Q$4-Расчет!X941)&gt;0,IF(AA927&gt;0,$Q$4-$Q$3,$Q$4-Расчет!X941),0)</f>
        <v>0</v>
      </c>
      <c r="AD927" s="3">
        <f t="shared" si="118"/>
        <v>0</v>
      </c>
      <c r="AE927" s="3">
        <f>IF(IF(AC927&gt;0,$Q$5-$Q$4,$Q$5-Расчет!X941)&gt;0,IF(AC927&gt;0,$Q$5-$Q$4,$Q$5-Расчет!X941),0)</f>
        <v>0</v>
      </c>
      <c r="AF927" s="3">
        <f t="shared" si="119"/>
        <v>0</v>
      </c>
      <c r="AG927" s="3">
        <f>IF(IF(AE927&gt;0,$Q$6-$Q$5,$Q$6-Расчет!X941)&gt;0,IF(AE927&gt;0,$Q$6-$Q$5,$Q$6-Расчет!X941),0)</f>
        <v>0</v>
      </c>
      <c r="AH927" s="3">
        <f t="shared" si="120"/>
        <v>0</v>
      </c>
    </row>
    <row r="928" spans="1:34" x14ac:dyDescent="0.25">
      <c r="A928" s="3">
        <f>IF(Расчет!H942='ФОРМУЛЫ!'!$B$4,Расчет!G942*Расчет!$N$28,IF(Расчет!H942='ФОРМУЛЫ!'!$B$5,Расчет!G942,IF(Расчет!H942='ФОРМУЛЫ!'!$B$6,Расчет!G942*Расчет!$O$28,0)))</f>
        <v>0</v>
      </c>
      <c r="B928" s="3">
        <f>A928*Расчет!E942</f>
        <v>0</v>
      </c>
      <c r="C928" s="3">
        <f>IF(Расчет!J942='ФОРМУЛЫ!'!$B$3,Расчет!G942*Расчет!I942/100,IF(Расчет!J942='ФОРМУЛЫ!'!$B$4,Расчет!I942*Расчет!$N$28,IF(Расчет!J942='ФОРМУЛЫ!'!$B$5,Расчет!I942,IF(Расчет!J942='ФОРМУЛЫ!'!$B$6,Расчет!I942*Расчет!$O$28,0))))</f>
        <v>0</v>
      </c>
      <c r="D928" s="3">
        <f>C928*Расчет!E942</f>
        <v>0</v>
      </c>
      <c r="E928" s="3">
        <f t="shared" si="113"/>
        <v>0</v>
      </c>
      <c r="F928" s="3">
        <f>E928*Расчет!E942</f>
        <v>0</v>
      </c>
      <c r="G928" s="3">
        <f>IF(Расчет!M942="",'ФОРМУЛЫ!'!E928*(100+Расчет!$M$28)/100,'ФОРМУЛЫ!'!E928*(100+Расчет!M942)/100)</f>
        <v>0</v>
      </c>
      <c r="H928" s="7">
        <f>IF(Расчет!M942="",ROUND(Расчет!K942*(1+Расчет!$M$28/100),0),ROUND(Расчет!K942*(1+Расчет!M942/100),0))</f>
        <v>0</v>
      </c>
      <c r="I928" s="7">
        <f>IF(Расчет!M942="",(Расчет!$M$28+100)/100,(Расчет!M942+100)/100)</f>
        <v>1.2</v>
      </c>
      <c r="J928" s="5">
        <f>IF(Расчет!P942="",IF($O$16=0,'ФОРМУЛЫ!'!H928,ROUND(Расчет!K942*'ФОРМУЛЫ!'!I928+L928,0)),Расчет!P942)</f>
        <v>0</v>
      </c>
      <c r="K928" s="5">
        <f>J928*Расчет!E942</f>
        <v>0</v>
      </c>
      <c r="L928" s="3">
        <f>IF($O$16=0,0,$M$16*(Расчет!K942/$O$16))</f>
        <v>0</v>
      </c>
      <c r="O928" s="3">
        <f>IF(Расчет!P942=0,Расчет!L942,0)</f>
        <v>0</v>
      </c>
      <c r="P928" s="12">
        <f t="shared" si="114"/>
        <v>0</v>
      </c>
      <c r="Q928" s="3">
        <f>IF(Расчет!H942='ФОРМУЛЫ!'!$B$5,'ФОРМУЛЫ!'!A928,0)</f>
        <v>0</v>
      </c>
      <c r="R928" s="3">
        <f>IF(Расчет!H942='ФОРМУЛЫ!'!$B$4,'ФОРМУЛЫ!'!A928,0)</f>
        <v>0</v>
      </c>
      <c r="S928" s="3">
        <f>IF(Расчет!H942='ФОРМУЛЫ!'!$B$6,'ФОРМУЛЫ!'!A928,0)</f>
        <v>0</v>
      </c>
      <c r="T928" s="5">
        <f>ROUND((IF(Расчет!R942='ФОРМУЛЫ!'!$E$3,(A928-A928/1.18),IF(Расчет!R942='ФОРМУЛЫ!'!$E$4,0,IF(Расчет!R942='ФОРМУЛЫ!'!$E$5,(A928-A928/1.1),X))))*Расчет!E942,2)</f>
        <v>0</v>
      </c>
      <c r="U928" s="3">
        <f>ROUND((IF(Расчет!R942='ФОРМУЛЫ!'!$E$3,(J928-J928/1.18),IF(Расчет!R942='ФОРМУЛЫ!'!$E$4,0,IF(Расчет!R942='ФОРМУЛЫ!'!$E$5,(J928-J928/1.1),X))))*Расчет!E942,2)</f>
        <v>0</v>
      </c>
      <c r="V928" s="3">
        <f>ROUND((J928-J928/1.18)*Расчет!E942,2)</f>
        <v>0</v>
      </c>
      <c r="W928" s="3">
        <f>ROUND(A928*Расчет!E942*0.21/365,2)</f>
        <v>0</v>
      </c>
      <c r="X928" s="3">
        <f t="shared" si="115"/>
        <v>0</v>
      </c>
      <c r="Y928" s="3">
        <f>IF(($Q$2-Расчет!X942)&gt;0,($Q$2-Расчет!X942),0)</f>
        <v>0</v>
      </c>
      <c r="Z928" s="3">
        <f t="shared" si="116"/>
        <v>0</v>
      </c>
      <c r="AA928" s="3">
        <f>IF(IF(Y928&gt;0,$Q$3-$Q$2,$Q$3-Расчет!X942)&gt;0,IF(Y928&gt;0,$Q$3-$Q$2,$Q$3-Расчет!X942),0)</f>
        <v>0</v>
      </c>
      <c r="AB928" s="3">
        <f t="shared" si="117"/>
        <v>0</v>
      </c>
      <c r="AC928" s="3">
        <f>IF(IF(AA928&gt;0,$Q$4-$Q$3,$Q$4-Расчет!X942)&gt;0,IF(AA928&gt;0,$Q$4-$Q$3,$Q$4-Расчет!X942),0)</f>
        <v>0</v>
      </c>
      <c r="AD928" s="3">
        <f t="shared" si="118"/>
        <v>0</v>
      </c>
      <c r="AE928" s="3">
        <f>IF(IF(AC928&gt;0,$Q$5-$Q$4,$Q$5-Расчет!X942)&gt;0,IF(AC928&gt;0,$Q$5-$Q$4,$Q$5-Расчет!X942),0)</f>
        <v>0</v>
      </c>
      <c r="AF928" s="3">
        <f t="shared" si="119"/>
        <v>0</v>
      </c>
      <c r="AG928" s="3">
        <f>IF(IF(AE928&gt;0,$Q$6-$Q$5,$Q$6-Расчет!X942)&gt;0,IF(AE928&gt;0,$Q$6-$Q$5,$Q$6-Расчет!X942),0)</f>
        <v>0</v>
      </c>
      <c r="AH928" s="3">
        <f t="shared" si="120"/>
        <v>0</v>
      </c>
    </row>
    <row r="929" spans="1:34" x14ac:dyDescent="0.25">
      <c r="A929" s="3">
        <f>IF(Расчет!H943='ФОРМУЛЫ!'!$B$4,Расчет!G943*Расчет!$N$28,IF(Расчет!H943='ФОРМУЛЫ!'!$B$5,Расчет!G943,IF(Расчет!H943='ФОРМУЛЫ!'!$B$6,Расчет!G943*Расчет!$O$28,0)))</f>
        <v>0</v>
      </c>
      <c r="B929" s="3">
        <f>A929*Расчет!E943</f>
        <v>0</v>
      </c>
      <c r="C929" s="3">
        <f>IF(Расчет!J943='ФОРМУЛЫ!'!$B$3,Расчет!G943*Расчет!I943/100,IF(Расчет!J943='ФОРМУЛЫ!'!$B$4,Расчет!I943*Расчет!$N$28,IF(Расчет!J943='ФОРМУЛЫ!'!$B$5,Расчет!I943,IF(Расчет!J943='ФОРМУЛЫ!'!$B$6,Расчет!I943*Расчет!$O$28,0))))</f>
        <v>0</v>
      </c>
      <c r="D929" s="3">
        <f>C929*Расчет!E943</f>
        <v>0</v>
      </c>
      <c r="E929" s="3">
        <f t="shared" si="113"/>
        <v>0</v>
      </c>
      <c r="F929" s="3">
        <f>E929*Расчет!E943</f>
        <v>0</v>
      </c>
      <c r="G929" s="3">
        <f>IF(Расчет!M943="",'ФОРМУЛЫ!'!E929*(100+Расчет!$M$28)/100,'ФОРМУЛЫ!'!E929*(100+Расчет!M943)/100)</f>
        <v>0</v>
      </c>
      <c r="H929" s="7">
        <f>IF(Расчет!M943="",ROUND(Расчет!K943*(1+Расчет!$M$28/100),0),ROUND(Расчет!K943*(1+Расчет!M943/100),0))</f>
        <v>0</v>
      </c>
      <c r="I929" s="7">
        <f>IF(Расчет!M943="",(Расчет!$M$28+100)/100,(Расчет!M943+100)/100)</f>
        <v>1.2</v>
      </c>
      <c r="J929" s="5">
        <f>IF(Расчет!P943="",IF($O$16=0,'ФОРМУЛЫ!'!H929,ROUND(Расчет!K943*'ФОРМУЛЫ!'!I929+L929,0)),Расчет!P943)</f>
        <v>0</v>
      </c>
      <c r="K929" s="5">
        <f>J929*Расчет!E943</f>
        <v>0</v>
      </c>
      <c r="L929" s="3">
        <f>IF($O$16=0,0,$M$16*(Расчет!K943/$O$16))</f>
        <v>0</v>
      </c>
      <c r="O929" s="3">
        <f>IF(Расчет!P943=0,Расчет!L943,0)</f>
        <v>0</v>
      </c>
      <c r="P929" s="12">
        <f t="shared" si="114"/>
        <v>0</v>
      </c>
      <c r="Q929" s="3">
        <f>IF(Расчет!H943='ФОРМУЛЫ!'!$B$5,'ФОРМУЛЫ!'!A929,0)</f>
        <v>0</v>
      </c>
      <c r="R929" s="3">
        <f>IF(Расчет!H943='ФОРМУЛЫ!'!$B$4,'ФОРМУЛЫ!'!A929,0)</f>
        <v>0</v>
      </c>
      <c r="S929" s="3">
        <f>IF(Расчет!H943='ФОРМУЛЫ!'!$B$6,'ФОРМУЛЫ!'!A929,0)</f>
        <v>0</v>
      </c>
      <c r="T929" s="5">
        <f>ROUND((IF(Расчет!R943='ФОРМУЛЫ!'!$E$3,(A929-A929/1.18),IF(Расчет!R943='ФОРМУЛЫ!'!$E$4,0,IF(Расчет!R943='ФОРМУЛЫ!'!$E$5,(A929-A929/1.1),X))))*Расчет!E943,2)</f>
        <v>0</v>
      </c>
      <c r="U929" s="3">
        <f>ROUND((IF(Расчет!R943='ФОРМУЛЫ!'!$E$3,(J929-J929/1.18),IF(Расчет!R943='ФОРМУЛЫ!'!$E$4,0,IF(Расчет!R943='ФОРМУЛЫ!'!$E$5,(J929-J929/1.1),X))))*Расчет!E943,2)</f>
        <v>0</v>
      </c>
      <c r="V929" s="3">
        <f>ROUND((J929-J929/1.18)*Расчет!E943,2)</f>
        <v>0</v>
      </c>
      <c r="W929" s="3">
        <f>ROUND(A929*Расчет!E943*0.21/365,2)</f>
        <v>0</v>
      </c>
      <c r="X929" s="3">
        <f t="shared" si="115"/>
        <v>0</v>
      </c>
      <c r="Y929" s="3">
        <f>IF(($Q$2-Расчет!X943)&gt;0,($Q$2-Расчет!X943),0)</f>
        <v>0</v>
      </c>
      <c r="Z929" s="3">
        <f t="shared" si="116"/>
        <v>0</v>
      </c>
      <c r="AA929" s="3">
        <f>IF(IF(Y929&gt;0,$Q$3-$Q$2,$Q$3-Расчет!X943)&gt;0,IF(Y929&gt;0,$Q$3-$Q$2,$Q$3-Расчет!X943),0)</f>
        <v>0</v>
      </c>
      <c r="AB929" s="3">
        <f t="shared" si="117"/>
        <v>0</v>
      </c>
      <c r="AC929" s="3">
        <f>IF(IF(AA929&gt;0,$Q$4-$Q$3,$Q$4-Расчет!X943)&gt;0,IF(AA929&gt;0,$Q$4-$Q$3,$Q$4-Расчет!X943),0)</f>
        <v>0</v>
      </c>
      <c r="AD929" s="3">
        <f t="shared" si="118"/>
        <v>0</v>
      </c>
      <c r="AE929" s="3">
        <f>IF(IF(AC929&gt;0,$Q$5-$Q$4,$Q$5-Расчет!X943)&gt;0,IF(AC929&gt;0,$Q$5-$Q$4,$Q$5-Расчет!X943),0)</f>
        <v>0</v>
      </c>
      <c r="AF929" s="3">
        <f t="shared" si="119"/>
        <v>0</v>
      </c>
      <c r="AG929" s="3">
        <f>IF(IF(AE929&gt;0,$Q$6-$Q$5,$Q$6-Расчет!X943)&gt;0,IF(AE929&gt;0,$Q$6-$Q$5,$Q$6-Расчет!X943),0)</f>
        <v>0</v>
      </c>
      <c r="AH929" s="3">
        <f t="shared" si="120"/>
        <v>0</v>
      </c>
    </row>
    <row r="930" spans="1:34" x14ac:dyDescent="0.25">
      <c r="A930" s="3">
        <f>IF(Расчет!H944='ФОРМУЛЫ!'!$B$4,Расчет!G944*Расчет!$N$28,IF(Расчет!H944='ФОРМУЛЫ!'!$B$5,Расчет!G944,IF(Расчет!H944='ФОРМУЛЫ!'!$B$6,Расчет!G944*Расчет!$O$28,0)))</f>
        <v>0</v>
      </c>
      <c r="B930" s="3">
        <f>A930*Расчет!E944</f>
        <v>0</v>
      </c>
      <c r="C930" s="3">
        <f>IF(Расчет!J944='ФОРМУЛЫ!'!$B$3,Расчет!G944*Расчет!I944/100,IF(Расчет!J944='ФОРМУЛЫ!'!$B$4,Расчет!I944*Расчет!$N$28,IF(Расчет!J944='ФОРМУЛЫ!'!$B$5,Расчет!I944,IF(Расчет!J944='ФОРМУЛЫ!'!$B$6,Расчет!I944*Расчет!$O$28,0))))</f>
        <v>0</v>
      </c>
      <c r="D930" s="3">
        <f>C930*Расчет!E944</f>
        <v>0</v>
      </c>
      <c r="E930" s="3">
        <f t="shared" si="113"/>
        <v>0</v>
      </c>
      <c r="F930" s="3">
        <f>E930*Расчет!E944</f>
        <v>0</v>
      </c>
      <c r="G930" s="3">
        <f>IF(Расчет!M944="",'ФОРМУЛЫ!'!E930*(100+Расчет!$M$28)/100,'ФОРМУЛЫ!'!E930*(100+Расчет!M944)/100)</f>
        <v>0</v>
      </c>
      <c r="H930" s="7">
        <f>IF(Расчет!M944="",ROUND(Расчет!K944*(1+Расчет!$M$28/100),0),ROUND(Расчет!K944*(1+Расчет!M944/100),0))</f>
        <v>0</v>
      </c>
      <c r="I930" s="7">
        <f>IF(Расчет!M944="",(Расчет!$M$28+100)/100,(Расчет!M944+100)/100)</f>
        <v>1.2</v>
      </c>
      <c r="J930" s="5">
        <f>IF(Расчет!P944="",IF($O$16=0,'ФОРМУЛЫ!'!H930,ROUND(Расчет!K944*'ФОРМУЛЫ!'!I930+L930,0)),Расчет!P944)</f>
        <v>0</v>
      </c>
      <c r="K930" s="5">
        <f>J930*Расчет!E944</f>
        <v>0</v>
      </c>
      <c r="L930" s="3">
        <f>IF($O$16=0,0,$M$16*(Расчет!K944/$O$16))</f>
        <v>0</v>
      </c>
      <c r="O930" s="3">
        <f>IF(Расчет!P944=0,Расчет!L944,0)</f>
        <v>0</v>
      </c>
      <c r="P930" s="12">
        <f t="shared" si="114"/>
        <v>0</v>
      </c>
      <c r="Q930" s="3">
        <f>IF(Расчет!H944='ФОРМУЛЫ!'!$B$5,'ФОРМУЛЫ!'!A930,0)</f>
        <v>0</v>
      </c>
      <c r="R930" s="3">
        <f>IF(Расчет!H944='ФОРМУЛЫ!'!$B$4,'ФОРМУЛЫ!'!A930,0)</f>
        <v>0</v>
      </c>
      <c r="S930" s="3">
        <f>IF(Расчет!H944='ФОРМУЛЫ!'!$B$6,'ФОРМУЛЫ!'!A930,0)</f>
        <v>0</v>
      </c>
      <c r="T930" s="5">
        <f>ROUND((IF(Расчет!R944='ФОРМУЛЫ!'!$E$3,(A930-A930/1.18),IF(Расчет!R944='ФОРМУЛЫ!'!$E$4,0,IF(Расчет!R944='ФОРМУЛЫ!'!$E$5,(A930-A930/1.1),X))))*Расчет!E944,2)</f>
        <v>0</v>
      </c>
      <c r="U930" s="3">
        <f>ROUND((IF(Расчет!R944='ФОРМУЛЫ!'!$E$3,(J930-J930/1.18),IF(Расчет!R944='ФОРМУЛЫ!'!$E$4,0,IF(Расчет!R944='ФОРМУЛЫ!'!$E$5,(J930-J930/1.1),X))))*Расчет!E944,2)</f>
        <v>0</v>
      </c>
      <c r="V930" s="3">
        <f>ROUND((J930-J930/1.18)*Расчет!E944,2)</f>
        <v>0</v>
      </c>
      <c r="W930" s="3">
        <f>ROUND(A930*Расчет!E944*0.21/365,2)</f>
        <v>0</v>
      </c>
      <c r="X930" s="3">
        <f t="shared" si="115"/>
        <v>0</v>
      </c>
      <c r="Y930" s="3">
        <f>IF(($Q$2-Расчет!X944)&gt;0,($Q$2-Расчет!X944),0)</f>
        <v>0</v>
      </c>
      <c r="Z930" s="3">
        <f t="shared" si="116"/>
        <v>0</v>
      </c>
      <c r="AA930" s="3">
        <f>IF(IF(Y930&gt;0,$Q$3-$Q$2,$Q$3-Расчет!X944)&gt;0,IF(Y930&gt;0,$Q$3-$Q$2,$Q$3-Расчет!X944),0)</f>
        <v>0</v>
      </c>
      <c r="AB930" s="3">
        <f t="shared" si="117"/>
        <v>0</v>
      </c>
      <c r="AC930" s="3">
        <f>IF(IF(AA930&gt;0,$Q$4-$Q$3,$Q$4-Расчет!X944)&gt;0,IF(AA930&gt;0,$Q$4-$Q$3,$Q$4-Расчет!X944),0)</f>
        <v>0</v>
      </c>
      <c r="AD930" s="3">
        <f t="shared" si="118"/>
        <v>0</v>
      </c>
      <c r="AE930" s="3">
        <f>IF(IF(AC930&gt;0,$Q$5-$Q$4,$Q$5-Расчет!X944)&gt;0,IF(AC930&gt;0,$Q$5-$Q$4,$Q$5-Расчет!X944),0)</f>
        <v>0</v>
      </c>
      <c r="AF930" s="3">
        <f t="shared" si="119"/>
        <v>0</v>
      </c>
      <c r="AG930" s="3">
        <f>IF(IF(AE930&gt;0,$Q$6-$Q$5,$Q$6-Расчет!X944)&gt;0,IF(AE930&gt;0,$Q$6-$Q$5,$Q$6-Расчет!X944),0)</f>
        <v>0</v>
      </c>
      <c r="AH930" s="3">
        <f t="shared" si="120"/>
        <v>0</v>
      </c>
    </row>
    <row r="931" spans="1:34" x14ac:dyDescent="0.25">
      <c r="A931" s="3">
        <f>IF(Расчет!H945='ФОРМУЛЫ!'!$B$4,Расчет!G945*Расчет!$N$28,IF(Расчет!H945='ФОРМУЛЫ!'!$B$5,Расчет!G945,IF(Расчет!H945='ФОРМУЛЫ!'!$B$6,Расчет!G945*Расчет!$O$28,0)))</f>
        <v>0</v>
      </c>
      <c r="B931" s="3">
        <f>A931*Расчет!E945</f>
        <v>0</v>
      </c>
      <c r="C931" s="3">
        <f>IF(Расчет!J945='ФОРМУЛЫ!'!$B$3,Расчет!G945*Расчет!I945/100,IF(Расчет!J945='ФОРМУЛЫ!'!$B$4,Расчет!I945*Расчет!$N$28,IF(Расчет!J945='ФОРМУЛЫ!'!$B$5,Расчет!I945,IF(Расчет!J945='ФОРМУЛЫ!'!$B$6,Расчет!I945*Расчет!$O$28,0))))</f>
        <v>0</v>
      </c>
      <c r="D931" s="3">
        <f>C931*Расчет!E945</f>
        <v>0</v>
      </c>
      <c r="E931" s="3">
        <f t="shared" si="113"/>
        <v>0</v>
      </c>
      <c r="F931" s="3">
        <f>E931*Расчет!E945</f>
        <v>0</v>
      </c>
      <c r="G931" s="3">
        <f>IF(Расчет!M945="",'ФОРМУЛЫ!'!E931*(100+Расчет!$M$28)/100,'ФОРМУЛЫ!'!E931*(100+Расчет!M945)/100)</f>
        <v>0</v>
      </c>
      <c r="H931" s="7">
        <f>IF(Расчет!M945="",ROUND(Расчет!K945*(1+Расчет!$M$28/100),0),ROUND(Расчет!K945*(1+Расчет!M945/100),0))</f>
        <v>0</v>
      </c>
      <c r="I931" s="7">
        <f>IF(Расчет!M945="",(Расчет!$M$28+100)/100,(Расчет!M945+100)/100)</f>
        <v>1.2</v>
      </c>
      <c r="J931" s="5">
        <f>IF(Расчет!P945="",IF($O$16=0,'ФОРМУЛЫ!'!H931,ROUND(Расчет!K945*'ФОРМУЛЫ!'!I931+L931,0)),Расчет!P945)</f>
        <v>0</v>
      </c>
      <c r="K931" s="5">
        <f>J931*Расчет!E945</f>
        <v>0</v>
      </c>
      <c r="L931" s="3">
        <f>IF($O$16=0,0,$M$16*(Расчет!K945/$O$16))</f>
        <v>0</v>
      </c>
      <c r="O931" s="3">
        <f>IF(Расчет!P945=0,Расчет!L945,0)</f>
        <v>0</v>
      </c>
      <c r="P931" s="12">
        <f t="shared" si="114"/>
        <v>0</v>
      </c>
      <c r="Q931" s="3">
        <f>IF(Расчет!H945='ФОРМУЛЫ!'!$B$5,'ФОРМУЛЫ!'!A931,0)</f>
        <v>0</v>
      </c>
      <c r="R931" s="3">
        <f>IF(Расчет!H945='ФОРМУЛЫ!'!$B$4,'ФОРМУЛЫ!'!A931,0)</f>
        <v>0</v>
      </c>
      <c r="S931" s="3">
        <f>IF(Расчет!H945='ФОРМУЛЫ!'!$B$6,'ФОРМУЛЫ!'!A931,0)</f>
        <v>0</v>
      </c>
      <c r="T931" s="5">
        <f>ROUND((IF(Расчет!R945='ФОРМУЛЫ!'!$E$3,(A931-A931/1.18),IF(Расчет!R945='ФОРМУЛЫ!'!$E$4,0,IF(Расчет!R945='ФОРМУЛЫ!'!$E$5,(A931-A931/1.1),X))))*Расчет!E945,2)</f>
        <v>0</v>
      </c>
      <c r="U931" s="3">
        <f>ROUND((IF(Расчет!R945='ФОРМУЛЫ!'!$E$3,(J931-J931/1.18),IF(Расчет!R945='ФОРМУЛЫ!'!$E$4,0,IF(Расчет!R945='ФОРМУЛЫ!'!$E$5,(J931-J931/1.1),X))))*Расчет!E945,2)</f>
        <v>0</v>
      </c>
      <c r="V931" s="3">
        <f>ROUND((J931-J931/1.18)*Расчет!E945,2)</f>
        <v>0</v>
      </c>
      <c r="W931" s="3">
        <f>ROUND(A931*Расчет!E945*0.21/365,2)</f>
        <v>0</v>
      </c>
      <c r="X931" s="3">
        <f t="shared" si="115"/>
        <v>0</v>
      </c>
      <c r="Y931" s="3">
        <f>IF(($Q$2-Расчет!X945)&gt;0,($Q$2-Расчет!X945),0)</f>
        <v>0</v>
      </c>
      <c r="Z931" s="3">
        <f t="shared" si="116"/>
        <v>0</v>
      </c>
      <c r="AA931" s="3">
        <f>IF(IF(Y931&gt;0,$Q$3-$Q$2,$Q$3-Расчет!X945)&gt;0,IF(Y931&gt;0,$Q$3-$Q$2,$Q$3-Расчет!X945),0)</f>
        <v>0</v>
      </c>
      <c r="AB931" s="3">
        <f t="shared" si="117"/>
        <v>0</v>
      </c>
      <c r="AC931" s="3">
        <f>IF(IF(AA931&gt;0,$Q$4-$Q$3,$Q$4-Расчет!X945)&gt;0,IF(AA931&gt;0,$Q$4-$Q$3,$Q$4-Расчет!X945),0)</f>
        <v>0</v>
      </c>
      <c r="AD931" s="3">
        <f t="shared" si="118"/>
        <v>0</v>
      </c>
      <c r="AE931" s="3">
        <f>IF(IF(AC931&gt;0,$Q$5-$Q$4,$Q$5-Расчет!X945)&gt;0,IF(AC931&gt;0,$Q$5-$Q$4,$Q$5-Расчет!X945),0)</f>
        <v>0</v>
      </c>
      <c r="AF931" s="3">
        <f t="shared" si="119"/>
        <v>0</v>
      </c>
      <c r="AG931" s="3">
        <f>IF(IF(AE931&gt;0,$Q$6-$Q$5,$Q$6-Расчет!X945)&gt;0,IF(AE931&gt;0,$Q$6-$Q$5,$Q$6-Расчет!X945),0)</f>
        <v>0</v>
      </c>
      <c r="AH931" s="3">
        <f t="shared" si="120"/>
        <v>0</v>
      </c>
    </row>
    <row r="932" spans="1:34" x14ac:dyDescent="0.25">
      <c r="A932" s="3">
        <f>IF(Расчет!H946='ФОРМУЛЫ!'!$B$4,Расчет!G946*Расчет!$N$28,IF(Расчет!H946='ФОРМУЛЫ!'!$B$5,Расчет!G946,IF(Расчет!H946='ФОРМУЛЫ!'!$B$6,Расчет!G946*Расчет!$O$28,0)))</f>
        <v>0</v>
      </c>
      <c r="B932" s="3">
        <f>A932*Расчет!E946</f>
        <v>0</v>
      </c>
      <c r="C932" s="3">
        <f>IF(Расчет!J946='ФОРМУЛЫ!'!$B$3,Расчет!G946*Расчет!I946/100,IF(Расчет!J946='ФОРМУЛЫ!'!$B$4,Расчет!I946*Расчет!$N$28,IF(Расчет!J946='ФОРМУЛЫ!'!$B$5,Расчет!I946,IF(Расчет!J946='ФОРМУЛЫ!'!$B$6,Расчет!I946*Расчет!$O$28,0))))</f>
        <v>0</v>
      </c>
      <c r="D932" s="3">
        <f>C932*Расчет!E946</f>
        <v>0</v>
      </c>
      <c r="E932" s="3">
        <f t="shared" si="113"/>
        <v>0</v>
      </c>
      <c r="F932" s="3">
        <f>E932*Расчет!E946</f>
        <v>0</v>
      </c>
      <c r="G932" s="3">
        <f>IF(Расчет!M946="",'ФОРМУЛЫ!'!E932*(100+Расчет!$M$28)/100,'ФОРМУЛЫ!'!E932*(100+Расчет!M946)/100)</f>
        <v>0</v>
      </c>
      <c r="H932" s="7">
        <f>IF(Расчет!M946="",ROUND(Расчет!K946*(1+Расчет!$M$28/100),0),ROUND(Расчет!K946*(1+Расчет!M946/100),0))</f>
        <v>0</v>
      </c>
      <c r="I932" s="7">
        <f>IF(Расчет!M946="",(Расчет!$M$28+100)/100,(Расчет!M946+100)/100)</f>
        <v>1.2</v>
      </c>
      <c r="J932" s="5">
        <f>IF(Расчет!P946="",IF($O$16=0,'ФОРМУЛЫ!'!H932,ROUND(Расчет!K946*'ФОРМУЛЫ!'!I932+L932,0)),Расчет!P946)</f>
        <v>0</v>
      </c>
      <c r="K932" s="5">
        <f>J932*Расчет!E946</f>
        <v>0</v>
      </c>
      <c r="L932" s="3">
        <f>IF($O$16=0,0,$M$16*(Расчет!K946/$O$16))</f>
        <v>0</v>
      </c>
      <c r="O932" s="3">
        <f>IF(Расчет!P946=0,Расчет!L946,0)</f>
        <v>0</v>
      </c>
      <c r="P932" s="12">
        <f t="shared" si="114"/>
        <v>0</v>
      </c>
      <c r="Q932" s="3">
        <f>IF(Расчет!H946='ФОРМУЛЫ!'!$B$5,'ФОРМУЛЫ!'!A932,0)</f>
        <v>0</v>
      </c>
      <c r="R932" s="3">
        <f>IF(Расчет!H946='ФОРМУЛЫ!'!$B$4,'ФОРМУЛЫ!'!A932,0)</f>
        <v>0</v>
      </c>
      <c r="S932" s="3">
        <f>IF(Расчет!H946='ФОРМУЛЫ!'!$B$6,'ФОРМУЛЫ!'!A932,0)</f>
        <v>0</v>
      </c>
      <c r="T932" s="5">
        <f>ROUND((IF(Расчет!R946='ФОРМУЛЫ!'!$E$3,(A932-A932/1.18),IF(Расчет!R946='ФОРМУЛЫ!'!$E$4,0,IF(Расчет!R946='ФОРМУЛЫ!'!$E$5,(A932-A932/1.1),X))))*Расчет!E946,2)</f>
        <v>0</v>
      </c>
      <c r="U932" s="3">
        <f>ROUND((IF(Расчет!R946='ФОРМУЛЫ!'!$E$3,(J932-J932/1.18),IF(Расчет!R946='ФОРМУЛЫ!'!$E$4,0,IF(Расчет!R946='ФОРМУЛЫ!'!$E$5,(J932-J932/1.1),X))))*Расчет!E946,2)</f>
        <v>0</v>
      </c>
      <c r="V932" s="3">
        <f>ROUND((J932-J932/1.18)*Расчет!E946,2)</f>
        <v>0</v>
      </c>
      <c r="W932" s="3">
        <f>ROUND(A932*Расчет!E946*0.21/365,2)</f>
        <v>0</v>
      </c>
      <c r="X932" s="3">
        <f t="shared" si="115"/>
        <v>0</v>
      </c>
      <c r="Y932" s="3">
        <f>IF(($Q$2-Расчет!X946)&gt;0,($Q$2-Расчет!X946),0)</f>
        <v>0</v>
      </c>
      <c r="Z932" s="3">
        <f t="shared" si="116"/>
        <v>0</v>
      </c>
      <c r="AA932" s="3">
        <f>IF(IF(Y932&gt;0,$Q$3-$Q$2,$Q$3-Расчет!X946)&gt;0,IF(Y932&gt;0,$Q$3-$Q$2,$Q$3-Расчет!X946),0)</f>
        <v>0</v>
      </c>
      <c r="AB932" s="3">
        <f t="shared" si="117"/>
        <v>0</v>
      </c>
      <c r="AC932" s="3">
        <f>IF(IF(AA932&gt;0,$Q$4-$Q$3,$Q$4-Расчет!X946)&gt;0,IF(AA932&gt;0,$Q$4-$Q$3,$Q$4-Расчет!X946),0)</f>
        <v>0</v>
      </c>
      <c r="AD932" s="3">
        <f t="shared" si="118"/>
        <v>0</v>
      </c>
      <c r="AE932" s="3">
        <f>IF(IF(AC932&gt;0,$Q$5-$Q$4,$Q$5-Расчет!X946)&gt;0,IF(AC932&gt;0,$Q$5-$Q$4,$Q$5-Расчет!X946),0)</f>
        <v>0</v>
      </c>
      <c r="AF932" s="3">
        <f t="shared" si="119"/>
        <v>0</v>
      </c>
      <c r="AG932" s="3">
        <f>IF(IF(AE932&gt;0,$Q$6-$Q$5,$Q$6-Расчет!X946)&gt;0,IF(AE932&gt;0,$Q$6-$Q$5,$Q$6-Расчет!X946),0)</f>
        <v>0</v>
      </c>
      <c r="AH932" s="3">
        <f t="shared" si="120"/>
        <v>0</v>
      </c>
    </row>
    <row r="933" spans="1:34" x14ac:dyDescent="0.25">
      <c r="A933" s="3">
        <f>IF(Расчет!H947='ФОРМУЛЫ!'!$B$4,Расчет!G947*Расчет!$N$28,IF(Расчет!H947='ФОРМУЛЫ!'!$B$5,Расчет!G947,IF(Расчет!H947='ФОРМУЛЫ!'!$B$6,Расчет!G947*Расчет!$O$28,0)))</f>
        <v>0</v>
      </c>
      <c r="B933" s="3">
        <f>A933*Расчет!E947</f>
        <v>0</v>
      </c>
      <c r="C933" s="3">
        <f>IF(Расчет!J947='ФОРМУЛЫ!'!$B$3,Расчет!G947*Расчет!I947/100,IF(Расчет!J947='ФОРМУЛЫ!'!$B$4,Расчет!I947*Расчет!$N$28,IF(Расчет!J947='ФОРМУЛЫ!'!$B$5,Расчет!I947,IF(Расчет!J947='ФОРМУЛЫ!'!$B$6,Расчет!I947*Расчет!$O$28,0))))</f>
        <v>0</v>
      </c>
      <c r="D933" s="3">
        <f>C933*Расчет!E947</f>
        <v>0</v>
      </c>
      <c r="E933" s="3">
        <f t="shared" si="113"/>
        <v>0</v>
      </c>
      <c r="F933" s="3">
        <f>E933*Расчет!E947</f>
        <v>0</v>
      </c>
      <c r="G933" s="3">
        <f>IF(Расчет!M947="",'ФОРМУЛЫ!'!E933*(100+Расчет!$M$28)/100,'ФОРМУЛЫ!'!E933*(100+Расчет!M947)/100)</f>
        <v>0</v>
      </c>
      <c r="H933" s="7">
        <f>IF(Расчет!M947="",ROUND(Расчет!K947*(1+Расчет!$M$28/100),0),ROUND(Расчет!K947*(1+Расчет!M947/100),0))</f>
        <v>0</v>
      </c>
      <c r="I933" s="7">
        <f>IF(Расчет!M947="",(Расчет!$M$28+100)/100,(Расчет!M947+100)/100)</f>
        <v>1.2</v>
      </c>
      <c r="J933" s="5">
        <f>IF(Расчет!P947="",IF($O$16=0,'ФОРМУЛЫ!'!H933,ROUND(Расчет!K947*'ФОРМУЛЫ!'!I933+L933,0)),Расчет!P947)</f>
        <v>0</v>
      </c>
      <c r="K933" s="5">
        <f>J933*Расчет!E947</f>
        <v>0</v>
      </c>
      <c r="L933" s="3">
        <f>IF($O$16=0,0,$M$16*(Расчет!K947/$O$16))</f>
        <v>0</v>
      </c>
      <c r="O933" s="3">
        <f>IF(Расчет!P947=0,Расчет!L947,0)</f>
        <v>0</v>
      </c>
      <c r="P933" s="12">
        <f t="shared" si="114"/>
        <v>0</v>
      </c>
      <c r="Q933" s="3">
        <f>IF(Расчет!H947='ФОРМУЛЫ!'!$B$5,'ФОРМУЛЫ!'!A933,0)</f>
        <v>0</v>
      </c>
      <c r="R933" s="3">
        <f>IF(Расчет!H947='ФОРМУЛЫ!'!$B$4,'ФОРМУЛЫ!'!A933,0)</f>
        <v>0</v>
      </c>
      <c r="S933" s="3">
        <f>IF(Расчет!H947='ФОРМУЛЫ!'!$B$6,'ФОРМУЛЫ!'!A933,0)</f>
        <v>0</v>
      </c>
      <c r="T933" s="5">
        <f>ROUND((IF(Расчет!R947='ФОРМУЛЫ!'!$E$3,(A933-A933/1.18),IF(Расчет!R947='ФОРМУЛЫ!'!$E$4,0,IF(Расчет!R947='ФОРМУЛЫ!'!$E$5,(A933-A933/1.1),X))))*Расчет!E947,2)</f>
        <v>0</v>
      </c>
      <c r="U933" s="3">
        <f>ROUND((IF(Расчет!R947='ФОРМУЛЫ!'!$E$3,(J933-J933/1.18),IF(Расчет!R947='ФОРМУЛЫ!'!$E$4,0,IF(Расчет!R947='ФОРМУЛЫ!'!$E$5,(J933-J933/1.1),X))))*Расчет!E947,2)</f>
        <v>0</v>
      </c>
      <c r="V933" s="3">
        <f>ROUND((J933-J933/1.18)*Расчет!E947,2)</f>
        <v>0</v>
      </c>
      <c r="W933" s="3">
        <f>ROUND(A933*Расчет!E947*0.21/365,2)</f>
        <v>0</v>
      </c>
      <c r="X933" s="3">
        <f t="shared" si="115"/>
        <v>0</v>
      </c>
      <c r="Y933" s="3">
        <f>IF(($Q$2-Расчет!X947)&gt;0,($Q$2-Расчет!X947),0)</f>
        <v>0</v>
      </c>
      <c r="Z933" s="3">
        <f t="shared" si="116"/>
        <v>0</v>
      </c>
      <c r="AA933" s="3">
        <f>IF(IF(Y933&gt;0,$Q$3-$Q$2,$Q$3-Расчет!X947)&gt;0,IF(Y933&gt;0,$Q$3-$Q$2,$Q$3-Расчет!X947),0)</f>
        <v>0</v>
      </c>
      <c r="AB933" s="3">
        <f t="shared" si="117"/>
        <v>0</v>
      </c>
      <c r="AC933" s="3">
        <f>IF(IF(AA933&gt;0,$Q$4-$Q$3,$Q$4-Расчет!X947)&gt;0,IF(AA933&gt;0,$Q$4-$Q$3,$Q$4-Расчет!X947),0)</f>
        <v>0</v>
      </c>
      <c r="AD933" s="3">
        <f t="shared" si="118"/>
        <v>0</v>
      </c>
      <c r="AE933" s="3">
        <f>IF(IF(AC933&gt;0,$Q$5-$Q$4,$Q$5-Расчет!X947)&gt;0,IF(AC933&gt;0,$Q$5-$Q$4,$Q$5-Расчет!X947),0)</f>
        <v>0</v>
      </c>
      <c r="AF933" s="3">
        <f t="shared" si="119"/>
        <v>0</v>
      </c>
      <c r="AG933" s="3">
        <f>IF(IF(AE933&gt;0,$Q$6-$Q$5,$Q$6-Расчет!X947)&gt;0,IF(AE933&gt;0,$Q$6-$Q$5,$Q$6-Расчет!X947),0)</f>
        <v>0</v>
      </c>
      <c r="AH933" s="3">
        <f t="shared" si="120"/>
        <v>0</v>
      </c>
    </row>
    <row r="934" spans="1:34" x14ac:dyDescent="0.25">
      <c r="A934" s="3">
        <f>IF(Расчет!H948='ФОРМУЛЫ!'!$B$4,Расчет!G948*Расчет!$N$28,IF(Расчет!H948='ФОРМУЛЫ!'!$B$5,Расчет!G948,IF(Расчет!H948='ФОРМУЛЫ!'!$B$6,Расчет!G948*Расчет!$O$28,0)))</f>
        <v>0</v>
      </c>
      <c r="B934" s="3">
        <f>A934*Расчет!E948</f>
        <v>0</v>
      </c>
      <c r="C934" s="3">
        <f>IF(Расчет!J948='ФОРМУЛЫ!'!$B$3,Расчет!G948*Расчет!I948/100,IF(Расчет!J948='ФОРМУЛЫ!'!$B$4,Расчет!I948*Расчет!$N$28,IF(Расчет!J948='ФОРМУЛЫ!'!$B$5,Расчет!I948,IF(Расчет!J948='ФОРМУЛЫ!'!$B$6,Расчет!I948*Расчет!$O$28,0))))</f>
        <v>0</v>
      </c>
      <c r="D934" s="3">
        <f>C934*Расчет!E948</f>
        <v>0</v>
      </c>
      <c r="E934" s="3">
        <f t="shared" si="113"/>
        <v>0</v>
      </c>
      <c r="F934" s="3">
        <f>E934*Расчет!E948</f>
        <v>0</v>
      </c>
      <c r="G934" s="3">
        <f>IF(Расчет!M948="",'ФОРМУЛЫ!'!E934*(100+Расчет!$M$28)/100,'ФОРМУЛЫ!'!E934*(100+Расчет!M948)/100)</f>
        <v>0</v>
      </c>
      <c r="H934" s="7">
        <f>IF(Расчет!M948="",ROUND(Расчет!K948*(1+Расчет!$M$28/100),0),ROUND(Расчет!K948*(1+Расчет!M948/100),0))</f>
        <v>0</v>
      </c>
      <c r="I934" s="7">
        <f>IF(Расчет!M948="",(Расчет!$M$28+100)/100,(Расчет!M948+100)/100)</f>
        <v>1.2</v>
      </c>
      <c r="J934" s="5">
        <f>IF(Расчет!P948="",IF($O$16=0,'ФОРМУЛЫ!'!H934,ROUND(Расчет!K948*'ФОРМУЛЫ!'!I934+L934,0)),Расчет!P948)</f>
        <v>0</v>
      </c>
      <c r="K934" s="5">
        <f>J934*Расчет!E948</f>
        <v>0</v>
      </c>
      <c r="L934" s="3">
        <f>IF($O$16=0,0,$M$16*(Расчет!K948/$O$16))</f>
        <v>0</v>
      </c>
      <c r="O934" s="3">
        <f>IF(Расчет!P948=0,Расчет!L948,0)</f>
        <v>0</v>
      </c>
      <c r="P934" s="12">
        <f t="shared" si="114"/>
        <v>0</v>
      </c>
      <c r="Q934" s="3">
        <f>IF(Расчет!H948='ФОРМУЛЫ!'!$B$5,'ФОРМУЛЫ!'!A934,0)</f>
        <v>0</v>
      </c>
      <c r="R934" s="3">
        <f>IF(Расчет!H948='ФОРМУЛЫ!'!$B$4,'ФОРМУЛЫ!'!A934,0)</f>
        <v>0</v>
      </c>
      <c r="S934" s="3">
        <f>IF(Расчет!H948='ФОРМУЛЫ!'!$B$6,'ФОРМУЛЫ!'!A934,0)</f>
        <v>0</v>
      </c>
      <c r="T934" s="5">
        <f>ROUND((IF(Расчет!R948='ФОРМУЛЫ!'!$E$3,(A934-A934/1.18),IF(Расчет!R948='ФОРМУЛЫ!'!$E$4,0,IF(Расчет!R948='ФОРМУЛЫ!'!$E$5,(A934-A934/1.1),X))))*Расчет!E948,2)</f>
        <v>0</v>
      </c>
      <c r="U934" s="3">
        <f>ROUND((IF(Расчет!R948='ФОРМУЛЫ!'!$E$3,(J934-J934/1.18),IF(Расчет!R948='ФОРМУЛЫ!'!$E$4,0,IF(Расчет!R948='ФОРМУЛЫ!'!$E$5,(J934-J934/1.1),X))))*Расчет!E948,2)</f>
        <v>0</v>
      </c>
      <c r="V934" s="3">
        <f>ROUND((J934-J934/1.18)*Расчет!E948,2)</f>
        <v>0</v>
      </c>
      <c r="W934" s="3">
        <f>ROUND(A934*Расчет!E948*0.21/365,2)</f>
        <v>0</v>
      </c>
      <c r="X934" s="3">
        <f t="shared" si="115"/>
        <v>0</v>
      </c>
      <c r="Y934" s="3">
        <f>IF(($Q$2-Расчет!X948)&gt;0,($Q$2-Расчет!X948),0)</f>
        <v>0</v>
      </c>
      <c r="Z934" s="3">
        <f t="shared" si="116"/>
        <v>0</v>
      </c>
      <c r="AA934" s="3">
        <f>IF(IF(Y934&gt;0,$Q$3-$Q$2,$Q$3-Расчет!X948)&gt;0,IF(Y934&gt;0,$Q$3-$Q$2,$Q$3-Расчет!X948),0)</f>
        <v>0</v>
      </c>
      <c r="AB934" s="3">
        <f t="shared" si="117"/>
        <v>0</v>
      </c>
      <c r="AC934" s="3">
        <f>IF(IF(AA934&gt;0,$Q$4-$Q$3,$Q$4-Расчет!X948)&gt;0,IF(AA934&gt;0,$Q$4-$Q$3,$Q$4-Расчет!X948),0)</f>
        <v>0</v>
      </c>
      <c r="AD934" s="3">
        <f t="shared" si="118"/>
        <v>0</v>
      </c>
      <c r="AE934" s="3">
        <f>IF(IF(AC934&gt;0,$Q$5-$Q$4,$Q$5-Расчет!X948)&gt;0,IF(AC934&gt;0,$Q$5-$Q$4,$Q$5-Расчет!X948),0)</f>
        <v>0</v>
      </c>
      <c r="AF934" s="3">
        <f t="shared" si="119"/>
        <v>0</v>
      </c>
      <c r="AG934" s="3">
        <f>IF(IF(AE934&gt;0,$Q$6-$Q$5,$Q$6-Расчет!X948)&gt;0,IF(AE934&gt;0,$Q$6-$Q$5,$Q$6-Расчет!X948),0)</f>
        <v>0</v>
      </c>
      <c r="AH934" s="3">
        <f t="shared" si="120"/>
        <v>0</v>
      </c>
    </row>
    <row r="935" spans="1:34" x14ac:dyDescent="0.25">
      <c r="A935" s="3">
        <f>IF(Расчет!H949='ФОРМУЛЫ!'!$B$4,Расчет!G949*Расчет!$N$28,IF(Расчет!H949='ФОРМУЛЫ!'!$B$5,Расчет!G949,IF(Расчет!H949='ФОРМУЛЫ!'!$B$6,Расчет!G949*Расчет!$O$28,0)))</f>
        <v>0</v>
      </c>
      <c r="B935" s="3">
        <f>A935*Расчет!E949</f>
        <v>0</v>
      </c>
      <c r="C935" s="3">
        <f>IF(Расчет!J949='ФОРМУЛЫ!'!$B$3,Расчет!G949*Расчет!I949/100,IF(Расчет!J949='ФОРМУЛЫ!'!$B$4,Расчет!I949*Расчет!$N$28,IF(Расчет!J949='ФОРМУЛЫ!'!$B$5,Расчет!I949,IF(Расчет!J949='ФОРМУЛЫ!'!$B$6,Расчет!I949*Расчет!$O$28,0))))</f>
        <v>0</v>
      </c>
      <c r="D935" s="3">
        <f>C935*Расчет!E949</f>
        <v>0</v>
      </c>
      <c r="E935" s="3">
        <f t="shared" si="113"/>
        <v>0</v>
      </c>
      <c r="F935" s="3">
        <f>E935*Расчет!E949</f>
        <v>0</v>
      </c>
      <c r="G935" s="3">
        <f>IF(Расчет!M949="",'ФОРМУЛЫ!'!E935*(100+Расчет!$M$28)/100,'ФОРМУЛЫ!'!E935*(100+Расчет!M949)/100)</f>
        <v>0</v>
      </c>
      <c r="H935" s="7">
        <f>IF(Расчет!M949="",ROUND(Расчет!K949*(1+Расчет!$M$28/100),0),ROUND(Расчет!K949*(1+Расчет!M949/100),0))</f>
        <v>0</v>
      </c>
      <c r="I935" s="7">
        <f>IF(Расчет!M949="",(Расчет!$M$28+100)/100,(Расчет!M949+100)/100)</f>
        <v>1.2</v>
      </c>
      <c r="J935" s="5">
        <f>IF(Расчет!P949="",IF($O$16=0,'ФОРМУЛЫ!'!H935,ROUND(Расчет!K949*'ФОРМУЛЫ!'!I935+L935,0)),Расчет!P949)</f>
        <v>0</v>
      </c>
      <c r="K935" s="5">
        <f>J935*Расчет!E949</f>
        <v>0</v>
      </c>
      <c r="L935" s="3">
        <f>IF($O$16=0,0,$M$16*(Расчет!K949/$O$16))</f>
        <v>0</v>
      </c>
      <c r="O935" s="3">
        <f>IF(Расчет!P949=0,Расчет!L949,0)</f>
        <v>0</v>
      </c>
      <c r="P935" s="12">
        <f t="shared" si="114"/>
        <v>0</v>
      </c>
      <c r="Q935" s="3">
        <f>IF(Расчет!H949='ФОРМУЛЫ!'!$B$5,'ФОРМУЛЫ!'!A935,0)</f>
        <v>0</v>
      </c>
      <c r="R935" s="3">
        <f>IF(Расчет!H949='ФОРМУЛЫ!'!$B$4,'ФОРМУЛЫ!'!A935,0)</f>
        <v>0</v>
      </c>
      <c r="S935" s="3">
        <f>IF(Расчет!H949='ФОРМУЛЫ!'!$B$6,'ФОРМУЛЫ!'!A935,0)</f>
        <v>0</v>
      </c>
      <c r="T935" s="5">
        <f>ROUND((IF(Расчет!R949='ФОРМУЛЫ!'!$E$3,(A935-A935/1.18),IF(Расчет!R949='ФОРМУЛЫ!'!$E$4,0,IF(Расчет!R949='ФОРМУЛЫ!'!$E$5,(A935-A935/1.1),X))))*Расчет!E949,2)</f>
        <v>0</v>
      </c>
      <c r="U935" s="3">
        <f>ROUND((IF(Расчет!R949='ФОРМУЛЫ!'!$E$3,(J935-J935/1.18),IF(Расчет!R949='ФОРМУЛЫ!'!$E$4,0,IF(Расчет!R949='ФОРМУЛЫ!'!$E$5,(J935-J935/1.1),X))))*Расчет!E949,2)</f>
        <v>0</v>
      </c>
      <c r="V935" s="3">
        <f>ROUND((J935-J935/1.18)*Расчет!E949,2)</f>
        <v>0</v>
      </c>
      <c r="W935" s="3">
        <f>ROUND(A935*Расчет!E949*0.21/365,2)</f>
        <v>0</v>
      </c>
      <c r="X935" s="3">
        <f t="shared" si="115"/>
        <v>0</v>
      </c>
      <c r="Y935" s="3">
        <f>IF(($Q$2-Расчет!X949)&gt;0,($Q$2-Расчет!X949),0)</f>
        <v>0</v>
      </c>
      <c r="Z935" s="3">
        <f t="shared" si="116"/>
        <v>0</v>
      </c>
      <c r="AA935" s="3">
        <f>IF(IF(Y935&gt;0,$Q$3-$Q$2,$Q$3-Расчет!X949)&gt;0,IF(Y935&gt;0,$Q$3-$Q$2,$Q$3-Расчет!X949),0)</f>
        <v>0</v>
      </c>
      <c r="AB935" s="3">
        <f t="shared" si="117"/>
        <v>0</v>
      </c>
      <c r="AC935" s="3">
        <f>IF(IF(AA935&gt;0,$Q$4-$Q$3,$Q$4-Расчет!X949)&gt;0,IF(AA935&gt;0,$Q$4-$Q$3,$Q$4-Расчет!X949),0)</f>
        <v>0</v>
      </c>
      <c r="AD935" s="3">
        <f t="shared" si="118"/>
        <v>0</v>
      </c>
      <c r="AE935" s="3">
        <f>IF(IF(AC935&gt;0,$Q$5-$Q$4,$Q$5-Расчет!X949)&gt;0,IF(AC935&gt;0,$Q$5-$Q$4,$Q$5-Расчет!X949),0)</f>
        <v>0</v>
      </c>
      <c r="AF935" s="3">
        <f t="shared" si="119"/>
        <v>0</v>
      </c>
      <c r="AG935" s="3">
        <f>IF(IF(AE935&gt;0,$Q$6-$Q$5,$Q$6-Расчет!X949)&gt;0,IF(AE935&gt;0,$Q$6-$Q$5,$Q$6-Расчет!X949),0)</f>
        <v>0</v>
      </c>
      <c r="AH935" s="3">
        <f t="shared" si="120"/>
        <v>0</v>
      </c>
    </row>
    <row r="936" spans="1:34" x14ac:dyDescent="0.25">
      <c r="A936" s="3">
        <f>IF(Расчет!H950='ФОРМУЛЫ!'!$B$4,Расчет!G950*Расчет!$N$28,IF(Расчет!H950='ФОРМУЛЫ!'!$B$5,Расчет!G950,IF(Расчет!H950='ФОРМУЛЫ!'!$B$6,Расчет!G950*Расчет!$O$28,0)))</f>
        <v>0</v>
      </c>
      <c r="B936" s="3">
        <f>A936*Расчет!E950</f>
        <v>0</v>
      </c>
      <c r="C936" s="3">
        <f>IF(Расчет!J950='ФОРМУЛЫ!'!$B$3,Расчет!G950*Расчет!I950/100,IF(Расчет!J950='ФОРМУЛЫ!'!$B$4,Расчет!I950*Расчет!$N$28,IF(Расчет!J950='ФОРМУЛЫ!'!$B$5,Расчет!I950,IF(Расчет!J950='ФОРМУЛЫ!'!$B$6,Расчет!I950*Расчет!$O$28,0))))</f>
        <v>0</v>
      </c>
      <c r="D936" s="3">
        <f>C936*Расчет!E950</f>
        <v>0</v>
      </c>
      <c r="E936" s="3">
        <f t="shared" si="113"/>
        <v>0</v>
      </c>
      <c r="F936" s="3">
        <f>E936*Расчет!E950</f>
        <v>0</v>
      </c>
      <c r="G936" s="3">
        <f>IF(Расчет!M950="",'ФОРМУЛЫ!'!E936*(100+Расчет!$M$28)/100,'ФОРМУЛЫ!'!E936*(100+Расчет!M950)/100)</f>
        <v>0</v>
      </c>
      <c r="H936" s="7">
        <f>IF(Расчет!M950="",ROUND(Расчет!K950*(1+Расчет!$M$28/100),0),ROUND(Расчет!K950*(1+Расчет!M950/100),0))</f>
        <v>0</v>
      </c>
      <c r="I936" s="7">
        <f>IF(Расчет!M950="",(Расчет!$M$28+100)/100,(Расчет!M950+100)/100)</f>
        <v>1.2</v>
      </c>
      <c r="J936" s="5">
        <f>IF(Расчет!P950="",IF($O$16=0,'ФОРМУЛЫ!'!H936,ROUND(Расчет!K950*'ФОРМУЛЫ!'!I936+L936,0)),Расчет!P950)</f>
        <v>0</v>
      </c>
      <c r="K936" s="5">
        <f>J936*Расчет!E950</f>
        <v>0</v>
      </c>
      <c r="L936" s="3">
        <f>IF($O$16=0,0,$M$16*(Расчет!K950/$O$16))</f>
        <v>0</v>
      </c>
      <c r="O936" s="3">
        <f>IF(Расчет!P950=0,Расчет!L950,0)</f>
        <v>0</v>
      </c>
      <c r="P936" s="12">
        <f t="shared" si="114"/>
        <v>0</v>
      </c>
      <c r="Q936" s="3">
        <f>IF(Расчет!H950='ФОРМУЛЫ!'!$B$5,'ФОРМУЛЫ!'!A936,0)</f>
        <v>0</v>
      </c>
      <c r="R936" s="3">
        <f>IF(Расчет!H950='ФОРМУЛЫ!'!$B$4,'ФОРМУЛЫ!'!A936,0)</f>
        <v>0</v>
      </c>
      <c r="S936" s="3">
        <f>IF(Расчет!H950='ФОРМУЛЫ!'!$B$6,'ФОРМУЛЫ!'!A936,0)</f>
        <v>0</v>
      </c>
      <c r="T936" s="5">
        <f>ROUND((IF(Расчет!R950='ФОРМУЛЫ!'!$E$3,(A936-A936/1.18),IF(Расчет!R950='ФОРМУЛЫ!'!$E$4,0,IF(Расчет!R950='ФОРМУЛЫ!'!$E$5,(A936-A936/1.1),X))))*Расчет!E950,2)</f>
        <v>0</v>
      </c>
      <c r="U936" s="3">
        <f>ROUND((IF(Расчет!R950='ФОРМУЛЫ!'!$E$3,(J936-J936/1.18),IF(Расчет!R950='ФОРМУЛЫ!'!$E$4,0,IF(Расчет!R950='ФОРМУЛЫ!'!$E$5,(J936-J936/1.1),X))))*Расчет!E950,2)</f>
        <v>0</v>
      </c>
      <c r="V936" s="3">
        <f>ROUND((J936-J936/1.18)*Расчет!E950,2)</f>
        <v>0</v>
      </c>
      <c r="W936" s="3">
        <f>ROUND(A936*Расчет!E950*0.21/365,2)</f>
        <v>0</v>
      </c>
      <c r="X936" s="3">
        <f t="shared" si="115"/>
        <v>0</v>
      </c>
      <c r="Y936" s="3">
        <f>IF(($Q$2-Расчет!X950)&gt;0,($Q$2-Расчет!X950),0)</f>
        <v>0</v>
      </c>
      <c r="Z936" s="3">
        <f t="shared" si="116"/>
        <v>0</v>
      </c>
      <c r="AA936" s="3">
        <f>IF(IF(Y936&gt;0,$Q$3-$Q$2,$Q$3-Расчет!X950)&gt;0,IF(Y936&gt;0,$Q$3-$Q$2,$Q$3-Расчет!X950),0)</f>
        <v>0</v>
      </c>
      <c r="AB936" s="3">
        <f t="shared" si="117"/>
        <v>0</v>
      </c>
      <c r="AC936" s="3">
        <f>IF(IF(AA936&gt;0,$Q$4-$Q$3,$Q$4-Расчет!X950)&gt;0,IF(AA936&gt;0,$Q$4-$Q$3,$Q$4-Расчет!X950),0)</f>
        <v>0</v>
      </c>
      <c r="AD936" s="3">
        <f t="shared" si="118"/>
        <v>0</v>
      </c>
      <c r="AE936" s="3">
        <f>IF(IF(AC936&gt;0,$Q$5-$Q$4,$Q$5-Расчет!X950)&gt;0,IF(AC936&gt;0,$Q$5-$Q$4,$Q$5-Расчет!X950),0)</f>
        <v>0</v>
      </c>
      <c r="AF936" s="3">
        <f t="shared" si="119"/>
        <v>0</v>
      </c>
      <c r="AG936" s="3">
        <f>IF(IF(AE936&gt;0,$Q$6-$Q$5,$Q$6-Расчет!X950)&gt;0,IF(AE936&gt;0,$Q$6-$Q$5,$Q$6-Расчет!X950),0)</f>
        <v>0</v>
      </c>
      <c r="AH936" s="3">
        <f t="shared" si="120"/>
        <v>0</v>
      </c>
    </row>
    <row r="937" spans="1:34" x14ac:dyDescent="0.25">
      <c r="A937" s="3">
        <f>IF(Расчет!H951='ФОРМУЛЫ!'!$B$4,Расчет!G951*Расчет!$N$28,IF(Расчет!H951='ФОРМУЛЫ!'!$B$5,Расчет!G951,IF(Расчет!H951='ФОРМУЛЫ!'!$B$6,Расчет!G951*Расчет!$O$28,0)))</f>
        <v>0</v>
      </c>
      <c r="B937" s="3">
        <f>A937*Расчет!E951</f>
        <v>0</v>
      </c>
      <c r="C937" s="3">
        <f>IF(Расчет!J951='ФОРМУЛЫ!'!$B$3,Расчет!G951*Расчет!I951/100,IF(Расчет!J951='ФОРМУЛЫ!'!$B$4,Расчет!I951*Расчет!$N$28,IF(Расчет!J951='ФОРМУЛЫ!'!$B$5,Расчет!I951,IF(Расчет!J951='ФОРМУЛЫ!'!$B$6,Расчет!I951*Расчет!$O$28,0))))</f>
        <v>0</v>
      </c>
      <c r="D937" s="3">
        <f>C937*Расчет!E951</f>
        <v>0</v>
      </c>
      <c r="E937" s="3">
        <f t="shared" si="113"/>
        <v>0</v>
      </c>
      <c r="F937" s="3">
        <f>E937*Расчет!E951</f>
        <v>0</v>
      </c>
      <c r="G937" s="3">
        <f>IF(Расчет!M951="",'ФОРМУЛЫ!'!E937*(100+Расчет!$M$28)/100,'ФОРМУЛЫ!'!E937*(100+Расчет!M951)/100)</f>
        <v>0</v>
      </c>
      <c r="H937" s="7">
        <f>IF(Расчет!M951="",ROUND(Расчет!K951*(1+Расчет!$M$28/100),0),ROUND(Расчет!K951*(1+Расчет!M951/100),0))</f>
        <v>0</v>
      </c>
      <c r="I937" s="7">
        <f>IF(Расчет!M951="",(Расчет!$M$28+100)/100,(Расчет!M951+100)/100)</f>
        <v>1.2</v>
      </c>
      <c r="J937" s="5">
        <f>IF(Расчет!P951="",IF($O$16=0,'ФОРМУЛЫ!'!H937,ROUND(Расчет!K951*'ФОРМУЛЫ!'!I937+L937,0)),Расчет!P951)</f>
        <v>0</v>
      </c>
      <c r="K937" s="5">
        <f>J937*Расчет!E951</f>
        <v>0</v>
      </c>
      <c r="L937" s="3">
        <f>IF($O$16=0,0,$M$16*(Расчет!K951/$O$16))</f>
        <v>0</v>
      </c>
      <c r="O937" s="3">
        <f>IF(Расчет!P951=0,Расчет!L951,0)</f>
        <v>0</v>
      </c>
      <c r="P937" s="12">
        <f t="shared" si="114"/>
        <v>0</v>
      </c>
      <c r="Q937" s="3">
        <f>IF(Расчет!H951='ФОРМУЛЫ!'!$B$5,'ФОРМУЛЫ!'!A937,0)</f>
        <v>0</v>
      </c>
      <c r="R937" s="3">
        <f>IF(Расчет!H951='ФОРМУЛЫ!'!$B$4,'ФОРМУЛЫ!'!A937,0)</f>
        <v>0</v>
      </c>
      <c r="S937" s="3">
        <f>IF(Расчет!H951='ФОРМУЛЫ!'!$B$6,'ФОРМУЛЫ!'!A937,0)</f>
        <v>0</v>
      </c>
      <c r="T937" s="5">
        <f>ROUND((IF(Расчет!R951='ФОРМУЛЫ!'!$E$3,(A937-A937/1.18),IF(Расчет!R951='ФОРМУЛЫ!'!$E$4,0,IF(Расчет!R951='ФОРМУЛЫ!'!$E$5,(A937-A937/1.1),X))))*Расчет!E951,2)</f>
        <v>0</v>
      </c>
      <c r="U937" s="3">
        <f>ROUND((IF(Расчет!R951='ФОРМУЛЫ!'!$E$3,(J937-J937/1.18),IF(Расчет!R951='ФОРМУЛЫ!'!$E$4,0,IF(Расчет!R951='ФОРМУЛЫ!'!$E$5,(J937-J937/1.1),X))))*Расчет!E951,2)</f>
        <v>0</v>
      </c>
      <c r="V937" s="3">
        <f>ROUND((J937-J937/1.18)*Расчет!E951,2)</f>
        <v>0</v>
      </c>
      <c r="W937" s="3">
        <f>ROUND(A937*Расчет!E951*0.21/365,2)</f>
        <v>0</v>
      </c>
      <c r="X937" s="3">
        <f t="shared" si="115"/>
        <v>0</v>
      </c>
      <c r="Y937" s="3">
        <f>IF(($Q$2-Расчет!X951)&gt;0,($Q$2-Расчет!X951),0)</f>
        <v>0</v>
      </c>
      <c r="Z937" s="3">
        <f t="shared" si="116"/>
        <v>0</v>
      </c>
      <c r="AA937" s="3">
        <f>IF(IF(Y937&gt;0,$Q$3-$Q$2,$Q$3-Расчет!X951)&gt;0,IF(Y937&gt;0,$Q$3-$Q$2,$Q$3-Расчет!X951),0)</f>
        <v>0</v>
      </c>
      <c r="AB937" s="3">
        <f t="shared" si="117"/>
        <v>0</v>
      </c>
      <c r="AC937" s="3">
        <f>IF(IF(AA937&gt;0,$Q$4-$Q$3,$Q$4-Расчет!X951)&gt;0,IF(AA937&gt;0,$Q$4-$Q$3,$Q$4-Расчет!X951),0)</f>
        <v>0</v>
      </c>
      <c r="AD937" s="3">
        <f t="shared" si="118"/>
        <v>0</v>
      </c>
      <c r="AE937" s="3">
        <f>IF(IF(AC937&gt;0,$Q$5-$Q$4,$Q$5-Расчет!X951)&gt;0,IF(AC937&gt;0,$Q$5-$Q$4,$Q$5-Расчет!X951),0)</f>
        <v>0</v>
      </c>
      <c r="AF937" s="3">
        <f t="shared" si="119"/>
        <v>0</v>
      </c>
      <c r="AG937" s="3">
        <f>IF(IF(AE937&gt;0,$Q$6-$Q$5,$Q$6-Расчет!X951)&gt;0,IF(AE937&gt;0,$Q$6-$Q$5,$Q$6-Расчет!X951),0)</f>
        <v>0</v>
      </c>
      <c r="AH937" s="3">
        <f t="shared" si="120"/>
        <v>0</v>
      </c>
    </row>
    <row r="938" spans="1:34" x14ac:dyDescent="0.25">
      <c r="A938" s="3">
        <f>IF(Расчет!H952='ФОРМУЛЫ!'!$B$4,Расчет!G952*Расчет!$N$28,IF(Расчет!H952='ФОРМУЛЫ!'!$B$5,Расчет!G952,IF(Расчет!H952='ФОРМУЛЫ!'!$B$6,Расчет!G952*Расчет!$O$28,0)))</f>
        <v>0</v>
      </c>
      <c r="B938" s="3">
        <f>A938*Расчет!E952</f>
        <v>0</v>
      </c>
      <c r="C938" s="3">
        <f>IF(Расчет!J952='ФОРМУЛЫ!'!$B$3,Расчет!G952*Расчет!I952/100,IF(Расчет!J952='ФОРМУЛЫ!'!$B$4,Расчет!I952*Расчет!$N$28,IF(Расчет!J952='ФОРМУЛЫ!'!$B$5,Расчет!I952,IF(Расчет!J952='ФОРМУЛЫ!'!$B$6,Расчет!I952*Расчет!$O$28,0))))</f>
        <v>0</v>
      </c>
      <c r="D938" s="3">
        <f>C938*Расчет!E952</f>
        <v>0</v>
      </c>
      <c r="E938" s="3">
        <f t="shared" si="113"/>
        <v>0</v>
      </c>
      <c r="F938" s="3">
        <f>E938*Расчет!E952</f>
        <v>0</v>
      </c>
      <c r="G938" s="3">
        <f>IF(Расчет!M952="",'ФОРМУЛЫ!'!E938*(100+Расчет!$M$28)/100,'ФОРМУЛЫ!'!E938*(100+Расчет!M952)/100)</f>
        <v>0</v>
      </c>
      <c r="H938" s="7">
        <f>IF(Расчет!M952="",ROUND(Расчет!K952*(1+Расчет!$M$28/100),0),ROUND(Расчет!K952*(1+Расчет!M952/100),0))</f>
        <v>0</v>
      </c>
      <c r="I938" s="7">
        <f>IF(Расчет!M952="",(Расчет!$M$28+100)/100,(Расчет!M952+100)/100)</f>
        <v>1.2</v>
      </c>
      <c r="J938" s="5">
        <f>IF(Расчет!P952="",IF($O$16=0,'ФОРМУЛЫ!'!H938,ROUND(Расчет!K952*'ФОРМУЛЫ!'!I938+L938,0)),Расчет!P952)</f>
        <v>0</v>
      </c>
      <c r="K938" s="5">
        <f>J938*Расчет!E952</f>
        <v>0</v>
      </c>
      <c r="L938" s="3">
        <f>IF($O$16=0,0,$M$16*(Расчет!K952/$O$16))</f>
        <v>0</v>
      </c>
      <c r="O938" s="3">
        <f>IF(Расчет!P952=0,Расчет!L952,0)</f>
        <v>0</v>
      </c>
      <c r="P938" s="12">
        <f t="shared" si="114"/>
        <v>0</v>
      </c>
      <c r="Q938" s="3">
        <f>IF(Расчет!H952='ФОРМУЛЫ!'!$B$5,'ФОРМУЛЫ!'!A938,0)</f>
        <v>0</v>
      </c>
      <c r="R938" s="3">
        <f>IF(Расчет!H952='ФОРМУЛЫ!'!$B$4,'ФОРМУЛЫ!'!A938,0)</f>
        <v>0</v>
      </c>
      <c r="S938" s="3">
        <f>IF(Расчет!H952='ФОРМУЛЫ!'!$B$6,'ФОРМУЛЫ!'!A938,0)</f>
        <v>0</v>
      </c>
      <c r="T938" s="5">
        <f>ROUND((IF(Расчет!R952='ФОРМУЛЫ!'!$E$3,(A938-A938/1.18),IF(Расчет!R952='ФОРМУЛЫ!'!$E$4,0,IF(Расчет!R952='ФОРМУЛЫ!'!$E$5,(A938-A938/1.1),X))))*Расчет!E952,2)</f>
        <v>0</v>
      </c>
      <c r="U938" s="3">
        <f>ROUND((IF(Расчет!R952='ФОРМУЛЫ!'!$E$3,(J938-J938/1.18),IF(Расчет!R952='ФОРМУЛЫ!'!$E$4,0,IF(Расчет!R952='ФОРМУЛЫ!'!$E$5,(J938-J938/1.1),X))))*Расчет!E952,2)</f>
        <v>0</v>
      </c>
      <c r="V938" s="3">
        <f>ROUND((J938-J938/1.18)*Расчет!E952,2)</f>
        <v>0</v>
      </c>
      <c r="W938" s="3">
        <f>ROUND(A938*Расчет!E952*0.21/365,2)</f>
        <v>0</v>
      </c>
      <c r="X938" s="3">
        <f t="shared" si="115"/>
        <v>0</v>
      </c>
      <c r="Y938" s="3">
        <f>IF(($Q$2-Расчет!X952)&gt;0,($Q$2-Расчет!X952),0)</f>
        <v>0</v>
      </c>
      <c r="Z938" s="3">
        <f t="shared" si="116"/>
        <v>0</v>
      </c>
      <c r="AA938" s="3">
        <f>IF(IF(Y938&gt;0,$Q$3-$Q$2,$Q$3-Расчет!X952)&gt;0,IF(Y938&gt;0,$Q$3-$Q$2,$Q$3-Расчет!X952),0)</f>
        <v>0</v>
      </c>
      <c r="AB938" s="3">
        <f t="shared" si="117"/>
        <v>0</v>
      </c>
      <c r="AC938" s="3">
        <f>IF(IF(AA938&gt;0,$Q$4-$Q$3,$Q$4-Расчет!X952)&gt;0,IF(AA938&gt;0,$Q$4-$Q$3,$Q$4-Расчет!X952),0)</f>
        <v>0</v>
      </c>
      <c r="AD938" s="3">
        <f t="shared" si="118"/>
        <v>0</v>
      </c>
      <c r="AE938" s="3">
        <f>IF(IF(AC938&gt;0,$Q$5-$Q$4,$Q$5-Расчет!X952)&gt;0,IF(AC938&gt;0,$Q$5-$Q$4,$Q$5-Расчет!X952),0)</f>
        <v>0</v>
      </c>
      <c r="AF938" s="3">
        <f t="shared" si="119"/>
        <v>0</v>
      </c>
      <c r="AG938" s="3">
        <f>IF(IF(AE938&gt;0,$Q$6-$Q$5,$Q$6-Расчет!X952)&gt;0,IF(AE938&gt;0,$Q$6-$Q$5,$Q$6-Расчет!X952),0)</f>
        <v>0</v>
      </c>
      <c r="AH938" s="3">
        <f t="shared" si="120"/>
        <v>0</v>
      </c>
    </row>
    <row r="939" spans="1:34" x14ac:dyDescent="0.25">
      <c r="A939" s="3">
        <f>IF(Расчет!H953='ФОРМУЛЫ!'!$B$4,Расчет!G953*Расчет!$N$28,IF(Расчет!H953='ФОРМУЛЫ!'!$B$5,Расчет!G953,IF(Расчет!H953='ФОРМУЛЫ!'!$B$6,Расчет!G953*Расчет!$O$28,0)))</f>
        <v>0</v>
      </c>
      <c r="B939" s="3">
        <f>A939*Расчет!E953</f>
        <v>0</v>
      </c>
      <c r="C939" s="3">
        <f>IF(Расчет!J953='ФОРМУЛЫ!'!$B$3,Расчет!G953*Расчет!I953/100,IF(Расчет!J953='ФОРМУЛЫ!'!$B$4,Расчет!I953*Расчет!$N$28,IF(Расчет!J953='ФОРМУЛЫ!'!$B$5,Расчет!I953,IF(Расчет!J953='ФОРМУЛЫ!'!$B$6,Расчет!I953*Расчет!$O$28,0))))</f>
        <v>0</v>
      </c>
      <c r="D939" s="3">
        <f>C939*Расчет!E953</f>
        <v>0</v>
      </c>
      <c r="E939" s="3">
        <f t="shared" si="113"/>
        <v>0</v>
      </c>
      <c r="F939" s="3">
        <f>E939*Расчет!E953</f>
        <v>0</v>
      </c>
      <c r="G939" s="3">
        <f>IF(Расчет!M953="",'ФОРМУЛЫ!'!E939*(100+Расчет!$M$28)/100,'ФОРМУЛЫ!'!E939*(100+Расчет!M953)/100)</f>
        <v>0</v>
      </c>
      <c r="H939" s="7">
        <f>IF(Расчет!M953="",ROUND(Расчет!K953*(1+Расчет!$M$28/100),0),ROUND(Расчет!K953*(1+Расчет!M953/100),0))</f>
        <v>0</v>
      </c>
      <c r="I939" s="7">
        <f>IF(Расчет!M953="",(Расчет!$M$28+100)/100,(Расчет!M953+100)/100)</f>
        <v>1.2</v>
      </c>
      <c r="J939" s="5">
        <f>IF(Расчет!P953="",IF($O$16=0,'ФОРМУЛЫ!'!H939,ROUND(Расчет!K953*'ФОРМУЛЫ!'!I939+L939,0)),Расчет!P953)</f>
        <v>0</v>
      </c>
      <c r="K939" s="5">
        <f>J939*Расчет!E953</f>
        <v>0</v>
      </c>
      <c r="L939" s="3">
        <f>IF($O$16=0,0,$M$16*(Расчет!K953/$O$16))</f>
        <v>0</v>
      </c>
      <c r="O939" s="3">
        <f>IF(Расчет!P953=0,Расчет!L953,0)</f>
        <v>0</v>
      </c>
      <c r="P939" s="12">
        <f t="shared" si="114"/>
        <v>0</v>
      </c>
      <c r="Q939" s="3">
        <f>IF(Расчет!H953='ФОРМУЛЫ!'!$B$5,'ФОРМУЛЫ!'!A939,0)</f>
        <v>0</v>
      </c>
      <c r="R939" s="3">
        <f>IF(Расчет!H953='ФОРМУЛЫ!'!$B$4,'ФОРМУЛЫ!'!A939,0)</f>
        <v>0</v>
      </c>
      <c r="S939" s="3">
        <f>IF(Расчет!H953='ФОРМУЛЫ!'!$B$6,'ФОРМУЛЫ!'!A939,0)</f>
        <v>0</v>
      </c>
      <c r="T939" s="5">
        <f>ROUND((IF(Расчет!R953='ФОРМУЛЫ!'!$E$3,(A939-A939/1.18),IF(Расчет!R953='ФОРМУЛЫ!'!$E$4,0,IF(Расчет!R953='ФОРМУЛЫ!'!$E$5,(A939-A939/1.1),X))))*Расчет!E953,2)</f>
        <v>0</v>
      </c>
      <c r="U939" s="3">
        <f>ROUND((IF(Расчет!R953='ФОРМУЛЫ!'!$E$3,(J939-J939/1.18),IF(Расчет!R953='ФОРМУЛЫ!'!$E$4,0,IF(Расчет!R953='ФОРМУЛЫ!'!$E$5,(J939-J939/1.1),X))))*Расчет!E953,2)</f>
        <v>0</v>
      </c>
      <c r="V939" s="3">
        <f>ROUND((J939-J939/1.18)*Расчет!E953,2)</f>
        <v>0</v>
      </c>
      <c r="W939" s="3">
        <f>ROUND(A939*Расчет!E953*0.21/365,2)</f>
        <v>0</v>
      </c>
      <c r="X939" s="3">
        <f t="shared" si="115"/>
        <v>0</v>
      </c>
      <c r="Y939" s="3">
        <f>IF(($Q$2-Расчет!X953)&gt;0,($Q$2-Расчет!X953),0)</f>
        <v>0</v>
      </c>
      <c r="Z939" s="3">
        <f t="shared" si="116"/>
        <v>0</v>
      </c>
      <c r="AA939" s="3">
        <f>IF(IF(Y939&gt;0,$Q$3-$Q$2,$Q$3-Расчет!X953)&gt;0,IF(Y939&gt;0,$Q$3-$Q$2,$Q$3-Расчет!X953),0)</f>
        <v>0</v>
      </c>
      <c r="AB939" s="3">
        <f t="shared" si="117"/>
        <v>0</v>
      </c>
      <c r="AC939" s="3">
        <f>IF(IF(AA939&gt;0,$Q$4-$Q$3,$Q$4-Расчет!X953)&gt;0,IF(AA939&gt;0,$Q$4-$Q$3,$Q$4-Расчет!X953),0)</f>
        <v>0</v>
      </c>
      <c r="AD939" s="3">
        <f t="shared" si="118"/>
        <v>0</v>
      </c>
      <c r="AE939" s="3">
        <f>IF(IF(AC939&gt;0,$Q$5-$Q$4,$Q$5-Расчет!X953)&gt;0,IF(AC939&gt;0,$Q$5-$Q$4,$Q$5-Расчет!X953),0)</f>
        <v>0</v>
      </c>
      <c r="AF939" s="3">
        <f t="shared" si="119"/>
        <v>0</v>
      </c>
      <c r="AG939" s="3">
        <f>IF(IF(AE939&gt;0,$Q$6-$Q$5,$Q$6-Расчет!X953)&gt;0,IF(AE939&gt;0,$Q$6-$Q$5,$Q$6-Расчет!X953),0)</f>
        <v>0</v>
      </c>
      <c r="AH939" s="3">
        <f t="shared" si="120"/>
        <v>0</v>
      </c>
    </row>
    <row r="940" spans="1:34" x14ac:dyDescent="0.25">
      <c r="A940" s="3">
        <f>IF(Расчет!H954='ФОРМУЛЫ!'!$B$4,Расчет!G954*Расчет!$N$28,IF(Расчет!H954='ФОРМУЛЫ!'!$B$5,Расчет!G954,IF(Расчет!H954='ФОРМУЛЫ!'!$B$6,Расчет!G954*Расчет!$O$28,0)))</f>
        <v>0</v>
      </c>
      <c r="B940" s="3">
        <f>A940*Расчет!E954</f>
        <v>0</v>
      </c>
      <c r="C940" s="3">
        <f>IF(Расчет!J954='ФОРМУЛЫ!'!$B$3,Расчет!G954*Расчет!I954/100,IF(Расчет!J954='ФОРМУЛЫ!'!$B$4,Расчет!I954*Расчет!$N$28,IF(Расчет!J954='ФОРМУЛЫ!'!$B$5,Расчет!I954,IF(Расчет!J954='ФОРМУЛЫ!'!$B$6,Расчет!I954*Расчет!$O$28,0))))</f>
        <v>0</v>
      </c>
      <c r="D940" s="3">
        <f>C940*Расчет!E954</f>
        <v>0</v>
      </c>
      <c r="E940" s="3">
        <f t="shared" si="113"/>
        <v>0</v>
      </c>
      <c r="F940" s="3">
        <f>E940*Расчет!E954</f>
        <v>0</v>
      </c>
      <c r="G940" s="3">
        <f>IF(Расчет!M954="",'ФОРМУЛЫ!'!E940*(100+Расчет!$M$28)/100,'ФОРМУЛЫ!'!E940*(100+Расчет!M954)/100)</f>
        <v>0</v>
      </c>
      <c r="H940" s="7">
        <f>IF(Расчет!M954="",ROUND(Расчет!K954*(1+Расчет!$M$28/100),0),ROUND(Расчет!K954*(1+Расчет!M954/100),0))</f>
        <v>0</v>
      </c>
      <c r="I940" s="7">
        <f>IF(Расчет!M954="",(Расчет!$M$28+100)/100,(Расчет!M954+100)/100)</f>
        <v>1.2</v>
      </c>
      <c r="J940" s="5">
        <f>IF(Расчет!P954="",IF($O$16=0,'ФОРМУЛЫ!'!H940,ROUND(Расчет!K954*'ФОРМУЛЫ!'!I940+L940,0)),Расчет!P954)</f>
        <v>0</v>
      </c>
      <c r="K940" s="5">
        <f>J940*Расчет!E954</f>
        <v>0</v>
      </c>
      <c r="L940" s="3">
        <f>IF($O$16=0,0,$M$16*(Расчет!K954/$O$16))</f>
        <v>0</v>
      </c>
      <c r="O940" s="3">
        <f>IF(Расчет!P954=0,Расчет!L954,0)</f>
        <v>0</v>
      </c>
      <c r="P940" s="12">
        <f t="shared" si="114"/>
        <v>0</v>
      </c>
      <c r="Q940" s="3">
        <f>IF(Расчет!H954='ФОРМУЛЫ!'!$B$5,'ФОРМУЛЫ!'!A940,0)</f>
        <v>0</v>
      </c>
      <c r="R940" s="3">
        <f>IF(Расчет!H954='ФОРМУЛЫ!'!$B$4,'ФОРМУЛЫ!'!A940,0)</f>
        <v>0</v>
      </c>
      <c r="S940" s="3">
        <f>IF(Расчет!H954='ФОРМУЛЫ!'!$B$6,'ФОРМУЛЫ!'!A940,0)</f>
        <v>0</v>
      </c>
      <c r="T940" s="5">
        <f>ROUND((IF(Расчет!R954='ФОРМУЛЫ!'!$E$3,(A940-A940/1.18),IF(Расчет!R954='ФОРМУЛЫ!'!$E$4,0,IF(Расчет!R954='ФОРМУЛЫ!'!$E$5,(A940-A940/1.1),X))))*Расчет!E954,2)</f>
        <v>0</v>
      </c>
      <c r="U940" s="3">
        <f>ROUND((IF(Расчет!R954='ФОРМУЛЫ!'!$E$3,(J940-J940/1.18),IF(Расчет!R954='ФОРМУЛЫ!'!$E$4,0,IF(Расчет!R954='ФОРМУЛЫ!'!$E$5,(J940-J940/1.1),X))))*Расчет!E954,2)</f>
        <v>0</v>
      </c>
      <c r="V940" s="3">
        <f>ROUND((J940-J940/1.18)*Расчет!E954,2)</f>
        <v>0</v>
      </c>
      <c r="W940" s="3">
        <f>ROUND(A940*Расчет!E954*0.21/365,2)</f>
        <v>0</v>
      </c>
      <c r="X940" s="3">
        <f t="shared" si="115"/>
        <v>0</v>
      </c>
      <c r="Y940" s="3">
        <f>IF(($Q$2-Расчет!X954)&gt;0,($Q$2-Расчет!X954),0)</f>
        <v>0</v>
      </c>
      <c r="Z940" s="3">
        <f t="shared" si="116"/>
        <v>0</v>
      </c>
      <c r="AA940" s="3">
        <f>IF(IF(Y940&gt;0,$Q$3-$Q$2,$Q$3-Расчет!X954)&gt;0,IF(Y940&gt;0,$Q$3-$Q$2,$Q$3-Расчет!X954),0)</f>
        <v>0</v>
      </c>
      <c r="AB940" s="3">
        <f t="shared" si="117"/>
        <v>0</v>
      </c>
      <c r="AC940" s="3">
        <f>IF(IF(AA940&gt;0,$Q$4-$Q$3,$Q$4-Расчет!X954)&gt;0,IF(AA940&gt;0,$Q$4-$Q$3,$Q$4-Расчет!X954),0)</f>
        <v>0</v>
      </c>
      <c r="AD940" s="3">
        <f t="shared" si="118"/>
        <v>0</v>
      </c>
      <c r="AE940" s="3">
        <f>IF(IF(AC940&gt;0,$Q$5-$Q$4,$Q$5-Расчет!X954)&gt;0,IF(AC940&gt;0,$Q$5-$Q$4,$Q$5-Расчет!X954),0)</f>
        <v>0</v>
      </c>
      <c r="AF940" s="3">
        <f t="shared" si="119"/>
        <v>0</v>
      </c>
      <c r="AG940" s="3">
        <f>IF(IF(AE940&gt;0,$Q$6-$Q$5,$Q$6-Расчет!X954)&gt;0,IF(AE940&gt;0,$Q$6-$Q$5,$Q$6-Расчет!X954),0)</f>
        <v>0</v>
      </c>
      <c r="AH940" s="3">
        <f t="shared" si="120"/>
        <v>0</v>
      </c>
    </row>
    <row r="941" spans="1:34" x14ac:dyDescent="0.25">
      <c r="A941" s="3">
        <f>IF(Расчет!H955='ФОРМУЛЫ!'!$B$4,Расчет!G955*Расчет!$N$28,IF(Расчет!H955='ФОРМУЛЫ!'!$B$5,Расчет!G955,IF(Расчет!H955='ФОРМУЛЫ!'!$B$6,Расчет!G955*Расчет!$O$28,0)))</f>
        <v>0</v>
      </c>
      <c r="B941" s="3">
        <f>A941*Расчет!E955</f>
        <v>0</v>
      </c>
      <c r="C941" s="3">
        <f>IF(Расчет!J955='ФОРМУЛЫ!'!$B$3,Расчет!G955*Расчет!I955/100,IF(Расчет!J955='ФОРМУЛЫ!'!$B$4,Расчет!I955*Расчет!$N$28,IF(Расчет!J955='ФОРМУЛЫ!'!$B$5,Расчет!I955,IF(Расчет!J955='ФОРМУЛЫ!'!$B$6,Расчет!I955*Расчет!$O$28,0))))</f>
        <v>0</v>
      </c>
      <c r="D941" s="3">
        <f>C941*Расчет!E955</f>
        <v>0</v>
      </c>
      <c r="E941" s="3">
        <f t="shared" si="113"/>
        <v>0</v>
      </c>
      <c r="F941" s="3">
        <f>E941*Расчет!E955</f>
        <v>0</v>
      </c>
      <c r="G941" s="3">
        <f>IF(Расчет!M955="",'ФОРМУЛЫ!'!E941*(100+Расчет!$M$28)/100,'ФОРМУЛЫ!'!E941*(100+Расчет!M955)/100)</f>
        <v>0</v>
      </c>
      <c r="H941" s="7">
        <f>IF(Расчет!M955="",ROUND(Расчет!K955*(1+Расчет!$M$28/100),0),ROUND(Расчет!K955*(1+Расчет!M955/100),0))</f>
        <v>0</v>
      </c>
      <c r="I941" s="7">
        <f>IF(Расчет!M955="",(Расчет!$M$28+100)/100,(Расчет!M955+100)/100)</f>
        <v>1.2</v>
      </c>
      <c r="J941" s="5">
        <f>IF(Расчет!P955="",IF($O$16=0,'ФОРМУЛЫ!'!H941,ROUND(Расчет!K955*'ФОРМУЛЫ!'!I941+L941,0)),Расчет!P955)</f>
        <v>0</v>
      </c>
      <c r="K941" s="5">
        <f>J941*Расчет!E955</f>
        <v>0</v>
      </c>
      <c r="L941" s="3">
        <f>IF($O$16=0,0,$M$16*(Расчет!K955/$O$16))</f>
        <v>0</v>
      </c>
      <c r="O941" s="3">
        <f>IF(Расчет!P955=0,Расчет!L955,0)</f>
        <v>0</v>
      </c>
      <c r="P941" s="12">
        <f t="shared" si="114"/>
        <v>0</v>
      </c>
      <c r="Q941" s="3">
        <f>IF(Расчет!H955='ФОРМУЛЫ!'!$B$5,'ФОРМУЛЫ!'!A941,0)</f>
        <v>0</v>
      </c>
      <c r="R941" s="3">
        <f>IF(Расчет!H955='ФОРМУЛЫ!'!$B$4,'ФОРМУЛЫ!'!A941,0)</f>
        <v>0</v>
      </c>
      <c r="S941" s="3">
        <f>IF(Расчет!H955='ФОРМУЛЫ!'!$B$6,'ФОРМУЛЫ!'!A941,0)</f>
        <v>0</v>
      </c>
      <c r="T941" s="5">
        <f>ROUND((IF(Расчет!R955='ФОРМУЛЫ!'!$E$3,(A941-A941/1.18),IF(Расчет!R955='ФОРМУЛЫ!'!$E$4,0,IF(Расчет!R955='ФОРМУЛЫ!'!$E$5,(A941-A941/1.1),X))))*Расчет!E955,2)</f>
        <v>0</v>
      </c>
      <c r="U941" s="3">
        <f>ROUND((IF(Расчет!R955='ФОРМУЛЫ!'!$E$3,(J941-J941/1.18),IF(Расчет!R955='ФОРМУЛЫ!'!$E$4,0,IF(Расчет!R955='ФОРМУЛЫ!'!$E$5,(J941-J941/1.1),X))))*Расчет!E955,2)</f>
        <v>0</v>
      </c>
      <c r="V941" s="3">
        <f>ROUND((J941-J941/1.18)*Расчет!E955,2)</f>
        <v>0</v>
      </c>
      <c r="W941" s="3">
        <f>ROUND(A941*Расчет!E955*0.21/365,2)</f>
        <v>0</v>
      </c>
      <c r="X941" s="3">
        <f t="shared" si="115"/>
        <v>0</v>
      </c>
      <c r="Y941" s="3">
        <f>IF(($Q$2-Расчет!X955)&gt;0,($Q$2-Расчет!X955),0)</f>
        <v>0</v>
      </c>
      <c r="Z941" s="3">
        <f t="shared" si="116"/>
        <v>0</v>
      </c>
      <c r="AA941" s="3">
        <f>IF(IF(Y941&gt;0,$Q$3-$Q$2,$Q$3-Расчет!X955)&gt;0,IF(Y941&gt;0,$Q$3-$Q$2,$Q$3-Расчет!X955),0)</f>
        <v>0</v>
      </c>
      <c r="AB941" s="3">
        <f t="shared" si="117"/>
        <v>0</v>
      </c>
      <c r="AC941" s="3">
        <f>IF(IF(AA941&gt;0,$Q$4-$Q$3,$Q$4-Расчет!X955)&gt;0,IF(AA941&gt;0,$Q$4-$Q$3,$Q$4-Расчет!X955),0)</f>
        <v>0</v>
      </c>
      <c r="AD941" s="3">
        <f t="shared" si="118"/>
        <v>0</v>
      </c>
      <c r="AE941" s="3">
        <f>IF(IF(AC941&gt;0,$Q$5-$Q$4,$Q$5-Расчет!X955)&gt;0,IF(AC941&gt;0,$Q$5-$Q$4,$Q$5-Расчет!X955),0)</f>
        <v>0</v>
      </c>
      <c r="AF941" s="3">
        <f t="shared" si="119"/>
        <v>0</v>
      </c>
      <c r="AG941" s="3">
        <f>IF(IF(AE941&gt;0,$Q$6-$Q$5,$Q$6-Расчет!X955)&gt;0,IF(AE941&gt;0,$Q$6-$Q$5,$Q$6-Расчет!X955),0)</f>
        <v>0</v>
      </c>
      <c r="AH941" s="3">
        <f t="shared" si="120"/>
        <v>0</v>
      </c>
    </row>
    <row r="942" spans="1:34" x14ac:dyDescent="0.25">
      <c r="A942" s="3">
        <f>IF(Расчет!H956='ФОРМУЛЫ!'!$B$4,Расчет!G956*Расчет!$N$28,IF(Расчет!H956='ФОРМУЛЫ!'!$B$5,Расчет!G956,IF(Расчет!H956='ФОРМУЛЫ!'!$B$6,Расчет!G956*Расчет!$O$28,0)))</f>
        <v>0</v>
      </c>
      <c r="B942" s="3">
        <f>A942*Расчет!E956</f>
        <v>0</v>
      </c>
      <c r="C942" s="3">
        <f>IF(Расчет!J956='ФОРМУЛЫ!'!$B$3,Расчет!G956*Расчет!I956/100,IF(Расчет!J956='ФОРМУЛЫ!'!$B$4,Расчет!I956*Расчет!$N$28,IF(Расчет!J956='ФОРМУЛЫ!'!$B$5,Расчет!I956,IF(Расчет!J956='ФОРМУЛЫ!'!$B$6,Расчет!I956*Расчет!$O$28,0))))</f>
        <v>0</v>
      </c>
      <c r="D942" s="3">
        <f>C942*Расчет!E956</f>
        <v>0</v>
      </c>
      <c r="E942" s="3">
        <f t="shared" si="113"/>
        <v>0</v>
      </c>
      <c r="F942" s="3">
        <f>E942*Расчет!E956</f>
        <v>0</v>
      </c>
      <c r="G942" s="3">
        <f>IF(Расчет!M956="",'ФОРМУЛЫ!'!E942*(100+Расчет!$M$28)/100,'ФОРМУЛЫ!'!E942*(100+Расчет!M956)/100)</f>
        <v>0</v>
      </c>
      <c r="H942" s="7">
        <f>IF(Расчет!M956="",ROUND(Расчет!K956*(1+Расчет!$M$28/100),0),ROUND(Расчет!K956*(1+Расчет!M956/100),0))</f>
        <v>0</v>
      </c>
      <c r="I942" s="7">
        <f>IF(Расчет!M956="",(Расчет!$M$28+100)/100,(Расчет!M956+100)/100)</f>
        <v>1.2</v>
      </c>
      <c r="J942" s="5">
        <f>IF(Расчет!P956="",IF($O$16=0,'ФОРМУЛЫ!'!H942,ROUND(Расчет!K956*'ФОРМУЛЫ!'!I942+L942,0)),Расчет!P956)</f>
        <v>0</v>
      </c>
      <c r="K942" s="5">
        <f>J942*Расчет!E956</f>
        <v>0</v>
      </c>
      <c r="L942" s="3">
        <f>IF($O$16=0,0,$M$16*(Расчет!K956/$O$16))</f>
        <v>0</v>
      </c>
      <c r="O942" s="3">
        <f>IF(Расчет!P956=0,Расчет!L956,0)</f>
        <v>0</v>
      </c>
      <c r="P942" s="12">
        <f t="shared" si="114"/>
        <v>0</v>
      </c>
      <c r="Q942" s="3">
        <f>IF(Расчет!H956='ФОРМУЛЫ!'!$B$5,'ФОРМУЛЫ!'!A942,0)</f>
        <v>0</v>
      </c>
      <c r="R942" s="3">
        <f>IF(Расчет!H956='ФОРМУЛЫ!'!$B$4,'ФОРМУЛЫ!'!A942,0)</f>
        <v>0</v>
      </c>
      <c r="S942" s="3">
        <f>IF(Расчет!H956='ФОРМУЛЫ!'!$B$6,'ФОРМУЛЫ!'!A942,0)</f>
        <v>0</v>
      </c>
      <c r="T942" s="5">
        <f>ROUND((IF(Расчет!R956='ФОРМУЛЫ!'!$E$3,(A942-A942/1.18),IF(Расчет!R956='ФОРМУЛЫ!'!$E$4,0,IF(Расчет!R956='ФОРМУЛЫ!'!$E$5,(A942-A942/1.1),X))))*Расчет!E956,2)</f>
        <v>0</v>
      </c>
      <c r="U942" s="3">
        <f>ROUND((IF(Расчет!R956='ФОРМУЛЫ!'!$E$3,(J942-J942/1.18),IF(Расчет!R956='ФОРМУЛЫ!'!$E$4,0,IF(Расчет!R956='ФОРМУЛЫ!'!$E$5,(J942-J942/1.1),X))))*Расчет!E956,2)</f>
        <v>0</v>
      </c>
      <c r="V942" s="3">
        <f>ROUND((J942-J942/1.18)*Расчет!E956,2)</f>
        <v>0</v>
      </c>
      <c r="W942" s="3">
        <f>ROUND(A942*Расчет!E956*0.21/365,2)</f>
        <v>0</v>
      </c>
      <c r="X942" s="3">
        <f t="shared" si="115"/>
        <v>0</v>
      </c>
      <c r="Y942" s="3">
        <f>IF(($Q$2-Расчет!X956)&gt;0,($Q$2-Расчет!X956),0)</f>
        <v>0</v>
      </c>
      <c r="Z942" s="3">
        <f t="shared" si="116"/>
        <v>0</v>
      </c>
      <c r="AA942" s="3">
        <f>IF(IF(Y942&gt;0,$Q$3-$Q$2,$Q$3-Расчет!X956)&gt;0,IF(Y942&gt;0,$Q$3-$Q$2,$Q$3-Расчет!X956),0)</f>
        <v>0</v>
      </c>
      <c r="AB942" s="3">
        <f t="shared" si="117"/>
        <v>0</v>
      </c>
      <c r="AC942" s="3">
        <f>IF(IF(AA942&gt;0,$Q$4-$Q$3,$Q$4-Расчет!X956)&gt;0,IF(AA942&gt;0,$Q$4-$Q$3,$Q$4-Расчет!X956),0)</f>
        <v>0</v>
      </c>
      <c r="AD942" s="3">
        <f t="shared" si="118"/>
        <v>0</v>
      </c>
      <c r="AE942" s="3">
        <f>IF(IF(AC942&gt;0,$Q$5-$Q$4,$Q$5-Расчет!X956)&gt;0,IF(AC942&gt;0,$Q$5-$Q$4,$Q$5-Расчет!X956),0)</f>
        <v>0</v>
      </c>
      <c r="AF942" s="3">
        <f t="shared" si="119"/>
        <v>0</v>
      </c>
      <c r="AG942" s="3">
        <f>IF(IF(AE942&gt;0,$Q$6-$Q$5,$Q$6-Расчет!X956)&gt;0,IF(AE942&gt;0,$Q$6-$Q$5,$Q$6-Расчет!X956),0)</f>
        <v>0</v>
      </c>
      <c r="AH942" s="3">
        <f t="shared" si="120"/>
        <v>0</v>
      </c>
    </row>
    <row r="943" spans="1:34" x14ac:dyDescent="0.25">
      <c r="A943" s="3">
        <f>IF(Расчет!H957='ФОРМУЛЫ!'!$B$4,Расчет!G957*Расчет!$N$28,IF(Расчет!H957='ФОРМУЛЫ!'!$B$5,Расчет!G957,IF(Расчет!H957='ФОРМУЛЫ!'!$B$6,Расчет!G957*Расчет!$O$28,0)))</f>
        <v>0</v>
      </c>
      <c r="B943" s="3">
        <f>A943*Расчет!E957</f>
        <v>0</v>
      </c>
      <c r="C943" s="3">
        <f>IF(Расчет!J957='ФОРМУЛЫ!'!$B$3,Расчет!G957*Расчет!I957/100,IF(Расчет!J957='ФОРМУЛЫ!'!$B$4,Расчет!I957*Расчет!$N$28,IF(Расчет!J957='ФОРМУЛЫ!'!$B$5,Расчет!I957,IF(Расчет!J957='ФОРМУЛЫ!'!$B$6,Расчет!I957*Расчет!$O$28,0))))</f>
        <v>0</v>
      </c>
      <c r="D943" s="3">
        <f>C943*Расчет!E957</f>
        <v>0</v>
      </c>
      <c r="E943" s="3">
        <f t="shared" si="113"/>
        <v>0</v>
      </c>
      <c r="F943" s="3">
        <f>E943*Расчет!E957</f>
        <v>0</v>
      </c>
      <c r="G943" s="3">
        <f>IF(Расчет!M957="",'ФОРМУЛЫ!'!E943*(100+Расчет!$M$28)/100,'ФОРМУЛЫ!'!E943*(100+Расчет!M957)/100)</f>
        <v>0</v>
      </c>
      <c r="H943" s="7">
        <f>IF(Расчет!M957="",ROUND(Расчет!K957*(1+Расчет!$M$28/100),0),ROUND(Расчет!K957*(1+Расчет!M957/100),0))</f>
        <v>0</v>
      </c>
      <c r="I943" s="7">
        <f>IF(Расчет!M957="",(Расчет!$M$28+100)/100,(Расчет!M957+100)/100)</f>
        <v>1.2</v>
      </c>
      <c r="J943" s="5">
        <f>IF(Расчет!P957="",IF($O$16=0,'ФОРМУЛЫ!'!H943,ROUND(Расчет!K957*'ФОРМУЛЫ!'!I943+L943,0)),Расчет!P957)</f>
        <v>0</v>
      </c>
      <c r="K943" s="5">
        <f>J943*Расчет!E957</f>
        <v>0</v>
      </c>
      <c r="L943" s="3">
        <f>IF($O$16=0,0,$M$16*(Расчет!K957/$O$16))</f>
        <v>0</v>
      </c>
      <c r="O943" s="3">
        <f>IF(Расчет!P957=0,Расчет!L957,0)</f>
        <v>0</v>
      </c>
      <c r="P943" s="12">
        <f t="shared" si="114"/>
        <v>0</v>
      </c>
      <c r="Q943" s="3">
        <f>IF(Расчет!H957='ФОРМУЛЫ!'!$B$5,'ФОРМУЛЫ!'!A943,0)</f>
        <v>0</v>
      </c>
      <c r="R943" s="3">
        <f>IF(Расчет!H957='ФОРМУЛЫ!'!$B$4,'ФОРМУЛЫ!'!A943,0)</f>
        <v>0</v>
      </c>
      <c r="S943" s="3">
        <f>IF(Расчет!H957='ФОРМУЛЫ!'!$B$6,'ФОРМУЛЫ!'!A943,0)</f>
        <v>0</v>
      </c>
      <c r="T943" s="5">
        <f>ROUND((IF(Расчет!R957='ФОРМУЛЫ!'!$E$3,(A943-A943/1.18),IF(Расчет!R957='ФОРМУЛЫ!'!$E$4,0,IF(Расчет!R957='ФОРМУЛЫ!'!$E$5,(A943-A943/1.1),X))))*Расчет!E957,2)</f>
        <v>0</v>
      </c>
      <c r="U943" s="3">
        <f>ROUND((IF(Расчет!R957='ФОРМУЛЫ!'!$E$3,(J943-J943/1.18),IF(Расчет!R957='ФОРМУЛЫ!'!$E$4,0,IF(Расчет!R957='ФОРМУЛЫ!'!$E$5,(J943-J943/1.1),X))))*Расчет!E957,2)</f>
        <v>0</v>
      </c>
      <c r="V943" s="3">
        <f>ROUND((J943-J943/1.18)*Расчет!E957,2)</f>
        <v>0</v>
      </c>
      <c r="W943" s="3">
        <f>ROUND(A943*Расчет!E957*0.21/365,2)</f>
        <v>0</v>
      </c>
      <c r="X943" s="3">
        <f t="shared" si="115"/>
        <v>0</v>
      </c>
      <c r="Y943" s="3">
        <f>IF(($Q$2-Расчет!X957)&gt;0,($Q$2-Расчет!X957),0)</f>
        <v>0</v>
      </c>
      <c r="Z943" s="3">
        <f t="shared" si="116"/>
        <v>0</v>
      </c>
      <c r="AA943" s="3">
        <f>IF(IF(Y943&gt;0,$Q$3-$Q$2,$Q$3-Расчет!X957)&gt;0,IF(Y943&gt;0,$Q$3-$Q$2,$Q$3-Расчет!X957),0)</f>
        <v>0</v>
      </c>
      <c r="AB943" s="3">
        <f t="shared" si="117"/>
        <v>0</v>
      </c>
      <c r="AC943" s="3">
        <f>IF(IF(AA943&gt;0,$Q$4-$Q$3,$Q$4-Расчет!X957)&gt;0,IF(AA943&gt;0,$Q$4-$Q$3,$Q$4-Расчет!X957),0)</f>
        <v>0</v>
      </c>
      <c r="AD943" s="3">
        <f t="shared" si="118"/>
        <v>0</v>
      </c>
      <c r="AE943" s="3">
        <f>IF(IF(AC943&gt;0,$Q$5-$Q$4,$Q$5-Расчет!X957)&gt;0,IF(AC943&gt;0,$Q$5-$Q$4,$Q$5-Расчет!X957),0)</f>
        <v>0</v>
      </c>
      <c r="AF943" s="3">
        <f t="shared" si="119"/>
        <v>0</v>
      </c>
      <c r="AG943" s="3">
        <f>IF(IF(AE943&gt;0,$Q$6-$Q$5,$Q$6-Расчет!X957)&gt;0,IF(AE943&gt;0,$Q$6-$Q$5,$Q$6-Расчет!X957),0)</f>
        <v>0</v>
      </c>
      <c r="AH943" s="3">
        <f t="shared" si="120"/>
        <v>0</v>
      </c>
    </row>
    <row r="944" spans="1:34" x14ac:dyDescent="0.25">
      <c r="A944" s="3">
        <f>IF(Расчет!H958='ФОРМУЛЫ!'!$B$4,Расчет!G958*Расчет!$N$28,IF(Расчет!H958='ФОРМУЛЫ!'!$B$5,Расчет!G958,IF(Расчет!H958='ФОРМУЛЫ!'!$B$6,Расчет!G958*Расчет!$O$28,0)))</f>
        <v>0</v>
      </c>
      <c r="B944" s="3">
        <f>A944*Расчет!E958</f>
        <v>0</v>
      </c>
      <c r="C944" s="3">
        <f>IF(Расчет!J958='ФОРМУЛЫ!'!$B$3,Расчет!G958*Расчет!I958/100,IF(Расчет!J958='ФОРМУЛЫ!'!$B$4,Расчет!I958*Расчет!$N$28,IF(Расчет!J958='ФОРМУЛЫ!'!$B$5,Расчет!I958,IF(Расчет!J958='ФОРМУЛЫ!'!$B$6,Расчет!I958*Расчет!$O$28,0))))</f>
        <v>0</v>
      </c>
      <c r="D944" s="3">
        <f>C944*Расчет!E958</f>
        <v>0</v>
      </c>
      <c r="E944" s="3">
        <f t="shared" si="113"/>
        <v>0</v>
      </c>
      <c r="F944" s="3">
        <f>E944*Расчет!E958</f>
        <v>0</v>
      </c>
      <c r="G944" s="3">
        <f>IF(Расчет!M958="",'ФОРМУЛЫ!'!E944*(100+Расчет!$M$28)/100,'ФОРМУЛЫ!'!E944*(100+Расчет!M958)/100)</f>
        <v>0</v>
      </c>
      <c r="H944" s="7">
        <f>IF(Расчет!M958="",ROUND(Расчет!K958*(1+Расчет!$M$28/100),0),ROUND(Расчет!K958*(1+Расчет!M958/100),0))</f>
        <v>0</v>
      </c>
      <c r="I944" s="7">
        <f>IF(Расчет!M958="",(Расчет!$M$28+100)/100,(Расчет!M958+100)/100)</f>
        <v>1.2</v>
      </c>
      <c r="J944" s="5">
        <f>IF(Расчет!P958="",IF($O$16=0,'ФОРМУЛЫ!'!H944,ROUND(Расчет!K958*'ФОРМУЛЫ!'!I944+L944,0)),Расчет!P958)</f>
        <v>0</v>
      </c>
      <c r="K944" s="5">
        <f>J944*Расчет!E958</f>
        <v>0</v>
      </c>
      <c r="L944" s="3">
        <f>IF($O$16=0,0,$M$16*(Расчет!K958/$O$16))</f>
        <v>0</v>
      </c>
      <c r="O944" s="3">
        <f>IF(Расчет!P958=0,Расчет!L958,0)</f>
        <v>0</v>
      </c>
      <c r="P944" s="12">
        <f t="shared" si="114"/>
        <v>0</v>
      </c>
      <c r="Q944" s="3">
        <f>IF(Расчет!H958='ФОРМУЛЫ!'!$B$5,'ФОРМУЛЫ!'!A944,0)</f>
        <v>0</v>
      </c>
      <c r="R944" s="3">
        <f>IF(Расчет!H958='ФОРМУЛЫ!'!$B$4,'ФОРМУЛЫ!'!A944,0)</f>
        <v>0</v>
      </c>
      <c r="S944" s="3">
        <f>IF(Расчет!H958='ФОРМУЛЫ!'!$B$6,'ФОРМУЛЫ!'!A944,0)</f>
        <v>0</v>
      </c>
      <c r="T944" s="5">
        <f>ROUND((IF(Расчет!R958='ФОРМУЛЫ!'!$E$3,(A944-A944/1.18),IF(Расчет!R958='ФОРМУЛЫ!'!$E$4,0,IF(Расчет!R958='ФОРМУЛЫ!'!$E$5,(A944-A944/1.1),X))))*Расчет!E958,2)</f>
        <v>0</v>
      </c>
      <c r="U944" s="3">
        <f>ROUND((IF(Расчет!R958='ФОРМУЛЫ!'!$E$3,(J944-J944/1.18),IF(Расчет!R958='ФОРМУЛЫ!'!$E$4,0,IF(Расчет!R958='ФОРМУЛЫ!'!$E$5,(J944-J944/1.1),X))))*Расчет!E958,2)</f>
        <v>0</v>
      </c>
      <c r="V944" s="3">
        <f>ROUND((J944-J944/1.18)*Расчет!E958,2)</f>
        <v>0</v>
      </c>
      <c r="W944" s="3">
        <f>ROUND(A944*Расчет!E958*0.21/365,2)</f>
        <v>0</v>
      </c>
      <c r="X944" s="3">
        <f t="shared" si="115"/>
        <v>0</v>
      </c>
      <c r="Y944" s="3">
        <f>IF(($Q$2-Расчет!X958)&gt;0,($Q$2-Расчет!X958),0)</f>
        <v>0</v>
      </c>
      <c r="Z944" s="3">
        <f t="shared" si="116"/>
        <v>0</v>
      </c>
      <c r="AA944" s="3">
        <f>IF(IF(Y944&gt;0,$Q$3-$Q$2,$Q$3-Расчет!X958)&gt;0,IF(Y944&gt;0,$Q$3-$Q$2,$Q$3-Расчет!X958),0)</f>
        <v>0</v>
      </c>
      <c r="AB944" s="3">
        <f t="shared" si="117"/>
        <v>0</v>
      </c>
      <c r="AC944" s="3">
        <f>IF(IF(AA944&gt;0,$Q$4-$Q$3,$Q$4-Расчет!X958)&gt;0,IF(AA944&gt;0,$Q$4-$Q$3,$Q$4-Расчет!X958),0)</f>
        <v>0</v>
      </c>
      <c r="AD944" s="3">
        <f t="shared" si="118"/>
        <v>0</v>
      </c>
      <c r="AE944" s="3">
        <f>IF(IF(AC944&gt;0,$Q$5-$Q$4,$Q$5-Расчет!X958)&gt;0,IF(AC944&gt;0,$Q$5-$Q$4,$Q$5-Расчет!X958),0)</f>
        <v>0</v>
      </c>
      <c r="AF944" s="3">
        <f t="shared" si="119"/>
        <v>0</v>
      </c>
      <c r="AG944" s="3">
        <f>IF(IF(AE944&gt;0,$Q$6-$Q$5,$Q$6-Расчет!X958)&gt;0,IF(AE944&gt;0,$Q$6-$Q$5,$Q$6-Расчет!X958),0)</f>
        <v>0</v>
      </c>
      <c r="AH944" s="3">
        <f t="shared" si="120"/>
        <v>0</v>
      </c>
    </row>
    <row r="945" spans="1:34" x14ac:dyDescent="0.25">
      <c r="A945" s="3">
        <f>IF(Расчет!H959='ФОРМУЛЫ!'!$B$4,Расчет!G959*Расчет!$N$28,IF(Расчет!H959='ФОРМУЛЫ!'!$B$5,Расчет!G959,IF(Расчет!H959='ФОРМУЛЫ!'!$B$6,Расчет!G959*Расчет!$O$28,0)))</f>
        <v>0</v>
      </c>
      <c r="B945" s="3">
        <f>A945*Расчет!E959</f>
        <v>0</v>
      </c>
      <c r="C945" s="3">
        <f>IF(Расчет!J959='ФОРМУЛЫ!'!$B$3,Расчет!G959*Расчет!I959/100,IF(Расчет!J959='ФОРМУЛЫ!'!$B$4,Расчет!I959*Расчет!$N$28,IF(Расчет!J959='ФОРМУЛЫ!'!$B$5,Расчет!I959,IF(Расчет!J959='ФОРМУЛЫ!'!$B$6,Расчет!I959*Расчет!$O$28,0))))</f>
        <v>0</v>
      </c>
      <c r="D945" s="3">
        <f>C945*Расчет!E959</f>
        <v>0</v>
      </c>
      <c r="E945" s="3">
        <f t="shared" si="113"/>
        <v>0</v>
      </c>
      <c r="F945" s="3">
        <f>E945*Расчет!E959</f>
        <v>0</v>
      </c>
      <c r="G945" s="3">
        <f>IF(Расчет!M959="",'ФОРМУЛЫ!'!E945*(100+Расчет!$M$28)/100,'ФОРМУЛЫ!'!E945*(100+Расчет!M959)/100)</f>
        <v>0</v>
      </c>
      <c r="H945" s="7">
        <f>IF(Расчет!M959="",ROUND(Расчет!K959*(1+Расчет!$M$28/100),0),ROUND(Расчет!K959*(1+Расчет!M959/100),0))</f>
        <v>0</v>
      </c>
      <c r="I945" s="7">
        <f>IF(Расчет!M959="",(Расчет!$M$28+100)/100,(Расчет!M959+100)/100)</f>
        <v>1.2</v>
      </c>
      <c r="J945" s="5">
        <f>IF(Расчет!P959="",IF($O$16=0,'ФОРМУЛЫ!'!H945,ROUND(Расчет!K959*'ФОРМУЛЫ!'!I945+L945,0)),Расчет!P959)</f>
        <v>0</v>
      </c>
      <c r="K945" s="5">
        <f>J945*Расчет!E959</f>
        <v>0</v>
      </c>
      <c r="L945" s="3">
        <f>IF($O$16=0,0,$M$16*(Расчет!K959/$O$16))</f>
        <v>0</v>
      </c>
      <c r="O945" s="3">
        <f>IF(Расчет!P959=0,Расчет!L959,0)</f>
        <v>0</v>
      </c>
      <c r="P945" s="12">
        <f t="shared" si="114"/>
        <v>0</v>
      </c>
      <c r="Q945" s="3">
        <f>IF(Расчет!H959='ФОРМУЛЫ!'!$B$5,'ФОРМУЛЫ!'!A945,0)</f>
        <v>0</v>
      </c>
      <c r="R945" s="3">
        <f>IF(Расчет!H959='ФОРМУЛЫ!'!$B$4,'ФОРМУЛЫ!'!A945,0)</f>
        <v>0</v>
      </c>
      <c r="S945" s="3">
        <f>IF(Расчет!H959='ФОРМУЛЫ!'!$B$6,'ФОРМУЛЫ!'!A945,0)</f>
        <v>0</v>
      </c>
      <c r="T945" s="5">
        <f>ROUND((IF(Расчет!R959='ФОРМУЛЫ!'!$E$3,(A945-A945/1.18),IF(Расчет!R959='ФОРМУЛЫ!'!$E$4,0,IF(Расчет!R959='ФОРМУЛЫ!'!$E$5,(A945-A945/1.1),X))))*Расчет!E959,2)</f>
        <v>0</v>
      </c>
      <c r="U945" s="3">
        <f>ROUND((IF(Расчет!R959='ФОРМУЛЫ!'!$E$3,(J945-J945/1.18),IF(Расчет!R959='ФОРМУЛЫ!'!$E$4,0,IF(Расчет!R959='ФОРМУЛЫ!'!$E$5,(J945-J945/1.1),X))))*Расчет!E959,2)</f>
        <v>0</v>
      </c>
      <c r="V945" s="3">
        <f>ROUND((J945-J945/1.18)*Расчет!E959,2)</f>
        <v>0</v>
      </c>
      <c r="W945" s="3">
        <f>ROUND(A945*Расчет!E959*0.21/365,2)</f>
        <v>0</v>
      </c>
      <c r="X945" s="3">
        <f t="shared" si="115"/>
        <v>0</v>
      </c>
      <c r="Y945" s="3">
        <f>IF(($Q$2-Расчет!X959)&gt;0,($Q$2-Расчет!X959),0)</f>
        <v>0</v>
      </c>
      <c r="Z945" s="3">
        <f t="shared" si="116"/>
        <v>0</v>
      </c>
      <c r="AA945" s="3">
        <f>IF(IF(Y945&gt;0,$Q$3-$Q$2,$Q$3-Расчет!X959)&gt;0,IF(Y945&gt;0,$Q$3-$Q$2,$Q$3-Расчет!X959),0)</f>
        <v>0</v>
      </c>
      <c r="AB945" s="3">
        <f t="shared" si="117"/>
        <v>0</v>
      </c>
      <c r="AC945" s="3">
        <f>IF(IF(AA945&gt;0,$Q$4-$Q$3,$Q$4-Расчет!X959)&gt;0,IF(AA945&gt;0,$Q$4-$Q$3,$Q$4-Расчет!X959),0)</f>
        <v>0</v>
      </c>
      <c r="AD945" s="3">
        <f t="shared" si="118"/>
        <v>0</v>
      </c>
      <c r="AE945" s="3">
        <f>IF(IF(AC945&gt;0,$Q$5-$Q$4,$Q$5-Расчет!X959)&gt;0,IF(AC945&gt;0,$Q$5-$Q$4,$Q$5-Расчет!X959),0)</f>
        <v>0</v>
      </c>
      <c r="AF945" s="3">
        <f t="shared" si="119"/>
        <v>0</v>
      </c>
      <c r="AG945" s="3">
        <f>IF(IF(AE945&gt;0,$Q$6-$Q$5,$Q$6-Расчет!X959)&gt;0,IF(AE945&gt;0,$Q$6-$Q$5,$Q$6-Расчет!X959),0)</f>
        <v>0</v>
      </c>
      <c r="AH945" s="3">
        <f t="shared" si="120"/>
        <v>0</v>
      </c>
    </row>
    <row r="946" spans="1:34" x14ac:dyDescent="0.25">
      <c r="A946" s="3">
        <f>IF(Расчет!H960='ФОРМУЛЫ!'!$B$4,Расчет!G960*Расчет!$N$28,IF(Расчет!H960='ФОРМУЛЫ!'!$B$5,Расчет!G960,IF(Расчет!H960='ФОРМУЛЫ!'!$B$6,Расчет!G960*Расчет!$O$28,0)))</f>
        <v>0</v>
      </c>
      <c r="B946" s="3">
        <f>A946*Расчет!E960</f>
        <v>0</v>
      </c>
      <c r="C946" s="3">
        <f>IF(Расчет!J960='ФОРМУЛЫ!'!$B$3,Расчет!G960*Расчет!I960/100,IF(Расчет!J960='ФОРМУЛЫ!'!$B$4,Расчет!I960*Расчет!$N$28,IF(Расчет!J960='ФОРМУЛЫ!'!$B$5,Расчет!I960,IF(Расчет!J960='ФОРМУЛЫ!'!$B$6,Расчет!I960*Расчет!$O$28,0))))</f>
        <v>0</v>
      </c>
      <c r="D946" s="3">
        <f>C946*Расчет!E960</f>
        <v>0</v>
      </c>
      <c r="E946" s="3">
        <f t="shared" si="113"/>
        <v>0</v>
      </c>
      <c r="F946" s="3">
        <f>E946*Расчет!E960</f>
        <v>0</v>
      </c>
      <c r="G946" s="3">
        <f>IF(Расчет!M960="",'ФОРМУЛЫ!'!E946*(100+Расчет!$M$28)/100,'ФОРМУЛЫ!'!E946*(100+Расчет!M960)/100)</f>
        <v>0</v>
      </c>
      <c r="H946" s="7">
        <f>IF(Расчет!M960="",ROUND(Расчет!K960*(1+Расчет!$M$28/100),0),ROUND(Расчет!K960*(1+Расчет!M960/100),0))</f>
        <v>0</v>
      </c>
      <c r="I946" s="7">
        <f>IF(Расчет!M960="",(Расчет!$M$28+100)/100,(Расчет!M960+100)/100)</f>
        <v>1.2</v>
      </c>
      <c r="J946" s="5">
        <f>IF(Расчет!P960="",IF($O$16=0,'ФОРМУЛЫ!'!H946,ROUND(Расчет!K960*'ФОРМУЛЫ!'!I946+L946,0)),Расчет!P960)</f>
        <v>0</v>
      </c>
      <c r="K946" s="5">
        <f>J946*Расчет!E960</f>
        <v>0</v>
      </c>
      <c r="L946" s="3">
        <f>IF($O$16=0,0,$M$16*(Расчет!K960/$O$16))</f>
        <v>0</v>
      </c>
      <c r="O946" s="3">
        <f>IF(Расчет!P960=0,Расчет!L960,0)</f>
        <v>0</v>
      </c>
      <c r="P946" s="12">
        <f t="shared" si="114"/>
        <v>0</v>
      </c>
      <c r="Q946" s="3">
        <f>IF(Расчет!H960='ФОРМУЛЫ!'!$B$5,'ФОРМУЛЫ!'!A946,0)</f>
        <v>0</v>
      </c>
      <c r="R946" s="3">
        <f>IF(Расчет!H960='ФОРМУЛЫ!'!$B$4,'ФОРМУЛЫ!'!A946,0)</f>
        <v>0</v>
      </c>
      <c r="S946" s="3">
        <f>IF(Расчет!H960='ФОРМУЛЫ!'!$B$6,'ФОРМУЛЫ!'!A946,0)</f>
        <v>0</v>
      </c>
      <c r="T946" s="5">
        <f>ROUND((IF(Расчет!R960='ФОРМУЛЫ!'!$E$3,(A946-A946/1.18),IF(Расчет!R960='ФОРМУЛЫ!'!$E$4,0,IF(Расчет!R960='ФОРМУЛЫ!'!$E$5,(A946-A946/1.1),X))))*Расчет!E960,2)</f>
        <v>0</v>
      </c>
      <c r="U946" s="3">
        <f>ROUND((IF(Расчет!R960='ФОРМУЛЫ!'!$E$3,(J946-J946/1.18),IF(Расчет!R960='ФОРМУЛЫ!'!$E$4,0,IF(Расчет!R960='ФОРМУЛЫ!'!$E$5,(J946-J946/1.1),X))))*Расчет!E960,2)</f>
        <v>0</v>
      </c>
      <c r="V946" s="3">
        <f>ROUND((J946-J946/1.18)*Расчет!E960,2)</f>
        <v>0</v>
      </c>
      <c r="W946" s="3">
        <f>ROUND(A946*Расчет!E960*0.21/365,2)</f>
        <v>0</v>
      </c>
      <c r="X946" s="3">
        <f t="shared" si="115"/>
        <v>0</v>
      </c>
      <c r="Y946" s="3">
        <f>IF(($Q$2-Расчет!X960)&gt;0,($Q$2-Расчет!X960),0)</f>
        <v>0</v>
      </c>
      <c r="Z946" s="3">
        <f t="shared" si="116"/>
        <v>0</v>
      </c>
      <c r="AA946" s="3">
        <f>IF(IF(Y946&gt;0,$Q$3-$Q$2,$Q$3-Расчет!X960)&gt;0,IF(Y946&gt;0,$Q$3-$Q$2,$Q$3-Расчет!X960),0)</f>
        <v>0</v>
      </c>
      <c r="AB946" s="3">
        <f t="shared" si="117"/>
        <v>0</v>
      </c>
      <c r="AC946" s="3">
        <f>IF(IF(AA946&gt;0,$Q$4-$Q$3,$Q$4-Расчет!X960)&gt;0,IF(AA946&gt;0,$Q$4-$Q$3,$Q$4-Расчет!X960),0)</f>
        <v>0</v>
      </c>
      <c r="AD946" s="3">
        <f t="shared" si="118"/>
        <v>0</v>
      </c>
      <c r="AE946" s="3">
        <f>IF(IF(AC946&gt;0,$Q$5-$Q$4,$Q$5-Расчет!X960)&gt;0,IF(AC946&gt;0,$Q$5-$Q$4,$Q$5-Расчет!X960),0)</f>
        <v>0</v>
      </c>
      <c r="AF946" s="3">
        <f t="shared" si="119"/>
        <v>0</v>
      </c>
      <c r="AG946" s="3">
        <f>IF(IF(AE946&gt;0,$Q$6-$Q$5,$Q$6-Расчет!X960)&gt;0,IF(AE946&gt;0,$Q$6-$Q$5,$Q$6-Расчет!X960),0)</f>
        <v>0</v>
      </c>
      <c r="AH946" s="3">
        <f t="shared" si="120"/>
        <v>0</v>
      </c>
    </row>
    <row r="947" spans="1:34" x14ac:dyDescent="0.25">
      <c r="A947" s="3">
        <f>IF(Расчет!H961='ФОРМУЛЫ!'!$B$4,Расчет!G961*Расчет!$N$28,IF(Расчет!H961='ФОРМУЛЫ!'!$B$5,Расчет!G961,IF(Расчет!H961='ФОРМУЛЫ!'!$B$6,Расчет!G961*Расчет!$O$28,0)))</f>
        <v>0</v>
      </c>
      <c r="B947" s="3">
        <f>A947*Расчет!E961</f>
        <v>0</v>
      </c>
      <c r="C947" s="3">
        <f>IF(Расчет!J961='ФОРМУЛЫ!'!$B$3,Расчет!G961*Расчет!I961/100,IF(Расчет!J961='ФОРМУЛЫ!'!$B$4,Расчет!I961*Расчет!$N$28,IF(Расчет!J961='ФОРМУЛЫ!'!$B$5,Расчет!I961,IF(Расчет!J961='ФОРМУЛЫ!'!$B$6,Расчет!I961*Расчет!$O$28,0))))</f>
        <v>0</v>
      </c>
      <c r="D947" s="3">
        <f>C947*Расчет!E961</f>
        <v>0</v>
      </c>
      <c r="E947" s="3">
        <f t="shared" si="113"/>
        <v>0</v>
      </c>
      <c r="F947" s="3">
        <f>E947*Расчет!E961</f>
        <v>0</v>
      </c>
      <c r="G947" s="3">
        <f>IF(Расчет!M961="",'ФОРМУЛЫ!'!E947*(100+Расчет!$M$28)/100,'ФОРМУЛЫ!'!E947*(100+Расчет!M961)/100)</f>
        <v>0</v>
      </c>
      <c r="H947" s="7">
        <f>IF(Расчет!M961="",ROUND(Расчет!K961*(1+Расчет!$M$28/100),0),ROUND(Расчет!K961*(1+Расчет!M961/100),0))</f>
        <v>0</v>
      </c>
      <c r="I947" s="7">
        <f>IF(Расчет!M961="",(Расчет!$M$28+100)/100,(Расчет!M961+100)/100)</f>
        <v>1.2</v>
      </c>
      <c r="J947" s="5">
        <f>IF(Расчет!P961="",IF($O$16=0,'ФОРМУЛЫ!'!H947,ROUND(Расчет!K961*'ФОРМУЛЫ!'!I947+L947,0)),Расчет!P961)</f>
        <v>0</v>
      </c>
      <c r="K947" s="5">
        <f>J947*Расчет!E961</f>
        <v>0</v>
      </c>
      <c r="L947" s="3">
        <f>IF($O$16=0,0,$M$16*(Расчет!K961/$O$16))</f>
        <v>0</v>
      </c>
      <c r="O947" s="3">
        <f>IF(Расчет!P961=0,Расчет!L961,0)</f>
        <v>0</v>
      </c>
      <c r="P947" s="12">
        <f t="shared" si="114"/>
        <v>0</v>
      </c>
      <c r="Q947" s="3">
        <f>IF(Расчет!H961='ФОРМУЛЫ!'!$B$5,'ФОРМУЛЫ!'!A947,0)</f>
        <v>0</v>
      </c>
      <c r="R947" s="3">
        <f>IF(Расчет!H961='ФОРМУЛЫ!'!$B$4,'ФОРМУЛЫ!'!A947,0)</f>
        <v>0</v>
      </c>
      <c r="S947" s="3">
        <f>IF(Расчет!H961='ФОРМУЛЫ!'!$B$6,'ФОРМУЛЫ!'!A947,0)</f>
        <v>0</v>
      </c>
      <c r="T947" s="5">
        <f>ROUND((IF(Расчет!R961='ФОРМУЛЫ!'!$E$3,(A947-A947/1.18),IF(Расчет!R961='ФОРМУЛЫ!'!$E$4,0,IF(Расчет!R961='ФОРМУЛЫ!'!$E$5,(A947-A947/1.1),X))))*Расчет!E961,2)</f>
        <v>0</v>
      </c>
      <c r="U947" s="3">
        <f>ROUND((IF(Расчет!R961='ФОРМУЛЫ!'!$E$3,(J947-J947/1.18),IF(Расчет!R961='ФОРМУЛЫ!'!$E$4,0,IF(Расчет!R961='ФОРМУЛЫ!'!$E$5,(J947-J947/1.1),X))))*Расчет!E961,2)</f>
        <v>0</v>
      </c>
      <c r="V947" s="3">
        <f>ROUND((J947-J947/1.18)*Расчет!E961,2)</f>
        <v>0</v>
      </c>
      <c r="W947" s="3">
        <f>ROUND(A947*Расчет!E961*0.21/365,2)</f>
        <v>0</v>
      </c>
      <c r="X947" s="3">
        <f t="shared" si="115"/>
        <v>0</v>
      </c>
      <c r="Y947" s="3">
        <f>IF(($Q$2-Расчет!X961)&gt;0,($Q$2-Расчет!X961),0)</f>
        <v>0</v>
      </c>
      <c r="Z947" s="3">
        <f t="shared" si="116"/>
        <v>0</v>
      </c>
      <c r="AA947" s="3">
        <f>IF(IF(Y947&gt;0,$Q$3-$Q$2,$Q$3-Расчет!X961)&gt;0,IF(Y947&gt;0,$Q$3-$Q$2,$Q$3-Расчет!X961),0)</f>
        <v>0</v>
      </c>
      <c r="AB947" s="3">
        <f t="shared" si="117"/>
        <v>0</v>
      </c>
      <c r="AC947" s="3">
        <f>IF(IF(AA947&gt;0,$Q$4-$Q$3,$Q$4-Расчет!X961)&gt;0,IF(AA947&gt;0,$Q$4-$Q$3,$Q$4-Расчет!X961),0)</f>
        <v>0</v>
      </c>
      <c r="AD947" s="3">
        <f t="shared" si="118"/>
        <v>0</v>
      </c>
      <c r="AE947" s="3">
        <f>IF(IF(AC947&gt;0,$Q$5-$Q$4,$Q$5-Расчет!X961)&gt;0,IF(AC947&gt;0,$Q$5-$Q$4,$Q$5-Расчет!X961),0)</f>
        <v>0</v>
      </c>
      <c r="AF947" s="3">
        <f t="shared" si="119"/>
        <v>0</v>
      </c>
      <c r="AG947" s="3">
        <f>IF(IF(AE947&gt;0,$Q$6-$Q$5,$Q$6-Расчет!X961)&gt;0,IF(AE947&gt;0,$Q$6-$Q$5,$Q$6-Расчет!X961),0)</f>
        <v>0</v>
      </c>
      <c r="AH947" s="3">
        <f t="shared" si="120"/>
        <v>0</v>
      </c>
    </row>
    <row r="948" spans="1:34" x14ac:dyDescent="0.25">
      <c r="A948" s="3">
        <f>IF(Расчет!H962='ФОРМУЛЫ!'!$B$4,Расчет!G962*Расчет!$N$28,IF(Расчет!H962='ФОРМУЛЫ!'!$B$5,Расчет!G962,IF(Расчет!H962='ФОРМУЛЫ!'!$B$6,Расчет!G962*Расчет!$O$28,0)))</f>
        <v>0</v>
      </c>
      <c r="B948" s="3">
        <f>A948*Расчет!E962</f>
        <v>0</v>
      </c>
      <c r="C948" s="3">
        <f>IF(Расчет!J962='ФОРМУЛЫ!'!$B$3,Расчет!G962*Расчет!I962/100,IF(Расчет!J962='ФОРМУЛЫ!'!$B$4,Расчет!I962*Расчет!$N$28,IF(Расчет!J962='ФОРМУЛЫ!'!$B$5,Расчет!I962,IF(Расчет!J962='ФОРМУЛЫ!'!$B$6,Расчет!I962*Расчет!$O$28,0))))</f>
        <v>0</v>
      </c>
      <c r="D948" s="3">
        <f>C948*Расчет!E962</f>
        <v>0</v>
      </c>
      <c r="E948" s="3">
        <f t="shared" si="113"/>
        <v>0</v>
      </c>
      <c r="F948" s="3">
        <f>E948*Расчет!E962</f>
        <v>0</v>
      </c>
      <c r="G948" s="3">
        <f>IF(Расчет!M962="",'ФОРМУЛЫ!'!E948*(100+Расчет!$M$28)/100,'ФОРМУЛЫ!'!E948*(100+Расчет!M962)/100)</f>
        <v>0</v>
      </c>
      <c r="H948" s="7">
        <f>IF(Расчет!M962="",ROUND(Расчет!K962*(1+Расчет!$M$28/100),0),ROUND(Расчет!K962*(1+Расчет!M962/100),0))</f>
        <v>0</v>
      </c>
      <c r="I948" s="7">
        <f>IF(Расчет!M962="",(Расчет!$M$28+100)/100,(Расчет!M962+100)/100)</f>
        <v>1.2</v>
      </c>
      <c r="J948" s="5">
        <f>IF(Расчет!P962="",IF($O$16=0,'ФОРМУЛЫ!'!H948,ROUND(Расчет!K962*'ФОРМУЛЫ!'!I948+L948,0)),Расчет!P962)</f>
        <v>0</v>
      </c>
      <c r="K948" s="5">
        <f>J948*Расчет!E962</f>
        <v>0</v>
      </c>
      <c r="L948" s="3">
        <f>IF($O$16=0,0,$M$16*(Расчет!K962/$O$16))</f>
        <v>0</v>
      </c>
      <c r="O948" s="3">
        <f>IF(Расчет!P962=0,Расчет!L962,0)</f>
        <v>0</v>
      </c>
      <c r="P948" s="12">
        <f t="shared" si="114"/>
        <v>0</v>
      </c>
      <c r="Q948" s="3">
        <f>IF(Расчет!H962='ФОРМУЛЫ!'!$B$5,'ФОРМУЛЫ!'!A948,0)</f>
        <v>0</v>
      </c>
      <c r="R948" s="3">
        <f>IF(Расчет!H962='ФОРМУЛЫ!'!$B$4,'ФОРМУЛЫ!'!A948,0)</f>
        <v>0</v>
      </c>
      <c r="S948" s="3">
        <f>IF(Расчет!H962='ФОРМУЛЫ!'!$B$6,'ФОРМУЛЫ!'!A948,0)</f>
        <v>0</v>
      </c>
      <c r="T948" s="5">
        <f>ROUND((IF(Расчет!R962='ФОРМУЛЫ!'!$E$3,(A948-A948/1.18),IF(Расчет!R962='ФОРМУЛЫ!'!$E$4,0,IF(Расчет!R962='ФОРМУЛЫ!'!$E$5,(A948-A948/1.1),X))))*Расчет!E962,2)</f>
        <v>0</v>
      </c>
      <c r="U948" s="3">
        <f>ROUND((IF(Расчет!R962='ФОРМУЛЫ!'!$E$3,(J948-J948/1.18),IF(Расчет!R962='ФОРМУЛЫ!'!$E$4,0,IF(Расчет!R962='ФОРМУЛЫ!'!$E$5,(J948-J948/1.1),X))))*Расчет!E962,2)</f>
        <v>0</v>
      </c>
      <c r="V948" s="3">
        <f>ROUND((J948-J948/1.18)*Расчет!E962,2)</f>
        <v>0</v>
      </c>
      <c r="W948" s="3">
        <f>ROUND(A948*Расчет!E962*0.21/365,2)</f>
        <v>0</v>
      </c>
      <c r="X948" s="3">
        <f t="shared" si="115"/>
        <v>0</v>
      </c>
      <c r="Y948" s="3">
        <f>IF(($Q$2-Расчет!X962)&gt;0,($Q$2-Расчет!X962),0)</f>
        <v>0</v>
      </c>
      <c r="Z948" s="3">
        <f t="shared" si="116"/>
        <v>0</v>
      </c>
      <c r="AA948" s="3">
        <f>IF(IF(Y948&gt;0,$Q$3-$Q$2,$Q$3-Расчет!X962)&gt;0,IF(Y948&gt;0,$Q$3-$Q$2,$Q$3-Расчет!X962),0)</f>
        <v>0</v>
      </c>
      <c r="AB948" s="3">
        <f t="shared" si="117"/>
        <v>0</v>
      </c>
      <c r="AC948" s="3">
        <f>IF(IF(AA948&gt;0,$Q$4-$Q$3,$Q$4-Расчет!X962)&gt;0,IF(AA948&gt;0,$Q$4-$Q$3,$Q$4-Расчет!X962),0)</f>
        <v>0</v>
      </c>
      <c r="AD948" s="3">
        <f t="shared" si="118"/>
        <v>0</v>
      </c>
      <c r="AE948" s="3">
        <f>IF(IF(AC948&gt;0,$Q$5-$Q$4,$Q$5-Расчет!X962)&gt;0,IF(AC948&gt;0,$Q$5-$Q$4,$Q$5-Расчет!X962),0)</f>
        <v>0</v>
      </c>
      <c r="AF948" s="3">
        <f t="shared" si="119"/>
        <v>0</v>
      </c>
      <c r="AG948" s="3">
        <f>IF(IF(AE948&gt;0,$Q$6-$Q$5,$Q$6-Расчет!X962)&gt;0,IF(AE948&gt;0,$Q$6-$Q$5,$Q$6-Расчет!X962),0)</f>
        <v>0</v>
      </c>
      <c r="AH948" s="3">
        <f t="shared" si="120"/>
        <v>0</v>
      </c>
    </row>
    <row r="949" spans="1:34" x14ac:dyDescent="0.25">
      <c r="A949" s="3">
        <f>IF(Расчет!H963='ФОРМУЛЫ!'!$B$4,Расчет!G963*Расчет!$N$28,IF(Расчет!H963='ФОРМУЛЫ!'!$B$5,Расчет!G963,IF(Расчет!H963='ФОРМУЛЫ!'!$B$6,Расчет!G963*Расчет!$O$28,0)))</f>
        <v>0</v>
      </c>
      <c r="B949" s="3">
        <f>A949*Расчет!E963</f>
        <v>0</v>
      </c>
      <c r="C949" s="3">
        <f>IF(Расчет!J963='ФОРМУЛЫ!'!$B$3,Расчет!G963*Расчет!I963/100,IF(Расчет!J963='ФОРМУЛЫ!'!$B$4,Расчет!I963*Расчет!$N$28,IF(Расчет!J963='ФОРМУЛЫ!'!$B$5,Расчет!I963,IF(Расчет!J963='ФОРМУЛЫ!'!$B$6,Расчет!I963*Расчет!$O$28,0))))</f>
        <v>0</v>
      </c>
      <c r="D949" s="3">
        <f>C949*Расчет!E963</f>
        <v>0</v>
      </c>
      <c r="E949" s="3">
        <f t="shared" si="113"/>
        <v>0</v>
      </c>
      <c r="F949" s="3">
        <f>E949*Расчет!E963</f>
        <v>0</v>
      </c>
      <c r="G949" s="3">
        <f>IF(Расчет!M963="",'ФОРМУЛЫ!'!E949*(100+Расчет!$M$28)/100,'ФОРМУЛЫ!'!E949*(100+Расчет!M963)/100)</f>
        <v>0</v>
      </c>
      <c r="H949" s="7">
        <f>IF(Расчет!M963="",ROUND(Расчет!K963*(1+Расчет!$M$28/100),0),ROUND(Расчет!K963*(1+Расчет!M963/100),0))</f>
        <v>0</v>
      </c>
      <c r="I949" s="7">
        <f>IF(Расчет!M963="",(Расчет!$M$28+100)/100,(Расчет!M963+100)/100)</f>
        <v>1.2</v>
      </c>
      <c r="J949" s="5">
        <f>IF(Расчет!P963="",IF($O$16=0,'ФОРМУЛЫ!'!H949,ROUND(Расчет!K963*'ФОРМУЛЫ!'!I949+L949,0)),Расчет!P963)</f>
        <v>0</v>
      </c>
      <c r="K949" s="5">
        <f>J949*Расчет!E963</f>
        <v>0</v>
      </c>
      <c r="L949" s="3">
        <f>IF($O$16=0,0,$M$16*(Расчет!K963/$O$16))</f>
        <v>0</v>
      </c>
      <c r="O949" s="3">
        <f>IF(Расчет!P963=0,Расчет!L963,0)</f>
        <v>0</v>
      </c>
      <c r="P949" s="12">
        <f t="shared" si="114"/>
        <v>0</v>
      </c>
      <c r="Q949" s="3">
        <f>IF(Расчет!H963='ФОРМУЛЫ!'!$B$5,'ФОРМУЛЫ!'!A949,0)</f>
        <v>0</v>
      </c>
      <c r="R949" s="3">
        <f>IF(Расчет!H963='ФОРМУЛЫ!'!$B$4,'ФОРМУЛЫ!'!A949,0)</f>
        <v>0</v>
      </c>
      <c r="S949" s="3">
        <f>IF(Расчет!H963='ФОРМУЛЫ!'!$B$6,'ФОРМУЛЫ!'!A949,0)</f>
        <v>0</v>
      </c>
      <c r="T949" s="5">
        <f>ROUND((IF(Расчет!R963='ФОРМУЛЫ!'!$E$3,(A949-A949/1.18),IF(Расчет!R963='ФОРМУЛЫ!'!$E$4,0,IF(Расчет!R963='ФОРМУЛЫ!'!$E$5,(A949-A949/1.1),X))))*Расчет!E963,2)</f>
        <v>0</v>
      </c>
      <c r="U949" s="3">
        <f>ROUND((IF(Расчет!R963='ФОРМУЛЫ!'!$E$3,(J949-J949/1.18),IF(Расчет!R963='ФОРМУЛЫ!'!$E$4,0,IF(Расчет!R963='ФОРМУЛЫ!'!$E$5,(J949-J949/1.1),X))))*Расчет!E963,2)</f>
        <v>0</v>
      </c>
      <c r="V949" s="3">
        <f>ROUND((J949-J949/1.18)*Расчет!E963,2)</f>
        <v>0</v>
      </c>
      <c r="W949" s="3">
        <f>ROUND(A949*Расчет!E963*0.21/365,2)</f>
        <v>0</v>
      </c>
      <c r="X949" s="3">
        <f t="shared" si="115"/>
        <v>0</v>
      </c>
      <c r="Y949" s="3">
        <f>IF(($Q$2-Расчет!X963)&gt;0,($Q$2-Расчет!X963),0)</f>
        <v>0</v>
      </c>
      <c r="Z949" s="3">
        <f t="shared" si="116"/>
        <v>0</v>
      </c>
      <c r="AA949" s="3">
        <f>IF(IF(Y949&gt;0,$Q$3-$Q$2,$Q$3-Расчет!X963)&gt;0,IF(Y949&gt;0,$Q$3-$Q$2,$Q$3-Расчет!X963),0)</f>
        <v>0</v>
      </c>
      <c r="AB949" s="3">
        <f t="shared" si="117"/>
        <v>0</v>
      </c>
      <c r="AC949" s="3">
        <f>IF(IF(AA949&gt;0,$Q$4-$Q$3,$Q$4-Расчет!X963)&gt;0,IF(AA949&gt;0,$Q$4-$Q$3,$Q$4-Расчет!X963),0)</f>
        <v>0</v>
      </c>
      <c r="AD949" s="3">
        <f t="shared" si="118"/>
        <v>0</v>
      </c>
      <c r="AE949" s="3">
        <f>IF(IF(AC949&gt;0,$Q$5-$Q$4,$Q$5-Расчет!X963)&gt;0,IF(AC949&gt;0,$Q$5-$Q$4,$Q$5-Расчет!X963),0)</f>
        <v>0</v>
      </c>
      <c r="AF949" s="3">
        <f t="shared" si="119"/>
        <v>0</v>
      </c>
      <c r="AG949" s="3">
        <f>IF(IF(AE949&gt;0,$Q$6-$Q$5,$Q$6-Расчет!X963)&gt;0,IF(AE949&gt;0,$Q$6-$Q$5,$Q$6-Расчет!X963),0)</f>
        <v>0</v>
      </c>
      <c r="AH949" s="3">
        <f t="shared" si="120"/>
        <v>0</v>
      </c>
    </row>
    <row r="950" spans="1:34" x14ac:dyDescent="0.25">
      <c r="A950" s="3">
        <f>IF(Расчет!H964='ФОРМУЛЫ!'!$B$4,Расчет!G964*Расчет!$N$28,IF(Расчет!H964='ФОРМУЛЫ!'!$B$5,Расчет!G964,IF(Расчет!H964='ФОРМУЛЫ!'!$B$6,Расчет!G964*Расчет!$O$28,0)))</f>
        <v>0</v>
      </c>
      <c r="B950" s="3">
        <f>A950*Расчет!E964</f>
        <v>0</v>
      </c>
      <c r="C950" s="3">
        <f>IF(Расчет!J964='ФОРМУЛЫ!'!$B$3,Расчет!G964*Расчет!I964/100,IF(Расчет!J964='ФОРМУЛЫ!'!$B$4,Расчет!I964*Расчет!$N$28,IF(Расчет!J964='ФОРМУЛЫ!'!$B$5,Расчет!I964,IF(Расчет!J964='ФОРМУЛЫ!'!$B$6,Расчет!I964*Расчет!$O$28,0))))</f>
        <v>0</v>
      </c>
      <c r="D950" s="3">
        <f>C950*Расчет!E964</f>
        <v>0</v>
      </c>
      <c r="E950" s="3">
        <f t="shared" si="113"/>
        <v>0</v>
      </c>
      <c r="F950" s="3">
        <f>E950*Расчет!E964</f>
        <v>0</v>
      </c>
      <c r="G950" s="3">
        <f>IF(Расчет!M964="",'ФОРМУЛЫ!'!E950*(100+Расчет!$M$28)/100,'ФОРМУЛЫ!'!E950*(100+Расчет!M964)/100)</f>
        <v>0</v>
      </c>
      <c r="H950" s="7">
        <f>IF(Расчет!M964="",ROUND(Расчет!K964*(1+Расчет!$M$28/100),0),ROUND(Расчет!K964*(1+Расчет!M964/100),0))</f>
        <v>0</v>
      </c>
      <c r="I950" s="7">
        <f>IF(Расчет!M964="",(Расчет!$M$28+100)/100,(Расчет!M964+100)/100)</f>
        <v>1.2</v>
      </c>
      <c r="J950" s="5">
        <f>IF(Расчет!P964="",IF($O$16=0,'ФОРМУЛЫ!'!H950,ROUND(Расчет!K964*'ФОРМУЛЫ!'!I950+L950,0)),Расчет!P964)</f>
        <v>0</v>
      </c>
      <c r="K950" s="5">
        <f>J950*Расчет!E964</f>
        <v>0</v>
      </c>
      <c r="L950" s="3">
        <f>IF($O$16=0,0,$M$16*(Расчет!K964/$O$16))</f>
        <v>0</v>
      </c>
      <c r="O950" s="3">
        <f>IF(Расчет!P964=0,Расчет!L964,0)</f>
        <v>0</v>
      </c>
      <c r="P950" s="12">
        <f t="shared" si="114"/>
        <v>0</v>
      </c>
      <c r="Q950" s="3">
        <f>IF(Расчет!H964='ФОРМУЛЫ!'!$B$5,'ФОРМУЛЫ!'!A950,0)</f>
        <v>0</v>
      </c>
      <c r="R950" s="3">
        <f>IF(Расчет!H964='ФОРМУЛЫ!'!$B$4,'ФОРМУЛЫ!'!A950,0)</f>
        <v>0</v>
      </c>
      <c r="S950" s="3">
        <f>IF(Расчет!H964='ФОРМУЛЫ!'!$B$6,'ФОРМУЛЫ!'!A950,0)</f>
        <v>0</v>
      </c>
      <c r="T950" s="5">
        <f>ROUND((IF(Расчет!R964='ФОРМУЛЫ!'!$E$3,(A950-A950/1.18),IF(Расчет!R964='ФОРМУЛЫ!'!$E$4,0,IF(Расчет!R964='ФОРМУЛЫ!'!$E$5,(A950-A950/1.1),X))))*Расчет!E964,2)</f>
        <v>0</v>
      </c>
      <c r="U950" s="3">
        <f>ROUND((IF(Расчет!R964='ФОРМУЛЫ!'!$E$3,(J950-J950/1.18),IF(Расчет!R964='ФОРМУЛЫ!'!$E$4,0,IF(Расчет!R964='ФОРМУЛЫ!'!$E$5,(J950-J950/1.1),X))))*Расчет!E964,2)</f>
        <v>0</v>
      </c>
      <c r="V950" s="3">
        <f>ROUND((J950-J950/1.18)*Расчет!E964,2)</f>
        <v>0</v>
      </c>
      <c r="W950" s="3">
        <f>ROUND(A950*Расчет!E964*0.21/365,2)</f>
        <v>0</v>
      </c>
      <c r="X950" s="3">
        <f t="shared" si="115"/>
        <v>0</v>
      </c>
      <c r="Y950" s="3">
        <f>IF(($Q$2-Расчет!X964)&gt;0,($Q$2-Расчет!X964),0)</f>
        <v>0</v>
      </c>
      <c r="Z950" s="3">
        <f t="shared" si="116"/>
        <v>0</v>
      </c>
      <c r="AA950" s="3">
        <f>IF(IF(Y950&gt;0,$Q$3-$Q$2,$Q$3-Расчет!X964)&gt;0,IF(Y950&gt;0,$Q$3-$Q$2,$Q$3-Расчет!X964),0)</f>
        <v>0</v>
      </c>
      <c r="AB950" s="3">
        <f t="shared" si="117"/>
        <v>0</v>
      </c>
      <c r="AC950" s="3">
        <f>IF(IF(AA950&gt;0,$Q$4-$Q$3,$Q$4-Расчет!X964)&gt;0,IF(AA950&gt;0,$Q$4-$Q$3,$Q$4-Расчет!X964),0)</f>
        <v>0</v>
      </c>
      <c r="AD950" s="3">
        <f t="shared" si="118"/>
        <v>0</v>
      </c>
      <c r="AE950" s="3">
        <f>IF(IF(AC950&gt;0,$Q$5-$Q$4,$Q$5-Расчет!X964)&gt;0,IF(AC950&gt;0,$Q$5-$Q$4,$Q$5-Расчет!X964),0)</f>
        <v>0</v>
      </c>
      <c r="AF950" s="3">
        <f t="shared" si="119"/>
        <v>0</v>
      </c>
      <c r="AG950" s="3">
        <f>IF(IF(AE950&gt;0,$Q$6-$Q$5,$Q$6-Расчет!X964)&gt;0,IF(AE950&gt;0,$Q$6-$Q$5,$Q$6-Расчет!X964),0)</f>
        <v>0</v>
      </c>
      <c r="AH950" s="3">
        <f t="shared" si="120"/>
        <v>0</v>
      </c>
    </row>
    <row r="951" spans="1:34" x14ac:dyDescent="0.25">
      <c r="A951" s="3">
        <f>IF(Расчет!H965='ФОРМУЛЫ!'!$B$4,Расчет!G965*Расчет!$N$28,IF(Расчет!H965='ФОРМУЛЫ!'!$B$5,Расчет!G965,IF(Расчет!H965='ФОРМУЛЫ!'!$B$6,Расчет!G965*Расчет!$O$28,0)))</f>
        <v>0</v>
      </c>
      <c r="B951" s="3">
        <f>A951*Расчет!E965</f>
        <v>0</v>
      </c>
      <c r="C951" s="3">
        <f>IF(Расчет!J965='ФОРМУЛЫ!'!$B$3,Расчет!G965*Расчет!I965/100,IF(Расчет!J965='ФОРМУЛЫ!'!$B$4,Расчет!I965*Расчет!$N$28,IF(Расчет!J965='ФОРМУЛЫ!'!$B$5,Расчет!I965,IF(Расчет!J965='ФОРМУЛЫ!'!$B$6,Расчет!I965*Расчет!$O$28,0))))</f>
        <v>0</v>
      </c>
      <c r="D951" s="3">
        <f>C951*Расчет!E965</f>
        <v>0</v>
      </c>
      <c r="E951" s="3">
        <f t="shared" si="113"/>
        <v>0</v>
      </c>
      <c r="F951" s="3">
        <f>E951*Расчет!E965</f>
        <v>0</v>
      </c>
      <c r="G951" s="3">
        <f>IF(Расчет!M965="",'ФОРМУЛЫ!'!E951*(100+Расчет!$M$28)/100,'ФОРМУЛЫ!'!E951*(100+Расчет!M965)/100)</f>
        <v>0</v>
      </c>
      <c r="H951" s="7">
        <f>IF(Расчет!M965="",ROUND(Расчет!K965*(1+Расчет!$M$28/100),0),ROUND(Расчет!K965*(1+Расчет!M965/100),0))</f>
        <v>0</v>
      </c>
      <c r="I951" s="7">
        <f>IF(Расчет!M965="",(Расчет!$M$28+100)/100,(Расчет!M965+100)/100)</f>
        <v>1.2</v>
      </c>
      <c r="J951" s="5">
        <f>IF(Расчет!P965="",IF($O$16=0,'ФОРМУЛЫ!'!H951,ROUND(Расчет!K965*'ФОРМУЛЫ!'!I951+L951,0)),Расчет!P965)</f>
        <v>0</v>
      </c>
      <c r="K951" s="5">
        <f>J951*Расчет!E965</f>
        <v>0</v>
      </c>
      <c r="L951" s="3">
        <f>IF($O$16=0,0,$M$16*(Расчет!K965/$O$16))</f>
        <v>0</v>
      </c>
      <c r="O951" s="3">
        <f>IF(Расчет!P965=0,Расчет!L965,0)</f>
        <v>0</v>
      </c>
      <c r="P951" s="12">
        <f t="shared" si="114"/>
        <v>0</v>
      </c>
      <c r="Q951" s="3">
        <f>IF(Расчет!H965='ФОРМУЛЫ!'!$B$5,'ФОРМУЛЫ!'!A951,0)</f>
        <v>0</v>
      </c>
      <c r="R951" s="3">
        <f>IF(Расчет!H965='ФОРМУЛЫ!'!$B$4,'ФОРМУЛЫ!'!A951,0)</f>
        <v>0</v>
      </c>
      <c r="S951" s="3">
        <f>IF(Расчет!H965='ФОРМУЛЫ!'!$B$6,'ФОРМУЛЫ!'!A951,0)</f>
        <v>0</v>
      </c>
      <c r="T951" s="5">
        <f>ROUND((IF(Расчет!R965='ФОРМУЛЫ!'!$E$3,(A951-A951/1.18),IF(Расчет!R965='ФОРМУЛЫ!'!$E$4,0,IF(Расчет!R965='ФОРМУЛЫ!'!$E$5,(A951-A951/1.1),X))))*Расчет!E965,2)</f>
        <v>0</v>
      </c>
      <c r="U951" s="3">
        <f>ROUND((IF(Расчет!R965='ФОРМУЛЫ!'!$E$3,(J951-J951/1.18),IF(Расчет!R965='ФОРМУЛЫ!'!$E$4,0,IF(Расчет!R965='ФОРМУЛЫ!'!$E$5,(J951-J951/1.1),X))))*Расчет!E965,2)</f>
        <v>0</v>
      </c>
      <c r="V951" s="3">
        <f>ROUND((J951-J951/1.18)*Расчет!E965,2)</f>
        <v>0</v>
      </c>
      <c r="W951" s="3">
        <f>ROUND(A951*Расчет!E965*0.21/365,2)</f>
        <v>0</v>
      </c>
      <c r="X951" s="3">
        <f t="shared" si="115"/>
        <v>0</v>
      </c>
      <c r="Y951" s="3">
        <f>IF(($Q$2-Расчет!X965)&gt;0,($Q$2-Расчет!X965),0)</f>
        <v>0</v>
      </c>
      <c r="Z951" s="3">
        <f t="shared" si="116"/>
        <v>0</v>
      </c>
      <c r="AA951" s="3">
        <f>IF(IF(Y951&gt;0,$Q$3-$Q$2,$Q$3-Расчет!X965)&gt;0,IF(Y951&gt;0,$Q$3-$Q$2,$Q$3-Расчет!X965),0)</f>
        <v>0</v>
      </c>
      <c r="AB951" s="3">
        <f t="shared" si="117"/>
        <v>0</v>
      </c>
      <c r="AC951" s="3">
        <f>IF(IF(AA951&gt;0,$Q$4-$Q$3,$Q$4-Расчет!X965)&gt;0,IF(AA951&gt;0,$Q$4-$Q$3,$Q$4-Расчет!X965),0)</f>
        <v>0</v>
      </c>
      <c r="AD951" s="3">
        <f t="shared" si="118"/>
        <v>0</v>
      </c>
      <c r="AE951" s="3">
        <f>IF(IF(AC951&gt;0,$Q$5-$Q$4,$Q$5-Расчет!X965)&gt;0,IF(AC951&gt;0,$Q$5-$Q$4,$Q$5-Расчет!X965),0)</f>
        <v>0</v>
      </c>
      <c r="AF951" s="3">
        <f t="shared" si="119"/>
        <v>0</v>
      </c>
      <c r="AG951" s="3">
        <f>IF(IF(AE951&gt;0,$Q$6-$Q$5,$Q$6-Расчет!X965)&gt;0,IF(AE951&gt;0,$Q$6-$Q$5,$Q$6-Расчет!X965),0)</f>
        <v>0</v>
      </c>
      <c r="AH951" s="3">
        <f t="shared" si="120"/>
        <v>0</v>
      </c>
    </row>
    <row r="952" spans="1:34" x14ac:dyDescent="0.25">
      <c r="A952" s="3">
        <f>IF(Расчет!H966='ФОРМУЛЫ!'!$B$4,Расчет!G966*Расчет!$N$28,IF(Расчет!H966='ФОРМУЛЫ!'!$B$5,Расчет!G966,IF(Расчет!H966='ФОРМУЛЫ!'!$B$6,Расчет!G966*Расчет!$O$28,0)))</f>
        <v>0</v>
      </c>
      <c r="B952" s="3">
        <f>A952*Расчет!E966</f>
        <v>0</v>
      </c>
      <c r="C952" s="3">
        <f>IF(Расчет!J966='ФОРМУЛЫ!'!$B$3,Расчет!G966*Расчет!I966/100,IF(Расчет!J966='ФОРМУЛЫ!'!$B$4,Расчет!I966*Расчет!$N$28,IF(Расчет!J966='ФОРМУЛЫ!'!$B$5,Расчет!I966,IF(Расчет!J966='ФОРМУЛЫ!'!$B$6,Расчет!I966*Расчет!$O$28,0))))</f>
        <v>0</v>
      </c>
      <c r="D952" s="3">
        <f>C952*Расчет!E966</f>
        <v>0</v>
      </c>
      <c r="E952" s="3">
        <f t="shared" si="113"/>
        <v>0</v>
      </c>
      <c r="F952" s="3">
        <f>E952*Расчет!E966</f>
        <v>0</v>
      </c>
      <c r="G952" s="3">
        <f>IF(Расчет!M966="",'ФОРМУЛЫ!'!E952*(100+Расчет!$M$28)/100,'ФОРМУЛЫ!'!E952*(100+Расчет!M966)/100)</f>
        <v>0</v>
      </c>
      <c r="H952" s="7">
        <f>IF(Расчет!M966="",ROUND(Расчет!K966*(1+Расчет!$M$28/100),0),ROUND(Расчет!K966*(1+Расчет!M966/100),0))</f>
        <v>0</v>
      </c>
      <c r="I952" s="7">
        <f>IF(Расчет!M966="",(Расчет!$M$28+100)/100,(Расчет!M966+100)/100)</f>
        <v>1.2</v>
      </c>
      <c r="J952" s="5">
        <f>IF(Расчет!P966="",IF($O$16=0,'ФОРМУЛЫ!'!H952,ROUND(Расчет!K966*'ФОРМУЛЫ!'!I952+L952,0)),Расчет!P966)</f>
        <v>0</v>
      </c>
      <c r="K952" s="5">
        <f>J952*Расчет!E966</f>
        <v>0</v>
      </c>
      <c r="L952" s="3">
        <f>IF($O$16=0,0,$M$16*(Расчет!K966/$O$16))</f>
        <v>0</v>
      </c>
      <c r="O952" s="3">
        <f>IF(Расчет!P966=0,Расчет!L966,0)</f>
        <v>0</v>
      </c>
      <c r="P952" s="12">
        <f t="shared" si="114"/>
        <v>0</v>
      </c>
      <c r="Q952" s="3">
        <f>IF(Расчет!H966='ФОРМУЛЫ!'!$B$5,'ФОРМУЛЫ!'!A952,0)</f>
        <v>0</v>
      </c>
      <c r="R952" s="3">
        <f>IF(Расчет!H966='ФОРМУЛЫ!'!$B$4,'ФОРМУЛЫ!'!A952,0)</f>
        <v>0</v>
      </c>
      <c r="S952" s="3">
        <f>IF(Расчет!H966='ФОРМУЛЫ!'!$B$6,'ФОРМУЛЫ!'!A952,0)</f>
        <v>0</v>
      </c>
      <c r="T952" s="5">
        <f>ROUND((IF(Расчет!R966='ФОРМУЛЫ!'!$E$3,(A952-A952/1.18),IF(Расчет!R966='ФОРМУЛЫ!'!$E$4,0,IF(Расчет!R966='ФОРМУЛЫ!'!$E$5,(A952-A952/1.1),X))))*Расчет!E966,2)</f>
        <v>0</v>
      </c>
      <c r="U952" s="3">
        <f>ROUND((IF(Расчет!R966='ФОРМУЛЫ!'!$E$3,(J952-J952/1.18),IF(Расчет!R966='ФОРМУЛЫ!'!$E$4,0,IF(Расчет!R966='ФОРМУЛЫ!'!$E$5,(J952-J952/1.1),X))))*Расчет!E966,2)</f>
        <v>0</v>
      </c>
      <c r="V952" s="3">
        <f>ROUND((J952-J952/1.18)*Расчет!E966,2)</f>
        <v>0</v>
      </c>
      <c r="W952" s="3">
        <f>ROUND(A952*Расчет!E966*0.21/365,2)</f>
        <v>0</v>
      </c>
      <c r="X952" s="3">
        <f t="shared" si="115"/>
        <v>0</v>
      </c>
      <c r="Y952" s="3">
        <f>IF(($Q$2-Расчет!X966)&gt;0,($Q$2-Расчет!X966),0)</f>
        <v>0</v>
      </c>
      <c r="Z952" s="3">
        <f t="shared" si="116"/>
        <v>0</v>
      </c>
      <c r="AA952" s="3">
        <f>IF(IF(Y952&gt;0,$Q$3-$Q$2,$Q$3-Расчет!X966)&gt;0,IF(Y952&gt;0,$Q$3-$Q$2,$Q$3-Расчет!X966),0)</f>
        <v>0</v>
      </c>
      <c r="AB952" s="3">
        <f t="shared" si="117"/>
        <v>0</v>
      </c>
      <c r="AC952" s="3">
        <f>IF(IF(AA952&gt;0,$Q$4-$Q$3,$Q$4-Расчет!X966)&gt;0,IF(AA952&gt;0,$Q$4-$Q$3,$Q$4-Расчет!X966),0)</f>
        <v>0</v>
      </c>
      <c r="AD952" s="3">
        <f t="shared" si="118"/>
        <v>0</v>
      </c>
      <c r="AE952" s="3">
        <f>IF(IF(AC952&gt;0,$Q$5-$Q$4,$Q$5-Расчет!X966)&gt;0,IF(AC952&gt;0,$Q$5-$Q$4,$Q$5-Расчет!X966),0)</f>
        <v>0</v>
      </c>
      <c r="AF952" s="3">
        <f t="shared" si="119"/>
        <v>0</v>
      </c>
      <c r="AG952" s="3">
        <f>IF(IF(AE952&gt;0,$Q$6-$Q$5,$Q$6-Расчет!X966)&gt;0,IF(AE952&gt;0,$Q$6-$Q$5,$Q$6-Расчет!X966),0)</f>
        <v>0</v>
      </c>
      <c r="AH952" s="3">
        <f t="shared" si="120"/>
        <v>0</v>
      </c>
    </row>
    <row r="953" spans="1:34" x14ac:dyDescent="0.25">
      <c r="A953" s="3">
        <f>IF(Расчет!H967='ФОРМУЛЫ!'!$B$4,Расчет!G967*Расчет!$N$28,IF(Расчет!H967='ФОРМУЛЫ!'!$B$5,Расчет!G967,IF(Расчет!H967='ФОРМУЛЫ!'!$B$6,Расчет!G967*Расчет!$O$28,0)))</f>
        <v>0</v>
      </c>
      <c r="B953" s="3">
        <f>A953*Расчет!E967</f>
        <v>0</v>
      </c>
      <c r="C953" s="3">
        <f>IF(Расчет!J967='ФОРМУЛЫ!'!$B$3,Расчет!G967*Расчет!I967/100,IF(Расчет!J967='ФОРМУЛЫ!'!$B$4,Расчет!I967*Расчет!$N$28,IF(Расчет!J967='ФОРМУЛЫ!'!$B$5,Расчет!I967,IF(Расчет!J967='ФОРМУЛЫ!'!$B$6,Расчет!I967*Расчет!$O$28,0))))</f>
        <v>0</v>
      </c>
      <c r="D953" s="3">
        <f>C953*Расчет!E967</f>
        <v>0</v>
      </c>
      <c r="E953" s="3">
        <f t="shared" si="113"/>
        <v>0</v>
      </c>
      <c r="F953" s="3">
        <f>E953*Расчет!E967</f>
        <v>0</v>
      </c>
      <c r="G953" s="3">
        <f>IF(Расчет!M967="",'ФОРМУЛЫ!'!E953*(100+Расчет!$M$28)/100,'ФОРМУЛЫ!'!E953*(100+Расчет!M967)/100)</f>
        <v>0</v>
      </c>
      <c r="H953" s="7">
        <f>IF(Расчет!M967="",ROUND(Расчет!K967*(1+Расчет!$M$28/100),0),ROUND(Расчет!K967*(1+Расчет!M967/100),0))</f>
        <v>0</v>
      </c>
      <c r="I953" s="7">
        <f>IF(Расчет!M967="",(Расчет!$M$28+100)/100,(Расчет!M967+100)/100)</f>
        <v>1.2</v>
      </c>
      <c r="J953" s="5">
        <f>IF(Расчет!P967="",IF($O$16=0,'ФОРМУЛЫ!'!H953,ROUND(Расчет!K967*'ФОРМУЛЫ!'!I953+L953,0)),Расчет!P967)</f>
        <v>0</v>
      </c>
      <c r="K953" s="5">
        <f>J953*Расчет!E967</f>
        <v>0</v>
      </c>
      <c r="L953" s="3">
        <f>IF($O$16=0,0,$M$16*(Расчет!K967/$O$16))</f>
        <v>0</v>
      </c>
      <c r="O953" s="3">
        <f>IF(Расчет!P967=0,Расчет!L967,0)</f>
        <v>0</v>
      </c>
      <c r="P953" s="12">
        <f t="shared" si="114"/>
        <v>0</v>
      </c>
      <c r="Q953" s="3">
        <f>IF(Расчет!H967='ФОРМУЛЫ!'!$B$5,'ФОРМУЛЫ!'!A953,0)</f>
        <v>0</v>
      </c>
      <c r="R953" s="3">
        <f>IF(Расчет!H967='ФОРМУЛЫ!'!$B$4,'ФОРМУЛЫ!'!A953,0)</f>
        <v>0</v>
      </c>
      <c r="S953" s="3">
        <f>IF(Расчет!H967='ФОРМУЛЫ!'!$B$6,'ФОРМУЛЫ!'!A953,0)</f>
        <v>0</v>
      </c>
      <c r="T953" s="5">
        <f>ROUND((IF(Расчет!R967='ФОРМУЛЫ!'!$E$3,(A953-A953/1.18),IF(Расчет!R967='ФОРМУЛЫ!'!$E$4,0,IF(Расчет!R967='ФОРМУЛЫ!'!$E$5,(A953-A953/1.1),X))))*Расчет!E967,2)</f>
        <v>0</v>
      </c>
      <c r="U953" s="3">
        <f>ROUND((IF(Расчет!R967='ФОРМУЛЫ!'!$E$3,(J953-J953/1.18),IF(Расчет!R967='ФОРМУЛЫ!'!$E$4,0,IF(Расчет!R967='ФОРМУЛЫ!'!$E$5,(J953-J953/1.1),X))))*Расчет!E967,2)</f>
        <v>0</v>
      </c>
      <c r="V953" s="3">
        <f>ROUND((J953-J953/1.18)*Расчет!E967,2)</f>
        <v>0</v>
      </c>
      <c r="W953" s="3">
        <f>ROUND(A953*Расчет!E967*0.21/365,2)</f>
        <v>0</v>
      </c>
      <c r="X953" s="3">
        <f t="shared" si="115"/>
        <v>0</v>
      </c>
      <c r="Y953" s="3">
        <f>IF(($Q$2-Расчет!X967)&gt;0,($Q$2-Расчет!X967),0)</f>
        <v>0</v>
      </c>
      <c r="Z953" s="3">
        <f t="shared" si="116"/>
        <v>0</v>
      </c>
      <c r="AA953" s="3">
        <f>IF(IF(Y953&gt;0,$Q$3-$Q$2,$Q$3-Расчет!X967)&gt;0,IF(Y953&gt;0,$Q$3-$Q$2,$Q$3-Расчет!X967),0)</f>
        <v>0</v>
      </c>
      <c r="AB953" s="3">
        <f t="shared" si="117"/>
        <v>0</v>
      </c>
      <c r="AC953" s="3">
        <f>IF(IF(AA953&gt;0,$Q$4-$Q$3,$Q$4-Расчет!X967)&gt;0,IF(AA953&gt;0,$Q$4-$Q$3,$Q$4-Расчет!X967),0)</f>
        <v>0</v>
      </c>
      <c r="AD953" s="3">
        <f t="shared" si="118"/>
        <v>0</v>
      </c>
      <c r="AE953" s="3">
        <f>IF(IF(AC953&gt;0,$Q$5-$Q$4,$Q$5-Расчет!X967)&gt;0,IF(AC953&gt;0,$Q$5-$Q$4,$Q$5-Расчет!X967),0)</f>
        <v>0</v>
      </c>
      <c r="AF953" s="3">
        <f t="shared" si="119"/>
        <v>0</v>
      </c>
      <c r="AG953" s="3">
        <f>IF(IF(AE953&gt;0,$Q$6-$Q$5,$Q$6-Расчет!X967)&gt;0,IF(AE953&gt;0,$Q$6-$Q$5,$Q$6-Расчет!X967),0)</f>
        <v>0</v>
      </c>
      <c r="AH953" s="3">
        <f t="shared" si="120"/>
        <v>0</v>
      </c>
    </row>
    <row r="954" spans="1:34" x14ac:dyDescent="0.25">
      <c r="A954" s="3">
        <f>IF(Расчет!H968='ФОРМУЛЫ!'!$B$4,Расчет!G968*Расчет!$N$28,IF(Расчет!H968='ФОРМУЛЫ!'!$B$5,Расчет!G968,IF(Расчет!H968='ФОРМУЛЫ!'!$B$6,Расчет!G968*Расчет!$O$28,0)))</f>
        <v>0</v>
      </c>
      <c r="B954" s="3">
        <f>A954*Расчет!E968</f>
        <v>0</v>
      </c>
      <c r="C954" s="3">
        <f>IF(Расчет!J968='ФОРМУЛЫ!'!$B$3,Расчет!G968*Расчет!I968/100,IF(Расчет!J968='ФОРМУЛЫ!'!$B$4,Расчет!I968*Расчет!$N$28,IF(Расчет!J968='ФОРМУЛЫ!'!$B$5,Расчет!I968,IF(Расчет!J968='ФОРМУЛЫ!'!$B$6,Расчет!I968*Расчет!$O$28,0))))</f>
        <v>0</v>
      </c>
      <c r="D954" s="3">
        <f>C954*Расчет!E968</f>
        <v>0</v>
      </c>
      <c r="E954" s="3">
        <f t="shared" si="113"/>
        <v>0</v>
      </c>
      <c r="F954" s="3">
        <f>E954*Расчет!E968</f>
        <v>0</v>
      </c>
      <c r="G954" s="3">
        <f>IF(Расчет!M968="",'ФОРМУЛЫ!'!E954*(100+Расчет!$M$28)/100,'ФОРМУЛЫ!'!E954*(100+Расчет!M968)/100)</f>
        <v>0</v>
      </c>
      <c r="H954" s="7">
        <f>IF(Расчет!M968="",ROUND(Расчет!K968*(1+Расчет!$M$28/100),0),ROUND(Расчет!K968*(1+Расчет!M968/100),0))</f>
        <v>0</v>
      </c>
      <c r="I954" s="7">
        <f>IF(Расчет!M968="",(Расчет!$M$28+100)/100,(Расчет!M968+100)/100)</f>
        <v>1.2</v>
      </c>
      <c r="J954" s="5">
        <f>IF(Расчет!P968="",IF($O$16=0,'ФОРМУЛЫ!'!H954,ROUND(Расчет!K968*'ФОРМУЛЫ!'!I954+L954,0)),Расчет!P968)</f>
        <v>0</v>
      </c>
      <c r="K954" s="5">
        <f>J954*Расчет!E968</f>
        <v>0</v>
      </c>
      <c r="L954" s="3">
        <f>IF($O$16=0,0,$M$16*(Расчет!K968/$O$16))</f>
        <v>0</v>
      </c>
      <c r="O954" s="3">
        <f>IF(Расчет!P968=0,Расчет!L968,0)</f>
        <v>0</v>
      </c>
      <c r="P954" s="12">
        <f t="shared" si="114"/>
        <v>0</v>
      </c>
      <c r="Q954" s="3">
        <f>IF(Расчет!H968='ФОРМУЛЫ!'!$B$5,'ФОРМУЛЫ!'!A954,0)</f>
        <v>0</v>
      </c>
      <c r="R954" s="3">
        <f>IF(Расчет!H968='ФОРМУЛЫ!'!$B$4,'ФОРМУЛЫ!'!A954,0)</f>
        <v>0</v>
      </c>
      <c r="S954" s="3">
        <f>IF(Расчет!H968='ФОРМУЛЫ!'!$B$6,'ФОРМУЛЫ!'!A954,0)</f>
        <v>0</v>
      </c>
      <c r="T954" s="5">
        <f>ROUND((IF(Расчет!R968='ФОРМУЛЫ!'!$E$3,(A954-A954/1.18),IF(Расчет!R968='ФОРМУЛЫ!'!$E$4,0,IF(Расчет!R968='ФОРМУЛЫ!'!$E$5,(A954-A954/1.1),X))))*Расчет!E968,2)</f>
        <v>0</v>
      </c>
      <c r="U954" s="3">
        <f>ROUND((IF(Расчет!R968='ФОРМУЛЫ!'!$E$3,(J954-J954/1.18),IF(Расчет!R968='ФОРМУЛЫ!'!$E$4,0,IF(Расчет!R968='ФОРМУЛЫ!'!$E$5,(J954-J954/1.1),X))))*Расчет!E968,2)</f>
        <v>0</v>
      </c>
      <c r="V954" s="3">
        <f>ROUND((J954-J954/1.18)*Расчет!E968,2)</f>
        <v>0</v>
      </c>
      <c r="W954" s="3">
        <f>ROUND(A954*Расчет!E968*0.21/365,2)</f>
        <v>0</v>
      </c>
      <c r="X954" s="3">
        <f t="shared" si="115"/>
        <v>0</v>
      </c>
      <c r="Y954" s="3">
        <f>IF(($Q$2-Расчет!X968)&gt;0,($Q$2-Расчет!X968),0)</f>
        <v>0</v>
      </c>
      <c r="Z954" s="3">
        <f t="shared" si="116"/>
        <v>0</v>
      </c>
      <c r="AA954" s="3">
        <f>IF(IF(Y954&gt;0,$Q$3-$Q$2,$Q$3-Расчет!X968)&gt;0,IF(Y954&gt;0,$Q$3-$Q$2,$Q$3-Расчет!X968),0)</f>
        <v>0</v>
      </c>
      <c r="AB954" s="3">
        <f t="shared" si="117"/>
        <v>0</v>
      </c>
      <c r="AC954" s="3">
        <f>IF(IF(AA954&gt;0,$Q$4-$Q$3,$Q$4-Расчет!X968)&gt;0,IF(AA954&gt;0,$Q$4-$Q$3,$Q$4-Расчет!X968),0)</f>
        <v>0</v>
      </c>
      <c r="AD954" s="3">
        <f t="shared" si="118"/>
        <v>0</v>
      </c>
      <c r="AE954" s="3">
        <f>IF(IF(AC954&gt;0,$Q$5-$Q$4,$Q$5-Расчет!X968)&gt;0,IF(AC954&gt;0,$Q$5-$Q$4,$Q$5-Расчет!X968),0)</f>
        <v>0</v>
      </c>
      <c r="AF954" s="3">
        <f t="shared" si="119"/>
        <v>0</v>
      </c>
      <c r="AG954" s="3">
        <f>IF(IF(AE954&gt;0,$Q$6-$Q$5,$Q$6-Расчет!X968)&gt;0,IF(AE954&gt;0,$Q$6-$Q$5,$Q$6-Расчет!X968),0)</f>
        <v>0</v>
      </c>
      <c r="AH954" s="3">
        <f t="shared" si="120"/>
        <v>0</v>
      </c>
    </row>
    <row r="955" spans="1:34" x14ac:dyDescent="0.25">
      <c r="A955" s="3">
        <f>IF(Расчет!H969='ФОРМУЛЫ!'!$B$4,Расчет!G969*Расчет!$N$28,IF(Расчет!H969='ФОРМУЛЫ!'!$B$5,Расчет!G969,IF(Расчет!H969='ФОРМУЛЫ!'!$B$6,Расчет!G969*Расчет!$O$28,0)))</f>
        <v>0</v>
      </c>
      <c r="B955" s="3">
        <f>A955*Расчет!E969</f>
        <v>0</v>
      </c>
      <c r="C955" s="3">
        <f>IF(Расчет!J969='ФОРМУЛЫ!'!$B$3,Расчет!G969*Расчет!I969/100,IF(Расчет!J969='ФОРМУЛЫ!'!$B$4,Расчет!I969*Расчет!$N$28,IF(Расчет!J969='ФОРМУЛЫ!'!$B$5,Расчет!I969,IF(Расчет!J969='ФОРМУЛЫ!'!$B$6,Расчет!I969*Расчет!$O$28,0))))</f>
        <v>0</v>
      </c>
      <c r="D955" s="3">
        <f>C955*Расчет!E969</f>
        <v>0</v>
      </c>
      <c r="E955" s="3">
        <f t="shared" si="113"/>
        <v>0</v>
      </c>
      <c r="F955" s="3">
        <f>E955*Расчет!E969</f>
        <v>0</v>
      </c>
      <c r="G955" s="3">
        <f>IF(Расчет!M969="",'ФОРМУЛЫ!'!E955*(100+Расчет!$M$28)/100,'ФОРМУЛЫ!'!E955*(100+Расчет!M969)/100)</f>
        <v>0</v>
      </c>
      <c r="H955" s="7">
        <f>IF(Расчет!M969="",ROUND(Расчет!K969*(1+Расчет!$M$28/100),0),ROUND(Расчет!K969*(1+Расчет!M969/100),0))</f>
        <v>0</v>
      </c>
      <c r="I955" s="7">
        <f>IF(Расчет!M969="",(Расчет!$M$28+100)/100,(Расчет!M969+100)/100)</f>
        <v>1.2</v>
      </c>
      <c r="J955" s="5">
        <f>IF(Расчет!P969="",IF($O$16=0,'ФОРМУЛЫ!'!H955,ROUND(Расчет!K969*'ФОРМУЛЫ!'!I955+L955,0)),Расчет!P969)</f>
        <v>0</v>
      </c>
      <c r="K955" s="5">
        <f>J955*Расчет!E969</f>
        <v>0</v>
      </c>
      <c r="L955" s="3">
        <f>IF($O$16=0,0,$M$16*(Расчет!K969/$O$16))</f>
        <v>0</v>
      </c>
      <c r="O955" s="3">
        <f>IF(Расчет!P969=0,Расчет!L969,0)</f>
        <v>0</v>
      </c>
      <c r="P955" s="12">
        <f t="shared" si="114"/>
        <v>0</v>
      </c>
      <c r="Q955" s="3">
        <f>IF(Расчет!H969='ФОРМУЛЫ!'!$B$5,'ФОРМУЛЫ!'!A955,0)</f>
        <v>0</v>
      </c>
      <c r="R955" s="3">
        <f>IF(Расчет!H969='ФОРМУЛЫ!'!$B$4,'ФОРМУЛЫ!'!A955,0)</f>
        <v>0</v>
      </c>
      <c r="S955" s="3">
        <f>IF(Расчет!H969='ФОРМУЛЫ!'!$B$6,'ФОРМУЛЫ!'!A955,0)</f>
        <v>0</v>
      </c>
      <c r="T955" s="5">
        <f>ROUND((IF(Расчет!R969='ФОРМУЛЫ!'!$E$3,(A955-A955/1.18),IF(Расчет!R969='ФОРМУЛЫ!'!$E$4,0,IF(Расчет!R969='ФОРМУЛЫ!'!$E$5,(A955-A955/1.1),X))))*Расчет!E969,2)</f>
        <v>0</v>
      </c>
      <c r="U955" s="3">
        <f>ROUND((IF(Расчет!R969='ФОРМУЛЫ!'!$E$3,(J955-J955/1.18),IF(Расчет!R969='ФОРМУЛЫ!'!$E$4,0,IF(Расчет!R969='ФОРМУЛЫ!'!$E$5,(J955-J955/1.1),X))))*Расчет!E969,2)</f>
        <v>0</v>
      </c>
      <c r="V955" s="3">
        <f>ROUND((J955-J955/1.18)*Расчет!E969,2)</f>
        <v>0</v>
      </c>
      <c r="W955" s="3">
        <f>ROUND(A955*Расчет!E969*0.21/365,2)</f>
        <v>0</v>
      </c>
      <c r="X955" s="3">
        <f t="shared" si="115"/>
        <v>0</v>
      </c>
      <c r="Y955" s="3">
        <f>IF(($Q$2-Расчет!X969)&gt;0,($Q$2-Расчет!X969),0)</f>
        <v>0</v>
      </c>
      <c r="Z955" s="3">
        <f t="shared" si="116"/>
        <v>0</v>
      </c>
      <c r="AA955" s="3">
        <f>IF(IF(Y955&gt;0,$Q$3-$Q$2,$Q$3-Расчет!X969)&gt;0,IF(Y955&gt;0,$Q$3-$Q$2,$Q$3-Расчет!X969),0)</f>
        <v>0</v>
      </c>
      <c r="AB955" s="3">
        <f t="shared" si="117"/>
        <v>0</v>
      </c>
      <c r="AC955" s="3">
        <f>IF(IF(AA955&gt;0,$Q$4-$Q$3,$Q$4-Расчет!X969)&gt;0,IF(AA955&gt;0,$Q$4-$Q$3,$Q$4-Расчет!X969),0)</f>
        <v>0</v>
      </c>
      <c r="AD955" s="3">
        <f t="shared" si="118"/>
        <v>0</v>
      </c>
      <c r="AE955" s="3">
        <f>IF(IF(AC955&gt;0,$Q$5-$Q$4,$Q$5-Расчет!X969)&gt;0,IF(AC955&gt;0,$Q$5-$Q$4,$Q$5-Расчет!X969),0)</f>
        <v>0</v>
      </c>
      <c r="AF955" s="3">
        <f t="shared" si="119"/>
        <v>0</v>
      </c>
      <c r="AG955" s="3">
        <f>IF(IF(AE955&gt;0,$Q$6-$Q$5,$Q$6-Расчет!X969)&gt;0,IF(AE955&gt;0,$Q$6-$Q$5,$Q$6-Расчет!X969),0)</f>
        <v>0</v>
      </c>
      <c r="AH955" s="3">
        <f t="shared" si="120"/>
        <v>0</v>
      </c>
    </row>
    <row r="956" spans="1:34" x14ac:dyDescent="0.25">
      <c r="A956" s="3">
        <f>IF(Расчет!H970='ФОРМУЛЫ!'!$B$4,Расчет!G970*Расчет!$N$28,IF(Расчет!H970='ФОРМУЛЫ!'!$B$5,Расчет!G970,IF(Расчет!H970='ФОРМУЛЫ!'!$B$6,Расчет!G970*Расчет!$O$28,0)))</f>
        <v>0</v>
      </c>
      <c r="B956" s="3">
        <f>A956*Расчет!E970</f>
        <v>0</v>
      </c>
      <c r="C956" s="3">
        <f>IF(Расчет!J970='ФОРМУЛЫ!'!$B$3,Расчет!G970*Расчет!I970/100,IF(Расчет!J970='ФОРМУЛЫ!'!$B$4,Расчет!I970*Расчет!$N$28,IF(Расчет!J970='ФОРМУЛЫ!'!$B$5,Расчет!I970,IF(Расчет!J970='ФОРМУЛЫ!'!$B$6,Расчет!I970*Расчет!$O$28,0))))</f>
        <v>0</v>
      </c>
      <c r="D956" s="3">
        <f>C956*Расчет!E970</f>
        <v>0</v>
      </c>
      <c r="E956" s="3">
        <f t="shared" si="113"/>
        <v>0</v>
      </c>
      <c r="F956" s="3">
        <f>E956*Расчет!E970</f>
        <v>0</v>
      </c>
      <c r="G956" s="3">
        <f>IF(Расчет!M970="",'ФОРМУЛЫ!'!E956*(100+Расчет!$M$28)/100,'ФОРМУЛЫ!'!E956*(100+Расчет!M970)/100)</f>
        <v>0</v>
      </c>
      <c r="H956" s="7">
        <f>IF(Расчет!M970="",ROUND(Расчет!K970*(1+Расчет!$M$28/100),0),ROUND(Расчет!K970*(1+Расчет!M970/100),0))</f>
        <v>0</v>
      </c>
      <c r="I956" s="7">
        <f>IF(Расчет!M970="",(Расчет!$M$28+100)/100,(Расчет!M970+100)/100)</f>
        <v>1.2</v>
      </c>
      <c r="J956" s="5">
        <f>IF(Расчет!P970="",IF($O$16=0,'ФОРМУЛЫ!'!H956,ROUND(Расчет!K970*'ФОРМУЛЫ!'!I956+L956,0)),Расчет!P970)</f>
        <v>0</v>
      </c>
      <c r="K956" s="5">
        <f>J956*Расчет!E970</f>
        <v>0</v>
      </c>
      <c r="L956" s="3">
        <f>IF($O$16=0,0,$M$16*(Расчет!K970/$O$16))</f>
        <v>0</v>
      </c>
      <c r="O956" s="3">
        <f>IF(Расчет!P970=0,Расчет!L970,0)</f>
        <v>0</v>
      </c>
      <c r="P956" s="12">
        <f t="shared" si="114"/>
        <v>0</v>
      </c>
      <c r="Q956" s="3">
        <f>IF(Расчет!H970='ФОРМУЛЫ!'!$B$5,'ФОРМУЛЫ!'!A956,0)</f>
        <v>0</v>
      </c>
      <c r="R956" s="3">
        <f>IF(Расчет!H970='ФОРМУЛЫ!'!$B$4,'ФОРМУЛЫ!'!A956,0)</f>
        <v>0</v>
      </c>
      <c r="S956" s="3">
        <f>IF(Расчет!H970='ФОРМУЛЫ!'!$B$6,'ФОРМУЛЫ!'!A956,0)</f>
        <v>0</v>
      </c>
      <c r="T956" s="5">
        <f>ROUND((IF(Расчет!R970='ФОРМУЛЫ!'!$E$3,(A956-A956/1.18),IF(Расчет!R970='ФОРМУЛЫ!'!$E$4,0,IF(Расчет!R970='ФОРМУЛЫ!'!$E$5,(A956-A956/1.1),X))))*Расчет!E970,2)</f>
        <v>0</v>
      </c>
      <c r="U956" s="3">
        <f>ROUND((IF(Расчет!R970='ФОРМУЛЫ!'!$E$3,(J956-J956/1.18),IF(Расчет!R970='ФОРМУЛЫ!'!$E$4,0,IF(Расчет!R970='ФОРМУЛЫ!'!$E$5,(J956-J956/1.1),X))))*Расчет!E970,2)</f>
        <v>0</v>
      </c>
      <c r="V956" s="3">
        <f>ROUND((J956-J956/1.18)*Расчет!E970,2)</f>
        <v>0</v>
      </c>
      <c r="W956" s="3">
        <f>ROUND(A956*Расчет!E970*0.21/365,2)</f>
        <v>0</v>
      </c>
      <c r="X956" s="3">
        <f t="shared" si="115"/>
        <v>0</v>
      </c>
      <c r="Y956" s="3">
        <f>IF(($Q$2-Расчет!X970)&gt;0,($Q$2-Расчет!X970),0)</f>
        <v>0</v>
      </c>
      <c r="Z956" s="3">
        <f t="shared" si="116"/>
        <v>0</v>
      </c>
      <c r="AA956" s="3">
        <f>IF(IF(Y956&gt;0,$Q$3-$Q$2,$Q$3-Расчет!X970)&gt;0,IF(Y956&gt;0,$Q$3-$Q$2,$Q$3-Расчет!X970),0)</f>
        <v>0</v>
      </c>
      <c r="AB956" s="3">
        <f t="shared" si="117"/>
        <v>0</v>
      </c>
      <c r="AC956" s="3">
        <f>IF(IF(AA956&gt;0,$Q$4-$Q$3,$Q$4-Расчет!X970)&gt;0,IF(AA956&gt;0,$Q$4-$Q$3,$Q$4-Расчет!X970),0)</f>
        <v>0</v>
      </c>
      <c r="AD956" s="3">
        <f t="shared" si="118"/>
        <v>0</v>
      </c>
      <c r="AE956" s="3">
        <f>IF(IF(AC956&gt;0,$Q$5-$Q$4,$Q$5-Расчет!X970)&gt;0,IF(AC956&gt;0,$Q$5-$Q$4,$Q$5-Расчет!X970),0)</f>
        <v>0</v>
      </c>
      <c r="AF956" s="3">
        <f t="shared" si="119"/>
        <v>0</v>
      </c>
      <c r="AG956" s="3">
        <f>IF(IF(AE956&gt;0,$Q$6-$Q$5,$Q$6-Расчет!X970)&gt;0,IF(AE956&gt;0,$Q$6-$Q$5,$Q$6-Расчет!X970),0)</f>
        <v>0</v>
      </c>
      <c r="AH956" s="3">
        <f t="shared" si="120"/>
        <v>0</v>
      </c>
    </row>
    <row r="957" spans="1:34" x14ac:dyDescent="0.25">
      <c r="A957" s="3">
        <f>IF(Расчет!H971='ФОРМУЛЫ!'!$B$4,Расчет!G971*Расчет!$N$28,IF(Расчет!H971='ФОРМУЛЫ!'!$B$5,Расчет!G971,IF(Расчет!H971='ФОРМУЛЫ!'!$B$6,Расчет!G971*Расчет!$O$28,0)))</f>
        <v>0</v>
      </c>
      <c r="B957" s="3">
        <f>A957*Расчет!E971</f>
        <v>0</v>
      </c>
      <c r="C957" s="3">
        <f>IF(Расчет!J971='ФОРМУЛЫ!'!$B$3,Расчет!G971*Расчет!I971/100,IF(Расчет!J971='ФОРМУЛЫ!'!$B$4,Расчет!I971*Расчет!$N$28,IF(Расчет!J971='ФОРМУЛЫ!'!$B$5,Расчет!I971,IF(Расчет!J971='ФОРМУЛЫ!'!$B$6,Расчет!I971*Расчет!$O$28,0))))</f>
        <v>0</v>
      </c>
      <c r="D957" s="3">
        <f>C957*Расчет!E971</f>
        <v>0</v>
      </c>
      <c r="E957" s="3">
        <f t="shared" si="113"/>
        <v>0</v>
      </c>
      <c r="F957" s="3">
        <f>E957*Расчет!E971</f>
        <v>0</v>
      </c>
      <c r="G957" s="3">
        <f>IF(Расчет!M971="",'ФОРМУЛЫ!'!E957*(100+Расчет!$M$28)/100,'ФОРМУЛЫ!'!E957*(100+Расчет!M971)/100)</f>
        <v>0</v>
      </c>
      <c r="H957" s="7">
        <f>IF(Расчет!M971="",ROUND(Расчет!K971*(1+Расчет!$M$28/100),0),ROUND(Расчет!K971*(1+Расчет!M971/100),0))</f>
        <v>0</v>
      </c>
      <c r="I957" s="7">
        <f>IF(Расчет!M971="",(Расчет!$M$28+100)/100,(Расчет!M971+100)/100)</f>
        <v>1.2</v>
      </c>
      <c r="J957" s="5">
        <f>IF(Расчет!P971="",IF($O$16=0,'ФОРМУЛЫ!'!H957,ROUND(Расчет!K971*'ФОРМУЛЫ!'!I957+L957,0)),Расчет!P971)</f>
        <v>0</v>
      </c>
      <c r="K957" s="5">
        <f>J957*Расчет!E971</f>
        <v>0</v>
      </c>
      <c r="L957" s="3">
        <f>IF($O$16=0,0,$M$16*(Расчет!K971/$O$16))</f>
        <v>0</v>
      </c>
      <c r="O957" s="3">
        <f>IF(Расчет!P971=0,Расчет!L971,0)</f>
        <v>0</v>
      </c>
      <c r="P957" s="12">
        <f t="shared" si="114"/>
        <v>0</v>
      </c>
      <c r="Q957" s="3">
        <f>IF(Расчет!H971='ФОРМУЛЫ!'!$B$5,'ФОРМУЛЫ!'!A957,0)</f>
        <v>0</v>
      </c>
      <c r="R957" s="3">
        <f>IF(Расчет!H971='ФОРМУЛЫ!'!$B$4,'ФОРМУЛЫ!'!A957,0)</f>
        <v>0</v>
      </c>
      <c r="S957" s="3">
        <f>IF(Расчет!H971='ФОРМУЛЫ!'!$B$6,'ФОРМУЛЫ!'!A957,0)</f>
        <v>0</v>
      </c>
      <c r="T957" s="5">
        <f>ROUND((IF(Расчет!R971='ФОРМУЛЫ!'!$E$3,(A957-A957/1.18),IF(Расчет!R971='ФОРМУЛЫ!'!$E$4,0,IF(Расчет!R971='ФОРМУЛЫ!'!$E$5,(A957-A957/1.1),X))))*Расчет!E971,2)</f>
        <v>0</v>
      </c>
      <c r="U957" s="3">
        <f>ROUND((IF(Расчет!R971='ФОРМУЛЫ!'!$E$3,(J957-J957/1.18),IF(Расчет!R971='ФОРМУЛЫ!'!$E$4,0,IF(Расчет!R971='ФОРМУЛЫ!'!$E$5,(J957-J957/1.1),X))))*Расчет!E971,2)</f>
        <v>0</v>
      </c>
      <c r="V957" s="3">
        <f>ROUND((J957-J957/1.18)*Расчет!E971,2)</f>
        <v>0</v>
      </c>
      <c r="W957" s="3">
        <f>ROUND(A957*Расчет!E971*0.21/365,2)</f>
        <v>0</v>
      </c>
      <c r="X957" s="3">
        <f t="shared" si="115"/>
        <v>0</v>
      </c>
      <c r="Y957" s="3">
        <f>IF(($Q$2-Расчет!X971)&gt;0,($Q$2-Расчет!X971),0)</f>
        <v>0</v>
      </c>
      <c r="Z957" s="3">
        <f t="shared" si="116"/>
        <v>0</v>
      </c>
      <c r="AA957" s="3">
        <f>IF(IF(Y957&gt;0,$Q$3-$Q$2,$Q$3-Расчет!X971)&gt;0,IF(Y957&gt;0,$Q$3-$Q$2,$Q$3-Расчет!X971),0)</f>
        <v>0</v>
      </c>
      <c r="AB957" s="3">
        <f t="shared" si="117"/>
        <v>0</v>
      </c>
      <c r="AC957" s="3">
        <f>IF(IF(AA957&gt;0,$Q$4-$Q$3,$Q$4-Расчет!X971)&gt;0,IF(AA957&gt;0,$Q$4-$Q$3,$Q$4-Расчет!X971),0)</f>
        <v>0</v>
      </c>
      <c r="AD957" s="3">
        <f t="shared" si="118"/>
        <v>0</v>
      </c>
      <c r="AE957" s="3">
        <f>IF(IF(AC957&gt;0,$Q$5-$Q$4,$Q$5-Расчет!X971)&gt;0,IF(AC957&gt;0,$Q$5-$Q$4,$Q$5-Расчет!X971),0)</f>
        <v>0</v>
      </c>
      <c r="AF957" s="3">
        <f t="shared" si="119"/>
        <v>0</v>
      </c>
      <c r="AG957" s="3">
        <f>IF(IF(AE957&gt;0,$Q$6-$Q$5,$Q$6-Расчет!X971)&gt;0,IF(AE957&gt;0,$Q$6-$Q$5,$Q$6-Расчет!X971),0)</f>
        <v>0</v>
      </c>
      <c r="AH957" s="3">
        <f t="shared" si="120"/>
        <v>0</v>
      </c>
    </row>
    <row r="958" spans="1:34" x14ac:dyDescent="0.25">
      <c r="A958" s="3">
        <f>IF(Расчет!H972='ФОРМУЛЫ!'!$B$4,Расчет!G972*Расчет!$N$28,IF(Расчет!H972='ФОРМУЛЫ!'!$B$5,Расчет!G972,IF(Расчет!H972='ФОРМУЛЫ!'!$B$6,Расчет!G972*Расчет!$O$28,0)))</f>
        <v>0</v>
      </c>
      <c r="B958" s="3">
        <f>A958*Расчет!E972</f>
        <v>0</v>
      </c>
      <c r="C958" s="3">
        <f>IF(Расчет!J972='ФОРМУЛЫ!'!$B$3,Расчет!G972*Расчет!I972/100,IF(Расчет!J972='ФОРМУЛЫ!'!$B$4,Расчет!I972*Расчет!$N$28,IF(Расчет!J972='ФОРМУЛЫ!'!$B$5,Расчет!I972,IF(Расчет!J972='ФОРМУЛЫ!'!$B$6,Расчет!I972*Расчет!$O$28,0))))</f>
        <v>0</v>
      </c>
      <c r="D958" s="3">
        <f>C958*Расчет!E972</f>
        <v>0</v>
      </c>
      <c r="E958" s="3">
        <f t="shared" si="113"/>
        <v>0</v>
      </c>
      <c r="F958" s="3">
        <f>E958*Расчет!E972</f>
        <v>0</v>
      </c>
      <c r="G958" s="3">
        <f>IF(Расчет!M972="",'ФОРМУЛЫ!'!E958*(100+Расчет!$M$28)/100,'ФОРМУЛЫ!'!E958*(100+Расчет!M972)/100)</f>
        <v>0</v>
      </c>
      <c r="H958" s="7">
        <f>IF(Расчет!M972="",ROUND(Расчет!K972*(1+Расчет!$M$28/100),0),ROUND(Расчет!K972*(1+Расчет!M972/100),0))</f>
        <v>0</v>
      </c>
      <c r="I958" s="7">
        <f>IF(Расчет!M972="",(Расчет!$M$28+100)/100,(Расчет!M972+100)/100)</f>
        <v>1.2</v>
      </c>
      <c r="J958" s="5">
        <f>IF(Расчет!P972="",IF($O$16=0,'ФОРМУЛЫ!'!H958,ROUND(Расчет!K972*'ФОРМУЛЫ!'!I958+L958,0)),Расчет!P972)</f>
        <v>0</v>
      </c>
      <c r="K958" s="5">
        <f>J958*Расчет!E972</f>
        <v>0</v>
      </c>
      <c r="L958" s="3">
        <f>IF($O$16=0,0,$M$16*(Расчет!K972/$O$16))</f>
        <v>0</v>
      </c>
      <c r="O958" s="3">
        <f>IF(Расчет!P972=0,Расчет!L972,0)</f>
        <v>0</v>
      </c>
      <c r="P958" s="12">
        <f t="shared" si="114"/>
        <v>0</v>
      </c>
      <c r="Q958" s="3">
        <f>IF(Расчет!H972='ФОРМУЛЫ!'!$B$5,'ФОРМУЛЫ!'!A958,0)</f>
        <v>0</v>
      </c>
      <c r="R958" s="3">
        <f>IF(Расчет!H972='ФОРМУЛЫ!'!$B$4,'ФОРМУЛЫ!'!A958,0)</f>
        <v>0</v>
      </c>
      <c r="S958" s="3">
        <f>IF(Расчет!H972='ФОРМУЛЫ!'!$B$6,'ФОРМУЛЫ!'!A958,0)</f>
        <v>0</v>
      </c>
      <c r="T958" s="5">
        <f>ROUND((IF(Расчет!R972='ФОРМУЛЫ!'!$E$3,(A958-A958/1.18),IF(Расчет!R972='ФОРМУЛЫ!'!$E$4,0,IF(Расчет!R972='ФОРМУЛЫ!'!$E$5,(A958-A958/1.1),X))))*Расчет!E972,2)</f>
        <v>0</v>
      </c>
      <c r="U958" s="3">
        <f>ROUND((IF(Расчет!R972='ФОРМУЛЫ!'!$E$3,(J958-J958/1.18),IF(Расчет!R972='ФОРМУЛЫ!'!$E$4,0,IF(Расчет!R972='ФОРМУЛЫ!'!$E$5,(J958-J958/1.1),X))))*Расчет!E972,2)</f>
        <v>0</v>
      </c>
      <c r="V958" s="3">
        <f>ROUND((J958-J958/1.18)*Расчет!E972,2)</f>
        <v>0</v>
      </c>
      <c r="W958" s="3">
        <f>ROUND(A958*Расчет!E972*0.21/365,2)</f>
        <v>0</v>
      </c>
      <c r="X958" s="3">
        <f t="shared" si="115"/>
        <v>0</v>
      </c>
      <c r="Y958" s="3">
        <f>IF(($Q$2-Расчет!X972)&gt;0,($Q$2-Расчет!X972),0)</f>
        <v>0</v>
      </c>
      <c r="Z958" s="3">
        <f t="shared" si="116"/>
        <v>0</v>
      </c>
      <c r="AA958" s="3">
        <f>IF(IF(Y958&gt;0,$Q$3-$Q$2,$Q$3-Расчет!X972)&gt;0,IF(Y958&gt;0,$Q$3-$Q$2,$Q$3-Расчет!X972),0)</f>
        <v>0</v>
      </c>
      <c r="AB958" s="3">
        <f t="shared" si="117"/>
        <v>0</v>
      </c>
      <c r="AC958" s="3">
        <f>IF(IF(AA958&gt;0,$Q$4-$Q$3,$Q$4-Расчет!X972)&gt;0,IF(AA958&gt;0,$Q$4-$Q$3,$Q$4-Расчет!X972),0)</f>
        <v>0</v>
      </c>
      <c r="AD958" s="3">
        <f t="shared" si="118"/>
        <v>0</v>
      </c>
      <c r="AE958" s="3">
        <f>IF(IF(AC958&gt;0,$Q$5-$Q$4,$Q$5-Расчет!X972)&gt;0,IF(AC958&gt;0,$Q$5-$Q$4,$Q$5-Расчет!X972),0)</f>
        <v>0</v>
      </c>
      <c r="AF958" s="3">
        <f t="shared" si="119"/>
        <v>0</v>
      </c>
      <c r="AG958" s="3">
        <f>IF(IF(AE958&gt;0,$Q$6-$Q$5,$Q$6-Расчет!X972)&gt;0,IF(AE958&gt;0,$Q$6-$Q$5,$Q$6-Расчет!X972),0)</f>
        <v>0</v>
      </c>
      <c r="AH958" s="3">
        <f t="shared" si="120"/>
        <v>0</v>
      </c>
    </row>
    <row r="959" spans="1:34" x14ac:dyDescent="0.25">
      <c r="A959" s="3">
        <f>IF(Расчет!H973='ФОРМУЛЫ!'!$B$4,Расчет!G973*Расчет!$N$28,IF(Расчет!H973='ФОРМУЛЫ!'!$B$5,Расчет!G973,IF(Расчет!H973='ФОРМУЛЫ!'!$B$6,Расчет!G973*Расчет!$O$28,0)))</f>
        <v>0</v>
      </c>
      <c r="B959" s="3">
        <f>A959*Расчет!E973</f>
        <v>0</v>
      </c>
      <c r="C959" s="3">
        <f>IF(Расчет!J973='ФОРМУЛЫ!'!$B$3,Расчет!G973*Расчет!I973/100,IF(Расчет!J973='ФОРМУЛЫ!'!$B$4,Расчет!I973*Расчет!$N$28,IF(Расчет!J973='ФОРМУЛЫ!'!$B$5,Расчет!I973,IF(Расчет!J973='ФОРМУЛЫ!'!$B$6,Расчет!I973*Расчет!$O$28,0))))</f>
        <v>0</v>
      </c>
      <c r="D959" s="3">
        <f>C959*Расчет!E973</f>
        <v>0</v>
      </c>
      <c r="E959" s="3">
        <f t="shared" si="113"/>
        <v>0</v>
      </c>
      <c r="F959" s="3">
        <f>E959*Расчет!E973</f>
        <v>0</v>
      </c>
      <c r="G959" s="3">
        <f>IF(Расчет!M973="",'ФОРМУЛЫ!'!E959*(100+Расчет!$M$28)/100,'ФОРМУЛЫ!'!E959*(100+Расчет!M973)/100)</f>
        <v>0</v>
      </c>
      <c r="H959" s="7">
        <f>IF(Расчет!M973="",ROUND(Расчет!K973*(1+Расчет!$M$28/100),0),ROUND(Расчет!K973*(1+Расчет!M973/100),0))</f>
        <v>0</v>
      </c>
      <c r="I959" s="7">
        <f>IF(Расчет!M973="",(Расчет!$M$28+100)/100,(Расчет!M973+100)/100)</f>
        <v>1.2</v>
      </c>
      <c r="J959" s="5">
        <f>IF(Расчет!P973="",IF($O$16=0,'ФОРМУЛЫ!'!H959,ROUND(Расчет!K973*'ФОРМУЛЫ!'!I959+L959,0)),Расчет!P973)</f>
        <v>0</v>
      </c>
      <c r="K959" s="5">
        <f>J959*Расчет!E973</f>
        <v>0</v>
      </c>
      <c r="L959" s="3">
        <f>IF($O$16=0,0,$M$16*(Расчет!K973/$O$16))</f>
        <v>0</v>
      </c>
      <c r="O959" s="3">
        <f>IF(Расчет!P973=0,Расчет!L973,0)</f>
        <v>0</v>
      </c>
      <c r="P959" s="12">
        <f t="shared" si="114"/>
        <v>0</v>
      </c>
      <c r="Q959" s="3">
        <f>IF(Расчет!H973='ФОРМУЛЫ!'!$B$5,'ФОРМУЛЫ!'!A959,0)</f>
        <v>0</v>
      </c>
      <c r="R959" s="3">
        <f>IF(Расчет!H973='ФОРМУЛЫ!'!$B$4,'ФОРМУЛЫ!'!A959,0)</f>
        <v>0</v>
      </c>
      <c r="S959" s="3">
        <f>IF(Расчет!H973='ФОРМУЛЫ!'!$B$6,'ФОРМУЛЫ!'!A959,0)</f>
        <v>0</v>
      </c>
      <c r="T959" s="5">
        <f>ROUND((IF(Расчет!R973='ФОРМУЛЫ!'!$E$3,(A959-A959/1.18),IF(Расчет!R973='ФОРМУЛЫ!'!$E$4,0,IF(Расчет!R973='ФОРМУЛЫ!'!$E$5,(A959-A959/1.1),X))))*Расчет!E973,2)</f>
        <v>0</v>
      </c>
      <c r="U959" s="3">
        <f>ROUND((IF(Расчет!R973='ФОРМУЛЫ!'!$E$3,(J959-J959/1.18),IF(Расчет!R973='ФОРМУЛЫ!'!$E$4,0,IF(Расчет!R973='ФОРМУЛЫ!'!$E$5,(J959-J959/1.1),X))))*Расчет!E973,2)</f>
        <v>0</v>
      </c>
      <c r="V959" s="3">
        <f>ROUND((J959-J959/1.18)*Расчет!E973,2)</f>
        <v>0</v>
      </c>
      <c r="W959" s="3">
        <f>ROUND(A959*Расчет!E973*0.21/365,2)</f>
        <v>0</v>
      </c>
      <c r="X959" s="3">
        <f t="shared" si="115"/>
        <v>0</v>
      </c>
      <c r="Y959" s="3">
        <f>IF(($Q$2-Расчет!X973)&gt;0,($Q$2-Расчет!X973),0)</f>
        <v>0</v>
      </c>
      <c r="Z959" s="3">
        <f t="shared" si="116"/>
        <v>0</v>
      </c>
      <c r="AA959" s="3">
        <f>IF(IF(Y959&gt;0,$Q$3-$Q$2,$Q$3-Расчет!X973)&gt;0,IF(Y959&gt;0,$Q$3-$Q$2,$Q$3-Расчет!X973),0)</f>
        <v>0</v>
      </c>
      <c r="AB959" s="3">
        <f t="shared" si="117"/>
        <v>0</v>
      </c>
      <c r="AC959" s="3">
        <f>IF(IF(AA959&gt;0,$Q$4-$Q$3,$Q$4-Расчет!X973)&gt;0,IF(AA959&gt;0,$Q$4-$Q$3,$Q$4-Расчет!X973),0)</f>
        <v>0</v>
      </c>
      <c r="AD959" s="3">
        <f t="shared" si="118"/>
        <v>0</v>
      </c>
      <c r="AE959" s="3">
        <f>IF(IF(AC959&gt;0,$Q$5-$Q$4,$Q$5-Расчет!X973)&gt;0,IF(AC959&gt;0,$Q$5-$Q$4,$Q$5-Расчет!X973),0)</f>
        <v>0</v>
      </c>
      <c r="AF959" s="3">
        <f t="shared" si="119"/>
        <v>0</v>
      </c>
      <c r="AG959" s="3">
        <f>IF(IF(AE959&gt;0,$Q$6-$Q$5,$Q$6-Расчет!X973)&gt;0,IF(AE959&gt;0,$Q$6-$Q$5,$Q$6-Расчет!X973),0)</f>
        <v>0</v>
      </c>
      <c r="AH959" s="3">
        <f t="shared" si="120"/>
        <v>0</v>
      </c>
    </row>
    <row r="960" spans="1:34" x14ac:dyDescent="0.25">
      <c r="A960" s="3">
        <f>IF(Расчет!H974='ФОРМУЛЫ!'!$B$4,Расчет!G974*Расчет!$N$28,IF(Расчет!H974='ФОРМУЛЫ!'!$B$5,Расчет!G974,IF(Расчет!H974='ФОРМУЛЫ!'!$B$6,Расчет!G974*Расчет!$O$28,0)))</f>
        <v>0</v>
      </c>
      <c r="B960" s="3">
        <f>A960*Расчет!E974</f>
        <v>0</v>
      </c>
      <c r="C960" s="3">
        <f>IF(Расчет!J974='ФОРМУЛЫ!'!$B$3,Расчет!G974*Расчет!I974/100,IF(Расчет!J974='ФОРМУЛЫ!'!$B$4,Расчет!I974*Расчет!$N$28,IF(Расчет!J974='ФОРМУЛЫ!'!$B$5,Расчет!I974,IF(Расчет!J974='ФОРМУЛЫ!'!$B$6,Расчет!I974*Расчет!$O$28,0))))</f>
        <v>0</v>
      </c>
      <c r="D960" s="3">
        <f>C960*Расчет!E974</f>
        <v>0</v>
      </c>
      <c r="E960" s="3">
        <f t="shared" si="113"/>
        <v>0</v>
      </c>
      <c r="F960" s="3">
        <f>E960*Расчет!E974</f>
        <v>0</v>
      </c>
      <c r="G960" s="3">
        <f>IF(Расчет!M974="",'ФОРМУЛЫ!'!E960*(100+Расчет!$M$28)/100,'ФОРМУЛЫ!'!E960*(100+Расчет!M974)/100)</f>
        <v>0</v>
      </c>
      <c r="H960" s="7">
        <f>IF(Расчет!M974="",ROUND(Расчет!K974*(1+Расчет!$M$28/100),0),ROUND(Расчет!K974*(1+Расчет!M974/100),0))</f>
        <v>0</v>
      </c>
      <c r="I960" s="7">
        <f>IF(Расчет!M974="",(Расчет!$M$28+100)/100,(Расчет!M974+100)/100)</f>
        <v>1.2</v>
      </c>
      <c r="J960" s="5">
        <f>IF(Расчет!P974="",IF($O$16=0,'ФОРМУЛЫ!'!H960,ROUND(Расчет!K974*'ФОРМУЛЫ!'!I960+L960,0)),Расчет!P974)</f>
        <v>0</v>
      </c>
      <c r="K960" s="5">
        <f>J960*Расчет!E974</f>
        <v>0</v>
      </c>
      <c r="L960" s="3">
        <f>IF($O$16=0,0,$M$16*(Расчет!K974/$O$16))</f>
        <v>0</v>
      </c>
      <c r="O960" s="3">
        <f>IF(Расчет!P974=0,Расчет!L974,0)</f>
        <v>0</v>
      </c>
      <c r="P960" s="12">
        <f t="shared" si="114"/>
        <v>0</v>
      </c>
      <c r="Q960" s="3">
        <f>IF(Расчет!H974='ФОРМУЛЫ!'!$B$5,'ФОРМУЛЫ!'!A960,0)</f>
        <v>0</v>
      </c>
      <c r="R960" s="3">
        <f>IF(Расчет!H974='ФОРМУЛЫ!'!$B$4,'ФОРМУЛЫ!'!A960,0)</f>
        <v>0</v>
      </c>
      <c r="S960" s="3">
        <f>IF(Расчет!H974='ФОРМУЛЫ!'!$B$6,'ФОРМУЛЫ!'!A960,0)</f>
        <v>0</v>
      </c>
      <c r="T960" s="5">
        <f>ROUND((IF(Расчет!R974='ФОРМУЛЫ!'!$E$3,(A960-A960/1.18),IF(Расчет!R974='ФОРМУЛЫ!'!$E$4,0,IF(Расчет!R974='ФОРМУЛЫ!'!$E$5,(A960-A960/1.1),X))))*Расчет!E974,2)</f>
        <v>0</v>
      </c>
      <c r="U960" s="3">
        <f>ROUND((IF(Расчет!R974='ФОРМУЛЫ!'!$E$3,(J960-J960/1.18),IF(Расчет!R974='ФОРМУЛЫ!'!$E$4,0,IF(Расчет!R974='ФОРМУЛЫ!'!$E$5,(J960-J960/1.1),X))))*Расчет!E974,2)</f>
        <v>0</v>
      </c>
      <c r="V960" s="3">
        <f>ROUND((J960-J960/1.18)*Расчет!E974,2)</f>
        <v>0</v>
      </c>
      <c r="W960" s="3">
        <f>ROUND(A960*Расчет!E974*0.21/365,2)</f>
        <v>0</v>
      </c>
      <c r="X960" s="3">
        <f t="shared" si="115"/>
        <v>0</v>
      </c>
      <c r="Y960" s="3">
        <f>IF(($Q$2-Расчет!X974)&gt;0,($Q$2-Расчет!X974),0)</f>
        <v>0</v>
      </c>
      <c r="Z960" s="3">
        <f t="shared" si="116"/>
        <v>0</v>
      </c>
      <c r="AA960" s="3">
        <f>IF(IF(Y960&gt;0,$Q$3-$Q$2,$Q$3-Расчет!X974)&gt;0,IF(Y960&gt;0,$Q$3-$Q$2,$Q$3-Расчет!X974),0)</f>
        <v>0</v>
      </c>
      <c r="AB960" s="3">
        <f t="shared" si="117"/>
        <v>0</v>
      </c>
      <c r="AC960" s="3">
        <f>IF(IF(AA960&gt;0,$Q$4-$Q$3,$Q$4-Расчет!X974)&gt;0,IF(AA960&gt;0,$Q$4-$Q$3,$Q$4-Расчет!X974),0)</f>
        <v>0</v>
      </c>
      <c r="AD960" s="3">
        <f t="shared" si="118"/>
        <v>0</v>
      </c>
      <c r="AE960" s="3">
        <f>IF(IF(AC960&gt;0,$Q$5-$Q$4,$Q$5-Расчет!X974)&gt;0,IF(AC960&gt;0,$Q$5-$Q$4,$Q$5-Расчет!X974),0)</f>
        <v>0</v>
      </c>
      <c r="AF960" s="3">
        <f t="shared" si="119"/>
        <v>0</v>
      </c>
      <c r="AG960" s="3">
        <f>IF(IF(AE960&gt;0,$Q$6-$Q$5,$Q$6-Расчет!X974)&gt;0,IF(AE960&gt;0,$Q$6-$Q$5,$Q$6-Расчет!X974),0)</f>
        <v>0</v>
      </c>
      <c r="AH960" s="3">
        <f t="shared" si="120"/>
        <v>0</v>
      </c>
    </row>
    <row r="961" spans="1:34" x14ac:dyDescent="0.25">
      <c r="A961" s="3">
        <f>IF(Расчет!H975='ФОРМУЛЫ!'!$B$4,Расчет!G975*Расчет!$N$28,IF(Расчет!H975='ФОРМУЛЫ!'!$B$5,Расчет!G975,IF(Расчет!H975='ФОРМУЛЫ!'!$B$6,Расчет!G975*Расчет!$O$28,0)))</f>
        <v>0</v>
      </c>
      <c r="B961" s="3">
        <f>A961*Расчет!E975</f>
        <v>0</v>
      </c>
      <c r="C961" s="3">
        <f>IF(Расчет!J975='ФОРМУЛЫ!'!$B$3,Расчет!G975*Расчет!I975/100,IF(Расчет!J975='ФОРМУЛЫ!'!$B$4,Расчет!I975*Расчет!$N$28,IF(Расчет!J975='ФОРМУЛЫ!'!$B$5,Расчет!I975,IF(Расчет!J975='ФОРМУЛЫ!'!$B$6,Расчет!I975*Расчет!$O$28,0))))</f>
        <v>0</v>
      </c>
      <c r="D961" s="3">
        <f>C961*Расчет!E975</f>
        <v>0</v>
      </c>
      <c r="E961" s="3">
        <f t="shared" si="113"/>
        <v>0</v>
      </c>
      <c r="F961" s="3">
        <f>E961*Расчет!E975</f>
        <v>0</v>
      </c>
      <c r="G961" s="3">
        <f>IF(Расчет!M975="",'ФОРМУЛЫ!'!E961*(100+Расчет!$M$28)/100,'ФОРМУЛЫ!'!E961*(100+Расчет!M975)/100)</f>
        <v>0</v>
      </c>
      <c r="H961" s="7">
        <f>IF(Расчет!M975="",ROUND(Расчет!K975*(1+Расчет!$M$28/100),0),ROUND(Расчет!K975*(1+Расчет!M975/100),0))</f>
        <v>0</v>
      </c>
      <c r="I961" s="7">
        <f>IF(Расчет!M975="",(Расчет!$M$28+100)/100,(Расчет!M975+100)/100)</f>
        <v>1.2</v>
      </c>
      <c r="J961" s="5">
        <f>IF(Расчет!P975="",IF($O$16=0,'ФОРМУЛЫ!'!H961,ROUND(Расчет!K975*'ФОРМУЛЫ!'!I961+L961,0)),Расчет!P975)</f>
        <v>0</v>
      </c>
      <c r="K961" s="5">
        <f>J961*Расчет!E975</f>
        <v>0</v>
      </c>
      <c r="L961" s="3">
        <f>IF($O$16=0,0,$M$16*(Расчет!K975/$O$16))</f>
        <v>0</v>
      </c>
      <c r="O961" s="3">
        <f>IF(Расчет!P975=0,Расчет!L975,0)</f>
        <v>0</v>
      </c>
      <c r="P961" s="12">
        <f t="shared" si="114"/>
        <v>0</v>
      </c>
      <c r="Q961" s="3">
        <f>IF(Расчет!H975='ФОРМУЛЫ!'!$B$5,'ФОРМУЛЫ!'!A961,0)</f>
        <v>0</v>
      </c>
      <c r="R961" s="3">
        <f>IF(Расчет!H975='ФОРМУЛЫ!'!$B$4,'ФОРМУЛЫ!'!A961,0)</f>
        <v>0</v>
      </c>
      <c r="S961" s="3">
        <f>IF(Расчет!H975='ФОРМУЛЫ!'!$B$6,'ФОРМУЛЫ!'!A961,0)</f>
        <v>0</v>
      </c>
      <c r="T961" s="5">
        <f>ROUND((IF(Расчет!R975='ФОРМУЛЫ!'!$E$3,(A961-A961/1.18),IF(Расчет!R975='ФОРМУЛЫ!'!$E$4,0,IF(Расчет!R975='ФОРМУЛЫ!'!$E$5,(A961-A961/1.1),X))))*Расчет!E975,2)</f>
        <v>0</v>
      </c>
      <c r="U961" s="3">
        <f>ROUND((IF(Расчет!R975='ФОРМУЛЫ!'!$E$3,(J961-J961/1.18),IF(Расчет!R975='ФОРМУЛЫ!'!$E$4,0,IF(Расчет!R975='ФОРМУЛЫ!'!$E$5,(J961-J961/1.1),X))))*Расчет!E975,2)</f>
        <v>0</v>
      </c>
      <c r="V961" s="3">
        <f>ROUND((J961-J961/1.18)*Расчет!E975,2)</f>
        <v>0</v>
      </c>
      <c r="W961" s="3">
        <f>ROUND(A961*Расчет!E975*0.21/365,2)</f>
        <v>0</v>
      </c>
      <c r="X961" s="3">
        <f t="shared" si="115"/>
        <v>0</v>
      </c>
      <c r="Y961" s="3">
        <f>IF(($Q$2-Расчет!X975)&gt;0,($Q$2-Расчет!X975),0)</f>
        <v>0</v>
      </c>
      <c r="Z961" s="3">
        <f t="shared" si="116"/>
        <v>0</v>
      </c>
      <c r="AA961" s="3">
        <f>IF(IF(Y961&gt;0,$Q$3-$Q$2,$Q$3-Расчет!X975)&gt;0,IF(Y961&gt;0,$Q$3-$Q$2,$Q$3-Расчет!X975),0)</f>
        <v>0</v>
      </c>
      <c r="AB961" s="3">
        <f t="shared" si="117"/>
        <v>0</v>
      </c>
      <c r="AC961" s="3">
        <f>IF(IF(AA961&gt;0,$Q$4-$Q$3,$Q$4-Расчет!X975)&gt;0,IF(AA961&gt;0,$Q$4-$Q$3,$Q$4-Расчет!X975),0)</f>
        <v>0</v>
      </c>
      <c r="AD961" s="3">
        <f t="shared" si="118"/>
        <v>0</v>
      </c>
      <c r="AE961" s="3">
        <f>IF(IF(AC961&gt;0,$Q$5-$Q$4,$Q$5-Расчет!X975)&gt;0,IF(AC961&gt;0,$Q$5-$Q$4,$Q$5-Расчет!X975),0)</f>
        <v>0</v>
      </c>
      <c r="AF961" s="3">
        <f t="shared" si="119"/>
        <v>0</v>
      </c>
      <c r="AG961" s="3">
        <f>IF(IF(AE961&gt;0,$Q$6-$Q$5,$Q$6-Расчет!X975)&gt;0,IF(AE961&gt;0,$Q$6-$Q$5,$Q$6-Расчет!X975),0)</f>
        <v>0</v>
      </c>
      <c r="AH961" s="3">
        <f t="shared" si="120"/>
        <v>0</v>
      </c>
    </row>
    <row r="962" spans="1:34" x14ac:dyDescent="0.25">
      <c r="A962" s="3">
        <f>IF(Расчет!H976='ФОРМУЛЫ!'!$B$4,Расчет!G976*Расчет!$N$28,IF(Расчет!H976='ФОРМУЛЫ!'!$B$5,Расчет!G976,IF(Расчет!H976='ФОРМУЛЫ!'!$B$6,Расчет!G976*Расчет!$O$28,0)))</f>
        <v>0</v>
      </c>
      <c r="B962" s="3">
        <f>A962*Расчет!E976</f>
        <v>0</v>
      </c>
      <c r="C962" s="3">
        <f>IF(Расчет!J976='ФОРМУЛЫ!'!$B$3,Расчет!G976*Расчет!I976/100,IF(Расчет!J976='ФОРМУЛЫ!'!$B$4,Расчет!I976*Расчет!$N$28,IF(Расчет!J976='ФОРМУЛЫ!'!$B$5,Расчет!I976,IF(Расчет!J976='ФОРМУЛЫ!'!$B$6,Расчет!I976*Расчет!$O$28,0))))</f>
        <v>0</v>
      </c>
      <c r="D962" s="3">
        <f>C962*Расчет!E976</f>
        <v>0</v>
      </c>
      <c r="E962" s="3">
        <f t="shared" si="113"/>
        <v>0</v>
      </c>
      <c r="F962" s="3">
        <f>E962*Расчет!E976</f>
        <v>0</v>
      </c>
      <c r="G962" s="3">
        <f>IF(Расчет!M976="",'ФОРМУЛЫ!'!E962*(100+Расчет!$M$28)/100,'ФОРМУЛЫ!'!E962*(100+Расчет!M976)/100)</f>
        <v>0</v>
      </c>
      <c r="H962" s="7">
        <f>IF(Расчет!M976="",ROUND(Расчет!K976*(1+Расчет!$M$28/100),0),ROUND(Расчет!K976*(1+Расчет!M976/100),0))</f>
        <v>0</v>
      </c>
      <c r="I962" s="7">
        <f>IF(Расчет!M976="",(Расчет!$M$28+100)/100,(Расчет!M976+100)/100)</f>
        <v>1.2</v>
      </c>
      <c r="J962" s="5">
        <f>IF(Расчет!P976="",IF($O$16=0,'ФОРМУЛЫ!'!H962,ROUND(Расчет!K976*'ФОРМУЛЫ!'!I962+L962,0)),Расчет!P976)</f>
        <v>0</v>
      </c>
      <c r="K962" s="5">
        <f>J962*Расчет!E976</f>
        <v>0</v>
      </c>
      <c r="L962" s="3">
        <f>IF($O$16=0,0,$M$16*(Расчет!K976/$O$16))</f>
        <v>0</v>
      </c>
      <c r="O962" s="3">
        <f>IF(Расчет!P976=0,Расчет!L976,0)</f>
        <v>0</v>
      </c>
      <c r="P962" s="12">
        <f t="shared" si="114"/>
        <v>0</v>
      </c>
      <c r="Q962" s="3">
        <f>IF(Расчет!H976='ФОРМУЛЫ!'!$B$5,'ФОРМУЛЫ!'!A962,0)</f>
        <v>0</v>
      </c>
      <c r="R962" s="3">
        <f>IF(Расчет!H976='ФОРМУЛЫ!'!$B$4,'ФОРМУЛЫ!'!A962,0)</f>
        <v>0</v>
      </c>
      <c r="S962" s="3">
        <f>IF(Расчет!H976='ФОРМУЛЫ!'!$B$6,'ФОРМУЛЫ!'!A962,0)</f>
        <v>0</v>
      </c>
      <c r="T962" s="5">
        <f>ROUND((IF(Расчет!R976='ФОРМУЛЫ!'!$E$3,(A962-A962/1.18),IF(Расчет!R976='ФОРМУЛЫ!'!$E$4,0,IF(Расчет!R976='ФОРМУЛЫ!'!$E$5,(A962-A962/1.1),X))))*Расчет!E976,2)</f>
        <v>0</v>
      </c>
      <c r="U962" s="3">
        <f>ROUND((IF(Расчет!R976='ФОРМУЛЫ!'!$E$3,(J962-J962/1.18),IF(Расчет!R976='ФОРМУЛЫ!'!$E$4,0,IF(Расчет!R976='ФОРМУЛЫ!'!$E$5,(J962-J962/1.1),X))))*Расчет!E976,2)</f>
        <v>0</v>
      </c>
      <c r="V962" s="3">
        <f>ROUND((J962-J962/1.18)*Расчет!E976,2)</f>
        <v>0</v>
      </c>
      <c r="W962" s="3">
        <f>ROUND(A962*Расчет!E976*0.21/365,2)</f>
        <v>0</v>
      </c>
      <c r="X962" s="3">
        <f t="shared" si="115"/>
        <v>0</v>
      </c>
      <c r="Y962" s="3">
        <f>IF(($Q$2-Расчет!X976)&gt;0,($Q$2-Расчет!X976),0)</f>
        <v>0</v>
      </c>
      <c r="Z962" s="3">
        <f t="shared" si="116"/>
        <v>0</v>
      </c>
      <c r="AA962" s="3">
        <f>IF(IF(Y962&gt;0,$Q$3-$Q$2,$Q$3-Расчет!X976)&gt;0,IF(Y962&gt;0,$Q$3-$Q$2,$Q$3-Расчет!X976),0)</f>
        <v>0</v>
      </c>
      <c r="AB962" s="3">
        <f t="shared" si="117"/>
        <v>0</v>
      </c>
      <c r="AC962" s="3">
        <f>IF(IF(AA962&gt;0,$Q$4-$Q$3,$Q$4-Расчет!X976)&gt;0,IF(AA962&gt;0,$Q$4-$Q$3,$Q$4-Расчет!X976),0)</f>
        <v>0</v>
      </c>
      <c r="AD962" s="3">
        <f t="shared" si="118"/>
        <v>0</v>
      </c>
      <c r="AE962" s="3">
        <f>IF(IF(AC962&gt;0,$Q$5-$Q$4,$Q$5-Расчет!X976)&gt;0,IF(AC962&gt;0,$Q$5-$Q$4,$Q$5-Расчет!X976),0)</f>
        <v>0</v>
      </c>
      <c r="AF962" s="3">
        <f t="shared" si="119"/>
        <v>0</v>
      </c>
      <c r="AG962" s="3">
        <f>IF(IF(AE962&gt;0,$Q$6-$Q$5,$Q$6-Расчет!X976)&gt;0,IF(AE962&gt;0,$Q$6-$Q$5,$Q$6-Расчет!X976),0)</f>
        <v>0</v>
      </c>
      <c r="AH962" s="3">
        <f t="shared" si="120"/>
        <v>0</v>
      </c>
    </row>
    <row r="963" spans="1:34" x14ac:dyDescent="0.25">
      <c r="A963" s="3">
        <f>IF(Расчет!H977='ФОРМУЛЫ!'!$B$4,Расчет!G977*Расчет!$N$28,IF(Расчет!H977='ФОРМУЛЫ!'!$B$5,Расчет!G977,IF(Расчет!H977='ФОРМУЛЫ!'!$B$6,Расчет!G977*Расчет!$O$28,0)))</f>
        <v>0</v>
      </c>
      <c r="B963" s="3">
        <f>A963*Расчет!E977</f>
        <v>0</v>
      </c>
      <c r="C963" s="3">
        <f>IF(Расчет!J977='ФОРМУЛЫ!'!$B$3,Расчет!G977*Расчет!I977/100,IF(Расчет!J977='ФОРМУЛЫ!'!$B$4,Расчет!I977*Расчет!$N$28,IF(Расчет!J977='ФОРМУЛЫ!'!$B$5,Расчет!I977,IF(Расчет!J977='ФОРМУЛЫ!'!$B$6,Расчет!I977*Расчет!$O$28,0))))</f>
        <v>0</v>
      </c>
      <c r="D963" s="3">
        <f>C963*Расчет!E977</f>
        <v>0</v>
      </c>
      <c r="E963" s="3">
        <f t="shared" si="113"/>
        <v>0</v>
      </c>
      <c r="F963" s="3">
        <f>E963*Расчет!E977</f>
        <v>0</v>
      </c>
      <c r="G963" s="3">
        <f>IF(Расчет!M977="",'ФОРМУЛЫ!'!E963*(100+Расчет!$M$28)/100,'ФОРМУЛЫ!'!E963*(100+Расчет!M977)/100)</f>
        <v>0</v>
      </c>
      <c r="H963" s="7">
        <f>IF(Расчет!M977="",ROUND(Расчет!K977*(1+Расчет!$M$28/100),0),ROUND(Расчет!K977*(1+Расчет!M977/100),0))</f>
        <v>0</v>
      </c>
      <c r="I963" s="7">
        <f>IF(Расчет!M977="",(Расчет!$M$28+100)/100,(Расчет!M977+100)/100)</f>
        <v>1.2</v>
      </c>
      <c r="J963" s="5">
        <f>IF(Расчет!P977="",IF($O$16=0,'ФОРМУЛЫ!'!H963,ROUND(Расчет!K977*'ФОРМУЛЫ!'!I963+L963,0)),Расчет!P977)</f>
        <v>0</v>
      </c>
      <c r="K963" s="5">
        <f>J963*Расчет!E977</f>
        <v>0</v>
      </c>
      <c r="L963" s="3">
        <f>IF($O$16=0,0,$M$16*(Расчет!K977/$O$16))</f>
        <v>0</v>
      </c>
      <c r="O963" s="3">
        <f>IF(Расчет!P977=0,Расчет!L977,0)</f>
        <v>0</v>
      </c>
      <c r="P963" s="12">
        <f t="shared" si="114"/>
        <v>0</v>
      </c>
      <c r="Q963" s="3">
        <f>IF(Расчет!H977='ФОРМУЛЫ!'!$B$5,'ФОРМУЛЫ!'!A963,0)</f>
        <v>0</v>
      </c>
      <c r="R963" s="3">
        <f>IF(Расчет!H977='ФОРМУЛЫ!'!$B$4,'ФОРМУЛЫ!'!A963,0)</f>
        <v>0</v>
      </c>
      <c r="S963" s="3">
        <f>IF(Расчет!H977='ФОРМУЛЫ!'!$B$6,'ФОРМУЛЫ!'!A963,0)</f>
        <v>0</v>
      </c>
      <c r="T963" s="5">
        <f>ROUND((IF(Расчет!R977='ФОРМУЛЫ!'!$E$3,(A963-A963/1.18),IF(Расчет!R977='ФОРМУЛЫ!'!$E$4,0,IF(Расчет!R977='ФОРМУЛЫ!'!$E$5,(A963-A963/1.1),X))))*Расчет!E977,2)</f>
        <v>0</v>
      </c>
      <c r="U963" s="3">
        <f>ROUND((IF(Расчет!R977='ФОРМУЛЫ!'!$E$3,(J963-J963/1.18),IF(Расчет!R977='ФОРМУЛЫ!'!$E$4,0,IF(Расчет!R977='ФОРМУЛЫ!'!$E$5,(J963-J963/1.1),X))))*Расчет!E977,2)</f>
        <v>0</v>
      </c>
      <c r="V963" s="3">
        <f>ROUND((J963-J963/1.18)*Расчет!E977,2)</f>
        <v>0</v>
      </c>
      <c r="W963" s="3">
        <f>ROUND(A963*Расчет!E977*0.21/365,2)</f>
        <v>0</v>
      </c>
      <c r="X963" s="3">
        <f t="shared" si="115"/>
        <v>0</v>
      </c>
      <c r="Y963" s="3">
        <f>IF(($Q$2-Расчет!X977)&gt;0,($Q$2-Расчет!X977),0)</f>
        <v>0</v>
      </c>
      <c r="Z963" s="3">
        <f t="shared" si="116"/>
        <v>0</v>
      </c>
      <c r="AA963" s="3">
        <f>IF(IF(Y963&gt;0,$Q$3-$Q$2,$Q$3-Расчет!X977)&gt;0,IF(Y963&gt;0,$Q$3-$Q$2,$Q$3-Расчет!X977),0)</f>
        <v>0</v>
      </c>
      <c r="AB963" s="3">
        <f t="shared" si="117"/>
        <v>0</v>
      </c>
      <c r="AC963" s="3">
        <f>IF(IF(AA963&gt;0,$Q$4-$Q$3,$Q$4-Расчет!X977)&gt;0,IF(AA963&gt;0,$Q$4-$Q$3,$Q$4-Расчет!X977),0)</f>
        <v>0</v>
      </c>
      <c r="AD963" s="3">
        <f t="shared" si="118"/>
        <v>0</v>
      </c>
      <c r="AE963" s="3">
        <f>IF(IF(AC963&gt;0,$Q$5-$Q$4,$Q$5-Расчет!X977)&gt;0,IF(AC963&gt;0,$Q$5-$Q$4,$Q$5-Расчет!X977),0)</f>
        <v>0</v>
      </c>
      <c r="AF963" s="3">
        <f t="shared" si="119"/>
        <v>0</v>
      </c>
      <c r="AG963" s="3">
        <f>IF(IF(AE963&gt;0,$Q$6-$Q$5,$Q$6-Расчет!X977)&gt;0,IF(AE963&gt;0,$Q$6-$Q$5,$Q$6-Расчет!X977),0)</f>
        <v>0</v>
      </c>
      <c r="AH963" s="3">
        <f t="shared" si="120"/>
        <v>0</v>
      </c>
    </row>
    <row r="964" spans="1:34" x14ac:dyDescent="0.25">
      <c r="A964" s="3">
        <f>IF(Расчет!H978='ФОРМУЛЫ!'!$B$4,Расчет!G978*Расчет!$N$28,IF(Расчет!H978='ФОРМУЛЫ!'!$B$5,Расчет!G978,IF(Расчет!H978='ФОРМУЛЫ!'!$B$6,Расчет!G978*Расчет!$O$28,0)))</f>
        <v>0</v>
      </c>
      <c r="B964" s="3">
        <f>A964*Расчет!E978</f>
        <v>0</v>
      </c>
      <c r="C964" s="3">
        <f>IF(Расчет!J978='ФОРМУЛЫ!'!$B$3,Расчет!G978*Расчет!I978/100,IF(Расчет!J978='ФОРМУЛЫ!'!$B$4,Расчет!I978*Расчет!$N$28,IF(Расчет!J978='ФОРМУЛЫ!'!$B$5,Расчет!I978,IF(Расчет!J978='ФОРМУЛЫ!'!$B$6,Расчет!I978*Расчет!$O$28,0))))</f>
        <v>0</v>
      </c>
      <c r="D964" s="3">
        <f>C964*Расчет!E978</f>
        <v>0</v>
      </c>
      <c r="E964" s="3">
        <f t="shared" si="113"/>
        <v>0</v>
      </c>
      <c r="F964" s="3">
        <f>E964*Расчет!E978</f>
        <v>0</v>
      </c>
      <c r="G964" s="3">
        <f>IF(Расчет!M978="",'ФОРМУЛЫ!'!E964*(100+Расчет!$M$28)/100,'ФОРМУЛЫ!'!E964*(100+Расчет!M978)/100)</f>
        <v>0</v>
      </c>
      <c r="H964" s="7">
        <f>IF(Расчет!M978="",ROUND(Расчет!K978*(1+Расчет!$M$28/100),0),ROUND(Расчет!K978*(1+Расчет!M978/100),0))</f>
        <v>0</v>
      </c>
      <c r="I964" s="7">
        <f>IF(Расчет!M978="",(Расчет!$M$28+100)/100,(Расчет!M978+100)/100)</f>
        <v>1.2</v>
      </c>
      <c r="J964" s="5">
        <f>IF(Расчет!P978="",IF($O$16=0,'ФОРМУЛЫ!'!H964,ROUND(Расчет!K978*'ФОРМУЛЫ!'!I964+L964,0)),Расчет!P978)</f>
        <v>0</v>
      </c>
      <c r="K964" s="5">
        <f>J964*Расчет!E978</f>
        <v>0</v>
      </c>
      <c r="L964" s="3">
        <f>IF($O$16=0,0,$M$16*(Расчет!K978/$O$16))</f>
        <v>0</v>
      </c>
      <c r="O964" s="3">
        <f>IF(Расчет!P978=0,Расчет!L978,0)</f>
        <v>0</v>
      </c>
      <c r="P964" s="12">
        <f t="shared" si="114"/>
        <v>0</v>
      </c>
      <c r="Q964" s="3">
        <f>IF(Расчет!H978='ФОРМУЛЫ!'!$B$5,'ФОРМУЛЫ!'!A964,0)</f>
        <v>0</v>
      </c>
      <c r="R964" s="3">
        <f>IF(Расчет!H978='ФОРМУЛЫ!'!$B$4,'ФОРМУЛЫ!'!A964,0)</f>
        <v>0</v>
      </c>
      <c r="S964" s="3">
        <f>IF(Расчет!H978='ФОРМУЛЫ!'!$B$6,'ФОРМУЛЫ!'!A964,0)</f>
        <v>0</v>
      </c>
      <c r="T964" s="5">
        <f>ROUND((IF(Расчет!R978='ФОРМУЛЫ!'!$E$3,(A964-A964/1.18),IF(Расчет!R978='ФОРМУЛЫ!'!$E$4,0,IF(Расчет!R978='ФОРМУЛЫ!'!$E$5,(A964-A964/1.1),X))))*Расчет!E978,2)</f>
        <v>0</v>
      </c>
      <c r="U964" s="3">
        <f>ROUND((IF(Расчет!R978='ФОРМУЛЫ!'!$E$3,(J964-J964/1.18),IF(Расчет!R978='ФОРМУЛЫ!'!$E$4,0,IF(Расчет!R978='ФОРМУЛЫ!'!$E$5,(J964-J964/1.1),X))))*Расчет!E978,2)</f>
        <v>0</v>
      </c>
      <c r="V964" s="3">
        <f>ROUND((J964-J964/1.18)*Расчет!E978,2)</f>
        <v>0</v>
      </c>
      <c r="W964" s="3">
        <f>ROUND(A964*Расчет!E978*0.21/365,2)</f>
        <v>0</v>
      </c>
      <c r="X964" s="3">
        <f t="shared" si="115"/>
        <v>0</v>
      </c>
      <c r="Y964" s="3">
        <f>IF(($Q$2-Расчет!X978)&gt;0,($Q$2-Расчет!X978),0)</f>
        <v>0</v>
      </c>
      <c r="Z964" s="3">
        <f t="shared" si="116"/>
        <v>0</v>
      </c>
      <c r="AA964" s="3">
        <f>IF(IF(Y964&gt;0,$Q$3-$Q$2,$Q$3-Расчет!X978)&gt;0,IF(Y964&gt;0,$Q$3-$Q$2,$Q$3-Расчет!X978),0)</f>
        <v>0</v>
      </c>
      <c r="AB964" s="3">
        <f t="shared" si="117"/>
        <v>0</v>
      </c>
      <c r="AC964" s="3">
        <f>IF(IF(AA964&gt;0,$Q$4-$Q$3,$Q$4-Расчет!X978)&gt;0,IF(AA964&gt;0,$Q$4-$Q$3,$Q$4-Расчет!X978),0)</f>
        <v>0</v>
      </c>
      <c r="AD964" s="3">
        <f t="shared" si="118"/>
        <v>0</v>
      </c>
      <c r="AE964" s="3">
        <f>IF(IF(AC964&gt;0,$Q$5-$Q$4,$Q$5-Расчет!X978)&gt;0,IF(AC964&gt;0,$Q$5-$Q$4,$Q$5-Расчет!X978),0)</f>
        <v>0</v>
      </c>
      <c r="AF964" s="3">
        <f t="shared" si="119"/>
        <v>0</v>
      </c>
      <c r="AG964" s="3">
        <f>IF(IF(AE964&gt;0,$Q$6-$Q$5,$Q$6-Расчет!X978)&gt;0,IF(AE964&gt;0,$Q$6-$Q$5,$Q$6-Расчет!X978),0)</f>
        <v>0</v>
      </c>
      <c r="AH964" s="3">
        <f t="shared" si="120"/>
        <v>0</v>
      </c>
    </row>
    <row r="965" spans="1:34" x14ac:dyDescent="0.25">
      <c r="A965" s="3">
        <f>IF(Расчет!H979='ФОРМУЛЫ!'!$B$4,Расчет!G979*Расчет!$N$28,IF(Расчет!H979='ФОРМУЛЫ!'!$B$5,Расчет!G979,IF(Расчет!H979='ФОРМУЛЫ!'!$B$6,Расчет!G979*Расчет!$O$28,0)))</f>
        <v>0</v>
      </c>
      <c r="B965" s="3">
        <f>A965*Расчет!E979</f>
        <v>0</v>
      </c>
      <c r="C965" s="3">
        <f>IF(Расчет!J979='ФОРМУЛЫ!'!$B$3,Расчет!G979*Расчет!I979/100,IF(Расчет!J979='ФОРМУЛЫ!'!$B$4,Расчет!I979*Расчет!$N$28,IF(Расчет!J979='ФОРМУЛЫ!'!$B$5,Расчет!I979,IF(Расчет!J979='ФОРМУЛЫ!'!$B$6,Расчет!I979*Расчет!$O$28,0))))</f>
        <v>0</v>
      </c>
      <c r="D965" s="3">
        <f>C965*Расчет!E979</f>
        <v>0</v>
      </c>
      <c r="E965" s="3">
        <f t="shared" si="113"/>
        <v>0</v>
      </c>
      <c r="F965" s="3">
        <f>E965*Расчет!E979</f>
        <v>0</v>
      </c>
      <c r="G965" s="3">
        <f>IF(Расчет!M979="",'ФОРМУЛЫ!'!E965*(100+Расчет!$M$28)/100,'ФОРМУЛЫ!'!E965*(100+Расчет!M979)/100)</f>
        <v>0</v>
      </c>
      <c r="H965" s="7">
        <f>IF(Расчет!M979="",ROUND(Расчет!K979*(1+Расчет!$M$28/100),0),ROUND(Расчет!K979*(1+Расчет!M979/100),0))</f>
        <v>0</v>
      </c>
      <c r="I965" s="7">
        <f>IF(Расчет!M979="",(Расчет!$M$28+100)/100,(Расчет!M979+100)/100)</f>
        <v>1.2</v>
      </c>
      <c r="J965" s="5">
        <f>IF(Расчет!P979="",IF($O$16=0,'ФОРМУЛЫ!'!H965,ROUND(Расчет!K979*'ФОРМУЛЫ!'!I965+L965,0)),Расчет!P979)</f>
        <v>0</v>
      </c>
      <c r="K965" s="5">
        <f>J965*Расчет!E979</f>
        <v>0</v>
      </c>
      <c r="L965" s="3">
        <f>IF($O$16=0,0,$M$16*(Расчет!K979/$O$16))</f>
        <v>0</v>
      </c>
      <c r="O965" s="3">
        <f>IF(Расчет!P979=0,Расчет!L979,0)</f>
        <v>0</v>
      </c>
      <c r="P965" s="12">
        <f t="shared" si="114"/>
        <v>0</v>
      </c>
      <c r="Q965" s="3">
        <f>IF(Расчет!H979='ФОРМУЛЫ!'!$B$5,'ФОРМУЛЫ!'!A965,0)</f>
        <v>0</v>
      </c>
      <c r="R965" s="3">
        <f>IF(Расчет!H979='ФОРМУЛЫ!'!$B$4,'ФОРМУЛЫ!'!A965,0)</f>
        <v>0</v>
      </c>
      <c r="S965" s="3">
        <f>IF(Расчет!H979='ФОРМУЛЫ!'!$B$6,'ФОРМУЛЫ!'!A965,0)</f>
        <v>0</v>
      </c>
      <c r="T965" s="5">
        <f>ROUND((IF(Расчет!R979='ФОРМУЛЫ!'!$E$3,(A965-A965/1.18),IF(Расчет!R979='ФОРМУЛЫ!'!$E$4,0,IF(Расчет!R979='ФОРМУЛЫ!'!$E$5,(A965-A965/1.1),X))))*Расчет!E979,2)</f>
        <v>0</v>
      </c>
      <c r="U965" s="3">
        <f>ROUND((IF(Расчет!R979='ФОРМУЛЫ!'!$E$3,(J965-J965/1.18),IF(Расчет!R979='ФОРМУЛЫ!'!$E$4,0,IF(Расчет!R979='ФОРМУЛЫ!'!$E$5,(J965-J965/1.1),X))))*Расчет!E979,2)</f>
        <v>0</v>
      </c>
      <c r="V965" s="3">
        <f>ROUND((J965-J965/1.18)*Расчет!E979,2)</f>
        <v>0</v>
      </c>
      <c r="W965" s="3">
        <f>ROUND(A965*Расчет!E979*0.21/365,2)</f>
        <v>0</v>
      </c>
      <c r="X965" s="3">
        <f t="shared" si="115"/>
        <v>0</v>
      </c>
      <c r="Y965" s="3">
        <f>IF(($Q$2-Расчет!X979)&gt;0,($Q$2-Расчет!X979),0)</f>
        <v>0</v>
      </c>
      <c r="Z965" s="3">
        <f t="shared" si="116"/>
        <v>0</v>
      </c>
      <c r="AA965" s="3">
        <f>IF(IF(Y965&gt;0,$Q$3-$Q$2,$Q$3-Расчет!X979)&gt;0,IF(Y965&gt;0,$Q$3-$Q$2,$Q$3-Расчет!X979),0)</f>
        <v>0</v>
      </c>
      <c r="AB965" s="3">
        <f t="shared" si="117"/>
        <v>0</v>
      </c>
      <c r="AC965" s="3">
        <f>IF(IF(AA965&gt;0,$Q$4-$Q$3,$Q$4-Расчет!X979)&gt;0,IF(AA965&gt;0,$Q$4-$Q$3,$Q$4-Расчет!X979),0)</f>
        <v>0</v>
      </c>
      <c r="AD965" s="3">
        <f t="shared" si="118"/>
        <v>0</v>
      </c>
      <c r="AE965" s="3">
        <f>IF(IF(AC965&gt;0,$Q$5-$Q$4,$Q$5-Расчет!X979)&gt;0,IF(AC965&gt;0,$Q$5-$Q$4,$Q$5-Расчет!X979),0)</f>
        <v>0</v>
      </c>
      <c r="AF965" s="3">
        <f t="shared" si="119"/>
        <v>0</v>
      </c>
      <c r="AG965" s="3">
        <f>IF(IF(AE965&gt;0,$Q$6-$Q$5,$Q$6-Расчет!X979)&gt;0,IF(AE965&gt;0,$Q$6-$Q$5,$Q$6-Расчет!X979),0)</f>
        <v>0</v>
      </c>
      <c r="AH965" s="3">
        <f t="shared" si="120"/>
        <v>0</v>
      </c>
    </row>
    <row r="966" spans="1:34" x14ac:dyDescent="0.25">
      <c r="A966" s="3">
        <f>IF(Расчет!H980='ФОРМУЛЫ!'!$B$4,Расчет!G980*Расчет!$N$28,IF(Расчет!H980='ФОРМУЛЫ!'!$B$5,Расчет!G980,IF(Расчет!H980='ФОРМУЛЫ!'!$B$6,Расчет!G980*Расчет!$O$28,0)))</f>
        <v>0</v>
      </c>
      <c r="B966" s="3">
        <f>A966*Расчет!E980</f>
        <v>0</v>
      </c>
      <c r="C966" s="3">
        <f>IF(Расчет!J980='ФОРМУЛЫ!'!$B$3,Расчет!G980*Расчет!I980/100,IF(Расчет!J980='ФОРМУЛЫ!'!$B$4,Расчет!I980*Расчет!$N$28,IF(Расчет!J980='ФОРМУЛЫ!'!$B$5,Расчет!I980,IF(Расчет!J980='ФОРМУЛЫ!'!$B$6,Расчет!I980*Расчет!$O$28,0))))</f>
        <v>0</v>
      </c>
      <c r="D966" s="3">
        <f>C966*Расчет!E980</f>
        <v>0</v>
      </c>
      <c r="E966" s="3">
        <f t="shared" si="113"/>
        <v>0</v>
      </c>
      <c r="F966" s="3">
        <f>E966*Расчет!E980</f>
        <v>0</v>
      </c>
      <c r="G966" s="3">
        <f>IF(Расчет!M980="",'ФОРМУЛЫ!'!E966*(100+Расчет!$M$28)/100,'ФОРМУЛЫ!'!E966*(100+Расчет!M980)/100)</f>
        <v>0</v>
      </c>
      <c r="H966" s="7">
        <f>IF(Расчет!M980="",ROUND(Расчет!K980*(1+Расчет!$M$28/100),0),ROUND(Расчет!K980*(1+Расчет!M980/100),0))</f>
        <v>0</v>
      </c>
      <c r="I966" s="7">
        <f>IF(Расчет!M980="",(Расчет!$M$28+100)/100,(Расчет!M980+100)/100)</f>
        <v>1.2</v>
      </c>
      <c r="J966" s="5">
        <f>IF(Расчет!P980="",IF($O$16=0,'ФОРМУЛЫ!'!H966,ROUND(Расчет!K980*'ФОРМУЛЫ!'!I966+L966,0)),Расчет!P980)</f>
        <v>0</v>
      </c>
      <c r="K966" s="5">
        <f>J966*Расчет!E980</f>
        <v>0</v>
      </c>
      <c r="L966" s="3">
        <f>IF($O$16=0,0,$M$16*(Расчет!K980/$O$16))</f>
        <v>0</v>
      </c>
      <c r="O966" s="3">
        <f>IF(Расчет!P980=0,Расчет!L980,0)</f>
        <v>0</v>
      </c>
      <c r="P966" s="12">
        <f t="shared" si="114"/>
        <v>0</v>
      </c>
      <c r="Q966" s="3">
        <f>IF(Расчет!H980='ФОРМУЛЫ!'!$B$5,'ФОРМУЛЫ!'!A966,0)</f>
        <v>0</v>
      </c>
      <c r="R966" s="3">
        <f>IF(Расчет!H980='ФОРМУЛЫ!'!$B$4,'ФОРМУЛЫ!'!A966,0)</f>
        <v>0</v>
      </c>
      <c r="S966" s="3">
        <f>IF(Расчет!H980='ФОРМУЛЫ!'!$B$6,'ФОРМУЛЫ!'!A966,0)</f>
        <v>0</v>
      </c>
      <c r="T966" s="5">
        <f>ROUND((IF(Расчет!R980='ФОРМУЛЫ!'!$E$3,(A966-A966/1.18),IF(Расчет!R980='ФОРМУЛЫ!'!$E$4,0,IF(Расчет!R980='ФОРМУЛЫ!'!$E$5,(A966-A966/1.1),X))))*Расчет!E980,2)</f>
        <v>0</v>
      </c>
      <c r="U966" s="3">
        <f>ROUND((IF(Расчет!R980='ФОРМУЛЫ!'!$E$3,(J966-J966/1.18),IF(Расчет!R980='ФОРМУЛЫ!'!$E$4,0,IF(Расчет!R980='ФОРМУЛЫ!'!$E$5,(J966-J966/1.1),X))))*Расчет!E980,2)</f>
        <v>0</v>
      </c>
      <c r="V966" s="3">
        <f>ROUND((J966-J966/1.18)*Расчет!E980,2)</f>
        <v>0</v>
      </c>
      <c r="W966" s="3">
        <f>ROUND(A966*Расчет!E980*0.21/365,2)</f>
        <v>0</v>
      </c>
      <c r="X966" s="3">
        <f t="shared" si="115"/>
        <v>0</v>
      </c>
      <c r="Y966" s="3">
        <f>IF(($Q$2-Расчет!X980)&gt;0,($Q$2-Расчет!X980),0)</f>
        <v>0</v>
      </c>
      <c r="Z966" s="3">
        <f t="shared" si="116"/>
        <v>0</v>
      </c>
      <c r="AA966" s="3">
        <f>IF(IF(Y966&gt;0,$Q$3-$Q$2,$Q$3-Расчет!X980)&gt;0,IF(Y966&gt;0,$Q$3-$Q$2,$Q$3-Расчет!X980),0)</f>
        <v>0</v>
      </c>
      <c r="AB966" s="3">
        <f t="shared" si="117"/>
        <v>0</v>
      </c>
      <c r="AC966" s="3">
        <f>IF(IF(AA966&gt;0,$Q$4-$Q$3,$Q$4-Расчет!X980)&gt;0,IF(AA966&gt;0,$Q$4-$Q$3,$Q$4-Расчет!X980),0)</f>
        <v>0</v>
      </c>
      <c r="AD966" s="3">
        <f t="shared" si="118"/>
        <v>0</v>
      </c>
      <c r="AE966" s="3">
        <f>IF(IF(AC966&gt;0,$Q$5-$Q$4,$Q$5-Расчет!X980)&gt;0,IF(AC966&gt;0,$Q$5-$Q$4,$Q$5-Расчет!X980),0)</f>
        <v>0</v>
      </c>
      <c r="AF966" s="3">
        <f t="shared" si="119"/>
        <v>0</v>
      </c>
      <c r="AG966" s="3">
        <f>IF(IF(AE966&gt;0,$Q$6-$Q$5,$Q$6-Расчет!X980)&gt;0,IF(AE966&gt;0,$Q$6-$Q$5,$Q$6-Расчет!X980),0)</f>
        <v>0</v>
      </c>
      <c r="AH966" s="3">
        <f t="shared" si="120"/>
        <v>0</v>
      </c>
    </row>
    <row r="967" spans="1:34" x14ac:dyDescent="0.25">
      <c r="A967" s="3">
        <f>IF(Расчет!H981='ФОРМУЛЫ!'!$B$4,Расчет!G981*Расчет!$N$28,IF(Расчет!H981='ФОРМУЛЫ!'!$B$5,Расчет!G981,IF(Расчет!H981='ФОРМУЛЫ!'!$B$6,Расчет!G981*Расчет!$O$28,0)))</f>
        <v>0</v>
      </c>
      <c r="B967" s="3">
        <f>A967*Расчет!E981</f>
        <v>0</v>
      </c>
      <c r="C967" s="3">
        <f>IF(Расчет!J981='ФОРМУЛЫ!'!$B$3,Расчет!G981*Расчет!I981/100,IF(Расчет!J981='ФОРМУЛЫ!'!$B$4,Расчет!I981*Расчет!$N$28,IF(Расчет!J981='ФОРМУЛЫ!'!$B$5,Расчет!I981,IF(Расчет!J981='ФОРМУЛЫ!'!$B$6,Расчет!I981*Расчет!$O$28,0))))</f>
        <v>0</v>
      </c>
      <c r="D967" s="3">
        <f>C967*Расчет!E981</f>
        <v>0</v>
      </c>
      <c r="E967" s="3">
        <f t="shared" si="113"/>
        <v>0</v>
      </c>
      <c r="F967" s="3">
        <f>E967*Расчет!E981</f>
        <v>0</v>
      </c>
      <c r="G967" s="3">
        <f>IF(Расчет!M981="",'ФОРМУЛЫ!'!E967*(100+Расчет!$M$28)/100,'ФОРМУЛЫ!'!E967*(100+Расчет!M981)/100)</f>
        <v>0</v>
      </c>
      <c r="H967" s="7">
        <f>IF(Расчет!M981="",ROUND(Расчет!K981*(1+Расчет!$M$28/100),0),ROUND(Расчет!K981*(1+Расчет!M981/100),0))</f>
        <v>0</v>
      </c>
      <c r="I967" s="7">
        <f>IF(Расчет!M981="",(Расчет!$M$28+100)/100,(Расчет!M981+100)/100)</f>
        <v>1.2</v>
      </c>
      <c r="J967" s="5">
        <f>IF(Расчет!P981="",IF($O$16=0,'ФОРМУЛЫ!'!H967,ROUND(Расчет!K981*'ФОРМУЛЫ!'!I967+L967,0)),Расчет!P981)</f>
        <v>0</v>
      </c>
      <c r="K967" s="5">
        <f>J967*Расчет!E981</f>
        <v>0</v>
      </c>
      <c r="L967" s="3">
        <f>IF($O$16=0,0,$M$16*(Расчет!K981/$O$16))</f>
        <v>0</v>
      </c>
      <c r="O967" s="3">
        <f>IF(Расчет!P981=0,Расчет!L981,0)</f>
        <v>0</v>
      </c>
      <c r="P967" s="12">
        <f t="shared" si="114"/>
        <v>0</v>
      </c>
      <c r="Q967" s="3">
        <f>IF(Расчет!H981='ФОРМУЛЫ!'!$B$5,'ФОРМУЛЫ!'!A967,0)</f>
        <v>0</v>
      </c>
      <c r="R967" s="3">
        <f>IF(Расчет!H981='ФОРМУЛЫ!'!$B$4,'ФОРМУЛЫ!'!A967,0)</f>
        <v>0</v>
      </c>
      <c r="S967" s="3">
        <f>IF(Расчет!H981='ФОРМУЛЫ!'!$B$6,'ФОРМУЛЫ!'!A967,0)</f>
        <v>0</v>
      </c>
      <c r="T967" s="5">
        <f>ROUND((IF(Расчет!R981='ФОРМУЛЫ!'!$E$3,(A967-A967/1.18),IF(Расчет!R981='ФОРМУЛЫ!'!$E$4,0,IF(Расчет!R981='ФОРМУЛЫ!'!$E$5,(A967-A967/1.1),X))))*Расчет!E981,2)</f>
        <v>0</v>
      </c>
      <c r="U967" s="3">
        <f>ROUND((IF(Расчет!R981='ФОРМУЛЫ!'!$E$3,(J967-J967/1.18),IF(Расчет!R981='ФОРМУЛЫ!'!$E$4,0,IF(Расчет!R981='ФОРМУЛЫ!'!$E$5,(J967-J967/1.1),X))))*Расчет!E981,2)</f>
        <v>0</v>
      </c>
      <c r="V967" s="3">
        <f>ROUND((J967-J967/1.18)*Расчет!E981,2)</f>
        <v>0</v>
      </c>
      <c r="W967" s="3">
        <f>ROUND(A967*Расчет!E981*0.21/365,2)</f>
        <v>0</v>
      </c>
      <c r="X967" s="3">
        <f t="shared" si="115"/>
        <v>0</v>
      </c>
      <c r="Y967" s="3">
        <f>IF(($Q$2-Расчет!X981)&gt;0,($Q$2-Расчет!X981),0)</f>
        <v>0</v>
      </c>
      <c r="Z967" s="3">
        <f t="shared" si="116"/>
        <v>0</v>
      </c>
      <c r="AA967" s="3">
        <f>IF(IF(Y967&gt;0,$Q$3-$Q$2,$Q$3-Расчет!X981)&gt;0,IF(Y967&gt;0,$Q$3-$Q$2,$Q$3-Расчет!X981),0)</f>
        <v>0</v>
      </c>
      <c r="AB967" s="3">
        <f t="shared" si="117"/>
        <v>0</v>
      </c>
      <c r="AC967" s="3">
        <f>IF(IF(AA967&gt;0,$Q$4-$Q$3,$Q$4-Расчет!X981)&gt;0,IF(AA967&gt;0,$Q$4-$Q$3,$Q$4-Расчет!X981),0)</f>
        <v>0</v>
      </c>
      <c r="AD967" s="3">
        <f t="shared" si="118"/>
        <v>0</v>
      </c>
      <c r="AE967" s="3">
        <f>IF(IF(AC967&gt;0,$Q$5-$Q$4,$Q$5-Расчет!X981)&gt;0,IF(AC967&gt;0,$Q$5-$Q$4,$Q$5-Расчет!X981),0)</f>
        <v>0</v>
      </c>
      <c r="AF967" s="3">
        <f t="shared" si="119"/>
        <v>0</v>
      </c>
      <c r="AG967" s="3">
        <f>IF(IF(AE967&gt;0,$Q$6-$Q$5,$Q$6-Расчет!X981)&gt;0,IF(AE967&gt;0,$Q$6-$Q$5,$Q$6-Расчет!X981),0)</f>
        <v>0</v>
      </c>
      <c r="AH967" s="3">
        <f t="shared" si="120"/>
        <v>0</v>
      </c>
    </row>
    <row r="968" spans="1:34" x14ac:dyDescent="0.25">
      <c r="A968" s="3">
        <f>IF(Расчет!H982='ФОРМУЛЫ!'!$B$4,Расчет!G982*Расчет!$N$28,IF(Расчет!H982='ФОРМУЛЫ!'!$B$5,Расчет!G982,IF(Расчет!H982='ФОРМУЛЫ!'!$B$6,Расчет!G982*Расчет!$O$28,0)))</f>
        <v>0</v>
      </c>
      <c r="B968" s="3">
        <f>A968*Расчет!E982</f>
        <v>0</v>
      </c>
      <c r="C968" s="3">
        <f>IF(Расчет!J982='ФОРМУЛЫ!'!$B$3,Расчет!G982*Расчет!I982/100,IF(Расчет!J982='ФОРМУЛЫ!'!$B$4,Расчет!I982*Расчет!$N$28,IF(Расчет!J982='ФОРМУЛЫ!'!$B$5,Расчет!I982,IF(Расчет!J982='ФОРМУЛЫ!'!$B$6,Расчет!I982*Расчет!$O$28,0))))</f>
        <v>0</v>
      </c>
      <c r="D968" s="3">
        <f>C968*Расчет!E982</f>
        <v>0</v>
      </c>
      <c r="E968" s="3">
        <f t="shared" si="113"/>
        <v>0</v>
      </c>
      <c r="F968" s="3">
        <f>E968*Расчет!E982</f>
        <v>0</v>
      </c>
      <c r="G968" s="3">
        <f>IF(Расчет!M982="",'ФОРМУЛЫ!'!E968*(100+Расчет!$M$28)/100,'ФОРМУЛЫ!'!E968*(100+Расчет!M982)/100)</f>
        <v>0</v>
      </c>
      <c r="H968" s="7">
        <f>IF(Расчет!M982="",ROUND(Расчет!K982*(1+Расчет!$M$28/100),0),ROUND(Расчет!K982*(1+Расчет!M982/100),0))</f>
        <v>0</v>
      </c>
      <c r="I968" s="7">
        <f>IF(Расчет!M982="",(Расчет!$M$28+100)/100,(Расчет!M982+100)/100)</f>
        <v>1.2</v>
      </c>
      <c r="J968" s="5">
        <f>IF(Расчет!P982="",IF($O$16=0,'ФОРМУЛЫ!'!H968,ROUND(Расчет!K982*'ФОРМУЛЫ!'!I968+L968,0)),Расчет!P982)</f>
        <v>0</v>
      </c>
      <c r="K968" s="5">
        <f>J968*Расчет!E982</f>
        <v>0</v>
      </c>
      <c r="L968" s="3">
        <f>IF($O$16=0,0,$M$16*(Расчет!K982/$O$16))</f>
        <v>0</v>
      </c>
      <c r="O968" s="3">
        <f>IF(Расчет!P982=0,Расчет!L982,0)</f>
        <v>0</v>
      </c>
      <c r="P968" s="12">
        <f t="shared" si="114"/>
        <v>0</v>
      </c>
      <c r="Q968" s="3">
        <f>IF(Расчет!H982='ФОРМУЛЫ!'!$B$5,'ФОРМУЛЫ!'!A968,0)</f>
        <v>0</v>
      </c>
      <c r="R968" s="3">
        <f>IF(Расчет!H982='ФОРМУЛЫ!'!$B$4,'ФОРМУЛЫ!'!A968,0)</f>
        <v>0</v>
      </c>
      <c r="S968" s="3">
        <f>IF(Расчет!H982='ФОРМУЛЫ!'!$B$6,'ФОРМУЛЫ!'!A968,0)</f>
        <v>0</v>
      </c>
      <c r="T968" s="5">
        <f>ROUND((IF(Расчет!R982='ФОРМУЛЫ!'!$E$3,(A968-A968/1.18),IF(Расчет!R982='ФОРМУЛЫ!'!$E$4,0,IF(Расчет!R982='ФОРМУЛЫ!'!$E$5,(A968-A968/1.1),X))))*Расчет!E982,2)</f>
        <v>0</v>
      </c>
      <c r="U968" s="3">
        <f>ROUND((IF(Расчет!R982='ФОРМУЛЫ!'!$E$3,(J968-J968/1.18),IF(Расчет!R982='ФОРМУЛЫ!'!$E$4,0,IF(Расчет!R982='ФОРМУЛЫ!'!$E$5,(J968-J968/1.1),X))))*Расчет!E982,2)</f>
        <v>0</v>
      </c>
      <c r="V968" s="3">
        <f>ROUND((J968-J968/1.18)*Расчет!E982,2)</f>
        <v>0</v>
      </c>
      <c r="W968" s="3">
        <f>ROUND(A968*Расчет!E982*0.21/365,2)</f>
        <v>0</v>
      </c>
      <c r="X968" s="3">
        <f t="shared" si="115"/>
        <v>0</v>
      </c>
      <c r="Y968" s="3">
        <f>IF(($Q$2-Расчет!X982)&gt;0,($Q$2-Расчет!X982),0)</f>
        <v>0</v>
      </c>
      <c r="Z968" s="3">
        <f t="shared" si="116"/>
        <v>0</v>
      </c>
      <c r="AA968" s="3">
        <f>IF(IF(Y968&gt;0,$Q$3-$Q$2,$Q$3-Расчет!X982)&gt;0,IF(Y968&gt;0,$Q$3-$Q$2,$Q$3-Расчет!X982),0)</f>
        <v>0</v>
      </c>
      <c r="AB968" s="3">
        <f t="shared" si="117"/>
        <v>0</v>
      </c>
      <c r="AC968" s="3">
        <f>IF(IF(AA968&gt;0,$Q$4-$Q$3,$Q$4-Расчет!X982)&gt;0,IF(AA968&gt;0,$Q$4-$Q$3,$Q$4-Расчет!X982),0)</f>
        <v>0</v>
      </c>
      <c r="AD968" s="3">
        <f t="shared" si="118"/>
        <v>0</v>
      </c>
      <c r="AE968" s="3">
        <f>IF(IF(AC968&gt;0,$Q$5-$Q$4,$Q$5-Расчет!X982)&gt;0,IF(AC968&gt;0,$Q$5-$Q$4,$Q$5-Расчет!X982),0)</f>
        <v>0</v>
      </c>
      <c r="AF968" s="3">
        <f t="shared" si="119"/>
        <v>0</v>
      </c>
      <c r="AG968" s="3">
        <f>IF(IF(AE968&gt;0,$Q$6-$Q$5,$Q$6-Расчет!X982)&gt;0,IF(AE968&gt;0,$Q$6-$Q$5,$Q$6-Расчет!X982),0)</f>
        <v>0</v>
      </c>
      <c r="AH968" s="3">
        <f t="shared" si="120"/>
        <v>0</v>
      </c>
    </row>
    <row r="969" spans="1:34" x14ac:dyDescent="0.25">
      <c r="A969" s="3">
        <f>IF(Расчет!H983='ФОРМУЛЫ!'!$B$4,Расчет!G983*Расчет!$N$28,IF(Расчет!H983='ФОРМУЛЫ!'!$B$5,Расчет!G983,IF(Расчет!H983='ФОРМУЛЫ!'!$B$6,Расчет!G983*Расчет!$O$28,0)))</f>
        <v>0</v>
      </c>
      <c r="B969" s="3">
        <f>A969*Расчет!E983</f>
        <v>0</v>
      </c>
      <c r="C969" s="3">
        <f>IF(Расчет!J983='ФОРМУЛЫ!'!$B$3,Расчет!G983*Расчет!I983/100,IF(Расчет!J983='ФОРМУЛЫ!'!$B$4,Расчет!I983*Расчет!$N$28,IF(Расчет!J983='ФОРМУЛЫ!'!$B$5,Расчет!I983,IF(Расчет!J983='ФОРМУЛЫ!'!$B$6,Расчет!I983*Расчет!$O$28,0))))</f>
        <v>0</v>
      </c>
      <c r="D969" s="3">
        <f>C969*Расчет!E983</f>
        <v>0</v>
      </c>
      <c r="E969" s="3">
        <f t="shared" si="113"/>
        <v>0</v>
      </c>
      <c r="F969" s="3">
        <f>E969*Расчет!E983</f>
        <v>0</v>
      </c>
      <c r="G969" s="3">
        <f>IF(Расчет!M983="",'ФОРМУЛЫ!'!E969*(100+Расчет!$M$28)/100,'ФОРМУЛЫ!'!E969*(100+Расчет!M983)/100)</f>
        <v>0</v>
      </c>
      <c r="H969" s="7">
        <f>IF(Расчет!M983="",ROUND(Расчет!K983*(1+Расчет!$M$28/100),0),ROUND(Расчет!K983*(1+Расчет!M983/100),0))</f>
        <v>0</v>
      </c>
      <c r="I969" s="7">
        <f>IF(Расчет!M983="",(Расчет!$M$28+100)/100,(Расчет!M983+100)/100)</f>
        <v>1.2</v>
      </c>
      <c r="J969" s="5">
        <f>IF(Расчет!P983="",IF($O$16=0,'ФОРМУЛЫ!'!H969,ROUND(Расчет!K983*'ФОРМУЛЫ!'!I969+L969,0)),Расчет!P983)</f>
        <v>0</v>
      </c>
      <c r="K969" s="5">
        <f>J969*Расчет!E983</f>
        <v>0</v>
      </c>
      <c r="L969" s="3">
        <f>IF($O$16=0,0,$M$16*(Расчет!K983/$O$16))</f>
        <v>0</v>
      </c>
      <c r="O969" s="3">
        <f>IF(Расчет!P983=0,Расчет!L983,0)</f>
        <v>0</v>
      </c>
      <c r="P969" s="12">
        <f t="shared" si="114"/>
        <v>0</v>
      </c>
      <c r="Q969" s="3">
        <f>IF(Расчет!H983='ФОРМУЛЫ!'!$B$5,'ФОРМУЛЫ!'!A969,0)</f>
        <v>0</v>
      </c>
      <c r="R969" s="3">
        <f>IF(Расчет!H983='ФОРМУЛЫ!'!$B$4,'ФОРМУЛЫ!'!A969,0)</f>
        <v>0</v>
      </c>
      <c r="S969" s="3">
        <f>IF(Расчет!H983='ФОРМУЛЫ!'!$B$6,'ФОРМУЛЫ!'!A969,0)</f>
        <v>0</v>
      </c>
      <c r="T969" s="5">
        <f>ROUND((IF(Расчет!R983='ФОРМУЛЫ!'!$E$3,(A969-A969/1.18),IF(Расчет!R983='ФОРМУЛЫ!'!$E$4,0,IF(Расчет!R983='ФОРМУЛЫ!'!$E$5,(A969-A969/1.1),X))))*Расчет!E983,2)</f>
        <v>0</v>
      </c>
      <c r="U969" s="3">
        <f>ROUND((IF(Расчет!R983='ФОРМУЛЫ!'!$E$3,(J969-J969/1.18),IF(Расчет!R983='ФОРМУЛЫ!'!$E$4,0,IF(Расчет!R983='ФОРМУЛЫ!'!$E$5,(J969-J969/1.1),X))))*Расчет!E983,2)</f>
        <v>0</v>
      </c>
      <c r="V969" s="3">
        <f>ROUND((J969-J969/1.18)*Расчет!E983,2)</f>
        <v>0</v>
      </c>
      <c r="W969" s="3">
        <f>ROUND(A969*Расчет!E983*0.21/365,2)</f>
        <v>0</v>
      </c>
      <c r="X969" s="3">
        <f t="shared" si="115"/>
        <v>0</v>
      </c>
      <c r="Y969" s="3">
        <f>IF(($Q$2-Расчет!X983)&gt;0,($Q$2-Расчет!X983),0)</f>
        <v>0</v>
      </c>
      <c r="Z969" s="3">
        <f t="shared" si="116"/>
        <v>0</v>
      </c>
      <c r="AA969" s="3">
        <f>IF(IF(Y969&gt;0,$Q$3-$Q$2,$Q$3-Расчет!X983)&gt;0,IF(Y969&gt;0,$Q$3-$Q$2,$Q$3-Расчет!X983),0)</f>
        <v>0</v>
      </c>
      <c r="AB969" s="3">
        <f t="shared" si="117"/>
        <v>0</v>
      </c>
      <c r="AC969" s="3">
        <f>IF(IF(AA969&gt;0,$Q$4-$Q$3,$Q$4-Расчет!X983)&gt;0,IF(AA969&gt;0,$Q$4-$Q$3,$Q$4-Расчет!X983),0)</f>
        <v>0</v>
      </c>
      <c r="AD969" s="3">
        <f t="shared" si="118"/>
        <v>0</v>
      </c>
      <c r="AE969" s="3">
        <f>IF(IF(AC969&gt;0,$Q$5-$Q$4,$Q$5-Расчет!X983)&gt;0,IF(AC969&gt;0,$Q$5-$Q$4,$Q$5-Расчет!X983),0)</f>
        <v>0</v>
      </c>
      <c r="AF969" s="3">
        <f t="shared" si="119"/>
        <v>0</v>
      </c>
      <c r="AG969" s="3">
        <f>IF(IF(AE969&gt;0,$Q$6-$Q$5,$Q$6-Расчет!X983)&gt;0,IF(AE969&gt;0,$Q$6-$Q$5,$Q$6-Расчет!X983),0)</f>
        <v>0</v>
      </c>
      <c r="AH969" s="3">
        <f t="shared" si="120"/>
        <v>0</v>
      </c>
    </row>
    <row r="970" spans="1:34" x14ac:dyDescent="0.25">
      <c r="A970" s="3">
        <f>IF(Расчет!H984='ФОРМУЛЫ!'!$B$4,Расчет!G984*Расчет!$N$28,IF(Расчет!H984='ФОРМУЛЫ!'!$B$5,Расчет!G984,IF(Расчет!H984='ФОРМУЛЫ!'!$B$6,Расчет!G984*Расчет!$O$28,0)))</f>
        <v>0</v>
      </c>
      <c r="B970" s="3">
        <f>A970*Расчет!E984</f>
        <v>0</v>
      </c>
      <c r="C970" s="3">
        <f>IF(Расчет!J984='ФОРМУЛЫ!'!$B$3,Расчет!G984*Расчет!I984/100,IF(Расчет!J984='ФОРМУЛЫ!'!$B$4,Расчет!I984*Расчет!$N$28,IF(Расчет!J984='ФОРМУЛЫ!'!$B$5,Расчет!I984,IF(Расчет!J984='ФОРМУЛЫ!'!$B$6,Расчет!I984*Расчет!$O$28,0))))</f>
        <v>0</v>
      </c>
      <c r="D970" s="3">
        <f>C970*Расчет!E984</f>
        <v>0</v>
      </c>
      <c r="E970" s="3">
        <f t="shared" si="113"/>
        <v>0</v>
      </c>
      <c r="F970" s="3">
        <f>E970*Расчет!E984</f>
        <v>0</v>
      </c>
      <c r="G970" s="3">
        <f>IF(Расчет!M984="",'ФОРМУЛЫ!'!E970*(100+Расчет!$M$28)/100,'ФОРМУЛЫ!'!E970*(100+Расчет!M984)/100)</f>
        <v>0</v>
      </c>
      <c r="H970" s="7">
        <f>IF(Расчет!M984="",ROUND(Расчет!K984*(1+Расчет!$M$28/100),0),ROUND(Расчет!K984*(1+Расчет!M984/100),0))</f>
        <v>0</v>
      </c>
      <c r="I970" s="7">
        <f>IF(Расчет!M984="",(Расчет!$M$28+100)/100,(Расчет!M984+100)/100)</f>
        <v>1.2</v>
      </c>
      <c r="J970" s="5">
        <f>IF(Расчет!P984="",IF($O$16=0,'ФОРМУЛЫ!'!H970,ROUND(Расчет!K984*'ФОРМУЛЫ!'!I970+L970,0)),Расчет!P984)</f>
        <v>0</v>
      </c>
      <c r="K970" s="5">
        <f>J970*Расчет!E984</f>
        <v>0</v>
      </c>
      <c r="L970" s="3">
        <f>IF($O$16=0,0,$M$16*(Расчет!K984/$O$16))</f>
        <v>0</v>
      </c>
      <c r="O970" s="3">
        <f>IF(Расчет!P984=0,Расчет!L984,0)</f>
        <v>0</v>
      </c>
      <c r="P970" s="12">
        <f t="shared" si="114"/>
        <v>0</v>
      </c>
      <c r="Q970" s="3">
        <f>IF(Расчет!H984='ФОРМУЛЫ!'!$B$5,'ФОРМУЛЫ!'!A970,0)</f>
        <v>0</v>
      </c>
      <c r="R970" s="3">
        <f>IF(Расчет!H984='ФОРМУЛЫ!'!$B$4,'ФОРМУЛЫ!'!A970,0)</f>
        <v>0</v>
      </c>
      <c r="S970" s="3">
        <f>IF(Расчет!H984='ФОРМУЛЫ!'!$B$6,'ФОРМУЛЫ!'!A970,0)</f>
        <v>0</v>
      </c>
      <c r="T970" s="5">
        <f>ROUND((IF(Расчет!R984='ФОРМУЛЫ!'!$E$3,(A970-A970/1.18),IF(Расчет!R984='ФОРМУЛЫ!'!$E$4,0,IF(Расчет!R984='ФОРМУЛЫ!'!$E$5,(A970-A970/1.1),X))))*Расчет!E984,2)</f>
        <v>0</v>
      </c>
      <c r="U970" s="3">
        <f>ROUND((IF(Расчет!R984='ФОРМУЛЫ!'!$E$3,(J970-J970/1.18),IF(Расчет!R984='ФОРМУЛЫ!'!$E$4,0,IF(Расчет!R984='ФОРМУЛЫ!'!$E$5,(J970-J970/1.1),X))))*Расчет!E984,2)</f>
        <v>0</v>
      </c>
      <c r="V970" s="3">
        <f>ROUND((J970-J970/1.18)*Расчет!E984,2)</f>
        <v>0</v>
      </c>
      <c r="W970" s="3">
        <f>ROUND(A970*Расчет!E984*0.21/365,2)</f>
        <v>0</v>
      </c>
      <c r="X970" s="3">
        <f t="shared" si="115"/>
        <v>0</v>
      </c>
      <c r="Y970" s="3">
        <f>IF(($Q$2-Расчет!X984)&gt;0,($Q$2-Расчет!X984),0)</f>
        <v>0</v>
      </c>
      <c r="Z970" s="3">
        <f t="shared" si="116"/>
        <v>0</v>
      </c>
      <c r="AA970" s="3">
        <f>IF(IF(Y970&gt;0,$Q$3-$Q$2,$Q$3-Расчет!X984)&gt;0,IF(Y970&gt;0,$Q$3-$Q$2,$Q$3-Расчет!X984),0)</f>
        <v>0</v>
      </c>
      <c r="AB970" s="3">
        <f t="shared" si="117"/>
        <v>0</v>
      </c>
      <c r="AC970" s="3">
        <f>IF(IF(AA970&gt;0,$Q$4-$Q$3,$Q$4-Расчет!X984)&gt;0,IF(AA970&gt;0,$Q$4-$Q$3,$Q$4-Расчет!X984),0)</f>
        <v>0</v>
      </c>
      <c r="AD970" s="3">
        <f t="shared" si="118"/>
        <v>0</v>
      </c>
      <c r="AE970" s="3">
        <f>IF(IF(AC970&gt;0,$Q$5-$Q$4,$Q$5-Расчет!X984)&gt;0,IF(AC970&gt;0,$Q$5-$Q$4,$Q$5-Расчет!X984),0)</f>
        <v>0</v>
      </c>
      <c r="AF970" s="3">
        <f t="shared" si="119"/>
        <v>0</v>
      </c>
      <c r="AG970" s="3">
        <f>IF(IF(AE970&gt;0,$Q$6-$Q$5,$Q$6-Расчет!X984)&gt;0,IF(AE970&gt;0,$Q$6-$Q$5,$Q$6-Расчет!X984),0)</f>
        <v>0</v>
      </c>
      <c r="AH970" s="3">
        <f t="shared" si="120"/>
        <v>0</v>
      </c>
    </row>
    <row r="971" spans="1:34" x14ac:dyDescent="0.25">
      <c r="A971" s="3">
        <f>IF(Расчет!H985='ФОРМУЛЫ!'!$B$4,Расчет!G985*Расчет!$N$28,IF(Расчет!H985='ФОРМУЛЫ!'!$B$5,Расчет!G985,IF(Расчет!H985='ФОРМУЛЫ!'!$B$6,Расчет!G985*Расчет!$O$28,0)))</f>
        <v>0</v>
      </c>
      <c r="B971" s="3">
        <f>A971*Расчет!E985</f>
        <v>0</v>
      </c>
      <c r="C971" s="3">
        <f>IF(Расчет!J985='ФОРМУЛЫ!'!$B$3,Расчет!G985*Расчет!I985/100,IF(Расчет!J985='ФОРМУЛЫ!'!$B$4,Расчет!I985*Расчет!$N$28,IF(Расчет!J985='ФОРМУЛЫ!'!$B$5,Расчет!I985,IF(Расчет!J985='ФОРМУЛЫ!'!$B$6,Расчет!I985*Расчет!$O$28,0))))</f>
        <v>0</v>
      </c>
      <c r="D971" s="3">
        <f>C971*Расчет!E985</f>
        <v>0</v>
      </c>
      <c r="E971" s="3">
        <f t="shared" si="113"/>
        <v>0</v>
      </c>
      <c r="F971" s="3">
        <f>E971*Расчет!E985</f>
        <v>0</v>
      </c>
      <c r="G971" s="3">
        <f>IF(Расчет!M985="",'ФОРМУЛЫ!'!E971*(100+Расчет!$M$28)/100,'ФОРМУЛЫ!'!E971*(100+Расчет!M985)/100)</f>
        <v>0</v>
      </c>
      <c r="H971" s="7">
        <f>IF(Расчет!M985="",ROUND(Расчет!K985*(1+Расчет!$M$28/100),0),ROUND(Расчет!K985*(1+Расчет!M985/100),0))</f>
        <v>0</v>
      </c>
      <c r="I971" s="7">
        <f>IF(Расчет!M985="",(Расчет!$M$28+100)/100,(Расчет!M985+100)/100)</f>
        <v>1.2</v>
      </c>
      <c r="J971" s="5">
        <f>IF(Расчет!P985="",IF($O$16=0,'ФОРМУЛЫ!'!H971,ROUND(Расчет!K985*'ФОРМУЛЫ!'!I971+L971,0)),Расчет!P985)</f>
        <v>0</v>
      </c>
      <c r="K971" s="5">
        <f>J971*Расчет!E985</f>
        <v>0</v>
      </c>
      <c r="L971" s="3">
        <f>IF($O$16=0,0,$M$16*(Расчет!K985/$O$16))</f>
        <v>0</v>
      </c>
      <c r="O971" s="3">
        <f>IF(Расчет!P985=0,Расчет!L985,0)</f>
        <v>0</v>
      </c>
      <c r="P971" s="12">
        <f t="shared" si="114"/>
        <v>0</v>
      </c>
      <c r="Q971" s="3">
        <f>IF(Расчет!H985='ФОРМУЛЫ!'!$B$5,'ФОРМУЛЫ!'!A971,0)</f>
        <v>0</v>
      </c>
      <c r="R971" s="3">
        <f>IF(Расчет!H985='ФОРМУЛЫ!'!$B$4,'ФОРМУЛЫ!'!A971,0)</f>
        <v>0</v>
      </c>
      <c r="S971" s="3">
        <f>IF(Расчет!H985='ФОРМУЛЫ!'!$B$6,'ФОРМУЛЫ!'!A971,0)</f>
        <v>0</v>
      </c>
      <c r="T971" s="5">
        <f>ROUND((IF(Расчет!R985='ФОРМУЛЫ!'!$E$3,(A971-A971/1.18),IF(Расчет!R985='ФОРМУЛЫ!'!$E$4,0,IF(Расчет!R985='ФОРМУЛЫ!'!$E$5,(A971-A971/1.1),X))))*Расчет!E985,2)</f>
        <v>0</v>
      </c>
      <c r="U971" s="3">
        <f>ROUND((IF(Расчет!R985='ФОРМУЛЫ!'!$E$3,(J971-J971/1.18),IF(Расчет!R985='ФОРМУЛЫ!'!$E$4,0,IF(Расчет!R985='ФОРМУЛЫ!'!$E$5,(J971-J971/1.1),X))))*Расчет!E985,2)</f>
        <v>0</v>
      </c>
      <c r="V971" s="3">
        <f>ROUND((J971-J971/1.18)*Расчет!E985,2)</f>
        <v>0</v>
      </c>
      <c r="W971" s="3">
        <f>ROUND(A971*Расчет!E985*0.21/365,2)</f>
        <v>0</v>
      </c>
      <c r="X971" s="3">
        <f t="shared" si="115"/>
        <v>0</v>
      </c>
      <c r="Y971" s="3">
        <f>IF(($Q$2-Расчет!X985)&gt;0,($Q$2-Расчет!X985),0)</f>
        <v>0</v>
      </c>
      <c r="Z971" s="3">
        <f t="shared" si="116"/>
        <v>0</v>
      </c>
      <c r="AA971" s="3">
        <f>IF(IF(Y971&gt;0,$Q$3-$Q$2,$Q$3-Расчет!X985)&gt;0,IF(Y971&gt;0,$Q$3-$Q$2,$Q$3-Расчет!X985),0)</f>
        <v>0</v>
      </c>
      <c r="AB971" s="3">
        <f t="shared" si="117"/>
        <v>0</v>
      </c>
      <c r="AC971" s="3">
        <f>IF(IF(AA971&gt;0,$Q$4-$Q$3,$Q$4-Расчет!X985)&gt;0,IF(AA971&gt;0,$Q$4-$Q$3,$Q$4-Расчет!X985),0)</f>
        <v>0</v>
      </c>
      <c r="AD971" s="3">
        <f t="shared" si="118"/>
        <v>0</v>
      </c>
      <c r="AE971" s="3">
        <f>IF(IF(AC971&gt;0,$Q$5-$Q$4,$Q$5-Расчет!X985)&gt;0,IF(AC971&gt;0,$Q$5-$Q$4,$Q$5-Расчет!X985),0)</f>
        <v>0</v>
      </c>
      <c r="AF971" s="3">
        <f t="shared" si="119"/>
        <v>0</v>
      </c>
      <c r="AG971" s="3">
        <f>IF(IF(AE971&gt;0,$Q$6-$Q$5,$Q$6-Расчет!X985)&gt;0,IF(AE971&gt;0,$Q$6-$Q$5,$Q$6-Расчет!X985),0)</f>
        <v>0</v>
      </c>
      <c r="AH971" s="3">
        <f t="shared" si="120"/>
        <v>0</v>
      </c>
    </row>
    <row r="972" spans="1:34" x14ac:dyDescent="0.25">
      <c r="A972" s="3">
        <f>IF(Расчет!H986='ФОРМУЛЫ!'!$B$4,Расчет!G986*Расчет!$N$28,IF(Расчет!H986='ФОРМУЛЫ!'!$B$5,Расчет!G986,IF(Расчет!H986='ФОРМУЛЫ!'!$B$6,Расчет!G986*Расчет!$O$28,0)))</f>
        <v>0</v>
      </c>
      <c r="B972" s="3">
        <f>A972*Расчет!E986</f>
        <v>0</v>
      </c>
      <c r="C972" s="3">
        <f>IF(Расчет!J986='ФОРМУЛЫ!'!$B$3,Расчет!G986*Расчет!I986/100,IF(Расчет!J986='ФОРМУЛЫ!'!$B$4,Расчет!I986*Расчет!$N$28,IF(Расчет!J986='ФОРМУЛЫ!'!$B$5,Расчет!I986,IF(Расчет!J986='ФОРМУЛЫ!'!$B$6,Расчет!I986*Расчет!$O$28,0))))</f>
        <v>0</v>
      </c>
      <c r="D972" s="3">
        <f>C972*Расчет!E986</f>
        <v>0</v>
      </c>
      <c r="E972" s="3">
        <f t="shared" si="113"/>
        <v>0</v>
      </c>
      <c r="F972" s="3">
        <f>E972*Расчет!E986</f>
        <v>0</v>
      </c>
      <c r="G972" s="3">
        <f>IF(Расчет!M986="",'ФОРМУЛЫ!'!E972*(100+Расчет!$M$28)/100,'ФОРМУЛЫ!'!E972*(100+Расчет!M986)/100)</f>
        <v>0</v>
      </c>
      <c r="H972" s="7">
        <f>IF(Расчет!M986="",ROUND(Расчет!K986*(1+Расчет!$M$28/100),0),ROUND(Расчет!K986*(1+Расчет!M986/100),0))</f>
        <v>0</v>
      </c>
      <c r="I972" s="7">
        <f>IF(Расчет!M986="",(Расчет!$M$28+100)/100,(Расчет!M986+100)/100)</f>
        <v>1.2</v>
      </c>
      <c r="J972" s="5">
        <f>IF(Расчет!P986="",IF($O$16=0,'ФОРМУЛЫ!'!H972,ROUND(Расчет!K986*'ФОРМУЛЫ!'!I972+L972,0)),Расчет!P986)</f>
        <v>0</v>
      </c>
      <c r="K972" s="5">
        <f>J972*Расчет!E986</f>
        <v>0</v>
      </c>
      <c r="L972" s="3">
        <f>IF($O$16=0,0,$M$16*(Расчет!K986/$O$16))</f>
        <v>0</v>
      </c>
      <c r="O972" s="3">
        <f>IF(Расчет!P986=0,Расчет!L986,0)</f>
        <v>0</v>
      </c>
      <c r="P972" s="12">
        <f t="shared" si="114"/>
        <v>0</v>
      </c>
      <c r="Q972" s="3">
        <f>IF(Расчет!H986='ФОРМУЛЫ!'!$B$5,'ФОРМУЛЫ!'!A972,0)</f>
        <v>0</v>
      </c>
      <c r="R972" s="3">
        <f>IF(Расчет!H986='ФОРМУЛЫ!'!$B$4,'ФОРМУЛЫ!'!A972,0)</f>
        <v>0</v>
      </c>
      <c r="S972" s="3">
        <f>IF(Расчет!H986='ФОРМУЛЫ!'!$B$6,'ФОРМУЛЫ!'!A972,0)</f>
        <v>0</v>
      </c>
      <c r="T972" s="5">
        <f>ROUND((IF(Расчет!R986='ФОРМУЛЫ!'!$E$3,(A972-A972/1.18),IF(Расчет!R986='ФОРМУЛЫ!'!$E$4,0,IF(Расчет!R986='ФОРМУЛЫ!'!$E$5,(A972-A972/1.1),X))))*Расчет!E986,2)</f>
        <v>0</v>
      </c>
      <c r="U972" s="3">
        <f>ROUND((IF(Расчет!R986='ФОРМУЛЫ!'!$E$3,(J972-J972/1.18),IF(Расчет!R986='ФОРМУЛЫ!'!$E$4,0,IF(Расчет!R986='ФОРМУЛЫ!'!$E$5,(J972-J972/1.1),X))))*Расчет!E986,2)</f>
        <v>0</v>
      </c>
      <c r="V972" s="3">
        <f>ROUND((J972-J972/1.18)*Расчет!E986,2)</f>
        <v>0</v>
      </c>
      <c r="W972" s="3">
        <f>ROUND(A972*Расчет!E986*0.21/365,2)</f>
        <v>0</v>
      </c>
      <c r="X972" s="3">
        <f t="shared" si="115"/>
        <v>0</v>
      </c>
      <c r="Y972" s="3">
        <f>IF(($Q$2-Расчет!X986)&gt;0,($Q$2-Расчет!X986),0)</f>
        <v>0</v>
      </c>
      <c r="Z972" s="3">
        <f t="shared" si="116"/>
        <v>0</v>
      </c>
      <c r="AA972" s="3">
        <f>IF(IF(Y972&gt;0,$Q$3-$Q$2,$Q$3-Расчет!X986)&gt;0,IF(Y972&gt;0,$Q$3-$Q$2,$Q$3-Расчет!X986),0)</f>
        <v>0</v>
      </c>
      <c r="AB972" s="3">
        <f t="shared" si="117"/>
        <v>0</v>
      </c>
      <c r="AC972" s="3">
        <f>IF(IF(AA972&gt;0,$Q$4-$Q$3,$Q$4-Расчет!X986)&gt;0,IF(AA972&gt;0,$Q$4-$Q$3,$Q$4-Расчет!X986),0)</f>
        <v>0</v>
      </c>
      <c r="AD972" s="3">
        <f t="shared" si="118"/>
        <v>0</v>
      </c>
      <c r="AE972" s="3">
        <f>IF(IF(AC972&gt;0,$Q$5-$Q$4,$Q$5-Расчет!X986)&gt;0,IF(AC972&gt;0,$Q$5-$Q$4,$Q$5-Расчет!X986),0)</f>
        <v>0</v>
      </c>
      <c r="AF972" s="3">
        <f t="shared" si="119"/>
        <v>0</v>
      </c>
      <c r="AG972" s="3">
        <f>IF(IF(AE972&gt;0,$Q$6-$Q$5,$Q$6-Расчет!X986)&gt;0,IF(AE972&gt;0,$Q$6-$Q$5,$Q$6-Расчет!X986),0)</f>
        <v>0</v>
      </c>
      <c r="AH972" s="3">
        <f t="shared" si="120"/>
        <v>0</v>
      </c>
    </row>
    <row r="973" spans="1:34" x14ac:dyDescent="0.25">
      <c r="A973" s="3">
        <f>IF(Расчет!H987='ФОРМУЛЫ!'!$B$4,Расчет!G987*Расчет!$N$28,IF(Расчет!H987='ФОРМУЛЫ!'!$B$5,Расчет!G987,IF(Расчет!H987='ФОРМУЛЫ!'!$B$6,Расчет!G987*Расчет!$O$28,0)))</f>
        <v>0</v>
      </c>
      <c r="B973" s="3">
        <f>A973*Расчет!E987</f>
        <v>0</v>
      </c>
      <c r="C973" s="3">
        <f>IF(Расчет!J987='ФОРМУЛЫ!'!$B$3,Расчет!G987*Расчет!I987/100,IF(Расчет!J987='ФОРМУЛЫ!'!$B$4,Расчет!I987*Расчет!$N$28,IF(Расчет!J987='ФОРМУЛЫ!'!$B$5,Расчет!I987,IF(Расчет!J987='ФОРМУЛЫ!'!$B$6,Расчет!I987*Расчет!$O$28,0))))</f>
        <v>0</v>
      </c>
      <c r="D973" s="3">
        <f>C973*Расчет!E987</f>
        <v>0</v>
      </c>
      <c r="E973" s="3">
        <f t="shared" si="113"/>
        <v>0</v>
      </c>
      <c r="F973" s="3">
        <f>E973*Расчет!E987</f>
        <v>0</v>
      </c>
      <c r="G973" s="3">
        <f>IF(Расчет!M987="",'ФОРМУЛЫ!'!E973*(100+Расчет!$M$28)/100,'ФОРМУЛЫ!'!E973*(100+Расчет!M987)/100)</f>
        <v>0</v>
      </c>
      <c r="H973" s="7">
        <f>IF(Расчет!M987="",ROUND(Расчет!K987*(1+Расчет!$M$28/100),0),ROUND(Расчет!K987*(1+Расчет!M987/100),0))</f>
        <v>0</v>
      </c>
      <c r="I973" s="7">
        <f>IF(Расчет!M987="",(Расчет!$M$28+100)/100,(Расчет!M987+100)/100)</f>
        <v>1.2</v>
      </c>
      <c r="J973" s="5">
        <f>IF(Расчет!P987="",IF($O$16=0,'ФОРМУЛЫ!'!H973,ROUND(Расчет!K987*'ФОРМУЛЫ!'!I973+L973,0)),Расчет!P987)</f>
        <v>0</v>
      </c>
      <c r="K973" s="5">
        <f>J973*Расчет!E987</f>
        <v>0</v>
      </c>
      <c r="L973" s="3">
        <f>IF($O$16=0,0,$M$16*(Расчет!K987/$O$16))</f>
        <v>0</v>
      </c>
      <c r="O973" s="3">
        <f>IF(Расчет!P987=0,Расчет!L987,0)</f>
        <v>0</v>
      </c>
      <c r="P973" s="12">
        <f t="shared" si="114"/>
        <v>0</v>
      </c>
      <c r="Q973" s="3">
        <f>IF(Расчет!H987='ФОРМУЛЫ!'!$B$5,'ФОРМУЛЫ!'!A973,0)</f>
        <v>0</v>
      </c>
      <c r="R973" s="3">
        <f>IF(Расчет!H987='ФОРМУЛЫ!'!$B$4,'ФОРМУЛЫ!'!A973,0)</f>
        <v>0</v>
      </c>
      <c r="S973" s="3">
        <f>IF(Расчет!H987='ФОРМУЛЫ!'!$B$6,'ФОРМУЛЫ!'!A973,0)</f>
        <v>0</v>
      </c>
      <c r="T973" s="5">
        <f>ROUND((IF(Расчет!R987='ФОРМУЛЫ!'!$E$3,(A973-A973/1.18),IF(Расчет!R987='ФОРМУЛЫ!'!$E$4,0,IF(Расчет!R987='ФОРМУЛЫ!'!$E$5,(A973-A973/1.1),X))))*Расчет!E987,2)</f>
        <v>0</v>
      </c>
      <c r="U973" s="3">
        <f>ROUND((IF(Расчет!R987='ФОРМУЛЫ!'!$E$3,(J973-J973/1.18),IF(Расчет!R987='ФОРМУЛЫ!'!$E$4,0,IF(Расчет!R987='ФОРМУЛЫ!'!$E$5,(J973-J973/1.1),X))))*Расчет!E987,2)</f>
        <v>0</v>
      </c>
      <c r="V973" s="3">
        <f>ROUND((J973-J973/1.18)*Расчет!E987,2)</f>
        <v>0</v>
      </c>
      <c r="W973" s="3">
        <f>ROUND(A973*Расчет!E987*0.21/365,2)</f>
        <v>0</v>
      </c>
      <c r="X973" s="3">
        <f t="shared" si="115"/>
        <v>0</v>
      </c>
      <c r="Y973" s="3">
        <f>IF(($Q$2-Расчет!X987)&gt;0,($Q$2-Расчет!X987),0)</f>
        <v>0</v>
      </c>
      <c r="Z973" s="3">
        <f t="shared" si="116"/>
        <v>0</v>
      </c>
      <c r="AA973" s="3">
        <f>IF(IF(Y973&gt;0,$Q$3-$Q$2,$Q$3-Расчет!X987)&gt;0,IF(Y973&gt;0,$Q$3-$Q$2,$Q$3-Расчет!X987),0)</f>
        <v>0</v>
      </c>
      <c r="AB973" s="3">
        <f t="shared" si="117"/>
        <v>0</v>
      </c>
      <c r="AC973" s="3">
        <f>IF(IF(AA973&gt;0,$Q$4-$Q$3,$Q$4-Расчет!X987)&gt;0,IF(AA973&gt;0,$Q$4-$Q$3,$Q$4-Расчет!X987),0)</f>
        <v>0</v>
      </c>
      <c r="AD973" s="3">
        <f t="shared" si="118"/>
        <v>0</v>
      </c>
      <c r="AE973" s="3">
        <f>IF(IF(AC973&gt;0,$Q$5-$Q$4,$Q$5-Расчет!X987)&gt;0,IF(AC973&gt;0,$Q$5-$Q$4,$Q$5-Расчет!X987),0)</f>
        <v>0</v>
      </c>
      <c r="AF973" s="3">
        <f t="shared" si="119"/>
        <v>0</v>
      </c>
      <c r="AG973" s="3">
        <f>IF(IF(AE973&gt;0,$Q$6-$Q$5,$Q$6-Расчет!X987)&gt;0,IF(AE973&gt;0,$Q$6-$Q$5,$Q$6-Расчет!X987),0)</f>
        <v>0</v>
      </c>
      <c r="AH973" s="3">
        <f t="shared" si="120"/>
        <v>0</v>
      </c>
    </row>
    <row r="974" spans="1:34" x14ac:dyDescent="0.25">
      <c r="A974" s="3">
        <f>IF(Расчет!H988='ФОРМУЛЫ!'!$B$4,Расчет!G988*Расчет!$N$28,IF(Расчет!H988='ФОРМУЛЫ!'!$B$5,Расчет!G988,IF(Расчет!H988='ФОРМУЛЫ!'!$B$6,Расчет!G988*Расчет!$O$28,0)))</f>
        <v>0</v>
      </c>
      <c r="B974" s="3">
        <f>A974*Расчет!E988</f>
        <v>0</v>
      </c>
      <c r="C974" s="3">
        <f>IF(Расчет!J988='ФОРМУЛЫ!'!$B$3,Расчет!G988*Расчет!I988/100,IF(Расчет!J988='ФОРМУЛЫ!'!$B$4,Расчет!I988*Расчет!$N$28,IF(Расчет!J988='ФОРМУЛЫ!'!$B$5,Расчет!I988,IF(Расчет!J988='ФОРМУЛЫ!'!$B$6,Расчет!I988*Расчет!$O$28,0))))</f>
        <v>0</v>
      </c>
      <c r="D974" s="3">
        <f>C974*Расчет!E988</f>
        <v>0</v>
      </c>
      <c r="E974" s="3">
        <f t="shared" si="113"/>
        <v>0</v>
      </c>
      <c r="F974" s="3">
        <f>E974*Расчет!E988</f>
        <v>0</v>
      </c>
      <c r="G974" s="3">
        <f>IF(Расчет!M988="",'ФОРМУЛЫ!'!E974*(100+Расчет!$M$28)/100,'ФОРМУЛЫ!'!E974*(100+Расчет!M988)/100)</f>
        <v>0</v>
      </c>
      <c r="H974" s="7">
        <f>IF(Расчет!M988="",ROUND(Расчет!K988*(1+Расчет!$M$28/100),0),ROUND(Расчет!K988*(1+Расчет!M988/100),0))</f>
        <v>0</v>
      </c>
      <c r="I974" s="7">
        <f>IF(Расчет!M988="",(Расчет!$M$28+100)/100,(Расчет!M988+100)/100)</f>
        <v>1.2</v>
      </c>
      <c r="J974" s="5">
        <f>IF(Расчет!P988="",IF($O$16=0,'ФОРМУЛЫ!'!H974,ROUND(Расчет!K988*'ФОРМУЛЫ!'!I974+L974,0)),Расчет!P988)</f>
        <v>0</v>
      </c>
      <c r="K974" s="5">
        <f>J974*Расчет!E988</f>
        <v>0</v>
      </c>
      <c r="L974" s="3">
        <f>IF($O$16=0,0,$M$16*(Расчет!K988/$O$16))</f>
        <v>0</v>
      </c>
      <c r="O974" s="3">
        <f>IF(Расчет!P988=0,Расчет!L988,0)</f>
        <v>0</v>
      </c>
      <c r="P974" s="12">
        <f t="shared" si="114"/>
        <v>0</v>
      </c>
      <c r="Q974" s="3">
        <f>IF(Расчет!H988='ФОРМУЛЫ!'!$B$5,'ФОРМУЛЫ!'!A974,0)</f>
        <v>0</v>
      </c>
      <c r="R974" s="3">
        <f>IF(Расчет!H988='ФОРМУЛЫ!'!$B$4,'ФОРМУЛЫ!'!A974,0)</f>
        <v>0</v>
      </c>
      <c r="S974" s="3">
        <f>IF(Расчет!H988='ФОРМУЛЫ!'!$B$6,'ФОРМУЛЫ!'!A974,0)</f>
        <v>0</v>
      </c>
      <c r="T974" s="5">
        <f>ROUND((IF(Расчет!R988='ФОРМУЛЫ!'!$E$3,(A974-A974/1.18),IF(Расчет!R988='ФОРМУЛЫ!'!$E$4,0,IF(Расчет!R988='ФОРМУЛЫ!'!$E$5,(A974-A974/1.1),X))))*Расчет!E988,2)</f>
        <v>0</v>
      </c>
      <c r="U974" s="3">
        <f>ROUND((IF(Расчет!R988='ФОРМУЛЫ!'!$E$3,(J974-J974/1.18),IF(Расчет!R988='ФОРМУЛЫ!'!$E$4,0,IF(Расчет!R988='ФОРМУЛЫ!'!$E$5,(J974-J974/1.1),X))))*Расчет!E988,2)</f>
        <v>0</v>
      </c>
      <c r="V974" s="3">
        <f>ROUND((J974-J974/1.18)*Расчет!E988,2)</f>
        <v>0</v>
      </c>
      <c r="W974" s="3">
        <f>ROUND(A974*Расчет!E988*0.21/365,2)</f>
        <v>0</v>
      </c>
      <c r="X974" s="3">
        <f t="shared" si="115"/>
        <v>0</v>
      </c>
      <c r="Y974" s="3">
        <f>IF(($Q$2-Расчет!X988)&gt;0,($Q$2-Расчет!X988),0)</f>
        <v>0</v>
      </c>
      <c r="Z974" s="3">
        <f t="shared" si="116"/>
        <v>0</v>
      </c>
      <c r="AA974" s="3">
        <f>IF(IF(Y974&gt;0,$Q$3-$Q$2,$Q$3-Расчет!X988)&gt;0,IF(Y974&gt;0,$Q$3-$Q$2,$Q$3-Расчет!X988),0)</f>
        <v>0</v>
      </c>
      <c r="AB974" s="3">
        <f t="shared" si="117"/>
        <v>0</v>
      </c>
      <c r="AC974" s="3">
        <f>IF(IF(AA974&gt;0,$Q$4-$Q$3,$Q$4-Расчет!X988)&gt;0,IF(AA974&gt;0,$Q$4-$Q$3,$Q$4-Расчет!X988),0)</f>
        <v>0</v>
      </c>
      <c r="AD974" s="3">
        <f t="shared" si="118"/>
        <v>0</v>
      </c>
      <c r="AE974" s="3">
        <f>IF(IF(AC974&gt;0,$Q$5-$Q$4,$Q$5-Расчет!X988)&gt;0,IF(AC974&gt;0,$Q$5-$Q$4,$Q$5-Расчет!X988),0)</f>
        <v>0</v>
      </c>
      <c r="AF974" s="3">
        <f t="shared" si="119"/>
        <v>0</v>
      </c>
      <c r="AG974" s="3">
        <f>IF(IF(AE974&gt;0,$Q$6-$Q$5,$Q$6-Расчет!X988)&gt;0,IF(AE974&gt;0,$Q$6-$Q$5,$Q$6-Расчет!X988),0)</f>
        <v>0</v>
      </c>
      <c r="AH974" s="3">
        <f t="shared" si="120"/>
        <v>0</v>
      </c>
    </row>
    <row r="975" spans="1:34" x14ac:dyDescent="0.25">
      <c r="A975" s="3">
        <f>IF(Расчет!H989='ФОРМУЛЫ!'!$B$4,Расчет!G989*Расчет!$N$28,IF(Расчет!H989='ФОРМУЛЫ!'!$B$5,Расчет!G989,IF(Расчет!H989='ФОРМУЛЫ!'!$B$6,Расчет!G989*Расчет!$O$28,0)))</f>
        <v>0</v>
      </c>
      <c r="B975" s="3">
        <f>A975*Расчет!E989</f>
        <v>0</v>
      </c>
      <c r="C975" s="3">
        <f>IF(Расчет!J989='ФОРМУЛЫ!'!$B$3,Расчет!G989*Расчет!I989/100,IF(Расчет!J989='ФОРМУЛЫ!'!$B$4,Расчет!I989*Расчет!$N$28,IF(Расчет!J989='ФОРМУЛЫ!'!$B$5,Расчет!I989,IF(Расчет!J989='ФОРМУЛЫ!'!$B$6,Расчет!I989*Расчет!$O$28,0))))</f>
        <v>0</v>
      </c>
      <c r="D975" s="3">
        <f>C975*Расчет!E989</f>
        <v>0</v>
      </c>
      <c r="E975" s="3">
        <f t="shared" si="113"/>
        <v>0</v>
      </c>
      <c r="F975" s="3">
        <f>E975*Расчет!E989</f>
        <v>0</v>
      </c>
      <c r="G975" s="3">
        <f>IF(Расчет!M989="",'ФОРМУЛЫ!'!E975*(100+Расчет!$M$28)/100,'ФОРМУЛЫ!'!E975*(100+Расчет!M989)/100)</f>
        <v>0</v>
      </c>
      <c r="H975" s="7">
        <f>IF(Расчет!M989="",ROUND(Расчет!K989*(1+Расчет!$M$28/100),0),ROUND(Расчет!K989*(1+Расчет!M989/100),0))</f>
        <v>0</v>
      </c>
      <c r="I975" s="7">
        <f>IF(Расчет!M989="",(Расчет!$M$28+100)/100,(Расчет!M989+100)/100)</f>
        <v>1.2</v>
      </c>
      <c r="J975" s="5">
        <f>IF(Расчет!P989="",IF($O$16=0,'ФОРМУЛЫ!'!H975,ROUND(Расчет!K989*'ФОРМУЛЫ!'!I975+L975,0)),Расчет!P989)</f>
        <v>0</v>
      </c>
      <c r="K975" s="5">
        <f>J975*Расчет!E989</f>
        <v>0</v>
      </c>
      <c r="L975" s="3">
        <f>IF($O$16=0,0,$M$16*(Расчет!K989/$O$16))</f>
        <v>0</v>
      </c>
      <c r="O975" s="3">
        <f>IF(Расчет!P989=0,Расчет!L989,0)</f>
        <v>0</v>
      </c>
      <c r="P975" s="12">
        <f t="shared" si="114"/>
        <v>0</v>
      </c>
      <c r="Q975" s="3">
        <f>IF(Расчет!H989='ФОРМУЛЫ!'!$B$5,'ФОРМУЛЫ!'!A975,0)</f>
        <v>0</v>
      </c>
      <c r="R975" s="3">
        <f>IF(Расчет!H989='ФОРМУЛЫ!'!$B$4,'ФОРМУЛЫ!'!A975,0)</f>
        <v>0</v>
      </c>
      <c r="S975" s="3">
        <f>IF(Расчет!H989='ФОРМУЛЫ!'!$B$6,'ФОРМУЛЫ!'!A975,0)</f>
        <v>0</v>
      </c>
      <c r="T975" s="5">
        <f>ROUND((IF(Расчет!R989='ФОРМУЛЫ!'!$E$3,(A975-A975/1.18),IF(Расчет!R989='ФОРМУЛЫ!'!$E$4,0,IF(Расчет!R989='ФОРМУЛЫ!'!$E$5,(A975-A975/1.1),X))))*Расчет!E989,2)</f>
        <v>0</v>
      </c>
      <c r="U975" s="3">
        <f>ROUND((IF(Расчет!R989='ФОРМУЛЫ!'!$E$3,(J975-J975/1.18),IF(Расчет!R989='ФОРМУЛЫ!'!$E$4,0,IF(Расчет!R989='ФОРМУЛЫ!'!$E$5,(J975-J975/1.1),X))))*Расчет!E989,2)</f>
        <v>0</v>
      </c>
      <c r="V975" s="3">
        <f>ROUND((J975-J975/1.18)*Расчет!E989,2)</f>
        <v>0</v>
      </c>
      <c r="W975" s="3">
        <f>ROUND(A975*Расчет!E989*0.21/365,2)</f>
        <v>0</v>
      </c>
      <c r="X975" s="3">
        <f t="shared" si="115"/>
        <v>0</v>
      </c>
      <c r="Y975" s="3">
        <f>IF(($Q$2-Расчет!X989)&gt;0,($Q$2-Расчет!X989),0)</f>
        <v>0</v>
      </c>
      <c r="Z975" s="3">
        <f t="shared" si="116"/>
        <v>0</v>
      </c>
      <c r="AA975" s="3">
        <f>IF(IF(Y975&gt;0,$Q$3-$Q$2,$Q$3-Расчет!X989)&gt;0,IF(Y975&gt;0,$Q$3-$Q$2,$Q$3-Расчет!X989),0)</f>
        <v>0</v>
      </c>
      <c r="AB975" s="3">
        <f t="shared" si="117"/>
        <v>0</v>
      </c>
      <c r="AC975" s="3">
        <f>IF(IF(AA975&gt;0,$Q$4-$Q$3,$Q$4-Расчет!X989)&gt;0,IF(AA975&gt;0,$Q$4-$Q$3,$Q$4-Расчет!X989),0)</f>
        <v>0</v>
      </c>
      <c r="AD975" s="3">
        <f t="shared" si="118"/>
        <v>0</v>
      </c>
      <c r="AE975" s="3">
        <f>IF(IF(AC975&gt;0,$Q$5-$Q$4,$Q$5-Расчет!X989)&gt;0,IF(AC975&gt;0,$Q$5-$Q$4,$Q$5-Расчет!X989),0)</f>
        <v>0</v>
      </c>
      <c r="AF975" s="3">
        <f t="shared" si="119"/>
        <v>0</v>
      </c>
      <c r="AG975" s="3">
        <f>IF(IF(AE975&gt;0,$Q$6-$Q$5,$Q$6-Расчет!X989)&gt;0,IF(AE975&gt;0,$Q$6-$Q$5,$Q$6-Расчет!X989),0)</f>
        <v>0</v>
      </c>
      <c r="AH975" s="3">
        <f t="shared" si="120"/>
        <v>0</v>
      </c>
    </row>
    <row r="976" spans="1:34" x14ac:dyDescent="0.25">
      <c r="A976" s="3">
        <f>IF(Расчет!H990='ФОРМУЛЫ!'!$B$4,Расчет!G990*Расчет!$N$28,IF(Расчет!H990='ФОРМУЛЫ!'!$B$5,Расчет!G990,IF(Расчет!H990='ФОРМУЛЫ!'!$B$6,Расчет!G990*Расчет!$O$28,0)))</f>
        <v>0</v>
      </c>
      <c r="B976" s="3">
        <f>A976*Расчет!E990</f>
        <v>0</v>
      </c>
      <c r="C976" s="3">
        <f>IF(Расчет!J990='ФОРМУЛЫ!'!$B$3,Расчет!G990*Расчет!I990/100,IF(Расчет!J990='ФОРМУЛЫ!'!$B$4,Расчет!I990*Расчет!$N$28,IF(Расчет!J990='ФОРМУЛЫ!'!$B$5,Расчет!I990,IF(Расчет!J990='ФОРМУЛЫ!'!$B$6,Расчет!I990*Расчет!$O$28,0))))</f>
        <v>0</v>
      </c>
      <c r="D976" s="3">
        <f>C976*Расчет!E990</f>
        <v>0</v>
      </c>
      <c r="E976" s="3">
        <f t="shared" si="113"/>
        <v>0</v>
      </c>
      <c r="F976" s="3">
        <f>E976*Расчет!E990</f>
        <v>0</v>
      </c>
      <c r="G976" s="3">
        <f>IF(Расчет!M990="",'ФОРМУЛЫ!'!E976*(100+Расчет!$M$28)/100,'ФОРМУЛЫ!'!E976*(100+Расчет!M990)/100)</f>
        <v>0</v>
      </c>
      <c r="H976" s="7">
        <f>IF(Расчет!M990="",ROUND(Расчет!K990*(1+Расчет!$M$28/100),0),ROUND(Расчет!K990*(1+Расчет!M990/100),0))</f>
        <v>0</v>
      </c>
      <c r="I976" s="7">
        <f>IF(Расчет!M990="",(Расчет!$M$28+100)/100,(Расчет!M990+100)/100)</f>
        <v>1.2</v>
      </c>
      <c r="J976" s="5">
        <f>IF(Расчет!P990="",IF($O$16=0,'ФОРМУЛЫ!'!H976,ROUND(Расчет!K990*'ФОРМУЛЫ!'!I976+L976,0)),Расчет!P990)</f>
        <v>0</v>
      </c>
      <c r="K976" s="5">
        <f>J976*Расчет!E990</f>
        <v>0</v>
      </c>
      <c r="L976" s="3">
        <f>IF($O$16=0,0,$M$16*(Расчет!K990/$O$16))</f>
        <v>0</v>
      </c>
      <c r="O976" s="3">
        <f>IF(Расчет!P990=0,Расчет!L990,0)</f>
        <v>0</v>
      </c>
      <c r="P976" s="12">
        <f t="shared" si="114"/>
        <v>0</v>
      </c>
      <c r="Q976" s="3">
        <f>IF(Расчет!H990='ФОРМУЛЫ!'!$B$5,'ФОРМУЛЫ!'!A976,0)</f>
        <v>0</v>
      </c>
      <c r="R976" s="3">
        <f>IF(Расчет!H990='ФОРМУЛЫ!'!$B$4,'ФОРМУЛЫ!'!A976,0)</f>
        <v>0</v>
      </c>
      <c r="S976" s="3">
        <f>IF(Расчет!H990='ФОРМУЛЫ!'!$B$6,'ФОРМУЛЫ!'!A976,0)</f>
        <v>0</v>
      </c>
      <c r="T976" s="5">
        <f>ROUND((IF(Расчет!R990='ФОРМУЛЫ!'!$E$3,(A976-A976/1.18),IF(Расчет!R990='ФОРМУЛЫ!'!$E$4,0,IF(Расчет!R990='ФОРМУЛЫ!'!$E$5,(A976-A976/1.1),X))))*Расчет!E990,2)</f>
        <v>0</v>
      </c>
      <c r="U976" s="3">
        <f>ROUND((IF(Расчет!R990='ФОРМУЛЫ!'!$E$3,(J976-J976/1.18),IF(Расчет!R990='ФОРМУЛЫ!'!$E$4,0,IF(Расчет!R990='ФОРМУЛЫ!'!$E$5,(J976-J976/1.1),X))))*Расчет!E990,2)</f>
        <v>0</v>
      </c>
      <c r="V976" s="3">
        <f>ROUND((J976-J976/1.18)*Расчет!E990,2)</f>
        <v>0</v>
      </c>
      <c r="W976" s="3">
        <f>ROUND(A976*Расчет!E990*0.21/365,2)</f>
        <v>0</v>
      </c>
      <c r="X976" s="3">
        <f t="shared" si="115"/>
        <v>0</v>
      </c>
      <c r="Y976" s="3">
        <f>IF(($Q$2-Расчет!X990)&gt;0,($Q$2-Расчет!X990),0)</f>
        <v>0</v>
      </c>
      <c r="Z976" s="3">
        <f t="shared" si="116"/>
        <v>0</v>
      </c>
      <c r="AA976" s="3">
        <f>IF(IF(Y976&gt;0,$Q$3-$Q$2,$Q$3-Расчет!X990)&gt;0,IF(Y976&gt;0,$Q$3-$Q$2,$Q$3-Расчет!X990),0)</f>
        <v>0</v>
      </c>
      <c r="AB976" s="3">
        <f t="shared" si="117"/>
        <v>0</v>
      </c>
      <c r="AC976" s="3">
        <f>IF(IF(AA976&gt;0,$Q$4-$Q$3,$Q$4-Расчет!X990)&gt;0,IF(AA976&gt;0,$Q$4-$Q$3,$Q$4-Расчет!X990),0)</f>
        <v>0</v>
      </c>
      <c r="AD976" s="3">
        <f t="shared" si="118"/>
        <v>0</v>
      </c>
      <c r="AE976" s="3">
        <f>IF(IF(AC976&gt;0,$Q$5-$Q$4,$Q$5-Расчет!X990)&gt;0,IF(AC976&gt;0,$Q$5-$Q$4,$Q$5-Расчет!X990),0)</f>
        <v>0</v>
      </c>
      <c r="AF976" s="3">
        <f t="shared" si="119"/>
        <v>0</v>
      </c>
      <c r="AG976" s="3">
        <f>IF(IF(AE976&gt;0,$Q$6-$Q$5,$Q$6-Расчет!X990)&gt;0,IF(AE976&gt;0,$Q$6-$Q$5,$Q$6-Расчет!X990),0)</f>
        <v>0</v>
      </c>
      <c r="AH976" s="3">
        <f t="shared" si="120"/>
        <v>0</v>
      </c>
    </row>
    <row r="977" spans="1:34" x14ac:dyDescent="0.25">
      <c r="A977" s="3">
        <f>IF(Расчет!H991='ФОРМУЛЫ!'!$B$4,Расчет!G991*Расчет!$N$28,IF(Расчет!H991='ФОРМУЛЫ!'!$B$5,Расчет!G991,IF(Расчет!H991='ФОРМУЛЫ!'!$B$6,Расчет!G991*Расчет!$O$28,0)))</f>
        <v>0</v>
      </c>
      <c r="B977" s="3">
        <f>A977*Расчет!E991</f>
        <v>0</v>
      </c>
      <c r="C977" s="3">
        <f>IF(Расчет!J991='ФОРМУЛЫ!'!$B$3,Расчет!G991*Расчет!I991/100,IF(Расчет!J991='ФОРМУЛЫ!'!$B$4,Расчет!I991*Расчет!$N$28,IF(Расчет!J991='ФОРМУЛЫ!'!$B$5,Расчет!I991,IF(Расчет!J991='ФОРМУЛЫ!'!$B$6,Расчет!I991*Расчет!$O$28,0))))</f>
        <v>0</v>
      </c>
      <c r="D977" s="3">
        <f>C977*Расчет!E991</f>
        <v>0</v>
      </c>
      <c r="E977" s="3">
        <f t="shared" ref="E977:E1040" si="121">A977-C977</f>
        <v>0</v>
      </c>
      <c r="F977" s="3">
        <f>E977*Расчет!E991</f>
        <v>0</v>
      </c>
      <c r="G977" s="3">
        <f>IF(Расчет!M991="",'ФОРМУЛЫ!'!E977*(100+Расчет!$M$28)/100,'ФОРМУЛЫ!'!E977*(100+Расчет!M991)/100)</f>
        <v>0</v>
      </c>
      <c r="H977" s="7">
        <f>IF(Расчет!M991="",ROUND(Расчет!K991*(1+Расчет!$M$28/100),0),ROUND(Расчет!K991*(1+Расчет!M991/100),0))</f>
        <v>0</v>
      </c>
      <c r="I977" s="7">
        <f>IF(Расчет!M991="",(Расчет!$M$28+100)/100,(Расчет!M991+100)/100)</f>
        <v>1.2</v>
      </c>
      <c r="J977" s="5">
        <f>IF(Расчет!P991="",IF($O$16=0,'ФОРМУЛЫ!'!H977,ROUND(Расчет!K991*'ФОРМУЛЫ!'!I977+L977,0)),Расчет!P991)</f>
        <v>0</v>
      </c>
      <c r="K977" s="5">
        <f>J977*Расчет!E991</f>
        <v>0</v>
      </c>
      <c r="L977" s="3">
        <f>IF($O$16=0,0,$M$16*(Расчет!K991/$O$16))</f>
        <v>0</v>
      </c>
      <c r="O977" s="3">
        <f>IF(Расчет!P991=0,Расчет!L991,0)</f>
        <v>0</v>
      </c>
      <c r="P977" s="12">
        <f t="shared" si="114"/>
        <v>0</v>
      </c>
      <c r="Q977" s="3">
        <f>IF(Расчет!H991='ФОРМУЛЫ!'!$B$5,'ФОРМУЛЫ!'!A977,0)</f>
        <v>0</v>
      </c>
      <c r="R977" s="3">
        <f>IF(Расчет!H991='ФОРМУЛЫ!'!$B$4,'ФОРМУЛЫ!'!A977,0)</f>
        <v>0</v>
      </c>
      <c r="S977" s="3">
        <f>IF(Расчет!H991='ФОРМУЛЫ!'!$B$6,'ФОРМУЛЫ!'!A977,0)</f>
        <v>0</v>
      </c>
      <c r="T977" s="5">
        <f>ROUND((IF(Расчет!R991='ФОРМУЛЫ!'!$E$3,(A977-A977/1.18),IF(Расчет!R991='ФОРМУЛЫ!'!$E$4,0,IF(Расчет!R991='ФОРМУЛЫ!'!$E$5,(A977-A977/1.1),X))))*Расчет!E991,2)</f>
        <v>0</v>
      </c>
      <c r="U977" s="3">
        <f>ROUND((IF(Расчет!R991='ФОРМУЛЫ!'!$E$3,(J977-J977/1.18),IF(Расчет!R991='ФОРМУЛЫ!'!$E$4,0,IF(Расчет!R991='ФОРМУЛЫ!'!$E$5,(J977-J977/1.1),X))))*Расчет!E991,2)</f>
        <v>0</v>
      </c>
      <c r="V977" s="3">
        <f>ROUND((J977-J977/1.18)*Расчет!E991,2)</f>
        <v>0</v>
      </c>
      <c r="W977" s="3">
        <f>ROUND(A977*Расчет!E991*0.21/365,2)</f>
        <v>0</v>
      </c>
      <c r="X977" s="3">
        <f t="shared" si="115"/>
        <v>0</v>
      </c>
      <c r="Y977" s="3">
        <f>IF(($Q$2-Расчет!X991)&gt;0,($Q$2-Расчет!X991),0)</f>
        <v>0</v>
      </c>
      <c r="Z977" s="3">
        <f t="shared" si="116"/>
        <v>0</v>
      </c>
      <c r="AA977" s="3">
        <f>IF(IF(Y977&gt;0,$Q$3-$Q$2,$Q$3-Расчет!X991)&gt;0,IF(Y977&gt;0,$Q$3-$Q$2,$Q$3-Расчет!X991),0)</f>
        <v>0</v>
      </c>
      <c r="AB977" s="3">
        <f t="shared" si="117"/>
        <v>0</v>
      </c>
      <c r="AC977" s="3">
        <f>IF(IF(AA977&gt;0,$Q$4-$Q$3,$Q$4-Расчет!X991)&gt;0,IF(AA977&gt;0,$Q$4-$Q$3,$Q$4-Расчет!X991),0)</f>
        <v>0</v>
      </c>
      <c r="AD977" s="3">
        <f t="shared" si="118"/>
        <v>0</v>
      </c>
      <c r="AE977" s="3">
        <f>IF(IF(AC977&gt;0,$Q$5-$Q$4,$Q$5-Расчет!X991)&gt;0,IF(AC977&gt;0,$Q$5-$Q$4,$Q$5-Расчет!X991),0)</f>
        <v>0</v>
      </c>
      <c r="AF977" s="3">
        <f t="shared" si="119"/>
        <v>0</v>
      </c>
      <c r="AG977" s="3">
        <f>IF(IF(AE977&gt;0,$Q$6-$Q$5,$Q$6-Расчет!X991)&gt;0,IF(AE977&gt;0,$Q$6-$Q$5,$Q$6-Расчет!X991),0)</f>
        <v>0</v>
      </c>
      <c r="AH977" s="3">
        <f t="shared" si="120"/>
        <v>0</v>
      </c>
    </row>
    <row r="978" spans="1:34" x14ac:dyDescent="0.25">
      <c r="A978" s="3">
        <f>IF(Расчет!H992='ФОРМУЛЫ!'!$B$4,Расчет!G992*Расчет!$N$28,IF(Расчет!H992='ФОРМУЛЫ!'!$B$5,Расчет!G992,IF(Расчет!H992='ФОРМУЛЫ!'!$B$6,Расчет!G992*Расчет!$O$28,0)))</f>
        <v>0</v>
      </c>
      <c r="B978" s="3">
        <f>A978*Расчет!E992</f>
        <v>0</v>
      </c>
      <c r="C978" s="3">
        <f>IF(Расчет!J992='ФОРМУЛЫ!'!$B$3,Расчет!G992*Расчет!I992/100,IF(Расчет!J992='ФОРМУЛЫ!'!$B$4,Расчет!I992*Расчет!$N$28,IF(Расчет!J992='ФОРМУЛЫ!'!$B$5,Расчет!I992,IF(Расчет!J992='ФОРМУЛЫ!'!$B$6,Расчет!I992*Расчет!$O$28,0))))</f>
        <v>0</v>
      </c>
      <c r="D978" s="3">
        <f>C978*Расчет!E992</f>
        <v>0</v>
      </c>
      <c r="E978" s="3">
        <f t="shared" si="121"/>
        <v>0</v>
      </c>
      <c r="F978" s="3">
        <f>E978*Расчет!E992</f>
        <v>0</v>
      </c>
      <c r="G978" s="3">
        <f>IF(Расчет!M992="",'ФОРМУЛЫ!'!E978*(100+Расчет!$M$28)/100,'ФОРМУЛЫ!'!E978*(100+Расчет!M992)/100)</f>
        <v>0</v>
      </c>
      <c r="H978" s="7">
        <f>IF(Расчет!M992="",ROUND(Расчет!K992*(1+Расчет!$M$28/100),0),ROUND(Расчет!K992*(1+Расчет!M992/100),0))</f>
        <v>0</v>
      </c>
      <c r="I978" s="7">
        <f>IF(Расчет!M992="",(Расчет!$M$28+100)/100,(Расчет!M992+100)/100)</f>
        <v>1.2</v>
      </c>
      <c r="J978" s="5">
        <f>IF(Расчет!P992="",IF($O$16=0,'ФОРМУЛЫ!'!H978,ROUND(Расчет!K992*'ФОРМУЛЫ!'!I978+L978,0)),Расчет!P992)</f>
        <v>0</v>
      </c>
      <c r="K978" s="5">
        <f>J978*Расчет!E992</f>
        <v>0</v>
      </c>
      <c r="L978" s="3">
        <f>IF($O$16=0,0,$M$16*(Расчет!K992/$O$16))</f>
        <v>0</v>
      </c>
      <c r="O978" s="3">
        <f>IF(Расчет!P992=0,Расчет!L992,0)</f>
        <v>0</v>
      </c>
      <c r="P978" s="12">
        <f t="shared" ref="P978:P1041" si="122">IF(E978=0,0,(J978-E978)/J978)</f>
        <v>0</v>
      </c>
      <c r="Q978" s="3">
        <f>IF(Расчет!H992='ФОРМУЛЫ!'!$B$5,'ФОРМУЛЫ!'!A978,0)</f>
        <v>0</v>
      </c>
      <c r="R978" s="3">
        <f>IF(Расчет!H992='ФОРМУЛЫ!'!$B$4,'ФОРМУЛЫ!'!A978,0)</f>
        <v>0</v>
      </c>
      <c r="S978" s="3">
        <f>IF(Расчет!H992='ФОРМУЛЫ!'!$B$6,'ФОРМУЛЫ!'!A978,0)</f>
        <v>0</v>
      </c>
      <c r="T978" s="5">
        <f>ROUND((IF(Расчет!R992='ФОРМУЛЫ!'!$E$3,(A978-A978/1.18),IF(Расчет!R992='ФОРМУЛЫ!'!$E$4,0,IF(Расчет!R992='ФОРМУЛЫ!'!$E$5,(A978-A978/1.1),X))))*Расчет!E992,2)</f>
        <v>0</v>
      </c>
      <c r="U978" s="3">
        <f>ROUND((IF(Расчет!R992='ФОРМУЛЫ!'!$E$3,(J978-J978/1.18),IF(Расчет!R992='ФОРМУЛЫ!'!$E$4,0,IF(Расчет!R992='ФОРМУЛЫ!'!$E$5,(J978-J978/1.1),X))))*Расчет!E992,2)</f>
        <v>0</v>
      </c>
      <c r="V978" s="3">
        <f>ROUND((J978-J978/1.18)*Расчет!E992,2)</f>
        <v>0</v>
      </c>
      <c r="W978" s="3">
        <f>ROUND(A978*Расчет!E992*0.21/365,2)</f>
        <v>0</v>
      </c>
      <c r="X978" s="3">
        <f t="shared" ref="X978:X1041" si="123">Z978+AB978+AD978+AF978+AH978</f>
        <v>0</v>
      </c>
      <c r="Y978" s="3">
        <f>IF(($Q$2-Расчет!X992)&gt;0,($Q$2-Расчет!X992),0)</f>
        <v>0</v>
      </c>
      <c r="Z978" s="3">
        <f t="shared" ref="Z978:Z1041" si="124">$W978*Y978</f>
        <v>0</v>
      </c>
      <c r="AA978" s="3">
        <f>IF(IF(Y978&gt;0,$Q$3-$Q$2,$Q$3-Расчет!X992)&gt;0,IF(Y978&gt;0,$Q$3-$Q$2,$Q$3-Расчет!X992),0)</f>
        <v>0</v>
      </c>
      <c r="AB978" s="3">
        <f t="shared" ref="AB978:AB1041" si="125">$W978*AA978</f>
        <v>0</v>
      </c>
      <c r="AC978" s="3">
        <f>IF(IF(AA978&gt;0,$Q$4-$Q$3,$Q$4-Расчет!X992)&gt;0,IF(AA978&gt;0,$Q$4-$Q$3,$Q$4-Расчет!X992),0)</f>
        <v>0</v>
      </c>
      <c r="AD978" s="3">
        <f t="shared" ref="AD978:AD1041" si="126">$W978*AC978</f>
        <v>0</v>
      </c>
      <c r="AE978" s="3">
        <f>IF(IF(AC978&gt;0,$Q$5-$Q$4,$Q$5-Расчет!X992)&gt;0,IF(AC978&gt;0,$Q$5-$Q$4,$Q$5-Расчет!X992),0)</f>
        <v>0</v>
      </c>
      <c r="AF978" s="3">
        <f t="shared" ref="AF978:AF1041" si="127">$W978*AE978</f>
        <v>0</v>
      </c>
      <c r="AG978" s="3">
        <f>IF(IF(AE978&gt;0,$Q$6-$Q$5,$Q$6-Расчет!X992)&gt;0,IF(AE978&gt;0,$Q$6-$Q$5,$Q$6-Расчет!X992),0)</f>
        <v>0</v>
      </c>
      <c r="AH978" s="3">
        <f t="shared" ref="AH978:AH1041" si="128">$W978*AG978</f>
        <v>0</v>
      </c>
    </row>
    <row r="979" spans="1:34" x14ac:dyDescent="0.25">
      <c r="A979" s="3">
        <f>IF(Расчет!H993='ФОРМУЛЫ!'!$B$4,Расчет!G993*Расчет!$N$28,IF(Расчет!H993='ФОРМУЛЫ!'!$B$5,Расчет!G993,IF(Расчет!H993='ФОРМУЛЫ!'!$B$6,Расчет!G993*Расчет!$O$28,0)))</f>
        <v>0</v>
      </c>
      <c r="B979" s="3">
        <f>A979*Расчет!E993</f>
        <v>0</v>
      </c>
      <c r="C979" s="3">
        <f>IF(Расчет!J993='ФОРМУЛЫ!'!$B$3,Расчет!G993*Расчет!I993/100,IF(Расчет!J993='ФОРМУЛЫ!'!$B$4,Расчет!I993*Расчет!$N$28,IF(Расчет!J993='ФОРМУЛЫ!'!$B$5,Расчет!I993,IF(Расчет!J993='ФОРМУЛЫ!'!$B$6,Расчет!I993*Расчет!$O$28,0))))</f>
        <v>0</v>
      </c>
      <c r="D979" s="3">
        <f>C979*Расчет!E993</f>
        <v>0</v>
      </c>
      <c r="E979" s="3">
        <f t="shared" si="121"/>
        <v>0</v>
      </c>
      <c r="F979" s="3">
        <f>E979*Расчет!E993</f>
        <v>0</v>
      </c>
      <c r="G979" s="3">
        <f>IF(Расчет!M993="",'ФОРМУЛЫ!'!E979*(100+Расчет!$M$28)/100,'ФОРМУЛЫ!'!E979*(100+Расчет!M993)/100)</f>
        <v>0</v>
      </c>
      <c r="H979" s="7">
        <f>IF(Расчет!M993="",ROUND(Расчет!K993*(1+Расчет!$M$28/100),0),ROUND(Расчет!K993*(1+Расчет!M993/100),0))</f>
        <v>0</v>
      </c>
      <c r="I979" s="7">
        <f>IF(Расчет!M993="",(Расчет!$M$28+100)/100,(Расчет!M993+100)/100)</f>
        <v>1.2</v>
      </c>
      <c r="J979" s="5">
        <f>IF(Расчет!P993="",IF($O$16=0,'ФОРМУЛЫ!'!H979,ROUND(Расчет!K993*'ФОРМУЛЫ!'!I979+L979,0)),Расчет!P993)</f>
        <v>0</v>
      </c>
      <c r="K979" s="5">
        <f>J979*Расчет!E993</f>
        <v>0</v>
      </c>
      <c r="L979" s="3">
        <f>IF($O$16=0,0,$M$16*(Расчет!K993/$O$16))</f>
        <v>0</v>
      </c>
      <c r="O979" s="3">
        <f>IF(Расчет!P993=0,Расчет!L993,0)</f>
        <v>0</v>
      </c>
      <c r="P979" s="12">
        <f t="shared" si="122"/>
        <v>0</v>
      </c>
      <c r="Q979" s="3">
        <f>IF(Расчет!H993='ФОРМУЛЫ!'!$B$5,'ФОРМУЛЫ!'!A979,0)</f>
        <v>0</v>
      </c>
      <c r="R979" s="3">
        <f>IF(Расчет!H993='ФОРМУЛЫ!'!$B$4,'ФОРМУЛЫ!'!A979,0)</f>
        <v>0</v>
      </c>
      <c r="S979" s="3">
        <f>IF(Расчет!H993='ФОРМУЛЫ!'!$B$6,'ФОРМУЛЫ!'!A979,0)</f>
        <v>0</v>
      </c>
      <c r="T979" s="5">
        <f>ROUND((IF(Расчет!R993='ФОРМУЛЫ!'!$E$3,(A979-A979/1.18),IF(Расчет!R993='ФОРМУЛЫ!'!$E$4,0,IF(Расчет!R993='ФОРМУЛЫ!'!$E$5,(A979-A979/1.1),X))))*Расчет!E993,2)</f>
        <v>0</v>
      </c>
      <c r="U979" s="3">
        <f>ROUND((IF(Расчет!R993='ФОРМУЛЫ!'!$E$3,(J979-J979/1.18),IF(Расчет!R993='ФОРМУЛЫ!'!$E$4,0,IF(Расчет!R993='ФОРМУЛЫ!'!$E$5,(J979-J979/1.1),X))))*Расчет!E993,2)</f>
        <v>0</v>
      </c>
      <c r="V979" s="3">
        <f>ROUND((J979-J979/1.18)*Расчет!E993,2)</f>
        <v>0</v>
      </c>
      <c r="W979" s="3">
        <f>ROUND(A979*Расчет!E993*0.21/365,2)</f>
        <v>0</v>
      </c>
      <c r="X979" s="3">
        <f t="shared" si="123"/>
        <v>0</v>
      </c>
      <c r="Y979" s="3">
        <f>IF(($Q$2-Расчет!X993)&gt;0,($Q$2-Расчет!X993),0)</f>
        <v>0</v>
      </c>
      <c r="Z979" s="3">
        <f t="shared" si="124"/>
        <v>0</v>
      </c>
      <c r="AA979" s="3">
        <f>IF(IF(Y979&gt;0,$Q$3-$Q$2,$Q$3-Расчет!X993)&gt;0,IF(Y979&gt;0,$Q$3-$Q$2,$Q$3-Расчет!X993),0)</f>
        <v>0</v>
      </c>
      <c r="AB979" s="3">
        <f t="shared" si="125"/>
        <v>0</v>
      </c>
      <c r="AC979" s="3">
        <f>IF(IF(AA979&gt;0,$Q$4-$Q$3,$Q$4-Расчет!X993)&gt;0,IF(AA979&gt;0,$Q$4-$Q$3,$Q$4-Расчет!X993),0)</f>
        <v>0</v>
      </c>
      <c r="AD979" s="3">
        <f t="shared" si="126"/>
        <v>0</v>
      </c>
      <c r="AE979" s="3">
        <f>IF(IF(AC979&gt;0,$Q$5-$Q$4,$Q$5-Расчет!X993)&gt;0,IF(AC979&gt;0,$Q$5-$Q$4,$Q$5-Расчет!X993),0)</f>
        <v>0</v>
      </c>
      <c r="AF979" s="3">
        <f t="shared" si="127"/>
        <v>0</v>
      </c>
      <c r="AG979" s="3">
        <f>IF(IF(AE979&gt;0,$Q$6-$Q$5,$Q$6-Расчет!X993)&gt;0,IF(AE979&gt;0,$Q$6-$Q$5,$Q$6-Расчет!X993),0)</f>
        <v>0</v>
      </c>
      <c r="AH979" s="3">
        <f t="shared" si="128"/>
        <v>0</v>
      </c>
    </row>
    <row r="980" spans="1:34" x14ac:dyDescent="0.25">
      <c r="A980" s="3">
        <f>IF(Расчет!H994='ФОРМУЛЫ!'!$B$4,Расчет!G994*Расчет!$N$28,IF(Расчет!H994='ФОРМУЛЫ!'!$B$5,Расчет!G994,IF(Расчет!H994='ФОРМУЛЫ!'!$B$6,Расчет!G994*Расчет!$O$28,0)))</f>
        <v>0</v>
      </c>
      <c r="B980" s="3">
        <f>A980*Расчет!E994</f>
        <v>0</v>
      </c>
      <c r="C980" s="3">
        <f>IF(Расчет!J994='ФОРМУЛЫ!'!$B$3,Расчет!G994*Расчет!I994/100,IF(Расчет!J994='ФОРМУЛЫ!'!$B$4,Расчет!I994*Расчет!$N$28,IF(Расчет!J994='ФОРМУЛЫ!'!$B$5,Расчет!I994,IF(Расчет!J994='ФОРМУЛЫ!'!$B$6,Расчет!I994*Расчет!$O$28,0))))</f>
        <v>0</v>
      </c>
      <c r="D980" s="3">
        <f>C980*Расчет!E994</f>
        <v>0</v>
      </c>
      <c r="E980" s="3">
        <f t="shared" si="121"/>
        <v>0</v>
      </c>
      <c r="F980" s="3">
        <f>E980*Расчет!E994</f>
        <v>0</v>
      </c>
      <c r="G980" s="3">
        <f>IF(Расчет!M994="",'ФОРМУЛЫ!'!E980*(100+Расчет!$M$28)/100,'ФОРМУЛЫ!'!E980*(100+Расчет!M994)/100)</f>
        <v>0</v>
      </c>
      <c r="H980" s="7">
        <f>IF(Расчет!M994="",ROUND(Расчет!K994*(1+Расчет!$M$28/100),0),ROUND(Расчет!K994*(1+Расчет!M994/100),0))</f>
        <v>0</v>
      </c>
      <c r="I980" s="7">
        <f>IF(Расчет!M994="",(Расчет!$M$28+100)/100,(Расчет!M994+100)/100)</f>
        <v>1.2</v>
      </c>
      <c r="J980" s="5">
        <f>IF(Расчет!P994="",IF($O$16=0,'ФОРМУЛЫ!'!H980,ROUND(Расчет!K994*'ФОРМУЛЫ!'!I980+L980,0)),Расчет!P994)</f>
        <v>0</v>
      </c>
      <c r="K980" s="5">
        <f>J980*Расчет!E994</f>
        <v>0</v>
      </c>
      <c r="L980" s="3">
        <f>IF($O$16=0,0,$M$16*(Расчет!K994/$O$16))</f>
        <v>0</v>
      </c>
      <c r="O980" s="3">
        <f>IF(Расчет!P994=0,Расчет!L994,0)</f>
        <v>0</v>
      </c>
      <c r="P980" s="12">
        <f t="shared" si="122"/>
        <v>0</v>
      </c>
      <c r="Q980" s="3">
        <f>IF(Расчет!H994='ФОРМУЛЫ!'!$B$5,'ФОРМУЛЫ!'!A980,0)</f>
        <v>0</v>
      </c>
      <c r="R980" s="3">
        <f>IF(Расчет!H994='ФОРМУЛЫ!'!$B$4,'ФОРМУЛЫ!'!A980,0)</f>
        <v>0</v>
      </c>
      <c r="S980" s="3">
        <f>IF(Расчет!H994='ФОРМУЛЫ!'!$B$6,'ФОРМУЛЫ!'!A980,0)</f>
        <v>0</v>
      </c>
      <c r="T980" s="5">
        <f>ROUND((IF(Расчет!R994='ФОРМУЛЫ!'!$E$3,(A980-A980/1.18),IF(Расчет!R994='ФОРМУЛЫ!'!$E$4,0,IF(Расчет!R994='ФОРМУЛЫ!'!$E$5,(A980-A980/1.1),X))))*Расчет!E994,2)</f>
        <v>0</v>
      </c>
      <c r="U980" s="3">
        <f>ROUND((IF(Расчет!R994='ФОРМУЛЫ!'!$E$3,(J980-J980/1.18),IF(Расчет!R994='ФОРМУЛЫ!'!$E$4,0,IF(Расчет!R994='ФОРМУЛЫ!'!$E$5,(J980-J980/1.1),X))))*Расчет!E994,2)</f>
        <v>0</v>
      </c>
      <c r="V980" s="3">
        <f>ROUND((J980-J980/1.18)*Расчет!E994,2)</f>
        <v>0</v>
      </c>
      <c r="W980" s="3">
        <f>ROUND(A980*Расчет!E994*0.21/365,2)</f>
        <v>0</v>
      </c>
      <c r="X980" s="3">
        <f t="shared" si="123"/>
        <v>0</v>
      </c>
      <c r="Y980" s="3">
        <f>IF(($Q$2-Расчет!X994)&gt;0,($Q$2-Расчет!X994),0)</f>
        <v>0</v>
      </c>
      <c r="Z980" s="3">
        <f t="shared" si="124"/>
        <v>0</v>
      </c>
      <c r="AA980" s="3">
        <f>IF(IF(Y980&gt;0,$Q$3-$Q$2,$Q$3-Расчет!X994)&gt;0,IF(Y980&gt;0,$Q$3-$Q$2,$Q$3-Расчет!X994),0)</f>
        <v>0</v>
      </c>
      <c r="AB980" s="3">
        <f t="shared" si="125"/>
        <v>0</v>
      </c>
      <c r="AC980" s="3">
        <f>IF(IF(AA980&gt;0,$Q$4-$Q$3,$Q$4-Расчет!X994)&gt;0,IF(AA980&gt;0,$Q$4-$Q$3,$Q$4-Расчет!X994),0)</f>
        <v>0</v>
      </c>
      <c r="AD980" s="3">
        <f t="shared" si="126"/>
        <v>0</v>
      </c>
      <c r="AE980" s="3">
        <f>IF(IF(AC980&gt;0,$Q$5-$Q$4,$Q$5-Расчет!X994)&gt;0,IF(AC980&gt;0,$Q$5-$Q$4,$Q$5-Расчет!X994),0)</f>
        <v>0</v>
      </c>
      <c r="AF980" s="3">
        <f t="shared" si="127"/>
        <v>0</v>
      </c>
      <c r="AG980" s="3">
        <f>IF(IF(AE980&gt;0,$Q$6-$Q$5,$Q$6-Расчет!X994)&gt;0,IF(AE980&gt;0,$Q$6-$Q$5,$Q$6-Расчет!X994),0)</f>
        <v>0</v>
      </c>
      <c r="AH980" s="3">
        <f t="shared" si="128"/>
        <v>0</v>
      </c>
    </row>
    <row r="981" spans="1:34" x14ac:dyDescent="0.25">
      <c r="A981" s="3">
        <f>IF(Расчет!H995='ФОРМУЛЫ!'!$B$4,Расчет!G995*Расчет!$N$28,IF(Расчет!H995='ФОРМУЛЫ!'!$B$5,Расчет!G995,IF(Расчет!H995='ФОРМУЛЫ!'!$B$6,Расчет!G995*Расчет!$O$28,0)))</f>
        <v>0</v>
      </c>
      <c r="B981" s="3">
        <f>A981*Расчет!E995</f>
        <v>0</v>
      </c>
      <c r="C981" s="3">
        <f>IF(Расчет!J995='ФОРМУЛЫ!'!$B$3,Расчет!G995*Расчет!I995/100,IF(Расчет!J995='ФОРМУЛЫ!'!$B$4,Расчет!I995*Расчет!$N$28,IF(Расчет!J995='ФОРМУЛЫ!'!$B$5,Расчет!I995,IF(Расчет!J995='ФОРМУЛЫ!'!$B$6,Расчет!I995*Расчет!$O$28,0))))</f>
        <v>0</v>
      </c>
      <c r="D981" s="3">
        <f>C981*Расчет!E995</f>
        <v>0</v>
      </c>
      <c r="E981" s="3">
        <f t="shared" si="121"/>
        <v>0</v>
      </c>
      <c r="F981" s="3">
        <f>E981*Расчет!E995</f>
        <v>0</v>
      </c>
      <c r="G981" s="3">
        <f>IF(Расчет!M995="",'ФОРМУЛЫ!'!E981*(100+Расчет!$M$28)/100,'ФОРМУЛЫ!'!E981*(100+Расчет!M995)/100)</f>
        <v>0</v>
      </c>
      <c r="H981" s="7">
        <f>IF(Расчет!M995="",ROUND(Расчет!K995*(1+Расчет!$M$28/100),0),ROUND(Расчет!K995*(1+Расчет!M995/100),0))</f>
        <v>0</v>
      </c>
      <c r="I981" s="7">
        <f>IF(Расчет!M995="",(Расчет!$M$28+100)/100,(Расчет!M995+100)/100)</f>
        <v>1.2</v>
      </c>
      <c r="J981" s="5">
        <f>IF(Расчет!P995="",IF($O$16=0,'ФОРМУЛЫ!'!H981,ROUND(Расчет!K995*'ФОРМУЛЫ!'!I981+L981,0)),Расчет!P995)</f>
        <v>0</v>
      </c>
      <c r="K981" s="5">
        <f>J981*Расчет!E995</f>
        <v>0</v>
      </c>
      <c r="L981" s="3">
        <f>IF($O$16=0,0,$M$16*(Расчет!K995/$O$16))</f>
        <v>0</v>
      </c>
      <c r="O981" s="3">
        <f>IF(Расчет!P995=0,Расчет!L995,0)</f>
        <v>0</v>
      </c>
      <c r="P981" s="12">
        <f t="shared" si="122"/>
        <v>0</v>
      </c>
      <c r="Q981" s="3">
        <f>IF(Расчет!H995='ФОРМУЛЫ!'!$B$5,'ФОРМУЛЫ!'!A981,0)</f>
        <v>0</v>
      </c>
      <c r="R981" s="3">
        <f>IF(Расчет!H995='ФОРМУЛЫ!'!$B$4,'ФОРМУЛЫ!'!A981,0)</f>
        <v>0</v>
      </c>
      <c r="S981" s="3">
        <f>IF(Расчет!H995='ФОРМУЛЫ!'!$B$6,'ФОРМУЛЫ!'!A981,0)</f>
        <v>0</v>
      </c>
      <c r="T981" s="5">
        <f>ROUND((IF(Расчет!R995='ФОРМУЛЫ!'!$E$3,(A981-A981/1.18),IF(Расчет!R995='ФОРМУЛЫ!'!$E$4,0,IF(Расчет!R995='ФОРМУЛЫ!'!$E$5,(A981-A981/1.1),X))))*Расчет!E995,2)</f>
        <v>0</v>
      </c>
      <c r="U981" s="3">
        <f>ROUND((IF(Расчет!R995='ФОРМУЛЫ!'!$E$3,(J981-J981/1.18),IF(Расчет!R995='ФОРМУЛЫ!'!$E$4,0,IF(Расчет!R995='ФОРМУЛЫ!'!$E$5,(J981-J981/1.1),X))))*Расчет!E995,2)</f>
        <v>0</v>
      </c>
      <c r="V981" s="3">
        <f>ROUND((J981-J981/1.18)*Расчет!E995,2)</f>
        <v>0</v>
      </c>
      <c r="W981" s="3">
        <f>ROUND(A981*Расчет!E995*0.21/365,2)</f>
        <v>0</v>
      </c>
      <c r="X981" s="3">
        <f t="shared" si="123"/>
        <v>0</v>
      </c>
      <c r="Y981" s="3">
        <f>IF(($Q$2-Расчет!X995)&gt;0,($Q$2-Расчет!X995),0)</f>
        <v>0</v>
      </c>
      <c r="Z981" s="3">
        <f t="shared" si="124"/>
        <v>0</v>
      </c>
      <c r="AA981" s="3">
        <f>IF(IF(Y981&gt;0,$Q$3-$Q$2,$Q$3-Расчет!X995)&gt;0,IF(Y981&gt;0,$Q$3-$Q$2,$Q$3-Расчет!X995),0)</f>
        <v>0</v>
      </c>
      <c r="AB981" s="3">
        <f t="shared" si="125"/>
        <v>0</v>
      </c>
      <c r="AC981" s="3">
        <f>IF(IF(AA981&gt;0,$Q$4-$Q$3,$Q$4-Расчет!X995)&gt;0,IF(AA981&gt;0,$Q$4-$Q$3,$Q$4-Расчет!X995),0)</f>
        <v>0</v>
      </c>
      <c r="AD981" s="3">
        <f t="shared" si="126"/>
        <v>0</v>
      </c>
      <c r="AE981" s="3">
        <f>IF(IF(AC981&gt;0,$Q$5-$Q$4,$Q$5-Расчет!X995)&gt;0,IF(AC981&gt;0,$Q$5-$Q$4,$Q$5-Расчет!X995),0)</f>
        <v>0</v>
      </c>
      <c r="AF981" s="3">
        <f t="shared" si="127"/>
        <v>0</v>
      </c>
      <c r="AG981" s="3">
        <f>IF(IF(AE981&gt;0,$Q$6-$Q$5,$Q$6-Расчет!X995)&gt;0,IF(AE981&gt;0,$Q$6-$Q$5,$Q$6-Расчет!X995),0)</f>
        <v>0</v>
      </c>
      <c r="AH981" s="3">
        <f t="shared" si="128"/>
        <v>0</v>
      </c>
    </row>
    <row r="982" spans="1:34" x14ac:dyDescent="0.25">
      <c r="A982" s="3">
        <f>IF(Расчет!H996='ФОРМУЛЫ!'!$B$4,Расчет!G996*Расчет!$N$28,IF(Расчет!H996='ФОРМУЛЫ!'!$B$5,Расчет!G996,IF(Расчет!H996='ФОРМУЛЫ!'!$B$6,Расчет!G996*Расчет!$O$28,0)))</f>
        <v>0</v>
      </c>
      <c r="B982" s="3">
        <f>A982*Расчет!E996</f>
        <v>0</v>
      </c>
      <c r="C982" s="3">
        <f>IF(Расчет!J996='ФОРМУЛЫ!'!$B$3,Расчет!G996*Расчет!I996/100,IF(Расчет!J996='ФОРМУЛЫ!'!$B$4,Расчет!I996*Расчет!$N$28,IF(Расчет!J996='ФОРМУЛЫ!'!$B$5,Расчет!I996,IF(Расчет!J996='ФОРМУЛЫ!'!$B$6,Расчет!I996*Расчет!$O$28,0))))</f>
        <v>0</v>
      </c>
      <c r="D982" s="3">
        <f>C982*Расчет!E996</f>
        <v>0</v>
      </c>
      <c r="E982" s="3">
        <f t="shared" si="121"/>
        <v>0</v>
      </c>
      <c r="F982" s="3">
        <f>E982*Расчет!E996</f>
        <v>0</v>
      </c>
      <c r="G982" s="3">
        <f>IF(Расчет!M996="",'ФОРМУЛЫ!'!E982*(100+Расчет!$M$28)/100,'ФОРМУЛЫ!'!E982*(100+Расчет!M996)/100)</f>
        <v>0</v>
      </c>
      <c r="H982" s="7">
        <f>IF(Расчет!M996="",ROUND(Расчет!K996*(1+Расчет!$M$28/100),0),ROUND(Расчет!K996*(1+Расчет!M996/100),0))</f>
        <v>0</v>
      </c>
      <c r="I982" s="7">
        <f>IF(Расчет!M996="",(Расчет!$M$28+100)/100,(Расчет!M996+100)/100)</f>
        <v>1.2</v>
      </c>
      <c r="J982" s="5">
        <f>IF(Расчет!P996="",IF($O$16=0,'ФОРМУЛЫ!'!H982,ROUND(Расчет!K996*'ФОРМУЛЫ!'!I982+L982,0)),Расчет!P996)</f>
        <v>0</v>
      </c>
      <c r="K982" s="5">
        <f>J982*Расчет!E996</f>
        <v>0</v>
      </c>
      <c r="L982" s="3">
        <f>IF($O$16=0,0,$M$16*(Расчет!K996/$O$16))</f>
        <v>0</v>
      </c>
      <c r="O982" s="3">
        <f>IF(Расчет!P996=0,Расчет!L996,0)</f>
        <v>0</v>
      </c>
      <c r="P982" s="12">
        <f t="shared" si="122"/>
        <v>0</v>
      </c>
      <c r="Q982" s="3">
        <f>IF(Расчет!H996='ФОРМУЛЫ!'!$B$5,'ФОРМУЛЫ!'!A982,0)</f>
        <v>0</v>
      </c>
      <c r="R982" s="3">
        <f>IF(Расчет!H996='ФОРМУЛЫ!'!$B$4,'ФОРМУЛЫ!'!A982,0)</f>
        <v>0</v>
      </c>
      <c r="S982" s="3">
        <f>IF(Расчет!H996='ФОРМУЛЫ!'!$B$6,'ФОРМУЛЫ!'!A982,0)</f>
        <v>0</v>
      </c>
      <c r="T982" s="5">
        <f>ROUND((IF(Расчет!R996='ФОРМУЛЫ!'!$E$3,(A982-A982/1.18),IF(Расчет!R996='ФОРМУЛЫ!'!$E$4,0,IF(Расчет!R996='ФОРМУЛЫ!'!$E$5,(A982-A982/1.1),X))))*Расчет!E996,2)</f>
        <v>0</v>
      </c>
      <c r="U982" s="3">
        <f>ROUND((IF(Расчет!R996='ФОРМУЛЫ!'!$E$3,(J982-J982/1.18),IF(Расчет!R996='ФОРМУЛЫ!'!$E$4,0,IF(Расчет!R996='ФОРМУЛЫ!'!$E$5,(J982-J982/1.1),X))))*Расчет!E996,2)</f>
        <v>0</v>
      </c>
      <c r="V982" s="3">
        <f>ROUND((J982-J982/1.18)*Расчет!E996,2)</f>
        <v>0</v>
      </c>
      <c r="W982" s="3">
        <f>ROUND(A982*Расчет!E996*0.21/365,2)</f>
        <v>0</v>
      </c>
      <c r="X982" s="3">
        <f t="shared" si="123"/>
        <v>0</v>
      </c>
      <c r="Y982" s="3">
        <f>IF(($Q$2-Расчет!X996)&gt;0,($Q$2-Расчет!X996),0)</f>
        <v>0</v>
      </c>
      <c r="Z982" s="3">
        <f t="shared" si="124"/>
        <v>0</v>
      </c>
      <c r="AA982" s="3">
        <f>IF(IF(Y982&gt;0,$Q$3-$Q$2,$Q$3-Расчет!X996)&gt;0,IF(Y982&gt;0,$Q$3-$Q$2,$Q$3-Расчет!X996),0)</f>
        <v>0</v>
      </c>
      <c r="AB982" s="3">
        <f t="shared" si="125"/>
        <v>0</v>
      </c>
      <c r="AC982" s="3">
        <f>IF(IF(AA982&gt;0,$Q$4-$Q$3,$Q$4-Расчет!X996)&gt;0,IF(AA982&gt;0,$Q$4-$Q$3,$Q$4-Расчет!X996),0)</f>
        <v>0</v>
      </c>
      <c r="AD982" s="3">
        <f t="shared" si="126"/>
        <v>0</v>
      </c>
      <c r="AE982" s="3">
        <f>IF(IF(AC982&gt;0,$Q$5-$Q$4,$Q$5-Расчет!X996)&gt;0,IF(AC982&gt;0,$Q$5-$Q$4,$Q$5-Расчет!X996),0)</f>
        <v>0</v>
      </c>
      <c r="AF982" s="3">
        <f t="shared" si="127"/>
        <v>0</v>
      </c>
      <c r="AG982" s="3">
        <f>IF(IF(AE982&gt;0,$Q$6-$Q$5,$Q$6-Расчет!X996)&gt;0,IF(AE982&gt;0,$Q$6-$Q$5,$Q$6-Расчет!X996),0)</f>
        <v>0</v>
      </c>
      <c r="AH982" s="3">
        <f t="shared" si="128"/>
        <v>0</v>
      </c>
    </row>
    <row r="983" spans="1:34" x14ac:dyDescent="0.25">
      <c r="A983" s="3">
        <f>IF(Расчет!H997='ФОРМУЛЫ!'!$B$4,Расчет!G997*Расчет!$N$28,IF(Расчет!H997='ФОРМУЛЫ!'!$B$5,Расчет!G997,IF(Расчет!H997='ФОРМУЛЫ!'!$B$6,Расчет!G997*Расчет!$O$28,0)))</f>
        <v>0</v>
      </c>
      <c r="B983" s="3">
        <f>A983*Расчет!E997</f>
        <v>0</v>
      </c>
      <c r="C983" s="3">
        <f>IF(Расчет!J997='ФОРМУЛЫ!'!$B$3,Расчет!G997*Расчет!I997/100,IF(Расчет!J997='ФОРМУЛЫ!'!$B$4,Расчет!I997*Расчет!$N$28,IF(Расчет!J997='ФОРМУЛЫ!'!$B$5,Расчет!I997,IF(Расчет!J997='ФОРМУЛЫ!'!$B$6,Расчет!I997*Расчет!$O$28,0))))</f>
        <v>0</v>
      </c>
      <c r="D983" s="3">
        <f>C983*Расчет!E997</f>
        <v>0</v>
      </c>
      <c r="E983" s="3">
        <f t="shared" si="121"/>
        <v>0</v>
      </c>
      <c r="F983" s="3">
        <f>E983*Расчет!E997</f>
        <v>0</v>
      </c>
      <c r="G983" s="3">
        <f>IF(Расчет!M997="",'ФОРМУЛЫ!'!E983*(100+Расчет!$M$28)/100,'ФОРМУЛЫ!'!E983*(100+Расчет!M997)/100)</f>
        <v>0</v>
      </c>
      <c r="H983" s="7">
        <f>IF(Расчет!M997="",ROUND(Расчет!K997*(1+Расчет!$M$28/100),0),ROUND(Расчет!K997*(1+Расчет!M997/100),0))</f>
        <v>0</v>
      </c>
      <c r="I983" s="7">
        <f>IF(Расчет!M997="",(Расчет!$M$28+100)/100,(Расчет!M997+100)/100)</f>
        <v>1.2</v>
      </c>
      <c r="J983" s="5">
        <f>IF(Расчет!P997="",IF($O$16=0,'ФОРМУЛЫ!'!H983,ROUND(Расчет!K997*'ФОРМУЛЫ!'!I983+L983,0)),Расчет!P997)</f>
        <v>0</v>
      </c>
      <c r="K983" s="5">
        <f>J983*Расчет!E997</f>
        <v>0</v>
      </c>
      <c r="L983" s="3">
        <f>IF($O$16=0,0,$M$16*(Расчет!K997/$O$16))</f>
        <v>0</v>
      </c>
      <c r="O983" s="3">
        <f>IF(Расчет!P997=0,Расчет!L997,0)</f>
        <v>0</v>
      </c>
      <c r="P983" s="12">
        <f t="shared" si="122"/>
        <v>0</v>
      </c>
      <c r="Q983" s="3">
        <f>IF(Расчет!H997='ФОРМУЛЫ!'!$B$5,'ФОРМУЛЫ!'!A983,0)</f>
        <v>0</v>
      </c>
      <c r="R983" s="3">
        <f>IF(Расчет!H997='ФОРМУЛЫ!'!$B$4,'ФОРМУЛЫ!'!A983,0)</f>
        <v>0</v>
      </c>
      <c r="S983" s="3">
        <f>IF(Расчет!H997='ФОРМУЛЫ!'!$B$6,'ФОРМУЛЫ!'!A983,0)</f>
        <v>0</v>
      </c>
      <c r="T983" s="5">
        <f>ROUND((IF(Расчет!R997='ФОРМУЛЫ!'!$E$3,(A983-A983/1.18),IF(Расчет!R997='ФОРМУЛЫ!'!$E$4,0,IF(Расчет!R997='ФОРМУЛЫ!'!$E$5,(A983-A983/1.1),X))))*Расчет!E997,2)</f>
        <v>0</v>
      </c>
      <c r="U983" s="3">
        <f>ROUND((IF(Расчет!R997='ФОРМУЛЫ!'!$E$3,(J983-J983/1.18),IF(Расчет!R997='ФОРМУЛЫ!'!$E$4,0,IF(Расчет!R997='ФОРМУЛЫ!'!$E$5,(J983-J983/1.1),X))))*Расчет!E997,2)</f>
        <v>0</v>
      </c>
      <c r="V983" s="3">
        <f>ROUND((J983-J983/1.18)*Расчет!E997,2)</f>
        <v>0</v>
      </c>
      <c r="W983" s="3">
        <f>ROUND(A983*Расчет!E997*0.21/365,2)</f>
        <v>0</v>
      </c>
      <c r="X983" s="3">
        <f t="shared" si="123"/>
        <v>0</v>
      </c>
      <c r="Y983" s="3">
        <f>IF(($Q$2-Расчет!X997)&gt;0,($Q$2-Расчет!X997),0)</f>
        <v>0</v>
      </c>
      <c r="Z983" s="3">
        <f t="shared" si="124"/>
        <v>0</v>
      </c>
      <c r="AA983" s="3">
        <f>IF(IF(Y983&gt;0,$Q$3-$Q$2,$Q$3-Расчет!X997)&gt;0,IF(Y983&gt;0,$Q$3-$Q$2,$Q$3-Расчет!X997),0)</f>
        <v>0</v>
      </c>
      <c r="AB983" s="3">
        <f t="shared" si="125"/>
        <v>0</v>
      </c>
      <c r="AC983" s="3">
        <f>IF(IF(AA983&gt;0,$Q$4-$Q$3,$Q$4-Расчет!X997)&gt;0,IF(AA983&gt;0,$Q$4-$Q$3,$Q$4-Расчет!X997),0)</f>
        <v>0</v>
      </c>
      <c r="AD983" s="3">
        <f t="shared" si="126"/>
        <v>0</v>
      </c>
      <c r="AE983" s="3">
        <f>IF(IF(AC983&gt;0,$Q$5-$Q$4,$Q$5-Расчет!X997)&gt;0,IF(AC983&gt;0,$Q$5-$Q$4,$Q$5-Расчет!X997),0)</f>
        <v>0</v>
      </c>
      <c r="AF983" s="3">
        <f t="shared" si="127"/>
        <v>0</v>
      </c>
      <c r="AG983" s="3">
        <f>IF(IF(AE983&gt;0,$Q$6-$Q$5,$Q$6-Расчет!X997)&gt;0,IF(AE983&gt;0,$Q$6-$Q$5,$Q$6-Расчет!X997),0)</f>
        <v>0</v>
      </c>
      <c r="AH983" s="3">
        <f t="shared" si="128"/>
        <v>0</v>
      </c>
    </row>
    <row r="984" spans="1:34" x14ac:dyDescent="0.25">
      <c r="A984" s="3">
        <f>IF(Расчет!H998='ФОРМУЛЫ!'!$B$4,Расчет!G998*Расчет!$N$28,IF(Расчет!H998='ФОРМУЛЫ!'!$B$5,Расчет!G998,IF(Расчет!H998='ФОРМУЛЫ!'!$B$6,Расчет!G998*Расчет!$O$28,0)))</f>
        <v>0</v>
      </c>
      <c r="B984" s="3">
        <f>A984*Расчет!E998</f>
        <v>0</v>
      </c>
      <c r="C984" s="3">
        <f>IF(Расчет!J998='ФОРМУЛЫ!'!$B$3,Расчет!G998*Расчет!I998/100,IF(Расчет!J998='ФОРМУЛЫ!'!$B$4,Расчет!I998*Расчет!$N$28,IF(Расчет!J998='ФОРМУЛЫ!'!$B$5,Расчет!I998,IF(Расчет!J998='ФОРМУЛЫ!'!$B$6,Расчет!I998*Расчет!$O$28,0))))</f>
        <v>0</v>
      </c>
      <c r="D984" s="3">
        <f>C984*Расчет!E998</f>
        <v>0</v>
      </c>
      <c r="E984" s="3">
        <f t="shared" si="121"/>
        <v>0</v>
      </c>
      <c r="F984" s="3">
        <f>E984*Расчет!E998</f>
        <v>0</v>
      </c>
      <c r="G984" s="3">
        <f>IF(Расчет!M998="",'ФОРМУЛЫ!'!E984*(100+Расчет!$M$28)/100,'ФОРМУЛЫ!'!E984*(100+Расчет!M998)/100)</f>
        <v>0</v>
      </c>
      <c r="H984" s="7">
        <f>IF(Расчет!M998="",ROUND(Расчет!K998*(1+Расчет!$M$28/100),0),ROUND(Расчет!K998*(1+Расчет!M998/100),0))</f>
        <v>0</v>
      </c>
      <c r="I984" s="7">
        <f>IF(Расчет!M998="",(Расчет!$M$28+100)/100,(Расчет!M998+100)/100)</f>
        <v>1.2</v>
      </c>
      <c r="J984" s="5">
        <f>IF(Расчет!P998="",IF($O$16=0,'ФОРМУЛЫ!'!H984,ROUND(Расчет!K998*'ФОРМУЛЫ!'!I984+L984,0)),Расчет!P998)</f>
        <v>0</v>
      </c>
      <c r="K984" s="5">
        <f>J984*Расчет!E998</f>
        <v>0</v>
      </c>
      <c r="L984" s="3">
        <f>IF($O$16=0,0,$M$16*(Расчет!K998/$O$16))</f>
        <v>0</v>
      </c>
      <c r="O984" s="3">
        <f>IF(Расчет!P998=0,Расчет!L998,0)</f>
        <v>0</v>
      </c>
      <c r="P984" s="12">
        <f t="shared" si="122"/>
        <v>0</v>
      </c>
      <c r="Q984" s="3">
        <f>IF(Расчет!H998='ФОРМУЛЫ!'!$B$5,'ФОРМУЛЫ!'!A984,0)</f>
        <v>0</v>
      </c>
      <c r="R984" s="3">
        <f>IF(Расчет!H998='ФОРМУЛЫ!'!$B$4,'ФОРМУЛЫ!'!A984,0)</f>
        <v>0</v>
      </c>
      <c r="S984" s="3">
        <f>IF(Расчет!H998='ФОРМУЛЫ!'!$B$6,'ФОРМУЛЫ!'!A984,0)</f>
        <v>0</v>
      </c>
      <c r="T984" s="5">
        <f>ROUND((IF(Расчет!R998='ФОРМУЛЫ!'!$E$3,(A984-A984/1.18),IF(Расчет!R998='ФОРМУЛЫ!'!$E$4,0,IF(Расчет!R998='ФОРМУЛЫ!'!$E$5,(A984-A984/1.1),X))))*Расчет!E998,2)</f>
        <v>0</v>
      </c>
      <c r="U984" s="3">
        <f>ROUND((IF(Расчет!R998='ФОРМУЛЫ!'!$E$3,(J984-J984/1.18),IF(Расчет!R998='ФОРМУЛЫ!'!$E$4,0,IF(Расчет!R998='ФОРМУЛЫ!'!$E$5,(J984-J984/1.1),X))))*Расчет!E998,2)</f>
        <v>0</v>
      </c>
      <c r="V984" s="3">
        <f>ROUND((J984-J984/1.18)*Расчет!E998,2)</f>
        <v>0</v>
      </c>
      <c r="W984" s="3">
        <f>ROUND(A984*Расчет!E998*0.21/365,2)</f>
        <v>0</v>
      </c>
      <c r="X984" s="3">
        <f t="shared" si="123"/>
        <v>0</v>
      </c>
      <c r="Y984" s="3">
        <f>IF(($Q$2-Расчет!X998)&gt;0,($Q$2-Расчет!X998),0)</f>
        <v>0</v>
      </c>
      <c r="Z984" s="3">
        <f t="shared" si="124"/>
        <v>0</v>
      </c>
      <c r="AA984" s="3">
        <f>IF(IF(Y984&gt;0,$Q$3-$Q$2,$Q$3-Расчет!X998)&gt;0,IF(Y984&gt;0,$Q$3-$Q$2,$Q$3-Расчет!X998),0)</f>
        <v>0</v>
      </c>
      <c r="AB984" s="3">
        <f t="shared" si="125"/>
        <v>0</v>
      </c>
      <c r="AC984" s="3">
        <f>IF(IF(AA984&gt;0,$Q$4-$Q$3,$Q$4-Расчет!X998)&gt;0,IF(AA984&gt;0,$Q$4-$Q$3,$Q$4-Расчет!X998),0)</f>
        <v>0</v>
      </c>
      <c r="AD984" s="3">
        <f t="shared" si="126"/>
        <v>0</v>
      </c>
      <c r="AE984" s="3">
        <f>IF(IF(AC984&gt;0,$Q$5-$Q$4,$Q$5-Расчет!X998)&gt;0,IF(AC984&gt;0,$Q$5-$Q$4,$Q$5-Расчет!X998),0)</f>
        <v>0</v>
      </c>
      <c r="AF984" s="3">
        <f t="shared" si="127"/>
        <v>0</v>
      </c>
      <c r="AG984" s="3">
        <f>IF(IF(AE984&gt;0,$Q$6-$Q$5,$Q$6-Расчет!X998)&gt;0,IF(AE984&gt;0,$Q$6-$Q$5,$Q$6-Расчет!X998),0)</f>
        <v>0</v>
      </c>
      <c r="AH984" s="3">
        <f t="shared" si="128"/>
        <v>0</v>
      </c>
    </row>
    <row r="985" spans="1:34" x14ac:dyDescent="0.25">
      <c r="A985" s="3">
        <f>IF(Расчет!H999='ФОРМУЛЫ!'!$B$4,Расчет!G999*Расчет!$N$28,IF(Расчет!H999='ФОРМУЛЫ!'!$B$5,Расчет!G999,IF(Расчет!H999='ФОРМУЛЫ!'!$B$6,Расчет!G999*Расчет!$O$28,0)))</f>
        <v>0</v>
      </c>
      <c r="B985" s="3">
        <f>A985*Расчет!E999</f>
        <v>0</v>
      </c>
      <c r="C985" s="3">
        <f>IF(Расчет!J999='ФОРМУЛЫ!'!$B$3,Расчет!G999*Расчет!I999/100,IF(Расчет!J999='ФОРМУЛЫ!'!$B$4,Расчет!I999*Расчет!$N$28,IF(Расчет!J999='ФОРМУЛЫ!'!$B$5,Расчет!I999,IF(Расчет!J999='ФОРМУЛЫ!'!$B$6,Расчет!I999*Расчет!$O$28,0))))</f>
        <v>0</v>
      </c>
      <c r="D985" s="3">
        <f>C985*Расчет!E999</f>
        <v>0</v>
      </c>
      <c r="E985" s="3">
        <f t="shared" si="121"/>
        <v>0</v>
      </c>
      <c r="F985" s="3">
        <f>E985*Расчет!E999</f>
        <v>0</v>
      </c>
      <c r="G985" s="3">
        <f>IF(Расчет!M999="",'ФОРМУЛЫ!'!E985*(100+Расчет!$M$28)/100,'ФОРМУЛЫ!'!E985*(100+Расчет!M999)/100)</f>
        <v>0</v>
      </c>
      <c r="H985" s="7">
        <f>IF(Расчет!M999="",ROUND(Расчет!K999*(1+Расчет!$M$28/100),0),ROUND(Расчет!K999*(1+Расчет!M999/100),0))</f>
        <v>0</v>
      </c>
      <c r="I985" s="7">
        <f>IF(Расчет!M999="",(Расчет!$M$28+100)/100,(Расчет!M999+100)/100)</f>
        <v>1.2</v>
      </c>
      <c r="J985" s="5">
        <f>IF(Расчет!P999="",IF($O$16=0,'ФОРМУЛЫ!'!H985,ROUND(Расчет!K999*'ФОРМУЛЫ!'!I985+L985,0)),Расчет!P999)</f>
        <v>0</v>
      </c>
      <c r="K985" s="5">
        <f>J985*Расчет!E999</f>
        <v>0</v>
      </c>
      <c r="L985" s="3">
        <f>IF($O$16=0,0,$M$16*(Расчет!K999/$O$16))</f>
        <v>0</v>
      </c>
      <c r="O985" s="3">
        <f>IF(Расчет!P999=0,Расчет!L999,0)</f>
        <v>0</v>
      </c>
      <c r="P985" s="12">
        <f t="shared" si="122"/>
        <v>0</v>
      </c>
      <c r="Q985" s="3">
        <f>IF(Расчет!H999='ФОРМУЛЫ!'!$B$5,'ФОРМУЛЫ!'!A985,0)</f>
        <v>0</v>
      </c>
      <c r="R985" s="3">
        <f>IF(Расчет!H999='ФОРМУЛЫ!'!$B$4,'ФОРМУЛЫ!'!A985,0)</f>
        <v>0</v>
      </c>
      <c r="S985" s="3">
        <f>IF(Расчет!H999='ФОРМУЛЫ!'!$B$6,'ФОРМУЛЫ!'!A985,0)</f>
        <v>0</v>
      </c>
      <c r="T985" s="5">
        <f>ROUND((IF(Расчет!R999='ФОРМУЛЫ!'!$E$3,(A985-A985/1.18),IF(Расчет!R999='ФОРМУЛЫ!'!$E$4,0,IF(Расчет!R999='ФОРМУЛЫ!'!$E$5,(A985-A985/1.1),X))))*Расчет!E999,2)</f>
        <v>0</v>
      </c>
      <c r="U985" s="3">
        <f>ROUND((IF(Расчет!R999='ФОРМУЛЫ!'!$E$3,(J985-J985/1.18),IF(Расчет!R999='ФОРМУЛЫ!'!$E$4,0,IF(Расчет!R999='ФОРМУЛЫ!'!$E$5,(J985-J985/1.1),X))))*Расчет!E999,2)</f>
        <v>0</v>
      </c>
      <c r="V985" s="3">
        <f>ROUND((J985-J985/1.18)*Расчет!E999,2)</f>
        <v>0</v>
      </c>
      <c r="W985" s="3">
        <f>ROUND(A985*Расчет!E999*0.21/365,2)</f>
        <v>0</v>
      </c>
      <c r="X985" s="3">
        <f t="shared" si="123"/>
        <v>0</v>
      </c>
      <c r="Y985" s="3">
        <f>IF(($Q$2-Расчет!X999)&gt;0,($Q$2-Расчет!X999),0)</f>
        <v>0</v>
      </c>
      <c r="Z985" s="3">
        <f t="shared" si="124"/>
        <v>0</v>
      </c>
      <c r="AA985" s="3">
        <f>IF(IF(Y985&gt;0,$Q$3-$Q$2,$Q$3-Расчет!X999)&gt;0,IF(Y985&gt;0,$Q$3-$Q$2,$Q$3-Расчет!X999),0)</f>
        <v>0</v>
      </c>
      <c r="AB985" s="3">
        <f t="shared" si="125"/>
        <v>0</v>
      </c>
      <c r="AC985" s="3">
        <f>IF(IF(AA985&gt;0,$Q$4-$Q$3,$Q$4-Расчет!X999)&gt;0,IF(AA985&gt;0,$Q$4-$Q$3,$Q$4-Расчет!X999),0)</f>
        <v>0</v>
      </c>
      <c r="AD985" s="3">
        <f t="shared" si="126"/>
        <v>0</v>
      </c>
      <c r="AE985" s="3">
        <f>IF(IF(AC985&gt;0,$Q$5-$Q$4,$Q$5-Расчет!X999)&gt;0,IF(AC985&gt;0,$Q$5-$Q$4,$Q$5-Расчет!X999),0)</f>
        <v>0</v>
      </c>
      <c r="AF985" s="3">
        <f t="shared" si="127"/>
        <v>0</v>
      </c>
      <c r="AG985" s="3">
        <f>IF(IF(AE985&gt;0,$Q$6-$Q$5,$Q$6-Расчет!X999)&gt;0,IF(AE985&gt;0,$Q$6-$Q$5,$Q$6-Расчет!X999),0)</f>
        <v>0</v>
      </c>
      <c r="AH985" s="3">
        <f t="shared" si="128"/>
        <v>0</v>
      </c>
    </row>
    <row r="986" spans="1:34" x14ac:dyDescent="0.25">
      <c r="A986" s="3">
        <f>IF(Расчет!H1000='ФОРМУЛЫ!'!$B$4,Расчет!G1000*Расчет!$N$28,IF(Расчет!H1000='ФОРМУЛЫ!'!$B$5,Расчет!G1000,IF(Расчет!H1000='ФОРМУЛЫ!'!$B$6,Расчет!G1000*Расчет!$O$28,0)))</f>
        <v>0</v>
      </c>
      <c r="B986" s="3">
        <f>A986*Расчет!E1000</f>
        <v>0</v>
      </c>
      <c r="C986" s="3">
        <f>IF(Расчет!J1000='ФОРМУЛЫ!'!$B$3,Расчет!G1000*Расчет!I1000/100,IF(Расчет!J1000='ФОРМУЛЫ!'!$B$4,Расчет!I1000*Расчет!$N$28,IF(Расчет!J1000='ФОРМУЛЫ!'!$B$5,Расчет!I1000,IF(Расчет!J1000='ФОРМУЛЫ!'!$B$6,Расчет!I1000*Расчет!$O$28,0))))</f>
        <v>0</v>
      </c>
      <c r="D986" s="3">
        <f>C986*Расчет!E1000</f>
        <v>0</v>
      </c>
      <c r="E986" s="3">
        <f t="shared" si="121"/>
        <v>0</v>
      </c>
      <c r="F986" s="3">
        <f>E986*Расчет!E1000</f>
        <v>0</v>
      </c>
      <c r="G986" s="3">
        <f>IF(Расчет!M1000="",'ФОРМУЛЫ!'!E986*(100+Расчет!$M$28)/100,'ФОРМУЛЫ!'!E986*(100+Расчет!M1000)/100)</f>
        <v>0</v>
      </c>
      <c r="H986" s="7">
        <f>IF(Расчет!M1000="",ROUND(Расчет!K1000*(1+Расчет!$M$28/100),0),ROUND(Расчет!K1000*(1+Расчет!M1000/100),0))</f>
        <v>0</v>
      </c>
      <c r="I986" s="7">
        <f>IF(Расчет!M1000="",(Расчет!$M$28+100)/100,(Расчет!M1000+100)/100)</f>
        <v>1.2</v>
      </c>
      <c r="J986" s="5">
        <f>IF(Расчет!P1000="",IF($O$16=0,'ФОРМУЛЫ!'!H986,ROUND(Расчет!K1000*'ФОРМУЛЫ!'!I986+L986,0)),Расчет!P1000)</f>
        <v>0</v>
      </c>
      <c r="K986" s="5">
        <f>J986*Расчет!E1000</f>
        <v>0</v>
      </c>
      <c r="L986" s="3">
        <f>IF($O$16=0,0,$M$16*(Расчет!K1000/$O$16))</f>
        <v>0</v>
      </c>
      <c r="O986" s="3">
        <f>IF(Расчет!P1000=0,Расчет!L1000,0)</f>
        <v>0</v>
      </c>
      <c r="P986" s="12">
        <f t="shared" si="122"/>
        <v>0</v>
      </c>
      <c r="Q986" s="3">
        <f>IF(Расчет!H1000='ФОРМУЛЫ!'!$B$5,'ФОРМУЛЫ!'!A986,0)</f>
        <v>0</v>
      </c>
      <c r="R986" s="3">
        <f>IF(Расчет!H1000='ФОРМУЛЫ!'!$B$4,'ФОРМУЛЫ!'!A986,0)</f>
        <v>0</v>
      </c>
      <c r="S986" s="3">
        <f>IF(Расчет!H1000='ФОРМУЛЫ!'!$B$6,'ФОРМУЛЫ!'!A986,0)</f>
        <v>0</v>
      </c>
      <c r="T986" s="5">
        <f>ROUND((IF(Расчет!R1000='ФОРМУЛЫ!'!$E$3,(A986-A986/1.18),IF(Расчет!R1000='ФОРМУЛЫ!'!$E$4,0,IF(Расчет!R1000='ФОРМУЛЫ!'!$E$5,(A986-A986/1.1),X))))*Расчет!E1000,2)</f>
        <v>0</v>
      </c>
      <c r="U986" s="3">
        <f>ROUND((IF(Расчет!R1000='ФОРМУЛЫ!'!$E$3,(J986-J986/1.18),IF(Расчет!R1000='ФОРМУЛЫ!'!$E$4,0,IF(Расчет!R1000='ФОРМУЛЫ!'!$E$5,(J986-J986/1.1),X))))*Расчет!E1000,2)</f>
        <v>0</v>
      </c>
      <c r="V986" s="3">
        <f>ROUND((J986-J986/1.18)*Расчет!E1000,2)</f>
        <v>0</v>
      </c>
      <c r="W986" s="3">
        <f>ROUND(A986*Расчет!E1000*0.21/365,2)</f>
        <v>0</v>
      </c>
      <c r="X986" s="3">
        <f t="shared" si="123"/>
        <v>0</v>
      </c>
      <c r="Y986" s="3">
        <f>IF(($Q$2-Расчет!X1000)&gt;0,($Q$2-Расчет!X1000),0)</f>
        <v>0</v>
      </c>
      <c r="Z986" s="3">
        <f t="shared" si="124"/>
        <v>0</v>
      </c>
      <c r="AA986" s="3">
        <f>IF(IF(Y986&gt;0,$Q$3-$Q$2,$Q$3-Расчет!X1000)&gt;0,IF(Y986&gt;0,$Q$3-$Q$2,$Q$3-Расчет!X1000),0)</f>
        <v>0</v>
      </c>
      <c r="AB986" s="3">
        <f t="shared" si="125"/>
        <v>0</v>
      </c>
      <c r="AC986" s="3">
        <f>IF(IF(AA986&gt;0,$Q$4-$Q$3,$Q$4-Расчет!X1000)&gt;0,IF(AA986&gt;0,$Q$4-$Q$3,$Q$4-Расчет!X1000),0)</f>
        <v>0</v>
      </c>
      <c r="AD986" s="3">
        <f t="shared" si="126"/>
        <v>0</v>
      </c>
      <c r="AE986" s="3">
        <f>IF(IF(AC986&gt;0,$Q$5-$Q$4,$Q$5-Расчет!X1000)&gt;0,IF(AC986&gt;0,$Q$5-$Q$4,$Q$5-Расчет!X1000),0)</f>
        <v>0</v>
      </c>
      <c r="AF986" s="3">
        <f t="shared" si="127"/>
        <v>0</v>
      </c>
      <c r="AG986" s="3">
        <f>IF(IF(AE986&gt;0,$Q$6-$Q$5,$Q$6-Расчет!X1000)&gt;0,IF(AE986&gt;0,$Q$6-$Q$5,$Q$6-Расчет!X1000),0)</f>
        <v>0</v>
      </c>
      <c r="AH986" s="3">
        <f t="shared" si="128"/>
        <v>0</v>
      </c>
    </row>
    <row r="987" spans="1:34" x14ac:dyDescent="0.25">
      <c r="A987" s="3">
        <f>IF(Расчет!H1001='ФОРМУЛЫ!'!$B$4,Расчет!G1001*Расчет!$N$28,IF(Расчет!H1001='ФОРМУЛЫ!'!$B$5,Расчет!G1001,IF(Расчет!H1001='ФОРМУЛЫ!'!$B$6,Расчет!G1001*Расчет!$O$28,0)))</f>
        <v>0</v>
      </c>
      <c r="B987" s="3">
        <f>A987*Расчет!E1001</f>
        <v>0</v>
      </c>
      <c r="C987" s="3">
        <f>IF(Расчет!J1001='ФОРМУЛЫ!'!$B$3,Расчет!G1001*Расчет!I1001/100,IF(Расчет!J1001='ФОРМУЛЫ!'!$B$4,Расчет!I1001*Расчет!$N$28,IF(Расчет!J1001='ФОРМУЛЫ!'!$B$5,Расчет!I1001,IF(Расчет!J1001='ФОРМУЛЫ!'!$B$6,Расчет!I1001*Расчет!$O$28,0))))</f>
        <v>0</v>
      </c>
      <c r="D987" s="3">
        <f>C987*Расчет!E1001</f>
        <v>0</v>
      </c>
      <c r="E987" s="3">
        <f t="shared" si="121"/>
        <v>0</v>
      </c>
      <c r="F987" s="3">
        <f>E987*Расчет!E1001</f>
        <v>0</v>
      </c>
      <c r="G987" s="3">
        <f>IF(Расчет!M1001="",'ФОРМУЛЫ!'!E987*(100+Расчет!$M$28)/100,'ФОРМУЛЫ!'!E987*(100+Расчет!M1001)/100)</f>
        <v>0</v>
      </c>
      <c r="H987" s="7">
        <f>IF(Расчет!M1001="",ROUND(Расчет!K1001*(1+Расчет!$M$28/100),0),ROUND(Расчет!K1001*(1+Расчет!M1001/100),0))</f>
        <v>0</v>
      </c>
      <c r="I987" s="7">
        <f>IF(Расчет!M1001="",(Расчет!$M$28+100)/100,(Расчет!M1001+100)/100)</f>
        <v>1.2</v>
      </c>
      <c r="J987" s="5">
        <f>IF(Расчет!P1001="",IF($O$16=0,'ФОРМУЛЫ!'!H987,ROUND(Расчет!K1001*'ФОРМУЛЫ!'!I987+L987,0)),Расчет!P1001)</f>
        <v>0</v>
      </c>
      <c r="K987" s="5">
        <f>J987*Расчет!E1001</f>
        <v>0</v>
      </c>
      <c r="L987" s="3">
        <f>IF($O$16=0,0,$M$16*(Расчет!K1001/$O$16))</f>
        <v>0</v>
      </c>
      <c r="O987" s="3">
        <f>IF(Расчет!P1001=0,Расчет!L1001,0)</f>
        <v>0</v>
      </c>
      <c r="P987" s="12">
        <f t="shared" si="122"/>
        <v>0</v>
      </c>
      <c r="Q987" s="3">
        <f>IF(Расчет!H1001='ФОРМУЛЫ!'!$B$5,'ФОРМУЛЫ!'!A987,0)</f>
        <v>0</v>
      </c>
      <c r="R987" s="3">
        <f>IF(Расчет!H1001='ФОРМУЛЫ!'!$B$4,'ФОРМУЛЫ!'!A987,0)</f>
        <v>0</v>
      </c>
      <c r="S987" s="3">
        <f>IF(Расчет!H1001='ФОРМУЛЫ!'!$B$6,'ФОРМУЛЫ!'!A987,0)</f>
        <v>0</v>
      </c>
      <c r="T987" s="5">
        <f>ROUND((IF(Расчет!R1001='ФОРМУЛЫ!'!$E$3,(A987-A987/1.18),IF(Расчет!R1001='ФОРМУЛЫ!'!$E$4,0,IF(Расчет!R1001='ФОРМУЛЫ!'!$E$5,(A987-A987/1.1),X))))*Расчет!E1001,2)</f>
        <v>0</v>
      </c>
      <c r="U987" s="3">
        <f>ROUND((IF(Расчет!R1001='ФОРМУЛЫ!'!$E$3,(J987-J987/1.18),IF(Расчет!R1001='ФОРМУЛЫ!'!$E$4,0,IF(Расчет!R1001='ФОРМУЛЫ!'!$E$5,(J987-J987/1.1),X))))*Расчет!E1001,2)</f>
        <v>0</v>
      </c>
      <c r="V987" s="3">
        <f>ROUND((J987-J987/1.18)*Расчет!E1001,2)</f>
        <v>0</v>
      </c>
      <c r="W987" s="3">
        <f>ROUND(A987*Расчет!E1001*0.21/365,2)</f>
        <v>0</v>
      </c>
      <c r="X987" s="3">
        <f t="shared" si="123"/>
        <v>0</v>
      </c>
      <c r="Y987" s="3">
        <f>IF(($Q$2-Расчет!X1001)&gt;0,($Q$2-Расчет!X1001),0)</f>
        <v>0</v>
      </c>
      <c r="Z987" s="3">
        <f t="shared" si="124"/>
        <v>0</v>
      </c>
      <c r="AA987" s="3">
        <f>IF(IF(Y987&gt;0,$Q$3-$Q$2,$Q$3-Расчет!X1001)&gt;0,IF(Y987&gt;0,$Q$3-$Q$2,$Q$3-Расчет!X1001),0)</f>
        <v>0</v>
      </c>
      <c r="AB987" s="3">
        <f t="shared" si="125"/>
        <v>0</v>
      </c>
      <c r="AC987" s="3">
        <f>IF(IF(AA987&gt;0,$Q$4-$Q$3,$Q$4-Расчет!X1001)&gt;0,IF(AA987&gt;0,$Q$4-$Q$3,$Q$4-Расчет!X1001),0)</f>
        <v>0</v>
      </c>
      <c r="AD987" s="3">
        <f t="shared" si="126"/>
        <v>0</v>
      </c>
      <c r="AE987" s="3">
        <f>IF(IF(AC987&gt;0,$Q$5-$Q$4,$Q$5-Расчет!X1001)&gt;0,IF(AC987&gt;0,$Q$5-$Q$4,$Q$5-Расчет!X1001),0)</f>
        <v>0</v>
      </c>
      <c r="AF987" s="3">
        <f t="shared" si="127"/>
        <v>0</v>
      </c>
      <c r="AG987" s="3">
        <f>IF(IF(AE987&gt;0,$Q$6-$Q$5,$Q$6-Расчет!X1001)&gt;0,IF(AE987&gt;0,$Q$6-$Q$5,$Q$6-Расчет!X1001),0)</f>
        <v>0</v>
      </c>
      <c r="AH987" s="3">
        <f t="shared" si="128"/>
        <v>0</v>
      </c>
    </row>
    <row r="988" spans="1:34" x14ac:dyDescent="0.25">
      <c r="A988" s="3">
        <f>IF(Расчет!H1002='ФОРМУЛЫ!'!$B$4,Расчет!G1002*Расчет!$N$28,IF(Расчет!H1002='ФОРМУЛЫ!'!$B$5,Расчет!G1002,IF(Расчет!H1002='ФОРМУЛЫ!'!$B$6,Расчет!G1002*Расчет!$O$28,0)))</f>
        <v>0</v>
      </c>
      <c r="B988" s="3">
        <f>A988*Расчет!E1002</f>
        <v>0</v>
      </c>
      <c r="C988" s="3">
        <f>IF(Расчет!J1002='ФОРМУЛЫ!'!$B$3,Расчет!G1002*Расчет!I1002/100,IF(Расчет!J1002='ФОРМУЛЫ!'!$B$4,Расчет!I1002*Расчет!$N$28,IF(Расчет!J1002='ФОРМУЛЫ!'!$B$5,Расчет!I1002,IF(Расчет!J1002='ФОРМУЛЫ!'!$B$6,Расчет!I1002*Расчет!$O$28,0))))</f>
        <v>0</v>
      </c>
      <c r="D988" s="3">
        <f>C988*Расчет!E1002</f>
        <v>0</v>
      </c>
      <c r="E988" s="3">
        <f t="shared" si="121"/>
        <v>0</v>
      </c>
      <c r="F988" s="3">
        <f>E988*Расчет!E1002</f>
        <v>0</v>
      </c>
      <c r="G988" s="3">
        <f>IF(Расчет!M1002="",'ФОРМУЛЫ!'!E988*(100+Расчет!$M$28)/100,'ФОРМУЛЫ!'!E988*(100+Расчет!M1002)/100)</f>
        <v>0</v>
      </c>
      <c r="H988" s="7">
        <f>IF(Расчет!M1002="",ROUND(Расчет!K1002*(1+Расчет!$M$28/100),0),ROUND(Расчет!K1002*(1+Расчет!M1002/100),0))</f>
        <v>0</v>
      </c>
      <c r="I988" s="7">
        <f>IF(Расчет!M1002="",(Расчет!$M$28+100)/100,(Расчет!M1002+100)/100)</f>
        <v>1.2</v>
      </c>
      <c r="J988" s="5">
        <f>IF(Расчет!P1002="",IF($O$16=0,'ФОРМУЛЫ!'!H988,ROUND(Расчет!K1002*'ФОРМУЛЫ!'!I988+L988,0)),Расчет!P1002)</f>
        <v>0</v>
      </c>
      <c r="K988" s="5">
        <f>J988*Расчет!E1002</f>
        <v>0</v>
      </c>
      <c r="L988" s="3">
        <f>IF($O$16=0,0,$M$16*(Расчет!K1002/$O$16))</f>
        <v>0</v>
      </c>
      <c r="O988" s="3">
        <f>IF(Расчет!P1002=0,Расчет!L1002,0)</f>
        <v>0</v>
      </c>
      <c r="P988" s="12">
        <f t="shared" si="122"/>
        <v>0</v>
      </c>
      <c r="Q988" s="3">
        <f>IF(Расчет!H1002='ФОРМУЛЫ!'!$B$5,'ФОРМУЛЫ!'!A988,0)</f>
        <v>0</v>
      </c>
      <c r="R988" s="3">
        <f>IF(Расчет!H1002='ФОРМУЛЫ!'!$B$4,'ФОРМУЛЫ!'!A988,0)</f>
        <v>0</v>
      </c>
      <c r="S988" s="3">
        <f>IF(Расчет!H1002='ФОРМУЛЫ!'!$B$6,'ФОРМУЛЫ!'!A988,0)</f>
        <v>0</v>
      </c>
      <c r="T988" s="5">
        <f>ROUND((IF(Расчет!R1002='ФОРМУЛЫ!'!$E$3,(A988-A988/1.18),IF(Расчет!R1002='ФОРМУЛЫ!'!$E$4,0,IF(Расчет!R1002='ФОРМУЛЫ!'!$E$5,(A988-A988/1.1),X))))*Расчет!E1002,2)</f>
        <v>0</v>
      </c>
      <c r="U988" s="3">
        <f>ROUND((IF(Расчет!R1002='ФОРМУЛЫ!'!$E$3,(J988-J988/1.18),IF(Расчет!R1002='ФОРМУЛЫ!'!$E$4,0,IF(Расчет!R1002='ФОРМУЛЫ!'!$E$5,(J988-J988/1.1),X))))*Расчет!E1002,2)</f>
        <v>0</v>
      </c>
      <c r="V988" s="3">
        <f>ROUND((J988-J988/1.18)*Расчет!E1002,2)</f>
        <v>0</v>
      </c>
      <c r="W988" s="3">
        <f>ROUND(A988*Расчет!E1002*0.21/365,2)</f>
        <v>0</v>
      </c>
      <c r="X988" s="3">
        <f t="shared" si="123"/>
        <v>0</v>
      </c>
      <c r="Y988" s="3">
        <f>IF(($Q$2-Расчет!X1002)&gt;0,($Q$2-Расчет!X1002),0)</f>
        <v>0</v>
      </c>
      <c r="Z988" s="3">
        <f t="shared" si="124"/>
        <v>0</v>
      </c>
      <c r="AA988" s="3">
        <f>IF(IF(Y988&gt;0,$Q$3-$Q$2,$Q$3-Расчет!X1002)&gt;0,IF(Y988&gt;0,$Q$3-$Q$2,$Q$3-Расчет!X1002),0)</f>
        <v>0</v>
      </c>
      <c r="AB988" s="3">
        <f t="shared" si="125"/>
        <v>0</v>
      </c>
      <c r="AC988" s="3">
        <f>IF(IF(AA988&gt;0,$Q$4-$Q$3,$Q$4-Расчет!X1002)&gt;0,IF(AA988&gt;0,$Q$4-$Q$3,$Q$4-Расчет!X1002),0)</f>
        <v>0</v>
      </c>
      <c r="AD988" s="3">
        <f t="shared" si="126"/>
        <v>0</v>
      </c>
      <c r="AE988" s="3">
        <f>IF(IF(AC988&gt;0,$Q$5-$Q$4,$Q$5-Расчет!X1002)&gt;0,IF(AC988&gt;0,$Q$5-$Q$4,$Q$5-Расчет!X1002),0)</f>
        <v>0</v>
      </c>
      <c r="AF988" s="3">
        <f t="shared" si="127"/>
        <v>0</v>
      </c>
      <c r="AG988" s="3">
        <f>IF(IF(AE988&gt;0,$Q$6-$Q$5,$Q$6-Расчет!X1002)&gt;0,IF(AE988&gt;0,$Q$6-$Q$5,$Q$6-Расчет!X1002),0)</f>
        <v>0</v>
      </c>
      <c r="AH988" s="3">
        <f t="shared" si="128"/>
        <v>0</v>
      </c>
    </row>
    <row r="989" spans="1:34" x14ac:dyDescent="0.25">
      <c r="A989" s="3">
        <f>IF(Расчет!H1003='ФОРМУЛЫ!'!$B$4,Расчет!G1003*Расчет!$N$28,IF(Расчет!H1003='ФОРМУЛЫ!'!$B$5,Расчет!G1003,IF(Расчет!H1003='ФОРМУЛЫ!'!$B$6,Расчет!G1003*Расчет!$O$28,0)))</f>
        <v>0</v>
      </c>
      <c r="B989" s="3">
        <f>A989*Расчет!E1003</f>
        <v>0</v>
      </c>
      <c r="C989" s="3">
        <f>IF(Расчет!J1003='ФОРМУЛЫ!'!$B$3,Расчет!G1003*Расчет!I1003/100,IF(Расчет!J1003='ФОРМУЛЫ!'!$B$4,Расчет!I1003*Расчет!$N$28,IF(Расчет!J1003='ФОРМУЛЫ!'!$B$5,Расчет!I1003,IF(Расчет!J1003='ФОРМУЛЫ!'!$B$6,Расчет!I1003*Расчет!$O$28,0))))</f>
        <v>0</v>
      </c>
      <c r="D989" s="3">
        <f>C989*Расчет!E1003</f>
        <v>0</v>
      </c>
      <c r="E989" s="3">
        <f t="shared" si="121"/>
        <v>0</v>
      </c>
      <c r="F989" s="3">
        <f>E989*Расчет!E1003</f>
        <v>0</v>
      </c>
      <c r="G989" s="3">
        <f>IF(Расчет!M1003="",'ФОРМУЛЫ!'!E989*(100+Расчет!$M$28)/100,'ФОРМУЛЫ!'!E989*(100+Расчет!M1003)/100)</f>
        <v>0</v>
      </c>
      <c r="H989" s="7">
        <f>IF(Расчет!M1003="",ROUND(Расчет!K1003*(1+Расчет!$M$28/100),0),ROUND(Расчет!K1003*(1+Расчет!M1003/100),0))</f>
        <v>0</v>
      </c>
      <c r="I989" s="7">
        <f>IF(Расчет!M1003="",(Расчет!$M$28+100)/100,(Расчет!M1003+100)/100)</f>
        <v>1.2</v>
      </c>
      <c r="J989" s="5">
        <f>IF(Расчет!P1003="",IF($O$16=0,'ФОРМУЛЫ!'!H989,ROUND(Расчет!K1003*'ФОРМУЛЫ!'!I989+L989,0)),Расчет!P1003)</f>
        <v>0</v>
      </c>
      <c r="K989" s="5">
        <f>J989*Расчет!E1003</f>
        <v>0</v>
      </c>
      <c r="L989" s="3">
        <f>IF($O$16=0,0,$M$16*(Расчет!K1003/$O$16))</f>
        <v>0</v>
      </c>
      <c r="O989" s="3">
        <f>IF(Расчет!P1003=0,Расчет!L1003,0)</f>
        <v>0</v>
      </c>
      <c r="P989" s="12">
        <f t="shared" si="122"/>
        <v>0</v>
      </c>
      <c r="Q989" s="3">
        <f>IF(Расчет!H1003='ФОРМУЛЫ!'!$B$5,'ФОРМУЛЫ!'!A989,0)</f>
        <v>0</v>
      </c>
      <c r="R989" s="3">
        <f>IF(Расчет!H1003='ФОРМУЛЫ!'!$B$4,'ФОРМУЛЫ!'!A989,0)</f>
        <v>0</v>
      </c>
      <c r="S989" s="3">
        <f>IF(Расчет!H1003='ФОРМУЛЫ!'!$B$6,'ФОРМУЛЫ!'!A989,0)</f>
        <v>0</v>
      </c>
      <c r="T989" s="5">
        <f>ROUND((IF(Расчет!R1003='ФОРМУЛЫ!'!$E$3,(A989-A989/1.18),IF(Расчет!R1003='ФОРМУЛЫ!'!$E$4,0,IF(Расчет!R1003='ФОРМУЛЫ!'!$E$5,(A989-A989/1.1),X))))*Расчет!E1003,2)</f>
        <v>0</v>
      </c>
      <c r="U989" s="3">
        <f>ROUND((IF(Расчет!R1003='ФОРМУЛЫ!'!$E$3,(J989-J989/1.18),IF(Расчет!R1003='ФОРМУЛЫ!'!$E$4,0,IF(Расчет!R1003='ФОРМУЛЫ!'!$E$5,(J989-J989/1.1),X))))*Расчет!E1003,2)</f>
        <v>0</v>
      </c>
      <c r="V989" s="3">
        <f>ROUND((J989-J989/1.18)*Расчет!E1003,2)</f>
        <v>0</v>
      </c>
      <c r="W989" s="3">
        <f>ROUND(A989*Расчет!E1003*0.21/365,2)</f>
        <v>0</v>
      </c>
      <c r="X989" s="3">
        <f t="shared" si="123"/>
        <v>0</v>
      </c>
      <c r="Y989" s="3">
        <f>IF(($Q$2-Расчет!X1003)&gt;0,($Q$2-Расчет!X1003),0)</f>
        <v>0</v>
      </c>
      <c r="Z989" s="3">
        <f t="shared" si="124"/>
        <v>0</v>
      </c>
      <c r="AA989" s="3">
        <f>IF(IF(Y989&gt;0,$Q$3-$Q$2,$Q$3-Расчет!X1003)&gt;0,IF(Y989&gt;0,$Q$3-$Q$2,$Q$3-Расчет!X1003),0)</f>
        <v>0</v>
      </c>
      <c r="AB989" s="3">
        <f t="shared" si="125"/>
        <v>0</v>
      </c>
      <c r="AC989" s="3">
        <f>IF(IF(AA989&gt;0,$Q$4-$Q$3,$Q$4-Расчет!X1003)&gt;0,IF(AA989&gt;0,$Q$4-$Q$3,$Q$4-Расчет!X1003),0)</f>
        <v>0</v>
      </c>
      <c r="AD989" s="3">
        <f t="shared" si="126"/>
        <v>0</v>
      </c>
      <c r="AE989" s="3">
        <f>IF(IF(AC989&gt;0,$Q$5-$Q$4,$Q$5-Расчет!X1003)&gt;0,IF(AC989&gt;0,$Q$5-$Q$4,$Q$5-Расчет!X1003),0)</f>
        <v>0</v>
      </c>
      <c r="AF989" s="3">
        <f t="shared" si="127"/>
        <v>0</v>
      </c>
      <c r="AG989" s="3">
        <f>IF(IF(AE989&gt;0,$Q$6-$Q$5,$Q$6-Расчет!X1003)&gt;0,IF(AE989&gt;0,$Q$6-$Q$5,$Q$6-Расчет!X1003),0)</f>
        <v>0</v>
      </c>
      <c r="AH989" s="3">
        <f t="shared" si="128"/>
        <v>0</v>
      </c>
    </row>
    <row r="990" spans="1:34" x14ac:dyDescent="0.25">
      <c r="A990" s="3">
        <f>IF(Расчет!H1004='ФОРМУЛЫ!'!$B$4,Расчет!G1004*Расчет!$N$28,IF(Расчет!H1004='ФОРМУЛЫ!'!$B$5,Расчет!G1004,IF(Расчет!H1004='ФОРМУЛЫ!'!$B$6,Расчет!G1004*Расчет!$O$28,0)))</f>
        <v>0</v>
      </c>
      <c r="B990" s="3">
        <f>A990*Расчет!E1004</f>
        <v>0</v>
      </c>
      <c r="C990" s="3">
        <f>IF(Расчет!J1004='ФОРМУЛЫ!'!$B$3,Расчет!G1004*Расчет!I1004/100,IF(Расчет!J1004='ФОРМУЛЫ!'!$B$4,Расчет!I1004*Расчет!$N$28,IF(Расчет!J1004='ФОРМУЛЫ!'!$B$5,Расчет!I1004,IF(Расчет!J1004='ФОРМУЛЫ!'!$B$6,Расчет!I1004*Расчет!$O$28,0))))</f>
        <v>0</v>
      </c>
      <c r="D990" s="3">
        <f>C990*Расчет!E1004</f>
        <v>0</v>
      </c>
      <c r="E990" s="3">
        <f t="shared" si="121"/>
        <v>0</v>
      </c>
      <c r="F990" s="3">
        <f>E990*Расчет!E1004</f>
        <v>0</v>
      </c>
      <c r="G990" s="3">
        <f>IF(Расчет!M1004="",'ФОРМУЛЫ!'!E990*(100+Расчет!$M$28)/100,'ФОРМУЛЫ!'!E990*(100+Расчет!M1004)/100)</f>
        <v>0</v>
      </c>
      <c r="H990" s="7">
        <f>IF(Расчет!M1004="",ROUND(Расчет!K1004*(1+Расчет!$M$28/100),0),ROUND(Расчет!K1004*(1+Расчет!M1004/100),0))</f>
        <v>0</v>
      </c>
      <c r="I990" s="7">
        <f>IF(Расчет!M1004="",(Расчет!$M$28+100)/100,(Расчет!M1004+100)/100)</f>
        <v>1.2</v>
      </c>
      <c r="J990" s="5">
        <f>IF(Расчет!P1004="",IF($O$16=0,'ФОРМУЛЫ!'!H990,ROUND(Расчет!K1004*'ФОРМУЛЫ!'!I990+L990,0)),Расчет!P1004)</f>
        <v>0</v>
      </c>
      <c r="K990" s="5">
        <f>J990*Расчет!E1004</f>
        <v>0</v>
      </c>
      <c r="L990" s="3">
        <f>IF($O$16=0,0,$M$16*(Расчет!K1004/$O$16))</f>
        <v>0</v>
      </c>
      <c r="O990" s="3">
        <f>IF(Расчет!P1004=0,Расчет!L1004,0)</f>
        <v>0</v>
      </c>
      <c r="P990" s="12">
        <f t="shared" si="122"/>
        <v>0</v>
      </c>
      <c r="Q990" s="3">
        <f>IF(Расчет!H1004='ФОРМУЛЫ!'!$B$5,'ФОРМУЛЫ!'!A990,0)</f>
        <v>0</v>
      </c>
      <c r="R990" s="3">
        <f>IF(Расчет!H1004='ФОРМУЛЫ!'!$B$4,'ФОРМУЛЫ!'!A990,0)</f>
        <v>0</v>
      </c>
      <c r="S990" s="3">
        <f>IF(Расчет!H1004='ФОРМУЛЫ!'!$B$6,'ФОРМУЛЫ!'!A990,0)</f>
        <v>0</v>
      </c>
      <c r="T990" s="5">
        <f>ROUND((IF(Расчет!R1004='ФОРМУЛЫ!'!$E$3,(A990-A990/1.18),IF(Расчет!R1004='ФОРМУЛЫ!'!$E$4,0,IF(Расчет!R1004='ФОРМУЛЫ!'!$E$5,(A990-A990/1.1),X))))*Расчет!E1004,2)</f>
        <v>0</v>
      </c>
      <c r="U990" s="3">
        <f>ROUND((IF(Расчет!R1004='ФОРМУЛЫ!'!$E$3,(J990-J990/1.18),IF(Расчет!R1004='ФОРМУЛЫ!'!$E$4,0,IF(Расчет!R1004='ФОРМУЛЫ!'!$E$5,(J990-J990/1.1),X))))*Расчет!E1004,2)</f>
        <v>0</v>
      </c>
      <c r="V990" s="3">
        <f>ROUND((J990-J990/1.18)*Расчет!E1004,2)</f>
        <v>0</v>
      </c>
      <c r="W990" s="3">
        <f>ROUND(A990*Расчет!E1004*0.21/365,2)</f>
        <v>0</v>
      </c>
      <c r="X990" s="3">
        <f t="shared" si="123"/>
        <v>0</v>
      </c>
      <c r="Y990" s="3">
        <f>IF(($Q$2-Расчет!X1004)&gt;0,($Q$2-Расчет!X1004),0)</f>
        <v>0</v>
      </c>
      <c r="Z990" s="3">
        <f t="shared" si="124"/>
        <v>0</v>
      </c>
      <c r="AA990" s="3">
        <f>IF(IF(Y990&gt;0,$Q$3-$Q$2,$Q$3-Расчет!X1004)&gt;0,IF(Y990&gt;0,$Q$3-$Q$2,$Q$3-Расчет!X1004),0)</f>
        <v>0</v>
      </c>
      <c r="AB990" s="3">
        <f t="shared" si="125"/>
        <v>0</v>
      </c>
      <c r="AC990" s="3">
        <f>IF(IF(AA990&gt;0,$Q$4-$Q$3,$Q$4-Расчет!X1004)&gt;0,IF(AA990&gt;0,$Q$4-$Q$3,$Q$4-Расчет!X1004),0)</f>
        <v>0</v>
      </c>
      <c r="AD990" s="3">
        <f t="shared" si="126"/>
        <v>0</v>
      </c>
      <c r="AE990" s="3">
        <f>IF(IF(AC990&gt;0,$Q$5-$Q$4,$Q$5-Расчет!X1004)&gt;0,IF(AC990&gt;0,$Q$5-$Q$4,$Q$5-Расчет!X1004),0)</f>
        <v>0</v>
      </c>
      <c r="AF990" s="3">
        <f t="shared" si="127"/>
        <v>0</v>
      </c>
      <c r="AG990" s="3">
        <f>IF(IF(AE990&gt;0,$Q$6-$Q$5,$Q$6-Расчет!X1004)&gt;0,IF(AE990&gt;0,$Q$6-$Q$5,$Q$6-Расчет!X1004),0)</f>
        <v>0</v>
      </c>
      <c r="AH990" s="3">
        <f t="shared" si="128"/>
        <v>0</v>
      </c>
    </row>
    <row r="991" spans="1:34" x14ac:dyDescent="0.25">
      <c r="A991" s="3">
        <f>IF(Расчет!H1005='ФОРМУЛЫ!'!$B$4,Расчет!G1005*Расчет!$N$28,IF(Расчет!H1005='ФОРМУЛЫ!'!$B$5,Расчет!G1005,IF(Расчет!H1005='ФОРМУЛЫ!'!$B$6,Расчет!G1005*Расчет!$O$28,0)))</f>
        <v>0</v>
      </c>
      <c r="B991" s="3">
        <f>A991*Расчет!E1005</f>
        <v>0</v>
      </c>
      <c r="C991" s="3">
        <f>IF(Расчет!J1005='ФОРМУЛЫ!'!$B$3,Расчет!G1005*Расчет!I1005/100,IF(Расчет!J1005='ФОРМУЛЫ!'!$B$4,Расчет!I1005*Расчет!$N$28,IF(Расчет!J1005='ФОРМУЛЫ!'!$B$5,Расчет!I1005,IF(Расчет!J1005='ФОРМУЛЫ!'!$B$6,Расчет!I1005*Расчет!$O$28,0))))</f>
        <v>0</v>
      </c>
      <c r="D991" s="3">
        <f>C991*Расчет!E1005</f>
        <v>0</v>
      </c>
      <c r="E991" s="3">
        <f t="shared" si="121"/>
        <v>0</v>
      </c>
      <c r="F991" s="3">
        <f>E991*Расчет!E1005</f>
        <v>0</v>
      </c>
      <c r="G991" s="3">
        <f>IF(Расчет!M1005="",'ФОРМУЛЫ!'!E991*(100+Расчет!$M$28)/100,'ФОРМУЛЫ!'!E991*(100+Расчет!M1005)/100)</f>
        <v>0</v>
      </c>
      <c r="H991" s="7">
        <f>IF(Расчет!M1005="",ROUND(Расчет!K1005*(1+Расчет!$M$28/100),0),ROUND(Расчет!K1005*(1+Расчет!M1005/100),0))</f>
        <v>0</v>
      </c>
      <c r="I991" s="7">
        <f>IF(Расчет!M1005="",(Расчет!$M$28+100)/100,(Расчет!M1005+100)/100)</f>
        <v>1.2</v>
      </c>
      <c r="J991" s="5">
        <f>IF(Расчет!P1005="",IF($O$16=0,'ФОРМУЛЫ!'!H991,ROUND(Расчет!K1005*'ФОРМУЛЫ!'!I991+L991,0)),Расчет!P1005)</f>
        <v>0</v>
      </c>
      <c r="K991" s="5">
        <f>J991*Расчет!E1005</f>
        <v>0</v>
      </c>
      <c r="L991" s="3">
        <f>IF($O$16=0,0,$M$16*(Расчет!K1005/$O$16))</f>
        <v>0</v>
      </c>
      <c r="O991" s="3">
        <f>IF(Расчет!P1005=0,Расчет!L1005,0)</f>
        <v>0</v>
      </c>
      <c r="P991" s="12">
        <f t="shared" si="122"/>
        <v>0</v>
      </c>
      <c r="Q991" s="3">
        <f>IF(Расчет!H1005='ФОРМУЛЫ!'!$B$5,'ФОРМУЛЫ!'!A991,0)</f>
        <v>0</v>
      </c>
      <c r="R991" s="3">
        <f>IF(Расчет!H1005='ФОРМУЛЫ!'!$B$4,'ФОРМУЛЫ!'!A991,0)</f>
        <v>0</v>
      </c>
      <c r="S991" s="3">
        <f>IF(Расчет!H1005='ФОРМУЛЫ!'!$B$6,'ФОРМУЛЫ!'!A991,0)</f>
        <v>0</v>
      </c>
      <c r="T991" s="5">
        <f>ROUND((IF(Расчет!R1005='ФОРМУЛЫ!'!$E$3,(A991-A991/1.18),IF(Расчет!R1005='ФОРМУЛЫ!'!$E$4,0,IF(Расчет!R1005='ФОРМУЛЫ!'!$E$5,(A991-A991/1.1),X))))*Расчет!E1005,2)</f>
        <v>0</v>
      </c>
      <c r="U991" s="3">
        <f>ROUND((IF(Расчет!R1005='ФОРМУЛЫ!'!$E$3,(J991-J991/1.18),IF(Расчет!R1005='ФОРМУЛЫ!'!$E$4,0,IF(Расчет!R1005='ФОРМУЛЫ!'!$E$5,(J991-J991/1.1),X))))*Расчет!E1005,2)</f>
        <v>0</v>
      </c>
      <c r="V991" s="3">
        <f>ROUND((J991-J991/1.18)*Расчет!E1005,2)</f>
        <v>0</v>
      </c>
      <c r="W991" s="3">
        <f>ROUND(A991*Расчет!E1005*0.21/365,2)</f>
        <v>0</v>
      </c>
      <c r="X991" s="3">
        <f t="shared" si="123"/>
        <v>0</v>
      </c>
      <c r="Y991" s="3">
        <f>IF(($Q$2-Расчет!X1005)&gt;0,($Q$2-Расчет!X1005),0)</f>
        <v>0</v>
      </c>
      <c r="Z991" s="3">
        <f t="shared" si="124"/>
        <v>0</v>
      </c>
      <c r="AA991" s="3">
        <f>IF(IF(Y991&gt;0,$Q$3-$Q$2,$Q$3-Расчет!X1005)&gt;0,IF(Y991&gt;0,$Q$3-$Q$2,$Q$3-Расчет!X1005),0)</f>
        <v>0</v>
      </c>
      <c r="AB991" s="3">
        <f t="shared" si="125"/>
        <v>0</v>
      </c>
      <c r="AC991" s="3">
        <f>IF(IF(AA991&gt;0,$Q$4-$Q$3,$Q$4-Расчет!X1005)&gt;0,IF(AA991&gt;0,$Q$4-$Q$3,$Q$4-Расчет!X1005),0)</f>
        <v>0</v>
      </c>
      <c r="AD991" s="3">
        <f t="shared" si="126"/>
        <v>0</v>
      </c>
      <c r="AE991" s="3">
        <f>IF(IF(AC991&gt;0,$Q$5-$Q$4,$Q$5-Расчет!X1005)&gt;0,IF(AC991&gt;0,$Q$5-$Q$4,$Q$5-Расчет!X1005),0)</f>
        <v>0</v>
      </c>
      <c r="AF991" s="3">
        <f t="shared" si="127"/>
        <v>0</v>
      </c>
      <c r="AG991" s="3">
        <f>IF(IF(AE991&gt;0,$Q$6-$Q$5,$Q$6-Расчет!X1005)&gt;0,IF(AE991&gt;0,$Q$6-$Q$5,$Q$6-Расчет!X1005),0)</f>
        <v>0</v>
      </c>
      <c r="AH991" s="3">
        <f t="shared" si="128"/>
        <v>0</v>
      </c>
    </row>
    <row r="992" spans="1:34" x14ac:dyDescent="0.25">
      <c r="A992" s="3">
        <f>IF(Расчет!H1006='ФОРМУЛЫ!'!$B$4,Расчет!G1006*Расчет!$N$28,IF(Расчет!H1006='ФОРМУЛЫ!'!$B$5,Расчет!G1006,IF(Расчет!H1006='ФОРМУЛЫ!'!$B$6,Расчет!G1006*Расчет!$O$28,0)))</f>
        <v>0</v>
      </c>
      <c r="B992" s="3">
        <f>A992*Расчет!E1006</f>
        <v>0</v>
      </c>
      <c r="C992" s="3">
        <f>IF(Расчет!J1006='ФОРМУЛЫ!'!$B$3,Расчет!G1006*Расчет!I1006/100,IF(Расчет!J1006='ФОРМУЛЫ!'!$B$4,Расчет!I1006*Расчет!$N$28,IF(Расчет!J1006='ФОРМУЛЫ!'!$B$5,Расчет!I1006,IF(Расчет!J1006='ФОРМУЛЫ!'!$B$6,Расчет!I1006*Расчет!$O$28,0))))</f>
        <v>0</v>
      </c>
      <c r="D992" s="3">
        <f>C992*Расчет!E1006</f>
        <v>0</v>
      </c>
      <c r="E992" s="3">
        <f t="shared" si="121"/>
        <v>0</v>
      </c>
      <c r="F992" s="3">
        <f>E992*Расчет!E1006</f>
        <v>0</v>
      </c>
      <c r="G992" s="3">
        <f>IF(Расчет!M1006="",'ФОРМУЛЫ!'!E992*(100+Расчет!$M$28)/100,'ФОРМУЛЫ!'!E992*(100+Расчет!M1006)/100)</f>
        <v>0</v>
      </c>
      <c r="H992" s="7">
        <f>IF(Расчет!M1006="",ROUND(Расчет!K1006*(1+Расчет!$M$28/100),0),ROUND(Расчет!K1006*(1+Расчет!M1006/100),0))</f>
        <v>0</v>
      </c>
      <c r="I992" s="7">
        <f>IF(Расчет!M1006="",(Расчет!$M$28+100)/100,(Расчет!M1006+100)/100)</f>
        <v>1.2</v>
      </c>
      <c r="J992" s="5">
        <f>IF(Расчет!P1006="",IF($O$16=0,'ФОРМУЛЫ!'!H992,ROUND(Расчет!K1006*'ФОРМУЛЫ!'!I992+L992,0)),Расчет!P1006)</f>
        <v>0</v>
      </c>
      <c r="K992" s="5">
        <f>J992*Расчет!E1006</f>
        <v>0</v>
      </c>
      <c r="L992" s="3">
        <f>IF($O$16=0,0,$M$16*(Расчет!K1006/$O$16))</f>
        <v>0</v>
      </c>
      <c r="O992" s="3">
        <f>IF(Расчет!P1006=0,Расчет!L1006,0)</f>
        <v>0</v>
      </c>
      <c r="P992" s="12">
        <f t="shared" si="122"/>
        <v>0</v>
      </c>
      <c r="Q992" s="3">
        <f>IF(Расчет!H1006='ФОРМУЛЫ!'!$B$5,'ФОРМУЛЫ!'!A992,0)</f>
        <v>0</v>
      </c>
      <c r="R992" s="3">
        <f>IF(Расчет!H1006='ФОРМУЛЫ!'!$B$4,'ФОРМУЛЫ!'!A992,0)</f>
        <v>0</v>
      </c>
      <c r="S992" s="3">
        <f>IF(Расчет!H1006='ФОРМУЛЫ!'!$B$6,'ФОРМУЛЫ!'!A992,0)</f>
        <v>0</v>
      </c>
      <c r="T992" s="5">
        <f>ROUND((IF(Расчет!R1006='ФОРМУЛЫ!'!$E$3,(A992-A992/1.18),IF(Расчет!R1006='ФОРМУЛЫ!'!$E$4,0,IF(Расчет!R1006='ФОРМУЛЫ!'!$E$5,(A992-A992/1.1),X))))*Расчет!E1006,2)</f>
        <v>0</v>
      </c>
      <c r="U992" s="3">
        <f>ROUND((IF(Расчет!R1006='ФОРМУЛЫ!'!$E$3,(J992-J992/1.18),IF(Расчет!R1006='ФОРМУЛЫ!'!$E$4,0,IF(Расчет!R1006='ФОРМУЛЫ!'!$E$5,(J992-J992/1.1),X))))*Расчет!E1006,2)</f>
        <v>0</v>
      </c>
      <c r="V992" s="3">
        <f>ROUND((J992-J992/1.18)*Расчет!E1006,2)</f>
        <v>0</v>
      </c>
      <c r="W992" s="3">
        <f>ROUND(A992*Расчет!E1006*0.21/365,2)</f>
        <v>0</v>
      </c>
      <c r="X992" s="3">
        <f t="shared" si="123"/>
        <v>0</v>
      </c>
      <c r="Y992" s="3">
        <f>IF(($Q$2-Расчет!X1006)&gt;0,($Q$2-Расчет!X1006),0)</f>
        <v>0</v>
      </c>
      <c r="Z992" s="3">
        <f t="shared" si="124"/>
        <v>0</v>
      </c>
      <c r="AA992" s="3">
        <f>IF(IF(Y992&gt;0,$Q$3-$Q$2,$Q$3-Расчет!X1006)&gt;0,IF(Y992&gt;0,$Q$3-$Q$2,$Q$3-Расчет!X1006),0)</f>
        <v>0</v>
      </c>
      <c r="AB992" s="3">
        <f t="shared" si="125"/>
        <v>0</v>
      </c>
      <c r="AC992" s="3">
        <f>IF(IF(AA992&gt;0,$Q$4-$Q$3,$Q$4-Расчет!X1006)&gt;0,IF(AA992&gt;0,$Q$4-$Q$3,$Q$4-Расчет!X1006),0)</f>
        <v>0</v>
      </c>
      <c r="AD992" s="3">
        <f t="shared" si="126"/>
        <v>0</v>
      </c>
      <c r="AE992" s="3">
        <f>IF(IF(AC992&gt;0,$Q$5-$Q$4,$Q$5-Расчет!X1006)&gt;0,IF(AC992&gt;0,$Q$5-$Q$4,$Q$5-Расчет!X1006),0)</f>
        <v>0</v>
      </c>
      <c r="AF992" s="3">
        <f t="shared" si="127"/>
        <v>0</v>
      </c>
      <c r="AG992" s="3">
        <f>IF(IF(AE992&gt;0,$Q$6-$Q$5,$Q$6-Расчет!X1006)&gt;0,IF(AE992&gt;0,$Q$6-$Q$5,$Q$6-Расчет!X1006),0)</f>
        <v>0</v>
      </c>
      <c r="AH992" s="3">
        <f t="shared" si="128"/>
        <v>0</v>
      </c>
    </row>
    <row r="993" spans="1:34" x14ac:dyDescent="0.25">
      <c r="A993" s="3">
        <f>IF(Расчет!H1007='ФОРМУЛЫ!'!$B$4,Расчет!G1007*Расчет!$N$28,IF(Расчет!H1007='ФОРМУЛЫ!'!$B$5,Расчет!G1007,IF(Расчет!H1007='ФОРМУЛЫ!'!$B$6,Расчет!G1007*Расчет!$O$28,0)))</f>
        <v>0</v>
      </c>
      <c r="B993" s="3">
        <f>A993*Расчет!E1007</f>
        <v>0</v>
      </c>
      <c r="C993" s="3">
        <f>IF(Расчет!J1007='ФОРМУЛЫ!'!$B$3,Расчет!G1007*Расчет!I1007/100,IF(Расчет!J1007='ФОРМУЛЫ!'!$B$4,Расчет!I1007*Расчет!$N$28,IF(Расчет!J1007='ФОРМУЛЫ!'!$B$5,Расчет!I1007,IF(Расчет!J1007='ФОРМУЛЫ!'!$B$6,Расчет!I1007*Расчет!$O$28,0))))</f>
        <v>0</v>
      </c>
      <c r="D993" s="3">
        <f>C993*Расчет!E1007</f>
        <v>0</v>
      </c>
      <c r="E993" s="3">
        <f t="shared" si="121"/>
        <v>0</v>
      </c>
      <c r="F993" s="3">
        <f>E993*Расчет!E1007</f>
        <v>0</v>
      </c>
      <c r="G993" s="3">
        <f>IF(Расчет!M1007="",'ФОРМУЛЫ!'!E993*(100+Расчет!$M$28)/100,'ФОРМУЛЫ!'!E993*(100+Расчет!M1007)/100)</f>
        <v>0</v>
      </c>
      <c r="H993" s="7">
        <f>IF(Расчет!M1007="",ROUND(Расчет!K1007*(1+Расчет!$M$28/100),0),ROUND(Расчет!K1007*(1+Расчет!M1007/100),0))</f>
        <v>0</v>
      </c>
      <c r="I993" s="7">
        <f>IF(Расчет!M1007="",(Расчет!$M$28+100)/100,(Расчет!M1007+100)/100)</f>
        <v>1.2</v>
      </c>
      <c r="J993" s="5">
        <f>IF(Расчет!P1007="",IF($O$16=0,'ФОРМУЛЫ!'!H993,ROUND(Расчет!K1007*'ФОРМУЛЫ!'!I993+L993,0)),Расчет!P1007)</f>
        <v>0</v>
      </c>
      <c r="K993" s="5">
        <f>J993*Расчет!E1007</f>
        <v>0</v>
      </c>
      <c r="L993" s="3">
        <f>IF($O$16=0,0,$M$16*(Расчет!K1007/$O$16))</f>
        <v>0</v>
      </c>
      <c r="O993" s="3">
        <f>IF(Расчет!P1007=0,Расчет!L1007,0)</f>
        <v>0</v>
      </c>
      <c r="P993" s="12">
        <f t="shared" si="122"/>
        <v>0</v>
      </c>
      <c r="Q993" s="3">
        <f>IF(Расчет!H1007='ФОРМУЛЫ!'!$B$5,'ФОРМУЛЫ!'!A993,0)</f>
        <v>0</v>
      </c>
      <c r="R993" s="3">
        <f>IF(Расчет!H1007='ФОРМУЛЫ!'!$B$4,'ФОРМУЛЫ!'!A993,0)</f>
        <v>0</v>
      </c>
      <c r="S993" s="3">
        <f>IF(Расчет!H1007='ФОРМУЛЫ!'!$B$6,'ФОРМУЛЫ!'!A993,0)</f>
        <v>0</v>
      </c>
      <c r="T993" s="5">
        <f>ROUND((IF(Расчет!R1007='ФОРМУЛЫ!'!$E$3,(A993-A993/1.18),IF(Расчет!R1007='ФОРМУЛЫ!'!$E$4,0,IF(Расчет!R1007='ФОРМУЛЫ!'!$E$5,(A993-A993/1.1),X))))*Расчет!E1007,2)</f>
        <v>0</v>
      </c>
      <c r="U993" s="3">
        <f>ROUND((IF(Расчет!R1007='ФОРМУЛЫ!'!$E$3,(J993-J993/1.18),IF(Расчет!R1007='ФОРМУЛЫ!'!$E$4,0,IF(Расчет!R1007='ФОРМУЛЫ!'!$E$5,(J993-J993/1.1),X))))*Расчет!E1007,2)</f>
        <v>0</v>
      </c>
      <c r="V993" s="3">
        <f>ROUND((J993-J993/1.18)*Расчет!E1007,2)</f>
        <v>0</v>
      </c>
      <c r="W993" s="3">
        <f>ROUND(A993*Расчет!E1007*0.21/365,2)</f>
        <v>0</v>
      </c>
      <c r="X993" s="3">
        <f t="shared" si="123"/>
        <v>0</v>
      </c>
      <c r="Y993" s="3">
        <f>IF(($Q$2-Расчет!X1007)&gt;0,($Q$2-Расчет!X1007),0)</f>
        <v>0</v>
      </c>
      <c r="Z993" s="3">
        <f t="shared" si="124"/>
        <v>0</v>
      </c>
      <c r="AA993" s="3">
        <f>IF(IF(Y993&gt;0,$Q$3-$Q$2,$Q$3-Расчет!X1007)&gt;0,IF(Y993&gt;0,$Q$3-$Q$2,$Q$3-Расчет!X1007),0)</f>
        <v>0</v>
      </c>
      <c r="AB993" s="3">
        <f t="shared" si="125"/>
        <v>0</v>
      </c>
      <c r="AC993" s="3">
        <f>IF(IF(AA993&gt;0,$Q$4-$Q$3,$Q$4-Расчет!X1007)&gt;0,IF(AA993&gt;0,$Q$4-$Q$3,$Q$4-Расчет!X1007),0)</f>
        <v>0</v>
      </c>
      <c r="AD993" s="3">
        <f t="shared" si="126"/>
        <v>0</v>
      </c>
      <c r="AE993" s="3">
        <f>IF(IF(AC993&gt;0,$Q$5-$Q$4,$Q$5-Расчет!X1007)&gt;0,IF(AC993&gt;0,$Q$5-$Q$4,$Q$5-Расчет!X1007),0)</f>
        <v>0</v>
      </c>
      <c r="AF993" s="3">
        <f t="shared" si="127"/>
        <v>0</v>
      </c>
      <c r="AG993" s="3">
        <f>IF(IF(AE993&gt;0,$Q$6-$Q$5,$Q$6-Расчет!X1007)&gt;0,IF(AE993&gt;0,$Q$6-$Q$5,$Q$6-Расчет!X1007),0)</f>
        <v>0</v>
      </c>
      <c r="AH993" s="3">
        <f t="shared" si="128"/>
        <v>0</v>
      </c>
    </row>
    <row r="994" spans="1:34" x14ac:dyDescent="0.25">
      <c r="A994" s="3">
        <f>IF(Расчет!H1008='ФОРМУЛЫ!'!$B$4,Расчет!G1008*Расчет!$N$28,IF(Расчет!H1008='ФОРМУЛЫ!'!$B$5,Расчет!G1008,IF(Расчет!H1008='ФОРМУЛЫ!'!$B$6,Расчет!G1008*Расчет!$O$28,0)))</f>
        <v>0</v>
      </c>
      <c r="B994" s="3">
        <f>A994*Расчет!E1008</f>
        <v>0</v>
      </c>
      <c r="C994" s="3">
        <f>IF(Расчет!J1008='ФОРМУЛЫ!'!$B$3,Расчет!G1008*Расчет!I1008/100,IF(Расчет!J1008='ФОРМУЛЫ!'!$B$4,Расчет!I1008*Расчет!$N$28,IF(Расчет!J1008='ФОРМУЛЫ!'!$B$5,Расчет!I1008,IF(Расчет!J1008='ФОРМУЛЫ!'!$B$6,Расчет!I1008*Расчет!$O$28,0))))</f>
        <v>0</v>
      </c>
      <c r="D994" s="3">
        <f>C994*Расчет!E1008</f>
        <v>0</v>
      </c>
      <c r="E994" s="3">
        <f t="shared" si="121"/>
        <v>0</v>
      </c>
      <c r="F994" s="3">
        <f>E994*Расчет!E1008</f>
        <v>0</v>
      </c>
      <c r="G994" s="3">
        <f>IF(Расчет!M1008="",'ФОРМУЛЫ!'!E994*(100+Расчет!$M$28)/100,'ФОРМУЛЫ!'!E994*(100+Расчет!M1008)/100)</f>
        <v>0</v>
      </c>
      <c r="H994" s="7">
        <f>IF(Расчет!M1008="",ROUND(Расчет!K1008*(1+Расчет!$M$28/100),0),ROUND(Расчет!K1008*(1+Расчет!M1008/100),0))</f>
        <v>0</v>
      </c>
      <c r="I994" s="7">
        <f>IF(Расчет!M1008="",(Расчет!$M$28+100)/100,(Расчет!M1008+100)/100)</f>
        <v>1.2</v>
      </c>
      <c r="J994" s="5">
        <f>IF(Расчет!P1008="",IF($O$16=0,'ФОРМУЛЫ!'!H994,ROUND(Расчет!K1008*'ФОРМУЛЫ!'!I994+L994,0)),Расчет!P1008)</f>
        <v>0</v>
      </c>
      <c r="K994" s="5">
        <f>J994*Расчет!E1008</f>
        <v>0</v>
      </c>
      <c r="L994" s="3">
        <f>IF($O$16=0,0,$M$16*(Расчет!K1008/$O$16))</f>
        <v>0</v>
      </c>
      <c r="O994" s="3">
        <f>IF(Расчет!P1008=0,Расчет!L1008,0)</f>
        <v>0</v>
      </c>
      <c r="P994" s="12">
        <f t="shared" si="122"/>
        <v>0</v>
      </c>
      <c r="Q994" s="3">
        <f>IF(Расчет!H1008='ФОРМУЛЫ!'!$B$5,'ФОРМУЛЫ!'!A994,0)</f>
        <v>0</v>
      </c>
      <c r="R994" s="3">
        <f>IF(Расчет!H1008='ФОРМУЛЫ!'!$B$4,'ФОРМУЛЫ!'!A994,0)</f>
        <v>0</v>
      </c>
      <c r="S994" s="3">
        <f>IF(Расчет!H1008='ФОРМУЛЫ!'!$B$6,'ФОРМУЛЫ!'!A994,0)</f>
        <v>0</v>
      </c>
      <c r="T994" s="5">
        <f>ROUND((IF(Расчет!R1008='ФОРМУЛЫ!'!$E$3,(A994-A994/1.18),IF(Расчет!R1008='ФОРМУЛЫ!'!$E$4,0,IF(Расчет!R1008='ФОРМУЛЫ!'!$E$5,(A994-A994/1.1),X))))*Расчет!E1008,2)</f>
        <v>0</v>
      </c>
      <c r="U994" s="3">
        <f>ROUND((IF(Расчет!R1008='ФОРМУЛЫ!'!$E$3,(J994-J994/1.18),IF(Расчет!R1008='ФОРМУЛЫ!'!$E$4,0,IF(Расчет!R1008='ФОРМУЛЫ!'!$E$5,(J994-J994/1.1),X))))*Расчет!E1008,2)</f>
        <v>0</v>
      </c>
      <c r="V994" s="3">
        <f>ROUND((J994-J994/1.18)*Расчет!E1008,2)</f>
        <v>0</v>
      </c>
      <c r="W994" s="3">
        <f>ROUND(A994*Расчет!E1008*0.21/365,2)</f>
        <v>0</v>
      </c>
      <c r="X994" s="3">
        <f t="shared" si="123"/>
        <v>0</v>
      </c>
      <c r="Y994" s="3">
        <f>IF(($Q$2-Расчет!X1008)&gt;0,($Q$2-Расчет!X1008),0)</f>
        <v>0</v>
      </c>
      <c r="Z994" s="3">
        <f t="shared" si="124"/>
        <v>0</v>
      </c>
      <c r="AA994" s="3">
        <f>IF(IF(Y994&gt;0,$Q$3-$Q$2,$Q$3-Расчет!X1008)&gt;0,IF(Y994&gt;0,$Q$3-$Q$2,$Q$3-Расчет!X1008),0)</f>
        <v>0</v>
      </c>
      <c r="AB994" s="3">
        <f t="shared" si="125"/>
        <v>0</v>
      </c>
      <c r="AC994" s="3">
        <f>IF(IF(AA994&gt;0,$Q$4-$Q$3,$Q$4-Расчет!X1008)&gt;0,IF(AA994&gt;0,$Q$4-$Q$3,$Q$4-Расчет!X1008),0)</f>
        <v>0</v>
      </c>
      <c r="AD994" s="3">
        <f t="shared" si="126"/>
        <v>0</v>
      </c>
      <c r="AE994" s="3">
        <f>IF(IF(AC994&gt;0,$Q$5-$Q$4,$Q$5-Расчет!X1008)&gt;0,IF(AC994&gt;0,$Q$5-$Q$4,$Q$5-Расчет!X1008),0)</f>
        <v>0</v>
      </c>
      <c r="AF994" s="3">
        <f t="shared" si="127"/>
        <v>0</v>
      </c>
      <c r="AG994" s="3">
        <f>IF(IF(AE994&gt;0,$Q$6-$Q$5,$Q$6-Расчет!X1008)&gt;0,IF(AE994&gt;0,$Q$6-$Q$5,$Q$6-Расчет!X1008),0)</f>
        <v>0</v>
      </c>
      <c r="AH994" s="3">
        <f t="shared" si="128"/>
        <v>0</v>
      </c>
    </row>
    <row r="995" spans="1:34" x14ac:dyDescent="0.25">
      <c r="A995" s="3">
        <f>IF(Расчет!H1009='ФОРМУЛЫ!'!$B$4,Расчет!G1009*Расчет!$N$28,IF(Расчет!H1009='ФОРМУЛЫ!'!$B$5,Расчет!G1009,IF(Расчет!H1009='ФОРМУЛЫ!'!$B$6,Расчет!G1009*Расчет!$O$28,0)))</f>
        <v>0</v>
      </c>
      <c r="B995" s="3">
        <f>A995*Расчет!E1009</f>
        <v>0</v>
      </c>
      <c r="C995" s="3">
        <f>IF(Расчет!J1009='ФОРМУЛЫ!'!$B$3,Расчет!G1009*Расчет!I1009/100,IF(Расчет!J1009='ФОРМУЛЫ!'!$B$4,Расчет!I1009*Расчет!$N$28,IF(Расчет!J1009='ФОРМУЛЫ!'!$B$5,Расчет!I1009,IF(Расчет!J1009='ФОРМУЛЫ!'!$B$6,Расчет!I1009*Расчет!$O$28,0))))</f>
        <v>0</v>
      </c>
      <c r="D995" s="3">
        <f>C995*Расчет!E1009</f>
        <v>0</v>
      </c>
      <c r="E995" s="3">
        <f t="shared" si="121"/>
        <v>0</v>
      </c>
      <c r="F995" s="3">
        <f>E995*Расчет!E1009</f>
        <v>0</v>
      </c>
      <c r="G995" s="3">
        <f>IF(Расчет!M1009="",'ФОРМУЛЫ!'!E995*(100+Расчет!$M$28)/100,'ФОРМУЛЫ!'!E995*(100+Расчет!M1009)/100)</f>
        <v>0</v>
      </c>
      <c r="H995" s="7">
        <f>IF(Расчет!M1009="",ROUND(Расчет!K1009*(1+Расчет!$M$28/100),0),ROUND(Расчет!K1009*(1+Расчет!M1009/100),0))</f>
        <v>0</v>
      </c>
      <c r="I995" s="7">
        <f>IF(Расчет!M1009="",(Расчет!$M$28+100)/100,(Расчет!M1009+100)/100)</f>
        <v>1.2</v>
      </c>
      <c r="J995" s="5">
        <f>IF(Расчет!P1009="",IF($O$16=0,'ФОРМУЛЫ!'!H995,ROUND(Расчет!K1009*'ФОРМУЛЫ!'!I995+L995,0)),Расчет!P1009)</f>
        <v>0</v>
      </c>
      <c r="K995" s="5">
        <f>J995*Расчет!E1009</f>
        <v>0</v>
      </c>
      <c r="L995" s="3">
        <f>IF($O$16=0,0,$M$16*(Расчет!K1009/$O$16))</f>
        <v>0</v>
      </c>
      <c r="O995" s="3">
        <f>IF(Расчет!P1009=0,Расчет!L1009,0)</f>
        <v>0</v>
      </c>
      <c r="P995" s="12">
        <f t="shared" si="122"/>
        <v>0</v>
      </c>
      <c r="Q995" s="3">
        <f>IF(Расчет!H1009='ФОРМУЛЫ!'!$B$5,'ФОРМУЛЫ!'!A995,0)</f>
        <v>0</v>
      </c>
      <c r="R995" s="3">
        <f>IF(Расчет!H1009='ФОРМУЛЫ!'!$B$4,'ФОРМУЛЫ!'!A995,0)</f>
        <v>0</v>
      </c>
      <c r="S995" s="3">
        <f>IF(Расчет!H1009='ФОРМУЛЫ!'!$B$6,'ФОРМУЛЫ!'!A995,0)</f>
        <v>0</v>
      </c>
      <c r="T995" s="5">
        <f>ROUND((IF(Расчет!R1009='ФОРМУЛЫ!'!$E$3,(A995-A995/1.18),IF(Расчет!R1009='ФОРМУЛЫ!'!$E$4,0,IF(Расчет!R1009='ФОРМУЛЫ!'!$E$5,(A995-A995/1.1),X))))*Расчет!E1009,2)</f>
        <v>0</v>
      </c>
      <c r="U995" s="3">
        <f>ROUND((IF(Расчет!R1009='ФОРМУЛЫ!'!$E$3,(J995-J995/1.18),IF(Расчет!R1009='ФОРМУЛЫ!'!$E$4,0,IF(Расчет!R1009='ФОРМУЛЫ!'!$E$5,(J995-J995/1.1),X))))*Расчет!E1009,2)</f>
        <v>0</v>
      </c>
      <c r="V995" s="3">
        <f>ROUND((J995-J995/1.18)*Расчет!E1009,2)</f>
        <v>0</v>
      </c>
      <c r="W995" s="3">
        <f>ROUND(A995*Расчет!E1009*0.21/365,2)</f>
        <v>0</v>
      </c>
      <c r="X995" s="3">
        <f t="shared" si="123"/>
        <v>0</v>
      </c>
      <c r="Y995" s="3">
        <f>IF(($Q$2-Расчет!X1009)&gt;0,($Q$2-Расчет!X1009),0)</f>
        <v>0</v>
      </c>
      <c r="Z995" s="3">
        <f t="shared" si="124"/>
        <v>0</v>
      </c>
      <c r="AA995" s="3">
        <f>IF(IF(Y995&gt;0,$Q$3-$Q$2,$Q$3-Расчет!X1009)&gt;0,IF(Y995&gt;0,$Q$3-$Q$2,$Q$3-Расчет!X1009),0)</f>
        <v>0</v>
      </c>
      <c r="AB995" s="3">
        <f t="shared" si="125"/>
        <v>0</v>
      </c>
      <c r="AC995" s="3">
        <f>IF(IF(AA995&gt;0,$Q$4-$Q$3,$Q$4-Расчет!X1009)&gt;0,IF(AA995&gt;0,$Q$4-$Q$3,$Q$4-Расчет!X1009),0)</f>
        <v>0</v>
      </c>
      <c r="AD995" s="3">
        <f t="shared" si="126"/>
        <v>0</v>
      </c>
      <c r="AE995" s="3">
        <f>IF(IF(AC995&gt;0,$Q$5-$Q$4,$Q$5-Расчет!X1009)&gt;0,IF(AC995&gt;0,$Q$5-$Q$4,$Q$5-Расчет!X1009),0)</f>
        <v>0</v>
      </c>
      <c r="AF995" s="3">
        <f t="shared" si="127"/>
        <v>0</v>
      </c>
      <c r="AG995" s="3">
        <f>IF(IF(AE995&gt;0,$Q$6-$Q$5,$Q$6-Расчет!X1009)&gt;0,IF(AE995&gt;0,$Q$6-$Q$5,$Q$6-Расчет!X1009),0)</f>
        <v>0</v>
      </c>
      <c r="AH995" s="3">
        <f t="shared" si="128"/>
        <v>0</v>
      </c>
    </row>
    <row r="996" spans="1:34" x14ac:dyDescent="0.25">
      <c r="A996" s="3">
        <f>IF(Расчет!H1010='ФОРМУЛЫ!'!$B$4,Расчет!G1010*Расчет!$N$28,IF(Расчет!H1010='ФОРМУЛЫ!'!$B$5,Расчет!G1010,IF(Расчет!H1010='ФОРМУЛЫ!'!$B$6,Расчет!G1010*Расчет!$O$28,0)))</f>
        <v>0</v>
      </c>
      <c r="B996" s="3">
        <f>A996*Расчет!E1010</f>
        <v>0</v>
      </c>
      <c r="C996" s="3">
        <f>IF(Расчет!J1010='ФОРМУЛЫ!'!$B$3,Расчет!G1010*Расчет!I1010/100,IF(Расчет!J1010='ФОРМУЛЫ!'!$B$4,Расчет!I1010*Расчет!$N$28,IF(Расчет!J1010='ФОРМУЛЫ!'!$B$5,Расчет!I1010,IF(Расчет!J1010='ФОРМУЛЫ!'!$B$6,Расчет!I1010*Расчет!$O$28,0))))</f>
        <v>0</v>
      </c>
      <c r="D996" s="3">
        <f>C996*Расчет!E1010</f>
        <v>0</v>
      </c>
      <c r="E996" s="3">
        <f t="shared" si="121"/>
        <v>0</v>
      </c>
      <c r="F996" s="3">
        <f>E996*Расчет!E1010</f>
        <v>0</v>
      </c>
      <c r="G996" s="3">
        <f>IF(Расчет!M1010="",'ФОРМУЛЫ!'!E996*(100+Расчет!$M$28)/100,'ФОРМУЛЫ!'!E996*(100+Расчет!M1010)/100)</f>
        <v>0</v>
      </c>
      <c r="H996" s="7">
        <f>IF(Расчет!M1010="",ROUND(Расчет!K1010*(1+Расчет!$M$28/100),0),ROUND(Расчет!K1010*(1+Расчет!M1010/100),0))</f>
        <v>0</v>
      </c>
      <c r="I996" s="7">
        <f>IF(Расчет!M1010="",(Расчет!$M$28+100)/100,(Расчет!M1010+100)/100)</f>
        <v>1.2</v>
      </c>
      <c r="J996" s="5">
        <f>IF(Расчет!P1010="",IF($O$16=0,'ФОРМУЛЫ!'!H996,ROUND(Расчет!K1010*'ФОРМУЛЫ!'!I996+L996,0)),Расчет!P1010)</f>
        <v>0</v>
      </c>
      <c r="K996" s="5">
        <f>J996*Расчет!E1010</f>
        <v>0</v>
      </c>
      <c r="L996" s="3">
        <f>IF($O$16=0,0,$M$16*(Расчет!K1010/$O$16))</f>
        <v>0</v>
      </c>
      <c r="O996" s="3">
        <f>IF(Расчет!P1010=0,Расчет!L1010,0)</f>
        <v>0</v>
      </c>
      <c r="P996" s="12">
        <f t="shared" si="122"/>
        <v>0</v>
      </c>
      <c r="Q996" s="3">
        <f>IF(Расчет!H1010='ФОРМУЛЫ!'!$B$5,'ФОРМУЛЫ!'!A996,0)</f>
        <v>0</v>
      </c>
      <c r="R996" s="3">
        <f>IF(Расчет!H1010='ФОРМУЛЫ!'!$B$4,'ФОРМУЛЫ!'!A996,0)</f>
        <v>0</v>
      </c>
      <c r="S996" s="3">
        <f>IF(Расчет!H1010='ФОРМУЛЫ!'!$B$6,'ФОРМУЛЫ!'!A996,0)</f>
        <v>0</v>
      </c>
      <c r="T996" s="5">
        <f>ROUND((IF(Расчет!R1010='ФОРМУЛЫ!'!$E$3,(A996-A996/1.18),IF(Расчет!R1010='ФОРМУЛЫ!'!$E$4,0,IF(Расчет!R1010='ФОРМУЛЫ!'!$E$5,(A996-A996/1.1),X))))*Расчет!E1010,2)</f>
        <v>0</v>
      </c>
      <c r="U996" s="3">
        <f>ROUND((IF(Расчет!R1010='ФОРМУЛЫ!'!$E$3,(J996-J996/1.18),IF(Расчет!R1010='ФОРМУЛЫ!'!$E$4,0,IF(Расчет!R1010='ФОРМУЛЫ!'!$E$5,(J996-J996/1.1),X))))*Расчет!E1010,2)</f>
        <v>0</v>
      </c>
      <c r="V996" s="3">
        <f>ROUND((J996-J996/1.18)*Расчет!E1010,2)</f>
        <v>0</v>
      </c>
      <c r="W996" s="3">
        <f>ROUND(A996*Расчет!E1010*0.21/365,2)</f>
        <v>0</v>
      </c>
      <c r="X996" s="3">
        <f t="shared" si="123"/>
        <v>0</v>
      </c>
      <c r="Y996" s="3">
        <f>IF(($Q$2-Расчет!X1010)&gt;0,($Q$2-Расчет!X1010),0)</f>
        <v>0</v>
      </c>
      <c r="Z996" s="3">
        <f t="shared" si="124"/>
        <v>0</v>
      </c>
      <c r="AA996" s="3">
        <f>IF(IF(Y996&gt;0,$Q$3-$Q$2,$Q$3-Расчет!X1010)&gt;0,IF(Y996&gt;0,$Q$3-$Q$2,$Q$3-Расчет!X1010),0)</f>
        <v>0</v>
      </c>
      <c r="AB996" s="3">
        <f t="shared" si="125"/>
        <v>0</v>
      </c>
      <c r="AC996" s="3">
        <f>IF(IF(AA996&gt;0,$Q$4-$Q$3,$Q$4-Расчет!X1010)&gt;0,IF(AA996&gt;0,$Q$4-$Q$3,$Q$4-Расчет!X1010),0)</f>
        <v>0</v>
      </c>
      <c r="AD996" s="3">
        <f t="shared" si="126"/>
        <v>0</v>
      </c>
      <c r="AE996" s="3">
        <f>IF(IF(AC996&gt;0,$Q$5-$Q$4,$Q$5-Расчет!X1010)&gt;0,IF(AC996&gt;0,$Q$5-$Q$4,$Q$5-Расчет!X1010),0)</f>
        <v>0</v>
      </c>
      <c r="AF996" s="3">
        <f t="shared" si="127"/>
        <v>0</v>
      </c>
      <c r="AG996" s="3">
        <f>IF(IF(AE996&gt;0,$Q$6-$Q$5,$Q$6-Расчет!X1010)&gt;0,IF(AE996&gt;0,$Q$6-$Q$5,$Q$6-Расчет!X1010),0)</f>
        <v>0</v>
      </c>
      <c r="AH996" s="3">
        <f t="shared" si="128"/>
        <v>0</v>
      </c>
    </row>
    <row r="997" spans="1:34" x14ac:dyDescent="0.25">
      <c r="A997" s="3">
        <f>IF(Расчет!H1011='ФОРМУЛЫ!'!$B$4,Расчет!G1011*Расчет!$N$28,IF(Расчет!H1011='ФОРМУЛЫ!'!$B$5,Расчет!G1011,IF(Расчет!H1011='ФОРМУЛЫ!'!$B$6,Расчет!G1011*Расчет!$O$28,0)))</f>
        <v>0</v>
      </c>
      <c r="B997" s="3">
        <f>A997*Расчет!E1011</f>
        <v>0</v>
      </c>
      <c r="C997" s="3">
        <f>IF(Расчет!J1011='ФОРМУЛЫ!'!$B$3,Расчет!G1011*Расчет!I1011/100,IF(Расчет!J1011='ФОРМУЛЫ!'!$B$4,Расчет!I1011*Расчет!$N$28,IF(Расчет!J1011='ФОРМУЛЫ!'!$B$5,Расчет!I1011,IF(Расчет!J1011='ФОРМУЛЫ!'!$B$6,Расчет!I1011*Расчет!$O$28,0))))</f>
        <v>0</v>
      </c>
      <c r="D997" s="3">
        <f>C997*Расчет!E1011</f>
        <v>0</v>
      </c>
      <c r="E997" s="3">
        <f t="shared" si="121"/>
        <v>0</v>
      </c>
      <c r="F997" s="3">
        <f>E997*Расчет!E1011</f>
        <v>0</v>
      </c>
      <c r="G997" s="3">
        <f>IF(Расчет!M1011="",'ФОРМУЛЫ!'!E997*(100+Расчет!$M$28)/100,'ФОРМУЛЫ!'!E997*(100+Расчет!M1011)/100)</f>
        <v>0</v>
      </c>
      <c r="H997" s="7">
        <f>IF(Расчет!M1011="",ROUND(Расчет!K1011*(1+Расчет!$M$28/100),0),ROUND(Расчет!K1011*(1+Расчет!M1011/100),0))</f>
        <v>0</v>
      </c>
      <c r="I997" s="7">
        <f>IF(Расчет!M1011="",(Расчет!$M$28+100)/100,(Расчет!M1011+100)/100)</f>
        <v>1.2</v>
      </c>
      <c r="J997" s="5">
        <f>IF(Расчет!P1011="",IF($O$16=0,'ФОРМУЛЫ!'!H997,ROUND(Расчет!K1011*'ФОРМУЛЫ!'!I997+L997,0)),Расчет!P1011)</f>
        <v>0</v>
      </c>
      <c r="K997" s="5">
        <f>J997*Расчет!E1011</f>
        <v>0</v>
      </c>
      <c r="L997" s="3">
        <f>IF($O$16=0,0,$M$16*(Расчет!K1011/$O$16))</f>
        <v>0</v>
      </c>
      <c r="O997" s="3">
        <f>IF(Расчет!P1011=0,Расчет!L1011,0)</f>
        <v>0</v>
      </c>
      <c r="P997" s="12">
        <f t="shared" si="122"/>
        <v>0</v>
      </c>
      <c r="Q997" s="3">
        <f>IF(Расчет!H1011='ФОРМУЛЫ!'!$B$5,'ФОРМУЛЫ!'!A997,0)</f>
        <v>0</v>
      </c>
      <c r="R997" s="3">
        <f>IF(Расчет!H1011='ФОРМУЛЫ!'!$B$4,'ФОРМУЛЫ!'!A997,0)</f>
        <v>0</v>
      </c>
      <c r="S997" s="3">
        <f>IF(Расчет!H1011='ФОРМУЛЫ!'!$B$6,'ФОРМУЛЫ!'!A997,0)</f>
        <v>0</v>
      </c>
      <c r="T997" s="5">
        <f>ROUND((IF(Расчет!R1011='ФОРМУЛЫ!'!$E$3,(A997-A997/1.18),IF(Расчет!R1011='ФОРМУЛЫ!'!$E$4,0,IF(Расчет!R1011='ФОРМУЛЫ!'!$E$5,(A997-A997/1.1),X))))*Расчет!E1011,2)</f>
        <v>0</v>
      </c>
      <c r="U997" s="3">
        <f>ROUND((IF(Расчет!R1011='ФОРМУЛЫ!'!$E$3,(J997-J997/1.18),IF(Расчет!R1011='ФОРМУЛЫ!'!$E$4,0,IF(Расчет!R1011='ФОРМУЛЫ!'!$E$5,(J997-J997/1.1),X))))*Расчет!E1011,2)</f>
        <v>0</v>
      </c>
      <c r="V997" s="3">
        <f>ROUND((J997-J997/1.18)*Расчет!E1011,2)</f>
        <v>0</v>
      </c>
      <c r="W997" s="3">
        <f>ROUND(A997*Расчет!E1011*0.21/365,2)</f>
        <v>0</v>
      </c>
      <c r="X997" s="3">
        <f t="shared" si="123"/>
        <v>0</v>
      </c>
      <c r="Y997" s="3">
        <f>IF(($Q$2-Расчет!X1011)&gt;0,($Q$2-Расчет!X1011),0)</f>
        <v>0</v>
      </c>
      <c r="Z997" s="3">
        <f t="shared" si="124"/>
        <v>0</v>
      </c>
      <c r="AA997" s="3">
        <f>IF(IF(Y997&gt;0,$Q$3-$Q$2,$Q$3-Расчет!X1011)&gt;0,IF(Y997&gt;0,$Q$3-$Q$2,$Q$3-Расчет!X1011),0)</f>
        <v>0</v>
      </c>
      <c r="AB997" s="3">
        <f t="shared" si="125"/>
        <v>0</v>
      </c>
      <c r="AC997" s="3">
        <f>IF(IF(AA997&gt;0,$Q$4-$Q$3,$Q$4-Расчет!X1011)&gt;0,IF(AA997&gt;0,$Q$4-$Q$3,$Q$4-Расчет!X1011),0)</f>
        <v>0</v>
      </c>
      <c r="AD997" s="3">
        <f t="shared" si="126"/>
        <v>0</v>
      </c>
      <c r="AE997" s="3">
        <f>IF(IF(AC997&gt;0,$Q$5-$Q$4,$Q$5-Расчет!X1011)&gt;0,IF(AC997&gt;0,$Q$5-$Q$4,$Q$5-Расчет!X1011),0)</f>
        <v>0</v>
      </c>
      <c r="AF997" s="3">
        <f t="shared" si="127"/>
        <v>0</v>
      </c>
      <c r="AG997" s="3">
        <f>IF(IF(AE997&gt;0,$Q$6-$Q$5,$Q$6-Расчет!X1011)&gt;0,IF(AE997&gt;0,$Q$6-$Q$5,$Q$6-Расчет!X1011),0)</f>
        <v>0</v>
      </c>
      <c r="AH997" s="3">
        <f t="shared" si="128"/>
        <v>0</v>
      </c>
    </row>
    <row r="998" spans="1:34" x14ac:dyDescent="0.25">
      <c r="A998" s="3">
        <f>IF(Расчет!H1012='ФОРМУЛЫ!'!$B$4,Расчет!G1012*Расчет!$N$28,IF(Расчет!H1012='ФОРМУЛЫ!'!$B$5,Расчет!G1012,IF(Расчет!H1012='ФОРМУЛЫ!'!$B$6,Расчет!G1012*Расчет!$O$28,0)))</f>
        <v>0</v>
      </c>
      <c r="B998" s="3">
        <f>A998*Расчет!E1012</f>
        <v>0</v>
      </c>
      <c r="C998" s="3">
        <f>IF(Расчет!J1012='ФОРМУЛЫ!'!$B$3,Расчет!G1012*Расчет!I1012/100,IF(Расчет!J1012='ФОРМУЛЫ!'!$B$4,Расчет!I1012*Расчет!$N$28,IF(Расчет!J1012='ФОРМУЛЫ!'!$B$5,Расчет!I1012,IF(Расчет!J1012='ФОРМУЛЫ!'!$B$6,Расчет!I1012*Расчет!$O$28,0))))</f>
        <v>0</v>
      </c>
      <c r="D998" s="3">
        <f>C998*Расчет!E1012</f>
        <v>0</v>
      </c>
      <c r="E998" s="3">
        <f t="shared" si="121"/>
        <v>0</v>
      </c>
      <c r="F998" s="3">
        <f>E998*Расчет!E1012</f>
        <v>0</v>
      </c>
      <c r="G998" s="3">
        <f>IF(Расчет!M1012="",'ФОРМУЛЫ!'!E998*(100+Расчет!$M$28)/100,'ФОРМУЛЫ!'!E998*(100+Расчет!M1012)/100)</f>
        <v>0</v>
      </c>
      <c r="H998" s="7">
        <f>IF(Расчет!M1012="",ROUND(Расчет!K1012*(1+Расчет!$M$28/100),0),ROUND(Расчет!K1012*(1+Расчет!M1012/100),0))</f>
        <v>0</v>
      </c>
      <c r="I998" s="7">
        <f>IF(Расчет!M1012="",(Расчет!$M$28+100)/100,(Расчет!M1012+100)/100)</f>
        <v>1.2</v>
      </c>
      <c r="J998" s="5">
        <f>IF(Расчет!P1012="",IF($O$16=0,'ФОРМУЛЫ!'!H998,ROUND(Расчет!K1012*'ФОРМУЛЫ!'!I998+L998,0)),Расчет!P1012)</f>
        <v>0</v>
      </c>
      <c r="K998" s="5">
        <f>J998*Расчет!E1012</f>
        <v>0</v>
      </c>
      <c r="L998" s="3">
        <f>IF($O$16=0,0,$M$16*(Расчет!K1012/$O$16))</f>
        <v>0</v>
      </c>
      <c r="O998" s="3">
        <f>IF(Расчет!P1012=0,Расчет!L1012,0)</f>
        <v>0</v>
      </c>
      <c r="P998" s="12">
        <f t="shared" si="122"/>
        <v>0</v>
      </c>
      <c r="Q998" s="3">
        <f>IF(Расчет!H1012='ФОРМУЛЫ!'!$B$5,'ФОРМУЛЫ!'!A998,0)</f>
        <v>0</v>
      </c>
      <c r="R998" s="3">
        <f>IF(Расчет!H1012='ФОРМУЛЫ!'!$B$4,'ФОРМУЛЫ!'!A998,0)</f>
        <v>0</v>
      </c>
      <c r="S998" s="3">
        <f>IF(Расчет!H1012='ФОРМУЛЫ!'!$B$6,'ФОРМУЛЫ!'!A998,0)</f>
        <v>0</v>
      </c>
      <c r="T998" s="5">
        <f>ROUND((IF(Расчет!R1012='ФОРМУЛЫ!'!$E$3,(A998-A998/1.18),IF(Расчет!R1012='ФОРМУЛЫ!'!$E$4,0,IF(Расчет!R1012='ФОРМУЛЫ!'!$E$5,(A998-A998/1.1),X))))*Расчет!E1012,2)</f>
        <v>0</v>
      </c>
      <c r="U998" s="3">
        <f>ROUND((IF(Расчет!R1012='ФОРМУЛЫ!'!$E$3,(J998-J998/1.18),IF(Расчет!R1012='ФОРМУЛЫ!'!$E$4,0,IF(Расчет!R1012='ФОРМУЛЫ!'!$E$5,(J998-J998/1.1),X))))*Расчет!E1012,2)</f>
        <v>0</v>
      </c>
      <c r="V998" s="3">
        <f>ROUND((J998-J998/1.18)*Расчет!E1012,2)</f>
        <v>0</v>
      </c>
      <c r="W998" s="3">
        <f>ROUND(A998*Расчет!E1012*0.21/365,2)</f>
        <v>0</v>
      </c>
      <c r="X998" s="3">
        <f t="shared" si="123"/>
        <v>0</v>
      </c>
      <c r="Y998" s="3">
        <f>IF(($Q$2-Расчет!X1012)&gt;0,($Q$2-Расчет!X1012),0)</f>
        <v>0</v>
      </c>
      <c r="Z998" s="3">
        <f t="shared" si="124"/>
        <v>0</v>
      </c>
      <c r="AA998" s="3">
        <f>IF(IF(Y998&gt;0,$Q$3-$Q$2,$Q$3-Расчет!X1012)&gt;0,IF(Y998&gt;0,$Q$3-$Q$2,$Q$3-Расчет!X1012),0)</f>
        <v>0</v>
      </c>
      <c r="AB998" s="3">
        <f t="shared" si="125"/>
        <v>0</v>
      </c>
      <c r="AC998" s="3">
        <f>IF(IF(AA998&gt;0,$Q$4-$Q$3,$Q$4-Расчет!X1012)&gt;0,IF(AA998&gt;0,$Q$4-$Q$3,$Q$4-Расчет!X1012),0)</f>
        <v>0</v>
      </c>
      <c r="AD998" s="3">
        <f t="shared" si="126"/>
        <v>0</v>
      </c>
      <c r="AE998" s="3">
        <f>IF(IF(AC998&gt;0,$Q$5-$Q$4,$Q$5-Расчет!X1012)&gt;0,IF(AC998&gt;0,$Q$5-$Q$4,$Q$5-Расчет!X1012),0)</f>
        <v>0</v>
      </c>
      <c r="AF998" s="3">
        <f t="shared" si="127"/>
        <v>0</v>
      </c>
      <c r="AG998" s="3">
        <f>IF(IF(AE998&gt;0,$Q$6-$Q$5,$Q$6-Расчет!X1012)&gt;0,IF(AE998&gt;0,$Q$6-$Q$5,$Q$6-Расчет!X1012),0)</f>
        <v>0</v>
      </c>
      <c r="AH998" s="3">
        <f t="shared" si="128"/>
        <v>0</v>
      </c>
    </row>
    <row r="999" spans="1:34" x14ac:dyDescent="0.25">
      <c r="A999" s="3">
        <f>IF(Расчет!H1013='ФОРМУЛЫ!'!$B$4,Расчет!G1013*Расчет!$N$28,IF(Расчет!H1013='ФОРМУЛЫ!'!$B$5,Расчет!G1013,IF(Расчет!H1013='ФОРМУЛЫ!'!$B$6,Расчет!G1013*Расчет!$O$28,0)))</f>
        <v>0</v>
      </c>
      <c r="B999" s="3">
        <f>A999*Расчет!E1013</f>
        <v>0</v>
      </c>
      <c r="C999" s="3">
        <f>IF(Расчет!J1013='ФОРМУЛЫ!'!$B$3,Расчет!G1013*Расчет!I1013/100,IF(Расчет!J1013='ФОРМУЛЫ!'!$B$4,Расчет!I1013*Расчет!$N$28,IF(Расчет!J1013='ФОРМУЛЫ!'!$B$5,Расчет!I1013,IF(Расчет!J1013='ФОРМУЛЫ!'!$B$6,Расчет!I1013*Расчет!$O$28,0))))</f>
        <v>0</v>
      </c>
      <c r="D999" s="3">
        <f>C999*Расчет!E1013</f>
        <v>0</v>
      </c>
      <c r="E999" s="3">
        <f t="shared" si="121"/>
        <v>0</v>
      </c>
      <c r="F999" s="3">
        <f>E999*Расчет!E1013</f>
        <v>0</v>
      </c>
      <c r="G999" s="3">
        <f>IF(Расчет!M1013="",'ФОРМУЛЫ!'!E999*(100+Расчет!$M$28)/100,'ФОРМУЛЫ!'!E999*(100+Расчет!M1013)/100)</f>
        <v>0</v>
      </c>
      <c r="H999" s="7">
        <f>IF(Расчет!M1013="",ROUND(Расчет!K1013*(1+Расчет!$M$28/100),0),ROUND(Расчет!K1013*(1+Расчет!M1013/100),0))</f>
        <v>0</v>
      </c>
      <c r="I999" s="7">
        <f>IF(Расчет!M1013="",(Расчет!$M$28+100)/100,(Расчет!M1013+100)/100)</f>
        <v>1.2</v>
      </c>
      <c r="J999" s="5">
        <f>IF(Расчет!P1013="",IF($O$16=0,'ФОРМУЛЫ!'!H999,ROUND(Расчет!K1013*'ФОРМУЛЫ!'!I999+L999,0)),Расчет!P1013)</f>
        <v>0</v>
      </c>
      <c r="K999" s="5">
        <f>J999*Расчет!E1013</f>
        <v>0</v>
      </c>
      <c r="L999" s="3">
        <f>IF($O$16=0,0,$M$16*(Расчет!K1013/$O$16))</f>
        <v>0</v>
      </c>
      <c r="O999" s="3">
        <f>IF(Расчет!P1013=0,Расчет!L1013,0)</f>
        <v>0</v>
      </c>
      <c r="P999" s="12">
        <f t="shared" si="122"/>
        <v>0</v>
      </c>
      <c r="Q999" s="3">
        <f>IF(Расчет!H1013='ФОРМУЛЫ!'!$B$5,'ФОРМУЛЫ!'!A999,0)</f>
        <v>0</v>
      </c>
      <c r="R999" s="3">
        <f>IF(Расчет!H1013='ФОРМУЛЫ!'!$B$4,'ФОРМУЛЫ!'!A999,0)</f>
        <v>0</v>
      </c>
      <c r="S999" s="3">
        <f>IF(Расчет!H1013='ФОРМУЛЫ!'!$B$6,'ФОРМУЛЫ!'!A999,0)</f>
        <v>0</v>
      </c>
      <c r="T999" s="5">
        <f>ROUND((IF(Расчет!R1013='ФОРМУЛЫ!'!$E$3,(A999-A999/1.18),IF(Расчет!R1013='ФОРМУЛЫ!'!$E$4,0,IF(Расчет!R1013='ФОРМУЛЫ!'!$E$5,(A999-A999/1.1),X))))*Расчет!E1013,2)</f>
        <v>0</v>
      </c>
      <c r="U999" s="3">
        <f>ROUND((IF(Расчет!R1013='ФОРМУЛЫ!'!$E$3,(J999-J999/1.18),IF(Расчет!R1013='ФОРМУЛЫ!'!$E$4,0,IF(Расчет!R1013='ФОРМУЛЫ!'!$E$5,(J999-J999/1.1),X))))*Расчет!E1013,2)</f>
        <v>0</v>
      </c>
      <c r="V999" s="3">
        <f>ROUND((J999-J999/1.18)*Расчет!E1013,2)</f>
        <v>0</v>
      </c>
      <c r="W999" s="3">
        <f>ROUND(A999*Расчет!E1013*0.21/365,2)</f>
        <v>0</v>
      </c>
      <c r="X999" s="3">
        <f t="shared" si="123"/>
        <v>0</v>
      </c>
      <c r="Y999" s="3">
        <f>IF(($Q$2-Расчет!X1013)&gt;0,($Q$2-Расчет!X1013),0)</f>
        <v>0</v>
      </c>
      <c r="Z999" s="3">
        <f t="shared" si="124"/>
        <v>0</v>
      </c>
      <c r="AA999" s="3">
        <f>IF(IF(Y999&gt;0,$Q$3-$Q$2,$Q$3-Расчет!X1013)&gt;0,IF(Y999&gt;0,$Q$3-$Q$2,$Q$3-Расчет!X1013),0)</f>
        <v>0</v>
      </c>
      <c r="AB999" s="3">
        <f t="shared" si="125"/>
        <v>0</v>
      </c>
      <c r="AC999" s="3">
        <f>IF(IF(AA999&gt;0,$Q$4-$Q$3,$Q$4-Расчет!X1013)&gt;0,IF(AA999&gt;0,$Q$4-$Q$3,$Q$4-Расчет!X1013),0)</f>
        <v>0</v>
      </c>
      <c r="AD999" s="3">
        <f t="shared" si="126"/>
        <v>0</v>
      </c>
      <c r="AE999" s="3">
        <f>IF(IF(AC999&gt;0,$Q$5-$Q$4,$Q$5-Расчет!X1013)&gt;0,IF(AC999&gt;0,$Q$5-$Q$4,$Q$5-Расчет!X1013),0)</f>
        <v>0</v>
      </c>
      <c r="AF999" s="3">
        <f t="shared" si="127"/>
        <v>0</v>
      </c>
      <c r="AG999" s="3">
        <f>IF(IF(AE999&gt;0,$Q$6-$Q$5,$Q$6-Расчет!X1013)&gt;0,IF(AE999&gt;0,$Q$6-$Q$5,$Q$6-Расчет!X1013),0)</f>
        <v>0</v>
      </c>
      <c r="AH999" s="3">
        <f t="shared" si="128"/>
        <v>0</v>
      </c>
    </row>
    <row r="1000" spans="1:34" x14ac:dyDescent="0.25">
      <c r="A1000" s="3">
        <f>IF(Расчет!H1014='ФОРМУЛЫ!'!$B$4,Расчет!G1014*Расчет!$N$28,IF(Расчет!H1014='ФОРМУЛЫ!'!$B$5,Расчет!G1014,IF(Расчет!H1014='ФОРМУЛЫ!'!$B$6,Расчет!G1014*Расчет!$O$28,0)))</f>
        <v>0</v>
      </c>
      <c r="B1000" s="3">
        <f>A1000*Расчет!E1014</f>
        <v>0</v>
      </c>
      <c r="C1000" s="3">
        <f>IF(Расчет!J1014='ФОРМУЛЫ!'!$B$3,Расчет!G1014*Расчет!I1014/100,IF(Расчет!J1014='ФОРМУЛЫ!'!$B$4,Расчет!I1014*Расчет!$N$28,IF(Расчет!J1014='ФОРМУЛЫ!'!$B$5,Расчет!I1014,IF(Расчет!J1014='ФОРМУЛЫ!'!$B$6,Расчет!I1014*Расчет!$O$28,0))))</f>
        <v>0</v>
      </c>
      <c r="D1000" s="3">
        <f>C1000*Расчет!E1014</f>
        <v>0</v>
      </c>
      <c r="E1000" s="3">
        <f t="shared" si="121"/>
        <v>0</v>
      </c>
      <c r="F1000" s="3">
        <f>E1000*Расчет!E1014</f>
        <v>0</v>
      </c>
      <c r="G1000" s="3">
        <f>IF(Расчет!M1014="",'ФОРМУЛЫ!'!E1000*(100+Расчет!$M$28)/100,'ФОРМУЛЫ!'!E1000*(100+Расчет!M1014)/100)</f>
        <v>0</v>
      </c>
      <c r="H1000" s="7">
        <f>IF(Расчет!M1014="",ROUND(Расчет!K1014*(1+Расчет!$M$28/100),0),ROUND(Расчет!K1014*(1+Расчет!M1014/100),0))</f>
        <v>0</v>
      </c>
      <c r="I1000" s="7">
        <f>IF(Расчет!M1014="",(Расчет!$M$28+100)/100,(Расчет!M1014+100)/100)</f>
        <v>1.2</v>
      </c>
      <c r="J1000" s="5">
        <f>IF(Расчет!P1014="",IF($O$16=0,'ФОРМУЛЫ!'!H1000,ROUND(Расчет!K1014*'ФОРМУЛЫ!'!I1000+L1000,0)),Расчет!P1014)</f>
        <v>0</v>
      </c>
      <c r="K1000" s="5">
        <f>J1000*Расчет!E1014</f>
        <v>0</v>
      </c>
      <c r="L1000" s="3">
        <f>IF($O$16=0,0,$M$16*(Расчет!K1014/$O$16))</f>
        <v>0</v>
      </c>
      <c r="O1000" s="3">
        <f>IF(Расчет!P1014=0,Расчет!L1014,0)</f>
        <v>0</v>
      </c>
      <c r="P1000" s="12">
        <f t="shared" si="122"/>
        <v>0</v>
      </c>
      <c r="Q1000" s="3">
        <f>IF(Расчет!H1014='ФОРМУЛЫ!'!$B$5,'ФОРМУЛЫ!'!A1000,0)</f>
        <v>0</v>
      </c>
      <c r="R1000" s="3">
        <f>IF(Расчет!H1014='ФОРМУЛЫ!'!$B$4,'ФОРМУЛЫ!'!A1000,0)</f>
        <v>0</v>
      </c>
      <c r="S1000" s="3">
        <f>IF(Расчет!H1014='ФОРМУЛЫ!'!$B$6,'ФОРМУЛЫ!'!A1000,0)</f>
        <v>0</v>
      </c>
      <c r="T1000" s="5">
        <f>ROUND((IF(Расчет!R1014='ФОРМУЛЫ!'!$E$3,(A1000-A1000/1.18),IF(Расчет!R1014='ФОРМУЛЫ!'!$E$4,0,IF(Расчет!R1014='ФОРМУЛЫ!'!$E$5,(A1000-A1000/1.1),X))))*Расчет!E1014,2)</f>
        <v>0</v>
      </c>
      <c r="U1000" s="3">
        <f>ROUND((IF(Расчет!R1014='ФОРМУЛЫ!'!$E$3,(J1000-J1000/1.18),IF(Расчет!R1014='ФОРМУЛЫ!'!$E$4,0,IF(Расчет!R1014='ФОРМУЛЫ!'!$E$5,(J1000-J1000/1.1),X))))*Расчет!E1014,2)</f>
        <v>0</v>
      </c>
      <c r="V1000" s="3">
        <f>ROUND((J1000-J1000/1.18)*Расчет!E1014,2)</f>
        <v>0</v>
      </c>
      <c r="W1000" s="3">
        <f>ROUND(A1000*Расчет!E1014*0.21/365,2)</f>
        <v>0</v>
      </c>
      <c r="X1000" s="3">
        <f t="shared" si="123"/>
        <v>0</v>
      </c>
      <c r="Y1000" s="3">
        <f>IF(($Q$2-Расчет!X1014)&gt;0,($Q$2-Расчет!X1014),0)</f>
        <v>0</v>
      </c>
      <c r="Z1000" s="3">
        <f t="shared" si="124"/>
        <v>0</v>
      </c>
      <c r="AA1000" s="3">
        <f>IF(IF(Y1000&gt;0,$Q$3-$Q$2,$Q$3-Расчет!X1014)&gt;0,IF(Y1000&gt;0,$Q$3-$Q$2,$Q$3-Расчет!X1014),0)</f>
        <v>0</v>
      </c>
      <c r="AB1000" s="3">
        <f t="shared" si="125"/>
        <v>0</v>
      </c>
      <c r="AC1000" s="3">
        <f>IF(IF(AA1000&gt;0,$Q$4-$Q$3,$Q$4-Расчет!X1014)&gt;0,IF(AA1000&gt;0,$Q$4-$Q$3,$Q$4-Расчет!X1014),0)</f>
        <v>0</v>
      </c>
      <c r="AD1000" s="3">
        <f t="shared" si="126"/>
        <v>0</v>
      </c>
      <c r="AE1000" s="3">
        <f>IF(IF(AC1000&gt;0,$Q$5-$Q$4,$Q$5-Расчет!X1014)&gt;0,IF(AC1000&gt;0,$Q$5-$Q$4,$Q$5-Расчет!X1014),0)</f>
        <v>0</v>
      </c>
      <c r="AF1000" s="3">
        <f t="shared" si="127"/>
        <v>0</v>
      </c>
      <c r="AG1000" s="3">
        <f>IF(IF(AE1000&gt;0,$Q$6-$Q$5,$Q$6-Расчет!X1014)&gt;0,IF(AE1000&gt;0,$Q$6-$Q$5,$Q$6-Расчет!X1014),0)</f>
        <v>0</v>
      </c>
      <c r="AH1000" s="3">
        <f t="shared" si="128"/>
        <v>0</v>
      </c>
    </row>
    <row r="1001" spans="1:34" x14ac:dyDescent="0.25">
      <c r="A1001" s="3">
        <f>IF(Расчет!H1015='ФОРМУЛЫ!'!$B$4,Расчет!G1015*Расчет!$N$28,IF(Расчет!H1015='ФОРМУЛЫ!'!$B$5,Расчет!G1015,IF(Расчет!H1015='ФОРМУЛЫ!'!$B$6,Расчет!G1015*Расчет!$O$28,0)))</f>
        <v>0</v>
      </c>
      <c r="B1001" s="3">
        <f>A1001*Расчет!E1015</f>
        <v>0</v>
      </c>
      <c r="C1001" s="3">
        <f>IF(Расчет!J1015='ФОРМУЛЫ!'!$B$3,Расчет!G1015*Расчет!I1015/100,IF(Расчет!J1015='ФОРМУЛЫ!'!$B$4,Расчет!I1015*Расчет!$N$28,IF(Расчет!J1015='ФОРМУЛЫ!'!$B$5,Расчет!I1015,IF(Расчет!J1015='ФОРМУЛЫ!'!$B$6,Расчет!I1015*Расчет!$O$28,0))))</f>
        <v>0</v>
      </c>
      <c r="D1001" s="3">
        <f>C1001*Расчет!E1015</f>
        <v>0</v>
      </c>
      <c r="E1001" s="3">
        <f t="shared" si="121"/>
        <v>0</v>
      </c>
      <c r="F1001" s="3">
        <f>E1001*Расчет!E1015</f>
        <v>0</v>
      </c>
      <c r="G1001" s="3">
        <f>IF(Расчет!M1015="",'ФОРМУЛЫ!'!E1001*(100+Расчет!$M$28)/100,'ФОРМУЛЫ!'!E1001*(100+Расчет!M1015)/100)</f>
        <v>0</v>
      </c>
      <c r="H1001" s="7">
        <f>IF(Расчет!M1015="",ROUND(Расчет!K1015*(1+Расчет!$M$28/100),0),ROUND(Расчет!K1015*(1+Расчет!M1015/100),0))</f>
        <v>0</v>
      </c>
      <c r="I1001" s="7">
        <f>IF(Расчет!M1015="",(Расчет!$M$28+100)/100,(Расчет!M1015+100)/100)</f>
        <v>1.2</v>
      </c>
      <c r="J1001" s="5">
        <f>IF(Расчет!P1015="",IF($O$16=0,'ФОРМУЛЫ!'!H1001,ROUND(Расчет!K1015*'ФОРМУЛЫ!'!I1001+L1001,0)),Расчет!P1015)</f>
        <v>0</v>
      </c>
      <c r="K1001" s="5">
        <f>J1001*Расчет!E1015</f>
        <v>0</v>
      </c>
      <c r="L1001" s="3">
        <f>IF($O$16=0,0,$M$16*(Расчет!K1015/$O$16))</f>
        <v>0</v>
      </c>
      <c r="O1001" s="3">
        <f>IF(Расчет!P1015=0,Расчет!L1015,0)</f>
        <v>0</v>
      </c>
      <c r="P1001" s="12">
        <f t="shared" si="122"/>
        <v>0</v>
      </c>
      <c r="Q1001" s="3">
        <f>IF(Расчет!H1015='ФОРМУЛЫ!'!$B$5,'ФОРМУЛЫ!'!A1001,0)</f>
        <v>0</v>
      </c>
      <c r="R1001" s="3">
        <f>IF(Расчет!H1015='ФОРМУЛЫ!'!$B$4,'ФОРМУЛЫ!'!A1001,0)</f>
        <v>0</v>
      </c>
      <c r="S1001" s="3">
        <f>IF(Расчет!H1015='ФОРМУЛЫ!'!$B$6,'ФОРМУЛЫ!'!A1001,0)</f>
        <v>0</v>
      </c>
      <c r="T1001" s="5">
        <f>ROUND((IF(Расчет!R1015='ФОРМУЛЫ!'!$E$3,(A1001-A1001/1.18),IF(Расчет!R1015='ФОРМУЛЫ!'!$E$4,0,IF(Расчет!R1015='ФОРМУЛЫ!'!$E$5,(A1001-A1001/1.1),X))))*Расчет!E1015,2)</f>
        <v>0</v>
      </c>
      <c r="U1001" s="3">
        <f>ROUND((IF(Расчет!R1015='ФОРМУЛЫ!'!$E$3,(J1001-J1001/1.18),IF(Расчет!R1015='ФОРМУЛЫ!'!$E$4,0,IF(Расчет!R1015='ФОРМУЛЫ!'!$E$5,(J1001-J1001/1.1),X))))*Расчет!E1015,2)</f>
        <v>0</v>
      </c>
      <c r="V1001" s="3">
        <f>ROUND((J1001-J1001/1.18)*Расчет!E1015,2)</f>
        <v>0</v>
      </c>
      <c r="W1001" s="3">
        <f>ROUND(A1001*Расчет!E1015*0.21/365,2)</f>
        <v>0</v>
      </c>
      <c r="X1001" s="3">
        <f t="shared" si="123"/>
        <v>0</v>
      </c>
      <c r="Y1001" s="3">
        <f>IF(($Q$2-Расчет!X1015)&gt;0,($Q$2-Расчет!X1015),0)</f>
        <v>0</v>
      </c>
      <c r="Z1001" s="3">
        <f t="shared" si="124"/>
        <v>0</v>
      </c>
      <c r="AA1001" s="3">
        <f>IF(IF(Y1001&gt;0,$Q$3-$Q$2,$Q$3-Расчет!X1015)&gt;0,IF(Y1001&gt;0,$Q$3-$Q$2,$Q$3-Расчет!X1015),0)</f>
        <v>0</v>
      </c>
      <c r="AB1001" s="3">
        <f t="shared" si="125"/>
        <v>0</v>
      </c>
      <c r="AC1001" s="3">
        <f>IF(IF(AA1001&gt;0,$Q$4-$Q$3,$Q$4-Расчет!X1015)&gt;0,IF(AA1001&gt;0,$Q$4-$Q$3,$Q$4-Расчет!X1015),0)</f>
        <v>0</v>
      </c>
      <c r="AD1001" s="3">
        <f t="shared" si="126"/>
        <v>0</v>
      </c>
      <c r="AE1001" s="3">
        <f>IF(IF(AC1001&gt;0,$Q$5-$Q$4,$Q$5-Расчет!X1015)&gt;0,IF(AC1001&gt;0,$Q$5-$Q$4,$Q$5-Расчет!X1015),0)</f>
        <v>0</v>
      </c>
      <c r="AF1001" s="3">
        <f t="shared" si="127"/>
        <v>0</v>
      </c>
      <c r="AG1001" s="3">
        <f>IF(IF(AE1001&gt;0,$Q$6-$Q$5,$Q$6-Расчет!X1015)&gt;0,IF(AE1001&gt;0,$Q$6-$Q$5,$Q$6-Расчет!X1015),0)</f>
        <v>0</v>
      </c>
      <c r="AH1001" s="3">
        <f t="shared" si="128"/>
        <v>0</v>
      </c>
    </row>
    <row r="1002" spans="1:34" x14ac:dyDescent="0.25">
      <c r="A1002" s="3">
        <f>IF(Расчет!H1016='ФОРМУЛЫ!'!$B$4,Расчет!G1016*Расчет!$N$28,IF(Расчет!H1016='ФОРМУЛЫ!'!$B$5,Расчет!G1016,IF(Расчет!H1016='ФОРМУЛЫ!'!$B$6,Расчет!G1016*Расчет!$O$28,0)))</f>
        <v>0</v>
      </c>
      <c r="B1002" s="3">
        <f>A1002*Расчет!E1016</f>
        <v>0</v>
      </c>
      <c r="C1002" s="3">
        <f>IF(Расчет!J1016='ФОРМУЛЫ!'!$B$3,Расчет!G1016*Расчет!I1016/100,IF(Расчет!J1016='ФОРМУЛЫ!'!$B$4,Расчет!I1016*Расчет!$N$28,IF(Расчет!J1016='ФОРМУЛЫ!'!$B$5,Расчет!I1016,IF(Расчет!J1016='ФОРМУЛЫ!'!$B$6,Расчет!I1016*Расчет!$O$28,0))))</f>
        <v>0</v>
      </c>
      <c r="D1002" s="3">
        <f>C1002*Расчет!E1016</f>
        <v>0</v>
      </c>
      <c r="E1002" s="3">
        <f t="shared" si="121"/>
        <v>0</v>
      </c>
      <c r="F1002" s="3">
        <f>E1002*Расчет!E1016</f>
        <v>0</v>
      </c>
      <c r="G1002" s="3">
        <f>IF(Расчет!M1016="",'ФОРМУЛЫ!'!E1002*(100+Расчет!$M$28)/100,'ФОРМУЛЫ!'!E1002*(100+Расчет!M1016)/100)</f>
        <v>0</v>
      </c>
      <c r="H1002" s="7">
        <f>IF(Расчет!M1016="",ROUND(Расчет!K1016*(1+Расчет!$M$28/100),0),ROUND(Расчет!K1016*(1+Расчет!M1016/100),0))</f>
        <v>0</v>
      </c>
      <c r="I1002" s="7">
        <f>IF(Расчет!M1016="",(Расчет!$M$28+100)/100,(Расчет!M1016+100)/100)</f>
        <v>1.2</v>
      </c>
      <c r="J1002" s="5">
        <f>IF(Расчет!P1016="",IF($O$16=0,'ФОРМУЛЫ!'!H1002,ROUND(Расчет!K1016*'ФОРМУЛЫ!'!I1002+L1002,0)),Расчет!P1016)</f>
        <v>0</v>
      </c>
      <c r="K1002" s="5">
        <f>J1002*Расчет!E1016</f>
        <v>0</v>
      </c>
      <c r="L1002" s="3">
        <f>IF($O$16=0,0,$M$16*(Расчет!K1016/$O$16))</f>
        <v>0</v>
      </c>
      <c r="O1002" s="3">
        <f>IF(Расчет!P1016=0,Расчет!L1016,0)</f>
        <v>0</v>
      </c>
      <c r="P1002" s="12">
        <f t="shared" si="122"/>
        <v>0</v>
      </c>
      <c r="Q1002" s="3">
        <f>IF(Расчет!H1016='ФОРМУЛЫ!'!$B$5,'ФОРМУЛЫ!'!A1002,0)</f>
        <v>0</v>
      </c>
      <c r="R1002" s="3">
        <f>IF(Расчет!H1016='ФОРМУЛЫ!'!$B$4,'ФОРМУЛЫ!'!A1002,0)</f>
        <v>0</v>
      </c>
      <c r="S1002" s="3">
        <f>IF(Расчет!H1016='ФОРМУЛЫ!'!$B$6,'ФОРМУЛЫ!'!A1002,0)</f>
        <v>0</v>
      </c>
      <c r="T1002" s="5">
        <f>ROUND((IF(Расчет!R1016='ФОРМУЛЫ!'!$E$3,(A1002-A1002/1.18),IF(Расчет!R1016='ФОРМУЛЫ!'!$E$4,0,IF(Расчет!R1016='ФОРМУЛЫ!'!$E$5,(A1002-A1002/1.1),X))))*Расчет!E1016,2)</f>
        <v>0</v>
      </c>
      <c r="U1002" s="3">
        <f>ROUND((IF(Расчет!R1016='ФОРМУЛЫ!'!$E$3,(J1002-J1002/1.18),IF(Расчет!R1016='ФОРМУЛЫ!'!$E$4,0,IF(Расчет!R1016='ФОРМУЛЫ!'!$E$5,(J1002-J1002/1.1),X))))*Расчет!E1016,2)</f>
        <v>0</v>
      </c>
      <c r="V1002" s="3">
        <f>ROUND((J1002-J1002/1.18)*Расчет!E1016,2)</f>
        <v>0</v>
      </c>
      <c r="W1002" s="3">
        <f>ROUND(A1002*Расчет!E1016*0.21/365,2)</f>
        <v>0</v>
      </c>
      <c r="X1002" s="3">
        <f t="shared" si="123"/>
        <v>0</v>
      </c>
      <c r="Y1002" s="3">
        <f>IF(($Q$2-Расчет!X1016)&gt;0,($Q$2-Расчет!X1016),0)</f>
        <v>0</v>
      </c>
      <c r="Z1002" s="3">
        <f t="shared" si="124"/>
        <v>0</v>
      </c>
      <c r="AA1002" s="3">
        <f>IF(IF(Y1002&gt;0,$Q$3-$Q$2,$Q$3-Расчет!X1016)&gt;0,IF(Y1002&gt;0,$Q$3-$Q$2,$Q$3-Расчет!X1016),0)</f>
        <v>0</v>
      </c>
      <c r="AB1002" s="3">
        <f t="shared" si="125"/>
        <v>0</v>
      </c>
      <c r="AC1002" s="3">
        <f>IF(IF(AA1002&gt;0,$Q$4-$Q$3,$Q$4-Расчет!X1016)&gt;0,IF(AA1002&gt;0,$Q$4-$Q$3,$Q$4-Расчет!X1016),0)</f>
        <v>0</v>
      </c>
      <c r="AD1002" s="3">
        <f t="shared" si="126"/>
        <v>0</v>
      </c>
      <c r="AE1002" s="3">
        <f>IF(IF(AC1002&gt;0,$Q$5-$Q$4,$Q$5-Расчет!X1016)&gt;0,IF(AC1002&gt;0,$Q$5-$Q$4,$Q$5-Расчет!X1016),0)</f>
        <v>0</v>
      </c>
      <c r="AF1002" s="3">
        <f t="shared" si="127"/>
        <v>0</v>
      </c>
      <c r="AG1002" s="3">
        <f>IF(IF(AE1002&gt;0,$Q$6-$Q$5,$Q$6-Расчет!X1016)&gt;0,IF(AE1002&gt;0,$Q$6-$Q$5,$Q$6-Расчет!X1016),0)</f>
        <v>0</v>
      </c>
      <c r="AH1002" s="3">
        <f t="shared" si="128"/>
        <v>0</v>
      </c>
    </row>
    <row r="1003" spans="1:34" x14ac:dyDescent="0.25">
      <c r="A1003" s="3">
        <f>IF(Расчет!H1017='ФОРМУЛЫ!'!$B$4,Расчет!G1017*Расчет!$N$28,IF(Расчет!H1017='ФОРМУЛЫ!'!$B$5,Расчет!G1017,IF(Расчет!H1017='ФОРМУЛЫ!'!$B$6,Расчет!G1017*Расчет!$O$28,0)))</f>
        <v>0</v>
      </c>
      <c r="B1003" s="3">
        <f>A1003*Расчет!E1017</f>
        <v>0</v>
      </c>
      <c r="C1003" s="3">
        <f>IF(Расчет!J1017='ФОРМУЛЫ!'!$B$3,Расчет!G1017*Расчет!I1017/100,IF(Расчет!J1017='ФОРМУЛЫ!'!$B$4,Расчет!I1017*Расчет!$N$28,IF(Расчет!J1017='ФОРМУЛЫ!'!$B$5,Расчет!I1017,IF(Расчет!J1017='ФОРМУЛЫ!'!$B$6,Расчет!I1017*Расчет!$O$28,0))))</f>
        <v>0</v>
      </c>
      <c r="D1003" s="3">
        <f>C1003*Расчет!E1017</f>
        <v>0</v>
      </c>
      <c r="E1003" s="3">
        <f t="shared" si="121"/>
        <v>0</v>
      </c>
      <c r="F1003" s="3">
        <f>E1003*Расчет!E1017</f>
        <v>0</v>
      </c>
      <c r="G1003" s="3">
        <f>IF(Расчет!M1017="",'ФОРМУЛЫ!'!E1003*(100+Расчет!$M$28)/100,'ФОРМУЛЫ!'!E1003*(100+Расчет!M1017)/100)</f>
        <v>0</v>
      </c>
      <c r="H1003" s="7">
        <f>IF(Расчет!M1017="",ROUND(Расчет!K1017*(1+Расчет!$M$28/100),0),ROUND(Расчет!K1017*(1+Расчет!M1017/100),0))</f>
        <v>0</v>
      </c>
      <c r="I1003" s="7">
        <f>IF(Расчет!M1017="",(Расчет!$M$28+100)/100,(Расчет!M1017+100)/100)</f>
        <v>1.2</v>
      </c>
      <c r="J1003" s="5">
        <f>IF(Расчет!P1017="",IF($O$16=0,'ФОРМУЛЫ!'!H1003,ROUND(Расчет!K1017*'ФОРМУЛЫ!'!I1003+L1003,0)),Расчет!P1017)</f>
        <v>0</v>
      </c>
      <c r="K1003" s="5">
        <f>J1003*Расчет!E1017</f>
        <v>0</v>
      </c>
      <c r="L1003" s="3">
        <f>IF($O$16=0,0,$M$16*(Расчет!K1017/$O$16))</f>
        <v>0</v>
      </c>
      <c r="O1003" s="3">
        <f>IF(Расчет!P1017=0,Расчет!L1017,0)</f>
        <v>0</v>
      </c>
      <c r="P1003" s="12">
        <f t="shared" si="122"/>
        <v>0</v>
      </c>
      <c r="Q1003" s="3">
        <f>IF(Расчет!H1017='ФОРМУЛЫ!'!$B$5,'ФОРМУЛЫ!'!A1003,0)</f>
        <v>0</v>
      </c>
      <c r="R1003" s="3">
        <f>IF(Расчет!H1017='ФОРМУЛЫ!'!$B$4,'ФОРМУЛЫ!'!A1003,0)</f>
        <v>0</v>
      </c>
      <c r="S1003" s="3">
        <f>IF(Расчет!H1017='ФОРМУЛЫ!'!$B$6,'ФОРМУЛЫ!'!A1003,0)</f>
        <v>0</v>
      </c>
      <c r="T1003" s="5">
        <f>ROUND((IF(Расчет!R1017='ФОРМУЛЫ!'!$E$3,(A1003-A1003/1.18),IF(Расчет!R1017='ФОРМУЛЫ!'!$E$4,0,IF(Расчет!R1017='ФОРМУЛЫ!'!$E$5,(A1003-A1003/1.1),X))))*Расчет!E1017,2)</f>
        <v>0</v>
      </c>
      <c r="U1003" s="3">
        <f>ROUND((IF(Расчет!R1017='ФОРМУЛЫ!'!$E$3,(J1003-J1003/1.18),IF(Расчет!R1017='ФОРМУЛЫ!'!$E$4,0,IF(Расчет!R1017='ФОРМУЛЫ!'!$E$5,(J1003-J1003/1.1),X))))*Расчет!E1017,2)</f>
        <v>0</v>
      </c>
      <c r="V1003" s="3">
        <f>ROUND((J1003-J1003/1.18)*Расчет!E1017,2)</f>
        <v>0</v>
      </c>
      <c r="W1003" s="3">
        <f>ROUND(A1003*Расчет!E1017*0.21/365,2)</f>
        <v>0</v>
      </c>
      <c r="X1003" s="3">
        <f t="shared" si="123"/>
        <v>0</v>
      </c>
      <c r="Y1003" s="3">
        <f>IF(($Q$2-Расчет!X1017)&gt;0,($Q$2-Расчет!X1017),0)</f>
        <v>0</v>
      </c>
      <c r="Z1003" s="3">
        <f t="shared" si="124"/>
        <v>0</v>
      </c>
      <c r="AA1003" s="3">
        <f>IF(IF(Y1003&gt;0,$Q$3-$Q$2,$Q$3-Расчет!X1017)&gt;0,IF(Y1003&gt;0,$Q$3-$Q$2,$Q$3-Расчет!X1017),0)</f>
        <v>0</v>
      </c>
      <c r="AB1003" s="3">
        <f t="shared" si="125"/>
        <v>0</v>
      </c>
      <c r="AC1003" s="3">
        <f>IF(IF(AA1003&gt;0,$Q$4-$Q$3,$Q$4-Расчет!X1017)&gt;0,IF(AA1003&gt;0,$Q$4-$Q$3,$Q$4-Расчет!X1017),0)</f>
        <v>0</v>
      </c>
      <c r="AD1003" s="3">
        <f t="shared" si="126"/>
        <v>0</v>
      </c>
      <c r="AE1003" s="3">
        <f>IF(IF(AC1003&gt;0,$Q$5-$Q$4,$Q$5-Расчет!X1017)&gt;0,IF(AC1003&gt;0,$Q$5-$Q$4,$Q$5-Расчет!X1017),0)</f>
        <v>0</v>
      </c>
      <c r="AF1003" s="3">
        <f t="shared" si="127"/>
        <v>0</v>
      </c>
      <c r="AG1003" s="3">
        <f>IF(IF(AE1003&gt;0,$Q$6-$Q$5,$Q$6-Расчет!X1017)&gt;0,IF(AE1003&gt;0,$Q$6-$Q$5,$Q$6-Расчет!X1017),0)</f>
        <v>0</v>
      </c>
      <c r="AH1003" s="3">
        <f t="shared" si="128"/>
        <v>0</v>
      </c>
    </row>
    <row r="1004" spans="1:34" x14ac:dyDescent="0.25">
      <c r="A1004" s="3">
        <f>IF(Расчет!H1018='ФОРМУЛЫ!'!$B$4,Расчет!G1018*Расчет!$N$28,IF(Расчет!H1018='ФОРМУЛЫ!'!$B$5,Расчет!G1018,IF(Расчет!H1018='ФОРМУЛЫ!'!$B$6,Расчет!G1018*Расчет!$O$28,0)))</f>
        <v>0</v>
      </c>
      <c r="B1004" s="3">
        <f>A1004*Расчет!E1018</f>
        <v>0</v>
      </c>
      <c r="C1004" s="3">
        <f>IF(Расчет!J1018='ФОРМУЛЫ!'!$B$3,Расчет!G1018*Расчет!I1018/100,IF(Расчет!J1018='ФОРМУЛЫ!'!$B$4,Расчет!I1018*Расчет!$N$28,IF(Расчет!J1018='ФОРМУЛЫ!'!$B$5,Расчет!I1018,IF(Расчет!J1018='ФОРМУЛЫ!'!$B$6,Расчет!I1018*Расчет!$O$28,0))))</f>
        <v>0</v>
      </c>
      <c r="D1004" s="3">
        <f>C1004*Расчет!E1018</f>
        <v>0</v>
      </c>
      <c r="E1004" s="3">
        <f t="shared" si="121"/>
        <v>0</v>
      </c>
      <c r="F1004" s="3">
        <f>E1004*Расчет!E1018</f>
        <v>0</v>
      </c>
      <c r="G1004" s="3">
        <f>IF(Расчет!M1018="",'ФОРМУЛЫ!'!E1004*(100+Расчет!$M$28)/100,'ФОРМУЛЫ!'!E1004*(100+Расчет!M1018)/100)</f>
        <v>0</v>
      </c>
      <c r="H1004" s="7">
        <f>IF(Расчет!M1018="",ROUND(Расчет!K1018*(1+Расчет!$M$28/100),0),ROUND(Расчет!K1018*(1+Расчет!M1018/100),0))</f>
        <v>0</v>
      </c>
      <c r="I1004" s="7">
        <f>IF(Расчет!M1018="",(Расчет!$M$28+100)/100,(Расчет!M1018+100)/100)</f>
        <v>1.2</v>
      </c>
      <c r="J1004" s="5">
        <f>IF(Расчет!P1018="",IF($O$16=0,'ФОРМУЛЫ!'!H1004,ROUND(Расчет!K1018*'ФОРМУЛЫ!'!I1004+L1004,0)),Расчет!P1018)</f>
        <v>0</v>
      </c>
      <c r="K1004" s="5">
        <f>J1004*Расчет!E1018</f>
        <v>0</v>
      </c>
      <c r="L1004" s="3">
        <f>IF($O$16=0,0,$M$16*(Расчет!K1018/$O$16))</f>
        <v>0</v>
      </c>
      <c r="O1004" s="3">
        <f>IF(Расчет!P1018=0,Расчет!L1018,0)</f>
        <v>0</v>
      </c>
      <c r="P1004" s="12">
        <f t="shared" si="122"/>
        <v>0</v>
      </c>
      <c r="Q1004" s="3">
        <f>IF(Расчет!H1018='ФОРМУЛЫ!'!$B$5,'ФОРМУЛЫ!'!A1004,0)</f>
        <v>0</v>
      </c>
      <c r="R1004" s="3">
        <f>IF(Расчет!H1018='ФОРМУЛЫ!'!$B$4,'ФОРМУЛЫ!'!A1004,0)</f>
        <v>0</v>
      </c>
      <c r="S1004" s="3">
        <f>IF(Расчет!H1018='ФОРМУЛЫ!'!$B$6,'ФОРМУЛЫ!'!A1004,0)</f>
        <v>0</v>
      </c>
      <c r="T1004" s="5">
        <f>ROUND((IF(Расчет!R1018='ФОРМУЛЫ!'!$E$3,(A1004-A1004/1.18),IF(Расчет!R1018='ФОРМУЛЫ!'!$E$4,0,IF(Расчет!R1018='ФОРМУЛЫ!'!$E$5,(A1004-A1004/1.1),X))))*Расчет!E1018,2)</f>
        <v>0</v>
      </c>
      <c r="U1004" s="3">
        <f>ROUND((IF(Расчет!R1018='ФОРМУЛЫ!'!$E$3,(J1004-J1004/1.18),IF(Расчет!R1018='ФОРМУЛЫ!'!$E$4,0,IF(Расчет!R1018='ФОРМУЛЫ!'!$E$5,(J1004-J1004/1.1),X))))*Расчет!E1018,2)</f>
        <v>0</v>
      </c>
      <c r="V1004" s="3">
        <f>ROUND((J1004-J1004/1.18)*Расчет!E1018,2)</f>
        <v>0</v>
      </c>
      <c r="W1004" s="3">
        <f>ROUND(A1004*Расчет!E1018*0.21/365,2)</f>
        <v>0</v>
      </c>
      <c r="X1004" s="3">
        <f t="shared" si="123"/>
        <v>0</v>
      </c>
      <c r="Y1004" s="3">
        <f>IF(($Q$2-Расчет!X1018)&gt;0,($Q$2-Расчет!X1018),0)</f>
        <v>0</v>
      </c>
      <c r="Z1004" s="3">
        <f t="shared" si="124"/>
        <v>0</v>
      </c>
      <c r="AA1004" s="3">
        <f>IF(IF(Y1004&gt;0,$Q$3-$Q$2,$Q$3-Расчет!X1018)&gt;0,IF(Y1004&gt;0,$Q$3-$Q$2,$Q$3-Расчет!X1018),0)</f>
        <v>0</v>
      </c>
      <c r="AB1004" s="3">
        <f t="shared" si="125"/>
        <v>0</v>
      </c>
      <c r="AC1004" s="3">
        <f>IF(IF(AA1004&gt;0,$Q$4-$Q$3,$Q$4-Расчет!X1018)&gt;0,IF(AA1004&gt;0,$Q$4-$Q$3,$Q$4-Расчет!X1018),0)</f>
        <v>0</v>
      </c>
      <c r="AD1004" s="3">
        <f t="shared" si="126"/>
        <v>0</v>
      </c>
      <c r="AE1004" s="3">
        <f>IF(IF(AC1004&gt;0,$Q$5-$Q$4,$Q$5-Расчет!X1018)&gt;0,IF(AC1004&gt;0,$Q$5-$Q$4,$Q$5-Расчет!X1018),0)</f>
        <v>0</v>
      </c>
      <c r="AF1004" s="3">
        <f t="shared" si="127"/>
        <v>0</v>
      </c>
      <c r="AG1004" s="3">
        <f>IF(IF(AE1004&gt;0,$Q$6-$Q$5,$Q$6-Расчет!X1018)&gt;0,IF(AE1004&gt;0,$Q$6-$Q$5,$Q$6-Расчет!X1018),0)</f>
        <v>0</v>
      </c>
      <c r="AH1004" s="3">
        <f t="shared" si="128"/>
        <v>0</v>
      </c>
    </row>
    <row r="1005" spans="1:34" x14ac:dyDescent="0.25">
      <c r="A1005" s="3">
        <f>IF(Расчет!H1019='ФОРМУЛЫ!'!$B$4,Расчет!G1019*Расчет!$N$28,IF(Расчет!H1019='ФОРМУЛЫ!'!$B$5,Расчет!G1019,IF(Расчет!H1019='ФОРМУЛЫ!'!$B$6,Расчет!G1019*Расчет!$O$28,0)))</f>
        <v>0</v>
      </c>
      <c r="B1005" s="3">
        <f>A1005*Расчет!E1019</f>
        <v>0</v>
      </c>
      <c r="C1005" s="3">
        <f>IF(Расчет!J1019='ФОРМУЛЫ!'!$B$3,Расчет!G1019*Расчет!I1019/100,IF(Расчет!J1019='ФОРМУЛЫ!'!$B$4,Расчет!I1019*Расчет!$N$28,IF(Расчет!J1019='ФОРМУЛЫ!'!$B$5,Расчет!I1019,IF(Расчет!J1019='ФОРМУЛЫ!'!$B$6,Расчет!I1019*Расчет!$O$28,0))))</f>
        <v>0</v>
      </c>
      <c r="D1005" s="3">
        <f>C1005*Расчет!E1019</f>
        <v>0</v>
      </c>
      <c r="E1005" s="3">
        <f t="shared" si="121"/>
        <v>0</v>
      </c>
      <c r="F1005" s="3">
        <f>E1005*Расчет!E1019</f>
        <v>0</v>
      </c>
      <c r="G1005" s="3">
        <f>IF(Расчет!M1019="",'ФОРМУЛЫ!'!E1005*(100+Расчет!$M$28)/100,'ФОРМУЛЫ!'!E1005*(100+Расчет!M1019)/100)</f>
        <v>0</v>
      </c>
      <c r="H1005" s="7">
        <f>IF(Расчет!M1019="",ROUND(Расчет!K1019*(1+Расчет!$M$28/100),0),ROUND(Расчет!K1019*(1+Расчет!M1019/100),0))</f>
        <v>0</v>
      </c>
      <c r="I1005" s="7">
        <f>IF(Расчет!M1019="",(Расчет!$M$28+100)/100,(Расчет!M1019+100)/100)</f>
        <v>1.2</v>
      </c>
      <c r="J1005" s="5">
        <f>IF(Расчет!P1019="",IF($O$16=0,'ФОРМУЛЫ!'!H1005,ROUND(Расчет!K1019*'ФОРМУЛЫ!'!I1005+L1005,0)),Расчет!P1019)</f>
        <v>0</v>
      </c>
      <c r="K1005" s="5">
        <f>J1005*Расчет!E1019</f>
        <v>0</v>
      </c>
      <c r="L1005" s="3">
        <f>IF($O$16=0,0,$M$16*(Расчет!K1019/$O$16))</f>
        <v>0</v>
      </c>
      <c r="O1005" s="3">
        <f>IF(Расчет!P1019=0,Расчет!L1019,0)</f>
        <v>0</v>
      </c>
      <c r="P1005" s="12">
        <f t="shared" si="122"/>
        <v>0</v>
      </c>
      <c r="Q1005" s="3">
        <f>IF(Расчет!H1019='ФОРМУЛЫ!'!$B$5,'ФОРМУЛЫ!'!A1005,0)</f>
        <v>0</v>
      </c>
      <c r="R1005" s="3">
        <f>IF(Расчет!H1019='ФОРМУЛЫ!'!$B$4,'ФОРМУЛЫ!'!A1005,0)</f>
        <v>0</v>
      </c>
      <c r="S1005" s="3">
        <f>IF(Расчет!H1019='ФОРМУЛЫ!'!$B$6,'ФОРМУЛЫ!'!A1005,0)</f>
        <v>0</v>
      </c>
      <c r="T1005" s="5">
        <f>ROUND((IF(Расчет!R1019='ФОРМУЛЫ!'!$E$3,(A1005-A1005/1.18),IF(Расчет!R1019='ФОРМУЛЫ!'!$E$4,0,IF(Расчет!R1019='ФОРМУЛЫ!'!$E$5,(A1005-A1005/1.1),X))))*Расчет!E1019,2)</f>
        <v>0</v>
      </c>
      <c r="U1005" s="3">
        <f>ROUND((IF(Расчет!R1019='ФОРМУЛЫ!'!$E$3,(J1005-J1005/1.18),IF(Расчет!R1019='ФОРМУЛЫ!'!$E$4,0,IF(Расчет!R1019='ФОРМУЛЫ!'!$E$5,(J1005-J1005/1.1),X))))*Расчет!E1019,2)</f>
        <v>0</v>
      </c>
      <c r="V1005" s="3">
        <f>ROUND((J1005-J1005/1.18)*Расчет!E1019,2)</f>
        <v>0</v>
      </c>
      <c r="W1005" s="3">
        <f>ROUND(A1005*Расчет!E1019*0.21/365,2)</f>
        <v>0</v>
      </c>
      <c r="X1005" s="3">
        <f t="shared" si="123"/>
        <v>0</v>
      </c>
      <c r="Y1005" s="3">
        <f>IF(($Q$2-Расчет!X1019)&gt;0,($Q$2-Расчет!X1019),0)</f>
        <v>0</v>
      </c>
      <c r="Z1005" s="3">
        <f t="shared" si="124"/>
        <v>0</v>
      </c>
      <c r="AA1005" s="3">
        <f>IF(IF(Y1005&gt;0,$Q$3-$Q$2,$Q$3-Расчет!X1019)&gt;0,IF(Y1005&gt;0,$Q$3-$Q$2,$Q$3-Расчет!X1019),0)</f>
        <v>0</v>
      </c>
      <c r="AB1005" s="3">
        <f t="shared" si="125"/>
        <v>0</v>
      </c>
      <c r="AC1005" s="3">
        <f>IF(IF(AA1005&gt;0,$Q$4-$Q$3,$Q$4-Расчет!X1019)&gt;0,IF(AA1005&gt;0,$Q$4-$Q$3,$Q$4-Расчет!X1019),0)</f>
        <v>0</v>
      </c>
      <c r="AD1005" s="3">
        <f t="shared" si="126"/>
        <v>0</v>
      </c>
      <c r="AE1005" s="3">
        <f>IF(IF(AC1005&gt;0,$Q$5-$Q$4,$Q$5-Расчет!X1019)&gt;0,IF(AC1005&gt;0,$Q$5-$Q$4,$Q$5-Расчет!X1019),0)</f>
        <v>0</v>
      </c>
      <c r="AF1005" s="3">
        <f t="shared" si="127"/>
        <v>0</v>
      </c>
      <c r="AG1005" s="3">
        <f>IF(IF(AE1005&gt;0,$Q$6-$Q$5,$Q$6-Расчет!X1019)&gt;0,IF(AE1005&gt;0,$Q$6-$Q$5,$Q$6-Расчет!X1019),0)</f>
        <v>0</v>
      </c>
      <c r="AH1005" s="3">
        <f t="shared" si="128"/>
        <v>0</v>
      </c>
    </row>
    <row r="1006" spans="1:34" x14ac:dyDescent="0.25">
      <c r="A1006" s="3">
        <f>IF(Расчет!H1020='ФОРМУЛЫ!'!$B$4,Расчет!G1020*Расчет!$N$28,IF(Расчет!H1020='ФОРМУЛЫ!'!$B$5,Расчет!G1020,IF(Расчет!H1020='ФОРМУЛЫ!'!$B$6,Расчет!G1020*Расчет!$O$28,0)))</f>
        <v>0</v>
      </c>
      <c r="B1006" s="3">
        <f>A1006*Расчет!E1020</f>
        <v>0</v>
      </c>
      <c r="C1006" s="3">
        <f>IF(Расчет!J1020='ФОРМУЛЫ!'!$B$3,Расчет!G1020*Расчет!I1020/100,IF(Расчет!J1020='ФОРМУЛЫ!'!$B$4,Расчет!I1020*Расчет!$N$28,IF(Расчет!J1020='ФОРМУЛЫ!'!$B$5,Расчет!I1020,IF(Расчет!J1020='ФОРМУЛЫ!'!$B$6,Расчет!I1020*Расчет!$O$28,0))))</f>
        <v>0</v>
      </c>
      <c r="D1006" s="3">
        <f>C1006*Расчет!E1020</f>
        <v>0</v>
      </c>
      <c r="E1006" s="3">
        <f t="shared" si="121"/>
        <v>0</v>
      </c>
      <c r="F1006" s="3">
        <f>E1006*Расчет!E1020</f>
        <v>0</v>
      </c>
      <c r="G1006" s="3">
        <f>IF(Расчет!M1020="",'ФОРМУЛЫ!'!E1006*(100+Расчет!$M$28)/100,'ФОРМУЛЫ!'!E1006*(100+Расчет!M1020)/100)</f>
        <v>0</v>
      </c>
      <c r="H1006" s="7">
        <f>IF(Расчет!M1020="",ROUND(Расчет!K1020*(1+Расчет!$M$28/100),0),ROUND(Расчет!K1020*(1+Расчет!M1020/100),0))</f>
        <v>0</v>
      </c>
      <c r="I1006" s="7">
        <f>IF(Расчет!M1020="",(Расчет!$M$28+100)/100,(Расчет!M1020+100)/100)</f>
        <v>1.2</v>
      </c>
      <c r="J1006" s="5">
        <f>IF(Расчет!P1020="",IF($O$16=0,'ФОРМУЛЫ!'!H1006,ROUND(Расчет!K1020*'ФОРМУЛЫ!'!I1006+L1006,0)),Расчет!P1020)</f>
        <v>0</v>
      </c>
      <c r="K1006" s="5">
        <f>J1006*Расчет!E1020</f>
        <v>0</v>
      </c>
      <c r="L1006" s="3">
        <f>IF($O$16=0,0,$M$16*(Расчет!K1020/$O$16))</f>
        <v>0</v>
      </c>
      <c r="O1006" s="3">
        <f>IF(Расчет!P1020=0,Расчет!L1020,0)</f>
        <v>0</v>
      </c>
      <c r="P1006" s="12">
        <f t="shared" si="122"/>
        <v>0</v>
      </c>
      <c r="Q1006" s="3">
        <f>IF(Расчет!H1020='ФОРМУЛЫ!'!$B$5,'ФОРМУЛЫ!'!A1006,0)</f>
        <v>0</v>
      </c>
      <c r="R1006" s="3">
        <f>IF(Расчет!H1020='ФОРМУЛЫ!'!$B$4,'ФОРМУЛЫ!'!A1006,0)</f>
        <v>0</v>
      </c>
      <c r="S1006" s="3">
        <f>IF(Расчет!H1020='ФОРМУЛЫ!'!$B$6,'ФОРМУЛЫ!'!A1006,0)</f>
        <v>0</v>
      </c>
      <c r="T1006" s="5">
        <f>ROUND((IF(Расчет!R1020='ФОРМУЛЫ!'!$E$3,(A1006-A1006/1.18),IF(Расчет!R1020='ФОРМУЛЫ!'!$E$4,0,IF(Расчет!R1020='ФОРМУЛЫ!'!$E$5,(A1006-A1006/1.1),X))))*Расчет!E1020,2)</f>
        <v>0</v>
      </c>
      <c r="U1006" s="3">
        <f>ROUND((IF(Расчет!R1020='ФОРМУЛЫ!'!$E$3,(J1006-J1006/1.18),IF(Расчет!R1020='ФОРМУЛЫ!'!$E$4,0,IF(Расчет!R1020='ФОРМУЛЫ!'!$E$5,(J1006-J1006/1.1),X))))*Расчет!E1020,2)</f>
        <v>0</v>
      </c>
      <c r="V1006" s="3">
        <f>ROUND((J1006-J1006/1.18)*Расчет!E1020,2)</f>
        <v>0</v>
      </c>
      <c r="W1006" s="3">
        <f>ROUND(A1006*Расчет!E1020*0.21/365,2)</f>
        <v>0</v>
      </c>
      <c r="X1006" s="3">
        <f t="shared" si="123"/>
        <v>0</v>
      </c>
      <c r="Y1006" s="3">
        <f>IF(($Q$2-Расчет!X1020)&gt;0,($Q$2-Расчет!X1020),0)</f>
        <v>0</v>
      </c>
      <c r="Z1006" s="3">
        <f t="shared" si="124"/>
        <v>0</v>
      </c>
      <c r="AA1006" s="3">
        <f>IF(IF(Y1006&gt;0,$Q$3-$Q$2,$Q$3-Расчет!X1020)&gt;0,IF(Y1006&gt;0,$Q$3-$Q$2,$Q$3-Расчет!X1020),0)</f>
        <v>0</v>
      </c>
      <c r="AB1006" s="3">
        <f t="shared" si="125"/>
        <v>0</v>
      </c>
      <c r="AC1006" s="3">
        <f>IF(IF(AA1006&gt;0,$Q$4-$Q$3,$Q$4-Расчет!X1020)&gt;0,IF(AA1006&gt;0,$Q$4-$Q$3,$Q$4-Расчет!X1020),0)</f>
        <v>0</v>
      </c>
      <c r="AD1006" s="3">
        <f t="shared" si="126"/>
        <v>0</v>
      </c>
      <c r="AE1006" s="3">
        <f>IF(IF(AC1006&gt;0,$Q$5-$Q$4,$Q$5-Расчет!X1020)&gt;0,IF(AC1006&gt;0,$Q$5-$Q$4,$Q$5-Расчет!X1020),0)</f>
        <v>0</v>
      </c>
      <c r="AF1006" s="3">
        <f t="shared" si="127"/>
        <v>0</v>
      </c>
      <c r="AG1006" s="3">
        <f>IF(IF(AE1006&gt;0,$Q$6-$Q$5,$Q$6-Расчет!X1020)&gt;0,IF(AE1006&gt;0,$Q$6-$Q$5,$Q$6-Расчет!X1020),0)</f>
        <v>0</v>
      </c>
      <c r="AH1006" s="3">
        <f t="shared" si="128"/>
        <v>0</v>
      </c>
    </row>
    <row r="1007" spans="1:34" x14ac:dyDescent="0.25">
      <c r="A1007" s="3">
        <f>IF(Расчет!H1021='ФОРМУЛЫ!'!$B$4,Расчет!G1021*Расчет!$N$28,IF(Расчет!H1021='ФОРМУЛЫ!'!$B$5,Расчет!G1021,IF(Расчет!H1021='ФОРМУЛЫ!'!$B$6,Расчет!G1021*Расчет!$O$28,0)))</f>
        <v>0</v>
      </c>
      <c r="B1007" s="3">
        <f>A1007*Расчет!E1021</f>
        <v>0</v>
      </c>
      <c r="C1007" s="3">
        <f>IF(Расчет!J1021='ФОРМУЛЫ!'!$B$3,Расчет!G1021*Расчет!I1021/100,IF(Расчет!J1021='ФОРМУЛЫ!'!$B$4,Расчет!I1021*Расчет!$N$28,IF(Расчет!J1021='ФОРМУЛЫ!'!$B$5,Расчет!I1021,IF(Расчет!J1021='ФОРМУЛЫ!'!$B$6,Расчет!I1021*Расчет!$O$28,0))))</f>
        <v>0</v>
      </c>
      <c r="D1007" s="3">
        <f>C1007*Расчет!E1021</f>
        <v>0</v>
      </c>
      <c r="E1007" s="3">
        <f t="shared" si="121"/>
        <v>0</v>
      </c>
      <c r="F1007" s="3">
        <f>E1007*Расчет!E1021</f>
        <v>0</v>
      </c>
      <c r="G1007" s="3">
        <f>IF(Расчет!M1021="",'ФОРМУЛЫ!'!E1007*(100+Расчет!$M$28)/100,'ФОРМУЛЫ!'!E1007*(100+Расчет!M1021)/100)</f>
        <v>0</v>
      </c>
      <c r="H1007" s="7">
        <f>IF(Расчет!M1021="",ROUND(Расчет!K1021*(1+Расчет!$M$28/100),0),ROUND(Расчет!K1021*(1+Расчет!M1021/100),0))</f>
        <v>0</v>
      </c>
      <c r="I1007" s="7">
        <f>IF(Расчет!M1021="",(Расчет!$M$28+100)/100,(Расчет!M1021+100)/100)</f>
        <v>1.2</v>
      </c>
      <c r="J1007" s="5">
        <f>IF(Расчет!P1021="",IF($O$16=0,'ФОРМУЛЫ!'!H1007,ROUND(Расчет!K1021*'ФОРМУЛЫ!'!I1007+L1007,0)),Расчет!P1021)</f>
        <v>0</v>
      </c>
      <c r="K1007" s="5">
        <f>J1007*Расчет!E1021</f>
        <v>0</v>
      </c>
      <c r="L1007" s="3">
        <f>IF($O$16=0,0,$M$16*(Расчет!K1021/$O$16))</f>
        <v>0</v>
      </c>
      <c r="O1007" s="3">
        <f>IF(Расчет!P1021=0,Расчет!L1021,0)</f>
        <v>0</v>
      </c>
      <c r="P1007" s="12">
        <f t="shared" si="122"/>
        <v>0</v>
      </c>
      <c r="Q1007" s="3">
        <f>IF(Расчет!H1021='ФОРМУЛЫ!'!$B$5,'ФОРМУЛЫ!'!A1007,0)</f>
        <v>0</v>
      </c>
      <c r="R1007" s="3">
        <f>IF(Расчет!H1021='ФОРМУЛЫ!'!$B$4,'ФОРМУЛЫ!'!A1007,0)</f>
        <v>0</v>
      </c>
      <c r="S1007" s="3">
        <f>IF(Расчет!H1021='ФОРМУЛЫ!'!$B$6,'ФОРМУЛЫ!'!A1007,0)</f>
        <v>0</v>
      </c>
      <c r="T1007" s="5">
        <f>ROUND((IF(Расчет!R1021='ФОРМУЛЫ!'!$E$3,(A1007-A1007/1.18),IF(Расчет!R1021='ФОРМУЛЫ!'!$E$4,0,IF(Расчет!R1021='ФОРМУЛЫ!'!$E$5,(A1007-A1007/1.1),X))))*Расчет!E1021,2)</f>
        <v>0</v>
      </c>
      <c r="U1007" s="3">
        <f>ROUND((IF(Расчет!R1021='ФОРМУЛЫ!'!$E$3,(J1007-J1007/1.18),IF(Расчет!R1021='ФОРМУЛЫ!'!$E$4,0,IF(Расчет!R1021='ФОРМУЛЫ!'!$E$5,(J1007-J1007/1.1),X))))*Расчет!E1021,2)</f>
        <v>0</v>
      </c>
      <c r="V1007" s="3">
        <f>ROUND((J1007-J1007/1.18)*Расчет!E1021,2)</f>
        <v>0</v>
      </c>
      <c r="W1007" s="3">
        <f>ROUND(A1007*Расчет!E1021*0.21/365,2)</f>
        <v>0</v>
      </c>
      <c r="X1007" s="3">
        <f t="shared" si="123"/>
        <v>0</v>
      </c>
      <c r="Y1007" s="3">
        <f>IF(($Q$2-Расчет!X1021)&gt;0,($Q$2-Расчет!X1021),0)</f>
        <v>0</v>
      </c>
      <c r="Z1007" s="3">
        <f t="shared" si="124"/>
        <v>0</v>
      </c>
      <c r="AA1007" s="3">
        <f>IF(IF(Y1007&gt;0,$Q$3-$Q$2,$Q$3-Расчет!X1021)&gt;0,IF(Y1007&gt;0,$Q$3-$Q$2,$Q$3-Расчет!X1021),0)</f>
        <v>0</v>
      </c>
      <c r="AB1007" s="3">
        <f t="shared" si="125"/>
        <v>0</v>
      </c>
      <c r="AC1007" s="3">
        <f>IF(IF(AA1007&gt;0,$Q$4-$Q$3,$Q$4-Расчет!X1021)&gt;0,IF(AA1007&gt;0,$Q$4-$Q$3,$Q$4-Расчет!X1021),0)</f>
        <v>0</v>
      </c>
      <c r="AD1007" s="3">
        <f t="shared" si="126"/>
        <v>0</v>
      </c>
      <c r="AE1007" s="3">
        <f>IF(IF(AC1007&gt;0,$Q$5-$Q$4,$Q$5-Расчет!X1021)&gt;0,IF(AC1007&gt;0,$Q$5-$Q$4,$Q$5-Расчет!X1021),0)</f>
        <v>0</v>
      </c>
      <c r="AF1007" s="3">
        <f t="shared" si="127"/>
        <v>0</v>
      </c>
      <c r="AG1007" s="3">
        <f>IF(IF(AE1007&gt;0,$Q$6-$Q$5,$Q$6-Расчет!X1021)&gt;0,IF(AE1007&gt;0,$Q$6-$Q$5,$Q$6-Расчет!X1021),0)</f>
        <v>0</v>
      </c>
      <c r="AH1007" s="3">
        <f t="shared" si="128"/>
        <v>0</v>
      </c>
    </row>
    <row r="1008" spans="1:34" x14ac:dyDescent="0.25">
      <c r="A1008" s="3">
        <f>IF(Расчет!H1022='ФОРМУЛЫ!'!$B$4,Расчет!G1022*Расчет!$N$28,IF(Расчет!H1022='ФОРМУЛЫ!'!$B$5,Расчет!G1022,IF(Расчет!H1022='ФОРМУЛЫ!'!$B$6,Расчет!G1022*Расчет!$O$28,0)))</f>
        <v>0</v>
      </c>
      <c r="B1008" s="3">
        <f>A1008*Расчет!E1022</f>
        <v>0</v>
      </c>
      <c r="C1008" s="3">
        <f>IF(Расчет!J1022='ФОРМУЛЫ!'!$B$3,Расчет!G1022*Расчет!I1022/100,IF(Расчет!J1022='ФОРМУЛЫ!'!$B$4,Расчет!I1022*Расчет!$N$28,IF(Расчет!J1022='ФОРМУЛЫ!'!$B$5,Расчет!I1022,IF(Расчет!J1022='ФОРМУЛЫ!'!$B$6,Расчет!I1022*Расчет!$O$28,0))))</f>
        <v>0</v>
      </c>
      <c r="D1008" s="3">
        <f>C1008*Расчет!E1022</f>
        <v>0</v>
      </c>
      <c r="E1008" s="3">
        <f t="shared" si="121"/>
        <v>0</v>
      </c>
      <c r="F1008" s="3">
        <f>E1008*Расчет!E1022</f>
        <v>0</v>
      </c>
      <c r="G1008" s="3">
        <f>IF(Расчет!M1022="",'ФОРМУЛЫ!'!E1008*(100+Расчет!$M$28)/100,'ФОРМУЛЫ!'!E1008*(100+Расчет!M1022)/100)</f>
        <v>0</v>
      </c>
      <c r="H1008" s="7">
        <f>IF(Расчет!M1022="",ROUND(Расчет!K1022*(1+Расчет!$M$28/100),0),ROUND(Расчет!K1022*(1+Расчет!M1022/100),0))</f>
        <v>0</v>
      </c>
      <c r="I1008" s="7">
        <f>IF(Расчет!M1022="",(Расчет!$M$28+100)/100,(Расчет!M1022+100)/100)</f>
        <v>1.2</v>
      </c>
      <c r="J1008" s="5">
        <f>IF(Расчет!P1022="",IF($O$16=0,'ФОРМУЛЫ!'!H1008,ROUND(Расчет!K1022*'ФОРМУЛЫ!'!I1008+L1008,0)),Расчет!P1022)</f>
        <v>0</v>
      </c>
      <c r="K1008" s="5">
        <f>J1008*Расчет!E1022</f>
        <v>0</v>
      </c>
      <c r="L1008" s="3">
        <f>IF($O$16=0,0,$M$16*(Расчет!K1022/$O$16))</f>
        <v>0</v>
      </c>
      <c r="O1008" s="3">
        <f>IF(Расчет!P1022=0,Расчет!L1022,0)</f>
        <v>0</v>
      </c>
      <c r="P1008" s="12">
        <f t="shared" si="122"/>
        <v>0</v>
      </c>
      <c r="Q1008" s="3">
        <f>IF(Расчет!H1022='ФОРМУЛЫ!'!$B$5,'ФОРМУЛЫ!'!A1008,0)</f>
        <v>0</v>
      </c>
      <c r="R1008" s="3">
        <f>IF(Расчет!H1022='ФОРМУЛЫ!'!$B$4,'ФОРМУЛЫ!'!A1008,0)</f>
        <v>0</v>
      </c>
      <c r="S1008" s="3">
        <f>IF(Расчет!H1022='ФОРМУЛЫ!'!$B$6,'ФОРМУЛЫ!'!A1008,0)</f>
        <v>0</v>
      </c>
      <c r="T1008" s="5">
        <f>ROUND((IF(Расчет!R1022='ФОРМУЛЫ!'!$E$3,(A1008-A1008/1.18),IF(Расчет!R1022='ФОРМУЛЫ!'!$E$4,0,IF(Расчет!R1022='ФОРМУЛЫ!'!$E$5,(A1008-A1008/1.1),X))))*Расчет!E1022,2)</f>
        <v>0</v>
      </c>
      <c r="U1008" s="3">
        <f>ROUND((IF(Расчет!R1022='ФОРМУЛЫ!'!$E$3,(J1008-J1008/1.18),IF(Расчет!R1022='ФОРМУЛЫ!'!$E$4,0,IF(Расчет!R1022='ФОРМУЛЫ!'!$E$5,(J1008-J1008/1.1),X))))*Расчет!E1022,2)</f>
        <v>0</v>
      </c>
      <c r="V1008" s="3">
        <f>ROUND((J1008-J1008/1.18)*Расчет!E1022,2)</f>
        <v>0</v>
      </c>
      <c r="W1008" s="3">
        <f>ROUND(A1008*Расчет!E1022*0.21/365,2)</f>
        <v>0</v>
      </c>
      <c r="X1008" s="3">
        <f t="shared" si="123"/>
        <v>0</v>
      </c>
      <c r="Y1008" s="3">
        <f>IF(($Q$2-Расчет!X1022)&gt;0,($Q$2-Расчет!X1022),0)</f>
        <v>0</v>
      </c>
      <c r="Z1008" s="3">
        <f t="shared" si="124"/>
        <v>0</v>
      </c>
      <c r="AA1008" s="3">
        <f>IF(IF(Y1008&gt;0,$Q$3-$Q$2,$Q$3-Расчет!X1022)&gt;0,IF(Y1008&gt;0,$Q$3-$Q$2,$Q$3-Расчет!X1022),0)</f>
        <v>0</v>
      </c>
      <c r="AB1008" s="3">
        <f t="shared" si="125"/>
        <v>0</v>
      </c>
      <c r="AC1008" s="3">
        <f>IF(IF(AA1008&gt;0,$Q$4-$Q$3,$Q$4-Расчет!X1022)&gt;0,IF(AA1008&gt;0,$Q$4-$Q$3,$Q$4-Расчет!X1022),0)</f>
        <v>0</v>
      </c>
      <c r="AD1008" s="3">
        <f t="shared" si="126"/>
        <v>0</v>
      </c>
      <c r="AE1008" s="3">
        <f>IF(IF(AC1008&gt;0,$Q$5-$Q$4,$Q$5-Расчет!X1022)&gt;0,IF(AC1008&gt;0,$Q$5-$Q$4,$Q$5-Расчет!X1022),0)</f>
        <v>0</v>
      </c>
      <c r="AF1008" s="3">
        <f t="shared" si="127"/>
        <v>0</v>
      </c>
      <c r="AG1008" s="3">
        <f>IF(IF(AE1008&gt;0,$Q$6-$Q$5,$Q$6-Расчет!X1022)&gt;0,IF(AE1008&gt;0,$Q$6-$Q$5,$Q$6-Расчет!X1022),0)</f>
        <v>0</v>
      </c>
      <c r="AH1008" s="3">
        <f t="shared" si="128"/>
        <v>0</v>
      </c>
    </row>
    <row r="1009" spans="1:34" x14ac:dyDescent="0.25">
      <c r="A1009" s="3">
        <f>IF(Расчет!H1023='ФОРМУЛЫ!'!$B$4,Расчет!G1023*Расчет!$N$28,IF(Расчет!H1023='ФОРМУЛЫ!'!$B$5,Расчет!G1023,IF(Расчет!H1023='ФОРМУЛЫ!'!$B$6,Расчет!G1023*Расчет!$O$28,0)))</f>
        <v>0</v>
      </c>
      <c r="B1009" s="3">
        <f>A1009*Расчет!E1023</f>
        <v>0</v>
      </c>
      <c r="C1009" s="3">
        <f>IF(Расчет!J1023='ФОРМУЛЫ!'!$B$3,Расчет!G1023*Расчет!I1023/100,IF(Расчет!J1023='ФОРМУЛЫ!'!$B$4,Расчет!I1023*Расчет!$N$28,IF(Расчет!J1023='ФОРМУЛЫ!'!$B$5,Расчет!I1023,IF(Расчет!J1023='ФОРМУЛЫ!'!$B$6,Расчет!I1023*Расчет!$O$28,0))))</f>
        <v>0</v>
      </c>
      <c r="D1009" s="3">
        <f>C1009*Расчет!E1023</f>
        <v>0</v>
      </c>
      <c r="E1009" s="3">
        <f t="shared" si="121"/>
        <v>0</v>
      </c>
      <c r="F1009" s="3">
        <f>E1009*Расчет!E1023</f>
        <v>0</v>
      </c>
      <c r="G1009" s="3">
        <f>IF(Расчет!M1023="",'ФОРМУЛЫ!'!E1009*(100+Расчет!$M$28)/100,'ФОРМУЛЫ!'!E1009*(100+Расчет!M1023)/100)</f>
        <v>0</v>
      </c>
      <c r="H1009" s="7">
        <f>IF(Расчет!M1023="",ROUND(Расчет!K1023*(1+Расчет!$M$28/100),0),ROUND(Расчет!K1023*(1+Расчет!M1023/100),0))</f>
        <v>0</v>
      </c>
      <c r="I1009" s="7">
        <f>IF(Расчет!M1023="",(Расчет!$M$28+100)/100,(Расчет!M1023+100)/100)</f>
        <v>1.2</v>
      </c>
      <c r="J1009" s="5">
        <f>IF(Расчет!P1023="",IF($O$16=0,'ФОРМУЛЫ!'!H1009,ROUND(Расчет!K1023*'ФОРМУЛЫ!'!I1009+L1009,0)),Расчет!P1023)</f>
        <v>0</v>
      </c>
      <c r="K1009" s="5">
        <f>J1009*Расчет!E1023</f>
        <v>0</v>
      </c>
      <c r="L1009" s="3">
        <f>IF($O$16=0,0,$M$16*(Расчет!K1023/$O$16))</f>
        <v>0</v>
      </c>
      <c r="O1009" s="3">
        <f>IF(Расчет!P1023=0,Расчет!L1023,0)</f>
        <v>0</v>
      </c>
      <c r="P1009" s="12">
        <f t="shared" si="122"/>
        <v>0</v>
      </c>
      <c r="Q1009" s="3">
        <f>IF(Расчет!H1023='ФОРМУЛЫ!'!$B$5,'ФОРМУЛЫ!'!A1009,0)</f>
        <v>0</v>
      </c>
      <c r="R1009" s="3">
        <f>IF(Расчет!H1023='ФОРМУЛЫ!'!$B$4,'ФОРМУЛЫ!'!A1009,0)</f>
        <v>0</v>
      </c>
      <c r="S1009" s="3">
        <f>IF(Расчет!H1023='ФОРМУЛЫ!'!$B$6,'ФОРМУЛЫ!'!A1009,0)</f>
        <v>0</v>
      </c>
      <c r="T1009" s="5">
        <f>ROUND((IF(Расчет!R1023='ФОРМУЛЫ!'!$E$3,(A1009-A1009/1.18),IF(Расчет!R1023='ФОРМУЛЫ!'!$E$4,0,IF(Расчет!R1023='ФОРМУЛЫ!'!$E$5,(A1009-A1009/1.1),X))))*Расчет!E1023,2)</f>
        <v>0</v>
      </c>
      <c r="U1009" s="3">
        <f>ROUND((IF(Расчет!R1023='ФОРМУЛЫ!'!$E$3,(J1009-J1009/1.18),IF(Расчет!R1023='ФОРМУЛЫ!'!$E$4,0,IF(Расчет!R1023='ФОРМУЛЫ!'!$E$5,(J1009-J1009/1.1),X))))*Расчет!E1023,2)</f>
        <v>0</v>
      </c>
      <c r="V1009" s="3">
        <f>ROUND((J1009-J1009/1.18)*Расчет!E1023,2)</f>
        <v>0</v>
      </c>
      <c r="W1009" s="3">
        <f>ROUND(A1009*Расчет!E1023*0.21/365,2)</f>
        <v>0</v>
      </c>
      <c r="X1009" s="3">
        <f t="shared" si="123"/>
        <v>0</v>
      </c>
      <c r="Y1009" s="3">
        <f>IF(($Q$2-Расчет!X1023)&gt;0,($Q$2-Расчет!X1023),0)</f>
        <v>0</v>
      </c>
      <c r="Z1009" s="3">
        <f t="shared" si="124"/>
        <v>0</v>
      </c>
      <c r="AA1009" s="3">
        <f>IF(IF(Y1009&gt;0,$Q$3-$Q$2,$Q$3-Расчет!X1023)&gt;0,IF(Y1009&gt;0,$Q$3-$Q$2,$Q$3-Расчет!X1023),0)</f>
        <v>0</v>
      </c>
      <c r="AB1009" s="3">
        <f t="shared" si="125"/>
        <v>0</v>
      </c>
      <c r="AC1009" s="3">
        <f>IF(IF(AA1009&gt;0,$Q$4-$Q$3,$Q$4-Расчет!X1023)&gt;0,IF(AA1009&gt;0,$Q$4-$Q$3,$Q$4-Расчет!X1023),0)</f>
        <v>0</v>
      </c>
      <c r="AD1009" s="3">
        <f t="shared" si="126"/>
        <v>0</v>
      </c>
      <c r="AE1009" s="3">
        <f>IF(IF(AC1009&gt;0,$Q$5-$Q$4,$Q$5-Расчет!X1023)&gt;0,IF(AC1009&gt;0,$Q$5-$Q$4,$Q$5-Расчет!X1023),0)</f>
        <v>0</v>
      </c>
      <c r="AF1009" s="3">
        <f t="shared" si="127"/>
        <v>0</v>
      </c>
      <c r="AG1009" s="3">
        <f>IF(IF(AE1009&gt;0,$Q$6-$Q$5,$Q$6-Расчет!X1023)&gt;0,IF(AE1009&gt;0,$Q$6-$Q$5,$Q$6-Расчет!X1023),0)</f>
        <v>0</v>
      </c>
      <c r="AH1009" s="3">
        <f t="shared" si="128"/>
        <v>0</v>
      </c>
    </row>
    <row r="1010" spans="1:34" x14ac:dyDescent="0.25">
      <c r="A1010" s="3">
        <f>IF(Расчет!H1024='ФОРМУЛЫ!'!$B$4,Расчет!G1024*Расчет!$N$28,IF(Расчет!H1024='ФОРМУЛЫ!'!$B$5,Расчет!G1024,IF(Расчет!H1024='ФОРМУЛЫ!'!$B$6,Расчет!G1024*Расчет!$O$28,0)))</f>
        <v>0</v>
      </c>
      <c r="B1010" s="3">
        <f>A1010*Расчет!E1024</f>
        <v>0</v>
      </c>
      <c r="C1010" s="3">
        <f>IF(Расчет!J1024='ФОРМУЛЫ!'!$B$3,Расчет!G1024*Расчет!I1024/100,IF(Расчет!J1024='ФОРМУЛЫ!'!$B$4,Расчет!I1024*Расчет!$N$28,IF(Расчет!J1024='ФОРМУЛЫ!'!$B$5,Расчет!I1024,IF(Расчет!J1024='ФОРМУЛЫ!'!$B$6,Расчет!I1024*Расчет!$O$28,0))))</f>
        <v>0</v>
      </c>
      <c r="D1010" s="3">
        <f>C1010*Расчет!E1024</f>
        <v>0</v>
      </c>
      <c r="E1010" s="3">
        <f t="shared" si="121"/>
        <v>0</v>
      </c>
      <c r="F1010" s="3">
        <f>E1010*Расчет!E1024</f>
        <v>0</v>
      </c>
      <c r="G1010" s="3">
        <f>IF(Расчет!M1024="",'ФОРМУЛЫ!'!E1010*(100+Расчет!$M$28)/100,'ФОРМУЛЫ!'!E1010*(100+Расчет!M1024)/100)</f>
        <v>0</v>
      </c>
      <c r="H1010" s="7">
        <f>IF(Расчет!M1024="",ROUND(Расчет!K1024*(1+Расчет!$M$28/100),0),ROUND(Расчет!K1024*(1+Расчет!M1024/100),0))</f>
        <v>0</v>
      </c>
      <c r="I1010" s="7">
        <f>IF(Расчет!M1024="",(Расчет!$M$28+100)/100,(Расчет!M1024+100)/100)</f>
        <v>1.2</v>
      </c>
      <c r="J1010" s="5">
        <f>IF(Расчет!P1024="",IF($O$16=0,'ФОРМУЛЫ!'!H1010,ROUND(Расчет!K1024*'ФОРМУЛЫ!'!I1010+L1010,0)),Расчет!P1024)</f>
        <v>0</v>
      </c>
      <c r="K1010" s="5">
        <f>J1010*Расчет!E1024</f>
        <v>0</v>
      </c>
      <c r="L1010" s="3">
        <f>IF($O$16=0,0,$M$16*(Расчет!K1024/$O$16))</f>
        <v>0</v>
      </c>
      <c r="O1010" s="3">
        <f>IF(Расчет!P1024=0,Расчет!L1024,0)</f>
        <v>0</v>
      </c>
      <c r="P1010" s="12">
        <f t="shared" si="122"/>
        <v>0</v>
      </c>
      <c r="Q1010" s="3">
        <f>IF(Расчет!H1024='ФОРМУЛЫ!'!$B$5,'ФОРМУЛЫ!'!A1010,0)</f>
        <v>0</v>
      </c>
      <c r="R1010" s="3">
        <f>IF(Расчет!H1024='ФОРМУЛЫ!'!$B$4,'ФОРМУЛЫ!'!A1010,0)</f>
        <v>0</v>
      </c>
      <c r="S1010" s="3">
        <f>IF(Расчет!H1024='ФОРМУЛЫ!'!$B$6,'ФОРМУЛЫ!'!A1010,0)</f>
        <v>0</v>
      </c>
      <c r="T1010" s="5">
        <f>ROUND((IF(Расчет!R1024='ФОРМУЛЫ!'!$E$3,(A1010-A1010/1.18),IF(Расчет!R1024='ФОРМУЛЫ!'!$E$4,0,IF(Расчет!R1024='ФОРМУЛЫ!'!$E$5,(A1010-A1010/1.1),X))))*Расчет!E1024,2)</f>
        <v>0</v>
      </c>
      <c r="U1010" s="3">
        <f>ROUND((IF(Расчет!R1024='ФОРМУЛЫ!'!$E$3,(J1010-J1010/1.18),IF(Расчет!R1024='ФОРМУЛЫ!'!$E$4,0,IF(Расчет!R1024='ФОРМУЛЫ!'!$E$5,(J1010-J1010/1.1),X))))*Расчет!E1024,2)</f>
        <v>0</v>
      </c>
      <c r="V1010" s="3">
        <f>ROUND((J1010-J1010/1.18)*Расчет!E1024,2)</f>
        <v>0</v>
      </c>
      <c r="W1010" s="3">
        <f>ROUND(A1010*Расчет!E1024*0.21/365,2)</f>
        <v>0</v>
      </c>
      <c r="X1010" s="3">
        <f t="shared" si="123"/>
        <v>0</v>
      </c>
      <c r="Y1010" s="3">
        <f>IF(($Q$2-Расчет!X1024)&gt;0,($Q$2-Расчет!X1024),0)</f>
        <v>0</v>
      </c>
      <c r="Z1010" s="3">
        <f t="shared" si="124"/>
        <v>0</v>
      </c>
      <c r="AA1010" s="3">
        <f>IF(IF(Y1010&gt;0,$Q$3-$Q$2,$Q$3-Расчет!X1024)&gt;0,IF(Y1010&gt;0,$Q$3-$Q$2,$Q$3-Расчет!X1024),0)</f>
        <v>0</v>
      </c>
      <c r="AB1010" s="3">
        <f t="shared" si="125"/>
        <v>0</v>
      </c>
      <c r="AC1010" s="3">
        <f>IF(IF(AA1010&gt;0,$Q$4-$Q$3,$Q$4-Расчет!X1024)&gt;0,IF(AA1010&gt;0,$Q$4-$Q$3,$Q$4-Расчет!X1024),0)</f>
        <v>0</v>
      </c>
      <c r="AD1010" s="3">
        <f t="shared" si="126"/>
        <v>0</v>
      </c>
      <c r="AE1010" s="3">
        <f>IF(IF(AC1010&gt;0,$Q$5-$Q$4,$Q$5-Расчет!X1024)&gt;0,IF(AC1010&gt;0,$Q$5-$Q$4,$Q$5-Расчет!X1024),0)</f>
        <v>0</v>
      </c>
      <c r="AF1010" s="3">
        <f t="shared" si="127"/>
        <v>0</v>
      </c>
      <c r="AG1010" s="3">
        <f>IF(IF(AE1010&gt;0,$Q$6-$Q$5,$Q$6-Расчет!X1024)&gt;0,IF(AE1010&gt;0,$Q$6-$Q$5,$Q$6-Расчет!X1024),0)</f>
        <v>0</v>
      </c>
      <c r="AH1010" s="3">
        <f t="shared" si="128"/>
        <v>0</v>
      </c>
    </row>
    <row r="1011" spans="1:34" x14ac:dyDescent="0.25">
      <c r="A1011" s="3">
        <f>IF(Расчет!H1025='ФОРМУЛЫ!'!$B$4,Расчет!G1025*Расчет!$N$28,IF(Расчет!H1025='ФОРМУЛЫ!'!$B$5,Расчет!G1025,IF(Расчет!H1025='ФОРМУЛЫ!'!$B$6,Расчет!G1025*Расчет!$O$28,0)))</f>
        <v>0</v>
      </c>
      <c r="B1011" s="3">
        <f>A1011*Расчет!E1025</f>
        <v>0</v>
      </c>
      <c r="C1011" s="3">
        <f>IF(Расчет!J1025='ФОРМУЛЫ!'!$B$3,Расчет!G1025*Расчет!I1025/100,IF(Расчет!J1025='ФОРМУЛЫ!'!$B$4,Расчет!I1025*Расчет!$N$28,IF(Расчет!J1025='ФОРМУЛЫ!'!$B$5,Расчет!I1025,IF(Расчет!J1025='ФОРМУЛЫ!'!$B$6,Расчет!I1025*Расчет!$O$28,0))))</f>
        <v>0</v>
      </c>
      <c r="D1011" s="3">
        <f>C1011*Расчет!E1025</f>
        <v>0</v>
      </c>
      <c r="E1011" s="3">
        <f t="shared" si="121"/>
        <v>0</v>
      </c>
      <c r="F1011" s="3">
        <f>E1011*Расчет!E1025</f>
        <v>0</v>
      </c>
      <c r="G1011" s="3">
        <f>IF(Расчет!M1025="",'ФОРМУЛЫ!'!E1011*(100+Расчет!$M$28)/100,'ФОРМУЛЫ!'!E1011*(100+Расчет!M1025)/100)</f>
        <v>0</v>
      </c>
      <c r="H1011" s="7">
        <f>IF(Расчет!M1025="",ROUND(Расчет!K1025*(1+Расчет!$M$28/100),0),ROUND(Расчет!K1025*(1+Расчет!M1025/100),0))</f>
        <v>0</v>
      </c>
      <c r="I1011" s="7">
        <f>IF(Расчет!M1025="",(Расчет!$M$28+100)/100,(Расчет!M1025+100)/100)</f>
        <v>1.2</v>
      </c>
      <c r="J1011" s="5">
        <f>IF(Расчет!P1025="",IF($O$16=0,'ФОРМУЛЫ!'!H1011,ROUND(Расчет!K1025*'ФОРМУЛЫ!'!I1011+L1011,0)),Расчет!P1025)</f>
        <v>0</v>
      </c>
      <c r="K1011" s="5">
        <f>J1011*Расчет!E1025</f>
        <v>0</v>
      </c>
      <c r="L1011" s="3">
        <f>IF($O$16=0,0,$M$16*(Расчет!K1025/$O$16))</f>
        <v>0</v>
      </c>
      <c r="O1011" s="3">
        <f>IF(Расчет!P1025=0,Расчет!L1025,0)</f>
        <v>0</v>
      </c>
      <c r="P1011" s="12">
        <f t="shared" si="122"/>
        <v>0</v>
      </c>
      <c r="Q1011" s="3">
        <f>IF(Расчет!H1025='ФОРМУЛЫ!'!$B$5,'ФОРМУЛЫ!'!A1011,0)</f>
        <v>0</v>
      </c>
      <c r="R1011" s="3">
        <f>IF(Расчет!H1025='ФОРМУЛЫ!'!$B$4,'ФОРМУЛЫ!'!A1011,0)</f>
        <v>0</v>
      </c>
      <c r="S1011" s="3">
        <f>IF(Расчет!H1025='ФОРМУЛЫ!'!$B$6,'ФОРМУЛЫ!'!A1011,0)</f>
        <v>0</v>
      </c>
      <c r="T1011" s="5">
        <f>ROUND((IF(Расчет!R1025='ФОРМУЛЫ!'!$E$3,(A1011-A1011/1.18),IF(Расчет!R1025='ФОРМУЛЫ!'!$E$4,0,IF(Расчет!R1025='ФОРМУЛЫ!'!$E$5,(A1011-A1011/1.1),X))))*Расчет!E1025,2)</f>
        <v>0</v>
      </c>
      <c r="U1011" s="3">
        <f>ROUND((IF(Расчет!R1025='ФОРМУЛЫ!'!$E$3,(J1011-J1011/1.18),IF(Расчет!R1025='ФОРМУЛЫ!'!$E$4,0,IF(Расчет!R1025='ФОРМУЛЫ!'!$E$5,(J1011-J1011/1.1),X))))*Расчет!E1025,2)</f>
        <v>0</v>
      </c>
      <c r="V1011" s="3">
        <f>ROUND((J1011-J1011/1.18)*Расчет!E1025,2)</f>
        <v>0</v>
      </c>
      <c r="W1011" s="3">
        <f>ROUND(A1011*Расчет!E1025*0.21/365,2)</f>
        <v>0</v>
      </c>
      <c r="X1011" s="3">
        <f t="shared" si="123"/>
        <v>0</v>
      </c>
      <c r="Y1011" s="3">
        <f>IF(($Q$2-Расчет!X1025)&gt;0,($Q$2-Расчет!X1025),0)</f>
        <v>0</v>
      </c>
      <c r="Z1011" s="3">
        <f t="shared" si="124"/>
        <v>0</v>
      </c>
      <c r="AA1011" s="3">
        <f>IF(IF(Y1011&gt;0,$Q$3-$Q$2,$Q$3-Расчет!X1025)&gt;0,IF(Y1011&gt;0,$Q$3-$Q$2,$Q$3-Расчет!X1025),0)</f>
        <v>0</v>
      </c>
      <c r="AB1011" s="3">
        <f t="shared" si="125"/>
        <v>0</v>
      </c>
      <c r="AC1011" s="3">
        <f>IF(IF(AA1011&gt;0,$Q$4-$Q$3,$Q$4-Расчет!X1025)&gt;0,IF(AA1011&gt;0,$Q$4-$Q$3,$Q$4-Расчет!X1025),0)</f>
        <v>0</v>
      </c>
      <c r="AD1011" s="3">
        <f t="shared" si="126"/>
        <v>0</v>
      </c>
      <c r="AE1011" s="3">
        <f>IF(IF(AC1011&gt;0,$Q$5-$Q$4,$Q$5-Расчет!X1025)&gt;0,IF(AC1011&gt;0,$Q$5-$Q$4,$Q$5-Расчет!X1025),0)</f>
        <v>0</v>
      </c>
      <c r="AF1011" s="3">
        <f t="shared" si="127"/>
        <v>0</v>
      </c>
      <c r="AG1011" s="3">
        <f>IF(IF(AE1011&gt;0,$Q$6-$Q$5,$Q$6-Расчет!X1025)&gt;0,IF(AE1011&gt;0,$Q$6-$Q$5,$Q$6-Расчет!X1025),0)</f>
        <v>0</v>
      </c>
      <c r="AH1011" s="3">
        <f t="shared" si="128"/>
        <v>0</v>
      </c>
    </row>
    <row r="1012" spans="1:34" x14ac:dyDescent="0.25">
      <c r="A1012" s="3">
        <f>IF(Расчет!H1026='ФОРМУЛЫ!'!$B$4,Расчет!G1026*Расчет!$N$28,IF(Расчет!H1026='ФОРМУЛЫ!'!$B$5,Расчет!G1026,IF(Расчет!H1026='ФОРМУЛЫ!'!$B$6,Расчет!G1026*Расчет!$O$28,0)))</f>
        <v>0</v>
      </c>
      <c r="B1012" s="3">
        <f>A1012*Расчет!E1026</f>
        <v>0</v>
      </c>
      <c r="C1012" s="3">
        <f>IF(Расчет!J1026='ФОРМУЛЫ!'!$B$3,Расчет!G1026*Расчет!I1026/100,IF(Расчет!J1026='ФОРМУЛЫ!'!$B$4,Расчет!I1026*Расчет!$N$28,IF(Расчет!J1026='ФОРМУЛЫ!'!$B$5,Расчет!I1026,IF(Расчет!J1026='ФОРМУЛЫ!'!$B$6,Расчет!I1026*Расчет!$O$28,0))))</f>
        <v>0</v>
      </c>
      <c r="D1012" s="3">
        <f>C1012*Расчет!E1026</f>
        <v>0</v>
      </c>
      <c r="E1012" s="3">
        <f t="shared" si="121"/>
        <v>0</v>
      </c>
      <c r="F1012" s="3">
        <f>E1012*Расчет!E1026</f>
        <v>0</v>
      </c>
      <c r="G1012" s="3">
        <f>IF(Расчет!M1026="",'ФОРМУЛЫ!'!E1012*(100+Расчет!$M$28)/100,'ФОРМУЛЫ!'!E1012*(100+Расчет!M1026)/100)</f>
        <v>0</v>
      </c>
      <c r="H1012" s="7">
        <f>IF(Расчет!M1026="",ROUND(Расчет!K1026*(1+Расчет!$M$28/100),0),ROUND(Расчет!K1026*(1+Расчет!M1026/100),0))</f>
        <v>0</v>
      </c>
      <c r="I1012" s="7">
        <f>IF(Расчет!M1026="",(Расчет!$M$28+100)/100,(Расчет!M1026+100)/100)</f>
        <v>1.2</v>
      </c>
      <c r="J1012" s="5">
        <f>IF(Расчет!P1026="",IF($O$16=0,'ФОРМУЛЫ!'!H1012,ROUND(Расчет!K1026*'ФОРМУЛЫ!'!I1012+L1012,0)),Расчет!P1026)</f>
        <v>0</v>
      </c>
      <c r="K1012" s="5">
        <f>J1012*Расчет!E1026</f>
        <v>0</v>
      </c>
      <c r="L1012" s="3">
        <f>IF($O$16=0,0,$M$16*(Расчет!K1026/$O$16))</f>
        <v>0</v>
      </c>
      <c r="O1012" s="3">
        <f>IF(Расчет!P1026=0,Расчет!L1026,0)</f>
        <v>0</v>
      </c>
      <c r="P1012" s="12">
        <f t="shared" si="122"/>
        <v>0</v>
      </c>
      <c r="Q1012" s="3">
        <f>IF(Расчет!H1026='ФОРМУЛЫ!'!$B$5,'ФОРМУЛЫ!'!A1012,0)</f>
        <v>0</v>
      </c>
      <c r="R1012" s="3">
        <f>IF(Расчет!H1026='ФОРМУЛЫ!'!$B$4,'ФОРМУЛЫ!'!A1012,0)</f>
        <v>0</v>
      </c>
      <c r="S1012" s="3">
        <f>IF(Расчет!H1026='ФОРМУЛЫ!'!$B$6,'ФОРМУЛЫ!'!A1012,0)</f>
        <v>0</v>
      </c>
      <c r="T1012" s="5">
        <f>ROUND((IF(Расчет!R1026='ФОРМУЛЫ!'!$E$3,(A1012-A1012/1.18),IF(Расчет!R1026='ФОРМУЛЫ!'!$E$4,0,IF(Расчет!R1026='ФОРМУЛЫ!'!$E$5,(A1012-A1012/1.1),X))))*Расчет!E1026,2)</f>
        <v>0</v>
      </c>
      <c r="U1012" s="3">
        <f>ROUND((IF(Расчет!R1026='ФОРМУЛЫ!'!$E$3,(J1012-J1012/1.18),IF(Расчет!R1026='ФОРМУЛЫ!'!$E$4,0,IF(Расчет!R1026='ФОРМУЛЫ!'!$E$5,(J1012-J1012/1.1),X))))*Расчет!E1026,2)</f>
        <v>0</v>
      </c>
      <c r="V1012" s="3">
        <f>ROUND((J1012-J1012/1.18)*Расчет!E1026,2)</f>
        <v>0</v>
      </c>
      <c r="W1012" s="3">
        <f>ROUND(A1012*Расчет!E1026*0.21/365,2)</f>
        <v>0</v>
      </c>
      <c r="X1012" s="3">
        <f t="shared" si="123"/>
        <v>0</v>
      </c>
      <c r="Y1012" s="3">
        <f>IF(($Q$2-Расчет!X1026)&gt;0,($Q$2-Расчет!X1026),0)</f>
        <v>0</v>
      </c>
      <c r="Z1012" s="3">
        <f t="shared" si="124"/>
        <v>0</v>
      </c>
      <c r="AA1012" s="3">
        <f>IF(IF(Y1012&gt;0,$Q$3-$Q$2,$Q$3-Расчет!X1026)&gt;0,IF(Y1012&gt;0,$Q$3-$Q$2,$Q$3-Расчет!X1026),0)</f>
        <v>0</v>
      </c>
      <c r="AB1012" s="3">
        <f t="shared" si="125"/>
        <v>0</v>
      </c>
      <c r="AC1012" s="3">
        <f>IF(IF(AA1012&gt;0,$Q$4-$Q$3,$Q$4-Расчет!X1026)&gt;0,IF(AA1012&gt;0,$Q$4-$Q$3,$Q$4-Расчет!X1026),0)</f>
        <v>0</v>
      </c>
      <c r="AD1012" s="3">
        <f t="shared" si="126"/>
        <v>0</v>
      </c>
      <c r="AE1012" s="3">
        <f>IF(IF(AC1012&gt;0,$Q$5-$Q$4,$Q$5-Расчет!X1026)&gt;0,IF(AC1012&gt;0,$Q$5-$Q$4,$Q$5-Расчет!X1026),0)</f>
        <v>0</v>
      </c>
      <c r="AF1012" s="3">
        <f t="shared" si="127"/>
        <v>0</v>
      </c>
      <c r="AG1012" s="3">
        <f>IF(IF(AE1012&gt;0,$Q$6-$Q$5,$Q$6-Расчет!X1026)&gt;0,IF(AE1012&gt;0,$Q$6-$Q$5,$Q$6-Расчет!X1026),0)</f>
        <v>0</v>
      </c>
      <c r="AH1012" s="3">
        <f t="shared" si="128"/>
        <v>0</v>
      </c>
    </row>
    <row r="1013" spans="1:34" x14ac:dyDescent="0.25">
      <c r="A1013" s="3">
        <f>IF(Расчет!H1027='ФОРМУЛЫ!'!$B$4,Расчет!G1027*Расчет!$N$28,IF(Расчет!H1027='ФОРМУЛЫ!'!$B$5,Расчет!G1027,IF(Расчет!H1027='ФОРМУЛЫ!'!$B$6,Расчет!G1027*Расчет!$O$28,0)))</f>
        <v>0</v>
      </c>
      <c r="B1013" s="3">
        <f>A1013*Расчет!E1027</f>
        <v>0</v>
      </c>
      <c r="C1013" s="3">
        <f>IF(Расчет!J1027='ФОРМУЛЫ!'!$B$3,Расчет!G1027*Расчет!I1027/100,IF(Расчет!J1027='ФОРМУЛЫ!'!$B$4,Расчет!I1027*Расчет!$N$28,IF(Расчет!J1027='ФОРМУЛЫ!'!$B$5,Расчет!I1027,IF(Расчет!J1027='ФОРМУЛЫ!'!$B$6,Расчет!I1027*Расчет!$O$28,0))))</f>
        <v>0</v>
      </c>
      <c r="D1013" s="3">
        <f>C1013*Расчет!E1027</f>
        <v>0</v>
      </c>
      <c r="E1013" s="3">
        <f t="shared" si="121"/>
        <v>0</v>
      </c>
      <c r="F1013" s="3">
        <f>E1013*Расчет!E1027</f>
        <v>0</v>
      </c>
      <c r="G1013" s="3">
        <f>IF(Расчет!M1027="",'ФОРМУЛЫ!'!E1013*(100+Расчет!$M$28)/100,'ФОРМУЛЫ!'!E1013*(100+Расчет!M1027)/100)</f>
        <v>0</v>
      </c>
      <c r="H1013" s="7">
        <f>IF(Расчет!M1027="",ROUND(Расчет!K1027*(1+Расчет!$M$28/100),0),ROUND(Расчет!K1027*(1+Расчет!M1027/100),0))</f>
        <v>0</v>
      </c>
      <c r="I1013" s="7">
        <f>IF(Расчет!M1027="",(Расчет!$M$28+100)/100,(Расчет!M1027+100)/100)</f>
        <v>1.2</v>
      </c>
      <c r="J1013" s="5">
        <f>IF(Расчет!P1027="",IF($O$16=0,'ФОРМУЛЫ!'!H1013,ROUND(Расчет!K1027*'ФОРМУЛЫ!'!I1013+L1013,0)),Расчет!P1027)</f>
        <v>0</v>
      </c>
      <c r="K1013" s="5">
        <f>J1013*Расчет!E1027</f>
        <v>0</v>
      </c>
      <c r="L1013" s="3">
        <f>IF($O$16=0,0,$M$16*(Расчет!K1027/$O$16))</f>
        <v>0</v>
      </c>
      <c r="O1013" s="3">
        <f>IF(Расчет!P1027=0,Расчет!L1027,0)</f>
        <v>0</v>
      </c>
      <c r="P1013" s="12">
        <f t="shared" si="122"/>
        <v>0</v>
      </c>
      <c r="Q1013" s="3">
        <f>IF(Расчет!H1027='ФОРМУЛЫ!'!$B$5,'ФОРМУЛЫ!'!A1013,0)</f>
        <v>0</v>
      </c>
      <c r="R1013" s="3">
        <f>IF(Расчет!H1027='ФОРМУЛЫ!'!$B$4,'ФОРМУЛЫ!'!A1013,0)</f>
        <v>0</v>
      </c>
      <c r="S1013" s="3">
        <f>IF(Расчет!H1027='ФОРМУЛЫ!'!$B$6,'ФОРМУЛЫ!'!A1013,0)</f>
        <v>0</v>
      </c>
      <c r="T1013" s="5">
        <f>ROUND((IF(Расчет!R1027='ФОРМУЛЫ!'!$E$3,(A1013-A1013/1.18),IF(Расчет!R1027='ФОРМУЛЫ!'!$E$4,0,IF(Расчет!R1027='ФОРМУЛЫ!'!$E$5,(A1013-A1013/1.1),X))))*Расчет!E1027,2)</f>
        <v>0</v>
      </c>
      <c r="U1013" s="3">
        <f>ROUND((IF(Расчет!R1027='ФОРМУЛЫ!'!$E$3,(J1013-J1013/1.18),IF(Расчет!R1027='ФОРМУЛЫ!'!$E$4,0,IF(Расчет!R1027='ФОРМУЛЫ!'!$E$5,(J1013-J1013/1.1),X))))*Расчет!E1027,2)</f>
        <v>0</v>
      </c>
      <c r="V1013" s="3">
        <f>ROUND((J1013-J1013/1.18)*Расчет!E1027,2)</f>
        <v>0</v>
      </c>
      <c r="W1013" s="3">
        <f>ROUND(A1013*Расчет!E1027*0.21/365,2)</f>
        <v>0</v>
      </c>
      <c r="X1013" s="3">
        <f t="shared" si="123"/>
        <v>0</v>
      </c>
      <c r="Y1013" s="3">
        <f>IF(($Q$2-Расчет!X1027)&gt;0,($Q$2-Расчет!X1027),0)</f>
        <v>0</v>
      </c>
      <c r="Z1013" s="3">
        <f t="shared" si="124"/>
        <v>0</v>
      </c>
      <c r="AA1013" s="3">
        <f>IF(IF(Y1013&gt;0,$Q$3-$Q$2,$Q$3-Расчет!X1027)&gt;0,IF(Y1013&gt;0,$Q$3-$Q$2,$Q$3-Расчет!X1027),0)</f>
        <v>0</v>
      </c>
      <c r="AB1013" s="3">
        <f t="shared" si="125"/>
        <v>0</v>
      </c>
      <c r="AC1013" s="3">
        <f>IF(IF(AA1013&gt;0,$Q$4-$Q$3,$Q$4-Расчет!X1027)&gt;0,IF(AA1013&gt;0,$Q$4-$Q$3,$Q$4-Расчет!X1027),0)</f>
        <v>0</v>
      </c>
      <c r="AD1013" s="3">
        <f t="shared" si="126"/>
        <v>0</v>
      </c>
      <c r="AE1013" s="3">
        <f>IF(IF(AC1013&gt;0,$Q$5-$Q$4,$Q$5-Расчет!X1027)&gt;0,IF(AC1013&gt;0,$Q$5-$Q$4,$Q$5-Расчет!X1027),0)</f>
        <v>0</v>
      </c>
      <c r="AF1013" s="3">
        <f t="shared" si="127"/>
        <v>0</v>
      </c>
      <c r="AG1013" s="3">
        <f>IF(IF(AE1013&gt;0,$Q$6-$Q$5,$Q$6-Расчет!X1027)&gt;0,IF(AE1013&gt;0,$Q$6-$Q$5,$Q$6-Расчет!X1027),0)</f>
        <v>0</v>
      </c>
      <c r="AH1013" s="3">
        <f t="shared" si="128"/>
        <v>0</v>
      </c>
    </row>
    <row r="1014" spans="1:34" x14ac:dyDescent="0.25">
      <c r="A1014" s="3">
        <f>IF(Расчет!H1028='ФОРМУЛЫ!'!$B$4,Расчет!G1028*Расчет!$N$28,IF(Расчет!H1028='ФОРМУЛЫ!'!$B$5,Расчет!G1028,IF(Расчет!H1028='ФОРМУЛЫ!'!$B$6,Расчет!G1028*Расчет!$O$28,0)))</f>
        <v>0</v>
      </c>
      <c r="B1014" s="3">
        <f>A1014*Расчет!E1028</f>
        <v>0</v>
      </c>
      <c r="C1014" s="3">
        <f>IF(Расчет!J1028='ФОРМУЛЫ!'!$B$3,Расчет!G1028*Расчет!I1028/100,IF(Расчет!J1028='ФОРМУЛЫ!'!$B$4,Расчет!I1028*Расчет!$N$28,IF(Расчет!J1028='ФОРМУЛЫ!'!$B$5,Расчет!I1028,IF(Расчет!J1028='ФОРМУЛЫ!'!$B$6,Расчет!I1028*Расчет!$O$28,0))))</f>
        <v>0</v>
      </c>
      <c r="D1014" s="3">
        <f>C1014*Расчет!E1028</f>
        <v>0</v>
      </c>
      <c r="E1014" s="3">
        <f t="shared" si="121"/>
        <v>0</v>
      </c>
      <c r="F1014" s="3">
        <f>E1014*Расчет!E1028</f>
        <v>0</v>
      </c>
      <c r="G1014" s="3">
        <f>IF(Расчет!M1028="",'ФОРМУЛЫ!'!E1014*(100+Расчет!$M$28)/100,'ФОРМУЛЫ!'!E1014*(100+Расчет!M1028)/100)</f>
        <v>0</v>
      </c>
      <c r="H1014" s="7">
        <f>IF(Расчет!M1028="",ROUND(Расчет!K1028*(1+Расчет!$M$28/100),0),ROUND(Расчет!K1028*(1+Расчет!M1028/100),0))</f>
        <v>0</v>
      </c>
      <c r="I1014" s="7">
        <f>IF(Расчет!M1028="",(Расчет!$M$28+100)/100,(Расчет!M1028+100)/100)</f>
        <v>1.2</v>
      </c>
      <c r="J1014" s="5">
        <f>IF(Расчет!P1028="",IF($O$16=0,'ФОРМУЛЫ!'!H1014,ROUND(Расчет!K1028*'ФОРМУЛЫ!'!I1014+L1014,0)),Расчет!P1028)</f>
        <v>0</v>
      </c>
      <c r="K1014" s="5">
        <f>J1014*Расчет!E1028</f>
        <v>0</v>
      </c>
      <c r="L1014" s="3">
        <f>IF($O$16=0,0,$M$16*(Расчет!K1028/$O$16))</f>
        <v>0</v>
      </c>
      <c r="O1014" s="3">
        <f>IF(Расчет!P1028=0,Расчет!L1028,0)</f>
        <v>0</v>
      </c>
      <c r="P1014" s="12">
        <f t="shared" si="122"/>
        <v>0</v>
      </c>
      <c r="Q1014" s="3">
        <f>IF(Расчет!H1028='ФОРМУЛЫ!'!$B$5,'ФОРМУЛЫ!'!A1014,0)</f>
        <v>0</v>
      </c>
      <c r="R1014" s="3">
        <f>IF(Расчет!H1028='ФОРМУЛЫ!'!$B$4,'ФОРМУЛЫ!'!A1014,0)</f>
        <v>0</v>
      </c>
      <c r="S1014" s="3">
        <f>IF(Расчет!H1028='ФОРМУЛЫ!'!$B$6,'ФОРМУЛЫ!'!A1014,0)</f>
        <v>0</v>
      </c>
      <c r="T1014" s="5">
        <f>ROUND((IF(Расчет!R1028='ФОРМУЛЫ!'!$E$3,(A1014-A1014/1.18),IF(Расчет!R1028='ФОРМУЛЫ!'!$E$4,0,IF(Расчет!R1028='ФОРМУЛЫ!'!$E$5,(A1014-A1014/1.1),X))))*Расчет!E1028,2)</f>
        <v>0</v>
      </c>
      <c r="U1014" s="3">
        <f>ROUND((IF(Расчет!R1028='ФОРМУЛЫ!'!$E$3,(J1014-J1014/1.18),IF(Расчет!R1028='ФОРМУЛЫ!'!$E$4,0,IF(Расчет!R1028='ФОРМУЛЫ!'!$E$5,(J1014-J1014/1.1),X))))*Расчет!E1028,2)</f>
        <v>0</v>
      </c>
      <c r="V1014" s="3">
        <f>ROUND((J1014-J1014/1.18)*Расчет!E1028,2)</f>
        <v>0</v>
      </c>
      <c r="W1014" s="3">
        <f>ROUND(A1014*Расчет!E1028*0.21/365,2)</f>
        <v>0</v>
      </c>
      <c r="X1014" s="3">
        <f t="shared" si="123"/>
        <v>0</v>
      </c>
      <c r="Y1014" s="3">
        <f>IF(($Q$2-Расчет!X1028)&gt;0,($Q$2-Расчет!X1028),0)</f>
        <v>0</v>
      </c>
      <c r="Z1014" s="3">
        <f t="shared" si="124"/>
        <v>0</v>
      </c>
      <c r="AA1014" s="3">
        <f>IF(IF(Y1014&gt;0,$Q$3-$Q$2,$Q$3-Расчет!X1028)&gt;0,IF(Y1014&gt;0,$Q$3-$Q$2,$Q$3-Расчет!X1028),0)</f>
        <v>0</v>
      </c>
      <c r="AB1014" s="3">
        <f t="shared" si="125"/>
        <v>0</v>
      </c>
      <c r="AC1014" s="3">
        <f>IF(IF(AA1014&gt;0,$Q$4-$Q$3,$Q$4-Расчет!X1028)&gt;0,IF(AA1014&gt;0,$Q$4-$Q$3,$Q$4-Расчет!X1028),0)</f>
        <v>0</v>
      </c>
      <c r="AD1014" s="3">
        <f t="shared" si="126"/>
        <v>0</v>
      </c>
      <c r="AE1014" s="3">
        <f>IF(IF(AC1014&gt;0,$Q$5-$Q$4,$Q$5-Расчет!X1028)&gt;0,IF(AC1014&gt;0,$Q$5-$Q$4,$Q$5-Расчет!X1028),0)</f>
        <v>0</v>
      </c>
      <c r="AF1014" s="3">
        <f t="shared" si="127"/>
        <v>0</v>
      </c>
      <c r="AG1014" s="3">
        <f>IF(IF(AE1014&gt;0,$Q$6-$Q$5,$Q$6-Расчет!X1028)&gt;0,IF(AE1014&gt;0,$Q$6-$Q$5,$Q$6-Расчет!X1028),0)</f>
        <v>0</v>
      </c>
      <c r="AH1014" s="3">
        <f t="shared" si="128"/>
        <v>0</v>
      </c>
    </row>
    <row r="1015" spans="1:34" x14ac:dyDescent="0.25">
      <c r="A1015" s="3">
        <f>IF(Расчет!H1029='ФОРМУЛЫ!'!$B$4,Расчет!G1029*Расчет!$N$28,IF(Расчет!H1029='ФОРМУЛЫ!'!$B$5,Расчет!G1029,IF(Расчет!H1029='ФОРМУЛЫ!'!$B$6,Расчет!G1029*Расчет!$O$28,0)))</f>
        <v>0</v>
      </c>
      <c r="B1015" s="3">
        <f>A1015*Расчет!E1029</f>
        <v>0</v>
      </c>
      <c r="C1015" s="3">
        <f>IF(Расчет!J1029='ФОРМУЛЫ!'!$B$3,Расчет!G1029*Расчет!I1029/100,IF(Расчет!J1029='ФОРМУЛЫ!'!$B$4,Расчет!I1029*Расчет!$N$28,IF(Расчет!J1029='ФОРМУЛЫ!'!$B$5,Расчет!I1029,IF(Расчет!J1029='ФОРМУЛЫ!'!$B$6,Расчет!I1029*Расчет!$O$28,0))))</f>
        <v>0</v>
      </c>
      <c r="D1015" s="3">
        <f>C1015*Расчет!E1029</f>
        <v>0</v>
      </c>
      <c r="E1015" s="3">
        <f t="shared" si="121"/>
        <v>0</v>
      </c>
      <c r="F1015" s="3">
        <f>E1015*Расчет!E1029</f>
        <v>0</v>
      </c>
      <c r="G1015" s="3">
        <f>IF(Расчет!M1029="",'ФОРМУЛЫ!'!E1015*(100+Расчет!$M$28)/100,'ФОРМУЛЫ!'!E1015*(100+Расчет!M1029)/100)</f>
        <v>0</v>
      </c>
      <c r="H1015" s="7">
        <f>IF(Расчет!M1029="",ROUND(Расчет!K1029*(1+Расчет!$M$28/100),0),ROUND(Расчет!K1029*(1+Расчет!M1029/100),0))</f>
        <v>0</v>
      </c>
      <c r="I1015" s="7">
        <f>IF(Расчет!M1029="",(Расчет!$M$28+100)/100,(Расчет!M1029+100)/100)</f>
        <v>1.2</v>
      </c>
      <c r="J1015" s="5">
        <f>IF(Расчет!P1029="",IF($O$16=0,'ФОРМУЛЫ!'!H1015,ROUND(Расчет!K1029*'ФОРМУЛЫ!'!I1015+L1015,0)),Расчет!P1029)</f>
        <v>0</v>
      </c>
      <c r="K1015" s="5">
        <f>J1015*Расчет!E1029</f>
        <v>0</v>
      </c>
      <c r="L1015" s="3">
        <f>IF($O$16=0,0,$M$16*(Расчет!K1029/$O$16))</f>
        <v>0</v>
      </c>
      <c r="O1015" s="3">
        <f>IF(Расчет!P1029=0,Расчет!L1029,0)</f>
        <v>0</v>
      </c>
      <c r="P1015" s="12">
        <f t="shared" si="122"/>
        <v>0</v>
      </c>
      <c r="Q1015" s="3">
        <f>IF(Расчет!H1029='ФОРМУЛЫ!'!$B$5,'ФОРМУЛЫ!'!A1015,0)</f>
        <v>0</v>
      </c>
      <c r="R1015" s="3">
        <f>IF(Расчет!H1029='ФОРМУЛЫ!'!$B$4,'ФОРМУЛЫ!'!A1015,0)</f>
        <v>0</v>
      </c>
      <c r="S1015" s="3">
        <f>IF(Расчет!H1029='ФОРМУЛЫ!'!$B$6,'ФОРМУЛЫ!'!A1015,0)</f>
        <v>0</v>
      </c>
      <c r="T1015" s="5">
        <f>ROUND((IF(Расчет!R1029='ФОРМУЛЫ!'!$E$3,(A1015-A1015/1.18),IF(Расчет!R1029='ФОРМУЛЫ!'!$E$4,0,IF(Расчет!R1029='ФОРМУЛЫ!'!$E$5,(A1015-A1015/1.1),X))))*Расчет!E1029,2)</f>
        <v>0</v>
      </c>
      <c r="U1015" s="3">
        <f>ROUND((IF(Расчет!R1029='ФОРМУЛЫ!'!$E$3,(J1015-J1015/1.18),IF(Расчет!R1029='ФОРМУЛЫ!'!$E$4,0,IF(Расчет!R1029='ФОРМУЛЫ!'!$E$5,(J1015-J1015/1.1),X))))*Расчет!E1029,2)</f>
        <v>0</v>
      </c>
      <c r="V1015" s="3">
        <f>ROUND((J1015-J1015/1.18)*Расчет!E1029,2)</f>
        <v>0</v>
      </c>
      <c r="W1015" s="3">
        <f>ROUND(A1015*Расчет!E1029*0.21/365,2)</f>
        <v>0</v>
      </c>
      <c r="X1015" s="3">
        <f t="shared" si="123"/>
        <v>0</v>
      </c>
      <c r="Y1015" s="3">
        <f>IF(($Q$2-Расчет!X1029)&gt;0,($Q$2-Расчет!X1029),0)</f>
        <v>0</v>
      </c>
      <c r="Z1015" s="3">
        <f t="shared" si="124"/>
        <v>0</v>
      </c>
      <c r="AA1015" s="3">
        <f>IF(IF(Y1015&gt;0,$Q$3-$Q$2,$Q$3-Расчет!X1029)&gt;0,IF(Y1015&gt;0,$Q$3-$Q$2,$Q$3-Расчет!X1029),0)</f>
        <v>0</v>
      </c>
      <c r="AB1015" s="3">
        <f t="shared" si="125"/>
        <v>0</v>
      </c>
      <c r="AC1015" s="3">
        <f>IF(IF(AA1015&gt;0,$Q$4-$Q$3,$Q$4-Расчет!X1029)&gt;0,IF(AA1015&gt;0,$Q$4-$Q$3,$Q$4-Расчет!X1029),0)</f>
        <v>0</v>
      </c>
      <c r="AD1015" s="3">
        <f t="shared" si="126"/>
        <v>0</v>
      </c>
      <c r="AE1015" s="3">
        <f>IF(IF(AC1015&gt;0,$Q$5-$Q$4,$Q$5-Расчет!X1029)&gt;0,IF(AC1015&gt;0,$Q$5-$Q$4,$Q$5-Расчет!X1029),0)</f>
        <v>0</v>
      </c>
      <c r="AF1015" s="3">
        <f t="shared" si="127"/>
        <v>0</v>
      </c>
      <c r="AG1015" s="3">
        <f>IF(IF(AE1015&gt;0,$Q$6-$Q$5,$Q$6-Расчет!X1029)&gt;0,IF(AE1015&gt;0,$Q$6-$Q$5,$Q$6-Расчет!X1029),0)</f>
        <v>0</v>
      </c>
      <c r="AH1015" s="3">
        <f t="shared" si="128"/>
        <v>0</v>
      </c>
    </row>
    <row r="1016" spans="1:34" x14ac:dyDescent="0.25">
      <c r="A1016" s="3">
        <f>IF(Расчет!H1030='ФОРМУЛЫ!'!$B$4,Расчет!G1030*Расчет!$N$28,IF(Расчет!H1030='ФОРМУЛЫ!'!$B$5,Расчет!G1030,IF(Расчет!H1030='ФОРМУЛЫ!'!$B$6,Расчет!G1030*Расчет!$O$28,0)))</f>
        <v>0</v>
      </c>
      <c r="B1016" s="3">
        <f>A1016*Расчет!E1030</f>
        <v>0</v>
      </c>
      <c r="C1016" s="3">
        <f>IF(Расчет!J1030='ФОРМУЛЫ!'!$B$3,Расчет!G1030*Расчет!I1030/100,IF(Расчет!J1030='ФОРМУЛЫ!'!$B$4,Расчет!I1030*Расчет!$N$28,IF(Расчет!J1030='ФОРМУЛЫ!'!$B$5,Расчет!I1030,IF(Расчет!J1030='ФОРМУЛЫ!'!$B$6,Расчет!I1030*Расчет!$O$28,0))))</f>
        <v>0</v>
      </c>
      <c r="D1016" s="3">
        <f>C1016*Расчет!E1030</f>
        <v>0</v>
      </c>
      <c r="E1016" s="3">
        <f t="shared" si="121"/>
        <v>0</v>
      </c>
      <c r="F1016" s="3">
        <f>E1016*Расчет!E1030</f>
        <v>0</v>
      </c>
      <c r="G1016" s="3">
        <f>IF(Расчет!M1030="",'ФОРМУЛЫ!'!E1016*(100+Расчет!$M$28)/100,'ФОРМУЛЫ!'!E1016*(100+Расчет!M1030)/100)</f>
        <v>0</v>
      </c>
      <c r="H1016" s="7">
        <f>IF(Расчет!M1030="",ROUND(Расчет!K1030*(1+Расчет!$M$28/100),0),ROUND(Расчет!K1030*(1+Расчет!M1030/100),0))</f>
        <v>0</v>
      </c>
      <c r="I1016" s="7">
        <f>IF(Расчет!M1030="",(Расчет!$M$28+100)/100,(Расчет!M1030+100)/100)</f>
        <v>1.2</v>
      </c>
      <c r="J1016" s="5">
        <f>IF(Расчет!P1030="",IF($O$16=0,'ФОРМУЛЫ!'!H1016,ROUND(Расчет!K1030*'ФОРМУЛЫ!'!I1016+L1016,0)),Расчет!P1030)</f>
        <v>0</v>
      </c>
      <c r="K1016" s="5">
        <f>J1016*Расчет!E1030</f>
        <v>0</v>
      </c>
      <c r="L1016" s="3">
        <f>IF($O$16=0,0,$M$16*(Расчет!K1030/$O$16))</f>
        <v>0</v>
      </c>
      <c r="O1016" s="3">
        <f>IF(Расчет!P1030=0,Расчет!L1030,0)</f>
        <v>0</v>
      </c>
      <c r="P1016" s="12">
        <f t="shared" si="122"/>
        <v>0</v>
      </c>
      <c r="Q1016" s="3">
        <f>IF(Расчет!H1030='ФОРМУЛЫ!'!$B$5,'ФОРМУЛЫ!'!A1016,0)</f>
        <v>0</v>
      </c>
      <c r="R1016" s="3">
        <f>IF(Расчет!H1030='ФОРМУЛЫ!'!$B$4,'ФОРМУЛЫ!'!A1016,0)</f>
        <v>0</v>
      </c>
      <c r="S1016" s="3">
        <f>IF(Расчет!H1030='ФОРМУЛЫ!'!$B$6,'ФОРМУЛЫ!'!A1016,0)</f>
        <v>0</v>
      </c>
      <c r="T1016" s="5">
        <f>ROUND((IF(Расчет!R1030='ФОРМУЛЫ!'!$E$3,(A1016-A1016/1.18),IF(Расчет!R1030='ФОРМУЛЫ!'!$E$4,0,IF(Расчет!R1030='ФОРМУЛЫ!'!$E$5,(A1016-A1016/1.1),X))))*Расчет!E1030,2)</f>
        <v>0</v>
      </c>
      <c r="U1016" s="3">
        <f>ROUND((IF(Расчет!R1030='ФОРМУЛЫ!'!$E$3,(J1016-J1016/1.18),IF(Расчет!R1030='ФОРМУЛЫ!'!$E$4,0,IF(Расчет!R1030='ФОРМУЛЫ!'!$E$5,(J1016-J1016/1.1),X))))*Расчет!E1030,2)</f>
        <v>0</v>
      </c>
      <c r="V1016" s="3">
        <f>ROUND((J1016-J1016/1.18)*Расчет!E1030,2)</f>
        <v>0</v>
      </c>
      <c r="W1016" s="3">
        <f>ROUND(A1016*Расчет!E1030*0.21/365,2)</f>
        <v>0</v>
      </c>
      <c r="X1016" s="3">
        <f t="shared" si="123"/>
        <v>0</v>
      </c>
      <c r="Y1016" s="3">
        <f>IF(($Q$2-Расчет!X1030)&gt;0,($Q$2-Расчет!X1030),0)</f>
        <v>0</v>
      </c>
      <c r="Z1016" s="3">
        <f t="shared" si="124"/>
        <v>0</v>
      </c>
      <c r="AA1016" s="3">
        <f>IF(IF(Y1016&gt;0,$Q$3-$Q$2,$Q$3-Расчет!X1030)&gt;0,IF(Y1016&gt;0,$Q$3-$Q$2,$Q$3-Расчет!X1030),0)</f>
        <v>0</v>
      </c>
      <c r="AB1016" s="3">
        <f t="shared" si="125"/>
        <v>0</v>
      </c>
      <c r="AC1016" s="3">
        <f>IF(IF(AA1016&gt;0,$Q$4-$Q$3,$Q$4-Расчет!X1030)&gt;0,IF(AA1016&gt;0,$Q$4-$Q$3,$Q$4-Расчет!X1030),0)</f>
        <v>0</v>
      </c>
      <c r="AD1016" s="3">
        <f t="shared" si="126"/>
        <v>0</v>
      </c>
      <c r="AE1016" s="3">
        <f>IF(IF(AC1016&gt;0,$Q$5-$Q$4,$Q$5-Расчет!X1030)&gt;0,IF(AC1016&gt;0,$Q$5-$Q$4,$Q$5-Расчет!X1030),0)</f>
        <v>0</v>
      </c>
      <c r="AF1016" s="3">
        <f t="shared" si="127"/>
        <v>0</v>
      </c>
      <c r="AG1016" s="3">
        <f>IF(IF(AE1016&gt;0,$Q$6-$Q$5,$Q$6-Расчет!X1030)&gt;0,IF(AE1016&gt;0,$Q$6-$Q$5,$Q$6-Расчет!X1030),0)</f>
        <v>0</v>
      </c>
      <c r="AH1016" s="3">
        <f t="shared" si="128"/>
        <v>0</v>
      </c>
    </row>
    <row r="1017" spans="1:34" x14ac:dyDescent="0.25">
      <c r="A1017" s="3">
        <f>IF(Расчет!H1031='ФОРМУЛЫ!'!$B$4,Расчет!G1031*Расчет!$N$28,IF(Расчет!H1031='ФОРМУЛЫ!'!$B$5,Расчет!G1031,IF(Расчет!H1031='ФОРМУЛЫ!'!$B$6,Расчет!G1031*Расчет!$O$28,0)))</f>
        <v>0</v>
      </c>
      <c r="B1017" s="3">
        <f>A1017*Расчет!E1031</f>
        <v>0</v>
      </c>
      <c r="C1017" s="3">
        <f>IF(Расчет!J1031='ФОРМУЛЫ!'!$B$3,Расчет!G1031*Расчет!I1031/100,IF(Расчет!J1031='ФОРМУЛЫ!'!$B$4,Расчет!I1031*Расчет!$N$28,IF(Расчет!J1031='ФОРМУЛЫ!'!$B$5,Расчет!I1031,IF(Расчет!J1031='ФОРМУЛЫ!'!$B$6,Расчет!I1031*Расчет!$O$28,0))))</f>
        <v>0</v>
      </c>
      <c r="D1017" s="3">
        <f>C1017*Расчет!E1031</f>
        <v>0</v>
      </c>
      <c r="E1017" s="3">
        <f t="shared" si="121"/>
        <v>0</v>
      </c>
      <c r="F1017" s="3">
        <f>E1017*Расчет!E1031</f>
        <v>0</v>
      </c>
      <c r="G1017" s="3">
        <f>IF(Расчет!M1031="",'ФОРМУЛЫ!'!E1017*(100+Расчет!$M$28)/100,'ФОРМУЛЫ!'!E1017*(100+Расчет!M1031)/100)</f>
        <v>0</v>
      </c>
      <c r="H1017" s="7">
        <f>IF(Расчет!M1031="",ROUND(Расчет!K1031*(1+Расчет!$M$28/100),0),ROUND(Расчет!K1031*(1+Расчет!M1031/100),0))</f>
        <v>0</v>
      </c>
      <c r="I1017" s="7">
        <f>IF(Расчет!M1031="",(Расчет!$M$28+100)/100,(Расчет!M1031+100)/100)</f>
        <v>1.2</v>
      </c>
      <c r="J1017" s="5">
        <f>IF(Расчет!P1031="",IF($O$16=0,'ФОРМУЛЫ!'!H1017,ROUND(Расчет!K1031*'ФОРМУЛЫ!'!I1017+L1017,0)),Расчет!P1031)</f>
        <v>0</v>
      </c>
      <c r="K1017" s="5">
        <f>J1017*Расчет!E1031</f>
        <v>0</v>
      </c>
      <c r="L1017" s="3">
        <f>IF($O$16=0,0,$M$16*(Расчет!K1031/$O$16))</f>
        <v>0</v>
      </c>
      <c r="O1017" s="3">
        <f>IF(Расчет!P1031=0,Расчет!L1031,0)</f>
        <v>0</v>
      </c>
      <c r="P1017" s="12">
        <f t="shared" si="122"/>
        <v>0</v>
      </c>
      <c r="Q1017" s="3">
        <f>IF(Расчет!H1031='ФОРМУЛЫ!'!$B$5,'ФОРМУЛЫ!'!A1017,0)</f>
        <v>0</v>
      </c>
      <c r="R1017" s="3">
        <f>IF(Расчет!H1031='ФОРМУЛЫ!'!$B$4,'ФОРМУЛЫ!'!A1017,0)</f>
        <v>0</v>
      </c>
      <c r="S1017" s="3">
        <f>IF(Расчет!H1031='ФОРМУЛЫ!'!$B$6,'ФОРМУЛЫ!'!A1017,0)</f>
        <v>0</v>
      </c>
      <c r="T1017" s="5">
        <f>ROUND((IF(Расчет!R1031='ФОРМУЛЫ!'!$E$3,(A1017-A1017/1.18),IF(Расчет!R1031='ФОРМУЛЫ!'!$E$4,0,IF(Расчет!R1031='ФОРМУЛЫ!'!$E$5,(A1017-A1017/1.1),X))))*Расчет!E1031,2)</f>
        <v>0</v>
      </c>
      <c r="U1017" s="3">
        <f>ROUND((IF(Расчет!R1031='ФОРМУЛЫ!'!$E$3,(J1017-J1017/1.18),IF(Расчет!R1031='ФОРМУЛЫ!'!$E$4,0,IF(Расчет!R1031='ФОРМУЛЫ!'!$E$5,(J1017-J1017/1.1),X))))*Расчет!E1031,2)</f>
        <v>0</v>
      </c>
      <c r="V1017" s="3">
        <f>ROUND((J1017-J1017/1.18)*Расчет!E1031,2)</f>
        <v>0</v>
      </c>
      <c r="W1017" s="3">
        <f>ROUND(A1017*Расчет!E1031*0.21/365,2)</f>
        <v>0</v>
      </c>
      <c r="X1017" s="3">
        <f t="shared" si="123"/>
        <v>0</v>
      </c>
      <c r="Y1017" s="3">
        <f>IF(($Q$2-Расчет!X1031)&gt;0,($Q$2-Расчет!X1031),0)</f>
        <v>0</v>
      </c>
      <c r="Z1017" s="3">
        <f t="shared" si="124"/>
        <v>0</v>
      </c>
      <c r="AA1017" s="3">
        <f>IF(IF(Y1017&gt;0,$Q$3-$Q$2,$Q$3-Расчет!X1031)&gt;0,IF(Y1017&gt;0,$Q$3-$Q$2,$Q$3-Расчет!X1031),0)</f>
        <v>0</v>
      </c>
      <c r="AB1017" s="3">
        <f t="shared" si="125"/>
        <v>0</v>
      </c>
      <c r="AC1017" s="3">
        <f>IF(IF(AA1017&gt;0,$Q$4-$Q$3,$Q$4-Расчет!X1031)&gt;0,IF(AA1017&gt;0,$Q$4-$Q$3,$Q$4-Расчет!X1031),0)</f>
        <v>0</v>
      </c>
      <c r="AD1017" s="3">
        <f t="shared" si="126"/>
        <v>0</v>
      </c>
      <c r="AE1017" s="3">
        <f>IF(IF(AC1017&gt;0,$Q$5-$Q$4,$Q$5-Расчет!X1031)&gt;0,IF(AC1017&gt;0,$Q$5-$Q$4,$Q$5-Расчет!X1031),0)</f>
        <v>0</v>
      </c>
      <c r="AF1017" s="3">
        <f t="shared" si="127"/>
        <v>0</v>
      </c>
      <c r="AG1017" s="3">
        <f>IF(IF(AE1017&gt;0,$Q$6-$Q$5,$Q$6-Расчет!X1031)&gt;0,IF(AE1017&gt;0,$Q$6-$Q$5,$Q$6-Расчет!X1031),0)</f>
        <v>0</v>
      </c>
      <c r="AH1017" s="3">
        <f t="shared" si="128"/>
        <v>0</v>
      </c>
    </row>
    <row r="1018" spans="1:34" x14ac:dyDescent="0.25">
      <c r="A1018" s="3">
        <f>IF(Расчет!H1032='ФОРМУЛЫ!'!$B$4,Расчет!G1032*Расчет!$N$28,IF(Расчет!H1032='ФОРМУЛЫ!'!$B$5,Расчет!G1032,IF(Расчет!H1032='ФОРМУЛЫ!'!$B$6,Расчет!G1032*Расчет!$O$28,0)))</f>
        <v>0</v>
      </c>
      <c r="B1018" s="3">
        <f>A1018*Расчет!E1032</f>
        <v>0</v>
      </c>
      <c r="C1018" s="3">
        <f>IF(Расчет!J1032='ФОРМУЛЫ!'!$B$3,Расчет!G1032*Расчет!I1032/100,IF(Расчет!J1032='ФОРМУЛЫ!'!$B$4,Расчет!I1032*Расчет!$N$28,IF(Расчет!J1032='ФОРМУЛЫ!'!$B$5,Расчет!I1032,IF(Расчет!J1032='ФОРМУЛЫ!'!$B$6,Расчет!I1032*Расчет!$O$28,0))))</f>
        <v>0</v>
      </c>
      <c r="D1018" s="3">
        <f>C1018*Расчет!E1032</f>
        <v>0</v>
      </c>
      <c r="E1018" s="3">
        <f t="shared" si="121"/>
        <v>0</v>
      </c>
      <c r="F1018" s="3">
        <f>E1018*Расчет!E1032</f>
        <v>0</v>
      </c>
      <c r="G1018" s="3">
        <f>IF(Расчет!M1032="",'ФОРМУЛЫ!'!E1018*(100+Расчет!$M$28)/100,'ФОРМУЛЫ!'!E1018*(100+Расчет!M1032)/100)</f>
        <v>0</v>
      </c>
      <c r="H1018" s="7">
        <f>IF(Расчет!M1032="",ROUND(Расчет!K1032*(1+Расчет!$M$28/100),0),ROUND(Расчет!K1032*(1+Расчет!M1032/100),0))</f>
        <v>0</v>
      </c>
      <c r="I1018" s="7">
        <f>IF(Расчет!M1032="",(Расчет!$M$28+100)/100,(Расчет!M1032+100)/100)</f>
        <v>1.2</v>
      </c>
      <c r="J1018" s="5">
        <f>IF(Расчет!P1032="",IF($O$16=0,'ФОРМУЛЫ!'!H1018,ROUND(Расчет!K1032*'ФОРМУЛЫ!'!I1018+L1018,0)),Расчет!P1032)</f>
        <v>0</v>
      </c>
      <c r="K1018" s="5">
        <f>J1018*Расчет!E1032</f>
        <v>0</v>
      </c>
      <c r="L1018" s="3">
        <f>IF($O$16=0,0,$M$16*(Расчет!K1032/$O$16))</f>
        <v>0</v>
      </c>
      <c r="O1018" s="3">
        <f>IF(Расчет!P1032=0,Расчет!L1032,0)</f>
        <v>0</v>
      </c>
      <c r="P1018" s="12">
        <f t="shared" si="122"/>
        <v>0</v>
      </c>
      <c r="Q1018" s="3">
        <f>IF(Расчет!H1032='ФОРМУЛЫ!'!$B$5,'ФОРМУЛЫ!'!A1018,0)</f>
        <v>0</v>
      </c>
      <c r="R1018" s="3">
        <f>IF(Расчет!H1032='ФОРМУЛЫ!'!$B$4,'ФОРМУЛЫ!'!A1018,0)</f>
        <v>0</v>
      </c>
      <c r="S1018" s="3">
        <f>IF(Расчет!H1032='ФОРМУЛЫ!'!$B$6,'ФОРМУЛЫ!'!A1018,0)</f>
        <v>0</v>
      </c>
      <c r="T1018" s="5">
        <f>ROUND((IF(Расчет!R1032='ФОРМУЛЫ!'!$E$3,(A1018-A1018/1.18),IF(Расчет!R1032='ФОРМУЛЫ!'!$E$4,0,IF(Расчет!R1032='ФОРМУЛЫ!'!$E$5,(A1018-A1018/1.1),X))))*Расчет!E1032,2)</f>
        <v>0</v>
      </c>
      <c r="U1018" s="3">
        <f>ROUND((IF(Расчет!R1032='ФОРМУЛЫ!'!$E$3,(J1018-J1018/1.18),IF(Расчет!R1032='ФОРМУЛЫ!'!$E$4,0,IF(Расчет!R1032='ФОРМУЛЫ!'!$E$5,(J1018-J1018/1.1),X))))*Расчет!E1032,2)</f>
        <v>0</v>
      </c>
      <c r="V1018" s="3">
        <f>ROUND((J1018-J1018/1.18)*Расчет!E1032,2)</f>
        <v>0</v>
      </c>
      <c r="W1018" s="3">
        <f>ROUND(A1018*Расчет!E1032*0.21/365,2)</f>
        <v>0</v>
      </c>
      <c r="X1018" s="3">
        <f t="shared" si="123"/>
        <v>0</v>
      </c>
      <c r="Y1018" s="3">
        <f>IF(($Q$2-Расчет!X1032)&gt;0,($Q$2-Расчет!X1032),0)</f>
        <v>0</v>
      </c>
      <c r="Z1018" s="3">
        <f t="shared" si="124"/>
        <v>0</v>
      </c>
      <c r="AA1018" s="3">
        <f>IF(IF(Y1018&gt;0,$Q$3-$Q$2,$Q$3-Расчет!X1032)&gt;0,IF(Y1018&gt;0,$Q$3-$Q$2,$Q$3-Расчет!X1032),0)</f>
        <v>0</v>
      </c>
      <c r="AB1018" s="3">
        <f t="shared" si="125"/>
        <v>0</v>
      </c>
      <c r="AC1018" s="3">
        <f>IF(IF(AA1018&gt;0,$Q$4-$Q$3,$Q$4-Расчет!X1032)&gt;0,IF(AA1018&gt;0,$Q$4-$Q$3,$Q$4-Расчет!X1032),0)</f>
        <v>0</v>
      </c>
      <c r="AD1018" s="3">
        <f t="shared" si="126"/>
        <v>0</v>
      </c>
      <c r="AE1018" s="3">
        <f>IF(IF(AC1018&gt;0,$Q$5-$Q$4,$Q$5-Расчет!X1032)&gt;0,IF(AC1018&gt;0,$Q$5-$Q$4,$Q$5-Расчет!X1032),0)</f>
        <v>0</v>
      </c>
      <c r="AF1018" s="3">
        <f t="shared" si="127"/>
        <v>0</v>
      </c>
      <c r="AG1018" s="3">
        <f>IF(IF(AE1018&gt;0,$Q$6-$Q$5,$Q$6-Расчет!X1032)&gt;0,IF(AE1018&gt;0,$Q$6-$Q$5,$Q$6-Расчет!X1032),0)</f>
        <v>0</v>
      </c>
      <c r="AH1018" s="3">
        <f t="shared" si="128"/>
        <v>0</v>
      </c>
    </row>
    <row r="1019" spans="1:34" x14ac:dyDescent="0.25">
      <c r="A1019" s="3">
        <f>IF(Расчет!H1033='ФОРМУЛЫ!'!$B$4,Расчет!G1033*Расчет!$N$28,IF(Расчет!H1033='ФОРМУЛЫ!'!$B$5,Расчет!G1033,IF(Расчет!H1033='ФОРМУЛЫ!'!$B$6,Расчет!G1033*Расчет!$O$28,0)))</f>
        <v>0</v>
      </c>
      <c r="B1019" s="3">
        <f>A1019*Расчет!E1033</f>
        <v>0</v>
      </c>
      <c r="C1019" s="3">
        <f>IF(Расчет!J1033='ФОРМУЛЫ!'!$B$3,Расчет!G1033*Расчет!I1033/100,IF(Расчет!J1033='ФОРМУЛЫ!'!$B$4,Расчет!I1033*Расчет!$N$28,IF(Расчет!J1033='ФОРМУЛЫ!'!$B$5,Расчет!I1033,IF(Расчет!J1033='ФОРМУЛЫ!'!$B$6,Расчет!I1033*Расчет!$O$28,0))))</f>
        <v>0</v>
      </c>
      <c r="D1019" s="3">
        <f>C1019*Расчет!E1033</f>
        <v>0</v>
      </c>
      <c r="E1019" s="3">
        <f t="shared" si="121"/>
        <v>0</v>
      </c>
      <c r="F1019" s="3">
        <f>E1019*Расчет!E1033</f>
        <v>0</v>
      </c>
      <c r="G1019" s="3">
        <f>IF(Расчет!M1033="",'ФОРМУЛЫ!'!E1019*(100+Расчет!$M$28)/100,'ФОРМУЛЫ!'!E1019*(100+Расчет!M1033)/100)</f>
        <v>0</v>
      </c>
      <c r="H1019" s="7">
        <f>IF(Расчет!M1033="",ROUND(Расчет!K1033*(1+Расчет!$M$28/100),0),ROUND(Расчет!K1033*(1+Расчет!M1033/100),0))</f>
        <v>0</v>
      </c>
      <c r="I1019" s="7">
        <f>IF(Расчет!M1033="",(Расчет!$M$28+100)/100,(Расчет!M1033+100)/100)</f>
        <v>1.2</v>
      </c>
      <c r="J1019" s="5">
        <f>IF(Расчет!P1033="",IF($O$16=0,'ФОРМУЛЫ!'!H1019,ROUND(Расчет!K1033*'ФОРМУЛЫ!'!I1019+L1019,0)),Расчет!P1033)</f>
        <v>0</v>
      </c>
      <c r="K1019" s="5">
        <f>J1019*Расчет!E1033</f>
        <v>0</v>
      </c>
      <c r="L1019" s="3">
        <f>IF($O$16=0,0,$M$16*(Расчет!K1033/$O$16))</f>
        <v>0</v>
      </c>
      <c r="O1019" s="3">
        <f>IF(Расчет!P1033=0,Расчет!L1033,0)</f>
        <v>0</v>
      </c>
      <c r="P1019" s="12">
        <f t="shared" si="122"/>
        <v>0</v>
      </c>
      <c r="Q1019" s="3">
        <f>IF(Расчет!H1033='ФОРМУЛЫ!'!$B$5,'ФОРМУЛЫ!'!A1019,0)</f>
        <v>0</v>
      </c>
      <c r="R1019" s="3">
        <f>IF(Расчет!H1033='ФОРМУЛЫ!'!$B$4,'ФОРМУЛЫ!'!A1019,0)</f>
        <v>0</v>
      </c>
      <c r="S1019" s="3">
        <f>IF(Расчет!H1033='ФОРМУЛЫ!'!$B$6,'ФОРМУЛЫ!'!A1019,0)</f>
        <v>0</v>
      </c>
      <c r="T1019" s="5">
        <f>ROUND((IF(Расчет!R1033='ФОРМУЛЫ!'!$E$3,(A1019-A1019/1.18),IF(Расчет!R1033='ФОРМУЛЫ!'!$E$4,0,IF(Расчет!R1033='ФОРМУЛЫ!'!$E$5,(A1019-A1019/1.1),X))))*Расчет!E1033,2)</f>
        <v>0</v>
      </c>
      <c r="U1019" s="3">
        <f>ROUND((IF(Расчет!R1033='ФОРМУЛЫ!'!$E$3,(J1019-J1019/1.18),IF(Расчет!R1033='ФОРМУЛЫ!'!$E$4,0,IF(Расчет!R1033='ФОРМУЛЫ!'!$E$5,(J1019-J1019/1.1),X))))*Расчет!E1033,2)</f>
        <v>0</v>
      </c>
      <c r="V1019" s="3">
        <f>ROUND((J1019-J1019/1.18)*Расчет!E1033,2)</f>
        <v>0</v>
      </c>
      <c r="W1019" s="3">
        <f>ROUND(A1019*Расчет!E1033*0.21/365,2)</f>
        <v>0</v>
      </c>
      <c r="X1019" s="3">
        <f t="shared" si="123"/>
        <v>0</v>
      </c>
      <c r="Y1019" s="3">
        <f>IF(($Q$2-Расчет!X1033)&gt;0,($Q$2-Расчет!X1033),0)</f>
        <v>0</v>
      </c>
      <c r="Z1019" s="3">
        <f t="shared" si="124"/>
        <v>0</v>
      </c>
      <c r="AA1019" s="3">
        <f>IF(IF(Y1019&gt;0,$Q$3-$Q$2,$Q$3-Расчет!X1033)&gt;0,IF(Y1019&gt;0,$Q$3-$Q$2,$Q$3-Расчет!X1033),0)</f>
        <v>0</v>
      </c>
      <c r="AB1019" s="3">
        <f t="shared" si="125"/>
        <v>0</v>
      </c>
      <c r="AC1019" s="3">
        <f>IF(IF(AA1019&gt;0,$Q$4-$Q$3,$Q$4-Расчет!X1033)&gt;0,IF(AA1019&gt;0,$Q$4-$Q$3,$Q$4-Расчет!X1033),0)</f>
        <v>0</v>
      </c>
      <c r="AD1019" s="3">
        <f t="shared" si="126"/>
        <v>0</v>
      </c>
      <c r="AE1019" s="3">
        <f>IF(IF(AC1019&gt;0,$Q$5-$Q$4,$Q$5-Расчет!X1033)&gt;0,IF(AC1019&gt;0,$Q$5-$Q$4,$Q$5-Расчет!X1033),0)</f>
        <v>0</v>
      </c>
      <c r="AF1019" s="3">
        <f t="shared" si="127"/>
        <v>0</v>
      </c>
      <c r="AG1019" s="3">
        <f>IF(IF(AE1019&gt;0,$Q$6-$Q$5,$Q$6-Расчет!X1033)&gt;0,IF(AE1019&gt;0,$Q$6-$Q$5,$Q$6-Расчет!X1033),0)</f>
        <v>0</v>
      </c>
      <c r="AH1019" s="3">
        <f t="shared" si="128"/>
        <v>0</v>
      </c>
    </row>
    <row r="1020" spans="1:34" x14ac:dyDescent="0.25">
      <c r="A1020" s="3">
        <f>IF(Расчет!H1034='ФОРМУЛЫ!'!$B$4,Расчет!G1034*Расчет!$N$28,IF(Расчет!H1034='ФОРМУЛЫ!'!$B$5,Расчет!G1034,IF(Расчет!H1034='ФОРМУЛЫ!'!$B$6,Расчет!G1034*Расчет!$O$28,0)))</f>
        <v>0</v>
      </c>
      <c r="B1020" s="3">
        <f>A1020*Расчет!E1034</f>
        <v>0</v>
      </c>
      <c r="C1020" s="3">
        <f>IF(Расчет!J1034='ФОРМУЛЫ!'!$B$3,Расчет!G1034*Расчет!I1034/100,IF(Расчет!J1034='ФОРМУЛЫ!'!$B$4,Расчет!I1034*Расчет!$N$28,IF(Расчет!J1034='ФОРМУЛЫ!'!$B$5,Расчет!I1034,IF(Расчет!J1034='ФОРМУЛЫ!'!$B$6,Расчет!I1034*Расчет!$O$28,0))))</f>
        <v>0</v>
      </c>
      <c r="D1020" s="3">
        <f>C1020*Расчет!E1034</f>
        <v>0</v>
      </c>
      <c r="E1020" s="3">
        <f t="shared" si="121"/>
        <v>0</v>
      </c>
      <c r="F1020" s="3">
        <f>E1020*Расчет!E1034</f>
        <v>0</v>
      </c>
      <c r="G1020" s="3">
        <f>IF(Расчет!M1034="",'ФОРМУЛЫ!'!E1020*(100+Расчет!$M$28)/100,'ФОРМУЛЫ!'!E1020*(100+Расчет!M1034)/100)</f>
        <v>0</v>
      </c>
      <c r="H1020" s="7">
        <f>IF(Расчет!M1034="",ROUND(Расчет!K1034*(1+Расчет!$M$28/100),0),ROUND(Расчет!K1034*(1+Расчет!M1034/100),0))</f>
        <v>0</v>
      </c>
      <c r="I1020" s="7">
        <f>IF(Расчет!M1034="",(Расчет!$M$28+100)/100,(Расчет!M1034+100)/100)</f>
        <v>1.2</v>
      </c>
      <c r="J1020" s="5">
        <f>IF(Расчет!P1034="",IF($O$16=0,'ФОРМУЛЫ!'!H1020,ROUND(Расчет!K1034*'ФОРМУЛЫ!'!I1020+L1020,0)),Расчет!P1034)</f>
        <v>0</v>
      </c>
      <c r="K1020" s="5">
        <f>J1020*Расчет!E1034</f>
        <v>0</v>
      </c>
      <c r="L1020" s="3">
        <f>IF($O$16=0,0,$M$16*(Расчет!K1034/$O$16))</f>
        <v>0</v>
      </c>
      <c r="O1020" s="3">
        <f>IF(Расчет!P1034=0,Расчет!L1034,0)</f>
        <v>0</v>
      </c>
      <c r="P1020" s="12">
        <f t="shared" si="122"/>
        <v>0</v>
      </c>
      <c r="Q1020" s="3">
        <f>IF(Расчет!H1034='ФОРМУЛЫ!'!$B$5,'ФОРМУЛЫ!'!A1020,0)</f>
        <v>0</v>
      </c>
      <c r="R1020" s="3">
        <f>IF(Расчет!H1034='ФОРМУЛЫ!'!$B$4,'ФОРМУЛЫ!'!A1020,0)</f>
        <v>0</v>
      </c>
      <c r="S1020" s="3">
        <f>IF(Расчет!H1034='ФОРМУЛЫ!'!$B$6,'ФОРМУЛЫ!'!A1020,0)</f>
        <v>0</v>
      </c>
      <c r="T1020" s="5">
        <f>ROUND((IF(Расчет!R1034='ФОРМУЛЫ!'!$E$3,(A1020-A1020/1.18),IF(Расчет!R1034='ФОРМУЛЫ!'!$E$4,0,IF(Расчет!R1034='ФОРМУЛЫ!'!$E$5,(A1020-A1020/1.1),X))))*Расчет!E1034,2)</f>
        <v>0</v>
      </c>
      <c r="U1020" s="3">
        <f>ROUND((IF(Расчет!R1034='ФОРМУЛЫ!'!$E$3,(J1020-J1020/1.18),IF(Расчет!R1034='ФОРМУЛЫ!'!$E$4,0,IF(Расчет!R1034='ФОРМУЛЫ!'!$E$5,(J1020-J1020/1.1),X))))*Расчет!E1034,2)</f>
        <v>0</v>
      </c>
      <c r="V1020" s="3">
        <f>ROUND((J1020-J1020/1.18)*Расчет!E1034,2)</f>
        <v>0</v>
      </c>
      <c r="W1020" s="3">
        <f>ROUND(A1020*Расчет!E1034*0.21/365,2)</f>
        <v>0</v>
      </c>
      <c r="X1020" s="3">
        <f t="shared" si="123"/>
        <v>0</v>
      </c>
      <c r="Y1020" s="3">
        <f>IF(($Q$2-Расчет!X1034)&gt;0,($Q$2-Расчет!X1034),0)</f>
        <v>0</v>
      </c>
      <c r="Z1020" s="3">
        <f t="shared" si="124"/>
        <v>0</v>
      </c>
      <c r="AA1020" s="3">
        <f>IF(IF(Y1020&gt;0,$Q$3-$Q$2,$Q$3-Расчет!X1034)&gt;0,IF(Y1020&gt;0,$Q$3-$Q$2,$Q$3-Расчет!X1034),0)</f>
        <v>0</v>
      </c>
      <c r="AB1020" s="3">
        <f t="shared" si="125"/>
        <v>0</v>
      </c>
      <c r="AC1020" s="3">
        <f>IF(IF(AA1020&gt;0,$Q$4-$Q$3,$Q$4-Расчет!X1034)&gt;0,IF(AA1020&gt;0,$Q$4-$Q$3,$Q$4-Расчет!X1034),0)</f>
        <v>0</v>
      </c>
      <c r="AD1020" s="3">
        <f t="shared" si="126"/>
        <v>0</v>
      </c>
      <c r="AE1020" s="3">
        <f>IF(IF(AC1020&gt;0,$Q$5-$Q$4,$Q$5-Расчет!X1034)&gt;0,IF(AC1020&gt;0,$Q$5-$Q$4,$Q$5-Расчет!X1034),0)</f>
        <v>0</v>
      </c>
      <c r="AF1020" s="3">
        <f t="shared" si="127"/>
        <v>0</v>
      </c>
      <c r="AG1020" s="3">
        <f>IF(IF(AE1020&gt;0,$Q$6-$Q$5,$Q$6-Расчет!X1034)&gt;0,IF(AE1020&gt;0,$Q$6-$Q$5,$Q$6-Расчет!X1034),0)</f>
        <v>0</v>
      </c>
      <c r="AH1020" s="3">
        <f t="shared" si="128"/>
        <v>0</v>
      </c>
    </row>
    <row r="1021" spans="1:34" x14ac:dyDescent="0.25">
      <c r="A1021" s="3">
        <f>IF(Расчет!H1035='ФОРМУЛЫ!'!$B$4,Расчет!G1035*Расчет!$N$28,IF(Расчет!H1035='ФОРМУЛЫ!'!$B$5,Расчет!G1035,IF(Расчет!H1035='ФОРМУЛЫ!'!$B$6,Расчет!G1035*Расчет!$O$28,0)))</f>
        <v>0</v>
      </c>
      <c r="B1021" s="3">
        <f>A1021*Расчет!E1035</f>
        <v>0</v>
      </c>
      <c r="C1021" s="3">
        <f>IF(Расчет!J1035='ФОРМУЛЫ!'!$B$3,Расчет!G1035*Расчет!I1035/100,IF(Расчет!J1035='ФОРМУЛЫ!'!$B$4,Расчет!I1035*Расчет!$N$28,IF(Расчет!J1035='ФОРМУЛЫ!'!$B$5,Расчет!I1035,IF(Расчет!J1035='ФОРМУЛЫ!'!$B$6,Расчет!I1035*Расчет!$O$28,0))))</f>
        <v>0</v>
      </c>
      <c r="D1021" s="3">
        <f>C1021*Расчет!E1035</f>
        <v>0</v>
      </c>
      <c r="E1021" s="3">
        <f t="shared" si="121"/>
        <v>0</v>
      </c>
      <c r="F1021" s="3">
        <f>E1021*Расчет!E1035</f>
        <v>0</v>
      </c>
      <c r="G1021" s="3">
        <f>IF(Расчет!M1035="",'ФОРМУЛЫ!'!E1021*(100+Расчет!$M$28)/100,'ФОРМУЛЫ!'!E1021*(100+Расчет!M1035)/100)</f>
        <v>0</v>
      </c>
      <c r="H1021" s="7">
        <f>IF(Расчет!M1035="",ROUND(Расчет!K1035*(1+Расчет!$M$28/100),0),ROUND(Расчет!K1035*(1+Расчет!M1035/100),0))</f>
        <v>0</v>
      </c>
      <c r="I1021" s="7">
        <f>IF(Расчет!M1035="",(Расчет!$M$28+100)/100,(Расчет!M1035+100)/100)</f>
        <v>1.2</v>
      </c>
      <c r="J1021" s="5">
        <f>IF(Расчет!P1035="",IF($O$16=0,'ФОРМУЛЫ!'!H1021,ROUND(Расчет!K1035*'ФОРМУЛЫ!'!I1021+L1021,0)),Расчет!P1035)</f>
        <v>0</v>
      </c>
      <c r="K1021" s="5">
        <f>J1021*Расчет!E1035</f>
        <v>0</v>
      </c>
      <c r="L1021" s="3">
        <f>IF($O$16=0,0,$M$16*(Расчет!K1035/$O$16))</f>
        <v>0</v>
      </c>
      <c r="O1021" s="3">
        <f>IF(Расчет!P1035=0,Расчет!L1035,0)</f>
        <v>0</v>
      </c>
      <c r="P1021" s="12">
        <f t="shared" si="122"/>
        <v>0</v>
      </c>
      <c r="Q1021" s="3">
        <f>IF(Расчет!H1035='ФОРМУЛЫ!'!$B$5,'ФОРМУЛЫ!'!A1021,0)</f>
        <v>0</v>
      </c>
      <c r="R1021" s="3">
        <f>IF(Расчет!H1035='ФОРМУЛЫ!'!$B$4,'ФОРМУЛЫ!'!A1021,0)</f>
        <v>0</v>
      </c>
      <c r="S1021" s="3">
        <f>IF(Расчет!H1035='ФОРМУЛЫ!'!$B$6,'ФОРМУЛЫ!'!A1021,0)</f>
        <v>0</v>
      </c>
      <c r="T1021" s="5">
        <f>ROUND((IF(Расчет!R1035='ФОРМУЛЫ!'!$E$3,(A1021-A1021/1.18),IF(Расчет!R1035='ФОРМУЛЫ!'!$E$4,0,IF(Расчет!R1035='ФОРМУЛЫ!'!$E$5,(A1021-A1021/1.1),X))))*Расчет!E1035,2)</f>
        <v>0</v>
      </c>
      <c r="U1021" s="3">
        <f>ROUND((IF(Расчет!R1035='ФОРМУЛЫ!'!$E$3,(J1021-J1021/1.18),IF(Расчет!R1035='ФОРМУЛЫ!'!$E$4,0,IF(Расчет!R1035='ФОРМУЛЫ!'!$E$5,(J1021-J1021/1.1),X))))*Расчет!E1035,2)</f>
        <v>0</v>
      </c>
      <c r="V1021" s="3">
        <f>ROUND((J1021-J1021/1.18)*Расчет!E1035,2)</f>
        <v>0</v>
      </c>
      <c r="W1021" s="3">
        <f>ROUND(A1021*Расчет!E1035*0.21/365,2)</f>
        <v>0</v>
      </c>
      <c r="X1021" s="3">
        <f t="shared" si="123"/>
        <v>0</v>
      </c>
      <c r="Y1021" s="3">
        <f>IF(($Q$2-Расчет!X1035)&gt;0,($Q$2-Расчет!X1035),0)</f>
        <v>0</v>
      </c>
      <c r="Z1021" s="3">
        <f t="shared" si="124"/>
        <v>0</v>
      </c>
      <c r="AA1021" s="3">
        <f>IF(IF(Y1021&gt;0,$Q$3-$Q$2,$Q$3-Расчет!X1035)&gt;0,IF(Y1021&gt;0,$Q$3-$Q$2,$Q$3-Расчет!X1035),0)</f>
        <v>0</v>
      </c>
      <c r="AB1021" s="3">
        <f t="shared" si="125"/>
        <v>0</v>
      </c>
      <c r="AC1021" s="3">
        <f>IF(IF(AA1021&gt;0,$Q$4-$Q$3,$Q$4-Расчет!X1035)&gt;0,IF(AA1021&gt;0,$Q$4-$Q$3,$Q$4-Расчет!X1035),0)</f>
        <v>0</v>
      </c>
      <c r="AD1021" s="3">
        <f t="shared" si="126"/>
        <v>0</v>
      </c>
      <c r="AE1021" s="3">
        <f>IF(IF(AC1021&gt;0,$Q$5-$Q$4,$Q$5-Расчет!X1035)&gt;0,IF(AC1021&gt;0,$Q$5-$Q$4,$Q$5-Расчет!X1035),0)</f>
        <v>0</v>
      </c>
      <c r="AF1021" s="3">
        <f t="shared" si="127"/>
        <v>0</v>
      </c>
      <c r="AG1021" s="3">
        <f>IF(IF(AE1021&gt;0,$Q$6-$Q$5,$Q$6-Расчет!X1035)&gt;0,IF(AE1021&gt;0,$Q$6-$Q$5,$Q$6-Расчет!X1035),0)</f>
        <v>0</v>
      </c>
      <c r="AH1021" s="3">
        <f t="shared" si="128"/>
        <v>0</v>
      </c>
    </row>
    <row r="1022" spans="1:34" x14ac:dyDescent="0.25">
      <c r="A1022" s="3">
        <f>IF(Расчет!H1036='ФОРМУЛЫ!'!$B$4,Расчет!G1036*Расчет!$N$28,IF(Расчет!H1036='ФОРМУЛЫ!'!$B$5,Расчет!G1036,IF(Расчет!H1036='ФОРМУЛЫ!'!$B$6,Расчет!G1036*Расчет!$O$28,0)))</f>
        <v>0</v>
      </c>
      <c r="B1022" s="3">
        <f>A1022*Расчет!E1036</f>
        <v>0</v>
      </c>
      <c r="C1022" s="3">
        <f>IF(Расчет!J1036='ФОРМУЛЫ!'!$B$3,Расчет!G1036*Расчет!I1036/100,IF(Расчет!J1036='ФОРМУЛЫ!'!$B$4,Расчет!I1036*Расчет!$N$28,IF(Расчет!J1036='ФОРМУЛЫ!'!$B$5,Расчет!I1036,IF(Расчет!J1036='ФОРМУЛЫ!'!$B$6,Расчет!I1036*Расчет!$O$28,0))))</f>
        <v>0</v>
      </c>
      <c r="D1022" s="3">
        <f>C1022*Расчет!E1036</f>
        <v>0</v>
      </c>
      <c r="E1022" s="3">
        <f t="shared" si="121"/>
        <v>0</v>
      </c>
      <c r="F1022" s="3">
        <f>E1022*Расчет!E1036</f>
        <v>0</v>
      </c>
      <c r="G1022" s="3">
        <f>IF(Расчет!M1036="",'ФОРМУЛЫ!'!E1022*(100+Расчет!$M$28)/100,'ФОРМУЛЫ!'!E1022*(100+Расчет!M1036)/100)</f>
        <v>0</v>
      </c>
      <c r="H1022" s="7">
        <f>IF(Расчет!M1036="",ROUND(Расчет!K1036*(1+Расчет!$M$28/100),0),ROUND(Расчет!K1036*(1+Расчет!M1036/100),0))</f>
        <v>0</v>
      </c>
      <c r="I1022" s="7">
        <f>IF(Расчет!M1036="",(Расчет!$M$28+100)/100,(Расчет!M1036+100)/100)</f>
        <v>1.2</v>
      </c>
      <c r="J1022" s="5">
        <f>IF(Расчет!P1036="",IF($O$16=0,'ФОРМУЛЫ!'!H1022,ROUND(Расчет!K1036*'ФОРМУЛЫ!'!I1022+L1022,0)),Расчет!P1036)</f>
        <v>0</v>
      </c>
      <c r="K1022" s="5">
        <f>J1022*Расчет!E1036</f>
        <v>0</v>
      </c>
      <c r="L1022" s="3">
        <f>IF($O$16=0,0,$M$16*(Расчет!K1036/$O$16))</f>
        <v>0</v>
      </c>
      <c r="O1022" s="3">
        <f>IF(Расчет!P1036=0,Расчет!L1036,0)</f>
        <v>0</v>
      </c>
      <c r="P1022" s="12">
        <f t="shared" si="122"/>
        <v>0</v>
      </c>
      <c r="Q1022" s="3">
        <f>IF(Расчет!H1036='ФОРМУЛЫ!'!$B$5,'ФОРМУЛЫ!'!A1022,0)</f>
        <v>0</v>
      </c>
      <c r="R1022" s="3">
        <f>IF(Расчет!H1036='ФОРМУЛЫ!'!$B$4,'ФОРМУЛЫ!'!A1022,0)</f>
        <v>0</v>
      </c>
      <c r="S1022" s="3">
        <f>IF(Расчет!H1036='ФОРМУЛЫ!'!$B$6,'ФОРМУЛЫ!'!A1022,0)</f>
        <v>0</v>
      </c>
      <c r="T1022" s="5">
        <f>ROUND((IF(Расчет!R1036='ФОРМУЛЫ!'!$E$3,(A1022-A1022/1.18),IF(Расчет!R1036='ФОРМУЛЫ!'!$E$4,0,IF(Расчет!R1036='ФОРМУЛЫ!'!$E$5,(A1022-A1022/1.1),X))))*Расчет!E1036,2)</f>
        <v>0</v>
      </c>
      <c r="U1022" s="3">
        <f>ROUND((IF(Расчет!R1036='ФОРМУЛЫ!'!$E$3,(J1022-J1022/1.18),IF(Расчет!R1036='ФОРМУЛЫ!'!$E$4,0,IF(Расчет!R1036='ФОРМУЛЫ!'!$E$5,(J1022-J1022/1.1),X))))*Расчет!E1036,2)</f>
        <v>0</v>
      </c>
      <c r="V1022" s="3">
        <f>ROUND((J1022-J1022/1.18)*Расчет!E1036,2)</f>
        <v>0</v>
      </c>
      <c r="W1022" s="3">
        <f>ROUND(A1022*Расчет!E1036*0.21/365,2)</f>
        <v>0</v>
      </c>
      <c r="X1022" s="3">
        <f t="shared" si="123"/>
        <v>0</v>
      </c>
      <c r="Y1022" s="3">
        <f>IF(($Q$2-Расчет!X1036)&gt;0,($Q$2-Расчет!X1036),0)</f>
        <v>0</v>
      </c>
      <c r="Z1022" s="3">
        <f t="shared" si="124"/>
        <v>0</v>
      </c>
      <c r="AA1022" s="3">
        <f>IF(IF(Y1022&gt;0,$Q$3-$Q$2,$Q$3-Расчет!X1036)&gt;0,IF(Y1022&gt;0,$Q$3-$Q$2,$Q$3-Расчет!X1036),0)</f>
        <v>0</v>
      </c>
      <c r="AB1022" s="3">
        <f t="shared" si="125"/>
        <v>0</v>
      </c>
      <c r="AC1022" s="3">
        <f>IF(IF(AA1022&gt;0,$Q$4-$Q$3,$Q$4-Расчет!X1036)&gt;0,IF(AA1022&gt;0,$Q$4-$Q$3,$Q$4-Расчет!X1036),0)</f>
        <v>0</v>
      </c>
      <c r="AD1022" s="3">
        <f t="shared" si="126"/>
        <v>0</v>
      </c>
      <c r="AE1022" s="3">
        <f>IF(IF(AC1022&gt;0,$Q$5-$Q$4,$Q$5-Расчет!X1036)&gt;0,IF(AC1022&gt;0,$Q$5-$Q$4,$Q$5-Расчет!X1036),0)</f>
        <v>0</v>
      </c>
      <c r="AF1022" s="3">
        <f t="shared" si="127"/>
        <v>0</v>
      </c>
      <c r="AG1022" s="3">
        <f>IF(IF(AE1022&gt;0,$Q$6-$Q$5,$Q$6-Расчет!X1036)&gt;0,IF(AE1022&gt;0,$Q$6-$Q$5,$Q$6-Расчет!X1036),0)</f>
        <v>0</v>
      </c>
      <c r="AH1022" s="3">
        <f t="shared" si="128"/>
        <v>0</v>
      </c>
    </row>
    <row r="1023" spans="1:34" x14ac:dyDescent="0.25">
      <c r="A1023" s="3">
        <f>IF(Расчет!H1037='ФОРМУЛЫ!'!$B$4,Расчет!G1037*Расчет!$N$28,IF(Расчет!H1037='ФОРМУЛЫ!'!$B$5,Расчет!G1037,IF(Расчет!H1037='ФОРМУЛЫ!'!$B$6,Расчет!G1037*Расчет!$O$28,0)))</f>
        <v>0</v>
      </c>
      <c r="B1023" s="3">
        <f>A1023*Расчет!E1037</f>
        <v>0</v>
      </c>
      <c r="C1023" s="3">
        <f>IF(Расчет!J1037='ФОРМУЛЫ!'!$B$3,Расчет!G1037*Расчет!I1037/100,IF(Расчет!J1037='ФОРМУЛЫ!'!$B$4,Расчет!I1037*Расчет!$N$28,IF(Расчет!J1037='ФОРМУЛЫ!'!$B$5,Расчет!I1037,IF(Расчет!J1037='ФОРМУЛЫ!'!$B$6,Расчет!I1037*Расчет!$O$28,0))))</f>
        <v>0</v>
      </c>
      <c r="D1023" s="3">
        <f>C1023*Расчет!E1037</f>
        <v>0</v>
      </c>
      <c r="E1023" s="3">
        <f t="shared" si="121"/>
        <v>0</v>
      </c>
      <c r="F1023" s="3">
        <f>E1023*Расчет!E1037</f>
        <v>0</v>
      </c>
      <c r="G1023" s="3">
        <f>IF(Расчет!M1037="",'ФОРМУЛЫ!'!E1023*(100+Расчет!$M$28)/100,'ФОРМУЛЫ!'!E1023*(100+Расчет!M1037)/100)</f>
        <v>0</v>
      </c>
      <c r="H1023" s="7">
        <f>IF(Расчет!M1037="",ROUND(Расчет!K1037*(1+Расчет!$M$28/100),0),ROUND(Расчет!K1037*(1+Расчет!M1037/100),0))</f>
        <v>0</v>
      </c>
      <c r="I1023" s="7">
        <f>IF(Расчет!M1037="",(Расчет!$M$28+100)/100,(Расчет!M1037+100)/100)</f>
        <v>1.2</v>
      </c>
      <c r="J1023" s="5">
        <f>IF(Расчет!P1037="",IF($O$16=0,'ФОРМУЛЫ!'!H1023,ROUND(Расчет!K1037*'ФОРМУЛЫ!'!I1023+L1023,0)),Расчет!P1037)</f>
        <v>0</v>
      </c>
      <c r="K1023" s="5">
        <f>J1023*Расчет!E1037</f>
        <v>0</v>
      </c>
      <c r="L1023" s="3">
        <f>IF($O$16=0,0,$M$16*(Расчет!K1037/$O$16))</f>
        <v>0</v>
      </c>
      <c r="O1023" s="3">
        <f>IF(Расчет!P1037=0,Расчет!L1037,0)</f>
        <v>0</v>
      </c>
      <c r="P1023" s="12">
        <f t="shared" si="122"/>
        <v>0</v>
      </c>
      <c r="Q1023" s="3">
        <f>IF(Расчет!H1037='ФОРМУЛЫ!'!$B$5,'ФОРМУЛЫ!'!A1023,0)</f>
        <v>0</v>
      </c>
      <c r="R1023" s="3">
        <f>IF(Расчет!H1037='ФОРМУЛЫ!'!$B$4,'ФОРМУЛЫ!'!A1023,0)</f>
        <v>0</v>
      </c>
      <c r="S1023" s="3">
        <f>IF(Расчет!H1037='ФОРМУЛЫ!'!$B$6,'ФОРМУЛЫ!'!A1023,0)</f>
        <v>0</v>
      </c>
      <c r="T1023" s="5">
        <f>ROUND((IF(Расчет!R1037='ФОРМУЛЫ!'!$E$3,(A1023-A1023/1.18),IF(Расчет!R1037='ФОРМУЛЫ!'!$E$4,0,IF(Расчет!R1037='ФОРМУЛЫ!'!$E$5,(A1023-A1023/1.1),X))))*Расчет!E1037,2)</f>
        <v>0</v>
      </c>
      <c r="U1023" s="3">
        <f>ROUND((IF(Расчет!R1037='ФОРМУЛЫ!'!$E$3,(J1023-J1023/1.18),IF(Расчет!R1037='ФОРМУЛЫ!'!$E$4,0,IF(Расчет!R1037='ФОРМУЛЫ!'!$E$5,(J1023-J1023/1.1),X))))*Расчет!E1037,2)</f>
        <v>0</v>
      </c>
      <c r="V1023" s="3">
        <f>ROUND((J1023-J1023/1.18)*Расчет!E1037,2)</f>
        <v>0</v>
      </c>
      <c r="W1023" s="3">
        <f>ROUND(A1023*Расчет!E1037*0.21/365,2)</f>
        <v>0</v>
      </c>
      <c r="X1023" s="3">
        <f t="shared" si="123"/>
        <v>0</v>
      </c>
      <c r="Y1023" s="3">
        <f>IF(($Q$2-Расчет!X1037)&gt;0,($Q$2-Расчет!X1037),0)</f>
        <v>0</v>
      </c>
      <c r="Z1023" s="3">
        <f t="shared" si="124"/>
        <v>0</v>
      </c>
      <c r="AA1023" s="3">
        <f>IF(IF(Y1023&gt;0,$Q$3-$Q$2,$Q$3-Расчет!X1037)&gt;0,IF(Y1023&gt;0,$Q$3-$Q$2,$Q$3-Расчет!X1037),0)</f>
        <v>0</v>
      </c>
      <c r="AB1023" s="3">
        <f t="shared" si="125"/>
        <v>0</v>
      </c>
      <c r="AC1023" s="3">
        <f>IF(IF(AA1023&gt;0,$Q$4-$Q$3,$Q$4-Расчет!X1037)&gt;0,IF(AA1023&gt;0,$Q$4-$Q$3,$Q$4-Расчет!X1037),0)</f>
        <v>0</v>
      </c>
      <c r="AD1023" s="3">
        <f t="shared" si="126"/>
        <v>0</v>
      </c>
      <c r="AE1023" s="3">
        <f>IF(IF(AC1023&gt;0,$Q$5-$Q$4,$Q$5-Расчет!X1037)&gt;0,IF(AC1023&gt;0,$Q$5-$Q$4,$Q$5-Расчет!X1037),0)</f>
        <v>0</v>
      </c>
      <c r="AF1023" s="3">
        <f t="shared" si="127"/>
        <v>0</v>
      </c>
      <c r="AG1023" s="3">
        <f>IF(IF(AE1023&gt;0,$Q$6-$Q$5,$Q$6-Расчет!X1037)&gt;0,IF(AE1023&gt;0,$Q$6-$Q$5,$Q$6-Расчет!X1037),0)</f>
        <v>0</v>
      </c>
      <c r="AH1023" s="3">
        <f t="shared" si="128"/>
        <v>0</v>
      </c>
    </row>
    <row r="1024" spans="1:34" x14ac:dyDescent="0.25">
      <c r="A1024" s="3">
        <f>IF(Расчет!H1038='ФОРМУЛЫ!'!$B$4,Расчет!G1038*Расчет!$N$28,IF(Расчет!H1038='ФОРМУЛЫ!'!$B$5,Расчет!G1038,IF(Расчет!H1038='ФОРМУЛЫ!'!$B$6,Расчет!G1038*Расчет!$O$28,0)))</f>
        <v>0</v>
      </c>
      <c r="B1024" s="3">
        <f>A1024*Расчет!E1038</f>
        <v>0</v>
      </c>
      <c r="C1024" s="3">
        <f>IF(Расчет!J1038='ФОРМУЛЫ!'!$B$3,Расчет!G1038*Расчет!I1038/100,IF(Расчет!J1038='ФОРМУЛЫ!'!$B$4,Расчет!I1038*Расчет!$N$28,IF(Расчет!J1038='ФОРМУЛЫ!'!$B$5,Расчет!I1038,IF(Расчет!J1038='ФОРМУЛЫ!'!$B$6,Расчет!I1038*Расчет!$O$28,0))))</f>
        <v>0</v>
      </c>
      <c r="D1024" s="3">
        <f>C1024*Расчет!E1038</f>
        <v>0</v>
      </c>
      <c r="E1024" s="3">
        <f t="shared" si="121"/>
        <v>0</v>
      </c>
      <c r="F1024" s="3">
        <f>E1024*Расчет!E1038</f>
        <v>0</v>
      </c>
      <c r="G1024" s="3">
        <f>IF(Расчет!M1038="",'ФОРМУЛЫ!'!E1024*(100+Расчет!$M$28)/100,'ФОРМУЛЫ!'!E1024*(100+Расчет!M1038)/100)</f>
        <v>0</v>
      </c>
      <c r="H1024" s="7">
        <f>IF(Расчет!M1038="",ROUND(Расчет!K1038*(1+Расчет!$M$28/100),0),ROUND(Расчет!K1038*(1+Расчет!M1038/100),0))</f>
        <v>0</v>
      </c>
      <c r="I1024" s="7">
        <f>IF(Расчет!M1038="",(Расчет!$M$28+100)/100,(Расчет!M1038+100)/100)</f>
        <v>1.2</v>
      </c>
      <c r="J1024" s="5">
        <f>IF(Расчет!P1038="",IF($O$16=0,'ФОРМУЛЫ!'!H1024,ROUND(Расчет!K1038*'ФОРМУЛЫ!'!I1024+L1024,0)),Расчет!P1038)</f>
        <v>0</v>
      </c>
      <c r="K1024" s="5">
        <f>J1024*Расчет!E1038</f>
        <v>0</v>
      </c>
      <c r="L1024" s="3">
        <f>IF($O$16=0,0,$M$16*(Расчет!K1038/$O$16))</f>
        <v>0</v>
      </c>
      <c r="O1024" s="3">
        <f>IF(Расчет!P1038=0,Расчет!L1038,0)</f>
        <v>0</v>
      </c>
      <c r="P1024" s="12">
        <f t="shared" si="122"/>
        <v>0</v>
      </c>
      <c r="Q1024" s="3">
        <f>IF(Расчет!H1038='ФОРМУЛЫ!'!$B$5,'ФОРМУЛЫ!'!A1024,0)</f>
        <v>0</v>
      </c>
      <c r="R1024" s="3">
        <f>IF(Расчет!H1038='ФОРМУЛЫ!'!$B$4,'ФОРМУЛЫ!'!A1024,0)</f>
        <v>0</v>
      </c>
      <c r="S1024" s="3">
        <f>IF(Расчет!H1038='ФОРМУЛЫ!'!$B$6,'ФОРМУЛЫ!'!A1024,0)</f>
        <v>0</v>
      </c>
      <c r="T1024" s="5">
        <f>ROUND((IF(Расчет!R1038='ФОРМУЛЫ!'!$E$3,(A1024-A1024/1.18),IF(Расчет!R1038='ФОРМУЛЫ!'!$E$4,0,IF(Расчет!R1038='ФОРМУЛЫ!'!$E$5,(A1024-A1024/1.1),X))))*Расчет!E1038,2)</f>
        <v>0</v>
      </c>
      <c r="U1024" s="3">
        <f>ROUND((IF(Расчет!R1038='ФОРМУЛЫ!'!$E$3,(J1024-J1024/1.18),IF(Расчет!R1038='ФОРМУЛЫ!'!$E$4,0,IF(Расчет!R1038='ФОРМУЛЫ!'!$E$5,(J1024-J1024/1.1),X))))*Расчет!E1038,2)</f>
        <v>0</v>
      </c>
      <c r="V1024" s="3">
        <f>ROUND((J1024-J1024/1.18)*Расчет!E1038,2)</f>
        <v>0</v>
      </c>
      <c r="W1024" s="3">
        <f>ROUND(A1024*Расчет!E1038*0.21/365,2)</f>
        <v>0</v>
      </c>
      <c r="X1024" s="3">
        <f t="shared" si="123"/>
        <v>0</v>
      </c>
      <c r="Y1024" s="3">
        <f>IF(($Q$2-Расчет!X1038)&gt;0,($Q$2-Расчет!X1038),0)</f>
        <v>0</v>
      </c>
      <c r="Z1024" s="3">
        <f t="shared" si="124"/>
        <v>0</v>
      </c>
      <c r="AA1024" s="3">
        <f>IF(IF(Y1024&gt;0,$Q$3-$Q$2,$Q$3-Расчет!X1038)&gt;0,IF(Y1024&gt;0,$Q$3-$Q$2,$Q$3-Расчет!X1038),0)</f>
        <v>0</v>
      </c>
      <c r="AB1024" s="3">
        <f t="shared" si="125"/>
        <v>0</v>
      </c>
      <c r="AC1024" s="3">
        <f>IF(IF(AA1024&gt;0,$Q$4-$Q$3,$Q$4-Расчет!X1038)&gt;0,IF(AA1024&gt;0,$Q$4-$Q$3,$Q$4-Расчет!X1038),0)</f>
        <v>0</v>
      </c>
      <c r="AD1024" s="3">
        <f t="shared" si="126"/>
        <v>0</v>
      </c>
      <c r="AE1024" s="3">
        <f>IF(IF(AC1024&gt;0,$Q$5-$Q$4,$Q$5-Расчет!X1038)&gt;0,IF(AC1024&gt;0,$Q$5-$Q$4,$Q$5-Расчет!X1038),0)</f>
        <v>0</v>
      </c>
      <c r="AF1024" s="3">
        <f t="shared" si="127"/>
        <v>0</v>
      </c>
      <c r="AG1024" s="3">
        <f>IF(IF(AE1024&gt;0,$Q$6-$Q$5,$Q$6-Расчет!X1038)&gt;0,IF(AE1024&gt;0,$Q$6-$Q$5,$Q$6-Расчет!X1038),0)</f>
        <v>0</v>
      </c>
      <c r="AH1024" s="3">
        <f t="shared" si="128"/>
        <v>0</v>
      </c>
    </row>
    <row r="1025" spans="1:34" x14ac:dyDescent="0.25">
      <c r="A1025" s="3">
        <f>IF(Расчет!H1039='ФОРМУЛЫ!'!$B$4,Расчет!G1039*Расчет!$N$28,IF(Расчет!H1039='ФОРМУЛЫ!'!$B$5,Расчет!G1039,IF(Расчет!H1039='ФОРМУЛЫ!'!$B$6,Расчет!G1039*Расчет!$O$28,0)))</f>
        <v>0</v>
      </c>
      <c r="B1025" s="3">
        <f>A1025*Расчет!E1039</f>
        <v>0</v>
      </c>
      <c r="C1025" s="3">
        <f>IF(Расчет!J1039='ФОРМУЛЫ!'!$B$3,Расчет!G1039*Расчет!I1039/100,IF(Расчет!J1039='ФОРМУЛЫ!'!$B$4,Расчет!I1039*Расчет!$N$28,IF(Расчет!J1039='ФОРМУЛЫ!'!$B$5,Расчет!I1039,IF(Расчет!J1039='ФОРМУЛЫ!'!$B$6,Расчет!I1039*Расчет!$O$28,0))))</f>
        <v>0</v>
      </c>
      <c r="D1025" s="3">
        <f>C1025*Расчет!E1039</f>
        <v>0</v>
      </c>
      <c r="E1025" s="3">
        <f t="shared" si="121"/>
        <v>0</v>
      </c>
      <c r="F1025" s="3">
        <f>E1025*Расчет!E1039</f>
        <v>0</v>
      </c>
      <c r="G1025" s="3">
        <f>IF(Расчет!M1039="",'ФОРМУЛЫ!'!E1025*(100+Расчет!$M$28)/100,'ФОРМУЛЫ!'!E1025*(100+Расчет!M1039)/100)</f>
        <v>0</v>
      </c>
      <c r="H1025" s="7">
        <f>IF(Расчет!M1039="",ROUND(Расчет!K1039*(1+Расчет!$M$28/100),0),ROUND(Расчет!K1039*(1+Расчет!M1039/100),0))</f>
        <v>0</v>
      </c>
      <c r="I1025" s="7">
        <f>IF(Расчет!M1039="",(Расчет!$M$28+100)/100,(Расчет!M1039+100)/100)</f>
        <v>1.2</v>
      </c>
      <c r="J1025" s="5">
        <f>IF(Расчет!P1039="",IF($O$16=0,'ФОРМУЛЫ!'!H1025,ROUND(Расчет!K1039*'ФОРМУЛЫ!'!I1025+L1025,0)),Расчет!P1039)</f>
        <v>0</v>
      </c>
      <c r="K1025" s="5">
        <f>J1025*Расчет!E1039</f>
        <v>0</v>
      </c>
      <c r="L1025" s="3">
        <f>IF($O$16=0,0,$M$16*(Расчет!K1039/$O$16))</f>
        <v>0</v>
      </c>
      <c r="O1025" s="3">
        <f>IF(Расчет!P1039=0,Расчет!L1039,0)</f>
        <v>0</v>
      </c>
      <c r="P1025" s="12">
        <f t="shared" si="122"/>
        <v>0</v>
      </c>
      <c r="Q1025" s="3">
        <f>IF(Расчет!H1039='ФОРМУЛЫ!'!$B$5,'ФОРМУЛЫ!'!A1025,0)</f>
        <v>0</v>
      </c>
      <c r="R1025" s="3">
        <f>IF(Расчет!H1039='ФОРМУЛЫ!'!$B$4,'ФОРМУЛЫ!'!A1025,0)</f>
        <v>0</v>
      </c>
      <c r="S1025" s="3">
        <f>IF(Расчет!H1039='ФОРМУЛЫ!'!$B$6,'ФОРМУЛЫ!'!A1025,0)</f>
        <v>0</v>
      </c>
      <c r="T1025" s="5">
        <f>ROUND((IF(Расчет!R1039='ФОРМУЛЫ!'!$E$3,(A1025-A1025/1.18),IF(Расчет!R1039='ФОРМУЛЫ!'!$E$4,0,IF(Расчет!R1039='ФОРМУЛЫ!'!$E$5,(A1025-A1025/1.1),X))))*Расчет!E1039,2)</f>
        <v>0</v>
      </c>
      <c r="U1025" s="3">
        <f>ROUND((IF(Расчет!R1039='ФОРМУЛЫ!'!$E$3,(J1025-J1025/1.18),IF(Расчет!R1039='ФОРМУЛЫ!'!$E$4,0,IF(Расчет!R1039='ФОРМУЛЫ!'!$E$5,(J1025-J1025/1.1),X))))*Расчет!E1039,2)</f>
        <v>0</v>
      </c>
      <c r="V1025" s="3">
        <f>ROUND((J1025-J1025/1.18)*Расчет!E1039,2)</f>
        <v>0</v>
      </c>
      <c r="W1025" s="3">
        <f>ROUND(A1025*Расчет!E1039*0.21/365,2)</f>
        <v>0</v>
      </c>
      <c r="X1025" s="3">
        <f t="shared" si="123"/>
        <v>0</v>
      </c>
      <c r="Y1025" s="3">
        <f>IF(($Q$2-Расчет!X1039)&gt;0,($Q$2-Расчет!X1039),0)</f>
        <v>0</v>
      </c>
      <c r="Z1025" s="3">
        <f t="shared" si="124"/>
        <v>0</v>
      </c>
      <c r="AA1025" s="3">
        <f>IF(IF(Y1025&gt;0,$Q$3-$Q$2,$Q$3-Расчет!X1039)&gt;0,IF(Y1025&gt;0,$Q$3-$Q$2,$Q$3-Расчет!X1039),0)</f>
        <v>0</v>
      </c>
      <c r="AB1025" s="3">
        <f t="shared" si="125"/>
        <v>0</v>
      </c>
      <c r="AC1025" s="3">
        <f>IF(IF(AA1025&gt;0,$Q$4-$Q$3,$Q$4-Расчет!X1039)&gt;0,IF(AA1025&gt;0,$Q$4-$Q$3,$Q$4-Расчет!X1039),0)</f>
        <v>0</v>
      </c>
      <c r="AD1025" s="3">
        <f t="shared" si="126"/>
        <v>0</v>
      </c>
      <c r="AE1025" s="3">
        <f>IF(IF(AC1025&gt;0,$Q$5-$Q$4,$Q$5-Расчет!X1039)&gt;0,IF(AC1025&gt;0,$Q$5-$Q$4,$Q$5-Расчет!X1039),0)</f>
        <v>0</v>
      </c>
      <c r="AF1025" s="3">
        <f t="shared" si="127"/>
        <v>0</v>
      </c>
      <c r="AG1025" s="3">
        <f>IF(IF(AE1025&gt;0,$Q$6-$Q$5,$Q$6-Расчет!X1039)&gt;0,IF(AE1025&gt;0,$Q$6-$Q$5,$Q$6-Расчет!X1039),0)</f>
        <v>0</v>
      </c>
      <c r="AH1025" s="3">
        <f t="shared" si="128"/>
        <v>0</v>
      </c>
    </row>
    <row r="1026" spans="1:34" x14ac:dyDescent="0.25">
      <c r="A1026" s="3">
        <f>IF(Расчет!H1040='ФОРМУЛЫ!'!$B$4,Расчет!G1040*Расчет!$N$28,IF(Расчет!H1040='ФОРМУЛЫ!'!$B$5,Расчет!G1040,IF(Расчет!H1040='ФОРМУЛЫ!'!$B$6,Расчет!G1040*Расчет!$O$28,0)))</f>
        <v>0</v>
      </c>
      <c r="B1026" s="3">
        <f>A1026*Расчет!E1040</f>
        <v>0</v>
      </c>
      <c r="C1026" s="3">
        <f>IF(Расчет!J1040='ФОРМУЛЫ!'!$B$3,Расчет!G1040*Расчет!I1040/100,IF(Расчет!J1040='ФОРМУЛЫ!'!$B$4,Расчет!I1040*Расчет!$N$28,IF(Расчет!J1040='ФОРМУЛЫ!'!$B$5,Расчет!I1040,IF(Расчет!J1040='ФОРМУЛЫ!'!$B$6,Расчет!I1040*Расчет!$O$28,0))))</f>
        <v>0</v>
      </c>
      <c r="D1026" s="3">
        <f>C1026*Расчет!E1040</f>
        <v>0</v>
      </c>
      <c r="E1026" s="3">
        <f t="shared" si="121"/>
        <v>0</v>
      </c>
      <c r="F1026" s="3">
        <f>E1026*Расчет!E1040</f>
        <v>0</v>
      </c>
      <c r="G1026" s="3">
        <f>IF(Расчет!M1040="",'ФОРМУЛЫ!'!E1026*(100+Расчет!$M$28)/100,'ФОРМУЛЫ!'!E1026*(100+Расчет!M1040)/100)</f>
        <v>0</v>
      </c>
      <c r="H1026" s="7">
        <f>IF(Расчет!M1040="",ROUND(Расчет!K1040*(1+Расчет!$M$28/100),0),ROUND(Расчет!K1040*(1+Расчет!M1040/100),0))</f>
        <v>0</v>
      </c>
      <c r="I1026" s="7">
        <f>IF(Расчет!M1040="",(Расчет!$M$28+100)/100,(Расчет!M1040+100)/100)</f>
        <v>1.2</v>
      </c>
      <c r="J1026" s="5">
        <f>IF(Расчет!P1040="",IF($O$16=0,'ФОРМУЛЫ!'!H1026,ROUND(Расчет!K1040*'ФОРМУЛЫ!'!I1026+L1026,0)),Расчет!P1040)</f>
        <v>0</v>
      </c>
      <c r="K1026" s="5">
        <f>J1026*Расчет!E1040</f>
        <v>0</v>
      </c>
      <c r="L1026" s="3">
        <f>IF($O$16=0,0,$M$16*(Расчет!K1040/$O$16))</f>
        <v>0</v>
      </c>
      <c r="O1026" s="3">
        <f>IF(Расчет!P1040=0,Расчет!L1040,0)</f>
        <v>0</v>
      </c>
      <c r="P1026" s="12">
        <f t="shared" si="122"/>
        <v>0</v>
      </c>
      <c r="Q1026" s="3">
        <f>IF(Расчет!H1040='ФОРМУЛЫ!'!$B$5,'ФОРМУЛЫ!'!A1026,0)</f>
        <v>0</v>
      </c>
      <c r="R1026" s="3">
        <f>IF(Расчет!H1040='ФОРМУЛЫ!'!$B$4,'ФОРМУЛЫ!'!A1026,0)</f>
        <v>0</v>
      </c>
      <c r="S1026" s="3">
        <f>IF(Расчет!H1040='ФОРМУЛЫ!'!$B$6,'ФОРМУЛЫ!'!A1026,0)</f>
        <v>0</v>
      </c>
      <c r="T1026" s="5">
        <f>ROUND((IF(Расчет!R1040='ФОРМУЛЫ!'!$E$3,(A1026-A1026/1.18),IF(Расчет!R1040='ФОРМУЛЫ!'!$E$4,0,IF(Расчет!R1040='ФОРМУЛЫ!'!$E$5,(A1026-A1026/1.1),X))))*Расчет!E1040,2)</f>
        <v>0</v>
      </c>
      <c r="U1026" s="3">
        <f>ROUND((IF(Расчет!R1040='ФОРМУЛЫ!'!$E$3,(J1026-J1026/1.18),IF(Расчет!R1040='ФОРМУЛЫ!'!$E$4,0,IF(Расчет!R1040='ФОРМУЛЫ!'!$E$5,(J1026-J1026/1.1),X))))*Расчет!E1040,2)</f>
        <v>0</v>
      </c>
      <c r="V1026" s="3">
        <f>ROUND((J1026-J1026/1.18)*Расчет!E1040,2)</f>
        <v>0</v>
      </c>
      <c r="W1026" s="3">
        <f>ROUND(A1026*Расчет!E1040*0.21/365,2)</f>
        <v>0</v>
      </c>
      <c r="X1026" s="3">
        <f t="shared" si="123"/>
        <v>0</v>
      </c>
      <c r="Y1026" s="3">
        <f>IF(($Q$2-Расчет!X1040)&gt;0,($Q$2-Расчет!X1040),0)</f>
        <v>0</v>
      </c>
      <c r="Z1026" s="3">
        <f t="shared" si="124"/>
        <v>0</v>
      </c>
      <c r="AA1026" s="3">
        <f>IF(IF(Y1026&gt;0,$Q$3-$Q$2,$Q$3-Расчет!X1040)&gt;0,IF(Y1026&gt;0,$Q$3-$Q$2,$Q$3-Расчет!X1040),0)</f>
        <v>0</v>
      </c>
      <c r="AB1026" s="3">
        <f t="shared" si="125"/>
        <v>0</v>
      </c>
      <c r="AC1026" s="3">
        <f>IF(IF(AA1026&gt;0,$Q$4-$Q$3,$Q$4-Расчет!X1040)&gt;0,IF(AA1026&gt;0,$Q$4-$Q$3,$Q$4-Расчет!X1040),0)</f>
        <v>0</v>
      </c>
      <c r="AD1026" s="3">
        <f t="shared" si="126"/>
        <v>0</v>
      </c>
      <c r="AE1026" s="3">
        <f>IF(IF(AC1026&gt;0,$Q$5-$Q$4,$Q$5-Расчет!X1040)&gt;0,IF(AC1026&gt;0,$Q$5-$Q$4,$Q$5-Расчет!X1040),0)</f>
        <v>0</v>
      </c>
      <c r="AF1026" s="3">
        <f t="shared" si="127"/>
        <v>0</v>
      </c>
      <c r="AG1026" s="3">
        <f>IF(IF(AE1026&gt;0,$Q$6-$Q$5,$Q$6-Расчет!X1040)&gt;0,IF(AE1026&gt;0,$Q$6-$Q$5,$Q$6-Расчет!X1040),0)</f>
        <v>0</v>
      </c>
      <c r="AH1026" s="3">
        <f t="shared" si="128"/>
        <v>0</v>
      </c>
    </row>
    <row r="1027" spans="1:34" x14ac:dyDescent="0.25">
      <c r="A1027" s="3">
        <f>IF(Расчет!H1041='ФОРМУЛЫ!'!$B$4,Расчет!G1041*Расчет!$N$28,IF(Расчет!H1041='ФОРМУЛЫ!'!$B$5,Расчет!G1041,IF(Расчет!H1041='ФОРМУЛЫ!'!$B$6,Расчет!G1041*Расчет!$O$28,0)))</f>
        <v>0</v>
      </c>
      <c r="B1027" s="3">
        <f>A1027*Расчет!E1041</f>
        <v>0</v>
      </c>
      <c r="C1027" s="3">
        <f>IF(Расчет!J1041='ФОРМУЛЫ!'!$B$3,Расчет!G1041*Расчет!I1041/100,IF(Расчет!J1041='ФОРМУЛЫ!'!$B$4,Расчет!I1041*Расчет!$N$28,IF(Расчет!J1041='ФОРМУЛЫ!'!$B$5,Расчет!I1041,IF(Расчет!J1041='ФОРМУЛЫ!'!$B$6,Расчет!I1041*Расчет!$O$28,0))))</f>
        <v>0</v>
      </c>
      <c r="D1027" s="3">
        <f>C1027*Расчет!E1041</f>
        <v>0</v>
      </c>
      <c r="E1027" s="3">
        <f t="shared" si="121"/>
        <v>0</v>
      </c>
      <c r="F1027" s="3">
        <f>E1027*Расчет!E1041</f>
        <v>0</v>
      </c>
      <c r="G1027" s="3">
        <f>IF(Расчет!M1041="",'ФОРМУЛЫ!'!E1027*(100+Расчет!$M$28)/100,'ФОРМУЛЫ!'!E1027*(100+Расчет!M1041)/100)</f>
        <v>0</v>
      </c>
      <c r="H1027" s="7">
        <f>IF(Расчет!M1041="",ROUND(Расчет!K1041*(1+Расчет!$M$28/100),0),ROUND(Расчет!K1041*(1+Расчет!M1041/100),0))</f>
        <v>0</v>
      </c>
      <c r="I1027" s="7">
        <f>IF(Расчет!M1041="",(Расчет!$M$28+100)/100,(Расчет!M1041+100)/100)</f>
        <v>1.2</v>
      </c>
      <c r="J1027" s="5">
        <f>IF(Расчет!P1041="",IF($O$16=0,'ФОРМУЛЫ!'!H1027,ROUND(Расчет!K1041*'ФОРМУЛЫ!'!I1027+L1027,0)),Расчет!P1041)</f>
        <v>0</v>
      </c>
      <c r="K1027" s="5">
        <f>J1027*Расчет!E1041</f>
        <v>0</v>
      </c>
      <c r="L1027" s="3">
        <f>IF($O$16=0,0,$M$16*(Расчет!K1041/$O$16))</f>
        <v>0</v>
      </c>
      <c r="O1027" s="3">
        <f>IF(Расчет!P1041=0,Расчет!L1041,0)</f>
        <v>0</v>
      </c>
      <c r="P1027" s="12">
        <f t="shared" si="122"/>
        <v>0</v>
      </c>
      <c r="Q1027" s="3">
        <f>IF(Расчет!H1041='ФОРМУЛЫ!'!$B$5,'ФОРМУЛЫ!'!A1027,0)</f>
        <v>0</v>
      </c>
      <c r="R1027" s="3">
        <f>IF(Расчет!H1041='ФОРМУЛЫ!'!$B$4,'ФОРМУЛЫ!'!A1027,0)</f>
        <v>0</v>
      </c>
      <c r="S1027" s="3">
        <f>IF(Расчет!H1041='ФОРМУЛЫ!'!$B$6,'ФОРМУЛЫ!'!A1027,0)</f>
        <v>0</v>
      </c>
      <c r="T1027" s="5">
        <f>ROUND((IF(Расчет!R1041='ФОРМУЛЫ!'!$E$3,(A1027-A1027/1.18),IF(Расчет!R1041='ФОРМУЛЫ!'!$E$4,0,IF(Расчет!R1041='ФОРМУЛЫ!'!$E$5,(A1027-A1027/1.1),X))))*Расчет!E1041,2)</f>
        <v>0</v>
      </c>
      <c r="U1027" s="3">
        <f>ROUND((IF(Расчет!R1041='ФОРМУЛЫ!'!$E$3,(J1027-J1027/1.18),IF(Расчет!R1041='ФОРМУЛЫ!'!$E$4,0,IF(Расчет!R1041='ФОРМУЛЫ!'!$E$5,(J1027-J1027/1.1),X))))*Расчет!E1041,2)</f>
        <v>0</v>
      </c>
      <c r="V1027" s="3">
        <f>ROUND((J1027-J1027/1.18)*Расчет!E1041,2)</f>
        <v>0</v>
      </c>
      <c r="W1027" s="3">
        <f>ROUND(A1027*Расчет!E1041*0.21/365,2)</f>
        <v>0</v>
      </c>
      <c r="X1027" s="3">
        <f t="shared" si="123"/>
        <v>0</v>
      </c>
      <c r="Y1027" s="3">
        <f>IF(($Q$2-Расчет!X1041)&gt;0,($Q$2-Расчет!X1041),0)</f>
        <v>0</v>
      </c>
      <c r="Z1027" s="3">
        <f t="shared" si="124"/>
        <v>0</v>
      </c>
      <c r="AA1027" s="3">
        <f>IF(IF(Y1027&gt;0,$Q$3-$Q$2,$Q$3-Расчет!X1041)&gt;0,IF(Y1027&gt;0,$Q$3-$Q$2,$Q$3-Расчет!X1041),0)</f>
        <v>0</v>
      </c>
      <c r="AB1027" s="3">
        <f t="shared" si="125"/>
        <v>0</v>
      </c>
      <c r="AC1027" s="3">
        <f>IF(IF(AA1027&gt;0,$Q$4-$Q$3,$Q$4-Расчет!X1041)&gt;0,IF(AA1027&gt;0,$Q$4-$Q$3,$Q$4-Расчет!X1041),0)</f>
        <v>0</v>
      </c>
      <c r="AD1027" s="3">
        <f t="shared" si="126"/>
        <v>0</v>
      </c>
      <c r="AE1027" s="3">
        <f>IF(IF(AC1027&gt;0,$Q$5-$Q$4,$Q$5-Расчет!X1041)&gt;0,IF(AC1027&gt;0,$Q$5-$Q$4,$Q$5-Расчет!X1041),0)</f>
        <v>0</v>
      </c>
      <c r="AF1027" s="3">
        <f t="shared" si="127"/>
        <v>0</v>
      </c>
      <c r="AG1027" s="3">
        <f>IF(IF(AE1027&gt;0,$Q$6-$Q$5,$Q$6-Расчет!X1041)&gt;0,IF(AE1027&gt;0,$Q$6-$Q$5,$Q$6-Расчет!X1041),0)</f>
        <v>0</v>
      </c>
      <c r="AH1027" s="3">
        <f t="shared" si="128"/>
        <v>0</v>
      </c>
    </row>
    <row r="1028" spans="1:34" x14ac:dyDescent="0.25">
      <c r="A1028" s="3">
        <f>IF(Расчет!H1042='ФОРМУЛЫ!'!$B$4,Расчет!G1042*Расчет!$N$28,IF(Расчет!H1042='ФОРМУЛЫ!'!$B$5,Расчет!G1042,IF(Расчет!H1042='ФОРМУЛЫ!'!$B$6,Расчет!G1042*Расчет!$O$28,0)))</f>
        <v>0</v>
      </c>
      <c r="B1028" s="3">
        <f>A1028*Расчет!E1042</f>
        <v>0</v>
      </c>
      <c r="C1028" s="3">
        <f>IF(Расчет!J1042='ФОРМУЛЫ!'!$B$3,Расчет!G1042*Расчет!I1042/100,IF(Расчет!J1042='ФОРМУЛЫ!'!$B$4,Расчет!I1042*Расчет!$N$28,IF(Расчет!J1042='ФОРМУЛЫ!'!$B$5,Расчет!I1042,IF(Расчет!J1042='ФОРМУЛЫ!'!$B$6,Расчет!I1042*Расчет!$O$28,0))))</f>
        <v>0</v>
      </c>
      <c r="D1028" s="3">
        <f>C1028*Расчет!E1042</f>
        <v>0</v>
      </c>
      <c r="E1028" s="3">
        <f t="shared" si="121"/>
        <v>0</v>
      </c>
      <c r="F1028" s="3">
        <f>E1028*Расчет!E1042</f>
        <v>0</v>
      </c>
      <c r="G1028" s="3">
        <f>IF(Расчет!M1042="",'ФОРМУЛЫ!'!E1028*(100+Расчет!$M$28)/100,'ФОРМУЛЫ!'!E1028*(100+Расчет!M1042)/100)</f>
        <v>0</v>
      </c>
      <c r="H1028" s="7">
        <f>IF(Расчет!M1042="",ROUND(Расчет!K1042*(1+Расчет!$M$28/100),0),ROUND(Расчет!K1042*(1+Расчет!M1042/100),0))</f>
        <v>0</v>
      </c>
      <c r="I1028" s="7">
        <f>IF(Расчет!M1042="",(Расчет!$M$28+100)/100,(Расчет!M1042+100)/100)</f>
        <v>1.2</v>
      </c>
      <c r="J1028" s="5">
        <f>IF(Расчет!P1042="",IF($O$16=0,'ФОРМУЛЫ!'!H1028,ROUND(Расчет!K1042*'ФОРМУЛЫ!'!I1028+L1028,0)),Расчет!P1042)</f>
        <v>0</v>
      </c>
      <c r="K1028" s="5">
        <f>J1028*Расчет!E1042</f>
        <v>0</v>
      </c>
      <c r="L1028" s="3">
        <f>IF($O$16=0,0,$M$16*(Расчет!K1042/$O$16))</f>
        <v>0</v>
      </c>
      <c r="O1028" s="3">
        <f>IF(Расчет!P1042=0,Расчет!L1042,0)</f>
        <v>0</v>
      </c>
      <c r="P1028" s="12">
        <f t="shared" si="122"/>
        <v>0</v>
      </c>
      <c r="Q1028" s="3">
        <f>IF(Расчет!H1042='ФОРМУЛЫ!'!$B$5,'ФОРМУЛЫ!'!A1028,0)</f>
        <v>0</v>
      </c>
      <c r="R1028" s="3">
        <f>IF(Расчет!H1042='ФОРМУЛЫ!'!$B$4,'ФОРМУЛЫ!'!A1028,0)</f>
        <v>0</v>
      </c>
      <c r="S1028" s="3">
        <f>IF(Расчет!H1042='ФОРМУЛЫ!'!$B$6,'ФОРМУЛЫ!'!A1028,0)</f>
        <v>0</v>
      </c>
      <c r="T1028" s="5">
        <f>ROUND((IF(Расчет!R1042='ФОРМУЛЫ!'!$E$3,(A1028-A1028/1.18),IF(Расчет!R1042='ФОРМУЛЫ!'!$E$4,0,IF(Расчет!R1042='ФОРМУЛЫ!'!$E$5,(A1028-A1028/1.1),X))))*Расчет!E1042,2)</f>
        <v>0</v>
      </c>
      <c r="U1028" s="3">
        <f>ROUND((IF(Расчет!R1042='ФОРМУЛЫ!'!$E$3,(J1028-J1028/1.18),IF(Расчет!R1042='ФОРМУЛЫ!'!$E$4,0,IF(Расчет!R1042='ФОРМУЛЫ!'!$E$5,(J1028-J1028/1.1),X))))*Расчет!E1042,2)</f>
        <v>0</v>
      </c>
      <c r="V1028" s="3">
        <f>ROUND((J1028-J1028/1.18)*Расчет!E1042,2)</f>
        <v>0</v>
      </c>
      <c r="W1028" s="3">
        <f>ROUND(A1028*Расчет!E1042*0.21/365,2)</f>
        <v>0</v>
      </c>
      <c r="X1028" s="3">
        <f t="shared" si="123"/>
        <v>0</v>
      </c>
      <c r="Y1028" s="3">
        <f>IF(($Q$2-Расчет!X1042)&gt;0,($Q$2-Расчет!X1042),0)</f>
        <v>0</v>
      </c>
      <c r="Z1028" s="3">
        <f t="shared" si="124"/>
        <v>0</v>
      </c>
      <c r="AA1028" s="3">
        <f>IF(IF(Y1028&gt;0,$Q$3-$Q$2,$Q$3-Расчет!X1042)&gt;0,IF(Y1028&gt;0,$Q$3-$Q$2,$Q$3-Расчет!X1042),0)</f>
        <v>0</v>
      </c>
      <c r="AB1028" s="3">
        <f t="shared" si="125"/>
        <v>0</v>
      </c>
      <c r="AC1028" s="3">
        <f>IF(IF(AA1028&gt;0,$Q$4-$Q$3,$Q$4-Расчет!X1042)&gt;0,IF(AA1028&gt;0,$Q$4-$Q$3,$Q$4-Расчет!X1042),0)</f>
        <v>0</v>
      </c>
      <c r="AD1028" s="3">
        <f t="shared" si="126"/>
        <v>0</v>
      </c>
      <c r="AE1028" s="3">
        <f>IF(IF(AC1028&gt;0,$Q$5-$Q$4,$Q$5-Расчет!X1042)&gt;0,IF(AC1028&gt;0,$Q$5-$Q$4,$Q$5-Расчет!X1042),0)</f>
        <v>0</v>
      </c>
      <c r="AF1028" s="3">
        <f t="shared" si="127"/>
        <v>0</v>
      </c>
      <c r="AG1028" s="3">
        <f>IF(IF(AE1028&gt;0,$Q$6-$Q$5,$Q$6-Расчет!X1042)&gt;0,IF(AE1028&gt;0,$Q$6-$Q$5,$Q$6-Расчет!X1042),0)</f>
        <v>0</v>
      </c>
      <c r="AH1028" s="3">
        <f t="shared" si="128"/>
        <v>0</v>
      </c>
    </row>
    <row r="1029" spans="1:34" x14ac:dyDescent="0.25">
      <c r="A1029" s="3">
        <f>IF(Расчет!H1043='ФОРМУЛЫ!'!$B$4,Расчет!G1043*Расчет!$N$28,IF(Расчет!H1043='ФОРМУЛЫ!'!$B$5,Расчет!G1043,IF(Расчет!H1043='ФОРМУЛЫ!'!$B$6,Расчет!G1043*Расчет!$O$28,0)))</f>
        <v>0</v>
      </c>
      <c r="B1029" s="3">
        <f>A1029*Расчет!E1043</f>
        <v>0</v>
      </c>
      <c r="C1029" s="3">
        <f>IF(Расчет!J1043='ФОРМУЛЫ!'!$B$3,Расчет!G1043*Расчет!I1043/100,IF(Расчет!J1043='ФОРМУЛЫ!'!$B$4,Расчет!I1043*Расчет!$N$28,IF(Расчет!J1043='ФОРМУЛЫ!'!$B$5,Расчет!I1043,IF(Расчет!J1043='ФОРМУЛЫ!'!$B$6,Расчет!I1043*Расчет!$O$28,0))))</f>
        <v>0</v>
      </c>
      <c r="D1029" s="3">
        <f>C1029*Расчет!E1043</f>
        <v>0</v>
      </c>
      <c r="E1029" s="3">
        <f t="shared" si="121"/>
        <v>0</v>
      </c>
      <c r="F1029" s="3">
        <f>E1029*Расчет!E1043</f>
        <v>0</v>
      </c>
      <c r="G1029" s="3">
        <f>IF(Расчет!M1043="",'ФОРМУЛЫ!'!E1029*(100+Расчет!$M$28)/100,'ФОРМУЛЫ!'!E1029*(100+Расчет!M1043)/100)</f>
        <v>0</v>
      </c>
      <c r="H1029" s="7">
        <f>IF(Расчет!M1043="",ROUND(Расчет!K1043*(1+Расчет!$M$28/100),0),ROUND(Расчет!K1043*(1+Расчет!M1043/100),0))</f>
        <v>0</v>
      </c>
      <c r="I1029" s="7">
        <f>IF(Расчет!M1043="",(Расчет!$M$28+100)/100,(Расчет!M1043+100)/100)</f>
        <v>1.2</v>
      </c>
      <c r="J1029" s="5">
        <f>IF(Расчет!P1043="",IF($O$16=0,'ФОРМУЛЫ!'!H1029,ROUND(Расчет!K1043*'ФОРМУЛЫ!'!I1029+L1029,0)),Расчет!P1043)</f>
        <v>0</v>
      </c>
      <c r="K1029" s="5">
        <f>J1029*Расчет!E1043</f>
        <v>0</v>
      </c>
      <c r="L1029" s="3">
        <f>IF($O$16=0,0,$M$16*(Расчет!K1043/$O$16))</f>
        <v>0</v>
      </c>
      <c r="O1029" s="3">
        <f>IF(Расчет!P1043=0,Расчет!L1043,0)</f>
        <v>0</v>
      </c>
      <c r="P1029" s="12">
        <f t="shared" si="122"/>
        <v>0</v>
      </c>
      <c r="Q1029" s="3">
        <f>IF(Расчет!H1043='ФОРМУЛЫ!'!$B$5,'ФОРМУЛЫ!'!A1029,0)</f>
        <v>0</v>
      </c>
      <c r="R1029" s="3">
        <f>IF(Расчет!H1043='ФОРМУЛЫ!'!$B$4,'ФОРМУЛЫ!'!A1029,0)</f>
        <v>0</v>
      </c>
      <c r="S1029" s="3">
        <f>IF(Расчет!H1043='ФОРМУЛЫ!'!$B$6,'ФОРМУЛЫ!'!A1029,0)</f>
        <v>0</v>
      </c>
      <c r="T1029" s="5">
        <f>ROUND((IF(Расчет!R1043='ФОРМУЛЫ!'!$E$3,(A1029-A1029/1.18),IF(Расчет!R1043='ФОРМУЛЫ!'!$E$4,0,IF(Расчет!R1043='ФОРМУЛЫ!'!$E$5,(A1029-A1029/1.1),X))))*Расчет!E1043,2)</f>
        <v>0</v>
      </c>
      <c r="U1029" s="3">
        <f>ROUND((IF(Расчет!R1043='ФОРМУЛЫ!'!$E$3,(J1029-J1029/1.18),IF(Расчет!R1043='ФОРМУЛЫ!'!$E$4,0,IF(Расчет!R1043='ФОРМУЛЫ!'!$E$5,(J1029-J1029/1.1),X))))*Расчет!E1043,2)</f>
        <v>0</v>
      </c>
      <c r="V1029" s="3">
        <f>ROUND((J1029-J1029/1.18)*Расчет!E1043,2)</f>
        <v>0</v>
      </c>
      <c r="W1029" s="3">
        <f>ROUND(A1029*Расчет!E1043*0.21/365,2)</f>
        <v>0</v>
      </c>
      <c r="X1029" s="3">
        <f t="shared" si="123"/>
        <v>0</v>
      </c>
      <c r="Y1029" s="3">
        <f>IF(($Q$2-Расчет!X1043)&gt;0,($Q$2-Расчет!X1043),0)</f>
        <v>0</v>
      </c>
      <c r="Z1029" s="3">
        <f t="shared" si="124"/>
        <v>0</v>
      </c>
      <c r="AA1029" s="3">
        <f>IF(IF(Y1029&gt;0,$Q$3-$Q$2,$Q$3-Расчет!X1043)&gt;0,IF(Y1029&gt;0,$Q$3-$Q$2,$Q$3-Расчет!X1043),0)</f>
        <v>0</v>
      </c>
      <c r="AB1029" s="3">
        <f t="shared" si="125"/>
        <v>0</v>
      </c>
      <c r="AC1029" s="3">
        <f>IF(IF(AA1029&gt;0,$Q$4-$Q$3,$Q$4-Расчет!X1043)&gt;0,IF(AA1029&gt;0,$Q$4-$Q$3,$Q$4-Расчет!X1043),0)</f>
        <v>0</v>
      </c>
      <c r="AD1029" s="3">
        <f t="shared" si="126"/>
        <v>0</v>
      </c>
      <c r="AE1029" s="3">
        <f>IF(IF(AC1029&gt;0,$Q$5-$Q$4,$Q$5-Расчет!X1043)&gt;0,IF(AC1029&gt;0,$Q$5-$Q$4,$Q$5-Расчет!X1043),0)</f>
        <v>0</v>
      </c>
      <c r="AF1029" s="3">
        <f t="shared" si="127"/>
        <v>0</v>
      </c>
      <c r="AG1029" s="3">
        <f>IF(IF(AE1029&gt;0,$Q$6-$Q$5,$Q$6-Расчет!X1043)&gt;0,IF(AE1029&gt;0,$Q$6-$Q$5,$Q$6-Расчет!X1043),0)</f>
        <v>0</v>
      </c>
      <c r="AH1029" s="3">
        <f t="shared" si="128"/>
        <v>0</v>
      </c>
    </row>
    <row r="1030" spans="1:34" x14ac:dyDescent="0.25">
      <c r="A1030" s="3">
        <f>IF(Расчет!H1044='ФОРМУЛЫ!'!$B$4,Расчет!G1044*Расчет!$N$28,IF(Расчет!H1044='ФОРМУЛЫ!'!$B$5,Расчет!G1044,IF(Расчет!H1044='ФОРМУЛЫ!'!$B$6,Расчет!G1044*Расчет!$O$28,0)))</f>
        <v>0</v>
      </c>
      <c r="B1030" s="3">
        <f>A1030*Расчет!E1044</f>
        <v>0</v>
      </c>
      <c r="C1030" s="3">
        <f>IF(Расчет!J1044='ФОРМУЛЫ!'!$B$3,Расчет!G1044*Расчет!I1044/100,IF(Расчет!J1044='ФОРМУЛЫ!'!$B$4,Расчет!I1044*Расчет!$N$28,IF(Расчет!J1044='ФОРМУЛЫ!'!$B$5,Расчет!I1044,IF(Расчет!J1044='ФОРМУЛЫ!'!$B$6,Расчет!I1044*Расчет!$O$28,0))))</f>
        <v>0</v>
      </c>
      <c r="D1030" s="3">
        <f>C1030*Расчет!E1044</f>
        <v>0</v>
      </c>
      <c r="E1030" s="3">
        <f t="shared" si="121"/>
        <v>0</v>
      </c>
      <c r="F1030" s="3">
        <f>E1030*Расчет!E1044</f>
        <v>0</v>
      </c>
      <c r="G1030" s="3">
        <f>IF(Расчет!M1044="",'ФОРМУЛЫ!'!E1030*(100+Расчет!$M$28)/100,'ФОРМУЛЫ!'!E1030*(100+Расчет!M1044)/100)</f>
        <v>0</v>
      </c>
      <c r="H1030" s="7">
        <f>IF(Расчет!M1044="",ROUND(Расчет!K1044*(1+Расчет!$M$28/100),0),ROUND(Расчет!K1044*(1+Расчет!M1044/100),0))</f>
        <v>0</v>
      </c>
      <c r="I1030" s="7">
        <f>IF(Расчет!M1044="",(Расчет!$M$28+100)/100,(Расчет!M1044+100)/100)</f>
        <v>1.2</v>
      </c>
      <c r="J1030" s="5">
        <f>IF(Расчет!P1044="",IF($O$16=0,'ФОРМУЛЫ!'!H1030,ROUND(Расчет!K1044*'ФОРМУЛЫ!'!I1030+L1030,0)),Расчет!P1044)</f>
        <v>0</v>
      </c>
      <c r="K1030" s="5">
        <f>J1030*Расчет!E1044</f>
        <v>0</v>
      </c>
      <c r="L1030" s="3">
        <f>IF($O$16=0,0,$M$16*(Расчет!K1044/$O$16))</f>
        <v>0</v>
      </c>
      <c r="O1030" s="3">
        <f>IF(Расчет!P1044=0,Расчет!L1044,0)</f>
        <v>0</v>
      </c>
      <c r="P1030" s="12">
        <f t="shared" si="122"/>
        <v>0</v>
      </c>
      <c r="Q1030" s="3">
        <f>IF(Расчет!H1044='ФОРМУЛЫ!'!$B$5,'ФОРМУЛЫ!'!A1030,0)</f>
        <v>0</v>
      </c>
      <c r="R1030" s="3">
        <f>IF(Расчет!H1044='ФОРМУЛЫ!'!$B$4,'ФОРМУЛЫ!'!A1030,0)</f>
        <v>0</v>
      </c>
      <c r="S1030" s="3">
        <f>IF(Расчет!H1044='ФОРМУЛЫ!'!$B$6,'ФОРМУЛЫ!'!A1030,0)</f>
        <v>0</v>
      </c>
      <c r="T1030" s="5">
        <f>ROUND((IF(Расчет!R1044='ФОРМУЛЫ!'!$E$3,(A1030-A1030/1.18),IF(Расчет!R1044='ФОРМУЛЫ!'!$E$4,0,IF(Расчет!R1044='ФОРМУЛЫ!'!$E$5,(A1030-A1030/1.1),X))))*Расчет!E1044,2)</f>
        <v>0</v>
      </c>
      <c r="U1030" s="3">
        <f>ROUND((IF(Расчет!R1044='ФОРМУЛЫ!'!$E$3,(J1030-J1030/1.18),IF(Расчет!R1044='ФОРМУЛЫ!'!$E$4,0,IF(Расчет!R1044='ФОРМУЛЫ!'!$E$5,(J1030-J1030/1.1),X))))*Расчет!E1044,2)</f>
        <v>0</v>
      </c>
      <c r="V1030" s="3">
        <f>ROUND((J1030-J1030/1.18)*Расчет!E1044,2)</f>
        <v>0</v>
      </c>
      <c r="W1030" s="3">
        <f>ROUND(A1030*Расчет!E1044*0.21/365,2)</f>
        <v>0</v>
      </c>
      <c r="X1030" s="3">
        <f t="shared" si="123"/>
        <v>0</v>
      </c>
      <c r="Y1030" s="3">
        <f>IF(($Q$2-Расчет!X1044)&gt;0,($Q$2-Расчет!X1044),0)</f>
        <v>0</v>
      </c>
      <c r="Z1030" s="3">
        <f t="shared" si="124"/>
        <v>0</v>
      </c>
      <c r="AA1030" s="3">
        <f>IF(IF(Y1030&gt;0,$Q$3-$Q$2,$Q$3-Расчет!X1044)&gt;0,IF(Y1030&gt;0,$Q$3-$Q$2,$Q$3-Расчет!X1044),0)</f>
        <v>0</v>
      </c>
      <c r="AB1030" s="3">
        <f t="shared" si="125"/>
        <v>0</v>
      </c>
      <c r="AC1030" s="3">
        <f>IF(IF(AA1030&gt;0,$Q$4-$Q$3,$Q$4-Расчет!X1044)&gt;0,IF(AA1030&gt;0,$Q$4-$Q$3,$Q$4-Расчет!X1044),0)</f>
        <v>0</v>
      </c>
      <c r="AD1030" s="3">
        <f t="shared" si="126"/>
        <v>0</v>
      </c>
      <c r="AE1030" s="3">
        <f>IF(IF(AC1030&gt;0,$Q$5-$Q$4,$Q$5-Расчет!X1044)&gt;0,IF(AC1030&gt;0,$Q$5-$Q$4,$Q$5-Расчет!X1044),0)</f>
        <v>0</v>
      </c>
      <c r="AF1030" s="3">
        <f t="shared" si="127"/>
        <v>0</v>
      </c>
      <c r="AG1030" s="3">
        <f>IF(IF(AE1030&gt;0,$Q$6-$Q$5,$Q$6-Расчет!X1044)&gt;0,IF(AE1030&gt;0,$Q$6-$Q$5,$Q$6-Расчет!X1044),0)</f>
        <v>0</v>
      </c>
      <c r="AH1030" s="3">
        <f t="shared" si="128"/>
        <v>0</v>
      </c>
    </row>
    <row r="1031" spans="1:34" x14ac:dyDescent="0.25">
      <c r="A1031" s="3">
        <f>IF(Расчет!H1045='ФОРМУЛЫ!'!$B$4,Расчет!G1045*Расчет!$N$28,IF(Расчет!H1045='ФОРМУЛЫ!'!$B$5,Расчет!G1045,IF(Расчет!H1045='ФОРМУЛЫ!'!$B$6,Расчет!G1045*Расчет!$O$28,0)))</f>
        <v>0</v>
      </c>
      <c r="B1031" s="3">
        <f>A1031*Расчет!E1045</f>
        <v>0</v>
      </c>
      <c r="C1031" s="3">
        <f>IF(Расчет!J1045='ФОРМУЛЫ!'!$B$3,Расчет!G1045*Расчет!I1045/100,IF(Расчет!J1045='ФОРМУЛЫ!'!$B$4,Расчет!I1045*Расчет!$N$28,IF(Расчет!J1045='ФОРМУЛЫ!'!$B$5,Расчет!I1045,IF(Расчет!J1045='ФОРМУЛЫ!'!$B$6,Расчет!I1045*Расчет!$O$28,0))))</f>
        <v>0</v>
      </c>
      <c r="D1031" s="3">
        <f>C1031*Расчет!E1045</f>
        <v>0</v>
      </c>
      <c r="E1031" s="3">
        <f t="shared" si="121"/>
        <v>0</v>
      </c>
      <c r="F1031" s="3">
        <f>E1031*Расчет!E1045</f>
        <v>0</v>
      </c>
      <c r="G1031" s="3">
        <f>IF(Расчет!M1045="",'ФОРМУЛЫ!'!E1031*(100+Расчет!$M$28)/100,'ФОРМУЛЫ!'!E1031*(100+Расчет!M1045)/100)</f>
        <v>0</v>
      </c>
      <c r="H1031" s="7">
        <f>IF(Расчет!M1045="",ROUND(Расчет!K1045*(1+Расчет!$M$28/100),0),ROUND(Расчет!K1045*(1+Расчет!M1045/100),0))</f>
        <v>0</v>
      </c>
      <c r="I1031" s="7">
        <f>IF(Расчет!M1045="",(Расчет!$M$28+100)/100,(Расчет!M1045+100)/100)</f>
        <v>1.2</v>
      </c>
      <c r="J1031" s="5">
        <f>IF(Расчет!P1045="",IF($O$16=0,'ФОРМУЛЫ!'!H1031,ROUND(Расчет!K1045*'ФОРМУЛЫ!'!I1031+L1031,0)),Расчет!P1045)</f>
        <v>0</v>
      </c>
      <c r="K1031" s="5">
        <f>J1031*Расчет!E1045</f>
        <v>0</v>
      </c>
      <c r="L1031" s="3">
        <f>IF($O$16=0,0,$M$16*(Расчет!K1045/$O$16))</f>
        <v>0</v>
      </c>
      <c r="O1031" s="3">
        <f>IF(Расчет!P1045=0,Расчет!L1045,0)</f>
        <v>0</v>
      </c>
      <c r="P1031" s="12">
        <f t="shared" si="122"/>
        <v>0</v>
      </c>
      <c r="Q1031" s="3">
        <f>IF(Расчет!H1045='ФОРМУЛЫ!'!$B$5,'ФОРМУЛЫ!'!A1031,0)</f>
        <v>0</v>
      </c>
      <c r="R1031" s="3">
        <f>IF(Расчет!H1045='ФОРМУЛЫ!'!$B$4,'ФОРМУЛЫ!'!A1031,0)</f>
        <v>0</v>
      </c>
      <c r="S1031" s="3">
        <f>IF(Расчет!H1045='ФОРМУЛЫ!'!$B$6,'ФОРМУЛЫ!'!A1031,0)</f>
        <v>0</v>
      </c>
      <c r="T1031" s="5">
        <f>ROUND((IF(Расчет!R1045='ФОРМУЛЫ!'!$E$3,(A1031-A1031/1.18),IF(Расчет!R1045='ФОРМУЛЫ!'!$E$4,0,IF(Расчет!R1045='ФОРМУЛЫ!'!$E$5,(A1031-A1031/1.1),X))))*Расчет!E1045,2)</f>
        <v>0</v>
      </c>
      <c r="U1031" s="3">
        <f>ROUND((IF(Расчет!R1045='ФОРМУЛЫ!'!$E$3,(J1031-J1031/1.18),IF(Расчет!R1045='ФОРМУЛЫ!'!$E$4,0,IF(Расчет!R1045='ФОРМУЛЫ!'!$E$5,(J1031-J1031/1.1),X))))*Расчет!E1045,2)</f>
        <v>0</v>
      </c>
      <c r="V1031" s="3">
        <f>ROUND((J1031-J1031/1.18)*Расчет!E1045,2)</f>
        <v>0</v>
      </c>
      <c r="W1031" s="3">
        <f>ROUND(A1031*Расчет!E1045*0.21/365,2)</f>
        <v>0</v>
      </c>
      <c r="X1031" s="3">
        <f t="shared" si="123"/>
        <v>0</v>
      </c>
      <c r="Y1031" s="3">
        <f>IF(($Q$2-Расчет!X1045)&gt;0,($Q$2-Расчет!X1045),0)</f>
        <v>0</v>
      </c>
      <c r="Z1031" s="3">
        <f t="shared" si="124"/>
        <v>0</v>
      </c>
      <c r="AA1031" s="3">
        <f>IF(IF(Y1031&gt;0,$Q$3-$Q$2,$Q$3-Расчет!X1045)&gt;0,IF(Y1031&gt;0,$Q$3-$Q$2,$Q$3-Расчет!X1045),0)</f>
        <v>0</v>
      </c>
      <c r="AB1031" s="3">
        <f t="shared" si="125"/>
        <v>0</v>
      </c>
      <c r="AC1031" s="3">
        <f>IF(IF(AA1031&gt;0,$Q$4-$Q$3,$Q$4-Расчет!X1045)&gt;0,IF(AA1031&gt;0,$Q$4-$Q$3,$Q$4-Расчет!X1045),0)</f>
        <v>0</v>
      </c>
      <c r="AD1031" s="3">
        <f t="shared" si="126"/>
        <v>0</v>
      </c>
      <c r="AE1031" s="3">
        <f>IF(IF(AC1031&gt;0,$Q$5-$Q$4,$Q$5-Расчет!X1045)&gt;0,IF(AC1031&gt;0,$Q$5-$Q$4,$Q$5-Расчет!X1045),0)</f>
        <v>0</v>
      </c>
      <c r="AF1031" s="3">
        <f t="shared" si="127"/>
        <v>0</v>
      </c>
      <c r="AG1031" s="3">
        <f>IF(IF(AE1031&gt;0,$Q$6-$Q$5,$Q$6-Расчет!X1045)&gt;0,IF(AE1031&gt;0,$Q$6-$Q$5,$Q$6-Расчет!X1045),0)</f>
        <v>0</v>
      </c>
      <c r="AH1031" s="3">
        <f t="shared" si="128"/>
        <v>0</v>
      </c>
    </row>
    <row r="1032" spans="1:34" x14ac:dyDescent="0.25">
      <c r="A1032" s="3">
        <f>IF(Расчет!H1046='ФОРМУЛЫ!'!$B$4,Расчет!G1046*Расчет!$N$28,IF(Расчет!H1046='ФОРМУЛЫ!'!$B$5,Расчет!G1046,IF(Расчет!H1046='ФОРМУЛЫ!'!$B$6,Расчет!G1046*Расчет!$O$28,0)))</f>
        <v>0</v>
      </c>
      <c r="B1032" s="3">
        <f>A1032*Расчет!E1046</f>
        <v>0</v>
      </c>
      <c r="C1032" s="3">
        <f>IF(Расчет!J1046='ФОРМУЛЫ!'!$B$3,Расчет!G1046*Расчет!I1046/100,IF(Расчет!J1046='ФОРМУЛЫ!'!$B$4,Расчет!I1046*Расчет!$N$28,IF(Расчет!J1046='ФОРМУЛЫ!'!$B$5,Расчет!I1046,IF(Расчет!J1046='ФОРМУЛЫ!'!$B$6,Расчет!I1046*Расчет!$O$28,0))))</f>
        <v>0</v>
      </c>
      <c r="D1032" s="3">
        <f>C1032*Расчет!E1046</f>
        <v>0</v>
      </c>
      <c r="E1032" s="3">
        <f t="shared" si="121"/>
        <v>0</v>
      </c>
      <c r="F1032" s="3">
        <f>E1032*Расчет!E1046</f>
        <v>0</v>
      </c>
      <c r="G1032" s="3">
        <f>IF(Расчет!M1046="",'ФОРМУЛЫ!'!E1032*(100+Расчет!$M$28)/100,'ФОРМУЛЫ!'!E1032*(100+Расчет!M1046)/100)</f>
        <v>0</v>
      </c>
      <c r="H1032" s="7">
        <f>IF(Расчет!M1046="",ROUND(Расчет!K1046*(1+Расчет!$M$28/100),0),ROUND(Расчет!K1046*(1+Расчет!M1046/100),0))</f>
        <v>0</v>
      </c>
      <c r="I1032" s="7">
        <f>IF(Расчет!M1046="",(Расчет!$M$28+100)/100,(Расчет!M1046+100)/100)</f>
        <v>1.2</v>
      </c>
      <c r="J1032" s="5">
        <f>IF(Расчет!P1046="",IF($O$16=0,'ФОРМУЛЫ!'!H1032,ROUND(Расчет!K1046*'ФОРМУЛЫ!'!I1032+L1032,0)),Расчет!P1046)</f>
        <v>0</v>
      </c>
      <c r="K1032" s="5">
        <f>J1032*Расчет!E1046</f>
        <v>0</v>
      </c>
      <c r="L1032" s="3">
        <f>IF($O$16=0,0,$M$16*(Расчет!K1046/$O$16))</f>
        <v>0</v>
      </c>
      <c r="O1032" s="3">
        <f>IF(Расчет!P1046=0,Расчет!L1046,0)</f>
        <v>0</v>
      </c>
      <c r="P1032" s="12">
        <f t="shared" si="122"/>
        <v>0</v>
      </c>
      <c r="Q1032" s="3">
        <f>IF(Расчет!H1046='ФОРМУЛЫ!'!$B$5,'ФОРМУЛЫ!'!A1032,0)</f>
        <v>0</v>
      </c>
      <c r="R1032" s="3">
        <f>IF(Расчет!H1046='ФОРМУЛЫ!'!$B$4,'ФОРМУЛЫ!'!A1032,0)</f>
        <v>0</v>
      </c>
      <c r="S1032" s="3">
        <f>IF(Расчет!H1046='ФОРМУЛЫ!'!$B$6,'ФОРМУЛЫ!'!A1032,0)</f>
        <v>0</v>
      </c>
      <c r="T1032" s="5">
        <f>ROUND((IF(Расчет!R1046='ФОРМУЛЫ!'!$E$3,(A1032-A1032/1.18),IF(Расчет!R1046='ФОРМУЛЫ!'!$E$4,0,IF(Расчет!R1046='ФОРМУЛЫ!'!$E$5,(A1032-A1032/1.1),X))))*Расчет!E1046,2)</f>
        <v>0</v>
      </c>
      <c r="U1032" s="3">
        <f>ROUND((IF(Расчет!R1046='ФОРМУЛЫ!'!$E$3,(J1032-J1032/1.18),IF(Расчет!R1046='ФОРМУЛЫ!'!$E$4,0,IF(Расчет!R1046='ФОРМУЛЫ!'!$E$5,(J1032-J1032/1.1),X))))*Расчет!E1046,2)</f>
        <v>0</v>
      </c>
      <c r="V1032" s="3">
        <f>ROUND((J1032-J1032/1.18)*Расчет!E1046,2)</f>
        <v>0</v>
      </c>
      <c r="W1032" s="3">
        <f>ROUND(A1032*Расчет!E1046*0.21/365,2)</f>
        <v>0</v>
      </c>
      <c r="X1032" s="3">
        <f t="shared" si="123"/>
        <v>0</v>
      </c>
      <c r="Y1032" s="3">
        <f>IF(($Q$2-Расчет!X1046)&gt;0,($Q$2-Расчет!X1046),0)</f>
        <v>0</v>
      </c>
      <c r="Z1032" s="3">
        <f t="shared" si="124"/>
        <v>0</v>
      </c>
      <c r="AA1032" s="3">
        <f>IF(IF(Y1032&gt;0,$Q$3-$Q$2,$Q$3-Расчет!X1046)&gt;0,IF(Y1032&gt;0,$Q$3-$Q$2,$Q$3-Расчет!X1046),0)</f>
        <v>0</v>
      </c>
      <c r="AB1032" s="3">
        <f t="shared" si="125"/>
        <v>0</v>
      </c>
      <c r="AC1032" s="3">
        <f>IF(IF(AA1032&gt;0,$Q$4-$Q$3,$Q$4-Расчет!X1046)&gt;0,IF(AA1032&gt;0,$Q$4-$Q$3,$Q$4-Расчет!X1046),0)</f>
        <v>0</v>
      </c>
      <c r="AD1032" s="3">
        <f t="shared" si="126"/>
        <v>0</v>
      </c>
      <c r="AE1032" s="3">
        <f>IF(IF(AC1032&gt;0,$Q$5-$Q$4,$Q$5-Расчет!X1046)&gt;0,IF(AC1032&gt;0,$Q$5-$Q$4,$Q$5-Расчет!X1046),0)</f>
        <v>0</v>
      </c>
      <c r="AF1032" s="3">
        <f t="shared" si="127"/>
        <v>0</v>
      </c>
      <c r="AG1032" s="3">
        <f>IF(IF(AE1032&gt;0,$Q$6-$Q$5,$Q$6-Расчет!X1046)&gt;0,IF(AE1032&gt;0,$Q$6-$Q$5,$Q$6-Расчет!X1046),0)</f>
        <v>0</v>
      </c>
      <c r="AH1032" s="3">
        <f t="shared" si="128"/>
        <v>0</v>
      </c>
    </row>
    <row r="1033" spans="1:34" x14ac:dyDescent="0.25">
      <c r="A1033" s="3">
        <f>IF(Расчет!H1047='ФОРМУЛЫ!'!$B$4,Расчет!G1047*Расчет!$N$28,IF(Расчет!H1047='ФОРМУЛЫ!'!$B$5,Расчет!G1047,IF(Расчет!H1047='ФОРМУЛЫ!'!$B$6,Расчет!G1047*Расчет!$O$28,0)))</f>
        <v>0</v>
      </c>
      <c r="B1033" s="3">
        <f>A1033*Расчет!E1047</f>
        <v>0</v>
      </c>
      <c r="C1033" s="3">
        <f>IF(Расчет!J1047='ФОРМУЛЫ!'!$B$3,Расчет!G1047*Расчет!I1047/100,IF(Расчет!J1047='ФОРМУЛЫ!'!$B$4,Расчет!I1047*Расчет!$N$28,IF(Расчет!J1047='ФОРМУЛЫ!'!$B$5,Расчет!I1047,IF(Расчет!J1047='ФОРМУЛЫ!'!$B$6,Расчет!I1047*Расчет!$O$28,0))))</f>
        <v>0</v>
      </c>
      <c r="D1033" s="3">
        <f>C1033*Расчет!E1047</f>
        <v>0</v>
      </c>
      <c r="E1033" s="3">
        <f t="shared" si="121"/>
        <v>0</v>
      </c>
      <c r="F1033" s="3">
        <f>E1033*Расчет!E1047</f>
        <v>0</v>
      </c>
      <c r="G1033" s="3">
        <f>IF(Расчет!M1047="",'ФОРМУЛЫ!'!E1033*(100+Расчет!$M$28)/100,'ФОРМУЛЫ!'!E1033*(100+Расчет!M1047)/100)</f>
        <v>0</v>
      </c>
      <c r="H1033" s="7">
        <f>IF(Расчет!M1047="",ROUND(Расчет!K1047*(1+Расчет!$M$28/100),0),ROUND(Расчет!K1047*(1+Расчет!M1047/100),0))</f>
        <v>0</v>
      </c>
      <c r="I1033" s="7">
        <f>IF(Расчет!M1047="",(Расчет!$M$28+100)/100,(Расчет!M1047+100)/100)</f>
        <v>1.2</v>
      </c>
      <c r="J1033" s="5">
        <f>IF(Расчет!P1047="",IF($O$16=0,'ФОРМУЛЫ!'!H1033,ROUND(Расчет!K1047*'ФОРМУЛЫ!'!I1033+L1033,0)),Расчет!P1047)</f>
        <v>0</v>
      </c>
      <c r="K1033" s="5">
        <f>J1033*Расчет!E1047</f>
        <v>0</v>
      </c>
      <c r="L1033" s="3">
        <f>IF($O$16=0,0,$M$16*(Расчет!K1047/$O$16))</f>
        <v>0</v>
      </c>
      <c r="O1033" s="3">
        <f>IF(Расчет!P1047=0,Расчет!L1047,0)</f>
        <v>0</v>
      </c>
      <c r="P1033" s="12">
        <f t="shared" si="122"/>
        <v>0</v>
      </c>
      <c r="Q1033" s="3">
        <f>IF(Расчет!H1047='ФОРМУЛЫ!'!$B$5,'ФОРМУЛЫ!'!A1033,0)</f>
        <v>0</v>
      </c>
      <c r="R1033" s="3">
        <f>IF(Расчет!H1047='ФОРМУЛЫ!'!$B$4,'ФОРМУЛЫ!'!A1033,0)</f>
        <v>0</v>
      </c>
      <c r="S1033" s="3">
        <f>IF(Расчет!H1047='ФОРМУЛЫ!'!$B$6,'ФОРМУЛЫ!'!A1033,0)</f>
        <v>0</v>
      </c>
      <c r="T1033" s="5">
        <f>ROUND((IF(Расчет!R1047='ФОРМУЛЫ!'!$E$3,(A1033-A1033/1.18),IF(Расчет!R1047='ФОРМУЛЫ!'!$E$4,0,IF(Расчет!R1047='ФОРМУЛЫ!'!$E$5,(A1033-A1033/1.1),X))))*Расчет!E1047,2)</f>
        <v>0</v>
      </c>
      <c r="U1033" s="3">
        <f>ROUND((IF(Расчет!R1047='ФОРМУЛЫ!'!$E$3,(J1033-J1033/1.18),IF(Расчет!R1047='ФОРМУЛЫ!'!$E$4,0,IF(Расчет!R1047='ФОРМУЛЫ!'!$E$5,(J1033-J1033/1.1),X))))*Расчет!E1047,2)</f>
        <v>0</v>
      </c>
      <c r="V1033" s="3">
        <f>ROUND((J1033-J1033/1.18)*Расчет!E1047,2)</f>
        <v>0</v>
      </c>
      <c r="W1033" s="3">
        <f>ROUND(A1033*Расчет!E1047*0.21/365,2)</f>
        <v>0</v>
      </c>
      <c r="X1033" s="3">
        <f t="shared" si="123"/>
        <v>0</v>
      </c>
      <c r="Y1033" s="3">
        <f>IF(($Q$2-Расчет!X1047)&gt;0,($Q$2-Расчет!X1047),0)</f>
        <v>0</v>
      </c>
      <c r="Z1033" s="3">
        <f t="shared" si="124"/>
        <v>0</v>
      </c>
      <c r="AA1033" s="3">
        <f>IF(IF(Y1033&gt;0,$Q$3-$Q$2,$Q$3-Расчет!X1047)&gt;0,IF(Y1033&gt;0,$Q$3-$Q$2,$Q$3-Расчет!X1047),0)</f>
        <v>0</v>
      </c>
      <c r="AB1033" s="3">
        <f t="shared" si="125"/>
        <v>0</v>
      </c>
      <c r="AC1033" s="3">
        <f>IF(IF(AA1033&gt;0,$Q$4-$Q$3,$Q$4-Расчет!X1047)&gt;0,IF(AA1033&gt;0,$Q$4-$Q$3,$Q$4-Расчет!X1047),0)</f>
        <v>0</v>
      </c>
      <c r="AD1033" s="3">
        <f t="shared" si="126"/>
        <v>0</v>
      </c>
      <c r="AE1033" s="3">
        <f>IF(IF(AC1033&gt;0,$Q$5-$Q$4,$Q$5-Расчет!X1047)&gt;0,IF(AC1033&gt;0,$Q$5-$Q$4,$Q$5-Расчет!X1047),0)</f>
        <v>0</v>
      </c>
      <c r="AF1033" s="3">
        <f t="shared" si="127"/>
        <v>0</v>
      </c>
      <c r="AG1033" s="3">
        <f>IF(IF(AE1033&gt;0,$Q$6-$Q$5,$Q$6-Расчет!X1047)&gt;0,IF(AE1033&gt;0,$Q$6-$Q$5,$Q$6-Расчет!X1047),0)</f>
        <v>0</v>
      </c>
      <c r="AH1033" s="3">
        <f t="shared" si="128"/>
        <v>0</v>
      </c>
    </row>
    <row r="1034" spans="1:34" x14ac:dyDescent="0.25">
      <c r="A1034" s="3">
        <f>IF(Расчет!H1048='ФОРМУЛЫ!'!$B$4,Расчет!G1048*Расчет!$N$28,IF(Расчет!H1048='ФОРМУЛЫ!'!$B$5,Расчет!G1048,IF(Расчет!H1048='ФОРМУЛЫ!'!$B$6,Расчет!G1048*Расчет!$O$28,0)))</f>
        <v>0</v>
      </c>
      <c r="B1034" s="3">
        <f>A1034*Расчет!E1048</f>
        <v>0</v>
      </c>
      <c r="C1034" s="3">
        <f>IF(Расчет!J1048='ФОРМУЛЫ!'!$B$3,Расчет!G1048*Расчет!I1048/100,IF(Расчет!J1048='ФОРМУЛЫ!'!$B$4,Расчет!I1048*Расчет!$N$28,IF(Расчет!J1048='ФОРМУЛЫ!'!$B$5,Расчет!I1048,IF(Расчет!J1048='ФОРМУЛЫ!'!$B$6,Расчет!I1048*Расчет!$O$28,0))))</f>
        <v>0</v>
      </c>
      <c r="D1034" s="3">
        <f>C1034*Расчет!E1048</f>
        <v>0</v>
      </c>
      <c r="E1034" s="3">
        <f t="shared" si="121"/>
        <v>0</v>
      </c>
      <c r="F1034" s="3">
        <f>E1034*Расчет!E1048</f>
        <v>0</v>
      </c>
      <c r="G1034" s="3">
        <f>IF(Расчет!M1048="",'ФОРМУЛЫ!'!E1034*(100+Расчет!$M$28)/100,'ФОРМУЛЫ!'!E1034*(100+Расчет!M1048)/100)</f>
        <v>0</v>
      </c>
      <c r="H1034" s="7">
        <f>IF(Расчет!M1048="",ROUND(Расчет!K1048*(1+Расчет!$M$28/100),0),ROUND(Расчет!K1048*(1+Расчет!M1048/100),0))</f>
        <v>0</v>
      </c>
      <c r="I1034" s="7">
        <f>IF(Расчет!M1048="",(Расчет!$M$28+100)/100,(Расчет!M1048+100)/100)</f>
        <v>1.2</v>
      </c>
      <c r="J1034" s="5">
        <f>IF(Расчет!P1048="",IF($O$16=0,'ФОРМУЛЫ!'!H1034,ROUND(Расчет!K1048*'ФОРМУЛЫ!'!I1034+L1034,0)),Расчет!P1048)</f>
        <v>0</v>
      </c>
      <c r="K1034" s="5">
        <f>J1034*Расчет!E1048</f>
        <v>0</v>
      </c>
      <c r="L1034" s="3">
        <f>IF($O$16=0,0,$M$16*(Расчет!K1048/$O$16))</f>
        <v>0</v>
      </c>
      <c r="O1034" s="3">
        <f>IF(Расчет!P1048=0,Расчет!L1048,0)</f>
        <v>0</v>
      </c>
      <c r="P1034" s="12">
        <f t="shared" si="122"/>
        <v>0</v>
      </c>
      <c r="Q1034" s="3">
        <f>IF(Расчет!H1048='ФОРМУЛЫ!'!$B$5,'ФОРМУЛЫ!'!A1034,0)</f>
        <v>0</v>
      </c>
      <c r="R1034" s="3">
        <f>IF(Расчет!H1048='ФОРМУЛЫ!'!$B$4,'ФОРМУЛЫ!'!A1034,0)</f>
        <v>0</v>
      </c>
      <c r="S1034" s="3">
        <f>IF(Расчет!H1048='ФОРМУЛЫ!'!$B$6,'ФОРМУЛЫ!'!A1034,0)</f>
        <v>0</v>
      </c>
      <c r="T1034" s="5">
        <f>ROUND((IF(Расчет!R1048='ФОРМУЛЫ!'!$E$3,(A1034-A1034/1.18),IF(Расчет!R1048='ФОРМУЛЫ!'!$E$4,0,IF(Расчет!R1048='ФОРМУЛЫ!'!$E$5,(A1034-A1034/1.1),X))))*Расчет!E1048,2)</f>
        <v>0</v>
      </c>
      <c r="U1034" s="3">
        <f>ROUND((IF(Расчет!R1048='ФОРМУЛЫ!'!$E$3,(J1034-J1034/1.18),IF(Расчет!R1048='ФОРМУЛЫ!'!$E$4,0,IF(Расчет!R1048='ФОРМУЛЫ!'!$E$5,(J1034-J1034/1.1),X))))*Расчет!E1048,2)</f>
        <v>0</v>
      </c>
      <c r="V1034" s="3">
        <f>ROUND((J1034-J1034/1.18)*Расчет!E1048,2)</f>
        <v>0</v>
      </c>
      <c r="W1034" s="3">
        <f>ROUND(A1034*Расчет!E1048*0.21/365,2)</f>
        <v>0</v>
      </c>
      <c r="X1034" s="3">
        <f t="shared" si="123"/>
        <v>0</v>
      </c>
      <c r="Y1034" s="3">
        <f>IF(($Q$2-Расчет!X1048)&gt;0,($Q$2-Расчет!X1048),0)</f>
        <v>0</v>
      </c>
      <c r="Z1034" s="3">
        <f t="shared" si="124"/>
        <v>0</v>
      </c>
      <c r="AA1034" s="3">
        <f>IF(IF(Y1034&gt;0,$Q$3-$Q$2,$Q$3-Расчет!X1048)&gt;0,IF(Y1034&gt;0,$Q$3-$Q$2,$Q$3-Расчет!X1048),0)</f>
        <v>0</v>
      </c>
      <c r="AB1034" s="3">
        <f t="shared" si="125"/>
        <v>0</v>
      </c>
      <c r="AC1034" s="3">
        <f>IF(IF(AA1034&gt;0,$Q$4-$Q$3,$Q$4-Расчет!X1048)&gt;0,IF(AA1034&gt;0,$Q$4-$Q$3,$Q$4-Расчет!X1048),0)</f>
        <v>0</v>
      </c>
      <c r="AD1034" s="3">
        <f t="shared" si="126"/>
        <v>0</v>
      </c>
      <c r="AE1034" s="3">
        <f>IF(IF(AC1034&gt;0,$Q$5-$Q$4,$Q$5-Расчет!X1048)&gt;0,IF(AC1034&gt;0,$Q$5-$Q$4,$Q$5-Расчет!X1048),0)</f>
        <v>0</v>
      </c>
      <c r="AF1034" s="3">
        <f t="shared" si="127"/>
        <v>0</v>
      </c>
      <c r="AG1034" s="3">
        <f>IF(IF(AE1034&gt;0,$Q$6-$Q$5,$Q$6-Расчет!X1048)&gt;0,IF(AE1034&gt;0,$Q$6-$Q$5,$Q$6-Расчет!X1048),0)</f>
        <v>0</v>
      </c>
      <c r="AH1034" s="3">
        <f t="shared" si="128"/>
        <v>0</v>
      </c>
    </row>
    <row r="1035" spans="1:34" x14ac:dyDescent="0.25">
      <c r="A1035" s="3">
        <f>IF(Расчет!H1049='ФОРМУЛЫ!'!$B$4,Расчет!G1049*Расчет!$N$28,IF(Расчет!H1049='ФОРМУЛЫ!'!$B$5,Расчет!G1049,IF(Расчет!H1049='ФОРМУЛЫ!'!$B$6,Расчет!G1049*Расчет!$O$28,0)))</f>
        <v>0</v>
      </c>
      <c r="B1035" s="3">
        <f>A1035*Расчет!E1049</f>
        <v>0</v>
      </c>
      <c r="C1035" s="3">
        <f>IF(Расчет!J1049='ФОРМУЛЫ!'!$B$3,Расчет!G1049*Расчет!I1049/100,IF(Расчет!J1049='ФОРМУЛЫ!'!$B$4,Расчет!I1049*Расчет!$N$28,IF(Расчет!J1049='ФОРМУЛЫ!'!$B$5,Расчет!I1049,IF(Расчет!J1049='ФОРМУЛЫ!'!$B$6,Расчет!I1049*Расчет!$O$28,0))))</f>
        <v>0</v>
      </c>
      <c r="D1035" s="3">
        <f>C1035*Расчет!E1049</f>
        <v>0</v>
      </c>
      <c r="E1035" s="3">
        <f t="shared" si="121"/>
        <v>0</v>
      </c>
      <c r="F1035" s="3">
        <f>E1035*Расчет!E1049</f>
        <v>0</v>
      </c>
      <c r="G1035" s="3">
        <f>IF(Расчет!M1049="",'ФОРМУЛЫ!'!E1035*(100+Расчет!$M$28)/100,'ФОРМУЛЫ!'!E1035*(100+Расчет!M1049)/100)</f>
        <v>0</v>
      </c>
      <c r="H1035" s="7">
        <f>IF(Расчет!M1049="",ROUND(Расчет!K1049*(1+Расчет!$M$28/100),0),ROUND(Расчет!K1049*(1+Расчет!M1049/100),0))</f>
        <v>0</v>
      </c>
      <c r="I1035" s="7">
        <f>IF(Расчет!M1049="",(Расчет!$M$28+100)/100,(Расчет!M1049+100)/100)</f>
        <v>1.2</v>
      </c>
      <c r="J1035" s="5">
        <f>IF(Расчет!P1049="",IF($O$16=0,'ФОРМУЛЫ!'!H1035,ROUND(Расчет!K1049*'ФОРМУЛЫ!'!I1035+L1035,0)),Расчет!P1049)</f>
        <v>0</v>
      </c>
      <c r="K1035" s="5">
        <f>J1035*Расчет!E1049</f>
        <v>0</v>
      </c>
      <c r="L1035" s="3">
        <f>IF($O$16=0,0,$M$16*(Расчет!K1049/$O$16))</f>
        <v>0</v>
      </c>
      <c r="O1035" s="3">
        <f>IF(Расчет!P1049=0,Расчет!L1049,0)</f>
        <v>0</v>
      </c>
      <c r="P1035" s="12">
        <f t="shared" si="122"/>
        <v>0</v>
      </c>
      <c r="Q1035" s="3">
        <f>IF(Расчет!H1049='ФОРМУЛЫ!'!$B$5,'ФОРМУЛЫ!'!A1035,0)</f>
        <v>0</v>
      </c>
      <c r="R1035" s="3">
        <f>IF(Расчет!H1049='ФОРМУЛЫ!'!$B$4,'ФОРМУЛЫ!'!A1035,0)</f>
        <v>0</v>
      </c>
      <c r="S1035" s="3">
        <f>IF(Расчет!H1049='ФОРМУЛЫ!'!$B$6,'ФОРМУЛЫ!'!A1035,0)</f>
        <v>0</v>
      </c>
      <c r="T1035" s="5">
        <f>ROUND((IF(Расчет!R1049='ФОРМУЛЫ!'!$E$3,(A1035-A1035/1.18),IF(Расчет!R1049='ФОРМУЛЫ!'!$E$4,0,IF(Расчет!R1049='ФОРМУЛЫ!'!$E$5,(A1035-A1035/1.1),X))))*Расчет!E1049,2)</f>
        <v>0</v>
      </c>
      <c r="U1035" s="3">
        <f>ROUND((IF(Расчет!R1049='ФОРМУЛЫ!'!$E$3,(J1035-J1035/1.18),IF(Расчет!R1049='ФОРМУЛЫ!'!$E$4,0,IF(Расчет!R1049='ФОРМУЛЫ!'!$E$5,(J1035-J1035/1.1),X))))*Расчет!E1049,2)</f>
        <v>0</v>
      </c>
      <c r="V1035" s="3">
        <f>ROUND((J1035-J1035/1.18)*Расчет!E1049,2)</f>
        <v>0</v>
      </c>
      <c r="W1035" s="3">
        <f>ROUND(A1035*Расчет!E1049*0.21/365,2)</f>
        <v>0</v>
      </c>
      <c r="X1035" s="3">
        <f t="shared" si="123"/>
        <v>0</v>
      </c>
      <c r="Y1035" s="3">
        <f>IF(($Q$2-Расчет!X1049)&gt;0,($Q$2-Расчет!X1049),0)</f>
        <v>0</v>
      </c>
      <c r="Z1035" s="3">
        <f t="shared" si="124"/>
        <v>0</v>
      </c>
      <c r="AA1035" s="3">
        <f>IF(IF(Y1035&gt;0,$Q$3-$Q$2,$Q$3-Расчет!X1049)&gt;0,IF(Y1035&gt;0,$Q$3-$Q$2,$Q$3-Расчет!X1049),0)</f>
        <v>0</v>
      </c>
      <c r="AB1035" s="3">
        <f t="shared" si="125"/>
        <v>0</v>
      </c>
      <c r="AC1035" s="3">
        <f>IF(IF(AA1035&gt;0,$Q$4-$Q$3,$Q$4-Расчет!X1049)&gt;0,IF(AA1035&gt;0,$Q$4-$Q$3,$Q$4-Расчет!X1049),0)</f>
        <v>0</v>
      </c>
      <c r="AD1035" s="3">
        <f t="shared" si="126"/>
        <v>0</v>
      </c>
      <c r="AE1035" s="3">
        <f>IF(IF(AC1035&gt;0,$Q$5-$Q$4,$Q$5-Расчет!X1049)&gt;0,IF(AC1035&gt;0,$Q$5-$Q$4,$Q$5-Расчет!X1049),0)</f>
        <v>0</v>
      </c>
      <c r="AF1035" s="3">
        <f t="shared" si="127"/>
        <v>0</v>
      </c>
      <c r="AG1035" s="3">
        <f>IF(IF(AE1035&gt;0,$Q$6-$Q$5,$Q$6-Расчет!X1049)&gt;0,IF(AE1035&gt;0,$Q$6-$Q$5,$Q$6-Расчет!X1049),0)</f>
        <v>0</v>
      </c>
      <c r="AH1035" s="3">
        <f t="shared" si="128"/>
        <v>0</v>
      </c>
    </row>
    <row r="1036" spans="1:34" x14ac:dyDescent="0.25">
      <c r="A1036" s="3">
        <f>IF(Расчет!H1050='ФОРМУЛЫ!'!$B$4,Расчет!G1050*Расчет!$N$28,IF(Расчет!H1050='ФОРМУЛЫ!'!$B$5,Расчет!G1050,IF(Расчет!H1050='ФОРМУЛЫ!'!$B$6,Расчет!G1050*Расчет!$O$28,0)))</f>
        <v>0</v>
      </c>
      <c r="B1036" s="3">
        <f>A1036*Расчет!E1050</f>
        <v>0</v>
      </c>
      <c r="C1036" s="3">
        <f>IF(Расчет!J1050='ФОРМУЛЫ!'!$B$3,Расчет!G1050*Расчет!I1050/100,IF(Расчет!J1050='ФОРМУЛЫ!'!$B$4,Расчет!I1050*Расчет!$N$28,IF(Расчет!J1050='ФОРМУЛЫ!'!$B$5,Расчет!I1050,IF(Расчет!J1050='ФОРМУЛЫ!'!$B$6,Расчет!I1050*Расчет!$O$28,0))))</f>
        <v>0</v>
      </c>
      <c r="D1036" s="3">
        <f>C1036*Расчет!E1050</f>
        <v>0</v>
      </c>
      <c r="E1036" s="3">
        <f t="shared" si="121"/>
        <v>0</v>
      </c>
      <c r="F1036" s="3">
        <f>E1036*Расчет!E1050</f>
        <v>0</v>
      </c>
      <c r="G1036" s="3">
        <f>IF(Расчет!M1050="",'ФОРМУЛЫ!'!E1036*(100+Расчет!$M$28)/100,'ФОРМУЛЫ!'!E1036*(100+Расчет!M1050)/100)</f>
        <v>0</v>
      </c>
      <c r="H1036" s="7">
        <f>IF(Расчет!M1050="",ROUND(Расчет!K1050*(1+Расчет!$M$28/100),0),ROUND(Расчет!K1050*(1+Расчет!M1050/100),0))</f>
        <v>0</v>
      </c>
      <c r="I1036" s="7">
        <f>IF(Расчет!M1050="",(Расчет!$M$28+100)/100,(Расчет!M1050+100)/100)</f>
        <v>1.2</v>
      </c>
      <c r="J1036" s="5">
        <f>IF(Расчет!P1050="",IF($O$16=0,'ФОРМУЛЫ!'!H1036,ROUND(Расчет!K1050*'ФОРМУЛЫ!'!I1036+L1036,0)),Расчет!P1050)</f>
        <v>0</v>
      </c>
      <c r="K1036" s="5">
        <f>J1036*Расчет!E1050</f>
        <v>0</v>
      </c>
      <c r="L1036" s="3">
        <f>IF($O$16=0,0,$M$16*(Расчет!K1050/$O$16))</f>
        <v>0</v>
      </c>
      <c r="O1036" s="3">
        <f>IF(Расчет!P1050=0,Расчет!L1050,0)</f>
        <v>0</v>
      </c>
      <c r="P1036" s="12">
        <f t="shared" si="122"/>
        <v>0</v>
      </c>
      <c r="Q1036" s="3">
        <f>IF(Расчет!H1050='ФОРМУЛЫ!'!$B$5,'ФОРМУЛЫ!'!A1036,0)</f>
        <v>0</v>
      </c>
      <c r="R1036" s="3">
        <f>IF(Расчет!H1050='ФОРМУЛЫ!'!$B$4,'ФОРМУЛЫ!'!A1036,0)</f>
        <v>0</v>
      </c>
      <c r="S1036" s="3">
        <f>IF(Расчет!H1050='ФОРМУЛЫ!'!$B$6,'ФОРМУЛЫ!'!A1036,0)</f>
        <v>0</v>
      </c>
      <c r="T1036" s="5">
        <f>ROUND((IF(Расчет!R1050='ФОРМУЛЫ!'!$E$3,(A1036-A1036/1.18),IF(Расчет!R1050='ФОРМУЛЫ!'!$E$4,0,IF(Расчет!R1050='ФОРМУЛЫ!'!$E$5,(A1036-A1036/1.1),X))))*Расчет!E1050,2)</f>
        <v>0</v>
      </c>
      <c r="U1036" s="3">
        <f>ROUND((IF(Расчет!R1050='ФОРМУЛЫ!'!$E$3,(J1036-J1036/1.18),IF(Расчет!R1050='ФОРМУЛЫ!'!$E$4,0,IF(Расчет!R1050='ФОРМУЛЫ!'!$E$5,(J1036-J1036/1.1),X))))*Расчет!E1050,2)</f>
        <v>0</v>
      </c>
      <c r="V1036" s="3">
        <f>ROUND((J1036-J1036/1.18)*Расчет!E1050,2)</f>
        <v>0</v>
      </c>
      <c r="W1036" s="3">
        <f>ROUND(A1036*Расчет!E1050*0.21/365,2)</f>
        <v>0</v>
      </c>
      <c r="X1036" s="3">
        <f t="shared" si="123"/>
        <v>0</v>
      </c>
      <c r="Y1036" s="3">
        <f>IF(($Q$2-Расчет!X1050)&gt;0,($Q$2-Расчет!X1050),0)</f>
        <v>0</v>
      </c>
      <c r="Z1036" s="3">
        <f t="shared" si="124"/>
        <v>0</v>
      </c>
      <c r="AA1036" s="3">
        <f>IF(IF(Y1036&gt;0,$Q$3-$Q$2,$Q$3-Расчет!X1050)&gt;0,IF(Y1036&gt;0,$Q$3-$Q$2,$Q$3-Расчет!X1050),0)</f>
        <v>0</v>
      </c>
      <c r="AB1036" s="3">
        <f t="shared" si="125"/>
        <v>0</v>
      </c>
      <c r="AC1036" s="3">
        <f>IF(IF(AA1036&gt;0,$Q$4-$Q$3,$Q$4-Расчет!X1050)&gt;0,IF(AA1036&gt;0,$Q$4-$Q$3,$Q$4-Расчет!X1050),0)</f>
        <v>0</v>
      </c>
      <c r="AD1036" s="3">
        <f t="shared" si="126"/>
        <v>0</v>
      </c>
      <c r="AE1036" s="3">
        <f>IF(IF(AC1036&gt;0,$Q$5-$Q$4,$Q$5-Расчет!X1050)&gt;0,IF(AC1036&gt;0,$Q$5-$Q$4,$Q$5-Расчет!X1050),0)</f>
        <v>0</v>
      </c>
      <c r="AF1036" s="3">
        <f t="shared" si="127"/>
        <v>0</v>
      </c>
      <c r="AG1036" s="3">
        <f>IF(IF(AE1036&gt;0,$Q$6-$Q$5,$Q$6-Расчет!X1050)&gt;0,IF(AE1036&gt;0,$Q$6-$Q$5,$Q$6-Расчет!X1050),0)</f>
        <v>0</v>
      </c>
      <c r="AH1036" s="3">
        <f t="shared" si="128"/>
        <v>0</v>
      </c>
    </row>
    <row r="1037" spans="1:34" x14ac:dyDescent="0.25">
      <c r="A1037" s="3">
        <f>IF(Расчет!H1051='ФОРМУЛЫ!'!$B$4,Расчет!G1051*Расчет!$N$28,IF(Расчет!H1051='ФОРМУЛЫ!'!$B$5,Расчет!G1051,IF(Расчет!H1051='ФОРМУЛЫ!'!$B$6,Расчет!G1051*Расчет!$O$28,0)))</f>
        <v>0</v>
      </c>
      <c r="B1037" s="3">
        <f>A1037*Расчет!E1051</f>
        <v>0</v>
      </c>
      <c r="C1037" s="3">
        <f>IF(Расчет!J1051='ФОРМУЛЫ!'!$B$3,Расчет!G1051*Расчет!I1051/100,IF(Расчет!J1051='ФОРМУЛЫ!'!$B$4,Расчет!I1051*Расчет!$N$28,IF(Расчет!J1051='ФОРМУЛЫ!'!$B$5,Расчет!I1051,IF(Расчет!J1051='ФОРМУЛЫ!'!$B$6,Расчет!I1051*Расчет!$O$28,0))))</f>
        <v>0</v>
      </c>
      <c r="D1037" s="3">
        <f>C1037*Расчет!E1051</f>
        <v>0</v>
      </c>
      <c r="E1037" s="3">
        <f t="shared" si="121"/>
        <v>0</v>
      </c>
      <c r="F1037" s="3">
        <f>E1037*Расчет!E1051</f>
        <v>0</v>
      </c>
      <c r="G1037" s="3">
        <f>IF(Расчет!M1051="",'ФОРМУЛЫ!'!E1037*(100+Расчет!$M$28)/100,'ФОРМУЛЫ!'!E1037*(100+Расчет!M1051)/100)</f>
        <v>0</v>
      </c>
      <c r="H1037" s="7">
        <f>IF(Расчет!M1051="",ROUND(Расчет!K1051*(1+Расчет!$M$28/100),0),ROUND(Расчет!K1051*(1+Расчет!M1051/100),0))</f>
        <v>0</v>
      </c>
      <c r="I1037" s="7">
        <f>IF(Расчет!M1051="",(Расчет!$M$28+100)/100,(Расчет!M1051+100)/100)</f>
        <v>1.2</v>
      </c>
      <c r="J1037" s="5">
        <f>IF(Расчет!P1051="",IF($O$16=0,'ФОРМУЛЫ!'!H1037,ROUND(Расчет!K1051*'ФОРМУЛЫ!'!I1037+L1037,0)),Расчет!P1051)</f>
        <v>0</v>
      </c>
      <c r="K1037" s="5">
        <f>J1037*Расчет!E1051</f>
        <v>0</v>
      </c>
      <c r="L1037" s="3">
        <f>IF($O$16=0,0,$M$16*(Расчет!K1051/$O$16))</f>
        <v>0</v>
      </c>
      <c r="O1037" s="3">
        <f>IF(Расчет!P1051=0,Расчет!L1051,0)</f>
        <v>0</v>
      </c>
      <c r="P1037" s="12">
        <f t="shared" si="122"/>
        <v>0</v>
      </c>
      <c r="Q1037" s="3">
        <f>IF(Расчет!H1051='ФОРМУЛЫ!'!$B$5,'ФОРМУЛЫ!'!A1037,0)</f>
        <v>0</v>
      </c>
      <c r="R1037" s="3">
        <f>IF(Расчет!H1051='ФОРМУЛЫ!'!$B$4,'ФОРМУЛЫ!'!A1037,0)</f>
        <v>0</v>
      </c>
      <c r="S1037" s="3">
        <f>IF(Расчет!H1051='ФОРМУЛЫ!'!$B$6,'ФОРМУЛЫ!'!A1037,0)</f>
        <v>0</v>
      </c>
      <c r="T1037" s="5">
        <f>ROUND((IF(Расчет!R1051='ФОРМУЛЫ!'!$E$3,(A1037-A1037/1.18),IF(Расчет!R1051='ФОРМУЛЫ!'!$E$4,0,IF(Расчет!R1051='ФОРМУЛЫ!'!$E$5,(A1037-A1037/1.1),X))))*Расчет!E1051,2)</f>
        <v>0</v>
      </c>
      <c r="U1037" s="3">
        <f>ROUND((IF(Расчет!R1051='ФОРМУЛЫ!'!$E$3,(J1037-J1037/1.18),IF(Расчет!R1051='ФОРМУЛЫ!'!$E$4,0,IF(Расчет!R1051='ФОРМУЛЫ!'!$E$5,(J1037-J1037/1.1),X))))*Расчет!E1051,2)</f>
        <v>0</v>
      </c>
      <c r="V1037" s="3">
        <f>ROUND((J1037-J1037/1.18)*Расчет!E1051,2)</f>
        <v>0</v>
      </c>
      <c r="W1037" s="3">
        <f>ROUND(A1037*Расчет!E1051*0.21/365,2)</f>
        <v>0</v>
      </c>
      <c r="X1037" s="3">
        <f t="shared" si="123"/>
        <v>0</v>
      </c>
      <c r="Y1037" s="3">
        <f>IF(($Q$2-Расчет!X1051)&gt;0,($Q$2-Расчет!X1051),0)</f>
        <v>0</v>
      </c>
      <c r="Z1037" s="3">
        <f t="shared" si="124"/>
        <v>0</v>
      </c>
      <c r="AA1037" s="3">
        <f>IF(IF(Y1037&gt;0,$Q$3-$Q$2,$Q$3-Расчет!X1051)&gt;0,IF(Y1037&gt;0,$Q$3-$Q$2,$Q$3-Расчет!X1051),0)</f>
        <v>0</v>
      </c>
      <c r="AB1037" s="3">
        <f t="shared" si="125"/>
        <v>0</v>
      </c>
      <c r="AC1037" s="3">
        <f>IF(IF(AA1037&gt;0,$Q$4-$Q$3,$Q$4-Расчет!X1051)&gt;0,IF(AA1037&gt;0,$Q$4-$Q$3,$Q$4-Расчет!X1051),0)</f>
        <v>0</v>
      </c>
      <c r="AD1037" s="3">
        <f t="shared" si="126"/>
        <v>0</v>
      </c>
      <c r="AE1037" s="3">
        <f>IF(IF(AC1037&gt;0,$Q$5-$Q$4,$Q$5-Расчет!X1051)&gt;0,IF(AC1037&gt;0,$Q$5-$Q$4,$Q$5-Расчет!X1051),0)</f>
        <v>0</v>
      </c>
      <c r="AF1037" s="3">
        <f t="shared" si="127"/>
        <v>0</v>
      </c>
      <c r="AG1037" s="3">
        <f>IF(IF(AE1037&gt;0,$Q$6-$Q$5,$Q$6-Расчет!X1051)&gt;0,IF(AE1037&gt;0,$Q$6-$Q$5,$Q$6-Расчет!X1051),0)</f>
        <v>0</v>
      </c>
      <c r="AH1037" s="3">
        <f t="shared" si="128"/>
        <v>0</v>
      </c>
    </row>
    <row r="1038" spans="1:34" x14ac:dyDescent="0.25">
      <c r="A1038" s="3">
        <f>IF(Расчет!H1052='ФОРМУЛЫ!'!$B$4,Расчет!G1052*Расчет!$N$28,IF(Расчет!H1052='ФОРМУЛЫ!'!$B$5,Расчет!G1052,IF(Расчет!H1052='ФОРМУЛЫ!'!$B$6,Расчет!G1052*Расчет!$O$28,0)))</f>
        <v>0</v>
      </c>
      <c r="B1038" s="3">
        <f>A1038*Расчет!E1052</f>
        <v>0</v>
      </c>
      <c r="C1038" s="3">
        <f>IF(Расчет!J1052='ФОРМУЛЫ!'!$B$3,Расчет!G1052*Расчет!I1052/100,IF(Расчет!J1052='ФОРМУЛЫ!'!$B$4,Расчет!I1052*Расчет!$N$28,IF(Расчет!J1052='ФОРМУЛЫ!'!$B$5,Расчет!I1052,IF(Расчет!J1052='ФОРМУЛЫ!'!$B$6,Расчет!I1052*Расчет!$O$28,0))))</f>
        <v>0</v>
      </c>
      <c r="D1038" s="3">
        <f>C1038*Расчет!E1052</f>
        <v>0</v>
      </c>
      <c r="E1038" s="3">
        <f t="shared" si="121"/>
        <v>0</v>
      </c>
      <c r="F1038" s="3">
        <f>E1038*Расчет!E1052</f>
        <v>0</v>
      </c>
      <c r="G1038" s="3">
        <f>IF(Расчет!M1052="",'ФОРМУЛЫ!'!E1038*(100+Расчет!$M$28)/100,'ФОРМУЛЫ!'!E1038*(100+Расчет!M1052)/100)</f>
        <v>0</v>
      </c>
      <c r="H1038" s="7">
        <f>IF(Расчет!M1052="",ROUND(Расчет!K1052*(1+Расчет!$M$28/100),0),ROUND(Расчет!K1052*(1+Расчет!M1052/100),0))</f>
        <v>0</v>
      </c>
      <c r="I1038" s="7">
        <f>IF(Расчет!M1052="",(Расчет!$M$28+100)/100,(Расчет!M1052+100)/100)</f>
        <v>1.2</v>
      </c>
      <c r="J1038" s="5">
        <f>IF(Расчет!P1052="",IF($O$16=0,'ФОРМУЛЫ!'!H1038,ROUND(Расчет!K1052*'ФОРМУЛЫ!'!I1038+L1038,0)),Расчет!P1052)</f>
        <v>0</v>
      </c>
      <c r="K1038" s="5">
        <f>J1038*Расчет!E1052</f>
        <v>0</v>
      </c>
      <c r="L1038" s="3">
        <f>IF($O$16=0,0,$M$16*(Расчет!K1052/$O$16))</f>
        <v>0</v>
      </c>
      <c r="O1038" s="3">
        <f>IF(Расчет!P1052=0,Расчет!L1052,0)</f>
        <v>0</v>
      </c>
      <c r="P1038" s="12">
        <f t="shared" si="122"/>
        <v>0</v>
      </c>
      <c r="Q1038" s="3">
        <f>IF(Расчет!H1052='ФОРМУЛЫ!'!$B$5,'ФОРМУЛЫ!'!A1038,0)</f>
        <v>0</v>
      </c>
      <c r="R1038" s="3">
        <f>IF(Расчет!H1052='ФОРМУЛЫ!'!$B$4,'ФОРМУЛЫ!'!A1038,0)</f>
        <v>0</v>
      </c>
      <c r="S1038" s="3">
        <f>IF(Расчет!H1052='ФОРМУЛЫ!'!$B$6,'ФОРМУЛЫ!'!A1038,0)</f>
        <v>0</v>
      </c>
      <c r="T1038" s="5">
        <f>ROUND((IF(Расчет!R1052='ФОРМУЛЫ!'!$E$3,(A1038-A1038/1.18),IF(Расчет!R1052='ФОРМУЛЫ!'!$E$4,0,IF(Расчет!R1052='ФОРМУЛЫ!'!$E$5,(A1038-A1038/1.1),X))))*Расчет!E1052,2)</f>
        <v>0</v>
      </c>
      <c r="U1038" s="3">
        <f>ROUND((IF(Расчет!R1052='ФОРМУЛЫ!'!$E$3,(J1038-J1038/1.18),IF(Расчет!R1052='ФОРМУЛЫ!'!$E$4,0,IF(Расчет!R1052='ФОРМУЛЫ!'!$E$5,(J1038-J1038/1.1),X))))*Расчет!E1052,2)</f>
        <v>0</v>
      </c>
      <c r="V1038" s="3">
        <f>ROUND((J1038-J1038/1.18)*Расчет!E1052,2)</f>
        <v>0</v>
      </c>
      <c r="W1038" s="3">
        <f>ROUND(A1038*Расчет!E1052*0.21/365,2)</f>
        <v>0</v>
      </c>
      <c r="X1038" s="3">
        <f t="shared" si="123"/>
        <v>0</v>
      </c>
      <c r="Y1038" s="3">
        <f>IF(($Q$2-Расчет!X1052)&gt;0,($Q$2-Расчет!X1052),0)</f>
        <v>0</v>
      </c>
      <c r="Z1038" s="3">
        <f t="shared" si="124"/>
        <v>0</v>
      </c>
      <c r="AA1038" s="3">
        <f>IF(IF(Y1038&gt;0,$Q$3-$Q$2,$Q$3-Расчет!X1052)&gt;0,IF(Y1038&gt;0,$Q$3-$Q$2,$Q$3-Расчет!X1052),0)</f>
        <v>0</v>
      </c>
      <c r="AB1038" s="3">
        <f t="shared" si="125"/>
        <v>0</v>
      </c>
      <c r="AC1038" s="3">
        <f>IF(IF(AA1038&gt;0,$Q$4-$Q$3,$Q$4-Расчет!X1052)&gt;0,IF(AA1038&gt;0,$Q$4-$Q$3,$Q$4-Расчет!X1052),0)</f>
        <v>0</v>
      </c>
      <c r="AD1038" s="3">
        <f t="shared" si="126"/>
        <v>0</v>
      </c>
      <c r="AE1038" s="3">
        <f>IF(IF(AC1038&gt;0,$Q$5-$Q$4,$Q$5-Расчет!X1052)&gt;0,IF(AC1038&gt;0,$Q$5-$Q$4,$Q$5-Расчет!X1052),0)</f>
        <v>0</v>
      </c>
      <c r="AF1038" s="3">
        <f t="shared" si="127"/>
        <v>0</v>
      </c>
      <c r="AG1038" s="3">
        <f>IF(IF(AE1038&gt;0,$Q$6-$Q$5,$Q$6-Расчет!X1052)&gt;0,IF(AE1038&gt;0,$Q$6-$Q$5,$Q$6-Расчет!X1052),0)</f>
        <v>0</v>
      </c>
      <c r="AH1038" s="3">
        <f t="shared" si="128"/>
        <v>0</v>
      </c>
    </row>
    <row r="1039" spans="1:34" x14ac:dyDescent="0.25">
      <c r="A1039" s="3">
        <f>IF(Расчет!H1053='ФОРМУЛЫ!'!$B$4,Расчет!G1053*Расчет!$N$28,IF(Расчет!H1053='ФОРМУЛЫ!'!$B$5,Расчет!G1053,IF(Расчет!H1053='ФОРМУЛЫ!'!$B$6,Расчет!G1053*Расчет!$O$28,0)))</f>
        <v>0</v>
      </c>
      <c r="B1039" s="3">
        <f>A1039*Расчет!E1053</f>
        <v>0</v>
      </c>
      <c r="C1039" s="3">
        <f>IF(Расчет!J1053='ФОРМУЛЫ!'!$B$3,Расчет!G1053*Расчет!I1053/100,IF(Расчет!J1053='ФОРМУЛЫ!'!$B$4,Расчет!I1053*Расчет!$N$28,IF(Расчет!J1053='ФОРМУЛЫ!'!$B$5,Расчет!I1053,IF(Расчет!J1053='ФОРМУЛЫ!'!$B$6,Расчет!I1053*Расчет!$O$28,0))))</f>
        <v>0</v>
      </c>
      <c r="D1039" s="3">
        <f>C1039*Расчет!E1053</f>
        <v>0</v>
      </c>
      <c r="E1039" s="3">
        <f t="shared" si="121"/>
        <v>0</v>
      </c>
      <c r="F1039" s="3">
        <f>E1039*Расчет!E1053</f>
        <v>0</v>
      </c>
      <c r="G1039" s="3">
        <f>IF(Расчет!M1053="",'ФОРМУЛЫ!'!E1039*(100+Расчет!$M$28)/100,'ФОРМУЛЫ!'!E1039*(100+Расчет!M1053)/100)</f>
        <v>0</v>
      </c>
      <c r="H1039" s="7">
        <f>IF(Расчет!M1053="",ROUND(Расчет!K1053*(1+Расчет!$M$28/100),0),ROUND(Расчет!K1053*(1+Расчет!M1053/100),0))</f>
        <v>0</v>
      </c>
      <c r="I1039" s="7">
        <f>IF(Расчет!M1053="",(Расчет!$M$28+100)/100,(Расчет!M1053+100)/100)</f>
        <v>1.2</v>
      </c>
      <c r="J1039" s="5">
        <f>IF(Расчет!P1053="",IF($O$16=0,'ФОРМУЛЫ!'!H1039,ROUND(Расчет!K1053*'ФОРМУЛЫ!'!I1039+L1039,0)),Расчет!P1053)</f>
        <v>0</v>
      </c>
      <c r="K1039" s="5">
        <f>J1039*Расчет!E1053</f>
        <v>0</v>
      </c>
      <c r="L1039" s="3">
        <f>IF($O$16=0,0,$M$16*(Расчет!K1053/$O$16))</f>
        <v>0</v>
      </c>
      <c r="O1039" s="3">
        <f>IF(Расчет!P1053=0,Расчет!L1053,0)</f>
        <v>0</v>
      </c>
      <c r="P1039" s="12">
        <f t="shared" si="122"/>
        <v>0</v>
      </c>
      <c r="Q1039" s="3">
        <f>IF(Расчет!H1053='ФОРМУЛЫ!'!$B$5,'ФОРМУЛЫ!'!A1039,0)</f>
        <v>0</v>
      </c>
      <c r="R1039" s="3">
        <f>IF(Расчет!H1053='ФОРМУЛЫ!'!$B$4,'ФОРМУЛЫ!'!A1039,0)</f>
        <v>0</v>
      </c>
      <c r="S1039" s="3">
        <f>IF(Расчет!H1053='ФОРМУЛЫ!'!$B$6,'ФОРМУЛЫ!'!A1039,0)</f>
        <v>0</v>
      </c>
      <c r="T1039" s="5">
        <f>ROUND((IF(Расчет!R1053='ФОРМУЛЫ!'!$E$3,(A1039-A1039/1.18),IF(Расчет!R1053='ФОРМУЛЫ!'!$E$4,0,IF(Расчет!R1053='ФОРМУЛЫ!'!$E$5,(A1039-A1039/1.1),X))))*Расчет!E1053,2)</f>
        <v>0</v>
      </c>
      <c r="U1039" s="3">
        <f>ROUND((IF(Расчет!R1053='ФОРМУЛЫ!'!$E$3,(J1039-J1039/1.18),IF(Расчет!R1053='ФОРМУЛЫ!'!$E$4,0,IF(Расчет!R1053='ФОРМУЛЫ!'!$E$5,(J1039-J1039/1.1),X))))*Расчет!E1053,2)</f>
        <v>0</v>
      </c>
      <c r="V1039" s="3">
        <f>ROUND((J1039-J1039/1.18)*Расчет!E1053,2)</f>
        <v>0</v>
      </c>
      <c r="W1039" s="3">
        <f>ROUND(A1039*Расчет!E1053*0.21/365,2)</f>
        <v>0</v>
      </c>
      <c r="X1039" s="3">
        <f t="shared" si="123"/>
        <v>0</v>
      </c>
      <c r="Y1039" s="3">
        <f>IF(($Q$2-Расчет!X1053)&gt;0,($Q$2-Расчет!X1053),0)</f>
        <v>0</v>
      </c>
      <c r="Z1039" s="3">
        <f t="shared" si="124"/>
        <v>0</v>
      </c>
      <c r="AA1039" s="3">
        <f>IF(IF(Y1039&gt;0,$Q$3-$Q$2,$Q$3-Расчет!X1053)&gt;0,IF(Y1039&gt;0,$Q$3-$Q$2,$Q$3-Расчет!X1053),0)</f>
        <v>0</v>
      </c>
      <c r="AB1039" s="3">
        <f t="shared" si="125"/>
        <v>0</v>
      </c>
      <c r="AC1039" s="3">
        <f>IF(IF(AA1039&gt;0,$Q$4-$Q$3,$Q$4-Расчет!X1053)&gt;0,IF(AA1039&gt;0,$Q$4-$Q$3,$Q$4-Расчет!X1053),0)</f>
        <v>0</v>
      </c>
      <c r="AD1039" s="3">
        <f t="shared" si="126"/>
        <v>0</v>
      </c>
      <c r="AE1039" s="3">
        <f>IF(IF(AC1039&gt;0,$Q$5-$Q$4,$Q$5-Расчет!X1053)&gt;0,IF(AC1039&gt;0,$Q$5-$Q$4,$Q$5-Расчет!X1053),0)</f>
        <v>0</v>
      </c>
      <c r="AF1039" s="3">
        <f t="shared" si="127"/>
        <v>0</v>
      </c>
      <c r="AG1039" s="3">
        <f>IF(IF(AE1039&gt;0,$Q$6-$Q$5,$Q$6-Расчет!X1053)&gt;0,IF(AE1039&gt;0,$Q$6-$Q$5,$Q$6-Расчет!X1053),0)</f>
        <v>0</v>
      </c>
      <c r="AH1039" s="3">
        <f t="shared" si="128"/>
        <v>0</v>
      </c>
    </row>
    <row r="1040" spans="1:34" x14ac:dyDescent="0.25">
      <c r="A1040" s="3">
        <f>IF(Расчет!H1054='ФОРМУЛЫ!'!$B$4,Расчет!G1054*Расчет!$N$28,IF(Расчет!H1054='ФОРМУЛЫ!'!$B$5,Расчет!G1054,IF(Расчет!H1054='ФОРМУЛЫ!'!$B$6,Расчет!G1054*Расчет!$O$28,0)))</f>
        <v>0</v>
      </c>
      <c r="B1040" s="3">
        <f>A1040*Расчет!E1054</f>
        <v>0</v>
      </c>
      <c r="C1040" s="3">
        <f>IF(Расчет!J1054='ФОРМУЛЫ!'!$B$3,Расчет!G1054*Расчет!I1054/100,IF(Расчет!J1054='ФОРМУЛЫ!'!$B$4,Расчет!I1054*Расчет!$N$28,IF(Расчет!J1054='ФОРМУЛЫ!'!$B$5,Расчет!I1054,IF(Расчет!J1054='ФОРМУЛЫ!'!$B$6,Расчет!I1054*Расчет!$O$28,0))))</f>
        <v>0</v>
      </c>
      <c r="D1040" s="3">
        <f>C1040*Расчет!E1054</f>
        <v>0</v>
      </c>
      <c r="E1040" s="3">
        <f t="shared" si="121"/>
        <v>0</v>
      </c>
      <c r="F1040" s="3">
        <f>E1040*Расчет!E1054</f>
        <v>0</v>
      </c>
      <c r="G1040" s="3">
        <f>IF(Расчет!M1054="",'ФОРМУЛЫ!'!E1040*(100+Расчет!$M$28)/100,'ФОРМУЛЫ!'!E1040*(100+Расчет!M1054)/100)</f>
        <v>0</v>
      </c>
      <c r="H1040" s="7">
        <f>IF(Расчет!M1054="",ROUND(Расчет!K1054*(1+Расчет!$M$28/100),0),ROUND(Расчет!K1054*(1+Расчет!M1054/100),0))</f>
        <v>0</v>
      </c>
      <c r="I1040" s="7">
        <f>IF(Расчет!M1054="",(Расчет!$M$28+100)/100,(Расчет!M1054+100)/100)</f>
        <v>1.2</v>
      </c>
      <c r="J1040" s="5">
        <f>IF(Расчет!P1054="",IF($O$16=0,'ФОРМУЛЫ!'!H1040,ROUND(Расчет!K1054*'ФОРМУЛЫ!'!I1040+L1040,0)),Расчет!P1054)</f>
        <v>0</v>
      </c>
      <c r="K1040" s="5">
        <f>J1040*Расчет!E1054</f>
        <v>0</v>
      </c>
      <c r="L1040" s="3">
        <f>IF($O$16=0,0,$M$16*(Расчет!K1054/$O$16))</f>
        <v>0</v>
      </c>
      <c r="O1040" s="3">
        <f>IF(Расчет!P1054=0,Расчет!L1054,0)</f>
        <v>0</v>
      </c>
      <c r="P1040" s="12">
        <f t="shared" si="122"/>
        <v>0</v>
      </c>
      <c r="Q1040" s="3">
        <f>IF(Расчет!H1054='ФОРМУЛЫ!'!$B$5,'ФОРМУЛЫ!'!A1040,0)</f>
        <v>0</v>
      </c>
      <c r="R1040" s="3">
        <f>IF(Расчет!H1054='ФОРМУЛЫ!'!$B$4,'ФОРМУЛЫ!'!A1040,0)</f>
        <v>0</v>
      </c>
      <c r="S1040" s="3">
        <f>IF(Расчет!H1054='ФОРМУЛЫ!'!$B$6,'ФОРМУЛЫ!'!A1040,0)</f>
        <v>0</v>
      </c>
      <c r="T1040" s="5">
        <f>ROUND((IF(Расчет!R1054='ФОРМУЛЫ!'!$E$3,(A1040-A1040/1.18),IF(Расчет!R1054='ФОРМУЛЫ!'!$E$4,0,IF(Расчет!R1054='ФОРМУЛЫ!'!$E$5,(A1040-A1040/1.1),X))))*Расчет!E1054,2)</f>
        <v>0</v>
      </c>
      <c r="U1040" s="3">
        <f>ROUND((IF(Расчет!R1054='ФОРМУЛЫ!'!$E$3,(J1040-J1040/1.18),IF(Расчет!R1054='ФОРМУЛЫ!'!$E$4,0,IF(Расчет!R1054='ФОРМУЛЫ!'!$E$5,(J1040-J1040/1.1),X))))*Расчет!E1054,2)</f>
        <v>0</v>
      </c>
      <c r="V1040" s="3">
        <f>ROUND((J1040-J1040/1.18)*Расчет!E1054,2)</f>
        <v>0</v>
      </c>
      <c r="W1040" s="3">
        <f>ROUND(A1040*Расчет!E1054*0.21/365,2)</f>
        <v>0</v>
      </c>
      <c r="X1040" s="3">
        <f t="shared" si="123"/>
        <v>0</v>
      </c>
      <c r="Y1040" s="3">
        <f>IF(($Q$2-Расчет!X1054)&gt;0,($Q$2-Расчет!X1054),0)</f>
        <v>0</v>
      </c>
      <c r="Z1040" s="3">
        <f t="shared" si="124"/>
        <v>0</v>
      </c>
      <c r="AA1040" s="3">
        <f>IF(IF(Y1040&gt;0,$Q$3-$Q$2,$Q$3-Расчет!X1054)&gt;0,IF(Y1040&gt;0,$Q$3-$Q$2,$Q$3-Расчет!X1054),0)</f>
        <v>0</v>
      </c>
      <c r="AB1040" s="3">
        <f t="shared" si="125"/>
        <v>0</v>
      </c>
      <c r="AC1040" s="3">
        <f>IF(IF(AA1040&gt;0,$Q$4-$Q$3,$Q$4-Расчет!X1054)&gt;0,IF(AA1040&gt;0,$Q$4-$Q$3,$Q$4-Расчет!X1054),0)</f>
        <v>0</v>
      </c>
      <c r="AD1040" s="3">
        <f t="shared" si="126"/>
        <v>0</v>
      </c>
      <c r="AE1040" s="3">
        <f>IF(IF(AC1040&gt;0,$Q$5-$Q$4,$Q$5-Расчет!X1054)&gt;0,IF(AC1040&gt;0,$Q$5-$Q$4,$Q$5-Расчет!X1054),0)</f>
        <v>0</v>
      </c>
      <c r="AF1040" s="3">
        <f t="shared" si="127"/>
        <v>0</v>
      </c>
      <c r="AG1040" s="3">
        <f>IF(IF(AE1040&gt;0,$Q$6-$Q$5,$Q$6-Расчет!X1054)&gt;0,IF(AE1040&gt;0,$Q$6-$Q$5,$Q$6-Расчет!X1054),0)</f>
        <v>0</v>
      </c>
      <c r="AH1040" s="3">
        <f t="shared" si="128"/>
        <v>0</v>
      </c>
    </row>
    <row r="1041" spans="1:34" x14ac:dyDescent="0.25">
      <c r="A1041" s="3">
        <f>IF(Расчет!H1055='ФОРМУЛЫ!'!$B$4,Расчет!G1055*Расчет!$N$28,IF(Расчет!H1055='ФОРМУЛЫ!'!$B$5,Расчет!G1055,IF(Расчет!H1055='ФОРМУЛЫ!'!$B$6,Расчет!G1055*Расчет!$O$28,0)))</f>
        <v>0</v>
      </c>
      <c r="B1041" s="3">
        <f>A1041*Расчет!E1055</f>
        <v>0</v>
      </c>
      <c r="C1041" s="3">
        <f>IF(Расчет!J1055='ФОРМУЛЫ!'!$B$3,Расчет!G1055*Расчет!I1055/100,IF(Расчет!J1055='ФОРМУЛЫ!'!$B$4,Расчет!I1055*Расчет!$N$28,IF(Расчет!J1055='ФОРМУЛЫ!'!$B$5,Расчет!I1055,IF(Расчет!J1055='ФОРМУЛЫ!'!$B$6,Расчет!I1055*Расчет!$O$28,0))))</f>
        <v>0</v>
      </c>
      <c r="D1041" s="3">
        <f>C1041*Расчет!E1055</f>
        <v>0</v>
      </c>
      <c r="E1041" s="3">
        <f t="shared" ref="E1041:E1104" si="129">A1041-C1041</f>
        <v>0</v>
      </c>
      <c r="F1041" s="3">
        <f>E1041*Расчет!E1055</f>
        <v>0</v>
      </c>
      <c r="G1041" s="3">
        <f>IF(Расчет!M1055="",'ФОРМУЛЫ!'!E1041*(100+Расчет!$M$28)/100,'ФОРМУЛЫ!'!E1041*(100+Расчет!M1055)/100)</f>
        <v>0</v>
      </c>
      <c r="H1041" s="7">
        <f>IF(Расчет!M1055="",ROUND(Расчет!K1055*(1+Расчет!$M$28/100),0),ROUND(Расчет!K1055*(1+Расчет!M1055/100),0))</f>
        <v>0</v>
      </c>
      <c r="I1041" s="7">
        <f>IF(Расчет!M1055="",(Расчет!$M$28+100)/100,(Расчет!M1055+100)/100)</f>
        <v>1.2</v>
      </c>
      <c r="J1041" s="5">
        <f>IF(Расчет!P1055="",IF($O$16=0,'ФОРМУЛЫ!'!H1041,ROUND(Расчет!K1055*'ФОРМУЛЫ!'!I1041+L1041,0)),Расчет!P1055)</f>
        <v>0</v>
      </c>
      <c r="K1041" s="5">
        <f>J1041*Расчет!E1055</f>
        <v>0</v>
      </c>
      <c r="L1041" s="3">
        <f>IF($O$16=0,0,$M$16*(Расчет!K1055/$O$16))</f>
        <v>0</v>
      </c>
      <c r="O1041" s="3">
        <f>IF(Расчет!P1055=0,Расчет!L1055,0)</f>
        <v>0</v>
      </c>
      <c r="P1041" s="12">
        <f t="shared" si="122"/>
        <v>0</v>
      </c>
      <c r="Q1041" s="3">
        <f>IF(Расчет!H1055='ФОРМУЛЫ!'!$B$5,'ФОРМУЛЫ!'!A1041,0)</f>
        <v>0</v>
      </c>
      <c r="R1041" s="3">
        <f>IF(Расчет!H1055='ФОРМУЛЫ!'!$B$4,'ФОРМУЛЫ!'!A1041,0)</f>
        <v>0</v>
      </c>
      <c r="S1041" s="3">
        <f>IF(Расчет!H1055='ФОРМУЛЫ!'!$B$6,'ФОРМУЛЫ!'!A1041,0)</f>
        <v>0</v>
      </c>
      <c r="T1041" s="5">
        <f>ROUND((IF(Расчет!R1055='ФОРМУЛЫ!'!$E$3,(A1041-A1041/1.18),IF(Расчет!R1055='ФОРМУЛЫ!'!$E$4,0,IF(Расчет!R1055='ФОРМУЛЫ!'!$E$5,(A1041-A1041/1.1),X))))*Расчет!E1055,2)</f>
        <v>0</v>
      </c>
      <c r="U1041" s="3">
        <f>ROUND((IF(Расчет!R1055='ФОРМУЛЫ!'!$E$3,(J1041-J1041/1.18),IF(Расчет!R1055='ФОРМУЛЫ!'!$E$4,0,IF(Расчет!R1055='ФОРМУЛЫ!'!$E$5,(J1041-J1041/1.1),X))))*Расчет!E1055,2)</f>
        <v>0</v>
      </c>
      <c r="V1041" s="3">
        <f>ROUND((J1041-J1041/1.18)*Расчет!E1055,2)</f>
        <v>0</v>
      </c>
      <c r="W1041" s="3">
        <f>ROUND(A1041*Расчет!E1055*0.21/365,2)</f>
        <v>0</v>
      </c>
      <c r="X1041" s="3">
        <f t="shared" si="123"/>
        <v>0</v>
      </c>
      <c r="Y1041" s="3">
        <f>IF(($Q$2-Расчет!X1055)&gt;0,($Q$2-Расчет!X1055),0)</f>
        <v>0</v>
      </c>
      <c r="Z1041" s="3">
        <f t="shared" si="124"/>
        <v>0</v>
      </c>
      <c r="AA1041" s="3">
        <f>IF(IF(Y1041&gt;0,$Q$3-$Q$2,$Q$3-Расчет!X1055)&gt;0,IF(Y1041&gt;0,$Q$3-$Q$2,$Q$3-Расчет!X1055),0)</f>
        <v>0</v>
      </c>
      <c r="AB1041" s="3">
        <f t="shared" si="125"/>
        <v>0</v>
      </c>
      <c r="AC1041" s="3">
        <f>IF(IF(AA1041&gt;0,$Q$4-$Q$3,$Q$4-Расчет!X1055)&gt;0,IF(AA1041&gt;0,$Q$4-$Q$3,$Q$4-Расчет!X1055),0)</f>
        <v>0</v>
      </c>
      <c r="AD1041" s="3">
        <f t="shared" si="126"/>
        <v>0</v>
      </c>
      <c r="AE1041" s="3">
        <f>IF(IF(AC1041&gt;0,$Q$5-$Q$4,$Q$5-Расчет!X1055)&gt;0,IF(AC1041&gt;0,$Q$5-$Q$4,$Q$5-Расчет!X1055),0)</f>
        <v>0</v>
      </c>
      <c r="AF1041" s="3">
        <f t="shared" si="127"/>
        <v>0</v>
      </c>
      <c r="AG1041" s="3">
        <f>IF(IF(AE1041&gt;0,$Q$6-$Q$5,$Q$6-Расчет!X1055)&gt;0,IF(AE1041&gt;0,$Q$6-$Q$5,$Q$6-Расчет!X1055),0)</f>
        <v>0</v>
      </c>
      <c r="AH1041" s="3">
        <f t="shared" si="128"/>
        <v>0</v>
      </c>
    </row>
    <row r="1042" spans="1:34" x14ac:dyDescent="0.25">
      <c r="A1042" s="3">
        <f>IF(Расчет!H1056='ФОРМУЛЫ!'!$B$4,Расчет!G1056*Расчет!$N$28,IF(Расчет!H1056='ФОРМУЛЫ!'!$B$5,Расчет!G1056,IF(Расчет!H1056='ФОРМУЛЫ!'!$B$6,Расчет!G1056*Расчет!$O$28,0)))</f>
        <v>0</v>
      </c>
      <c r="B1042" s="3">
        <f>A1042*Расчет!E1056</f>
        <v>0</v>
      </c>
      <c r="C1042" s="3">
        <f>IF(Расчет!J1056='ФОРМУЛЫ!'!$B$3,Расчет!G1056*Расчет!I1056/100,IF(Расчет!J1056='ФОРМУЛЫ!'!$B$4,Расчет!I1056*Расчет!$N$28,IF(Расчет!J1056='ФОРМУЛЫ!'!$B$5,Расчет!I1056,IF(Расчет!J1056='ФОРМУЛЫ!'!$B$6,Расчет!I1056*Расчет!$O$28,0))))</f>
        <v>0</v>
      </c>
      <c r="D1042" s="3">
        <f>C1042*Расчет!E1056</f>
        <v>0</v>
      </c>
      <c r="E1042" s="3">
        <f t="shared" si="129"/>
        <v>0</v>
      </c>
      <c r="F1042" s="3">
        <f>E1042*Расчет!E1056</f>
        <v>0</v>
      </c>
      <c r="G1042" s="3">
        <f>IF(Расчет!M1056="",'ФОРМУЛЫ!'!E1042*(100+Расчет!$M$28)/100,'ФОРМУЛЫ!'!E1042*(100+Расчет!M1056)/100)</f>
        <v>0</v>
      </c>
      <c r="H1042" s="7">
        <f>IF(Расчет!M1056="",ROUND(Расчет!K1056*(1+Расчет!$M$28/100),0),ROUND(Расчет!K1056*(1+Расчет!M1056/100),0))</f>
        <v>0</v>
      </c>
      <c r="I1042" s="7">
        <f>IF(Расчет!M1056="",(Расчет!$M$28+100)/100,(Расчет!M1056+100)/100)</f>
        <v>1.2</v>
      </c>
      <c r="J1042" s="5">
        <f>IF(Расчет!P1056="",IF($O$16=0,'ФОРМУЛЫ!'!H1042,ROUND(Расчет!K1056*'ФОРМУЛЫ!'!I1042+L1042,0)),Расчет!P1056)</f>
        <v>0</v>
      </c>
      <c r="K1042" s="5">
        <f>J1042*Расчет!E1056</f>
        <v>0</v>
      </c>
      <c r="L1042" s="3">
        <f>IF($O$16=0,0,$M$16*(Расчет!K1056/$O$16))</f>
        <v>0</v>
      </c>
      <c r="O1042" s="3">
        <f>IF(Расчет!P1056=0,Расчет!L1056,0)</f>
        <v>0</v>
      </c>
      <c r="P1042" s="12">
        <f t="shared" ref="P1042:P1105" si="130">IF(E1042=0,0,(J1042-E1042)/J1042)</f>
        <v>0</v>
      </c>
      <c r="Q1042" s="3">
        <f>IF(Расчет!H1056='ФОРМУЛЫ!'!$B$5,'ФОРМУЛЫ!'!A1042,0)</f>
        <v>0</v>
      </c>
      <c r="R1042" s="3">
        <f>IF(Расчет!H1056='ФОРМУЛЫ!'!$B$4,'ФОРМУЛЫ!'!A1042,0)</f>
        <v>0</v>
      </c>
      <c r="S1042" s="3">
        <f>IF(Расчет!H1056='ФОРМУЛЫ!'!$B$6,'ФОРМУЛЫ!'!A1042,0)</f>
        <v>0</v>
      </c>
      <c r="T1042" s="5">
        <f>ROUND((IF(Расчет!R1056='ФОРМУЛЫ!'!$E$3,(A1042-A1042/1.18),IF(Расчет!R1056='ФОРМУЛЫ!'!$E$4,0,IF(Расчет!R1056='ФОРМУЛЫ!'!$E$5,(A1042-A1042/1.1),X))))*Расчет!E1056,2)</f>
        <v>0</v>
      </c>
      <c r="U1042" s="3">
        <f>ROUND((IF(Расчет!R1056='ФОРМУЛЫ!'!$E$3,(J1042-J1042/1.18),IF(Расчет!R1056='ФОРМУЛЫ!'!$E$4,0,IF(Расчет!R1056='ФОРМУЛЫ!'!$E$5,(J1042-J1042/1.1),X))))*Расчет!E1056,2)</f>
        <v>0</v>
      </c>
      <c r="V1042" s="3">
        <f>ROUND((J1042-J1042/1.18)*Расчет!E1056,2)</f>
        <v>0</v>
      </c>
      <c r="W1042" s="3">
        <f>ROUND(A1042*Расчет!E1056*0.21/365,2)</f>
        <v>0</v>
      </c>
      <c r="X1042" s="3">
        <f t="shared" ref="X1042:X1105" si="131">Z1042+AB1042+AD1042+AF1042+AH1042</f>
        <v>0</v>
      </c>
      <c r="Y1042" s="3">
        <f>IF(($Q$2-Расчет!X1056)&gt;0,($Q$2-Расчет!X1056),0)</f>
        <v>0</v>
      </c>
      <c r="Z1042" s="3">
        <f t="shared" ref="Z1042:Z1105" si="132">$W1042*Y1042</f>
        <v>0</v>
      </c>
      <c r="AA1042" s="3">
        <f>IF(IF(Y1042&gt;0,$Q$3-$Q$2,$Q$3-Расчет!X1056)&gt;0,IF(Y1042&gt;0,$Q$3-$Q$2,$Q$3-Расчет!X1056),0)</f>
        <v>0</v>
      </c>
      <c r="AB1042" s="3">
        <f t="shared" ref="AB1042:AB1105" si="133">$W1042*AA1042</f>
        <v>0</v>
      </c>
      <c r="AC1042" s="3">
        <f>IF(IF(AA1042&gt;0,$Q$4-$Q$3,$Q$4-Расчет!X1056)&gt;0,IF(AA1042&gt;0,$Q$4-$Q$3,$Q$4-Расчет!X1056),0)</f>
        <v>0</v>
      </c>
      <c r="AD1042" s="3">
        <f t="shared" ref="AD1042:AD1105" si="134">$W1042*AC1042</f>
        <v>0</v>
      </c>
      <c r="AE1042" s="3">
        <f>IF(IF(AC1042&gt;0,$Q$5-$Q$4,$Q$5-Расчет!X1056)&gt;0,IF(AC1042&gt;0,$Q$5-$Q$4,$Q$5-Расчет!X1056),0)</f>
        <v>0</v>
      </c>
      <c r="AF1042" s="3">
        <f t="shared" ref="AF1042:AF1105" si="135">$W1042*AE1042</f>
        <v>0</v>
      </c>
      <c r="AG1042" s="3">
        <f>IF(IF(AE1042&gt;0,$Q$6-$Q$5,$Q$6-Расчет!X1056)&gt;0,IF(AE1042&gt;0,$Q$6-$Q$5,$Q$6-Расчет!X1056),0)</f>
        <v>0</v>
      </c>
      <c r="AH1042" s="3">
        <f t="shared" ref="AH1042:AH1105" si="136">$W1042*AG1042</f>
        <v>0</v>
      </c>
    </row>
    <row r="1043" spans="1:34" x14ac:dyDescent="0.25">
      <c r="A1043" s="3">
        <f>IF(Расчет!H1057='ФОРМУЛЫ!'!$B$4,Расчет!G1057*Расчет!$N$28,IF(Расчет!H1057='ФОРМУЛЫ!'!$B$5,Расчет!G1057,IF(Расчет!H1057='ФОРМУЛЫ!'!$B$6,Расчет!G1057*Расчет!$O$28,0)))</f>
        <v>0</v>
      </c>
      <c r="B1043" s="3">
        <f>A1043*Расчет!E1057</f>
        <v>0</v>
      </c>
      <c r="C1043" s="3">
        <f>IF(Расчет!J1057='ФОРМУЛЫ!'!$B$3,Расчет!G1057*Расчет!I1057/100,IF(Расчет!J1057='ФОРМУЛЫ!'!$B$4,Расчет!I1057*Расчет!$N$28,IF(Расчет!J1057='ФОРМУЛЫ!'!$B$5,Расчет!I1057,IF(Расчет!J1057='ФОРМУЛЫ!'!$B$6,Расчет!I1057*Расчет!$O$28,0))))</f>
        <v>0</v>
      </c>
      <c r="D1043" s="3">
        <f>C1043*Расчет!E1057</f>
        <v>0</v>
      </c>
      <c r="E1043" s="3">
        <f t="shared" si="129"/>
        <v>0</v>
      </c>
      <c r="F1043" s="3">
        <f>E1043*Расчет!E1057</f>
        <v>0</v>
      </c>
      <c r="G1043" s="3">
        <f>IF(Расчет!M1057="",'ФОРМУЛЫ!'!E1043*(100+Расчет!$M$28)/100,'ФОРМУЛЫ!'!E1043*(100+Расчет!M1057)/100)</f>
        <v>0</v>
      </c>
      <c r="H1043" s="7">
        <f>IF(Расчет!M1057="",ROUND(Расчет!K1057*(1+Расчет!$M$28/100),0),ROUND(Расчет!K1057*(1+Расчет!M1057/100),0))</f>
        <v>0</v>
      </c>
      <c r="I1043" s="7">
        <f>IF(Расчет!M1057="",(Расчет!$M$28+100)/100,(Расчет!M1057+100)/100)</f>
        <v>1.2</v>
      </c>
      <c r="J1043" s="5">
        <f>IF(Расчет!P1057="",IF($O$16=0,'ФОРМУЛЫ!'!H1043,ROUND(Расчет!K1057*'ФОРМУЛЫ!'!I1043+L1043,0)),Расчет!P1057)</f>
        <v>0</v>
      </c>
      <c r="K1043" s="5">
        <f>J1043*Расчет!E1057</f>
        <v>0</v>
      </c>
      <c r="L1043" s="3">
        <f>IF($O$16=0,0,$M$16*(Расчет!K1057/$O$16))</f>
        <v>0</v>
      </c>
      <c r="O1043" s="3">
        <f>IF(Расчет!P1057=0,Расчет!L1057,0)</f>
        <v>0</v>
      </c>
      <c r="P1043" s="12">
        <f t="shared" si="130"/>
        <v>0</v>
      </c>
      <c r="Q1043" s="3">
        <f>IF(Расчет!H1057='ФОРМУЛЫ!'!$B$5,'ФОРМУЛЫ!'!A1043,0)</f>
        <v>0</v>
      </c>
      <c r="R1043" s="3">
        <f>IF(Расчет!H1057='ФОРМУЛЫ!'!$B$4,'ФОРМУЛЫ!'!A1043,0)</f>
        <v>0</v>
      </c>
      <c r="S1043" s="3">
        <f>IF(Расчет!H1057='ФОРМУЛЫ!'!$B$6,'ФОРМУЛЫ!'!A1043,0)</f>
        <v>0</v>
      </c>
      <c r="T1043" s="5">
        <f>ROUND((IF(Расчет!R1057='ФОРМУЛЫ!'!$E$3,(A1043-A1043/1.18),IF(Расчет!R1057='ФОРМУЛЫ!'!$E$4,0,IF(Расчет!R1057='ФОРМУЛЫ!'!$E$5,(A1043-A1043/1.1),X))))*Расчет!E1057,2)</f>
        <v>0</v>
      </c>
      <c r="U1043" s="3">
        <f>ROUND((IF(Расчет!R1057='ФОРМУЛЫ!'!$E$3,(J1043-J1043/1.18),IF(Расчет!R1057='ФОРМУЛЫ!'!$E$4,0,IF(Расчет!R1057='ФОРМУЛЫ!'!$E$5,(J1043-J1043/1.1),X))))*Расчет!E1057,2)</f>
        <v>0</v>
      </c>
      <c r="V1043" s="3">
        <f>ROUND((J1043-J1043/1.18)*Расчет!E1057,2)</f>
        <v>0</v>
      </c>
      <c r="W1043" s="3">
        <f>ROUND(A1043*Расчет!E1057*0.21/365,2)</f>
        <v>0</v>
      </c>
      <c r="X1043" s="3">
        <f t="shared" si="131"/>
        <v>0</v>
      </c>
      <c r="Y1043" s="3">
        <f>IF(($Q$2-Расчет!X1057)&gt;0,($Q$2-Расчет!X1057),0)</f>
        <v>0</v>
      </c>
      <c r="Z1043" s="3">
        <f t="shared" si="132"/>
        <v>0</v>
      </c>
      <c r="AA1043" s="3">
        <f>IF(IF(Y1043&gt;0,$Q$3-$Q$2,$Q$3-Расчет!X1057)&gt;0,IF(Y1043&gt;0,$Q$3-$Q$2,$Q$3-Расчет!X1057),0)</f>
        <v>0</v>
      </c>
      <c r="AB1043" s="3">
        <f t="shared" si="133"/>
        <v>0</v>
      </c>
      <c r="AC1043" s="3">
        <f>IF(IF(AA1043&gt;0,$Q$4-$Q$3,$Q$4-Расчет!X1057)&gt;0,IF(AA1043&gt;0,$Q$4-$Q$3,$Q$4-Расчет!X1057),0)</f>
        <v>0</v>
      </c>
      <c r="AD1043" s="3">
        <f t="shared" si="134"/>
        <v>0</v>
      </c>
      <c r="AE1043" s="3">
        <f>IF(IF(AC1043&gt;0,$Q$5-$Q$4,$Q$5-Расчет!X1057)&gt;0,IF(AC1043&gt;0,$Q$5-$Q$4,$Q$5-Расчет!X1057),0)</f>
        <v>0</v>
      </c>
      <c r="AF1043" s="3">
        <f t="shared" si="135"/>
        <v>0</v>
      </c>
      <c r="AG1043" s="3">
        <f>IF(IF(AE1043&gt;0,$Q$6-$Q$5,$Q$6-Расчет!X1057)&gt;0,IF(AE1043&gt;0,$Q$6-$Q$5,$Q$6-Расчет!X1057),0)</f>
        <v>0</v>
      </c>
      <c r="AH1043" s="3">
        <f t="shared" si="136"/>
        <v>0</v>
      </c>
    </row>
    <row r="1044" spans="1:34" x14ac:dyDescent="0.25">
      <c r="A1044" s="3">
        <f>IF(Расчет!H1058='ФОРМУЛЫ!'!$B$4,Расчет!G1058*Расчет!$N$28,IF(Расчет!H1058='ФОРМУЛЫ!'!$B$5,Расчет!G1058,IF(Расчет!H1058='ФОРМУЛЫ!'!$B$6,Расчет!G1058*Расчет!$O$28,0)))</f>
        <v>0</v>
      </c>
      <c r="B1044" s="3">
        <f>A1044*Расчет!E1058</f>
        <v>0</v>
      </c>
      <c r="C1044" s="3">
        <f>IF(Расчет!J1058='ФОРМУЛЫ!'!$B$3,Расчет!G1058*Расчет!I1058/100,IF(Расчет!J1058='ФОРМУЛЫ!'!$B$4,Расчет!I1058*Расчет!$N$28,IF(Расчет!J1058='ФОРМУЛЫ!'!$B$5,Расчет!I1058,IF(Расчет!J1058='ФОРМУЛЫ!'!$B$6,Расчет!I1058*Расчет!$O$28,0))))</f>
        <v>0</v>
      </c>
      <c r="D1044" s="3">
        <f>C1044*Расчет!E1058</f>
        <v>0</v>
      </c>
      <c r="E1044" s="3">
        <f t="shared" si="129"/>
        <v>0</v>
      </c>
      <c r="F1044" s="3">
        <f>E1044*Расчет!E1058</f>
        <v>0</v>
      </c>
      <c r="G1044" s="3">
        <f>IF(Расчет!M1058="",'ФОРМУЛЫ!'!E1044*(100+Расчет!$M$28)/100,'ФОРМУЛЫ!'!E1044*(100+Расчет!M1058)/100)</f>
        <v>0</v>
      </c>
      <c r="H1044" s="7">
        <f>IF(Расчет!M1058="",ROUND(Расчет!K1058*(1+Расчет!$M$28/100),0),ROUND(Расчет!K1058*(1+Расчет!M1058/100),0))</f>
        <v>0</v>
      </c>
      <c r="I1044" s="7">
        <f>IF(Расчет!M1058="",(Расчет!$M$28+100)/100,(Расчет!M1058+100)/100)</f>
        <v>1.2</v>
      </c>
      <c r="J1044" s="5">
        <f>IF(Расчет!P1058="",IF($O$16=0,'ФОРМУЛЫ!'!H1044,ROUND(Расчет!K1058*'ФОРМУЛЫ!'!I1044+L1044,0)),Расчет!P1058)</f>
        <v>0</v>
      </c>
      <c r="K1044" s="5">
        <f>J1044*Расчет!E1058</f>
        <v>0</v>
      </c>
      <c r="L1044" s="3">
        <f>IF($O$16=0,0,$M$16*(Расчет!K1058/$O$16))</f>
        <v>0</v>
      </c>
      <c r="O1044" s="3">
        <f>IF(Расчет!P1058=0,Расчет!L1058,0)</f>
        <v>0</v>
      </c>
      <c r="P1044" s="12">
        <f t="shared" si="130"/>
        <v>0</v>
      </c>
      <c r="Q1044" s="3">
        <f>IF(Расчет!H1058='ФОРМУЛЫ!'!$B$5,'ФОРМУЛЫ!'!A1044,0)</f>
        <v>0</v>
      </c>
      <c r="R1044" s="3">
        <f>IF(Расчет!H1058='ФОРМУЛЫ!'!$B$4,'ФОРМУЛЫ!'!A1044,0)</f>
        <v>0</v>
      </c>
      <c r="S1044" s="3">
        <f>IF(Расчет!H1058='ФОРМУЛЫ!'!$B$6,'ФОРМУЛЫ!'!A1044,0)</f>
        <v>0</v>
      </c>
      <c r="T1044" s="5">
        <f>ROUND((IF(Расчет!R1058='ФОРМУЛЫ!'!$E$3,(A1044-A1044/1.18),IF(Расчет!R1058='ФОРМУЛЫ!'!$E$4,0,IF(Расчет!R1058='ФОРМУЛЫ!'!$E$5,(A1044-A1044/1.1),X))))*Расчет!E1058,2)</f>
        <v>0</v>
      </c>
      <c r="U1044" s="3">
        <f>ROUND((IF(Расчет!R1058='ФОРМУЛЫ!'!$E$3,(J1044-J1044/1.18),IF(Расчет!R1058='ФОРМУЛЫ!'!$E$4,0,IF(Расчет!R1058='ФОРМУЛЫ!'!$E$5,(J1044-J1044/1.1),X))))*Расчет!E1058,2)</f>
        <v>0</v>
      </c>
      <c r="V1044" s="3">
        <f>ROUND((J1044-J1044/1.18)*Расчет!E1058,2)</f>
        <v>0</v>
      </c>
      <c r="W1044" s="3">
        <f>ROUND(A1044*Расчет!E1058*0.21/365,2)</f>
        <v>0</v>
      </c>
      <c r="X1044" s="3">
        <f t="shared" si="131"/>
        <v>0</v>
      </c>
      <c r="Y1044" s="3">
        <f>IF(($Q$2-Расчет!X1058)&gt;0,($Q$2-Расчет!X1058),0)</f>
        <v>0</v>
      </c>
      <c r="Z1044" s="3">
        <f t="shared" si="132"/>
        <v>0</v>
      </c>
      <c r="AA1044" s="3">
        <f>IF(IF(Y1044&gt;0,$Q$3-$Q$2,$Q$3-Расчет!X1058)&gt;0,IF(Y1044&gt;0,$Q$3-$Q$2,$Q$3-Расчет!X1058),0)</f>
        <v>0</v>
      </c>
      <c r="AB1044" s="3">
        <f t="shared" si="133"/>
        <v>0</v>
      </c>
      <c r="AC1044" s="3">
        <f>IF(IF(AA1044&gt;0,$Q$4-$Q$3,$Q$4-Расчет!X1058)&gt;0,IF(AA1044&gt;0,$Q$4-$Q$3,$Q$4-Расчет!X1058),0)</f>
        <v>0</v>
      </c>
      <c r="AD1044" s="3">
        <f t="shared" si="134"/>
        <v>0</v>
      </c>
      <c r="AE1044" s="3">
        <f>IF(IF(AC1044&gt;0,$Q$5-$Q$4,$Q$5-Расчет!X1058)&gt;0,IF(AC1044&gt;0,$Q$5-$Q$4,$Q$5-Расчет!X1058),0)</f>
        <v>0</v>
      </c>
      <c r="AF1044" s="3">
        <f t="shared" si="135"/>
        <v>0</v>
      </c>
      <c r="AG1044" s="3">
        <f>IF(IF(AE1044&gt;0,$Q$6-$Q$5,$Q$6-Расчет!X1058)&gt;0,IF(AE1044&gt;0,$Q$6-$Q$5,$Q$6-Расчет!X1058),0)</f>
        <v>0</v>
      </c>
      <c r="AH1044" s="3">
        <f t="shared" si="136"/>
        <v>0</v>
      </c>
    </row>
    <row r="1045" spans="1:34" x14ac:dyDescent="0.25">
      <c r="A1045" s="3">
        <f>IF(Расчет!H1059='ФОРМУЛЫ!'!$B$4,Расчет!G1059*Расчет!$N$28,IF(Расчет!H1059='ФОРМУЛЫ!'!$B$5,Расчет!G1059,IF(Расчет!H1059='ФОРМУЛЫ!'!$B$6,Расчет!G1059*Расчет!$O$28,0)))</f>
        <v>0</v>
      </c>
      <c r="B1045" s="3">
        <f>A1045*Расчет!E1059</f>
        <v>0</v>
      </c>
      <c r="C1045" s="3">
        <f>IF(Расчет!J1059='ФОРМУЛЫ!'!$B$3,Расчет!G1059*Расчет!I1059/100,IF(Расчет!J1059='ФОРМУЛЫ!'!$B$4,Расчет!I1059*Расчет!$N$28,IF(Расчет!J1059='ФОРМУЛЫ!'!$B$5,Расчет!I1059,IF(Расчет!J1059='ФОРМУЛЫ!'!$B$6,Расчет!I1059*Расчет!$O$28,0))))</f>
        <v>0</v>
      </c>
      <c r="D1045" s="3">
        <f>C1045*Расчет!E1059</f>
        <v>0</v>
      </c>
      <c r="E1045" s="3">
        <f t="shared" si="129"/>
        <v>0</v>
      </c>
      <c r="F1045" s="3">
        <f>E1045*Расчет!E1059</f>
        <v>0</v>
      </c>
      <c r="G1045" s="3">
        <f>IF(Расчет!M1059="",'ФОРМУЛЫ!'!E1045*(100+Расчет!$M$28)/100,'ФОРМУЛЫ!'!E1045*(100+Расчет!M1059)/100)</f>
        <v>0</v>
      </c>
      <c r="H1045" s="7">
        <f>IF(Расчет!M1059="",ROUND(Расчет!K1059*(1+Расчет!$M$28/100),0),ROUND(Расчет!K1059*(1+Расчет!M1059/100),0))</f>
        <v>0</v>
      </c>
      <c r="I1045" s="7">
        <f>IF(Расчет!M1059="",(Расчет!$M$28+100)/100,(Расчет!M1059+100)/100)</f>
        <v>1.2</v>
      </c>
      <c r="J1045" s="5">
        <f>IF(Расчет!P1059="",IF($O$16=0,'ФОРМУЛЫ!'!H1045,ROUND(Расчет!K1059*'ФОРМУЛЫ!'!I1045+L1045,0)),Расчет!P1059)</f>
        <v>0</v>
      </c>
      <c r="K1045" s="5">
        <f>J1045*Расчет!E1059</f>
        <v>0</v>
      </c>
      <c r="L1045" s="3">
        <f>IF($O$16=0,0,$M$16*(Расчет!K1059/$O$16))</f>
        <v>0</v>
      </c>
      <c r="O1045" s="3">
        <f>IF(Расчет!P1059=0,Расчет!L1059,0)</f>
        <v>0</v>
      </c>
      <c r="P1045" s="12">
        <f t="shared" si="130"/>
        <v>0</v>
      </c>
      <c r="Q1045" s="3">
        <f>IF(Расчет!H1059='ФОРМУЛЫ!'!$B$5,'ФОРМУЛЫ!'!A1045,0)</f>
        <v>0</v>
      </c>
      <c r="R1045" s="3">
        <f>IF(Расчет!H1059='ФОРМУЛЫ!'!$B$4,'ФОРМУЛЫ!'!A1045,0)</f>
        <v>0</v>
      </c>
      <c r="S1045" s="3">
        <f>IF(Расчет!H1059='ФОРМУЛЫ!'!$B$6,'ФОРМУЛЫ!'!A1045,0)</f>
        <v>0</v>
      </c>
      <c r="T1045" s="5">
        <f>ROUND((IF(Расчет!R1059='ФОРМУЛЫ!'!$E$3,(A1045-A1045/1.18),IF(Расчет!R1059='ФОРМУЛЫ!'!$E$4,0,IF(Расчет!R1059='ФОРМУЛЫ!'!$E$5,(A1045-A1045/1.1),X))))*Расчет!E1059,2)</f>
        <v>0</v>
      </c>
      <c r="U1045" s="3">
        <f>ROUND((IF(Расчет!R1059='ФОРМУЛЫ!'!$E$3,(J1045-J1045/1.18),IF(Расчет!R1059='ФОРМУЛЫ!'!$E$4,0,IF(Расчет!R1059='ФОРМУЛЫ!'!$E$5,(J1045-J1045/1.1),X))))*Расчет!E1059,2)</f>
        <v>0</v>
      </c>
      <c r="V1045" s="3">
        <f>ROUND((J1045-J1045/1.18)*Расчет!E1059,2)</f>
        <v>0</v>
      </c>
      <c r="W1045" s="3">
        <f>ROUND(A1045*Расчет!E1059*0.21/365,2)</f>
        <v>0</v>
      </c>
      <c r="X1045" s="3">
        <f t="shared" si="131"/>
        <v>0</v>
      </c>
      <c r="Y1045" s="3">
        <f>IF(($Q$2-Расчет!X1059)&gt;0,($Q$2-Расчет!X1059),0)</f>
        <v>0</v>
      </c>
      <c r="Z1045" s="3">
        <f t="shared" si="132"/>
        <v>0</v>
      </c>
      <c r="AA1045" s="3">
        <f>IF(IF(Y1045&gt;0,$Q$3-$Q$2,$Q$3-Расчет!X1059)&gt;0,IF(Y1045&gt;0,$Q$3-$Q$2,$Q$3-Расчет!X1059),0)</f>
        <v>0</v>
      </c>
      <c r="AB1045" s="3">
        <f t="shared" si="133"/>
        <v>0</v>
      </c>
      <c r="AC1045" s="3">
        <f>IF(IF(AA1045&gt;0,$Q$4-$Q$3,$Q$4-Расчет!X1059)&gt;0,IF(AA1045&gt;0,$Q$4-$Q$3,$Q$4-Расчет!X1059),0)</f>
        <v>0</v>
      </c>
      <c r="AD1045" s="3">
        <f t="shared" si="134"/>
        <v>0</v>
      </c>
      <c r="AE1045" s="3">
        <f>IF(IF(AC1045&gt;0,$Q$5-$Q$4,$Q$5-Расчет!X1059)&gt;0,IF(AC1045&gt;0,$Q$5-$Q$4,$Q$5-Расчет!X1059),0)</f>
        <v>0</v>
      </c>
      <c r="AF1045" s="3">
        <f t="shared" si="135"/>
        <v>0</v>
      </c>
      <c r="AG1045" s="3">
        <f>IF(IF(AE1045&gt;0,$Q$6-$Q$5,$Q$6-Расчет!X1059)&gt;0,IF(AE1045&gt;0,$Q$6-$Q$5,$Q$6-Расчет!X1059),0)</f>
        <v>0</v>
      </c>
      <c r="AH1045" s="3">
        <f t="shared" si="136"/>
        <v>0</v>
      </c>
    </row>
    <row r="1046" spans="1:34" x14ac:dyDescent="0.25">
      <c r="A1046" s="3">
        <f>IF(Расчет!H1060='ФОРМУЛЫ!'!$B$4,Расчет!G1060*Расчет!$N$28,IF(Расчет!H1060='ФОРМУЛЫ!'!$B$5,Расчет!G1060,IF(Расчет!H1060='ФОРМУЛЫ!'!$B$6,Расчет!G1060*Расчет!$O$28,0)))</f>
        <v>0</v>
      </c>
      <c r="B1046" s="3">
        <f>A1046*Расчет!E1060</f>
        <v>0</v>
      </c>
      <c r="C1046" s="3">
        <f>IF(Расчет!J1060='ФОРМУЛЫ!'!$B$3,Расчет!G1060*Расчет!I1060/100,IF(Расчет!J1060='ФОРМУЛЫ!'!$B$4,Расчет!I1060*Расчет!$N$28,IF(Расчет!J1060='ФОРМУЛЫ!'!$B$5,Расчет!I1060,IF(Расчет!J1060='ФОРМУЛЫ!'!$B$6,Расчет!I1060*Расчет!$O$28,0))))</f>
        <v>0</v>
      </c>
      <c r="D1046" s="3">
        <f>C1046*Расчет!E1060</f>
        <v>0</v>
      </c>
      <c r="E1046" s="3">
        <f t="shared" si="129"/>
        <v>0</v>
      </c>
      <c r="F1046" s="3">
        <f>E1046*Расчет!E1060</f>
        <v>0</v>
      </c>
      <c r="G1046" s="3">
        <f>IF(Расчет!M1060="",'ФОРМУЛЫ!'!E1046*(100+Расчет!$M$28)/100,'ФОРМУЛЫ!'!E1046*(100+Расчет!M1060)/100)</f>
        <v>0</v>
      </c>
      <c r="H1046" s="7">
        <f>IF(Расчет!M1060="",ROUND(Расчет!K1060*(1+Расчет!$M$28/100),0),ROUND(Расчет!K1060*(1+Расчет!M1060/100),0))</f>
        <v>0</v>
      </c>
      <c r="I1046" s="7">
        <f>IF(Расчет!M1060="",(Расчет!$M$28+100)/100,(Расчет!M1060+100)/100)</f>
        <v>1.2</v>
      </c>
      <c r="J1046" s="5">
        <f>IF(Расчет!P1060="",IF($O$16=0,'ФОРМУЛЫ!'!H1046,ROUND(Расчет!K1060*'ФОРМУЛЫ!'!I1046+L1046,0)),Расчет!P1060)</f>
        <v>0</v>
      </c>
      <c r="K1046" s="5">
        <f>J1046*Расчет!E1060</f>
        <v>0</v>
      </c>
      <c r="L1046" s="3">
        <f>IF($O$16=0,0,$M$16*(Расчет!K1060/$O$16))</f>
        <v>0</v>
      </c>
      <c r="O1046" s="3">
        <f>IF(Расчет!P1060=0,Расчет!L1060,0)</f>
        <v>0</v>
      </c>
      <c r="P1046" s="12">
        <f t="shared" si="130"/>
        <v>0</v>
      </c>
      <c r="Q1046" s="3">
        <f>IF(Расчет!H1060='ФОРМУЛЫ!'!$B$5,'ФОРМУЛЫ!'!A1046,0)</f>
        <v>0</v>
      </c>
      <c r="R1046" s="3">
        <f>IF(Расчет!H1060='ФОРМУЛЫ!'!$B$4,'ФОРМУЛЫ!'!A1046,0)</f>
        <v>0</v>
      </c>
      <c r="S1046" s="3">
        <f>IF(Расчет!H1060='ФОРМУЛЫ!'!$B$6,'ФОРМУЛЫ!'!A1046,0)</f>
        <v>0</v>
      </c>
      <c r="T1046" s="5">
        <f>ROUND((IF(Расчет!R1060='ФОРМУЛЫ!'!$E$3,(A1046-A1046/1.18),IF(Расчет!R1060='ФОРМУЛЫ!'!$E$4,0,IF(Расчет!R1060='ФОРМУЛЫ!'!$E$5,(A1046-A1046/1.1),X))))*Расчет!E1060,2)</f>
        <v>0</v>
      </c>
      <c r="U1046" s="3">
        <f>ROUND((IF(Расчет!R1060='ФОРМУЛЫ!'!$E$3,(J1046-J1046/1.18),IF(Расчет!R1060='ФОРМУЛЫ!'!$E$4,0,IF(Расчет!R1060='ФОРМУЛЫ!'!$E$5,(J1046-J1046/1.1),X))))*Расчет!E1060,2)</f>
        <v>0</v>
      </c>
      <c r="V1046" s="3">
        <f>ROUND((J1046-J1046/1.18)*Расчет!E1060,2)</f>
        <v>0</v>
      </c>
      <c r="W1046" s="3">
        <f>ROUND(A1046*Расчет!E1060*0.21/365,2)</f>
        <v>0</v>
      </c>
      <c r="X1046" s="3">
        <f t="shared" si="131"/>
        <v>0</v>
      </c>
      <c r="Y1046" s="3">
        <f>IF(($Q$2-Расчет!X1060)&gt;0,($Q$2-Расчет!X1060),0)</f>
        <v>0</v>
      </c>
      <c r="Z1046" s="3">
        <f t="shared" si="132"/>
        <v>0</v>
      </c>
      <c r="AA1046" s="3">
        <f>IF(IF(Y1046&gt;0,$Q$3-$Q$2,$Q$3-Расчет!X1060)&gt;0,IF(Y1046&gt;0,$Q$3-$Q$2,$Q$3-Расчет!X1060),0)</f>
        <v>0</v>
      </c>
      <c r="AB1046" s="3">
        <f t="shared" si="133"/>
        <v>0</v>
      </c>
      <c r="AC1046" s="3">
        <f>IF(IF(AA1046&gt;0,$Q$4-$Q$3,$Q$4-Расчет!X1060)&gt;0,IF(AA1046&gt;0,$Q$4-$Q$3,$Q$4-Расчет!X1060),0)</f>
        <v>0</v>
      </c>
      <c r="AD1046" s="3">
        <f t="shared" si="134"/>
        <v>0</v>
      </c>
      <c r="AE1046" s="3">
        <f>IF(IF(AC1046&gt;0,$Q$5-$Q$4,$Q$5-Расчет!X1060)&gt;0,IF(AC1046&gt;0,$Q$5-$Q$4,$Q$5-Расчет!X1060),0)</f>
        <v>0</v>
      </c>
      <c r="AF1046" s="3">
        <f t="shared" si="135"/>
        <v>0</v>
      </c>
      <c r="AG1046" s="3">
        <f>IF(IF(AE1046&gt;0,$Q$6-$Q$5,$Q$6-Расчет!X1060)&gt;0,IF(AE1046&gt;0,$Q$6-$Q$5,$Q$6-Расчет!X1060),0)</f>
        <v>0</v>
      </c>
      <c r="AH1046" s="3">
        <f t="shared" si="136"/>
        <v>0</v>
      </c>
    </row>
    <row r="1047" spans="1:34" x14ac:dyDescent="0.25">
      <c r="A1047" s="3">
        <f>IF(Расчет!H1061='ФОРМУЛЫ!'!$B$4,Расчет!G1061*Расчет!$N$28,IF(Расчет!H1061='ФОРМУЛЫ!'!$B$5,Расчет!G1061,IF(Расчет!H1061='ФОРМУЛЫ!'!$B$6,Расчет!G1061*Расчет!$O$28,0)))</f>
        <v>0</v>
      </c>
      <c r="B1047" s="3">
        <f>A1047*Расчет!E1061</f>
        <v>0</v>
      </c>
      <c r="C1047" s="3">
        <f>IF(Расчет!J1061='ФОРМУЛЫ!'!$B$3,Расчет!G1061*Расчет!I1061/100,IF(Расчет!J1061='ФОРМУЛЫ!'!$B$4,Расчет!I1061*Расчет!$N$28,IF(Расчет!J1061='ФОРМУЛЫ!'!$B$5,Расчет!I1061,IF(Расчет!J1061='ФОРМУЛЫ!'!$B$6,Расчет!I1061*Расчет!$O$28,0))))</f>
        <v>0</v>
      </c>
      <c r="D1047" s="3">
        <f>C1047*Расчет!E1061</f>
        <v>0</v>
      </c>
      <c r="E1047" s="3">
        <f t="shared" si="129"/>
        <v>0</v>
      </c>
      <c r="F1047" s="3">
        <f>E1047*Расчет!E1061</f>
        <v>0</v>
      </c>
      <c r="G1047" s="3">
        <f>IF(Расчет!M1061="",'ФОРМУЛЫ!'!E1047*(100+Расчет!$M$28)/100,'ФОРМУЛЫ!'!E1047*(100+Расчет!M1061)/100)</f>
        <v>0</v>
      </c>
      <c r="H1047" s="7">
        <f>IF(Расчет!M1061="",ROUND(Расчет!K1061*(1+Расчет!$M$28/100),0),ROUND(Расчет!K1061*(1+Расчет!M1061/100),0))</f>
        <v>0</v>
      </c>
      <c r="I1047" s="7">
        <f>IF(Расчет!M1061="",(Расчет!$M$28+100)/100,(Расчет!M1061+100)/100)</f>
        <v>1.2</v>
      </c>
      <c r="J1047" s="5">
        <f>IF(Расчет!P1061="",IF($O$16=0,'ФОРМУЛЫ!'!H1047,ROUND(Расчет!K1061*'ФОРМУЛЫ!'!I1047+L1047,0)),Расчет!P1061)</f>
        <v>0</v>
      </c>
      <c r="K1047" s="5">
        <f>J1047*Расчет!E1061</f>
        <v>0</v>
      </c>
      <c r="L1047" s="3">
        <f>IF($O$16=0,0,$M$16*(Расчет!K1061/$O$16))</f>
        <v>0</v>
      </c>
      <c r="O1047" s="3">
        <f>IF(Расчет!P1061=0,Расчет!L1061,0)</f>
        <v>0</v>
      </c>
      <c r="P1047" s="12">
        <f t="shared" si="130"/>
        <v>0</v>
      </c>
      <c r="Q1047" s="3">
        <f>IF(Расчет!H1061='ФОРМУЛЫ!'!$B$5,'ФОРМУЛЫ!'!A1047,0)</f>
        <v>0</v>
      </c>
      <c r="R1047" s="3">
        <f>IF(Расчет!H1061='ФОРМУЛЫ!'!$B$4,'ФОРМУЛЫ!'!A1047,0)</f>
        <v>0</v>
      </c>
      <c r="S1047" s="3">
        <f>IF(Расчет!H1061='ФОРМУЛЫ!'!$B$6,'ФОРМУЛЫ!'!A1047,0)</f>
        <v>0</v>
      </c>
      <c r="T1047" s="5">
        <f>ROUND((IF(Расчет!R1061='ФОРМУЛЫ!'!$E$3,(A1047-A1047/1.18),IF(Расчет!R1061='ФОРМУЛЫ!'!$E$4,0,IF(Расчет!R1061='ФОРМУЛЫ!'!$E$5,(A1047-A1047/1.1),X))))*Расчет!E1061,2)</f>
        <v>0</v>
      </c>
      <c r="U1047" s="3">
        <f>ROUND((IF(Расчет!R1061='ФОРМУЛЫ!'!$E$3,(J1047-J1047/1.18),IF(Расчет!R1061='ФОРМУЛЫ!'!$E$4,0,IF(Расчет!R1061='ФОРМУЛЫ!'!$E$5,(J1047-J1047/1.1),X))))*Расчет!E1061,2)</f>
        <v>0</v>
      </c>
      <c r="V1047" s="3">
        <f>ROUND((J1047-J1047/1.18)*Расчет!E1061,2)</f>
        <v>0</v>
      </c>
      <c r="W1047" s="3">
        <f>ROUND(A1047*Расчет!E1061*0.21/365,2)</f>
        <v>0</v>
      </c>
      <c r="X1047" s="3">
        <f t="shared" si="131"/>
        <v>0</v>
      </c>
      <c r="Y1047" s="3">
        <f>IF(($Q$2-Расчет!X1061)&gt;0,($Q$2-Расчет!X1061),0)</f>
        <v>0</v>
      </c>
      <c r="Z1047" s="3">
        <f t="shared" si="132"/>
        <v>0</v>
      </c>
      <c r="AA1047" s="3">
        <f>IF(IF(Y1047&gt;0,$Q$3-$Q$2,$Q$3-Расчет!X1061)&gt;0,IF(Y1047&gt;0,$Q$3-$Q$2,$Q$3-Расчет!X1061),0)</f>
        <v>0</v>
      </c>
      <c r="AB1047" s="3">
        <f t="shared" si="133"/>
        <v>0</v>
      </c>
      <c r="AC1047" s="3">
        <f>IF(IF(AA1047&gt;0,$Q$4-$Q$3,$Q$4-Расчет!X1061)&gt;0,IF(AA1047&gt;0,$Q$4-$Q$3,$Q$4-Расчет!X1061),0)</f>
        <v>0</v>
      </c>
      <c r="AD1047" s="3">
        <f t="shared" si="134"/>
        <v>0</v>
      </c>
      <c r="AE1047" s="3">
        <f>IF(IF(AC1047&gt;0,$Q$5-$Q$4,$Q$5-Расчет!X1061)&gt;0,IF(AC1047&gt;0,$Q$5-$Q$4,$Q$5-Расчет!X1061),0)</f>
        <v>0</v>
      </c>
      <c r="AF1047" s="3">
        <f t="shared" si="135"/>
        <v>0</v>
      </c>
      <c r="AG1047" s="3">
        <f>IF(IF(AE1047&gt;0,$Q$6-$Q$5,$Q$6-Расчет!X1061)&gt;0,IF(AE1047&gt;0,$Q$6-$Q$5,$Q$6-Расчет!X1061),0)</f>
        <v>0</v>
      </c>
      <c r="AH1047" s="3">
        <f t="shared" si="136"/>
        <v>0</v>
      </c>
    </row>
    <row r="1048" spans="1:34" x14ac:dyDescent="0.25">
      <c r="A1048" s="3">
        <f>IF(Расчет!H1062='ФОРМУЛЫ!'!$B$4,Расчет!G1062*Расчет!$N$28,IF(Расчет!H1062='ФОРМУЛЫ!'!$B$5,Расчет!G1062,IF(Расчет!H1062='ФОРМУЛЫ!'!$B$6,Расчет!G1062*Расчет!$O$28,0)))</f>
        <v>0</v>
      </c>
      <c r="B1048" s="3">
        <f>A1048*Расчет!E1062</f>
        <v>0</v>
      </c>
      <c r="C1048" s="3">
        <f>IF(Расчет!J1062='ФОРМУЛЫ!'!$B$3,Расчет!G1062*Расчет!I1062/100,IF(Расчет!J1062='ФОРМУЛЫ!'!$B$4,Расчет!I1062*Расчет!$N$28,IF(Расчет!J1062='ФОРМУЛЫ!'!$B$5,Расчет!I1062,IF(Расчет!J1062='ФОРМУЛЫ!'!$B$6,Расчет!I1062*Расчет!$O$28,0))))</f>
        <v>0</v>
      </c>
      <c r="D1048" s="3">
        <f>C1048*Расчет!E1062</f>
        <v>0</v>
      </c>
      <c r="E1048" s="3">
        <f t="shared" si="129"/>
        <v>0</v>
      </c>
      <c r="F1048" s="3">
        <f>E1048*Расчет!E1062</f>
        <v>0</v>
      </c>
      <c r="G1048" s="3">
        <f>IF(Расчет!M1062="",'ФОРМУЛЫ!'!E1048*(100+Расчет!$M$28)/100,'ФОРМУЛЫ!'!E1048*(100+Расчет!M1062)/100)</f>
        <v>0</v>
      </c>
      <c r="H1048" s="7">
        <f>IF(Расчет!M1062="",ROUND(Расчет!K1062*(1+Расчет!$M$28/100),0),ROUND(Расчет!K1062*(1+Расчет!M1062/100),0))</f>
        <v>0</v>
      </c>
      <c r="I1048" s="7">
        <f>IF(Расчет!M1062="",(Расчет!$M$28+100)/100,(Расчет!M1062+100)/100)</f>
        <v>1.2</v>
      </c>
      <c r="J1048" s="5">
        <f>IF(Расчет!P1062="",IF($O$16=0,'ФОРМУЛЫ!'!H1048,ROUND(Расчет!K1062*'ФОРМУЛЫ!'!I1048+L1048,0)),Расчет!P1062)</f>
        <v>0</v>
      </c>
      <c r="K1048" s="5">
        <f>J1048*Расчет!E1062</f>
        <v>0</v>
      </c>
      <c r="L1048" s="3">
        <f>IF($O$16=0,0,$M$16*(Расчет!K1062/$O$16))</f>
        <v>0</v>
      </c>
      <c r="O1048" s="3">
        <f>IF(Расчет!P1062=0,Расчет!L1062,0)</f>
        <v>0</v>
      </c>
      <c r="P1048" s="12">
        <f t="shared" si="130"/>
        <v>0</v>
      </c>
      <c r="Q1048" s="3">
        <f>IF(Расчет!H1062='ФОРМУЛЫ!'!$B$5,'ФОРМУЛЫ!'!A1048,0)</f>
        <v>0</v>
      </c>
      <c r="R1048" s="3">
        <f>IF(Расчет!H1062='ФОРМУЛЫ!'!$B$4,'ФОРМУЛЫ!'!A1048,0)</f>
        <v>0</v>
      </c>
      <c r="S1048" s="3">
        <f>IF(Расчет!H1062='ФОРМУЛЫ!'!$B$6,'ФОРМУЛЫ!'!A1048,0)</f>
        <v>0</v>
      </c>
      <c r="T1048" s="5">
        <f>ROUND((IF(Расчет!R1062='ФОРМУЛЫ!'!$E$3,(A1048-A1048/1.18),IF(Расчет!R1062='ФОРМУЛЫ!'!$E$4,0,IF(Расчет!R1062='ФОРМУЛЫ!'!$E$5,(A1048-A1048/1.1),X))))*Расчет!E1062,2)</f>
        <v>0</v>
      </c>
      <c r="U1048" s="3">
        <f>ROUND((IF(Расчет!R1062='ФОРМУЛЫ!'!$E$3,(J1048-J1048/1.18),IF(Расчет!R1062='ФОРМУЛЫ!'!$E$4,0,IF(Расчет!R1062='ФОРМУЛЫ!'!$E$5,(J1048-J1048/1.1),X))))*Расчет!E1062,2)</f>
        <v>0</v>
      </c>
      <c r="V1048" s="3">
        <f>ROUND((J1048-J1048/1.18)*Расчет!E1062,2)</f>
        <v>0</v>
      </c>
      <c r="W1048" s="3">
        <f>ROUND(A1048*Расчет!E1062*0.21/365,2)</f>
        <v>0</v>
      </c>
      <c r="X1048" s="3">
        <f t="shared" si="131"/>
        <v>0</v>
      </c>
      <c r="Y1048" s="3">
        <f>IF(($Q$2-Расчет!X1062)&gt;0,($Q$2-Расчет!X1062),0)</f>
        <v>0</v>
      </c>
      <c r="Z1048" s="3">
        <f t="shared" si="132"/>
        <v>0</v>
      </c>
      <c r="AA1048" s="3">
        <f>IF(IF(Y1048&gt;0,$Q$3-$Q$2,$Q$3-Расчет!X1062)&gt;0,IF(Y1048&gt;0,$Q$3-$Q$2,$Q$3-Расчет!X1062),0)</f>
        <v>0</v>
      </c>
      <c r="AB1048" s="3">
        <f t="shared" si="133"/>
        <v>0</v>
      </c>
      <c r="AC1048" s="3">
        <f>IF(IF(AA1048&gt;0,$Q$4-$Q$3,$Q$4-Расчет!X1062)&gt;0,IF(AA1048&gt;0,$Q$4-$Q$3,$Q$4-Расчет!X1062),0)</f>
        <v>0</v>
      </c>
      <c r="AD1048" s="3">
        <f t="shared" si="134"/>
        <v>0</v>
      </c>
      <c r="AE1048" s="3">
        <f>IF(IF(AC1048&gt;0,$Q$5-$Q$4,$Q$5-Расчет!X1062)&gt;0,IF(AC1048&gt;0,$Q$5-$Q$4,$Q$5-Расчет!X1062),0)</f>
        <v>0</v>
      </c>
      <c r="AF1048" s="3">
        <f t="shared" si="135"/>
        <v>0</v>
      </c>
      <c r="AG1048" s="3">
        <f>IF(IF(AE1048&gt;0,$Q$6-$Q$5,$Q$6-Расчет!X1062)&gt;0,IF(AE1048&gt;0,$Q$6-$Q$5,$Q$6-Расчет!X1062),0)</f>
        <v>0</v>
      </c>
      <c r="AH1048" s="3">
        <f t="shared" si="136"/>
        <v>0</v>
      </c>
    </row>
    <row r="1049" spans="1:34" x14ac:dyDescent="0.25">
      <c r="A1049" s="3">
        <f>IF(Расчет!H1063='ФОРМУЛЫ!'!$B$4,Расчет!G1063*Расчет!$N$28,IF(Расчет!H1063='ФОРМУЛЫ!'!$B$5,Расчет!G1063,IF(Расчет!H1063='ФОРМУЛЫ!'!$B$6,Расчет!G1063*Расчет!$O$28,0)))</f>
        <v>0</v>
      </c>
      <c r="B1049" s="3">
        <f>A1049*Расчет!E1063</f>
        <v>0</v>
      </c>
      <c r="C1049" s="3">
        <f>IF(Расчет!J1063='ФОРМУЛЫ!'!$B$3,Расчет!G1063*Расчет!I1063/100,IF(Расчет!J1063='ФОРМУЛЫ!'!$B$4,Расчет!I1063*Расчет!$N$28,IF(Расчет!J1063='ФОРМУЛЫ!'!$B$5,Расчет!I1063,IF(Расчет!J1063='ФОРМУЛЫ!'!$B$6,Расчет!I1063*Расчет!$O$28,0))))</f>
        <v>0</v>
      </c>
      <c r="D1049" s="3">
        <f>C1049*Расчет!E1063</f>
        <v>0</v>
      </c>
      <c r="E1049" s="3">
        <f t="shared" si="129"/>
        <v>0</v>
      </c>
      <c r="F1049" s="3">
        <f>E1049*Расчет!E1063</f>
        <v>0</v>
      </c>
      <c r="G1049" s="3">
        <f>IF(Расчет!M1063="",'ФОРМУЛЫ!'!E1049*(100+Расчет!$M$28)/100,'ФОРМУЛЫ!'!E1049*(100+Расчет!M1063)/100)</f>
        <v>0</v>
      </c>
      <c r="H1049" s="7">
        <f>IF(Расчет!M1063="",ROUND(Расчет!K1063*(1+Расчет!$M$28/100),0),ROUND(Расчет!K1063*(1+Расчет!M1063/100),0))</f>
        <v>0</v>
      </c>
      <c r="I1049" s="7">
        <f>IF(Расчет!M1063="",(Расчет!$M$28+100)/100,(Расчет!M1063+100)/100)</f>
        <v>1.2</v>
      </c>
      <c r="J1049" s="5">
        <f>IF(Расчет!P1063="",IF($O$16=0,'ФОРМУЛЫ!'!H1049,ROUND(Расчет!K1063*'ФОРМУЛЫ!'!I1049+L1049,0)),Расчет!P1063)</f>
        <v>0</v>
      </c>
      <c r="K1049" s="5">
        <f>J1049*Расчет!E1063</f>
        <v>0</v>
      </c>
      <c r="L1049" s="3">
        <f>IF($O$16=0,0,$M$16*(Расчет!K1063/$O$16))</f>
        <v>0</v>
      </c>
      <c r="O1049" s="3">
        <f>IF(Расчет!P1063=0,Расчет!L1063,0)</f>
        <v>0</v>
      </c>
      <c r="P1049" s="12">
        <f t="shared" si="130"/>
        <v>0</v>
      </c>
      <c r="Q1049" s="3">
        <f>IF(Расчет!H1063='ФОРМУЛЫ!'!$B$5,'ФОРМУЛЫ!'!A1049,0)</f>
        <v>0</v>
      </c>
      <c r="R1049" s="3">
        <f>IF(Расчет!H1063='ФОРМУЛЫ!'!$B$4,'ФОРМУЛЫ!'!A1049,0)</f>
        <v>0</v>
      </c>
      <c r="S1049" s="3">
        <f>IF(Расчет!H1063='ФОРМУЛЫ!'!$B$6,'ФОРМУЛЫ!'!A1049,0)</f>
        <v>0</v>
      </c>
      <c r="T1049" s="5">
        <f>ROUND((IF(Расчет!R1063='ФОРМУЛЫ!'!$E$3,(A1049-A1049/1.18),IF(Расчет!R1063='ФОРМУЛЫ!'!$E$4,0,IF(Расчет!R1063='ФОРМУЛЫ!'!$E$5,(A1049-A1049/1.1),X))))*Расчет!E1063,2)</f>
        <v>0</v>
      </c>
      <c r="U1049" s="3">
        <f>ROUND((IF(Расчет!R1063='ФОРМУЛЫ!'!$E$3,(J1049-J1049/1.18),IF(Расчет!R1063='ФОРМУЛЫ!'!$E$4,0,IF(Расчет!R1063='ФОРМУЛЫ!'!$E$5,(J1049-J1049/1.1),X))))*Расчет!E1063,2)</f>
        <v>0</v>
      </c>
      <c r="V1049" s="3">
        <f>ROUND((J1049-J1049/1.18)*Расчет!E1063,2)</f>
        <v>0</v>
      </c>
      <c r="W1049" s="3">
        <f>ROUND(A1049*Расчет!E1063*0.21/365,2)</f>
        <v>0</v>
      </c>
      <c r="X1049" s="3">
        <f t="shared" si="131"/>
        <v>0</v>
      </c>
      <c r="Y1049" s="3">
        <f>IF(($Q$2-Расчет!X1063)&gt;0,($Q$2-Расчет!X1063),0)</f>
        <v>0</v>
      </c>
      <c r="Z1049" s="3">
        <f t="shared" si="132"/>
        <v>0</v>
      </c>
      <c r="AA1049" s="3">
        <f>IF(IF(Y1049&gt;0,$Q$3-$Q$2,$Q$3-Расчет!X1063)&gt;0,IF(Y1049&gt;0,$Q$3-$Q$2,$Q$3-Расчет!X1063),0)</f>
        <v>0</v>
      </c>
      <c r="AB1049" s="3">
        <f t="shared" si="133"/>
        <v>0</v>
      </c>
      <c r="AC1049" s="3">
        <f>IF(IF(AA1049&gt;0,$Q$4-$Q$3,$Q$4-Расчет!X1063)&gt;0,IF(AA1049&gt;0,$Q$4-$Q$3,$Q$4-Расчет!X1063),0)</f>
        <v>0</v>
      </c>
      <c r="AD1049" s="3">
        <f t="shared" si="134"/>
        <v>0</v>
      </c>
      <c r="AE1049" s="3">
        <f>IF(IF(AC1049&gt;0,$Q$5-$Q$4,$Q$5-Расчет!X1063)&gt;0,IF(AC1049&gt;0,$Q$5-$Q$4,$Q$5-Расчет!X1063),0)</f>
        <v>0</v>
      </c>
      <c r="AF1049" s="3">
        <f t="shared" si="135"/>
        <v>0</v>
      </c>
      <c r="AG1049" s="3">
        <f>IF(IF(AE1049&gt;0,$Q$6-$Q$5,$Q$6-Расчет!X1063)&gt;0,IF(AE1049&gt;0,$Q$6-$Q$5,$Q$6-Расчет!X1063),0)</f>
        <v>0</v>
      </c>
      <c r="AH1049" s="3">
        <f t="shared" si="136"/>
        <v>0</v>
      </c>
    </row>
    <row r="1050" spans="1:34" x14ac:dyDescent="0.25">
      <c r="A1050" s="3">
        <f>IF(Расчет!H1064='ФОРМУЛЫ!'!$B$4,Расчет!G1064*Расчет!$N$28,IF(Расчет!H1064='ФОРМУЛЫ!'!$B$5,Расчет!G1064,IF(Расчет!H1064='ФОРМУЛЫ!'!$B$6,Расчет!G1064*Расчет!$O$28,0)))</f>
        <v>0</v>
      </c>
      <c r="B1050" s="3">
        <f>A1050*Расчет!E1064</f>
        <v>0</v>
      </c>
      <c r="C1050" s="3">
        <f>IF(Расчет!J1064='ФОРМУЛЫ!'!$B$3,Расчет!G1064*Расчет!I1064/100,IF(Расчет!J1064='ФОРМУЛЫ!'!$B$4,Расчет!I1064*Расчет!$N$28,IF(Расчет!J1064='ФОРМУЛЫ!'!$B$5,Расчет!I1064,IF(Расчет!J1064='ФОРМУЛЫ!'!$B$6,Расчет!I1064*Расчет!$O$28,0))))</f>
        <v>0</v>
      </c>
      <c r="D1050" s="3">
        <f>C1050*Расчет!E1064</f>
        <v>0</v>
      </c>
      <c r="E1050" s="3">
        <f t="shared" si="129"/>
        <v>0</v>
      </c>
      <c r="F1050" s="3">
        <f>E1050*Расчет!E1064</f>
        <v>0</v>
      </c>
      <c r="G1050" s="3">
        <f>IF(Расчет!M1064="",'ФОРМУЛЫ!'!E1050*(100+Расчет!$M$28)/100,'ФОРМУЛЫ!'!E1050*(100+Расчет!M1064)/100)</f>
        <v>0</v>
      </c>
      <c r="H1050" s="7">
        <f>IF(Расчет!M1064="",ROUND(Расчет!K1064*(1+Расчет!$M$28/100),0),ROUND(Расчет!K1064*(1+Расчет!M1064/100),0))</f>
        <v>0</v>
      </c>
      <c r="I1050" s="7">
        <f>IF(Расчет!M1064="",(Расчет!$M$28+100)/100,(Расчет!M1064+100)/100)</f>
        <v>1.2</v>
      </c>
      <c r="J1050" s="5">
        <f>IF(Расчет!P1064="",IF($O$16=0,'ФОРМУЛЫ!'!H1050,ROUND(Расчет!K1064*'ФОРМУЛЫ!'!I1050+L1050,0)),Расчет!P1064)</f>
        <v>0</v>
      </c>
      <c r="K1050" s="5">
        <f>J1050*Расчет!E1064</f>
        <v>0</v>
      </c>
      <c r="L1050" s="3">
        <f>IF($O$16=0,0,$M$16*(Расчет!K1064/$O$16))</f>
        <v>0</v>
      </c>
      <c r="O1050" s="3">
        <f>IF(Расчет!P1064=0,Расчет!L1064,0)</f>
        <v>0</v>
      </c>
      <c r="P1050" s="12">
        <f t="shared" si="130"/>
        <v>0</v>
      </c>
      <c r="Q1050" s="3">
        <f>IF(Расчет!H1064='ФОРМУЛЫ!'!$B$5,'ФОРМУЛЫ!'!A1050,0)</f>
        <v>0</v>
      </c>
      <c r="R1050" s="3">
        <f>IF(Расчет!H1064='ФОРМУЛЫ!'!$B$4,'ФОРМУЛЫ!'!A1050,0)</f>
        <v>0</v>
      </c>
      <c r="S1050" s="3">
        <f>IF(Расчет!H1064='ФОРМУЛЫ!'!$B$6,'ФОРМУЛЫ!'!A1050,0)</f>
        <v>0</v>
      </c>
      <c r="T1050" s="5">
        <f>ROUND((IF(Расчет!R1064='ФОРМУЛЫ!'!$E$3,(A1050-A1050/1.18),IF(Расчет!R1064='ФОРМУЛЫ!'!$E$4,0,IF(Расчет!R1064='ФОРМУЛЫ!'!$E$5,(A1050-A1050/1.1),X))))*Расчет!E1064,2)</f>
        <v>0</v>
      </c>
      <c r="U1050" s="3">
        <f>ROUND((IF(Расчет!R1064='ФОРМУЛЫ!'!$E$3,(J1050-J1050/1.18),IF(Расчет!R1064='ФОРМУЛЫ!'!$E$4,0,IF(Расчет!R1064='ФОРМУЛЫ!'!$E$5,(J1050-J1050/1.1),X))))*Расчет!E1064,2)</f>
        <v>0</v>
      </c>
      <c r="V1050" s="3">
        <f>ROUND((J1050-J1050/1.18)*Расчет!E1064,2)</f>
        <v>0</v>
      </c>
      <c r="W1050" s="3">
        <f>ROUND(A1050*Расчет!E1064*0.21/365,2)</f>
        <v>0</v>
      </c>
      <c r="X1050" s="3">
        <f t="shared" si="131"/>
        <v>0</v>
      </c>
      <c r="Y1050" s="3">
        <f>IF(($Q$2-Расчет!X1064)&gt;0,($Q$2-Расчет!X1064),0)</f>
        <v>0</v>
      </c>
      <c r="Z1050" s="3">
        <f t="shared" si="132"/>
        <v>0</v>
      </c>
      <c r="AA1050" s="3">
        <f>IF(IF(Y1050&gt;0,$Q$3-$Q$2,$Q$3-Расчет!X1064)&gt;0,IF(Y1050&gt;0,$Q$3-$Q$2,$Q$3-Расчет!X1064),0)</f>
        <v>0</v>
      </c>
      <c r="AB1050" s="3">
        <f t="shared" si="133"/>
        <v>0</v>
      </c>
      <c r="AC1050" s="3">
        <f>IF(IF(AA1050&gt;0,$Q$4-$Q$3,$Q$4-Расчет!X1064)&gt;0,IF(AA1050&gt;0,$Q$4-$Q$3,$Q$4-Расчет!X1064),0)</f>
        <v>0</v>
      </c>
      <c r="AD1050" s="3">
        <f t="shared" si="134"/>
        <v>0</v>
      </c>
      <c r="AE1050" s="3">
        <f>IF(IF(AC1050&gt;0,$Q$5-$Q$4,$Q$5-Расчет!X1064)&gt;0,IF(AC1050&gt;0,$Q$5-$Q$4,$Q$5-Расчет!X1064),0)</f>
        <v>0</v>
      </c>
      <c r="AF1050" s="3">
        <f t="shared" si="135"/>
        <v>0</v>
      </c>
      <c r="AG1050" s="3">
        <f>IF(IF(AE1050&gt;0,$Q$6-$Q$5,$Q$6-Расчет!X1064)&gt;0,IF(AE1050&gt;0,$Q$6-$Q$5,$Q$6-Расчет!X1064),0)</f>
        <v>0</v>
      </c>
      <c r="AH1050" s="3">
        <f t="shared" si="136"/>
        <v>0</v>
      </c>
    </row>
    <row r="1051" spans="1:34" x14ac:dyDescent="0.25">
      <c r="A1051" s="3">
        <f>IF(Расчет!H1065='ФОРМУЛЫ!'!$B$4,Расчет!G1065*Расчет!$N$28,IF(Расчет!H1065='ФОРМУЛЫ!'!$B$5,Расчет!G1065,IF(Расчет!H1065='ФОРМУЛЫ!'!$B$6,Расчет!G1065*Расчет!$O$28,0)))</f>
        <v>0</v>
      </c>
      <c r="B1051" s="3">
        <f>A1051*Расчет!E1065</f>
        <v>0</v>
      </c>
      <c r="C1051" s="3">
        <f>IF(Расчет!J1065='ФОРМУЛЫ!'!$B$3,Расчет!G1065*Расчет!I1065/100,IF(Расчет!J1065='ФОРМУЛЫ!'!$B$4,Расчет!I1065*Расчет!$N$28,IF(Расчет!J1065='ФОРМУЛЫ!'!$B$5,Расчет!I1065,IF(Расчет!J1065='ФОРМУЛЫ!'!$B$6,Расчет!I1065*Расчет!$O$28,0))))</f>
        <v>0</v>
      </c>
      <c r="D1051" s="3">
        <f>C1051*Расчет!E1065</f>
        <v>0</v>
      </c>
      <c r="E1051" s="3">
        <f t="shared" si="129"/>
        <v>0</v>
      </c>
      <c r="F1051" s="3">
        <f>E1051*Расчет!E1065</f>
        <v>0</v>
      </c>
      <c r="G1051" s="3">
        <f>IF(Расчет!M1065="",'ФОРМУЛЫ!'!E1051*(100+Расчет!$M$28)/100,'ФОРМУЛЫ!'!E1051*(100+Расчет!M1065)/100)</f>
        <v>0</v>
      </c>
      <c r="H1051" s="7">
        <f>IF(Расчет!M1065="",ROUND(Расчет!K1065*(1+Расчет!$M$28/100),0),ROUND(Расчет!K1065*(1+Расчет!M1065/100),0))</f>
        <v>0</v>
      </c>
      <c r="I1051" s="7">
        <f>IF(Расчет!M1065="",(Расчет!$M$28+100)/100,(Расчет!M1065+100)/100)</f>
        <v>1.2</v>
      </c>
      <c r="J1051" s="5">
        <f>IF(Расчет!P1065="",IF($O$16=0,'ФОРМУЛЫ!'!H1051,ROUND(Расчет!K1065*'ФОРМУЛЫ!'!I1051+L1051,0)),Расчет!P1065)</f>
        <v>0</v>
      </c>
      <c r="K1051" s="5">
        <f>J1051*Расчет!E1065</f>
        <v>0</v>
      </c>
      <c r="L1051" s="3">
        <f>IF($O$16=0,0,$M$16*(Расчет!K1065/$O$16))</f>
        <v>0</v>
      </c>
      <c r="O1051" s="3">
        <f>IF(Расчет!P1065=0,Расчет!L1065,0)</f>
        <v>0</v>
      </c>
      <c r="P1051" s="12">
        <f t="shared" si="130"/>
        <v>0</v>
      </c>
      <c r="Q1051" s="3">
        <f>IF(Расчет!H1065='ФОРМУЛЫ!'!$B$5,'ФОРМУЛЫ!'!A1051,0)</f>
        <v>0</v>
      </c>
      <c r="R1051" s="3">
        <f>IF(Расчет!H1065='ФОРМУЛЫ!'!$B$4,'ФОРМУЛЫ!'!A1051,0)</f>
        <v>0</v>
      </c>
      <c r="S1051" s="3">
        <f>IF(Расчет!H1065='ФОРМУЛЫ!'!$B$6,'ФОРМУЛЫ!'!A1051,0)</f>
        <v>0</v>
      </c>
      <c r="T1051" s="5">
        <f>ROUND((IF(Расчет!R1065='ФОРМУЛЫ!'!$E$3,(A1051-A1051/1.18),IF(Расчет!R1065='ФОРМУЛЫ!'!$E$4,0,IF(Расчет!R1065='ФОРМУЛЫ!'!$E$5,(A1051-A1051/1.1),X))))*Расчет!E1065,2)</f>
        <v>0</v>
      </c>
      <c r="U1051" s="3">
        <f>ROUND((IF(Расчет!R1065='ФОРМУЛЫ!'!$E$3,(J1051-J1051/1.18),IF(Расчет!R1065='ФОРМУЛЫ!'!$E$4,0,IF(Расчет!R1065='ФОРМУЛЫ!'!$E$5,(J1051-J1051/1.1),X))))*Расчет!E1065,2)</f>
        <v>0</v>
      </c>
      <c r="V1051" s="3">
        <f>ROUND((J1051-J1051/1.18)*Расчет!E1065,2)</f>
        <v>0</v>
      </c>
      <c r="W1051" s="3">
        <f>ROUND(A1051*Расчет!E1065*0.21/365,2)</f>
        <v>0</v>
      </c>
      <c r="X1051" s="3">
        <f t="shared" si="131"/>
        <v>0</v>
      </c>
      <c r="Y1051" s="3">
        <f>IF(($Q$2-Расчет!X1065)&gt;0,($Q$2-Расчет!X1065),0)</f>
        <v>0</v>
      </c>
      <c r="Z1051" s="3">
        <f t="shared" si="132"/>
        <v>0</v>
      </c>
      <c r="AA1051" s="3">
        <f>IF(IF(Y1051&gt;0,$Q$3-$Q$2,$Q$3-Расчет!X1065)&gt;0,IF(Y1051&gt;0,$Q$3-$Q$2,$Q$3-Расчет!X1065),0)</f>
        <v>0</v>
      </c>
      <c r="AB1051" s="3">
        <f t="shared" si="133"/>
        <v>0</v>
      </c>
      <c r="AC1051" s="3">
        <f>IF(IF(AA1051&gt;0,$Q$4-$Q$3,$Q$4-Расчет!X1065)&gt;0,IF(AA1051&gt;0,$Q$4-$Q$3,$Q$4-Расчет!X1065),0)</f>
        <v>0</v>
      </c>
      <c r="AD1051" s="3">
        <f t="shared" si="134"/>
        <v>0</v>
      </c>
      <c r="AE1051" s="3">
        <f>IF(IF(AC1051&gt;0,$Q$5-$Q$4,$Q$5-Расчет!X1065)&gt;0,IF(AC1051&gt;0,$Q$5-$Q$4,$Q$5-Расчет!X1065),0)</f>
        <v>0</v>
      </c>
      <c r="AF1051" s="3">
        <f t="shared" si="135"/>
        <v>0</v>
      </c>
      <c r="AG1051" s="3">
        <f>IF(IF(AE1051&gt;0,$Q$6-$Q$5,$Q$6-Расчет!X1065)&gt;0,IF(AE1051&gt;0,$Q$6-$Q$5,$Q$6-Расчет!X1065),0)</f>
        <v>0</v>
      </c>
      <c r="AH1051" s="3">
        <f t="shared" si="136"/>
        <v>0</v>
      </c>
    </row>
    <row r="1052" spans="1:34" x14ac:dyDescent="0.25">
      <c r="A1052" s="3">
        <f>IF(Расчет!H1066='ФОРМУЛЫ!'!$B$4,Расчет!G1066*Расчет!$N$28,IF(Расчет!H1066='ФОРМУЛЫ!'!$B$5,Расчет!G1066,IF(Расчет!H1066='ФОРМУЛЫ!'!$B$6,Расчет!G1066*Расчет!$O$28,0)))</f>
        <v>0</v>
      </c>
      <c r="B1052" s="3">
        <f>A1052*Расчет!E1066</f>
        <v>0</v>
      </c>
      <c r="C1052" s="3">
        <f>IF(Расчет!J1066='ФОРМУЛЫ!'!$B$3,Расчет!G1066*Расчет!I1066/100,IF(Расчет!J1066='ФОРМУЛЫ!'!$B$4,Расчет!I1066*Расчет!$N$28,IF(Расчет!J1066='ФОРМУЛЫ!'!$B$5,Расчет!I1066,IF(Расчет!J1066='ФОРМУЛЫ!'!$B$6,Расчет!I1066*Расчет!$O$28,0))))</f>
        <v>0</v>
      </c>
      <c r="D1052" s="3">
        <f>C1052*Расчет!E1066</f>
        <v>0</v>
      </c>
      <c r="E1052" s="3">
        <f t="shared" si="129"/>
        <v>0</v>
      </c>
      <c r="F1052" s="3">
        <f>E1052*Расчет!E1066</f>
        <v>0</v>
      </c>
      <c r="G1052" s="3">
        <f>IF(Расчет!M1066="",'ФОРМУЛЫ!'!E1052*(100+Расчет!$M$28)/100,'ФОРМУЛЫ!'!E1052*(100+Расчет!M1066)/100)</f>
        <v>0</v>
      </c>
      <c r="H1052" s="7">
        <f>IF(Расчет!M1066="",ROUND(Расчет!K1066*(1+Расчет!$M$28/100),0),ROUND(Расчет!K1066*(1+Расчет!M1066/100),0))</f>
        <v>0</v>
      </c>
      <c r="I1052" s="7">
        <f>IF(Расчет!M1066="",(Расчет!$M$28+100)/100,(Расчет!M1066+100)/100)</f>
        <v>1.2</v>
      </c>
      <c r="J1052" s="5">
        <f>IF(Расчет!P1066="",IF($O$16=0,'ФОРМУЛЫ!'!H1052,ROUND(Расчет!K1066*'ФОРМУЛЫ!'!I1052+L1052,0)),Расчет!P1066)</f>
        <v>0</v>
      </c>
      <c r="K1052" s="5">
        <f>J1052*Расчет!E1066</f>
        <v>0</v>
      </c>
      <c r="L1052" s="3">
        <f>IF($O$16=0,0,$M$16*(Расчет!K1066/$O$16))</f>
        <v>0</v>
      </c>
      <c r="O1052" s="3">
        <f>IF(Расчет!P1066=0,Расчет!L1066,0)</f>
        <v>0</v>
      </c>
      <c r="P1052" s="12">
        <f t="shared" si="130"/>
        <v>0</v>
      </c>
      <c r="Q1052" s="3">
        <f>IF(Расчет!H1066='ФОРМУЛЫ!'!$B$5,'ФОРМУЛЫ!'!A1052,0)</f>
        <v>0</v>
      </c>
      <c r="R1052" s="3">
        <f>IF(Расчет!H1066='ФОРМУЛЫ!'!$B$4,'ФОРМУЛЫ!'!A1052,0)</f>
        <v>0</v>
      </c>
      <c r="S1052" s="3">
        <f>IF(Расчет!H1066='ФОРМУЛЫ!'!$B$6,'ФОРМУЛЫ!'!A1052,0)</f>
        <v>0</v>
      </c>
      <c r="T1052" s="5">
        <f>ROUND((IF(Расчет!R1066='ФОРМУЛЫ!'!$E$3,(A1052-A1052/1.18),IF(Расчет!R1066='ФОРМУЛЫ!'!$E$4,0,IF(Расчет!R1066='ФОРМУЛЫ!'!$E$5,(A1052-A1052/1.1),X))))*Расчет!E1066,2)</f>
        <v>0</v>
      </c>
      <c r="U1052" s="3">
        <f>ROUND((IF(Расчет!R1066='ФОРМУЛЫ!'!$E$3,(J1052-J1052/1.18),IF(Расчет!R1066='ФОРМУЛЫ!'!$E$4,0,IF(Расчет!R1066='ФОРМУЛЫ!'!$E$5,(J1052-J1052/1.1),X))))*Расчет!E1066,2)</f>
        <v>0</v>
      </c>
      <c r="V1052" s="3">
        <f>ROUND((J1052-J1052/1.18)*Расчет!E1066,2)</f>
        <v>0</v>
      </c>
      <c r="W1052" s="3">
        <f>ROUND(A1052*Расчет!E1066*0.21/365,2)</f>
        <v>0</v>
      </c>
      <c r="X1052" s="3">
        <f t="shared" si="131"/>
        <v>0</v>
      </c>
      <c r="Y1052" s="3">
        <f>IF(($Q$2-Расчет!X1066)&gt;0,($Q$2-Расчет!X1066),0)</f>
        <v>0</v>
      </c>
      <c r="Z1052" s="3">
        <f t="shared" si="132"/>
        <v>0</v>
      </c>
      <c r="AA1052" s="3">
        <f>IF(IF(Y1052&gt;0,$Q$3-$Q$2,$Q$3-Расчет!X1066)&gt;0,IF(Y1052&gt;0,$Q$3-$Q$2,$Q$3-Расчет!X1066),0)</f>
        <v>0</v>
      </c>
      <c r="AB1052" s="3">
        <f t="shared" si="133"/>
        <v>0</v>
      </c>
      <c r="AC1052" s="3">
        <f>IF(IF(AA1052&gt;0,$Q$4-$Q$3,$Q$4-Расчет!X1066)&gt;0,IF(AA1052&gt;0,$Q$4-$Q$3,$Q$4-Расчет!X1066),0)</f>
        <v>0</v>
      </c>
      <c r="AD1052" s="3">
        <f t="shared" si="134"/>
        <v>0</v>
      </c>
      <c r="AE1052" s="3">
        <f>IF(IF(AC1052&gt;0,$Q$5-$Q$4,$Q$5-Расчет!X1066)&gt;0,IF(AC1052&gt;0,$Q$5-$Q$4,$Q$5-Расчет!X1066),0)</f>
        <v>0</v>
      </c>
      <c r="AF1052" s="3">
        <f t="shared" si="135"/>
        <v>0</v>
      </c>
      <c r="AG1052" s="3">
        <f>IF(IF(AE1052&gt;0,$Q$6-$Q$5,$Q$6-Расчет!X1066)&gt;0,IF(AE1052&gt;0,$Q$6-$Q$5,$Q$6-Расчет!X1066),0)</f>
        <v>0</v>
      </c>
      <c r="AH1052" s="3">
        <f t="shared" si="136"/>
        <v>0</v>
      </c>
    </row>
    <row r="1053" spans="1:34" x14ac:dyDescent="0.25">
      <c r="A1053" s="3">
        <f>IF(Расчет!H1067='ФОРМУЛЫ!'!$B$4,Расчет!G1067*Расчет!$N$28,IF(Расчет!H1067='ФОРМУЛЫ!'!$B$5,Расчет!G1067,IF(Расчет!H1067='ФОРМУЛЫ!'!$B$6,Расчет!G1067*Расчет!$O$28,0)))</f>
        <v>0</v>
      </c>
      <c r="B1053" s="3">
        <f>A1053*Расчет!E1067</f>
        <v>0</v>
      </c>
      <c r="C1053" s="3">
        <f>IF(Расчет!J1067='ФОРМУЛЫ!'!$B$3,Расчет!G1067*Расчет!I1067/100,IF(Расчет!J1067='ФОРМУЛЫ!'!$B$4,Расчет!I1067*Расчет!$N$28,IF(Расчет!J1067='ФОРМУЛЫ!'!$B$5,Расчет!I1067,IF(Расчет!J1067='ФОРМУЛЫ!'!$B$6,Расчет!I1067*Расчет!$O$28,0))))</f>
        <v>0</v>
      </c>
      <c r="D1053" s="3">
        <f>C1053*Расчет!E1067</f>
        <v>0</v>
      </c>
      <c r="E1053" s="3">
        <f t="shared" si="129"/>
        <v>0</v>
      </c>
      <c r="F1053" s="3">
        <f>E1053*Расчет!E1067</f>
        <v>0</v>
      </c>
      <c r="G1053" s="3">
        <f>IF(Расчет!M1067="",'ФОРМУЛЫ!'!E1053*(100+Расчет!$M$28)/100,'ФОРМУЛЫ!'!E1053*(100+Расчет!M1067)/100)</f>
        <v>0</v>
      </c>
      <c r="H1053" s="7">
        <f>IF(Расчет!M1067="",ROUND(Расчет!K1067*(1+Расчет!$M$28/100),0),ROUND(Расчет!K1067*(1+Расчет!M1067/100),0))</f>
        <v>0</v>
      </c>
      <c r="I1053" s="7">
        <f>IF(Расчет!M1067="",(Расчет!$M$28+100)/100,(Расчет!M1067+100)/100)</f>
        <v>1.2</v>
      </c>
      <c r="J1053" s="5">
        <f>IF(Расчет!P1067="",IF($O$16=0,'ФОРМУЛЫ!'!H1053,ROUND(Расчет!K1067*'ФОРМУЛЫ!'!I1053+L1053,0)),Расчет!P1067)</f>
        <v>0</v>
      </c>
      <c r="K1053" s="5">
        <f>J1053*Расчет!E1067</f>
        <v>0</v>
      </c>
      <c r="L1053" s="3">
        <f>IF($O$16=0,0,$M$16*(Расчет!K1067/$O$16))</f>
        <v>0</v>
      </c>
      <c r="O1053" s="3">
        <f>IF(Расчет!P1067=0,Расчет!L1067,0)</f>
        <v>0</v>
      </c>
      <c r="P1053" s="12">
        <f t="shared" si="130"/>
        <v>0</v>
      </c>
      <c r="Q1053" s="3">
        <f>IF(Расчет!H1067='ФОРМУЛЫ!'!$B$5,'ФОРМУЛЫ!'!A1053,0)</f>
        <v>0</v>
      </c>
      <c r="R1053" s="3">
        <f>IF(Расчет!H1067='ФОРМУЛЫ!'!$B$4,'ФОРМУЛЫ!'!A1053,0)</f>
        <v>0</v>
      </c>
      <c r="S1053" s="3">
        <f>IF(Расчет!H1067='ФОРМУЛЫ!'!$B$6,'ФОРМУЛЫ!'!A1053,0)</f>
        <v>0</v>
      </c>
      <c r="T1053" s="5">
        <f>ROUND((IF(Расчет!R1067='ФОРМУЛЫ!'!$E$3,(A1053-A1053/1.18),IF(Расчет!R1067='ФОРМУЛЫ!'!$E$4,0,IF(Расчет!R1067='ФОРМУЛЫ!'!$E$5,(A1053-A1053/1.1),X))))*Расчет!E1067,2)</f>
        <v>0</v>
      </c>
      <c r="U1053" s="3">
        <f>ROUND((IF(Расчет!R1067='ФОРМУЛЫ!'!$E$3,(J1053-J1053/1.18),IF(Расчет!R1067='ФОРМУЛЫ!'!$E$4,0,IF(Расчет!R1067='ФОРМУЛЫ!'!$E$5,(J1053-J1053/1.1),X))))*Расчет!E1067,2)</f>
        <v>0</v>
      </c>
      <c r="V1053" s="3">
        <f>ROUND((J1053-J1053/1.18)*Расчет!E1067,2)</f>
        <v>0</v>
      </c>
      <c r="W1053" s="3">
        <f>ROUND(A1053*Расчет!E1067*0.21/365,2)</f>
        <v>0</v>
      </c>
      <c r="X1053" s="3">
        <f t="shared" si="131"/>
        <v>0</v>
      </c>
      <c r="Y1053" s="3">
        <f>IF(($Q$2-Расчет!X1067)&gt;0,($Q$2-Расчет!X1067),0)</f>
        <v>0</v>
      </c>
      <c r="Z1053" s="3">
        <f t="shared" si="132"/>
        <v>0</v>
      </c>
      <c r="AA1053" s="3">
        <f>IF(IF(Y1053&gt;0,$Q$3-$Q$2,$Q$3-Расчет!X1067)&gt;0,IF(Y1053&gt;0,$Q$3-$Q$2,$Q$3-Расчет!X1067),0)</f>
        <v>0</v>
      </c>
      <c r="AB1053" s="3">
        <f t="shared" si="133"/>
        <v>0</v>
      </c>
      <c r="AC1053" s="3">
        <f>IF(IF(AA1053&gt;0,$Q$4-$Q$3,$Q$4-Расчет!X1067)&gt;0,IF(AA1053&gt;0,$Q$4-$Q$3,$Q$4-Расчет!X1067),0)</f>
        <v>0</v>
      </c>
      <c r="AD1053" s="3">
        <f t="shared" si="134"/>
        <v>0</v>
      </c>
      <c r="AE1053" s="3">
        <f>IF(IF(AC1053&gt;0,$Q$5-$Q$4,$Q$5-Расчет!X1067)&gt;0,IF(AC1053&gt;0,$Q$5-$Q$4,$Q$5-Расчет!X1067),0)</f>
        <v>0</v>
      </c>
      <c r="AF1053" s="3">
        <f t="shared" si="135"/>
        <v>0</v>
      </c>
      <c r="AG1053" s="3">
        <f>IF(IF(AE1053&gt;0,$Q$6-$Q$5,$Q$6-Расчет!X1067)&gt;0,IF(AE1053&gt;0,$Q$6-$Q$5,$Q$6-Расчет!X1067),0)</f>
        <v>0</v>
      </c>
      <c r="AH1053" s="3">
        <f t="shared" si="136"/>
        <v>0</v>
      </c>
    </row>
    <row r="1054" spans="1:34" x14ac:dyDescent="0.25">
      <c r="A1054" s="3">
        <f>IF(Расчет!H1068='ФОРМУЛЫ!'!$B$4,Расчет!G1068*Расчет!$N$28,IF(Расчет!H1068='ФОРМУЛЫ!'!$B$5,Расчет!G1068,IF(Расчет!H1068='ФОРМУЛЫ!'!$B$6,Расчет!G1068*Расчет!$O$28,0)))</f>
        <v>0</v>
      </c>
      <c r="B1054" s="3">
        <f>A1054*Расчет!E1068</f>
        <v>0</v>
      </c>
      <c r="C1054" s="3">
        <f>IF(Расчет!J1068='ФОРМУЛЫ!'!$B$3,Расчет!G1068*Расчет!I1068/100,IF(Расчет!J1068='ФОРМУЛЫ!'!$B$4,Расчет!I1068*Расчет!$N$28,IF(Расчет!J1068='ФОРМУЛЫ!'!$B$5,Расчет!I1068,IF(Расчет!J1068='ФОРМУЛЫ!'!$B$6,Расчет!I1068*Расчет!$O$28,0))))</f>
        <v>0</v>
      </c>
      <c r="D1054" s="3">
        <f>C1054*Расчет!E1068</f>
        <v>0</v>
      </c>
      <c r="E1054" s="3">
        <f t="shared" si="129"/>
        <v>0</v>
      </c>
      <c r="F1054" s="3">
        <f>E1054*Расчет!E1068</f>
        <v>0</v>
      </c>
      <c r="G1054" s="3">
        <f>IF(Расчет!M1068="",'ФОРМУЛЫ!'!E1054*(100+Расчет!$M$28)/100,'ФОРМУЛЫ!'!E1054*(100+Расчет!M1068)/100)</f>
        <v>0</v>
      </c>
      <c r="H1054" s="7">
        <f>IF(Расчет!M1068="",ROUND(Расчет!K1068*(1+Расчет!$M$28/100),0),ROUND(Расчет!K1068*(1+Расчет!M1068/100),0))</f>
        <v>0</v>
      </c>
      <c r="I1054" s="7">
        <f>IF(Расчет!M1068="",(Расчет!$M$28+100)/100,(Расчет!M1068+100)/100)</f>
        <v>1.2</v>
      </c>
      <c r="J1054" s="5">
        <f>IF(Расчет!P1068="",IF($O$16=0,'ФОРМУЛЫ!'!H1054,ROUND(Расчет!K1068*'ФОРМУЛЫ!'!I1054+L1054,0)),Расчет!P1068)</f>
        <v>0</v>
      </c>
      <c r="K1054" s="5">
        <f>J1054*Расчет!E1068</f>
        <v>0</v>
      </c>
      <c r="L1054" s="3">
        <f>IF($O$16=0,0,$M$16*(Расчет!K1068/$O$16))</f>
        <v>0</v>
      </c>
      <c r="O1054" s="3">
        <f>IF(Расчет!P1068=0,Расчет!L1068,0)</f>
        <v>0</v>
      </c>
      <c r="P1054" s="12">
        <f t="shared" si="130"/>
        <v>0</v>
      </c>
      <c r="Q1054" s="3">
        <f>IF(Расчет!H1068='ФОРМУЛЫ!'!$B$5,'ФОРМУЛЫ!'!A1054,0)</f>
        <v>0</v>
      </c>
      <c r="R1054" s="3">
        <f>IF(Расчет!H1068='ФОРМУЛЫ!'!$B$4,'ФОРМУЛЫ!'!A1054,0)</f>
        <v>0</v>
      </c>
      <c r="S1054" s="3">
        <f>IF(Расчет!H1068='ФОРМУЛЫ!'!$B$6,'ФОРМУЛЫ!'!A1054,0)</f>
        <v>0</v>
      </c>
      <c r="T1054" s="5">
        <f>ROUND((IF(Расчет!R1068='ФОРМУЛЫ!'!$E$3,(A1054-A1054/1.18),IF(Расчет!R1068='ФОРМУЛЫ!'!$E$4,0,IF(Расчет!R1068='ФОРМУЛЫ!'!$E$5,(A1054-A1054/1.1),X))))*Расчет!E1068,2)</f>
        <v>0</v>
      </c>
      <c r="U1054" s="3">
        <f>ROUND((IF(Расчет!R1068='ФОРМУЛЫ!'!$E$3,(J1054-J1054/1.18),IF(Расчет!R1068='ФОРМУЛЫ!'!$E$4,0,IF(Расчет!R1068='ФОРМУЛЫ!'!$E$5,(J1054-J1054/1.1),X))))*Расчет!E1068,2)</f>
        <v>0</v>
      </c>
      <c r="V1054" s="3">
        <f>ROUND((J1054-J1054/1.18)*Расчет!E1068,2)</f>
        <v>0</v>
      </c>
      <c r="W1054" s="3">
        <f>ROUND(A1054*Расчет!E1068*0.21/365,2)</f>
        <v>0</v>
      </c>
      <c r="X1054" s="3">
        <f t="shared" si="131"/>
        <v>0</v>
      </c>
      <c r="Y1054" s="3">
        <f>IF(($Q$2-Расчет!X1068)&gt;0,($Q$2-Расчет!X1068),0)</f>
        <v>0</v>
      </c>
      <c r="Z1054" s="3">
        <f t="shared" si="132"/>
        <v>0</v>
      </c>
      <c r="AA1054" s="3">
        <f>IF(IF(Y1054&gt;0,$Q$3-$Q$2,$Q$3-Расчет!X1068)&gt;0,IF(Y1054&gt;0,$Q$3-$Q$2,$Q$3-Расчет!X1068),0)</f>
        <v>0</v>
      </c>
      <c r="AB1054" s="3">
        <f t="shared" si="133"/>
        <v>0</v>
      </c>
      <c r="AC1054" s="3">
        <f>IF(IF(AA1054&gt;0,$Q$4-$Q$3,$Q$4-Расчет!X1068)&gt;0,IF(AA1054&gt;0,$Q$4-$Q$3,$Q$4-Расчет!X1068),0)</f>
        <v>0</v>
      </c>
      <c r="AD1054" s="3">
        <f t="shared" si="134"/>
        <v>0</v>
      </c>
      <c r="AE1054" s="3">
        <f>IF(IF(AC1054&gt;0,$Q$5-$Q$4,$Q$5-Расчет!X1068)&gt;0,IF(AC1054&gt;0,$Q$5-$Q$4,$Q$5-Расчет!X1068),0)</f>
        <v>0</v>
      </c>
      <c r="AF1054" s="3">
        <f t="shared" si="135"/>
        <v>0</v>
      </c>
      <c r="AG1054" s="3">
        <f>IF(IF(AE1054&gt;0,$Q$6-$Q$5,$Q$6-Расчет!X1068)&gt;0,IF(AE1054&gt;0,$Q$6-$Q$5,$Q$6-Расчет!X1068),0)</f>
        <v>0</v>
      </c>
      <c r="AH1054" s="3">
        <f t="shared" si="136"/>
        <v>0</v>
      </c>
    </row>
    <row r="1055" spans="1:34" x14ac:dyDescent="0.25">
      <c r="A1055" s="3">
        <f>IF(Расчет!H1069='ФОРМУЛЫ!'!$B$4,Расчет!G1069*Расчет!$N$28,IF(Расчет!H1069='ФОРМУЛЫ!'!$B$5,Расчет!G1069,IF(Расчет!H1069='ФОРМУЛЫ!'!$B$6,Расчет!G1069*Расчет!$O$28,0)))</f>
        <v>0</v>
      </c>
      <c r="B1055" s="3">
        <f>A1055*Расчет!E1069</f>
        <v>0</v>
      </c>
      <c r="C1055" s="3">
        <f>IF(Расчет!J1069='ФОРМУЛЫ!'!$B$3,Расчет!G1069*Расчет!I1069/100,IF(Расчет!J1069='ФОРМУЛЫ!'!$B$4,Расчет!I1069*Расчет!$N$28,IF(Расчет!J1069='ФОРМУЛЫ!'!$B$5,Расчет!I1069,IF(Расчет!J1069='ФОРМУЛЫ!'!$B$6,Расчет!I1069*Расчет!$O$28,0))))</f>
        <v>0</v>
      </c>
      <c r="D1055" s="3">
        <f>C1055*Расчет!E1069</f>
        <v>0</v>
      </c>
      <c r="E1055" s="3">
        <f t="shared" si="129"/>
        <v>0</v>
      </c>
      <c r="F1055" s="3">
        <f>E1055*Расчет!E1069</f>
        <v>0</v>
      </c>
      <c r="G1055" s="3">
        <f>IF(Расчет!M1069="",'ФОРМУЛЫ!'!E1055*(100+Расчет!$M$28)/100,'ФОРМУЛЫ!'!E1055*(100+Расчет!M1069)/100)</f>
        <v>0</v>
      </c>
      <c r="H1055" s="7">
        <f>IF(Расчет!M1069="",ROUND(Расчет!K1069*(1+Расчет!$M$28/100),0),ROUND(Расчет!K1069*(1+Расчет!M1069/100),0))</f>
        <v>0</v>
      </c>
      <c r="I1055" s="7">
        <f>IF(Расчет!M1069="",(Расчет!$M$28+100)/100,(Расчет!M1069+100)/100)</f>
        <v>1.2</v>
      </c>
      <c r="J1055" s="5">
        <f>IF(Расчет!P1069="",IF($O$16=0,'ФОРМУЛЫ!'!H1055,ROUND(Расчет!K1069*'ФОРМУЛЫ!'!I1055+L1055,0)),Расчет!P1069)</f>
        <v>0</v>
      </c>
      <c r="K1055" s="5">
        <f>J1055*Расчет!E1069</f>
        <v>0</v>
      </c>
      <c r="L1055" s="3">
        <f>IF($O$16=0,0,$M$16*(Расчет!K1069/$O$16))</f>
        <v>0</v>
      </c>
      <c r="O1055" s="3">
        <f>IF(Расчет!P1069=0,Расчет!L1069,0)</f>
        <v>0</v>
      </c>
      <c r="P1055" s="12">
        <f t="shared" si="130"/>
        <v>0</v>
      </c>
      <c r="Q1055" s="3">
        <f>IF(Расчет!H1069='ФОРМУЛЫ!'!$B$5,'ФОРМУЛЫ!'!A1055,0)</f>
        <v>0</v>
      </c>
      <c r="R1055" s="3">
        <f>IF(Расчет!H1069='ФОРМУЛЫ!'!$B$4,'ФОРМУЛЫ!'!A1055,0)</f>
        <v>0</v>
      </c>
      <c r="S1055" s="3">
        <f>IF(Расчет!H1069='ФОРМУЛЫ!'!$B$6,'ФОРМУЛЫ!'!A1055,0)</f>
        <v>0</v>
      </c>
      <c r="T1055" s="5">
        <f>ROUND((IF(Расчет!R1069='ФОРМУЛЫ!'!$E$3,(A1055-A1055/1.18),IF(Расчет!R1069='ФОРМУЛЫ!'!$E$4,0,IF(Расчет!R1069='ФОРМУЛЫ!'!$E$5,(A1055-A1055/1.1),X))))*Расчет!E1069,2)</f>
        <v>0</v>
      </c>
      <c r="U1055" s="3">
        <f>ROUND((IF(Расчет!R1069='ФОРМУЛЫ!'!$E$3,(J1055-J1055/1.18),IF(Расчет!R1069='ФОРМУЛЫ!'!$E$4,0,IF(Расчет!R1069='ФОРМУЛЫ!'!$E$5,(J1055-J1055/1.1),X))))*Расчет!E1069,2)</f>
        <v>0</v>
      </c>
      <c r="V1055" s="3">
        <f>ROUND((J1055-J1055/1.18)*Расчет!E1069,2)</f>
        <v>0</v>
      </c>
      <c r="W1055" s="3">
        <f>ROUND(A1055*Расчет!E1069*0.21/365,2)</f>
        <v>0</v>
      </c>
      <c r="X1055" s="3">
        <f t="shared" si="131"/>
        <v>0</v>
      </c>
      <c r="Y1055" s="3">
        <f>IF(($Q$2-Расчет!X1069)&gt;0,($Q$2-Расчет!X1069),0)</f>
        <v>0</v>
      </c>
      <c r="Z1055" s="3">
        <f t="shared" si="132"/>
        <v>0</v>
      </c>
      <c r="AA1055" s="3">
        <f>IF(IF(Y1055&gt;0,$Q$3-$Q$2,$Q$3-Расчет!X1069)&gt;0,IF(Y1055&gt;0,$Q$3-$Q$2,$Q$3-Расчет!X1069),0)</f>
        <v>0</v>
      </c>
      <c r="AB1055" s="3">
        <f t="shared" si="133"/>
        <v>0</v>
      </c>
      <c r="AC1055" s="3">
        <f>IF(IF(AA1055&gt;0,$Q$4-$Q$3,$Q$4-Расчет!X1069)&gt;0,IF(AA1055&gt;0,$Q$4-$Q$3,$Q$4-Расчет!X1069),0)</f>
        <v>0</v>
      </c>
      <c r="AD1055" s="3">
        <f t="shared" si="134"/>
        <v>0</v>
      </c>
      <c r="AE1055" s="3">
        <f>IF(IF(AC1055&gt;0,$Q$5-$Q$4,$Q$5-Расчет!X1069)&gt;0,IF(AC1055&gt;0,$Q$5-$Q$4,$Q$5-Расчет!X1069),0)</f>
        <v>0</v>
      </c>
      <c r="AF1055" s="3">
        <f t="shared" si="135"/>
        <v>0</v>
      </c>
      <c r="AG1055" s="3">
        <f>IF(IF(AE1055&gt;0,$Q$6-$Q$5,$Q$6-Расчет!X1069)&gt;0,IF(AE1055&gt;0,$Q$6-$Q$5,$Q$6-Расчет!X1069),0)</f>
        <v>0</v>
      </c>
      <c r="AH1055" s="3">
        <f t="shared" si="136"/>
        <v>0</v>
      </c>
    </row>
    <row r="1056" spans="1:34" x14ac:dyDescent="0.25">
      <c r="A1056" s="3">
        <f>IF(Расчет!H1070='ФОРМУЛЫ!'!$B$4,Расчет!G1070*Расчет!$N$28,IF(Расчет!H1070='ФОРМУЛЫ!'!$B$5,Расчет!G1070,IF(Расчет!H1070='ФОРМУЛЫ!'!$B$6,Расчет!G1070*Расчет!$O$28,0)))</f>
        <v>0</v>
      </c>
      <c r="B1056" s="3">
        <f>A1056*Расчет!E1070</f>
        <v>0</v>
      </c>
      <c r="C1056" s="3">
        <f>IF(Расчет!J1070='ФОРМУЛЫ!'!$B$3,Расчет!G1070*Расчет!I1070/100,IF(Расчет!J1070='ФОРМУЛЫ!'!$B$4,Расчет!I1070*Расчет!$N$28,IF(Расчет!J1070='ФОРМУЛЫ!'!$B$5,Расчет!I1070,IF(Расчет!J1070='ФОРМУЛЫ!'!$B$6,Расчет!I1070*Расчет!$O$28,0))))</f>
        <v>0</v>
      </c>
      <c r="D1056" s="3">
        <f>C1056*Расчет!E1070</f>
        <v>0</v>
      </c>
      <c r="E1056" s="3">
        <f t="shared" si="129"/>
        <v>0</v>
      </c>
      <c r="F1056" s="3">
        <f>E1056*Расчет!E1070</f>
        <v>0</v>
      </c>
      <c r="G1056" s="3">
        <f>IF(Расчет!M1070="",'ФОРМУЛЫ!'!E1056*(100+Расчет!$M$28)/100,'ФОРМУЛЫ!'!E1056*(100+Расчет!M1070)/100)</f>
        <v>0</v>
      </c>
      <c r="H1056" s="7">
        <f>IF(Расчет!M1070="",ROUND(Расчет!K1070*(1+Расчет!$M$28/100),0),ROUND(Расчет!K1070*(1+Расчет!M1070/100),0))</f>
        <v>0</v>
      </c>
      <c r="I1056" s="7">
        <f>IF(Расчет!M1070="",(Расчет!$M$28+100)/100,(Расчет!M1070+100)/100)</f>
        <v>1.2</v>
      </c>
      <c r="J1056" s="5">
        <f>IF(Расчет!P1070="",IF($O$16=0,'ФОРМУЛЫ!'!H1056,ROUND(Расчет!K1070*'ФОРМУЛЫ!'!I1056+L1056,0)),Расчет!P1070)</f>
        <v>0</v>
      </c>
      <c r="K1056" s="5">
        <f>J1056*Расчет!E1070</f>
        <v>0</v>
      </c>
      <c r="L1056" s="3">
        <f>IF($O$16=0,0,$M$16*(Расчет!K1070/$O$16))</f>
        <v>0</v>
      </c>
      <c r="O1056" s="3">
        <f>IF(Расчет!P1070=0,Расчет!L1070,0)</f>
        <v>0</v>
      </c>
      <c r="P1056" s="12">
        <f t="shared" si="130"/>
        <v>0</v>
      </c>
      <c r="Q1056" s="3">
        <f>IF(Расчет!H1070='ФОРМУЛЫ!'!$B$5,'ФОРМУЛЫ!'!A1056,0)</f>
        <v>0</v>
      </c>
      <c r="R1056" s="3">
        <f>IF(Расчет!H1070='ФОРМУЛЫ!'!$B$4,'ФОРМУЛЫ!'!A1056,0)</f>
        <v>0</v>
      </c>
      <c r="S1056" s="3">
        <f>IF(Расчет!H1070='ФОРМУЛЫ!'!$B$6,'ФОРМУЛЫ!'!A1056,0)</f>
        <v>0</v>
      </c>
      <c r="T1056" s="5">
        <f>ROUND((IF(Расчет!R1070='ФОРМУЛЫ!'!$E$3,(A1056-A1056/1.18),IF(Расчет!R1070='ФОРМУЛЫ!'!$E$4,0,IF(Расчет!R1070='ФОРМУЛЫ!'!$E$5,(A1056-A1056/1.1),X))))*Расчет!E1070,2)</f>
        <v>0</v>
      </c>
      <c r="U1056" s="3">
        <f>ROUND((IF(Расчет!R1070='ФОРМУЛЫ!'!$E$3,(J1056-J1056/1.18),IF(Расчет!R1070='ФОРМУЛЫ!'!$E$4,0,IF(Расчет!R1070='ФОРМУЛЫ!'!$E$5,(J1056-J1056/1.1),X))))*Расчет!E1070,2)</f>
        <v>0</v>
      </c>
      <c r="V1056" s="3">
        <f>ROUND((J1056-J1056/1.18)*Расчет!E1070,2)</f>
        <v>0</v>
      </c>
      <c r="W1056" s="3">
        <f>ROUND(A1056*Расчет!E1070*0.21/365,2)</f>
        <v>0</v>
      </c>
      <c r="X1056" s="3">
        <f t="shared" si="131"/>
        <v>0</v>
      </c>
      <c r="Y1056" s="3">
        <f>IF(($Q$2-Расчет!X1070)&gt;0,($Q$2-Расчет!X1070),0)</f>
        <v>0</v>
      </c>
      <c r="Z1056" s="3">
        <f t="shared" si="132"/>
        <v>0</v>
      </c>
      <c r="AA1056" s="3">
        <f>IF(IF(Y1056&gt;0,$Q$3-$Q$2,$Q$3-Расчет!X1070)&gt;0,IF(Y1056&gt;0,$Q$3-$Q$2,$Q$3-Расчет!X1070),0)</f>
        <v>0</v>
      </c>
      <c r="AB1056" s="3">
        <f t="shared" si="133"/>
        <v>0</v>
      </c>
      <c r="AC1056" s="3">
        <f>IF(IF(AA1056&gt;0,$Q$4-$Q$3,$Q$4-Расчет!X1070)&gt;0,IF(AA1056&gt;0,$Q$4-$Q$3,$Q$4-Расчет!X1070),0)</f>
        <v>0</v>
      </c>
      <c r="AD1056" s="3">
        <f t="shared" si="134"/>
        <v>0</v>
      </c>
      <c r="AE1056" s="3">
        <f>IF(IF(AC1056&gt;0,$Q$5-$Q$4,$Q$5-Расчет!X1070)&gt;0,IF(AC1056&gt;0,$Q$5-$Q$4,$Q$5-Расчет!X1070),0)</f>
        <v>0</v>
      </c>
      <c r="AF1056" s="3">
        <f t="shared" si="135"/>
        <v>0</v>
      </c>
      <c r="AG1056" s="3">
        <f>IF(IF(AE1056&gt;0,$Q$6-$Q$5,$Q$6-Расчет!X1070)&gt;0,IF(AE1056&gt;0,$Q$6-$Q$5,$Q$6-Расчет!X1070),0)</f>
        <v>0</v>
      </c>
      <c r="AH1056" s="3">
        <f t="shared" si="136"/>
        <v>0</v>
      </c>
    </row>
    <row r="1057" spans="1:34" x14ac:dyDescent="0.25">
      <c r="A1057" s="3">
        <f>IF(Расчет!H1071='ФОРМУЛЫ!'!$B$4,Расчет!G1071*Расчет!$N$28,IF(Расчет!H1071='ФОРМУЛЫ!'!$B$5,Расчет!G1071,IF(Расчет!H1071='ФОРМУЛЫ!'!$B$6,Расчет!G1071*Расчет!$O$28,0)))</f>
        <v>0</v>
      </c>
      <c r="B1057" s="3">
        <f>A1057*Расчет!E1071</f>
        <v>0</v>
      </c>
      <c r="C1057" s="3">
        <f>IF(Расчет!J1071='ФОРМУЛЫ!'!$B$3,Расчет!G1071*Расчет!I1071/100,IF(Расчет!J1071='ФОРМУЛЫ!'!$B$4,Расчет!I1071*Расчет!$N$28,IF(Расчет!J1071='ФОРМУЛЫ!'!$B$5,Расчет!I1071,IF(Расчет!J1071='ФОРМУЛЫ!'!$B$6,Расчет!I1071*Расчет!$O$28,0))))</f>
        <v>0</v>
      </c>
      <c r="D1057" s="3">
        <f>C1057*Расчет!E1071</f>
        <v>0</v>
      </c>
      <c r="E1057" s="3">
        <f t="shared" si="129"/>
        <v>0</v>
      </c>
      <c r="F1057" s="3">
        <f>E1057*Расчет!E1071</f>
        <v>0</v>
      </c>
      <c r="G1057" s="3">
        <f>IF(Расчет!M1071="",'ФОРМУЛЫ!'!E1057*(100+Расчет!$M$28)/100,'ФОРМУЛЫ!'!E1057*(100+Расчет!M1071)/100)</f>
        <v>0</v>
      </c>
      <c r="H1057" s="7">
        <f>IF(Расчет!M1071="",ROUND(Расчет!K1071*(1+Расчет!$M$28/100),0),ROUND(Расчет!K1071*(1+Расчет!M1071/100),0))</f>
        <v>0</v>
      </c>
      <c r="I1057" s="7">
        <f>IF(Расчет!M1071="",(Расчет!$M$28+100)/100,(Расчет!M1071+100)/100)</f>
        <v>1.2</v>
      </c>
      <c r="J1057" s="5">
        <f>IF(Расчет!P1071="",IF($O$16=0,'ФОРМУЛЫ!'!H1057,ROUND(Расчет!K1071*'ФОРМУЛЫ!'!I1057+L1057,0)),Расчет!P1071)</f>
        <v>0</v>
      </c>
      <c r="K1057" s="5">
        <f>J1057*Расчет!E1071</f>
        <v>0</v>
      </c>
      <c r="L1057" s="3">
        <f>IF($O$16=0,0,$M$16*(Расчет!K1071/$O$16))</f>
        <v>0</v>
      </c>
      <c r="O1057" s="3">
        <f>IF(Расчет!P1071=0,Расчет!L1071,0)</f>
        <v>0</v>
      </c>
      <c r="P1057" s="12">
        <f t="shared" si="130"/>
        <v>0</v>
      </c>
      <c r="Q1057" s="3">
        <f>IF(Расчет!H1071='ФОРМУЛЫ!'!$B$5,'ФОРМУЛЫ!'!A1057,0)</f>
        <v>0</v>
      </c>
      <c r="R1057" s="3">
        <f>IF(Расчет!H1071='ФОРМУЛЫ!'!$B$4,'ФОРМУЛЫ!'!A1057,0)</f>
        <v>0</v>
      </c>
      <c r="S1057" s="3">
        <f>IF(Расчет!H1071='ФОРМУЛЫ!'!$B$6,'ФОРМУЛЫ!'!A1057,0)</f>
        <v>0</v>
      </c>
      <c r="T1057" s="5">
        <f>ROUND((IF(Расчет!R1071='ФОРМУЛЫ!'!$E$3,(A1057-A1057/1.18),IF(Расчет!R1071='ФОРМУЛЫ!'!$E$4,0,IF(Расчет!R1071='ФОРМУЛЫ!'!$E$5,(A1057-A1057/1.1),X))))*Расчет!E1071,2)</f>
        <v>0</v>
      </c>
      <c r="U1057" s="3">
        <f>ROUND((IF(Расчет!R1071='ФОРМУЛЫ!'!$E$3,(J1057-J1057/1.18),IF(Расчет!R1071='ФОРМУЛЫ!'!$E$4,0,IF(Расчет!R1071='ФОРМУЛЫ!'!$E$5,(J1057-J1057/1.1),X))))*Расчет!E1071,2)</f>
        <v>0</v>
      </c>
      <c r="V1057" s="3">
        <f>ROUND((J1057-J1057/1.18)*Расчет!E1071,2)</f>
        <v>0</v>
      </c>
      <c r="W1057" s="3">
        <f>ROUND(A1057*Расчет!E1071*0.21/365,2)</f>
        <v>0</v>
      </c>
      <c r="X1057" s="3">
        <f t="shared" si="131"/>
        <v>0</v>
      </c>
      <c r="Y1057" s="3">
        <f>IF(($Q$2-Расчет!X1071)&gt;0,($Q$2-Расчет!X1071),0)</f>
        <v>0</v>
      </c>
      <c r="Z1057" s="3">
        <f t="shared" si="132"/>
        <v>0</v>
      </c>
      <c r="AA1057" s="3">
        <f>IF(IF(Y1057&gt;0,$Q$3-$Q$2,$Q$3-Расчет!X1071)&gt;0,IF(Y1057&gt;0,$Q$3-$Q$2,$Q$3-Расчет!X1071),0)</f>
        <v>0</v>
      </c>
      <c r="AB1057" s="3">
        <f t="shared" si="133"/>
        <v>0</v>
      </c>
      <c r="AC1057" s="3">
        <f>IF(IF(AA1057&gt;0,$Q$4-$Q$3,$Q$4-Расчет!X1071)&gt;0,IF(AA1057&gt;0,$Q$4-$Q$3,$Q$4-Расчет!X1071),0)</f>
        <v>0</v>
      </c>
      <c r="AD1057" s="3">
        <f t="shared" si="134"/>
        <v>0</v>
      </c>
      <c r="AE1057" s="3">
        <f>IF(IF(AC1057&gt;0,$Q$5-$Q$4,$Q$5-Расчет!X1071)&gt;0,IF(AC1057&gt;0,$Q$5-$Q$4,$Q$5-Расчет!X1071),0)</f>
        <v>0</v>
      </c>
      <c r="AF1057" s="3">
        <f t="shared" si="135"/>
        <v>0</v>
      </c>
      <c r="AG1057" s="3">
        <f>IF(IF(AE1057&gt;0,$Q$6-$Q$5,$Q$6-Расчет!X1071)&gt;0,IF(AE1057&gt;0,$Q$6-$Q$5,$Q$6-Расчет!X1071),0)</f>
        <v>0</v>
      </c>
      <c r="AH1057" s="3">
        <f t="shared" si="136"/>
        <v>0</v>
      </c>
    </row>
    <row r="1058" spans="1:34" x14ac:dyDescent="0.25">
      <c r="A1058" s="3">
        <f>IF(Расчет!H1072='ФОРМУЛЫ!'!$B$4,Расчет!G1072*Расчет!$N$28,IF(Расчет!H1072='ФОРМУЛЫ!'!$B$5,Расчет!G1072,IF(Расчет!H1072='ФОРМУЛЫ!'!$B$6,Расчет!G1072*Расчет!$O$28,0)))</f>
        <v>0</v>
      </c>
      <c r="B1058" s="3">
        <f>A1058*Расчет!E1072</f>
        <v>0</v>
      </c>
      <c r="C1058" s="3">
        <f>IF(Расчет!J1072='ФОРМУЛЫ!'!$B$3,Расчет!G1072*Расчет!I1072/100,IF(Расчет!J1072='ФОРМУЛЫ!'!$B$4,Расчет!I1072*Расчет!$N$28,IF(Расчет!J1072='ФОРМУЛЫ!'!$B$5,Расчет!I1072,IF(Расчет!J1072='ФОРМУЛЫ!'!$B$6,Расчет!I1072*Расчет!$O$28,0))))</f>
        <v>0</v>
      </c>
      <c r="D1058" s="3">
        <f>C1058*Расчет!E1072</f>
        <v>0</v>
      </c>
      <c r="E1058" s="3">
        <f t="shared" si="129"/>
        <v>0</v>
      </c>
      <c r="F1058" s="3">
        <f>E1058*Расчет!E1072</f>
        <v>0</v>
      </c>
      <c r="G1058" s="3">
        <f>IF(Расчет!M1072="",'ФОРМУЛЫ!'!E1058*(100+Расчет!$M$28)/100,'ФОРМУЛЫ!'!E1058*(100+Расчет!M1072)/100)</f>
        <v>0</v>
      </c>
      <c r="H1058" s="7">
        <f>IF(Расчет!M1072="",ROUND(Расчет!K1072*(1+Расчет!$M$28/100),0),ROUND(Расчет!K1072*(1+Расчет!M1072/100),0))</f>
        <v>0</v>
      </c>
      <c r="I1058" s="7">
        <f>IF(Расчет!M1072="",(Расчет!$M$28+100)/100,(Расчет!M1072+100)/100)</f>
        <v>1.2</v>
      </c>
      <c r="J1058" s="5">
        <f>IF(Расчет!P1072="",IF($O$16=0,'ФОРМУЛЫ!'!H1058,ROUND(Расчет!K1072*'ФОРМУЛЫ!'!I1058+L1058,0)),Расчет!P1072)</f>
        <v>0</v>
      </c>
      <c r="K1058" s="5">
        <f>J1058*Расчет!E1072</f>
        <v>0</v>
      </c>
      <c r="L1058" s="3">
        <f>IF($O$16=0,0,$M$16*(Расчет!K1072/$O$16))</f>
        <v>0</v>
      </c>
      <c r="O1058" s="3">
        <f>IF(Расчет!P1072=0,Расчет!L1072,0)</f>
        <v>0</v>
      </c>
      <c r="P1058" s="12">
        <f t="shared" si="130"/>
        <v>0</v>
      </c>
      <c r="Q1058" s="3">
        <f>IF(Расчет!H1072='ФОРМУЛЫ!'!$B$5,'ФОРМУЛЫ!'!A1058,0)</f>
        <v>0</v>
      </c>
      <c r="R1058" s="3">
        <f>IF(Расчет!H1072='ФОРМУЛЫ!'!$B$4,'ФОРМУЛЫ!'!A1058,0)</f>
        <v>0</v>
      </c>
      <c r="S1058" s="3">
        <f>IF(Расчет!H1072='ФОРМУЛЫ!'!$B$6,'ФОРМУЛЫ!'!A1058,0)</f>
        <v>0</v>
      </c>
      <c r="T1058" s="5">
        <f>ROUND((IF(Расчет!R1072='ФОРМУЛЫ!'!$E$3,(A1058-A1058/1.18),IF(Расчет!R1072='ФОРМУЛЫ!'!$E$4,0,IF(Расчет!R1072='ФОРМУЛЫ!'!$E$5,(A1058-A1058/1.1),X))))*Расчет!E1072,2)</f>
        <v>0</v>
      </c>
      <c r="U1058" s="3">
        <f>ROUND((IF(Расчет!R1072='ФОРМУЛЫ!'!$E$3,(J1058-J1058/1.18),IF(Расчет!R1072='ФОРМУЛЫ!'!$E$4,0,IF(Расчет!R1072='ФОРМУЛЫ!'!$E$5,(J1058-J1058/1.1),X))))*Расчет!E1072,2)</f>
        <v>0</v>
      </c>
      <c r="V1058" s="3">
        <f>ROUND((J1058-J1058/1.18)*Расчет!E1072,2)</f>
        <v>0</v>
      </c>
      <c r="W1058" s="3">
        <f>ROUND(A1058*Расчет!E1072*0.21/365,2)</f>
        <v>0</v>
      </c>
      <c r="X1058" s="3">
        <f t="shared" si="131"/>
        <v>0</v>
      </c>
      <c r="Y1058" s="3">
        <f>IF(($Q$2-Расчет!X1072)&gt;0,($Q$2-Расчет!X1072),0)</f>
        <v>0</v>
      </c>
      <c r="Z1058" s="3">
        <f t="shared" si="132"/>
        <v>0</v>
      </c>
      <c r="AA1058" s="3">
        <f>IF(IF(Y1058&gt;0,$Q$3-$Q$2,$Q$3-Расчет!X1072)&gt;0,IF(Y1058&gt;0,$Q$3-$Q$2,$Q$3-Расчет!X1072),0)</f>
        <v>0</v>
      </c>
      <c r="AB1058" s="3">
        <f t="shared" si="133"/>
        <v>0</v>
      </c>
      <c r="AC1058" s="3">
        <f>IF(IF(AA1058&gt;0,$Q$4-$Q$3,$Q$4-Расчет!X1072)&gt;0,IF(AA1058&gt;0,$Q$4-$Q$3,$Q$4-Расчет!X1072),0)</f>
        <v>0</v>
      </c>
      <c r="AD1058" s="3">
        <f t="shared" si="134"/>
        <v>0</v>
      </c>
      <c r="AE1058" s="3">
        <f>IF(IF(AC1058&gt;0,$Q$5-$Q$4,$Q$5-Расчет!X1072)&gt;0,IF(AC1058&gt;0,$Q$5-$Q$4,$Q$5-Расчет!X1072),0)</f>
        <v>0</v>
      </c>
      <c r="AF1058" s="3">
        <f t="shared" si="135"/>
        <v>0</v>
      </c>
      <c r="AG1058" s="3">
        <f>IF(IF(AE1058&gt;0,$Q$6-$Q$5,$Q$6-Расчет!X1072)&gt;0,IF(AE1058&gt;0,$Q$6-$Q$5,$Q$6-Расчет!X1072),0)</f>
        <v>0</v>
      </c>
      <c r="AH1058" s="3">
        <f t="shared" si="136"/>
        <v>0</v>
      </c>
    </row>
    <row r="1059" spans="1:34" x14ac:dyDescent="0.25">
      <c r="A1059" s="3">
        <f>IF(Расчет!H1073='ФОРМУЛЫ!'!$B$4,Расчет!G1073*Расчет!$N$28,IF(Расчет!H1073='ФОРМУЛЫ!'!$B$5,Расчет!G1073,IF(Расчет!H1073='ФОРМУЛЫ!'!$B$6,Расчет!G1073*Расчет!$O$28,0)))</f>
        <v>0</v>
      </c>
      <c r="B1059" s="3">
        <f>A1059*Расчет!E1073</f>
        <v>0</v>
      </c>
      <c r="C1059" s="3">
        <f>IF(Расчет!J1073='ФОРМУЛЫ!'!$B$3,Расчет!G1073*Расчет!I1073/100,IF(Расчет!J1073='ФОРМУЛЫ!'!$B$4,Расчет!I1073*Расчет!$N$28,IF(Расчет!J1073='ФОРМУЛЫ!'!$B$5,Расчет!I1073,IF(Расчет!J1073='ФОРМУЛЫ!'!$B$6,Расчет!I1073*Расчет!$O$28,0))))</f>
        <v>0</v>
      </c>
      <c r="D1059" s="3">
        <f>C1059*Расчет!E1073</f>
        <v>0</v>
      </c>
      <c r="E1059" s="3">
        <f t="shared" si="129"/>
        <v>0</v>
      </c>
      <c r="F1059" s="3">
        <f>E1059*Расчет!E1073</f>
        <v>0</v>
      </c>
      <c r="G1059" s="3">
        <f>IF(Расчет!M1073="",'ФОРМУЛЫ!'!E1059*(100+Расчет!$M$28)/100,'ФОРМУЛЫ!'!E1059*(100+Расчет!M1073)/100)</f>
        <v>0</v>
      </c>
      <c r="H1059" s="7">
        <f>IF(Расчет!M1073="",ROUND(Расчет!K1073*(1+Расчет!$M$28/100),0),ROUND(Расчет!K1073*(1+Расчет!M1073/100),0))</f>
        <v>0</v>
      </c>
      <c r="I1059" s="7">
        <f>IF(Расчет!M1073="",(Расчет!$M$28+100)/100,(Расчет!M1073+100)/100)</f>
        <v>1.2</v>
      </c>
      <c r="J1059" s="5">
        <f>IF(Расчет!P1073="",IF($O$16=0,'ФОРМУЛЫ!'!H1059,ROUND(Расчет!K1073*'ФОРМУЛЫ!'!I1059+L1059,0)),Расчет!P1073)</f>
        <v>0</v>
      </c>
      <c r="K1059" s="5">
        <f>J1059*Расчет!E1073</f>
        <v>0</v>
      </c>
      <c r="L1059" s="3">
        <f>IF($O$16=0,0,$M$16*(Расчет!K1073/$O$16))</f>
        <v>0</v>
      </c>
      <c r="O1059" s="3">
        <f>IF(Расчет!P1073=0,Расчет!L1073,0)</f>
        <v>0</v>
      </c>
      <c r="P1059" s="12">
        <f t="shared" si="130"/>
        <v>0</v>
      </c>
      <c r="Q1059" s="3">
        <f>IF(Расчет!H1073='ФОРМУЛЫ!'!$B$5,'ФОРМУЛЫ!'!A1059,0)</f>
        <v>0</v>
      </c>
      <c r="R1059" s="3">
        <f>IF(Расчет!H1073='ФОРМУЛЫ!'!$B$4,'ФОРМУЛЫ!'!A1059,0)</f>
        <v>0</v>
      </c>
      <c r="S1059" s="3">
        <f>IF(Расчет!H1073='ФОРМУЛЫ!'!$B$6,'ФОРМУЛЫ!'!A1059,0)</f>
        <v>0</v>
      </c>
      <c r="T1059" s="5">
        <f>ROUND((IF(Расчет!R1073='ФОРМУЛЫ!'!$E$3,(A1059-A1059/1.18),IF(Расчет!R1073='ФОРМУЛЫ!'!$E$4,0,IF(Расчет!R1073='ФОРМУЛЫ!'!$E$5,(A1059-A1059/1.1),X))))*Расчет!E1073,2)</f>
        <v>0</v>
      </c>
      <c r="U1059" s="3">
        <f>ROUND((IF(Расчет!R1073='ФОРМУЛЫ!'!$E$3,(J1059-J1059/1.18),IF(Расчет!R1073='ФОРМУЛЫ!'!$E$4,0,IF(Расчет!R1073='ФОРМУЛЫ!'!$E$5,(J1059-J1059/1.1),X))))*Расчет!E1073,2)</f>
        <v>0</v>
      </c>
      <c r="V1059" s="3">
        <f>ROUND((J1059-J1059/1.18)*Расчет!E1073,2)</f>
        <v>0</v>
      </c>
      <c r="W1059" s="3">
        <f>ROUND(A1059*Расчет!E1073*0.21/365,2)</f>
        <v>0</v>
      </c>
      <c r="X1059" s="3">
        <f t="shared" si="131"/>
        <v>0</v>
      </c>
      <c r="Y1059" s="3">
        <f>IF(($Q$2-Расчет!X1073)&gt;0,($Q$2-Расчет!X1073),0)</f>
        <v>0</v>
      </c>
      <c r="Z1059" s="3">
        <f t="shared" si="132"/>
        <v>0</v>
      </c>
      <c r="AA1059" s="3">
        <f>IF(IF(Y1059&gt;0,$Q$3-$Q$2,$Q$3-Расчет!X1073)&gt;0,IF(Y1059&gt;0,$Q$3-$Q$2,$Q$3-Расчет!X1073),0)</f>
        <v>0</v>
      </c>
      <c r="AB1059" s="3">
        <f t="shared" si="133"/>
        <v>0</v>
      </c>
      <c r="AC1059" s="3">
        <f>IF(IF(AA1059&gt;0,$Q$4-$Q$3,$Q$4-Расчет!X1073)&gt;0,IF(AA1059&gt;0,$Q$4-$Q$3,$Q$4-Расчет!X1073),0)</f>
        <v>0</v>
      </c>
      <c r="AD1059" s="3">
        <f t="shared" si="134"/>
        <v>0</v>
      </c>
      <c r="AE1059" s="3">
        <f>IF(IF(AC1059&gt;0,$Q$5-$Q$4,$Q$5-Расчет!X1073)&gt;0,IF(AC1059&gt;0,$Q$5-$Q$4,$Q$5-Расчет!X1073),0)</f>
        <v>0</v>
      </c>
      <c r="AF1059" s="3">
        <f t="shared" si="135"/>
        <v>0</v>
      </c>
      <c r="AG1059" s="3">
        <f>IF(IF(AE1059&gt;0,$Q$6-$Q$5,$Q$6-Расчет!X1073)&gt;0,IF(AE1059&gt;0,$Q$6-$Q$5,$Q$6-Расчет!X1073),0)</f>
        <v>0</v>
      </c>
      <c r="AH1059" s="3">
        <f t="shared" si="136"/>
        <v>0</v>
      </c>
    </row>
    <row r="1060" spans="1:34" x14ac:dyDescent="0.25">
      <c r="A1060" s="3">
        <f>IF(Расчет!H1074='ФОРМУЛЫ!'!$B$4,Расчет!G1074*Расчет!$N$28,IF(Расчет!H1074='ФОРМУЛЫ!'!$B$5,Расчет!G1074,IF(Расчет!H1074='ФОРМУЛЫ!'!$B$6,Расчет!G1074*Расчет!$O$28,0)))</f>
        <v>0</v>
      </c>
      <c r="B1060" s="3">
        <f>A1060*Расчет!E1074</f>
        <v>0</v>
      </c>
      <c r="C1060" s="3">
        <f>IF(Расчет!J1074='ФОРМУЛЫ!'!$B$3,Расчет!G1074*Расчет!I1074/100,IF(Расчет!J1074='ФОРМУЛЫ!'!$B$4,Расчет!I1074*Расчет!$N$28,IF(Расчет!J1074='ФОРМУЛЫ!'!$B$5,Расчет!I1074,IF(Расчет!J1074='ФОРМУЛЫ!'!$B$6,Расчет!I1074*Расчет!$O$28,0))))</f>
        <v>0</v>
      </c>
      <c r="D1060" s="3">
        <f>C1060*Расчет!E1074</f>
        <v>0</v>
      </c>
      <c r="E1060" s="3">
        <f t="shared" si="129"/>
        <v>0</v>
      </c>
      <c r="F1060" s="3">
        <f>E1060*Расчет!E1074</f>
        <v>0</v>
      </c>
      <c r="G1060" s="3">
        <f>IF(Расчет!M1074="",'ФОРМУЛЫ!'!E1060*(100+Расчет!$M$28)/100,'ФОРМУЛЫ!'!E1060*(100+Расчет!M1074)/100)</f>
        <v>0</v>
      </c>
      <c r="H1060" s="7">
        <f>IF(Расчет!M1074="",ROUND(Расчет!K1074*(1+Расчет!$M$28/100),0),ROUND(Расчет!K1074*(1+Расчет!M1074/100),0))</f>
        <v>0</v>
      </c>
      <c r="I1060" s="7">
        <f>IF(Расчет!M1074="",(Расчет!$M$28+100)/100,(Расчет!M1074+100)/100)</f>
        <v>1.2</v>
      </c>
      <c r="J1060" s="5">
        <f>IF(Расчет!P1074="",IF($O$16=0,'ФОРМУЛЫ!'!H1060,ROUND(Расчет!K1074*'ФОРМУЛЫ!'!I1060+L1060,0)),Расчет!P1074)</f>
        <v>0</v>
      </c>
      <c r="K1060" s="5">
        <f>J1060*Расчет!E1074</f>
        <v>0</v>
      </c>
      <c r="L1060" s="3">
        <f>IF($O$16=0,0,$M$16*(Расчет!K1074/$O$16))</f>
        <v>0</v>
      </c>
      <c r="O1060" s="3">
        <f>IF(Расчет!P1074=0,Расчет!L1074,0)</f>
        <v>0</v>
      </c>
      <c r="P1060" s="12">
        <f t="shared" si="130"/>
        <v>0</v>
      </c>
      <c r="Q1060" s="3">
        <f>IF(Расчет!H1074='ФОРМУЛЫ!'!$B$5,'ФОРМУЛЫ!'!A1060,0)</f>
        <v>0</v>
      </c>
      <c r="R1060" s="3">
        <f>IF(Расчет!H1074='ФОРМУЛЫ!'!$B$4,'ФОРМУЛЫ!'!A1060,0)</f>
        <v>0</v>
      </c>
      <c r="S1060" s="3">
        <f>IF(Расчет!H1074='ФОРМУЛЫ!'!$B$6,'ФОРМУЛЫ!'!A1060,0)</f>
        <v>0</v>
      </c>
      <c r="T1060" s="5">
        <f>ROUND((IF(Расчет!R1074='ФОРМУЛЫ!'!$E$3,(A1060-A1060/1.18),IF(Расчет!R1074='ФОРМУЛЫ!'!$E$4,0,IF(Расчет!R1074='ФОРМУЛЫ!'!$E$5,(A1060-A1060/1.1),X))))*Расчет!E1074,2)</f>
        <v>0</v>
      </c>
      <c r="U1060" s="3">
        <f>ROUND((IF(Расчет!R1074='ФОРМУЛЫ!'!$E$3,(J1060-J1060/1.18),IF(Расчет!R1074='ФОРМУЛЫ!'!$E$4,0,IF(Расчет!R1074='ФОРМУЛЫ!'!$E$5,(J1060-J1060/1.1),X))))*Расчет!E1074,2)</f>
        <v>0</v>
      </c>
      <c r="V1060" s="3">
        <f>ROUND((J1060-J1060/1.18)*Расчет!E1074,2)</f>
        <v>0</v>
      </c>
      <c r="W1060" s="3">
        <f>ROUND(A1060*Расчет!E1074*0.21/365,2)</f>
        <v>0</v>
      </c>
      <c r="X1060" s="3">
        <f t="shared" si="131"/>
        <v>0</v>
      </c>
      <c r="Y1060" s="3">
        <f>IF(($Q$2-Расчет!X1074)&gt;0,($Q$2-Расчет!X1074),0)</f>
        <v>0</v>
      </c>
      <c r="Z1060" s="3">
        <f t="shared" si="132"/>
        <v>0</v>
      </c>
      <c r="AA1060" s="3">
        <f>IF(IF(Y1060&gt;0,$Q$3-$Q$2,$Q$3-Расчет!X1074)&gt;0,IF(Y1060&gt;0,$Q$3-$Q$2,$Q$3-Расчет!X1074),0)</f>
        <v>0</v>
      </c>
      <c r="AB1060" s="3">
        <f t="shared" si="133"/>
        <v>0</v>
      </c>
      <c r="AC1060" s="3">
        <f>IF(IF(AA1060&gt;0,$Q$4-$Q$3,$Q$4-Расчет!X1074)&gt;0,IF(AA1060&gt;0,$Q$4-$Q$3,$Q$4-Расчет!X1074),0)</f>
        <v>0</v>
      </c>
      <c r="AD1060" s="3">
        <f t="shared" si="134"/>
        <v>0</v>
      </c>
      <c r="AE1060" s="3">
        <f>IF(IF(AC1060&gt;0,$Q$5-$Q$4,$Q$5-Расчет!X1074)&gt;0,IF(AC1060&gt;0,$Q$5-$Q$4,$Q$5-Расчет!X1074),0)</f>
        <v>0</v>
      </c>
      <c r="AF1060" s="3">
        <f t="shared" si="135"/>
        <v>0</v>
      </c>
      <c r="AG1060" s="3">
        <f>IF(IF(AE1060&gt;0,$Q$6-$Q$5,$Q$6-Расчет!X1074)&gt;0,IF(AE1060&gt;0,$Q$6-$Q$5,$Q$6-Расчет!X1074),0)</f>
        <v>0</v>
      </c>
      <c r="AH1060" s="3">
        <f t="shared" si="136"/>
        <v>0</v>
      </c>
    </row>
    <row r="1061" spans="1:34" x14ac:dyDescent="0.25">
      <c r="A1061" s="3">
        <f>IF(Расчет!H1075='ФОРМУЛЫ!'!$B$4,Расчет!G1075*Расчет!$N$28,IF(Расчет!H1075='ФОРМУЛЫ!'!$B$5,Расчет!G1075,IF(Расчет!H1075='ФОРМУЛЫ!'!$B$6,Расчет!G1075*Расчет!$O$28,0)))</f>
        <v>0</v>
      </c>
      <c r="B1061" s="3">
        <f>A1061*Расчет!E1075</f>
        <v>0</v>
      </c>
      <c r="C1061" s="3">
        <f>IF(Расчет!J1075='ФОРМУЛЫ!'!$B$3,Расчет!G1075*Расчет!I1075/100,IF(Расчет!J1075='ФОРМУЛЫ!'!$B$4,Расчет!I1075*Расчет!$N$28,IF(Расчет!J1075='ФОРМУЛЫ!'!$B$5,Расчет!I1075,IF(Расчет!J1075='ФОРМУЛЫ!'!$B$6,Расчет!I1075*Расчет!$O$28,0))))</f>
        <v>0</v>
      </c>
      <c r="D1061" s="3">
        <f>C1061*Расчет!E1075</f>
        <v>0</v>
      </c>
      <c r="E1061" s="3">
        <f t="shared" si="129"/>
        <v>0</v>
      </c>
      <c r="F1061" s="3">
        <f>E1061*Расчет!E1075</f>
        <v>0</v>
      </c>
      <c r="G1061" s="3">
        <f>IF(Расчет!M1075="",'ФОРМУЛЫ!'!E1061*(100+Расчет!$M$28)/100,'ФОРМУЛЫ!'!E1061*(100+Расчет!M1075)/100)</f>
        <v>0</v>
      </c>
      <c r="H1061" s="7">
        <f>IF(Расчет!M1075="",ROUND(Расчет!K1075*(1+Расчет!$M$28/100),0),ROUND(Расчет!K1075*(1+Расчет!M1075/100),0))</f>
        <v>0</v>
      </c>
      <c r="I1061" s="7">
        <f>IF(Расчет!M1075="",(Расчет!$M$28+100)/100,(Расчет!M1075+100)/100)</f>
        <v>1.2</v>
      </c>
      <c r="J1061" s="5">
        <f>IF(Расчет!P1075="",IF($O$16=0,'ФОРМУЛЫ!'!H1061,ROUND(Расчет!K1075*'ФОРМУЛЫ!'!I1061+L1061,0)),Расчет!P1075)</f>
        <v>0</v>
      </c>
      <c r="K1061" s="5">
        <f>J1061*Расчет!E1075</f>
        <v>0</v>
      </c>
      <c r="L1061" s="3">
        <f>IF($O$16=0,0,$M$16*(Расчет!K1075/$O$16))</f>
        <v>0</v>
      </c>
      <c r="O1061" s="3">
        <f>IF(Расчет!P1075=0,Расчет!L1075,0)</f>
        <v>0</v>
      </c>
      <c r="P1061" s="12">
        <f t="shared" si="130"/>
        <v>0</v>
      </c>
      <c r="Q1061" s="3">
        <f>IF(Расчет!H1075='ФОРМУЛЫ!'!$B$5,'ФОРМУЛЫ!'!A1061,0)</f>
        <v>0</v>
      </c>
      <c r="R1061" s="3">
        <f>IF(Расчет!H1075='ФОРМУЛЫ!'!$B$4,'ФОРМУЛЫ!'!A1061,0)</f>
        <v>0</v>
      </c>
      <c r="S1061" s="3">
        <f>IF(Расчет!H1075='ФОРМУЛЫ!'!$B$6,'ФОРМУЛЫ!'!A1061,0)</f>
        <v>0</v>
      </c>
      <c r="T1061" s="5">
        <f>ROUND((IF(Расчет!R1075='ФОРМУЛЫ!'!$E$3,(A1061-A1061/1.18),IF(Расчет!R1075='ФОРМУЛЫ!'!$E$4,0,IF(Расчет!R1075='ФОРМУЛЫ!'!$E$5,(A1061-A1061/1.1),X))))*Расчет!E1075,2)</f>
        <v>0</v>
      </c>
      <c r="U1061" s="3">
        <f>ROUND((IF(Расчет!R1075='ФОРМУЛЫ!'!$E$3,(J1061-J1061/1.18),IF(Расчет!R1075='ФОРМУЛЫ!'!$E$4,0,IF(Расчет!R1075='ФОРМУЛЫ!'!$E$5,(J1061-J1061/1.1),X))))*Расчет!E1075,2)</f>
        <v>0</v>
      </c>
      <c r="V1061" s="3">
        <f>ROUND((J1061-J1061/1.18)*Расчет!E1075,2)</f>
        <v>0</v>
      </c>
      <c r="W1061" s="3">
        <f>ROUND(A1061*Расчет!E1075*0.21/365,2)</f>
        <v>0</v>
      </c>
      <c r="X1061" s="3">
        <f t="shared" si="131"/>
        <v>0</v>
      </c>
      <c r="Y1061" s="3">
        <f>IF(($Q$2-Расчет!X1075)&gt;0,($Q$2-Расчет!X1075),0)</f>
        <v>0</v>
      </c>
      <c r="Z1061" s="3">
        <f t="shared" si="132"/>
        <v>0</v>
      </c>
      <c r="AA1061" s="3">
        <f>IF(IF(Y1061&gt;0,$Q$3-$Q$2,$Q$3-Расчет!X1075)&gt;0,IF(Y1061&gt;0,$Q$3-$Q$2,$Q$3-Расчет!X1075),0)</f>
        <v>0</v>
      </c>
      <c r="AB1061" s="3">
        <f t="shared" si="133"/>
        <v>0</v>
      </c>
      <c r="AC1061" s="3">
        <f>IF(IF(AA1061&gt;0,$Q$4-$Q$3,$Q$4-Расчет!X1075)&gt;0,IF(AA1061&gt;0,$Q$4-$Q$3,$Q$4-Расчет!X1075),0)</f>
        <v>0</v>
      </c>
      <c r="AD1061" s="3">
        <f t="shared" si="134"/>
        <v>0</v>
      </c>
      <c r="AE1061" s="3">
        <f>IF(IF(AC1061&gt;0,$Q$5-$Q$4,$Q$5-Расчет!X1075)&gt;0,IF(AC1061&gt;0,$Q$5-$Q$4,$Q$5-Расчет!X1075),0)</f>
        <v>0</v>
      </c>
      <c r="AF1061" s="3">
        <f t="shared" si="135"/>
        <v>0</v>
      </c>
      <c r="AG1061" s="3">
        <f>IF(IF(AE1061&gt;0,$Q$6-$Q$5,$Q$6-Расчет!X1075)&gt;0,IF(AE1061&gt;0,$Q$6-$Q$5,$Q$6-Расчет!X1075),0)</f>
        <v>0</v>
      </c>
      <c r="AH1061" s="3">
        <f t="shared" si="136"/>
        <v>0</v>
      </c>
    </row>
    <row r="1062" spans="1:34" x14ac:dyDescent="0.25">
      <c r="A1062" s="3">
        <f>IF(Расчет!H1076='ФОРМУЛЫ!'!$B$4,Расчет!G1076*Расчет!$N$28,IF(Расчет!H1076='ФОРМУЛЫ!'!$B$5,Расчет!G1076,IF(Расчет!H1076='ФОРМУЛЫ!'!$B$6,Расчет!G1076*Расчет!$O$28,0)))</f>
        <v>0</v>
      </c>
      <c r="B1062" s="3">
        <f>A1062*Расчет!E1076</f>
        <v>0</v>
      </c>
      <c r="C1062" s="3">
        <f>IF(Расчет!J1076='ФОРМУЛЫ!'!$B$3,Расчет!G1076*Расчет!I1076/100,IF(Расчет!J1076='ФОРМУЛЫ!'!$B$4,Расчет!I1076*Расчет!$N$28,IF(Расчет!J1076='ФОРМУЛЫ!'!$B$5,Расчет!I1076,IF(Расчет!J1076='ФОРМУЛЫ!'!$B$6,Расчет!I1076*Расчет!$O$28,0))))</f>
        <v>0</v>
      </c>
      <c r="D1062" s="3">
        <f>C1062*Расчет!E1076</f>
        <v>0</v>
      </c>
      <c r="E1062" s="3">
        <f t="shared" si="129"/>
        <v>0</v>
      </c>
      <c r="F1062" s="3">
        <f>E1062*Расчет!E1076</f>
        <v>0</v>
      </c>
      <c r="G1062" s="3">
        <f>IF(Расчет!M1076="",'ФОРМУЛЫ!'!E1062*(100+Расчет!$M$28)/100,'ФОРМУЛЫ!'!E1062*(100+Расчет!M1076)/100)</f>
        <v>0</v>
      </c>
      <c r="H1062" s="7">
        <f>IF(Расчет!M1076="",ROUND(Расчет!K1076*(1+Расчет!$M$28/100),0),ROUND(Расчет!K1076*(1+Расчет!M1076/100),0))</f>
        <v>0</v>
      </c>
      <c r="I1062" s="7">
        <f>IF(Расчет!M1076="",(Расчет!$M$28+100)/100,(Расчет!M1076+100)/100)</f>
        <v>1.2</v>
      </c>
      <c r="J1062" s="5">
        <f>IF(Расчет!P1076="",IF($O$16=0,'ФОРМУЛЫ!'!H1062,ROUND(Расчет!K1076*'ФОРМУЛЫ!'!I1062+L1062,0)),Расчет!P1076)</f>
        <v>0</v>
      </c>
      <c r="K1062" s="5">
        <f>J1062*Расчет!E1076</f>
        <v>0</v>
      </c>
      <c r="L1062" s="3">
        <f>IF($O$16=0,0,$M$16*(Расчет!K1076/$O$16))</f>
        <v>0</v>
      </c>
      <c r="O1062" s="3">
        <f>IF(Расчет!P1076=0,Расчет!L1076,0)</f>
        <v>0</v>
      </c>
      <c r="P1062" s="12">
        <f t="shared" si="130"/>
        <v>0</v>
      </c>
      <c r="Q1062" s="3">
        <f>IF(Расчет!H1076='ФОРМУЛЫ!'!$B$5,'ФОРМУЛЫ!'!A1062,0)</f>
        <v>0</v>
      </c>
      <c r="R1062" s="3">
        <f>IF(Расчет!H1076='ФОРМУЛЫ!'!$B$4,'ФОРМУЛЫ!'!A1062,0)</f>
        <v>0</v>
      </c>
      <c r="S1062" s="3">
        <f>IF(Расчет!H1076='ФОРМУЛЫ!'!$B$6,'ФОРМУЛЫ!'!A1062,0)</f>
        <v>0</v>
      </c>
      <c r="T1062" s="5">
        <f>ROUND((IF(Расчет!R1076='ФОРМУЛЫ!'!$E$3,(A1062-A1062/1.18),IF(Расчет!R1076='ФОРМУЛЫ!'!$E$4,0,IF(Расчет!R1076='ФОРМУЛЫ!'!$E$5,(A1062-A1062/1.1),X))))*Расчет!E1076,2)</f>
        <v>0</v>
      </c>
      <c r="U1062" s="3">
        <f>ROUND((IF(Расчет!R1076='ФОРМУЛЫ!'!$E$3,(J1062-J1062/1.18),IF(Расчет!R1076='ФОРМУЛЫ!'!$E$4,0,IF(Расчет!R1076='ФОРМУЛЫ!'!$E$5,(J1062-J1062/1.1),X))))*Расчет!E1076,2)</f>
        <v>0</v>
      </c>
      <c r="V1062" s="3">
        <f>ROUND((J1062-J1062/1.18)*Расчет!E1076,2)</f>
        <v>0</v>
      </c>
      <c r="W1062" s="3">
        <f>ROUND(A1062*Расчет!E1076*0.21/365,2)</f>
        <v>0</v>
      </c>
      <c r="X1062" s="3">
        <f t="shared" si="131"/>
        <v>0</v>
      </c>
      <c r="Y1062" s="3">
        <f>IF(($Q$2-Расчет!X1076)&gt;0,($Q$2-Расчет!X1076),0)</f>
        <v>0</v>
      </c>
      <c r="Z1062" s="3">
        <f t="shared" si="132"/>
        <v>0</v>
      </c>
      <c r="AA1062" s="3">
        <f>IF(IF(Y1062&gt;0,$Q$3-$Q$2,$Q$3-Расчет!X1076)&gt;0,IF(Y1062&gt;0,$Q$3-$Q$2,$Q$3-Расчет!X1076),0)</f>
        <v>0</v>
      </c>
      <c r="AB1062" s="3">
        <f t="shared" si="133"/>
        <v>0</v>
      </c>
      <c r="AC1062" s="3">
        <f>IF(IF(AA1062&gt;0,$Q$4-$Q$3,$Q$4-Расчет!X1076)&gt;0,IF(AA1062&gt;0,$Q$4-$Q$3,$Q$4-Расчет!X1076),0)</f>
        <v>0</v>
      </c>
      <c r="AD1062" s="3">
        <f t="shared" si="134"/>
        <v>0</v>
      </c>
      <c r="AE1062" s="3">
        <f>IF(IF(AC1062&gt;0,$Q$5-$Q$4,$Q$5-Расчет!X1076)&gt;0,IF(AC1062&gt;0,$Q$5-$Q$4,$Q$5-Расчет!X1076),0)</f>
        <v>0</v>
      </c>
      <c r="AF1062" s="3">
        <f t="shared" si="135"/>
        <v>0</v>
      </c>
      <c r="AG1062" s="3">
        <f>IF(IF(AE1062&gt;0,$Q$6-$Q$5,$Q$6-Расчет!X1076)&gt;0,IF(AE1062&gt;0,$Q$6-$Q$5,$Q$6-Расчет!X1076),0)</f>
        <v>0</v>
      </c>
      <c r="AH1062" s="3">
        <f t="shared" si="136"/>
        <v>0</v>
      </c>
    </row>
    <row r="1063" spans="1:34" x14ac:dyDescent="0.25">
      <c r="A1063" s="3">
        <f>IF(Расчет!H1077='ФОРМУЛЫ!'!$B$4,Расчет!G1077*Расчет!$N$28,IF(Расчет!H1077='ФОРМУЛЫ!'!$B$5,Расчет!G1077,IF(Расчет!H1077='ФОРМУЛЫ!'!$B$6,Расчет!G1077*Расчет!$O$28,0)))</f>
        <v>0</v>
      </c>
      <c r="B1063" s="3">
        <f>A1063*Расчет!E1077</f>
        <v>0</v>
      </c>
      <c r="C1063" s="3">
        <f>IF(Расчет!J1077='ФОРМУЛЫ!'!$B$3,Расчет!G1077*Расчет!I1077/100,IF(Расчет!J1077='ФОРМУЛЫ!'!$B$4,Расчет!I1077*Расчет!$N$28,IF(Расчет!J1077='ФОРМУЛЫ!'!$B$5,Расчет!I1077,IF(Расчет!J1077='ФОРМУЛЫ!'!$B$6,Расчет!I1077*Расчет!$O$28,0))))</f>
        <v>0</v>
      </c>
      <c r="D1063" s="3">
        <f>C1063*Расчет!E1077</f>
        <v>0</v>
      </c>
      <c r="E1063" s="3">
        <f t="shared" si="129"/>
        <v>0</v>
      </c>
      <c r="F1063" s="3">
        <f>E1063*Расчет!E1077</f>
        <v>0</v>
      </c>
      <c r="G1063" s="3">
        <f>IF(Расчет!M1077="",'ФОРМУЛЫ!'!E1063*(100+Расчет!$M$28)/100,'ФОРМУЛЫ!'!E1063*(100+Расчет!M1077)/100)</f>
        <v>0</v>
      </c>
      <c r="H1063" s="7">
        <f>IF(Расчет!M1077="",ROUND(Расчет!K1077*(1+Расчет!$M$28/100),0),ROUND(Расчет!K1077*(1+Расчет!M1077/100),0))</f>
        <v>0</v>
      </c>
      <c r="I1063" s="7">
        <f>IF(Расчет!M1077="",(Расчет!$M$28+100)/100,(Расчет!M1077+100)/100)</f>
        <v>1.2</v>
      </c>
      <c r="J1063" s="5">
        <f>IF(Расчет!P1077="",IF($O$16=0,'ФОРМУЛЫ!'!H1063,ROUND(Расчет!K1077*'ФОРМУЛЫ!'!I1063+L1063,0)),Расчет!P1077)</f>
        <v>0</v>
      </c>
      <c r="K1063" s="5">
        <f>J1063*Расчет!E1077</f>
        <v>0</v>
      </c>
      <c r="L1063" s="3">
        <f>IF($O$16=0,0,$M$16*(Расчет!K1077/$O$16))</f>
        <v>0</v>
      </c>
      <c r="O1063" s="3">
        <f>IF(Расчет!P1077=0,Расчет!L1077,0)</f>
        <v>0</v>
      </c>
      <c r="P1063" s="12">
        <f t="shared" si="130"/>
        <v>0</v>
      </c>
      <c r="Q1063" s="3">
        <f>IF(Расчет!H1077='ФОРМУЛЫ!'!$B$5,'ФОРМУЛЫ!'!A1063,0)</f>
        <v>0</v>
      </c>
      <c r="R1063" s="3">
        <f>IF(Расчет!H1077='ФОРМУЛЫ!'!$B$4,'ФОРМУЛЫ!'!A1063,0)</f>
        <v>0</v>
      </c>
      <c r="S1063" s="3">
        <f>IF(Расчет!H1077='ФОРМУЛЫ!'!$B$6,'ФОРМУЛЫ!'!A1063,0)</f>
        <v>0</v>
      </c>
      <c r="T1063" s="5">
        <f>ROUND((IF(Расчет!R1077='ФОРМУЛЫ!'!$E$3,(A1063-A1063/1.18),IF(Расчет!R1077='ФОРМУЛЫ!'!$E$4,0,IF(Расчет!R1077='ФОРМУЛЫ!'!$E$5,(A1063-A1063/1.1),X))))*Расчет!E1077,2)</f>
        <v>0</v>
      </c>
      <c r="U1063" s="3">
        <f>ROUND((IF(Расчет!R1077='ФОРМУЛЫ!'!$E$3,(J1063-J1063/1.18),IF(Расчет!R1077='ФОРМУЛЫ!'!$E$4,0,IF(Расчет!R1077='ФОРМУЛЫ!'!$E$5,(J1063-J1063/1.1),X))))*Расчет!E1077,2)</f>
        <v>0</v>
      </c>
      <c r="V1063" s="3">
        <f>ROUND((J1063-J1063/1.18)*Расчет!E1077,2)</f>
        <v>0</v>
      </c>
      <c r="W1063" s="3">
        <f>ROUND(A1063*Расчет!E1077*0.21/365,2)</f>
        <v>0</v>
      </c>
      <c r="X1063" s="3">
        <f t="shared" si="131"/>
        <v>0</v>
      </c>
      <c r="Y1063" s="3">
        <f>IF(($Q$2-Расчет!X1077)&gt;0,($Q$2-Расчет!X1077),0)</f>
        <v>0</v>
      </c>
      <c r="Z1063" s="3">
        <f t="shared" si="132"/>
        <v>0</v>
      </c>
      <c r="AA1063" s="3">
        <f>IF(IF(Y1063&gt;0,$Q$3-$Q$2,$Q$3-Расчет!X1077)&gt;0,IF(Y1063&gt;0,$Q$3-$Q$2,$Q$3-Расчет!X1077),0)</f>
        <v>0</v>
      </c>
      <c r="AB1063" s="3">
        <f t="shared" si="133"/>
        <v>0</v>
      </c>
      <c r="AC1063" s="3">
        <f>IF(IF(AA1063&gt;0,$Q$4-$Q$3,$Q$4-Расчет!X1077)&gt;0,IF(AA1063&gt;0,$Q$4-$Q$3,$Q$4-Расчет!X1077),0)</f>
        <v>0</v>
      </c>
      <c r="AD1063" s="3">
        <f t="shared" si="134"/>
        <v>0</v>
      </c>
      <c r="AE1063" s="3">
        <f>IF(IF(AC1063&gt;0,$Q$5-$Q$4,$Q$5-Расчет!X1077)&gt;0,IF(AC1063&gt;0,$Q$5-$Q$4,$Q$5-Расчет!X1077),0)</f>
        <v>0</v>
      </c>
      <c r="AF1063" s="3">
        <f t="shared" si="135"/>
        <v>0</v>
      </c>
      <c r="AG1063" s="3">
        <f>IF(IF(AE1063&gt;0,$Q$6-$Q$5,$Q$6-Расчет!X1077)&gt;0,IF(AE1063&gt;0,$Q$6-$Q$5,$Q$6-Расчет!X1077),0)</f>
        <v>0</v>
      </c>
      <c r="AH1063" s="3">
        <f t="shared" si="136"/>
        <v>0</v>
      </c>
    </row>
    <row r="1064" spans="1:34" x14ac:dyDescent="0.25">
      <c r="A1064" s="3">
        <f>IF(Расчет!H1078='ФОРМУЛЫ!'!$B$4,Расчет!G1078*Расчет!$N$28,IF(Расчет!H1078='ФОРМУЛЫ!'!$B$5,Расчет!G1078,IF(Расчет!H1078='ФОРМУЛЫ!'!$B$6,Расчет!G1078*Расчет!$O$28,0)))</f>
        <v>0</v>
      </c>
      <c r="B1064" s="3">
        <f>A1064*Расчет!E1078</f>
        <v>0</v>
      </c>
      <c r="C1064" s="3">
        <f>IF(Расчет!J1078='ФОРМУЛЫ!'!$B$3,Расчет!G1078*Расчет!I1078/100,IF(Расчет!J1078='ФОРМУЛЫ!'!$B$4,Расчет!I1078*Расчет!$N$28,IF(Расчет!J1078='ФОРМУЛЫ!'!$B$5,Расчет!I1078,IF(Расчет!J1078='ФОРМУЛЫ!'!$B$6,Расчет!I1078*Расчет!$O$28,0))))</f>
        <v>0</v>
      </c>
      <c r="D1064" s="3">
        <f>C1064*Расчет!E1078</f>
        <v>0</v>
      </c>
      <c r="E1064" s="3">
        <f t="shared" si="129"/>
        <v>0</v>
      </c>
      <c r="F1064" s="3">
        <f>E1064*Расчет!E1078</f>
        <v>0</v>
      </c>
      <c r="G1064" s="3">
        <f>IF(Расчет!M1078="",'ФОРМУЛЫ!'!E1064*(100+Расчет!$M$28)/100,'ФОРМУЛЫ!'!E1064*(100+Расчет!M1078)/100)</f>
        <v>0</v>
      </c>
      <c r="H1064" s="7">
        <f>IF(Расчет!M1078="",ROUND(Расчет!K1078*(1+Расчет!$M$28/100),0),ROUND(Расчет!K1078*(1+Расчет!M1078/100),0))</f>
        <v>0</v>
      </c>
      <c r="I1064" s="7">
        <f>IF(Расчет!M1078="",(Расчет!$M$28+100)/100,(Расчет!M1078+100)/100)</f>
        <v>1.2</v>
      </c>
      <c r="J1064" s="5">
        <f>IF(Расчет!P1078="",IF($O$16=0,'ФОРМУЛЫ!'!H1064,ROUND(Расчет!K1078*'ФОРМУЛЫ!'!I1064+L1064,0)),Расчет!P1078)</f>
        <v>0</v>
      </c>
      <c r="K1064" s="5">
        <f>J1064*Расчет!E1078</f>
        <v>0</v>
      </c>
      <c r="L1064" s="3">
        <f>IF($O$16=0,0,$M$16*(Расчет!K1078/$O$16))</f>
        <v>0</v>
      </c>
      <c r="O1064" s="3">
        <f>IF(Расчет!P1078=0,Расчет!L1078,0)</f>
        <v>0</v>
      </c>
      <c r="P1064" s="12">
        <f t="shared" si="130"/>
        <v>0</v>
      </c>
      <c r="Q1064" s="3">
        <f>IF(Расчет!H1078='ФОРМУЛЫ!'!$B$5,'ФОРМУЛЫ!'!A1064,0)</f>
        <v>0</v>
      </c>
      <c r="R1064" s="3">
        <f>IF(Расчет!H1078='ФОРМУЛЫ!'!$B$4,'ФОРМУЛЫ!'!A1064,0)</f>
        <v>0</v>
      </c>
      <c r="S1064" s="3">
        <f>IF(Расчет!H1078='ФОРМУЛЫ!'!$B$6,'ФОРМУЛЫ!'!A1064,0)</f>
        <v>0</v>
      </c>
      <c r="T1064" s="5">
        <f>ROUND((IF(Расчет!R1078='ФОРМУЛЫ!'!$E$3,(A1064-A1064/1.18),IF(Расчет!R1078='ФОРМУЛЫ!'!$E$4,0,IF(Расчет!R1078='ФОРМУЛЫ!'!$E$5,(A1064-A1064/1.1),X))))*Расчет!E1078,2)</f>
        <v>0</v>
      </c>
      <c r="U1064" s="3">
        <f>ROUND((IF(Расчет!R1078='ФОРМУЛЫ!'!$E$3,(J1064-J1064/1.18),IF(Расчет!R1078='ФОРМУЛЫ!'!$E$4,0,IF(Расчет!R1078='ФОРМУЛЫ!'!$E$5,(J1064-J1064/1.1),X))))*Расчет!E1078,2)</f>
        <v>0</v>
      </c>
      <c r="V1064" s="3">
        <f>ROUND((J1064-J1064/1.18)*Расчет!E1078,2)</f>
        <v>0</v>
      </c>
      <c r="W1064" s="3">
        <f>ROUND(A1064*Расчет!E1078*0.21/365,2)</f>
        <v>0</v>
      </c>
      <c r="X1064" s="3">
        <f t="shared" si="131"/>
        <v>0</v>
      </c>
      <c r="Y1064" s="3">
        <f>IF(($Q$2-Расчет!X1078)&gt;0,($Q$2-Расчет!X1078),0)</f>
        <v>0</v>
      </c>
      <c r="Z1064" s="3">
        <f t="shared" si="132"/>
        <v>0</v>
      </c>
      <c r="AA1064" s="3">
        <f>IF(IF(Y1064&gt;0,$Q$3-$Q$2,$Q$3-Расчет!X1078)&gt;0,IF(Y1064&gt;0,$Q$3-$Q$2,$Q$3-Расчет!X1078),0)</f>
        <v>0</v>
      </c>
      <c r="AB1064" s="3">
        <f t="shared" si="133"/>
        <v>0</v>
      </c>
      <c r="AC1064" s="3">
        <f>IF(IF(AA1064&gt;0,$Q$4-$Q$3,$Q$4-Расчет!X1078)&gt;0,IF(AA1064&gt;0,$Q$4-$Q$3,$Q$4-Расчет!X1078),0)</f>
        <v>0</v>
      </c>
      <c r="AD1064" s="3">
        <f t="shared" si="134"/>
        <v>0</v>
      </c>
      <c r="AE1064" s="3">
        <f>IF(IF(AC1064&gt;0,$Q$5-$Q$4,$Q$5-Расчет!X1078)&gt;0,IF(AC1064&gt;0,$Q$5-$Q$4,$Q$5-Расчет!X1078),0)</f>
        <v>0</v>
      </c>
      <c r="AF1064" s="3">
        <f t="shared" si="135"/>
        <v>0</v>
      </c>
      <c r="AG1064" s="3">
        <f>IF(IF(AE1064&gt;0,$Q$6-$Q$5,$Q$6-Расчет!X1078)&gt;0,IF(AE1064&gt;0,$Q$6-$Q$5,$Q$6-Расчет!X1078),0)</f>
        <v>0</v>
      </c>
      <c r="AH1064" s="3">
        <f t="shared" si="136"/>
        <v>0</v>
      </c>
    </row>
    <row r="1065" spans="1:34" x14ac:dyDescent="0.25">
      <c r="A1065" s="3">
        <f>IF(Расчет!H1079='ФОРМУЛЫ!'!$B$4,Расчет!G1079*Расчет!$N$28,IF(Расчет!H1079='ФОРМУЛЫ!'!$B$5,Расчет!G1079,IF(Расчет!H1079='ФОРМУЛЫ!'!$B$6,Расчет!G1079*Расчет!$O$28,0)))</f>
        <v>0</v>
      </c>
      <c r="B1065" s="3">
        <f>A1065*Расчет!E1079</f>
        <v>0</v>
      </c>
      <c r="C1065" s="3">
        <f>IF(Расчет!J1079='ФОРМУЛЫ!'!$B$3,Расчет!G1079*Расчет!I1079/100,IF(Расчет!J1079='ФОРМУЛЫ!'!$B$4,Расчет!I1079*Расчет!$N$28,IF(Расчет!J1079='ФОРМУЛЫ!'!$B$5,Расчет!I1079,IF(Расчет!J1079='ФОРМУЛЫ!'!$B$6,Расчет!I1079*Расчет!$O$28,0))))</f>
        <v>0</v>
      </c>
      <c r="D1065" s="3">
        <f>C1065*Расчет!E1079</f>
        <v>0</v>
      </c>
      <c r="E1065" s="3">
        <f t="shared" si="129"/>
        <v>0</v>
      </c>
      <c r="F1065" s="3">
        <f>E1065*Расчет!E1079</f>
        <v>0</v>
      </c>
      <c r="G1065" s="3">
        <f>IF(Расчет!M1079="",'ФОРМУЛЫ!'!E1065*(100+Расчет!$M$28)/100,'ФОРМУЛЫ!'!E1065*(100+Расчет!M1079)/100)</f>
        <v>0</v>
      </c>
      <c r="H1065" s="7">
        <f>IF(Расчет!M1079="",ROUND(Расчет!K1079*(1+Расчет!$M$28/100),0),ROUND(Расчет!K1079*(1+Расчет!M1079/100),0))</f>
        <v>0</v>
      </c>
      <c r="I1065" s="7">
        <f>IF(Расчет!M1079="",(Расчет!$M$28+100)/100,(Расчет!M1079+100)/100)</f>
        <v>1.2</v>
      </c>
      <c r="J1065" s="5">
        <f>IF(Расчет!P1079="",IF($O$16=0,'ФОРМУЛЫ!'!H1065,ROUND(Расчет!K1079*'ФОРМУЛЫ!'!I1065+L1065,0)),Расчет!P1079)</f>
        <v>0</v>
      </c>
      <c r="K1065" s="5">
        <f>J1065*Расчет!E1079</f>
        <v>0</v>
      </c>
      <c r="L1065" s="3">
        <f>IF($O$16=0,0,$M$16*(Расчет!K1079/$O$16))</f>
        <v>0</v>
      </c>
      <c r="O1065" s="3">
        <f>IF(Расчет!P1079=0,Расчет!L1079,0)</f>
        <v>0</v>
      </c>
      <c r="P1065" s="12">
        <f t="shared" si="130"/>
        <v>0</v>
      </c>
      <c r="Q1065" s="3">
        <f>IF(Расчет!H1079='ФОРМУЛЫ!'!$B$5,'ФОРМУЛЫ!'!A1065,0)</f>
        <v>0</v>
      </c>
      <c r="R1065" s="3">
        <f>IF(Расчет!H1079='ФОРМУЛЫ!'!$B$4,'ФОРМУЛЫ!'!A1065,0)</f>
        <v>0</v>
      </c>
      <c r="S1065" s="3">
        <f>IF(Расчет!H1079='ФОРМУЛЫ!'!$B$6,'ФОРМУЛЫ!'!A1065,0)</f>
        <v>0</v>
      </c>
      <c r="T1065" s="5">
        <f>ROUND((IF(Расчет!R1079='ФОРМУЛЫ!'!$E$3,(A1065-A1065/1.18),IF(Расчет!R1079='ФОРМУЛЫ!'!$E$4,0,IF(Расчет!R1079='ФОРМУЛЫ!'!$E$5,(A1065-A1065/1.1),X))))*Расчет!E1079,2)</f>
        <v>0</v>
      </c>
      <c r="U1065" s="3">
        <f>ROUND((IF(Расчет!R1079='ФОРМУЛЫ!'!$E$3,(J1065-J1065/1.18),IF(Расчет!R1079='ФОРМУЛЫ!'!$E$4,0,IF(Расчет!R1079='ФОРМУЛЫ!'!$E$5,(J1065-J1065/1.1),X))))*Расчет!E1079,2)</f>
        <v>0</v>
      </c>
      <c r="V1065" s="3">
        <f>ROUND((J1065-J1065/1.18)*Расчет!E1079,2)</f>
        <v>0</v>
      </c>
      <c r="W1065" s="3">
        <f>ROUND(A1065*Расчет!E1079*0.21/365,2)</f>
        <v>0</v>
      </c>
      <c r="X1065" s="3">
        <f t="shared" si="131"/>
        <v>0</v>
      </c>
      <c r="Y1065" s="3">
        <f>IF(($Q$2-Расчет!X1079)&gt;0,($Q$2-Расчет!X1079),0)</f>
        <v>0</v>
      </c>
      <c r="Z1065" s="3">
        <f t="shared" si="132"/>
        <v>0</v>
      </c>
      <c r="AA1065" s="3">
        <f>IF(IF(Y1065&gt;0,$Q$3-$Q$2,$Q$3-Расчет!X1079)&gt;0,IF(Y1065&gt;0,$Q$3-$Q$2,$Q$3-Расчет!X1079),0)</f>
        <v>0</v>
      </c>
      <c r="AB1065" s="3">
        <f t="shared" si="133"/>
        <v>0</v>
      </c>
      <c r="AC1065" s="3">
        <f>IF(IF(AA1065&gt;0,$Q$4-$Q$3,$Q$4-Расчет!X1079)&gt;0,IF(AA1065&gt;0,$Q$4-$Q$3,$Q$4-Расчет!X1079),0)</f>
        <v>0</v>
      </c>
      <c r="AD1065" s="3">
        <f t="shared" si="134"/>
        <v>0</v>
      </c>
      <c r="AE1065" s="3">
        <f>IF(IF(AC1065&gt;0,$Q$5-$Q$4,$Q$5-Расчет!X1079)&gt;0,IF(AC1065&gt;0,$Q$5-$Q$4,$Q$5-Расчет!X1079),0)</f>
        <v>0</v>
      </c>
      <c r="AF1065" s="3">
        <f t="shared" si="135"/>
        <v>0</v>
      </c>
      <c r="AG1065" s="3">
        <f>IF(IF(AE1065&gt;0,$Q$6-$Q$5,$Q$6-Расчет!X1079)&gt;0,IF(AE1065&gt;0,$Q$6-$Q$5,$Q$6-Расчет!X1079),0)</f>
        <v>0</v>
      </c>
      <c r="AH1065" s="3">
        <f t="shared" si="136"/>
        <v>0</v>
      </c>
    </row>
    <row r="1066" spans="1:34" x14ac:dyDescent="0.25">
      <c r="A1066" s="3">
        <f>IF(Расчет!H1080='ФОРМУЛЫ!'!$B$4,Расчет!G1080*Расчет!$N$28,IF(Расчет!H1080='ФОРМУЛЫ!'!$B$5,Расчет!G1080,IF(Расчет!H1080='ФОРМУЛЫ!'!$B$6,Расчет!G1080*Расчет!$O$28,0)))</f>
        <v>0</v>
      </c>
      <c r="B1066" s="3">
        <f>A1066*Расчет!E1080</f>
        <v>0</v>
      </c>
      <c r="C1066" s="3">
        <f>IF(Расчет!J1080='ФОРМУЛЫ!'!$B$3,Расчет!G1080*Расчет!I1080/100,IF(Расчет!J1080='ФОРМУЛЫ!'!$B$4,Расчет!I1080*Расчет!$N$28,IF(Расчет!J1080='ФОРМУЛЫ!'!$B$5,Расчет!I1080,IF(Расчет!J1080='ФОРМУЛЫ!'!$B$6,Расчет!I1080*Расчет!$O$28,0))))</f>
        <v>0</v>
      </c>
      <c r="D1066" s="3">
        <f>C1066*Расчет!E1080</f>
        <v>0</v>
      </c>
      <c r="E1066" s="3">
        <f t="shared" si="129"/>
        <v>0</v>
      </c>
      <c r="F1066" s="3">
        <f>E1066*Расчет!E1080</f>
        <v>0</v>
      </c>
      <c r="G1066" s="3">
        <f>IF(Расчет!M1080="",'ФОРМУЛЫ!'!E1066*(100+Расчет!$M$28)/100,'ФОРМУЛЫ!'!E1066*(100+Расчет!M1080)/100)</f>
        <v>0</v>
      </c>
      <c r="H1066" s="7">
        <f>IF(Расчет!M1080="",ROUND(Расчет!K1080*(1+Расчет!$M$28/100),0),ROUND(Расчет!K1080*(1+Расчет!M1080/100),0))</f>
        <v>0</v>
      </c>
      <c r="I1066" s="7">
        <f>IF(Расчет!M1080="",(Расчет!$M$28+100)/100,(Расчет!M1080+100)/100)</f>
        <v>1.2</v>
      </c>
      <c r="J1066" s="5">
        <f>IF(Расчет!P1080="",IF($O$16=0,'ФОРМУЛЫ!'!H1066,ROUND(Расчет!K1080*'ФОРМУЛЫ!'!I1066+L1066,0)),Расчет!P1080)</f>
        <v>0</v>
      </c>
      <c r="K1066" s="5">
        <f>J1066*Расчет!E1080</f>
        <v>0</v>
      </c>
      <c r="L1066" s="3">
        <f>IF($O$16=0,0,$M$16*(Расчет!K1080/$O$16))</f>
        <v>0</v>
      </c>
      <c r="O1066" s="3">
        <f>IF(Расчет!P1080=0,Расчет!L1080,0)</f>
        <v>0</v>
      </c>
      <c r="P1066" s="12">
        <f t="shared" si="130"/>
        <v>0</v>
      </c>
      <c r="Q1066" s="3">
        <f>IF(Расчет!H1080='ФОРМУЛЫ!'!$B$5,'ФОРМУЛЫ!'!A1066,0)</f>
        <v>0</v>
      </c>
      <c r="R1066" s="3">
        <f>IF(Расчет!H1080='ФОРМУЛЫ!'!$B$4,'ФОРМУЛЫ!'!A1066,0)</f>
        <v>0</v>
      </c>
      <c r="S1066" s="3">
        <f>IF(Расчет!H1080='ФОРМУЛЫ!'!$B$6,'ФОРМУЛЫ!'!A1066,0)</f>
        <v>0</v>
      </c>
      <c r="T1066" s="5">
        <f>ROUND((IF(Расчет!R1080='ФОРМУЛЫ!'!$E$3,(A1066-A1066/1.18),IF(Расчет!R1080='ФОРМУЛЫ!'!$E$4,0,IF(Расчет!R1080='ФОРМУЛЫ!'!$E$5,(A1066-A1066/1.1),X))))*Расчет!E1080,2)</f>
        <v>0</v>
      </c>
      <c r="U1066" s="3">
        <f>ROUND((IF(Расчет!R1080='ФОРМУЛЫ!'!$E$3,(J1066-J1066/1.18),IF(Расчет!R1080='ФОРМУЛЫ!'!$E$4,0,IF(Расчет!R1080='ФОРМУЛЫ!'!$E$5,(J1066-J1066/1.1),X))))*Расчет!E1080,2)</f>
        <v>0</v>
      </c>
      <c r="V1066" s="3">
        <f>ROUND((J1066-J1066/1.18)*Расчет!E1080,2)</f>
        <v>0</v>
      </c>
      <c r="W1066" s="3">
        <f>ROUND(A1066*Расчет!E1080*0.21/365,2)</f>
        <v>0</v>
      </c>
      <c r="X1066" s="3">
        <f t="shared" si="131"/>
        <v>0</v>
      </c>
      <c r="Y1066" s="3">
        <f>IF(($Q$2-Расчет!X1080)&gt;0,($Q$2-Расчет!X1080),0)</f>
        <v>0</v>
      </c>
      <c r="Z1066" s="3">
        <f t="shared" si="132"/>
        <v>0</v>
      </c>
      <c r="AA1066" s="3">
        <f>IF(IF(Y1066&gt;0,$Q$3-$Q$2,$Q$3-Расчет!X1080)&gt;0,IF(Y1066&gt;0,$Q$3-$Q$2,$Q$3-Расчет!X1080),0)</f>
        <v>0</v>
      </c>
      <c r="AB1066" s="3">
        <f t="shared" si="133"/>
        <v>0</v>
      </c>
      <c r="AC1066" s="3">
        <f>IF(IF(AA1066&gt;0,$Q$4-$Q$3,$Q$4-Расчет!X1080)&gt;0,IF(AA1066&gt;0,$Q$4-$Q$3,$Q$4-Расчет!X1080),0)</f>
        <v>0</v>
      </c>
      <c r="AD1066" s="3">
        <f t="shared" si="134"/>
        <v>0</v>
      </c>
      <c r="AE1066" s="3">
        <f>IF(IF(AC1066&gt;0,$Q$5-$Q$4,$Q$5-Расчет!X1080)&gt;0,IF(AC1066&gt;0,$Q$5-$Q$4,$Q$5-Расчет!X1080),0)</f>
        <v>0</v>
      </c>
      <c r="AF1066" s="3">
        <f t="shared" si="135"/>
        <v>0</v>
      </c>
      <c r="AG1066" s="3">
        <f>IF(IF(AE1066&gt;0,$Q$6-$Q$5,$Q$6-Расчет!X1080)&gt;0,IF(AE1066&gt;0,$Q$6-$Q$5,$Q$6-Расчет!X1080),0)</f>
        <v>0</v>
      </c>
      <c r="AH1066" s="3">
        <f t="shared" si="136"/>
        <v>0</v>
      </c>
    </row>
    <row r="1067" spans="1:34" x14ac:dyDescent="0.25">
      <c r="A1067" s="3">
        <f>IF(Расчет!H1081='ФОРМУЛЫ!'!$B$4,Расчет!G1081*Расчет!$N$28,IF(Расчет!H1081='ФОРМУЛЫ!'!$B$5,Расчет!G1081,IF(Расчет!H1081='ФОРМУЛЫ!'!$B$6,Расчет!G1081*Расчет!$O$28,0)))</f>
        <v>0</v>
      </c>
      <c r="B1067" s="3">
        <f>A1067*Расчет!E1081</f>
        <v>0</v>
      </c>
      <c r="C1067" s="3">
        <f>IF(Расчет!J1081='ФОРМУЛЫ!'!$B$3,Расчет!G1081*Расчет!I1081/100,IF(Расчет!J1081='ФОРМУЛЫ!'!$B$4,Расчет!I1081*Расчет!$N$28,IF(Расчет!J1081='ФОРМУЛЫ!'!$B$5,Расчет!I1081,IF(Расчет!J1081='ФОРМУЛЫ!'!$B$6,Расчет!I1081*Расчет!$O$28,0))))</f>
        <v>0</v>
      </c>
      <c r="D1067" s="3">
        <f>C1067*Расчет!E1081</f>
        <v>0</v>
      </c>
      <c r="E1067" s="3">
        <f t="shared" si="129"/>
        <v>0</v>
      </c>
      <c r="F1067" s="3">
        <f>E1067*Расчет!E1081</f>
        <v>0</v>
      </c>
      <c r="G1067" s="3">
        <f>IF(Расчет!M1081="",'ФОРМУЛЫ!'!E1067*(100+Расчет!$M$28)/100,'ФОРМУЛЫ!'!E1067*(100+Расчет!M1081)/100)</f>
        <v>0</v>
      </c>
      <c r="H1067" s="7">
        <f>IF(Расчет!M1081="",ROUND(Расчет!K1081*(1+Расчет!$M$28/100),0),ROUND(Расчет!K1081*(1+Расчет!M1081/100),0))</f>
        <v>0</v>
      </c>
      <c r="I1067" s="7">
        <f>IF(Расчет!M1081="",(Расчет!$M$28+100)/100,(Расчет!M1081+100)/100)</f>
        <v>1.2</v>
      </c>
      <c r="J1067" s="5">
        <f>IF(Расчет!P1081="",IF($O$16=0,'ФОРМУЛЫ!'!H1067,ROUND(Расчет!K1081*'ФОРМУЛЫ!'!I1067+L1067,0)),Расчет!P1081)</f>
        <v>0</v>
      </c>
      <c r="K1067" s="5">
        <f>J1067*Расчет!E1081</f>
        <v>0</v>
      </c>
      <c r="L1067" s="3">
        <f>IF($O$16=0,0,$M$16*(Расчет!K1081/$O$16))</f>
        <v>0</v>
      </c>
      <c r="O1067" s="3">
        <f>IF(Расчет!P1081=0,Расчет!L1081,0)</f>
        <v>0</v>
      </c>
      <c r="P1067" s="12">
        <f t="shared" si="130"/>
        <v>0</v>
      </c>
      <c r="Q1067" s="3">
        <f>IF(Расчет!H1081='ФОРМУЛЫ!'!$B$5,'ФОРМУЛЫ!'!A1067,0)</f>
        <v>0</v>
      </c>
      <c r="R1067" s="3">
        <f>IF(Расчет!H1081='ФОРМУЛЫ!'!$B$4,'ФОРМУЛЫ!'!A1067,0)</f>
        <v>0</v>
      </c>
      <c r="S1067" s="3">
        <f>IF(Расчет!H1081='ФОРМУЛЫ!'!$B$6,'ФОРМУЛЫ!'!A1067,0)</f>
        <v>0</v>
      </c>
      <c r="T1067" s="5">
        <f>ROUND((IF(Расчет!R1081='ФОРМУЛЫ!'!$E$3,(A1067-A1067/1.18),IF(Расчет!R1081='ФОРМУЛЫ!'!$E$4,0,IF(Расчет!R1081='ФОРМУЛЫ!'!$E$5,(A1067-A1067/1.1),X))))*Расчет!E1081,2)</f>
        <v>0</v>
      </c>
      <c r="U1067" s="3">
        <f>ROUND((IF(Расчет!R1081='ФОРМУЛЫ!'!$E$3,(J1067-J1067/1.18),IF(Расчет!R1081='ФОРМУЛЫ!'!$E$4,0,IF(Расчет!R1081='ФОРМУЛЫ!'!$E$5,(J1067-J1067/1.1),X))))*Расчет!E1081,2)</f>
        <v>0</v>
      </c>
      <c r="V1067" s="3">
        <f>ROUND((J1067-J1067/1.18)*Расчет!E1081,2)</f>
        <v>0</v>
      </c>
      <c r="W1067" s="3">
        <f>ROUND(A1067*Расчет!E1081*0.21/365,2)</f>
        <v>0</v>
      </c>
      <c r="X1067" s="3">
        <f t="shared" si="131"/>
        <v>0</v>
      </c>
      <c r="Y1067" s="3">
        <f>IF(($Q$2-Расчет!X1081)&gt;0,($Q$2-Расчет!X1081),0)</f>
        <v>0</v>
      </c>
      <c r="Z1067" s="3">
        <f t="shared" si="132"/>
        <v>0</v>
      </c>
      <c r="AA1067" s="3">
        <f>IF(IF(Y1067&gt;0,$Q$3-$Q$2,$Q$3-Расчет!X1081)&gt;0,IF(Y1067&gt;0,$Q$3-$Q$2,$Q$3-Расчет!X1081),0)</f>
        <v>0</v>
      </c>
      <c r="AB1067" s="3">
        <f t="shared" si="133"/>
        <v>0</v>
      </c>
      <c r="AC1067" s="3">
        <f>IF(IF(AA1067&gt;0,$Q$4-$Q$3,$Q$4-Расчет!X1081)&gt;0,IF(AA1067&gt;0,$Q$4-$Q$3,$Q$4-Расчет!X1081),0)</f>
        <v>0</v>
      </c>
      <c r="AD1067" s="3">
        <f t="shared" si="134"/>
        <v>0</v>
      </c>
      <c r="AE1067" s="3">
        <f>IF(IF(AC1067&gt;0,$Q$5-$Q$4,$Q$5-Расчет!X1081)&gt;0,IF(AC1067&gt;0,$Q$5-$Q$4,$Q$5-Расчет!X1081),0)</f>
        <v>0</v>
      </c>
      <c r="AF1067" s="3">
        <f t="shared" si="135"/>
        <v>0</v>
      </c>
      <c r="AG1067" s="3">
        <f>IF(IF(AE1067&gt;0,$Q$6-$Q$5,$Q$6-Расчет!X1081)&gt;0,IF(AE1067&gt;0,$Q$6-$Q$5,$Q$6-Расчет!X1081),0)</f>
        <v>0</v>
      </c>
      <c r="AH1067" s="3">
        <f t="shared" si="136"/>
        <v>0</v>
      </c>
    </row>
    <row r="1068" spans="1:34" x14ac:dyDescent="0.25">
      <c r="A1068" s="3">
        <f>IF(Расчет!H1082='ФОРМУЛЫ!'!$B$4,Расчет!G1082*Расчет!$N$28,IF(Расчет!H1082='ФОРМУЛЫ!'!$B$5,Расчет!G1082,IF(Расчет!H1082='ФОРМУЛЫ!'!$B$6,Расчет!G1082*Расчет!$O$28,0)))</f>
        <v>0</v>
      </c>
      <c r="B1068" s="3">
        <f>A1068*Расчет!E1082</f>
        <v>0</v>
      </c>
      <c r="C1068" s="3">
        <f>IF(Расчет!J1082='ФОРМУЛЫ!'!$B$3,Расчет!G1082*Расчет!I1082/100,IF(Расчет!J1082='ФОРМУЛЫ!'!$B$4,Расчет!I1082*Расчет!$N$28,IF(Расчет!J1082='ФОРМУЛЫ!'!$B$5,Расчет!I1082,IF(Расчет!J1082='ФОРМУЛЫ!'!$B$6,Расчет!I1082*Расчет!$O$28,0))))</f>
        <v>0</v>
      </c>
      <c r="D1068" s="3">
        <f>C1068*Расчет!E1082</f>
        <v>0</v>
      </c>
      <c r="E1068" s="3">
        <f t="shared" si="129"/>
        <v>0</v>
      </c>
      <c r="F1068" s="3">
        <f>E1068*Расчет!E1082</f>
        <v>0</v>
      </c>
      <c r="G1068" s="3">
        <f>IF(Расчет!M1082="",'ФОРМУЛЫ!'!E1068*(100+Расчет!$M$28)/100,'ФОРМУЛЫ!'!E1068*(100+Расчет!M1082)/100)</f>
        <v>0</v>
      </c>
      <c r="H1068" s="7">
        <f>IF(Расчет!M1082="",ROUND(Расчет!K1082*(1+Расчет!$M$28/100),0),ROUND(Расчет!K1082*(1+Расчет!M1082/100),0))</f>
        <v>0</v>
      </c>
      <c r="I1068" s="7">
        <f>IF(Расчет!M1082="",(Расчет!$M$28+100)/100,(Расчет!M1082+100)/100)</f>
        <v>1.2</v>
      </c>
      <c r="J1068" s="5">
        <f>IF(Расчет!P1082="",IF($O$16=0,'ФОРМУЛЫ!'!H1068,ROUND(Расчет!K1082*'ФОРМУЛЫ!'!I1068+L1068,0)),Расчет!P1082)</f>
        <v>0</v>
      </c>
      <c r="K1068" s="5">
        <f>J1068*Расчет!E1082</f>
        <v>0</v>
      </c>
      <c r="L1068" s="3">
        <f>IF($O$16=0,0,$M$16*(Расчет!K1082/$O$16))</f>
        <v>0</v>
      </c>
      <c r="O1068" s="3">
        <f>IF(Расчет!P1082=0,Расчет!L1082,0)</f>
        <v>0</v>
      </c>
      <c r="P1068" s="12">
        <f t="shared" si="130"/>
        <v>0</v>
      </c>
      <c r="Q1068" s="3">
        <f>IF(Расчет!H1082='ФОРМУЛЫ!'!$B$5,'ФОРМУЛЫ!'!A1068,0)</f>
        <v>0</v>
      </c>
      <c r="R1068" s="3">
        <f>IF(Расчет!H1082='ФОРМУЛЫ!'!$B$4,'ФОРМУЛЫ!'!A1068,0)</f>
        <v>0</v>
      </c>
      <c r="S1068" s="3">
        <f>IF(Расчет!H1082='ФОРМУЛЫ!'!$B$6,'ФОРМУЛЫ!'!A1068,0)</f>
        <v>0</v>
      </c>
      <c r="T1068" s="5">
        <f>ROUND((IF(Расчет!R1082='ФОРМУЛЫ!'!$E$3,(A1068-A1068/1.18),IF(Расчет!R1082='ФОРМУЛЫ!'!$E$4,0,IF(Расчет!R1082='ФОРМУЛЫ!'!$E$5,(A1068-A1068/1.1),X))))*Расчет!E1082,2)</f>
        <v>0</v>
      </c>
      <c r="U1068" s="3">
        <f>ROUND((IF(Расчет!R1082='ФОРМУЛЫ!'!$E$3,(J1068-J1068/1.18),IF(Расчет!R1082='ФОРМУЛЫ!'!$E$4,0,IF(Расчет!R1082='ФОРМУЛЫ!'!$E$5,(J1068-J1068/1.1),X))))*Расчет!E1082,2)</f>
        <v>0</v>
      </c>
      <c r="V1068" s="3">
        <f>ROUND((J1068-J1068/1.18)*Расчет!E1082,2)</f>
        <v>0</v>
      </c>
      <c r="W1068" s="3">
        <f>ROUND(A1068*Расчет!E1082*0.21/365,2)</f>
        <v>0</v>
      </c>
      <c r="X1068" s="3">
        <f t="shared" si="131"/>
        <v>0</v>
      </c>
      <c r="Y1068" s="3">
        <f>IF(($Q$2-Расчет!X1082)&gt;0,($Q$2-Расчет!X1082),0)</f>
        <v>0</v>
      </c>
      <c r="Z1068" s="3">
        <f t="shared" si="132"/>
        <v>0</v>
      </c>
      <c r="AA1068" s="3">
        <f>IF(IF(Y1068&gt;0,$Q$3-$Q$2,$Q$3-Расчет!X1082)&gt;0,IF(Y1068&gt;0,$Q$3-$Q$2,$Q$3-Расчет!X1082),0)</f>
        <v>0</v>
      </c>
      <c r="AB1068" s="3">
        <f t="shared" si="133"/>
        <v>0</v>
      </c>
      <c r="AC1068" s="3">
        <f>IF(IF(AA1068&gt;0,$Q$4-$Q$3,$Q$4-Расчет!X1082)&gt;0,IF(AA1068&gt;0,$Q$4-$Q$3,$Q$4-Расчет!X1082),0)</f>
        <v>0</v>
      </c>
      <c r="AD1068" s="3">
        <f t="shared" si="134"/>
        <v>0</v>
      </c>
      <c r="AE1068" s="3">
        <f>IF(IF(AC1068&gt;0,$Q$5-$Q$4,$Q$5-Расчет!X1082)&gt;0,IF(AC1068&gt;0,$Q$5-$Q$4,$Q$5-Расчет!X1082),0)</f>
        <v>0</v>
      </c>
      <c r="AF1068" s="3">
        <f t="shared" si="135"/>
        <v>0</v>
      </c>
      <c r="AG1068" s="3">
        <f>IF(IF(AE1068&gt;0,$Q$6-$Q$5,$Q$6-Расчет!X1082)&gt;0,IF(AE1068&gt;0,$Q$6-$Q$5,$Q$6-Расчет!X1082),0)</f>
        <v>0</v>
      </c>
      <c r="AH1068" s="3">
        <f t="shared" si="136"/>
        <v>0</v>
      </c>
    </row>
    <row r="1069" spans="1:34" x14ac:dyDescent="0.25">
      <c r="A1069" s="3">
        <f>IF(Расчет!H1083='ФОРМУЛЫ!'!$B$4,Расчет!G1083*Расчет!$N$28,IF(Расчет!H1083='ФОРМУЛЫ!'!$B$5,Расчет!G1083,IF(Расчет!H1083='ФОРМУЛЫ!'!$B$6,Расчет!G1083*Расчет!$O$28,0)))</f>
        <v>0</v>
      </c>
      <c r="B1069" s="3">
        <f>A1069*Расчет!E1083</f>
        <v>0</v>
      </c>
      <c r="C1069" s="3">
        <f>IF(Расчет!J1083='ФОРМУЛЫ!'!$B$3,Расчет!G1083*Расчет!I1083/100,IF(Расчет!J1083='ФОРМУЛЫ!'!$B$4,Расчет!I1083*Расчет!$N$28,IF(Расчет!J1083='ФОРМУЛЫ!'!$B$5,Расчет!I1083,IF(Расчет!J1083='ФОРМУЛЫ!'!$B$6,Расчет!I1083*Расчет!$O$28,0))))</f>
        <v>0</v>
      </c>
      <c r="D1069" s="3">
        <f>C1069*Расчет!E1083</f>
        <v>0</v>
      </c>
      <c r="E1069" s="3">
        <f t="shared" si="129"/>
        <v>0</v>
      </c>
      <c r="F1069" s="3">
        <f>E1069*Расчет!E1083</f>
        <v>0</v>
      </c>
      <c r="G1069" s="3">
        <f>IF(Расчет!M1083="",'ФОРМУЛЫ!'!E1069*(100+Расчет!$M$28)/100,'ФОРМУЛЫ!'!E1069*(100+Расчет!M1083)/100)</f>
        <v>0</v>
      </c>
      <c r="H1069" s="7">
        <f>IF(Расчет!M1083="",ROUND(Расчет!K1083*(1+Расчет!$M$28/100),0),ROUND(Расчет!K1083*(1+Расчет!M1083/100),0))</f>
        <v>0</v>
      </c>
      <c r="I1069" s="7">
        <f>IF(Расчет!M1083="",(Расчет!$M$28+100)/100,(Расчет!M1083+100)/100)</f>
        <v>1.2</v>
      </c>
      <c r="J1069" s="5">
        <f>IF(Расчет!P1083="",IF($O$16=0,'ФОРМУЛЫ!'!H1069,ROUND(Расчет!K1083*'ФОРМУЛЫ!'!I1069+L1069,0)),Расчет!P1083)</f>
        <v>0</v>
      </c>
      <c r="K1069" s="5">
        <f>J1069*Расчет!E1083</f>
        <v>0</v>
      </c>
      <c r="L1069" s="3">
        <f>IF($O$16=0,0,$M$16*(Расчет!K1083/$O$16))</f>
        <v>0</v>
      </c>
      <c r="O1069" s="3">
        <f>IF(Расчет!P1083=0,Расчет!L1083,0)</f>
        <v>0</v>
      </c>
      <c r="P1069" s="12">
        <f t="shared" si="130"/>
        <v>0</v>
      </c>
      <c r="Q1069" s="3">
        <f>IF(Расчет!H1083='ФОРМУЛЫ!'!$B$5,'ФОРМУЛЫ!'!A1069,0)</f>
        <v>0</v>
      </c>
      <c r="R1069" s="3">
        <f>IF(Расчет!H1083='ФОРМУЛЫ!'!$B$4,'ФОРМУЛЫ!'!A1069,0)</f>
        <v>0</v>
      </c>
      <c r="S1069" s="3">
        <f>IF(Расчет!H1083='ФОРМУЛЫ!'!$B$6,'ФОРМУЛЫ!'!A1069,0)</f>
        <v>0</v>
      </c>
      <c r="T1069" s="5">
        <f>ROUND((IF(Расчет!R1083='ФОРМУЛЫ!'!$E$3,(A1069-A1069/1.18),IF(Расчет!R1083='ФОРМУЛЫ!'!$E$4,0,IF(Расчет!R1083='ФОРМУЛЫ!'!$E$5,(A1069-A1069/1.1),X))))*Расчет!E1083,2)</f>
        <v>0</v>
      </c>
      <c r="U1069" s="3">
        <f>ROUND((IF(Расчет!R1083='ФОРМУЛЫ!'!$E$3,(J1069-J1069/1.18),IF(Расчет!R1083='ФОРМУЛЫ!'!$E$4,0,IF(Расчет!R1083='ФОРМУЛЫ!'!$E$5,(J1069-J1069/1.1),X))))*Расчет!E1083,2)</f>
        <v>0</v>
      </c>
      <c r="V1069" s="3">
        <f>ROUND((J1069-J1069/1.18)*Расчет!E1083,2)</f>
        <v>0</v>
      </c>
      <c r="W1069" s="3">
        <f>ROUND(A1069*Расчет!E1083*0.21/365,2)</f>
        <v>0</v>
      </c>
      <c r="X1069" s="3">
        <f t="shared" si="131"/>
        <v>0</v>
      </c>
      <c r="Y1069" s="3">
        <f>IF(($Q$2-Расчет!X1083)&gt;0,($Q$2-Расчет!X1083),0)</f>
        <v>0</v>
      </c>
      <c r="Z1069" s="3">
        <f t="shared" si="132"/>
        <v>0</v>
      </c>
      <c r="AA1069" s="3">
        <f>IF(IF(Y1069&gt;0,$Q$3-$Q$2,$Q$3-Расчет!X1083)&gt;0,IF(Y1069&gt;0,$Q$3-$Q$2,$Q$3-Расчет!X1083),0)</f>
        <v>0</v>
      </c>
      <c r="AB1069" s="3">
        <f t="shared" si="133"/>
        <v>0</v>
      </c>
      <c r="AC1069" s="3">
        <f>IF(IF(AA1069&gt;0,$Q$4-$Q$3,$Q$4-Расчет!X1083)&gt;0,IF(AA1069&gt;0,$Q$4-$Q$3,$Q$4-Расчет!X1083),0)</f>
        <v>0</v>
      </c>
      <c r="AD1069" s="3">
        <f t="shared" si="134"/>
        <v>0</v>
      </c>
      <c r="AE1069" s="3">
        <f>IF(IF(AC1069&gt;0,$Q$5-$Q$4,$Q$5-Расчет!X1083)&gt;0,IF(AC1069&gt;0,$Q$5-$Q$4,$Q$5-Расчет!X1083),0)</f>
        <v>0</v>
      </c>
      <c r="AF1069" s="3">
        <f t="shared" si="135"/>
        <v>0</v>
      </c>
      <c r="AG1069" s="3">
        <f>IF(IF(AE1069&gt;0,$Q$6-$Q$5,$Q$6-Расчет!X1083)&gt;0,IF(AE1069&gt;0,$Q$6-$Q$5,$Q$6-Расчет!X1083),0)</f>
        <v>0</v>
      </c>
      <c r="AH1069" s="3">
        <f t="shared" si="136"/>
        <v>0</v>
      </c>
    </row>
    <row r="1070" spans="1:34" x14ac:dyDescent="0.25">
      <c r="A1070" s="3">
        <f>IF(Расчет!H1084='ФОРМУЛЫ!'!$B$4,Расчет!G1084*Расчет!$N$28,IF(Расчет!H1084='ФОРМУЛЫ!'!$B$5,Расчет!G1084,IF(Расчет!H1084='ФОРМУЛЫ!'!$B$6,Расчет!G1084*Расчет!$O$28,0)))</f>
        <v>0</v>
      </c>
      <c r="B1070" s="3">
        <f>A1070*Расчет!E1084</f>
        <v>0</v>
      </c>
      <c r="C1070" s="3">
        <f>IF(Расчет!J1084='ФОРМУЛЫ!'!$B$3,Расчет!G1084*Расчет!I1084/100,IF(Расчет!J1084='ФОРМУЛЫ!'!$B$4,Расчет!I1084*Расчет!$N$28,IF(Расчет!J1084='ФОРМУЛЫ!'!$B$5,Расчет!I1084,IF(Расчет!J1084='ФОРМУЛЫ!'!$B$6,Расчет!I1084*Расчет!$O$28,0))))</f>
        <v>0</v>
      </c>
      <c r="D1070" s="3">
        <f>C1070*Расчет!E1084</f>
        <v>0</v>
      </c>
      <c r="E1070" s="3">
        <f t="shared" si="129"/>
        <v>0</v>
      </c>
      <c r="F1070" s="3">
        <f>E1070*Расчет!E1084</f>
        <v>0</v>
      </c>
      <c r="G1070" s="3">
        <f>IF(Расчет!M1084="",'ФОРМУЛЫ!'!E1070*(100+Расчет!$M$28)/100,'ФОРМУЛЫ!'!E1070*(100+Расчет!M1084)/100)</f>
        <v>0</v>
      </c>
      <c r="H1070" s="7">
        <f>IF(Расчет!M1084="",ROUND(Расчет!K1084*(1+Расчет!$M$28/100),0),ROUND(Расчет!K1084*(1+Расчет!M1084/100),0))</f>
        <v>0</v>
      </c>
      <c r="I1070" s="7">
        <f>IF(Расчет!M1084="",(Расчет!$M$28+100)/100,(Расчет!M1084+100)/100)</f>
        <v>1.2</v>
      </c>
      <c r="J1070" s="5">
        <f>IF(Расчет!P1084="",IF($O$16=0,'ФОРМУЛЫ!'!H1070,ROUND(Расчет!K1084*'ФОРМУЛЫ!'!I1070+L1070,0)),Расчет!P1084)</f>
        <v>0</v>
      </c>
      <c r="K1070" s="5">
        <f>J1070*Расчет!E1084</f>
        <v>0</v>
      </c>
      <c r="L1070" s="3">
        <f>IF($O$16=0,0,$M$16*(Расчет!K1084/$O$16))</f>
        <v>0</v>
      </c>
      <c r="O1070" s="3">
        <f>IF(Расчет!P1084=0,Расчет!L1084,0)</f>
        <v>0</v>
      </c>
      <c r="P1070" s="12">
        <f t="shared" si="130"/>
        <v>0</v>
      </c>
      <c r="Q1070" s="3">
        <f>IF(Расчет!H1084='ФОРМУЛЫ!'!$B$5,'ФОРМУЛЫ!'!A1070,0)</f>
        <v>0</v>
      </c>
      <c r="R1070" s="3">
        <f>IF(Расчет!H1084='ФОРМУЛЫ!'!$B$4,'ФОРМУЛЫ!'!A1070,0)</f>
        <v>0</v>
      </c>
      <c r="S1070" s="3">
        <f>IF(Расчет!H1084='ФОРМУЛЫ!'!$B$6,'ФОРМУЛЫ!'!A1070,0)</f>
        <v>0</v>
      </c>
      <c r="T1070" s="5">
        <f>ROUND((IF(Расчет!R1084='ФОРМУЛЫ!'!$E$3,(A1070-A1070/1.18),IF(Расчет!R1084='ФОРМУЛЫ!'!$E$4,0,IF(Расчет!R1084='ФОРМУЛЫ!'!$E$5,(A1070-A1070/1.1),X))))*Расчет!E1084,2)</f>
        <v>0</v>
      </c>
      <c r="U1070" s="3">
        <f>ROUND((IF(Расчет!R1084='ФОРМУЛЫ!'!$E$3,(J1070-J1070/1.18),IF(Расчет!R1084='ФОРМУЛЫ!'!$E$4,0,IF(Расчет!R1084='ФОРМУЛЫ!'!$E$5,(J1070-J1070/1.1),X))))*Расчет!E1084,2)</f>
        <v>0</v>
      </c>
      <c r="V1070" s="3">
        <f>ROUND((J1070-J1070/1.18)*Расчет!E1084,2)</f>
        <v>0</v>
      </c>
      <c r="W1070" s="3">
        <f>ROUND(A1070*Расчет!E1084*0.21/365,2)</f>
        <v>0</v>
      </c>
      <c r="X1070" s="3">
        <f t="shared" si="131"/>
        <v>0</v>
      </c>
      <c r="Y1070" s="3">
        <f>IF(($Q$2-Расчет!X1084)&gt;0,($Q$2-Расчет!X1084),0)</f>
        <v>0</v>
      </c>
      <c r="Z1070" s="3">
        <f t="shared" si="132"/>
        <v>0</v>
      </c>
      <c r="AA1070" s="3">
        <f>IF(IF(Y1070&gt;0,$Q$3-$Q$2,$Q$3-Расчет!X1084)&gt;0,IF(Y1070&gt;0,$Q$3-$Q$2,$Q$3-Расчет!X1084),0)</f>
        <v>0</v>
      </c>
      <c r="AB1070" s="3">
        <f t="shared" si="133"/>
        <v>0</v>
      </c>
      <c r="AC1070" s="3">
        <f>IF(IF(AA1070&gt;0,$Q$4-$Q$3,$Q$4-Расчет!X1084)&gt;0,IF(AA1070&gt;0,$Q$4-$Q$3,$Q$4-Расчет!X1084),0)</f>
        <v>0</v>
      </c>
      <c r="AD1070" s="3">
        <f t="shared" si="134"/>
        <v>0</v>
      </c>
      <c r="AE1070" s="3">
        <f>IF(IF(AC1070&gt;0,$Q$5-$Q$4,$Q$5-Расчет!X1084)&gt;0,IF(AC1070&gt;0,$Q$5-$Q$4,$Q$5-Расчет!X1084),0)</f>
        <v>0</v>
      </c>
      <c r="AF1070" s="3">
        <f t="shared" si="135"/>
        <v>0</v>
      </c>
      <c r="AG1070" s="3">
        <f>IF(IF(AE1070&gt;0,$Q$6-$Q$5,$Q$6-Расчет!X1084)&gt;0,IF(AE1070&gt;0,$Q$6-$Q$5,$Q$6-Расчет!X1084),0)</f>
        <v>0</v>
      </c>
      <c r="AH1070" s="3">
        <f t="shared" si="136"/>
        <v>0</v>
      </c>
    </row>
    <row r="1071" spans="1:34" x14ac:dyDescent="0.25">
      <c r="A1071" s="3">
        <f>IF(Расчет!H1085='ФОРМУЛЫ!'!$B$4,Расчет!G1085*Расчет!$N$28,IF(Расчет!H1085='ФОРМУЛЫ!'!$B$5,Расчет!G1085,IF(Расчет!H1085='ФОРМУЛЫ!'!$B$6,Расчет!G1085*Расчет!$O$28,0)))</f>
        <v>0</v>
      </c>
      <c r="B1071" s="3">
        <f>A1071*Расчет!E1085</f>
        <v>0</v>
      </c>
      <c r="C1071" s="3">
        <f>IF(Расчет!J1085='ФОРМУЛЫ!'!$B$3,Расчет!G1085*Расчет!I1085/100,IF(Расчет!J1085='ФОРМУЛЫ!'!$B$4,Расчет!I1085*Расчет!$N$28,IF(Расчет!J1085='ФОРМУЛЫ!'!$B$5,Расчет!I1085,IF(Расчет!J1085='ФОРМУЛЫ!'!$B$6,Расчет!I1085*Расчет!$O$28,0))))</f>
        <v>0</v>
      </c>
      <c r="D1071" s="3">
        <f>C1071*Расчет!E1085</f>
        <v>0</v>
      </c>
      <c r="E1071" s="3">
        <f t="shared" si="129"/>
        <v>0</v>
      </c>
      <c r="F1071" s="3">
        <f>E1071*Расчет!E1085</f>
        <v>0</v>
      </c>
      <c r="G1071" s="3">
        <f>IF(Расчет!M1085="",'ФОРМУЛЫ!'!E1071*(100+Расчет!$M$28)/100,'ФОРМУЛЫ!'!E1071*(100+Расчет!M1085)/100)</f>
        <v>0</v>
      </c>
      <c r="H1071" s="7">
        <f>IF(Расчет!M1085="",ROUND(Расчет!K1085*(1+Расчет!$M$28/100),0),ROUND(Расчет!K1085*(1+Расчет!M1085/100),0))</f>
        <v>0</v>
      </c>
      <c r="I1071" s="7">
        <f>IF(Расчет!M1085="",(Расчет!$M$28+100)/100,(Расчет!M1085+100)/100)</f>
        <v>1.2</v>
      </c>
      <c r="J1071" s="5">
        <f>IF(Расчет!P1085="",IF($O$16=0,'ФОРМУЛЫ!'!H1071,ROUND(Расчет!K1085*'ФОРМУЛЫ!'!I1071+L1071,0)),Расчет!P1085)</f>
        <v>0</v>
      </c>
      <c r="K1071" s="5">
        <f>J1071*Расчет!E1085</f>
        <v>0</v>
      </c>
      <c r="L1071" s="3">
        <f>IF($O$16=0,0,$M$16*(Расчет!K1085/$O$16))</f>
        <v>0</v>
      </c>
      <c r="O1071" s="3">
        <f>IF(Расчет!P1085=0,Расчет!L1085,0)</f>
        <v>0</v>
      </c>
      <c r="P1071" s="12">
        <f t="shared" si="130"/>
        <v>0</v>
      </c>
      <c r="Q1071" s="3">
        <f>IF(Расчет!H1085='ФОРМУЛЫ!'!$B$5,'ФОРМУЛЫ!'!A1071,0)</f>
        <v>0</v>
      </c>
      <c r="R1071" s="3">
        <f>IF(Расчет!H1085='ФОРМУЛЫ!'!$B$4,'ФОРМУЛЫ!'!A1071,0)</f>
        <v>0</v>
      </c>
      <c r="S1071" s="3">
        <f>IF(Расчет!H1085='ФОРМУЛЫ!'!$B$6,'ФОРМУЛЫ!'!A1071,0)</f>
        <v>0</v>
      </c>
      <c r="T1071" s="5">
        <f>ROUND((IF(Расчет!R1085='ФОРМУЛЫ!'!$E$3,(A1071-A1071/1.18),IF(Расчет!R1085='ФОРМУЛЫ!'!$E$4,0,IF(Расчет!R1085='ФОРМУЛЫ!'!$E$5,(A1071-A1071/1.1),X))))*Расчет!E1085,2)</f>
        <v>0</v>
      </c>
      <c r="U1071" s="3">
        <f>ROUND((IF(Расчет!R1085='ФОРМУЛЫ!'!$E$3,(J1071-J1071/1.18),IF(Расчет!R1085='ФОРМУЛЫ!'!$E$4,0,IF(Расчет!R1085='ФОРМУЛЫ!'!$E$5,(J1071-J1071/1.1),X))))*Расчет!E1085,2)</f>
        <v>0</v>
      </c>
      <c r="V1071" s="3">
        <f>ROUND((J1071-J1071/1.18)*Расчет!E1085,2)</f>
        <v>0</v>
      </c>
      <c r="W1071" s="3">
        <f>ROUND(A1071*Расчет!E1085*0.21/365,2)</f>
        <v>0</v>
      </c>
      <c r="X1071" s="3">
        <f t="shared" si="131"/>
        <v>0</v>
      </c>
      <c r="Y1071" s="3">
        <f>IF(($Q$2-Расчет!X1085)&gt;0,($Q$2-Расчет!X1085),0)</f>
        <v>0</v>
      </c>
      <c r="Z1071" s="3">
        <f t="shared" si="132"/>
        <v>0</v>
      </c>
      <c r="AA1071" s="3">
        <f>IF(IF(Y1071&gt;0,$Q$3-$Q$2,$Q$3-Расчет!X1085)&gt;0,IF(Y1071&gt;0,$Q$3-$Q$2,$Q$3-Расчет!X1085),0)</f>
        <v>0</v>
      </c>
      <c r="AB1071" s="3">
        <f t="shared" si="133"/>
        <v>0</v>
      </c>
      <c r="AC1071" s="3">
        <f>IF(IF(AA1071&gt;0,$Q$4-$Q$3,$Q$4-Расчет!X1085)&gt;0,IF(AA1071&gt;0,$Q$4-$Q$3,$Q$4-Расчет!X1085),0)</f>
        <v>0</v>
      </c>
      <c r="AD1071" s="3">
        <f t="shared" si="134"/>
        <v>0</v>
      </c>
      <c r="AE1071" s="3">
        <f>IF(IF(AC1071&gt;0,$Q$5-$Q$4,$Q$5-Расчет!X1085)&gt;0,IF(AC1071&gt;0,$Q$5-$Q$4,$Q$5-Расчет!X1085),0)</f>
        <v>0</v>
      </c>
      <c r="AF1071" s="3">
        <f t="shared" si="135"/>
        <v>0</v>
      </c>
      <c r="AG1071" s="3">
        <f>IF(IF(AE1071&gt;0,$Q$6-$Q$5,$Q$6-Расчет!X1085)&gt;0,IF(AE1071&gt;0,$Q$6-$Q$5,$Q$6-Расчет!X1085),0)</f>
        <v>0</v>
      </c>
      <c r="AH1071" s="3">
        <f t="shared" si="136"/>
        <v>0</v>
      </c>
    </row>
    <row r="1072" spans="1:34" x14ac:dyDescent="0.25">
      <c r="A1072" s="3">
        <f>IF(Расчет!H1086='ФОРМУЛЫ!'!$B$4,Расчет!G1086*Расчет!$N$28,IF(Расчет!H1086='ФОРМУЛЫ!'!$B$5,Расчет!G1086,IF(Расчет!H1086='ФОРМУЛЫ!'!$B$6,Расчет!G1086*Расчет!$O$28,0)))</f>
        <v>0</v>
      </c>
      <c r="B1072" s="3">
        <f>A1072*Расчет!E1086</f>
        <v>0</v>
      </c>
      <c r="C1072" s="3">
        <f>IF(Расчет!J1086='ФОРМУЛЫ!'!$B$3,Расчет!G1086*Расчет!I1086/100,IF(Расчет!J1086='ФОРМУЛЫ!'!$B$4,Расчет!I1086*Расчет!$N$28,IF(Расчет!J1086='ФОРМУЛЫ!'!$B$5,Расчет!I1086,IF(Расчет!J1086='ФОРМУЛЫ!'!$B$6,Расчет!I1086*Расчет!$O$28,0))))</f>
        <v>0</v>
      </c>
      <c r="D1072" s="3">
        <f>C1072*Расчет!E1086</f>
        <v>0</v>
      </c>
      <c r="E1072" s="3">
        <f t="shared" si="129"/>
        <v>0</v>
      </c>
      <c r="F1072" s="3">
        <f>E1072*Расчет!E1086</f>
        <v>0</v>
      </c>
      <c r="G1072" s="3">
        <f>IF(Расчет!M1086="",'ФОРМУЛЫ!'!E1072*(100+Расчет!$M$28)/100,'ФОРМУЛЫ!'!E1072*(100+Расчет!M1086)/100)</f>
        <v>0</v>
      </c>
      <c r="H1072" s="7">
        <f>IF(Расчет!M1086="",ROUND(Расчет!K1086*(1+Расчет!$M$28/100),0),ROUND(Расчет!K1086*(1+Расчет!M1086/100),0))</f>
        <v>0</v>
      </c>
      <c r="I1072" s="7">
        <f>IF(Расчет!M1086="",(Расчет!$M$28+100)/100,(Расчет!M1086+100)/100)</f>
        <v>1.2</v>
      </c>
      <c r="J1072" s="5">
        <f>IF(Расчет!P1086="",IF($O$16=0,'ФОРМУЛЫ!'!H1072,ROUND(Расчет!K1086*'ФОРМУЛЫ!'!I1072+L1072,0)),Расчет!P1086)</f>
        <v>0</v>
      </c>
      <c r="K1072" s="5">
        <f>J1072*Расчет!E1086</f>
        <v>0</v>
      </c>
      <c r="L1072" s="3">
        <f>IF($O$16=0,0,$M$16*(Расчет!K1086/$O$16))</f>
        <v>0</v>
      </c>
      <c r="O1072" s="3">
        <f>IF(Расчет!P1086=0,Расчет!L1086,0)</f>
        <v>0</v>
      </c>
      <c r="P1072" s="12">
        <f t="shared" si="130"/>
        <v>0</v>
      </c>
      <c r="Q1072" s="3">
        <f>IF(Расчет!H1086='ФОРМУЛЫ!'!$B$5,'ФОРМУЛЫ!'!A1072,0)</f>
        <v>0</v>
      </c>
      <c r="R1072" s="3">
        <f>IF(Расчет!H1086='ФОРМУЛЫ!'!$B$4,'ФОРМУЛЫ!'!A1072,0)</f>
        <v>0</v>
      </c>
      <c r="S1072" s="3">
        <f>IF(Расчет!H1086='ФОРМУЛЫ!'!$B$6,'ФОРМУЛЫ!'!A1072,0)</f>
        <v>0</v>
      </c>
      <c r="T1072" s="5">
        <f>ROUND((IF(Расчет!R1086='ФОРМУЛЫ!'!$E$3,(A1072-A1072/1.18),IF(Расчет!R1086='ФОРМУЛЫ!'!$E$4,0,IF(Расчет!R1086='ФОРМУЛЫ!'!$E$5,(A1072-A1072/1.1),X))))*Расчет!E1086,2)</f>
        <v>0</v>
      </c>
      <c r="U1072" s="3">
        <f>ROUND((IF(Расчет!R1086='ФОРМУЛЫ!'!$E$3,(J1072-J1072/1.18),IF(Расчет!R1086='ФОРМУЛЫ!'!$E$4,0,IF(Расчет!R1086='ФОРМУЛЫ!'!$E$5,(J1072-J1072/1.1),X))))*Расчет!E1086,2)</f>
        <v>0</v>
      </c>
      <c r="V1072" s="3">
        <f>ROUND((J1072-J1072/1.18)*Расчет!E1086,2)</f>
        <v>0</v>
      </c>
      <c r="W1072" s="3">
        <f>ROUND(A1072*Расчет!E1086*0.21/365,2)</f>
        <v>0</v>
      </c>
      <c r="X1072" s="3">
        <f t="shared" si="131"/>
        <v>0</v>
      </c>
      <c r="Y1072" s="3">
        <f>IF(($Q$2-Расчет!X1086)&gt;0,($Q$2-Расчет!X1086),0)</f>
        <v>0</v>
      </c>
      <c r="Z1072" s="3">
        <f t="shared" si="132"/>
        <v>0</v>
      </c>
      <c r="AA1072" s="3">
        <f>IF(IF(Y1072&gt;0,$Q$3-$Q$2,$Q$3-Расчет!X1086)&gt;0,IF(Y1072&gt;0,$Q$3-$Q$2,$Q$3-Расчет!X1086),0)</f>
        <v>0</v>
      </c>
      <c r="AB1072" s="3">
        <f t="shared" si="133"/>
        <v>0</v>
      </c>
      <c r="AC1072" s="3">
        <f>IF(IF(AA1072&gt;0,$Q$4-$Q$3,$Q$4-Расчет!X1086)&gt;0,IF(AA1072&gt;0,$Q$4-$Q$3,$Q$4-Расчет!X1086),0)</f>
        <v>0</v>
      </c>
      <c r="AD1072" s="3">
        <f t="shared" si="134"/>
        <v>0</v>
      </c>
      <c r="AE1072" s="3">
        <f>IF(IF(AC1072&gt;0,$Q$5-$Q$4,$Q$5-Расчет!X1086)&gt;0,IF(AC1072&gt;0,$Q$5-$Q$4,$Q$5-Расчет!X1086),0)</f>
        <v>0</v>
      </c>
      <c r="AF1072" s="3">
        <f t="shared" si="135"/>
        <v>0</v>
      </c>
      <c r="AG1072" s="3">
        <f>IF(IF(AE1072&gt;0,$Q$6-$Q$5,$Q$6-Расчет!X1086)&gt;0,IF(AE1072&gt;0,$Q$6-$Q$5,$Q$6-Расчет!X1086),0)</f>
        <v>0</v>
      </c>
      <c r="AH1072" s="3">
        <f t="shared" si="136"/>
        <v>0</v>
      </c>
    </row>
    <row r="1073" spans="1:34" x14ac:dyDescent="0.25">
      <c r="A1073" s="3">
        <f>IF(Расчет!H1087='ФОРМУЛЫ!'!$B$4,Расчет!G1087*Расчет!$N$28,IF(Расчет!H1087='ФОРМУЛЫ!'!$B$5,Расчет!G1087,IF(Расчет!H1087='ФОРМУЛЫ!'!$B$6,Расчет!G1087*Расчет!$O$28,0)))</f>
        <v>0</v>
      </c>
      <c r="B1073" s="3">
        <f>A1073*Расчет!E1087</f>
        <v>0</v>
      </c>
      <c r="C1073" s="3">
        <f>IF(Расчет!J1087='ФОРМУЛЫ!'!$B$3,Расчет!G1087*Расчет!I1087/100,IF(Расчет!J1087='ФОРМУЛЫ!'!$B$4,Расчет!I1087*Расчет!$N$28,IF(Расчет!J1087='ФОРМУЛЫ!'!$B$5,Расчет!I1087,IF(Расчет!J1087='ФОРМУЛЫ!'!$B$6,Расчет!I1087*Расчет!$O$28,0))))</f>
        <v>0</v>
      </c>
      <c r="D1073" s="3">
        <f>C1073*Расчет!E1087</f>
        <v>0</v>
      </c>
      <c r="E1073" s="3">
        <f t="shared" si="129"/>
        <v>0</v>
      </c>
      <c r="F1073" s="3">
        <f>E1073*Расчет!E1087</f>
        <v>0</v>
      </c>
      <c r="G1073" s="3">
        <f>IF(Расчет!M1087="",'ФОРМУЛЫ!'!E1073*(100+Расчет!$M$28)/100,'ФОРМУЛЫ!'!E1073*(100+Расчет!M1087)/100)</f>
        <v>0</v>
      </c>
      <c r="H1073" s="7">
        <f>IF(Расчет!M1087="",ROUND(Расчет!K1087*(1+Расчет!$M$28/100),0),ROUND(Расчет!K1087*(1+Расчет!M1087/100),0))</f>
        <v>0</v>
      </c>
      <c r="I1073" s="7">
        <f>IF(Расчет!M1087="",(Расчет!$M$28+100)/100,(Расчет!M1087+100)/100)</f>
        <v>1.2</v>
      </c>
      <c r="J1073" s="5">
        <f>IF(Расчет!P1087="",IF($O$16=0,'ФОРМУЛЫ!'!H1073,ROUND(Расчет!K1087*'ФОРМУЛЫ!'!I1073+L1073,0)),Расчет!P1087)</f>
        <v>0</v>
      </c>
      <c r="K1073" s="5">
        <f>J1073*Расчет!E1087</f>
        <v>0</v>
      </c>
      <c r="L1073" s="3">
        <f>IF($O$16=0,0,$M$16*(Расчет!K1087/$O$16))</f>
        <v>0</v>
      </c>
      <c r="O1073" s="3">
        <f>IF(Расчет!P1087=0,Расчет!L1087,0)</f>
        <v>0</v>
      </c>
      <c r="P1073" s="12">
        <f t="shared" si="130"/>
        <v>0</v>
      </c>
      <c r="Q1073" s="3">
        <f>IF(Расчет!H1087='ФОРМУЛЫ!'!$B$5,'ФОРМУЛЫ!'!A1073,0)</f>
        <v>0</v>
      </c>
      <c r="R1073" s="3">
        <f>IF(Расчет!H1087='ФОРМУЛЫ!'!$B$4,'ФОРМУЛЫ!'!A1073,0)</f>
        <v>0</v>
      </c>
      <c r="S1073" s="3">
        <f>IF(Расчет!H1087='ФОРМУЛЫ!'!$B$6,'ФОРМУЛЫ!'!A1073,0)</f>
        <v>0</v>
      </c>
      <c r="T1073" s="5">
        <f>ROUND((IF(Расчет!R1087='ФОРМУЛЫ!'!$E$3,(A1073-A1073/1.18),IF(Расчет!R1087='ФОРМУЛЫ!'!$E$4,0,IF(Расчет!R1087='ФОРМУЛЫ!'!$E$5,(A1073-A1073/1.1),X))))*Расчет!E1087,2)</f>
        <v>0</v>
      </c>
      <c r="U1073" s="3">
        <f>ROUND((IF(Расчет!R1087='ФОРМУЛЫ!'!$E$3,(J1073-J1073/1.18),IF(Расчет!R1087='ФОРМУЛЫ!'!$E$4,0,IF(Расчет!R1087='ФОРМУЛЫ!'!$E$5,(J1073-J1073/1.1),X))))*Расчет!E1087,2)</f>
        <v>0</v>
      </c>
      <c r="V1073" s="3">
        <f>ROUND((J1073-J1073/1.18)*Расчет!E1087,2)</f>
        <v>0</v>
      </c>
      <c r="W1073" s="3">
        <f>ROUND(A1073*Расчет!E1087*0.21/365,2)</f>
        <v>0</v>
      </c>
      <c r="X1073" s="3">
        <f t="shared" si="131"/>
        <v>0</v>
      </c>
      <c r="Y1073" s="3">
        <f>IF(($Q$2-Расчет!X1087)&gt;0,($Q$2-Расчет!X1087),0)</f>
        <v>0</v>
      </c>
      <c r="Z1073" s="3">
        <f t="shared" si="132"/>
        <v>0</v>
      </c>
      <c r="AA1073" s="3">
        <f>IF(IF(Y1073&gt;0,$Q$3-$Q$2,$Q$3-Расчет!X1087)&gt;0,IF(Y1073&gt;0,$Q$3-$Q$2,$Q$3-Расчет!X1087),0)</f>
        <v>0</v>
      </c>
      <c r="AB1073" s="3">
        <f t="shared" si="133"/>
        <v>0</v>
      </c>
      <c r="AC1073" s="3">
        <f>IF(IF(AA1073&gt;0,$Q$4-$Q$3,$Q$4-Расчет!X1087)&gt;0,IF(AA1073&gt;0,$Q$4-$Q$3,$Q$4-Расчет!X1087),0)</f>
        <v>0</v>
      </c>
      <c r="AD1073" s="3">
        <f t="shared" si="134"/>
        <v>0</v>
      </c>
      <c r="AE1073" s="3">
        <f>IF(IF(AC1073&gt;0,$Q$5-$Q$4,$Q$5-Расчет!X1087)&gt;0,IF(AC1073&gt;0,$Q$5-$Q$4,$Q$5-Расчет!X1087),0)</f>
        <v>0</v>
      </c>
      <c r="AF1073" s="3">
        <f t="shared" si="135"/>
        <v>0</v>
      </c>
      <c r="AG1073" s="3">
        <f>IF(IF(AE1073&gt;0,$Q$6-$Q$5,$Q$6-Расчет!X1087)&gt;0,IF(AE1073&gt;0,$Q$6-$Q$5,$Q$6-Расчет!X1087),0)</f>
        <v>0</v>
      </c>
      <c r="AH1073" s="3">
        <f t="shared" si="136"/>
        <v>0</v>
      </c>
    </row>
    <row r="1074" spans="1:34" x14ac:dyDescent="0.25">
      <c r="A1074" s="3">
        <f>IF(Расчет!H1088='ФОРМУЛЫ!'!$B$4,Расчет!G1088*Расчет!$N$28,IF(Расчет!H1088='ФОРМУЛЫ!'!$B$5,Расчет!G1088,IF(Расчет!H1088='ФОРМУЛЫ!'!$B$6,Расчет!G1088*Расчет!$O$28,0)))</f>
        <v>0</v>
      </c>
      <c r="B1074" s="3">
        <f>A1074*Расчет!E1088</f>
        <v>0</v>
      </c>
      <c r="C1074" s="3">
        <f>IF(Расчет!J1088='ФОРМУЛЫ!'!$B$3,Расчет!G1088*Расчет!I1088/100,IF(Расчет!J1088='ФОРМУЛЫ!'!$B$4,Расчет!I1088*Расчет!$N$28,IF(Расчет!J1088='ФОРМУЛЫ!'!$B$5,Расчет!I1088,IF(Расчет!J1088='ФОРМУЛЫ!'!$B$6,Расчет!I1088*Расчет!$O$28,0))))</f>
        <v>0</v>
      </c>
      <c r="D1074" s="3">
        <f>C1074*Расчет!E1088</f>
        <v>0</v>
      </c>
      <c r="E1074" s="3">
        <f t="shared" si="129"/>
        <v>0</v>
      </c>
      <c r="F1074" s="3">
        <f>E1074*Расчет!E1088</f>
        <v>0</v>
      </c>
      <c r="G1074" s="3">
        <f>IF(Расчет!M1088="",'ФОРМУЛЫ!'!E1074*(100+Расчет!$M$28)/100,'ФОРМУЛЫ!'!E1074*(100+Расчет!M1088)/100)</f>
        <v>0</v>
      </c>
      <c r="H1074" s="7">
        <f>IF(Расчет!M1088="",ROUND(Расчет!K1088*(1+Расчет!$M$28/100),0),ROUND(Расчет!K1088*(1+Расчет!M1088/100),0))</f>
        <v>0</v>
      </c>
      <c r="I1074" s="7">
        <f>IF(Расчет!M1088="",(Расчет!$M$28+100)/100,(Расчет!M1088+100)/100)</f>
        <v>1.2</v>
      </c>
      <c r="J1074" s="5">
        <f>IF(Расчет!P1088="",IF($O$16=0,'ФОРМУЛЫ!'!H1074,ROUND(Расчет!K1088*'ФОРМУЛЫ!'!I1074+L1074,0)),Расчет!P1088)</f>
        <v>0</v>
      </c>
      <c r="K1074" s="5">
        <f>J1074*Расчет!E1088</f>
        <v>0</v>
      </c>
      <c r="L1074" s="3">
        <f>IF($O$16=0,0,$M$16*(Расчет!K1088/$O$16))</f>
        <v>0</v>
      </c>
      <c r="O1074" s="3">
        <f>IF(Расчет!P1088=0,Расчет!L1088,0)</f>
        <v>0</v>
      </c>
      <c r="P1074" s="12">
        <f t="shared" si="130"/>
        <v>0</v>
      </c>
      <c r="Q1074" s="3">
        <f>IF(Расчет!H1088='ФОРМУЛЫ!'!$B$5,'ФОРМУЛЫ!'!A1074,0)</f>
        <v>0</v>
      </c>
      <c r="R1074" s="3">
        <f>IF(Расчет!H1088='ФОРМУЛЫ!'!$B$4,'ФОРМУЛЫ!'!A1074,0)</f>
        <v>0</v>
      </c>
      <c r="S1074" s="3">
        <f>IF(Расчет!H1088='ФОРМУЛЫ!'!$B$6,'ФОРМУЛЫ!'!A1074,0)</f>
        <v>0</v>
      </c>
      <c r="T1074" s="5">
        <f>ROUND((IF(Расчет!R1088='ФОРМУЛЫ!'!$E$3,(A1074-A1074/1.18),IF(Расчет!R1088='ФОРМУЛЫ!'!$E$4,0,IF(Расчет!R1088='ФОРМУЛЫ!'!$E$5,(A1074-A1074/1.1),X))))*Расчет!E1088,2)</f>
        <v>0</v>
      </c>
      <c r="U1074" s="3">
        <f>ROUND((IF(Расчет!R1088='ФОРМУЛЫ!'!$E$3,(J1074-J1074/1.18),IF(Расчет!R1088='ФОРМУЛЫ!'!$E$4,0,IF(Расчет!R1088='ФОРМУЛЫ!'!$E$5,(J1074-J1074/1.1),X))))*Расчет!E1088,2)</f>
        <v>0</v>
      </c>
      <c r="V1074" s="3">
        <f>ROUND((J1074-J1074/1.18)*Расчет!E1088,2)</f>
        <v>0</v>
      </c>
      <c r="W1074" s="3">
        <f>ROUND(A1074*Расчет!E1088*0.21/365,2)</f>
        <v>0</v>
      </c>
      <c r="X1074" s="3">
        <f t="shared" si="131"/>
        <v>0</v>
      </c>
      <c r="Y1074" s="3">
        <f>IF(($Q$2-Расчет!X1088)&gt;0,($Q$2-Расчет!X1088),0)</f>
        <v>0</v>
      </c>
      <c r="Z1074" s="3">
        <f t="shared" si="132"/>
        <v>0</v>
      </c>
      <c r="AA1074" s="3">
        <f>IF(IF(Y1074&gt;0,$Q$3-$Q$2,$Q$3-Расчет!X1088)&gt;0,IF(Y1074&gt;0,$Q$3-$Q$2,$Q$3-Расчет!X1088),0)</f>
        <v>0</v>
      </c>
      <c r="AB1074" s="3">
        <f t="shared" si="133"/>
        <v>0</v>
      </c>
      <c r="AC1074" s="3">
        <f>IF(IF(AA1074&gt;0,$Q$4-$Q$3,$Q$4-Расчет!X1088)&gt;0,IF(AA1074&gt;0,$Q$4-$Q$3,$Q$4-Расчет!X1088),0)</f>
        <v>0</v>
      </c>
      <c r="AD1074" s="3">
        <f t="shared" si="134"/>
        <v>0</v>
      </c>
      <c r="AE1074" s="3">
        <f>IF(IF(AC1074&gt;0,$Q$5-$Q$4,$Q$5-Расчет!X1088)&gt;0,IF(AC1074&gt;0,$Q$5-$Q$4,$Q$5-Расчет!X1088),0)</f>
        <v>0</v>
      </c>
      <c r="AF1074" s="3">
        <f t="shared" si="135"/>
        <v>0</v>
      </c>
      <c r="AG1074" s="3">
        <f>IF(IF(AE1074&gt;0,$Q$6-$Q$5,$Q$6-Расчет!X1088)&gt;0,IF(AE1074&gt;0,$Q$6-$Q$5,$Q$6-Расчет!X1088),0)</f>
        <v>0</v>
      </c>
      <c r="AH1074" s="3">
        <f t="shared" si="136"/>
        <v>0</v>
      </c>
    </row>
    <row r="1075" spans="1:34" x14ac:dyDescent="0.25">
      <c r="A1075" s="3">
        <f>IF(Расчет!H1089='ФОРМУЛЫ!'!$B$4,Расчет!G1089*Расчет!$N$28,IF(Расчет!H1089='ФОРМУЛЫ!'!$B$5,Расчет!G1089,IF(Расчет!H1089='ФОРМУЛЫ!'!$B$6,Расчет!G1089*Расчет!$O$28,0)))</f>
        <v>0</v>
      </c>
      <c r="B1075" s="3">
        <f>A1075*Расчет!E1089</f>
        <v>0</v>
      </c>
      <c r="C1075" s="3">
        <f>IF(Расчет!J1089='ФОРМУЛЫ!'!$B$3,Расчет!G1089*Расчет!I1089/100,IF(Расчет!J1089='ФОРМУЛЫ!'!$B$4,Расчет!I1089*Расчет!$N$28,IF(Расчет!J1089='ФОРМУЛЫ!'!$B$5,Расчет!I1089,IF(Расчет!J1089='ФОРМУЛЫ!'!$B$6,Расчет!I1089*Расчет!$O$28,0))))</f>
        <v>0</v>
      </c>
      <c r="D1075" s="3">
        <f>C1075*Расчет!E1089</f>
        <v>0</v>
      </c>
      <c r="E1075" s="3">
        <f t="shared" si="129"/>
        <v>0</v>
      </c>
      <c r="F1075" s="3">
        <f>E1075*Расчет!E1089</f>
        <v>0</v>
      </c>
      <c r="G1075" s="3">
        <f>IF(Расчет!M1089="",'ФОРМУЛЫ!'!E1075*(100+Расчет!$M$28)/100,'ФОРМУЛЫ!'!E1075*(100+Расчет!M1089)/100)</f>
        <v>0</v>
      </c>
      <c r="H1075" s="7">
        <f>IF(Расчет!M1089="",ROUND(Расчет!K1089*(1+Расчет!$M$28/100),0),ROUND(Расчет!K1089*(1+Расчет!M1089/100),0))</f>
        <v>0</v>
      </c>
      <c r="I1075" s="7">
        <f>IF(Расчет!M1089="",(Расчет!$M$28+100)/100,(Расчет!M1089+100)/100)</f>
        <v>1.2</v>
      </c>
      <c r="J1075" s="5">
        <f>IF(Расчет!P1089="",IF($O$16=0,'ФОРМУЛЫ!'!H1075,ROUND(Расчет!K1089*'ФОРМУЛЫ!'!I1075+L1075,0)),Расчет!P1089)</f>
        <v>0</v>
      </c>
      <c r="K1075" s="5">
        <f>J1075*Расчет!E1089</f>
        <v>0</v>
      </c>
      <c r="L1075" s="3">
        <f>IF($O$16=0,0,$M$16*(Расчет!K1089/$O$16))</f>
        <v>0</v>
      </c>
      <c r="O1075" s="3">
        <f>IF(Расчет!P1089=0,Расчет!L1089,0)</f>
        <v>0</v>
      </c>
      <c r="P1075" s="12">
        <f t="shared" si="130"/>
        <v>0</v>
      </c>
      <c r="Q1075" s="3">
        <f>IF(Расчет!H1089='ФОРМУЛЫ!'!$B$5,'ФОРМУЛЫ!'!A1075,0)</f>
        <v>0</v>
      </c>
      <c r="R1075" s="3">
        <f>IF(Расчет!H1089='ФОРМУЛЫ!'!$B$4,'ФОРМУЛЫ!'!A1075,0)</f>
        <v>0</v>
      </c>
      <c r="S1075" s="3">
        <f>IF(Расчет!H1089='ФОРМУЛЫ!'!$B$6,'ФОРМУЛЫ!'!A1075,0)</f>
        <v>0</v>
      </c>
      <c r="T1075" s="5">
        <f>ROUND((IF(Расчет!R1089='ФОРМУЛЫ!'!$E$3,(A1075-A1075/1.18),IF(Расчет!R1089='ФОРМУЛЫ!'!$E$4,0,IF(Расчет!R1089='ФОРМУЛЫ!'!$E$5,(A1075-A1075/1.1),X))))*Расчет!E1089,2)</f>
        <v>0</v>
      </c>
      <c r="U1075" s="3">
        <f>ROUND((IF(Расчет!R1089='ФОРМУЛЫ!'!$E$3,(J1075-J1075/1.18),IF(Расчет!R1089='ФОРМУЛЫ!'!$E$4,0,IF(Расчет!R1089='ФОРМУЛЫ!'!$E$5,(J1075-J1075/1.1),X))))*Расчет!E1089,2)</f>
        <v>0</v>
      </c>
      <c r="V1075" s="3">
        <f>ROUND((J1075-J1075/1.18)*Расчет!E1089,2)</f>
        <v>0</v>
      </c>
      <c r="W1075" s="3">
        <f>ROUND(A1075*Расчет!E1089*0.21/365,2)</f>
        <v>0</v>
      </c>
      <c r="X1075" s="3">
        <f t="shared" si="131"/>
        <v>0</v>
      </c>
      <c r="Y1075" s="3">
        <f>IF(($Q$2-Расчет!X1089)&gt;0,($Q$2-Расчет!X1089),0)</f>
        <v>0</v>
      </c>
      <c r="Z1075" s="3">
        <f t="shared" si="132"/>
        <v>0</v>
      </c>
      <c r="AA1075" s="3">
        <f>IF(IF(Y1075&gt;0,$Q$3-$Q$2,$Q$3-Расчет!X1089)&gt;0,IF(Y1075&gt;0,$Q$3-$Q$2,$Q$3-Расчет!X1089),0)</f>
        <v>0</v>
      </c>
      <c r="AB1075" s="3">
        <f t="shared" si="133"/>
        <v>0</v>
      </c>
      <c r="AC1075" s="3">
        <f>IF(IF(AA1075&gt;0,$Q$4-$Q$3,$Q$4-Расчет!X1089)&gt;0,IF(AA1075&gt;0,$Q$4-$Q$3,$Q$4-Расчет!X1089),0)</f>
        <v>0</v>
      </c>
      <c r="AD1075" s="3">
        <f t="shared" si="134"/>
        <v>0</v>
      </c>
      <c r="AE1075" s="3">
        <f>IF(IF(AC1075&gt;0,$Q$5-$Q$4,$Q$5-Расчет!X1089)&gt;0,IF(AC1075&gt;0,$Q$5-$Q$4,$Q$5-Расчет!X1089),0)</f>
        <v>0</v>
      </c>
      <c r="AF1075" s="3">
        <f t="shared" si="135"/>
        <v>0</v>
      </c>
      <c r="AG1075" s="3">
        <f>IF(IF(AE1075&gt;0,$Q$6-$Q$5,$Q$6-Расчет!X1089)&gt;0,IF(AE1075&gt;0,$Q$6-$Q$5,$Q$6-Расчет!X1089),0)</f>
        <v>0</v>
      </c>
      <c r="AH1075" s="3">
        <f t="shared" si="136"/>
        <v>0</v>
      </c>
    </row>
    <row r="1076" spans="1:34" x14ac:dyDescent="0.25">
      <c r="A1076" s="3">
        <f>IF(Расчет!H1090='ФОРМУЛЫ!'!$B$4,Расчет!G1090*Расчет!$N$28,IF(Расчет!H1090='ФОРМУЛЫ!'!$B$5,Расчет!G1090,IF(Расчет!H1090='ФОРМУЛЫ!'!$B$6,Расчет!G1090*Расчет!$O$28,0)))</f>
        <v>0</v>
      </c>
      <c r="B1076" s="3">
        <f>A1076*Расчет!E1090</f>
        <v>0</v>
      </c>
      <c r="C1076" s="3">
        <f>IF(Расчет!J1090='ФОРМУЛЫ!'!$B$3,Расчет!G1090*Расчет!I1090/100,IF(Расчет!J1090='ФОРМУЛЫ!'!$B$4,Расчет!I1090*Расчет!$N$28,IF(Расчет!J1090='ФОРМУЛЫ!'!$B$5,Расчет!I1090,IF(Расчет!J1090='ФОРМУЛЫ!'!$B$6,Расчет!I1090*Расчет!$O$28,0))))</f>
        <v>0</v>
      </c>
      <c r="D1076" s="3">
        <f>C1076*Расчет!E1090</f>
        <v>0</v>
      </c>
      <c r="E1076" s="3">
        <f t="shared" si="129"/>
        <v>0</v>
      </c>
      <c r="F1076" s="3">
        <f>E1076*Расчет!E1090</f>
        <v>0</v>
      </c>
      <c r="G1076" s="3">
        <f>IF(Расчет!M1090="",'ФОРМУЛЫ!'!E1076*(100+Расчет!$M$28)/100,'ФОРМУЛЫ!'!E1076*(100+Расчет!M1090)/100)</f>
        <v>0</v>
      </c>
      <c r="H1076" s="7">
        <f>IF(Расчет!M1090="",ROUND(Расчет!K1090*(1+Расчет!$M$28/100),0),ROUND(Расчет!K1090*(1+Расчет!M1090/100),0))</f>
        <v>0</v>
      </c>
      <c r="I1076" s="7">
        <f>IF(Расчет!M1090="",(Расчет!$M$28+100)/100,(Расчет!M1090+100)/100)</f>
        <v>1.2</v>
      </c>
      <c r="J1076" s="5">
        <f>IF(Расчет!P1090="",IF($O$16=0,'ФОРМУЛЫ!'!H1076,ROUND(Расчет!K1090*'ФОРМУЛЫ!'!I1076+L1076,0)),Расчет!P1090)</f>
        <v>0</v>
      </c>
      <c r="K1076" s="5">
        <f>J1076*Расчет!E1090</f>
        <v>0</v>
      </c>
      <c r="L1076" s="3">
        <f>IF($O$16=0,0,$M$16*(Расчет!K1090/$O$16))</f>
        <v>0</v>
      </c>
      <c r="O1076" s="3">
        <f>IF(Расчет!P1090=0,Расчет!L1090,0)</f>
        <v>0</v>
      </c>
      <c r="P1076" s="12">
        <f t="shared" si="130"/>
        <v>0</v>
      </c>
      <c r="Q1076" s="3">
        <f>IF(Расчет!H1090='ФОРМУЛЫ!'!$B$5,'ФОРМУЛЫ!'!A1076,0)</f>
        <v>0</v>
      </c>
      <c r="R1076" s="3">
        <f>IF(Расчет!H1090='ФОРМУЛЫ!'!$B$4,'ФОРМУЛЫ!'!A1076,0)</f>
        <v>0</v>
      </c>
      <c r="S1076" s="3">
        <f>IF(Расчет!H1090='ФОРМУЛЫ!'!$B$6,'ФОРМУЛЫ!'!A1076,0)</f>
        <v>0</v>
      </c>
      <c r="T1076" s="5">
        <f>ROUND((IF(Расчет!R1090='ФОРМУЛЫ!'!$E$3,(A1076-A1076/1.18),IF(Расчет!R1090='ФОРМУЛЫ!'!$E$4,0,IF(Расчет!R1090='ФОРМУЛЫ!'!$E$5,(A1076-A1076/1.1),X))))*Расчет!E1090,2)</f>
        <v>0</v>
      </c>
      <c r="U1076" s="3">
        <f>ROUND((IF(Расчет!R1090='ФОРМУЛЫ!'!$E$3,(J1076-J1076/1.18),IF(Расчет!R1090='ФОРМУЛЫ!'!$E$4,0,IF(Расчет!R1090='ФОРМУЛЫ!'!$E$5,(J1076-J1076/1.1),X))))*Расчет!E1090,2)</f>
        <v>0</v>
      </c>
      <c r="V1076" s="3">
        <f>ROUND((J1076-J1076/1.18)*Расчет!E1090,2)</f>
        <v>0</v>
      </c>
      <c r="W1076" s="3">
        <f>ROUND(A1076*Расчет!E1090*0.21/365,2)</f>
        <v>0</v>
      </c>
      <c r="X1076" s="3">
        <f t="shared" si="131"/>
        <v>0</v>
      </c>
      <c r="Y1076" s="3">
        <f>IF(($Q$2-Расчет!X1090)&gt;0,($Q$2-Расчет!X1090),0)</f>
        <v>0</v>
      </c>
      <c r="Z1076" s="3">
        <f t="shared" si="132"/>
        <v>0</v>
      </c>
      <c r="AA1076" s="3">
        <f>IF(IF(Y1076&gt;0,$Q$3-$Q$2,$Q$3-Расчет!X1090)&gt;0,IF(Y1076&gt;0,$Q$3-$Q$2,$Q$3-Расчет!X1090),0)</f>
        <v>0</v>
      </c>
      <c r="AB1076" s="3">
        <f t="shared" si="133"/>
        <v>0</v>
      </c>
      <c r="AC1076" s="3">
        <f>IF(IF(AA1076&gt;0,$Q$4-$Q$3,$Q$4-Расчет!X1090)&gt;0,IF(AA1076&gt;0,$Q$4-$Q$3,$Q$4-Расчет!X1090),0)</f>
        <v>0</v>
      </c>
      <c r="AD1076" s="3">
        <f t="shared" si="134"/>
        <v>0</v>
      </c>
      <c r="AE1076" s="3">
        <f>IF(IF(AC1076&gt;0,$Q$5-$Q$4,$Q$5-Расчет!X1090)&gt;0,IF(AC1076&gt;0,$Q$5-$Q$4,$Q$5-Расчет!X1090),0)</f>
        <v>0</v>
      </c>
      <c r="AF1076" s="3">
        <f t="shared" si="135"/>
        <v>0</v>
      </c>
      <c r="AG1076" s="3">
        <f>IF(IF(AE1076&gt;0,$Q$6-$Q$5,$Q$6-Расчет!X1090)&gt;0,IF(AE1076&gt;0,$Q$6-$Q$5,$Q$6-Расчет!X1090),0)</f>
        <v>0</v>
      </c>
      <c r="AH1076" s="3">
        <f t="shared" si="136"/>
        <v>0</v>
      </c>
    </row>
    <row r="1077" spans="1:34" x14ac:dyDescent="0.25">
      <c r="A1077" s="3">
        <f>IF(Расчет!H1091='ФОРМУЛЫ!'!$B$4,Расчет!G1091*Расчет!$N$28,IF(Расчет!H1091='ФОРМУЛЫ!'!$B$5,Расчет!G1091,IF(Расчет!H1091='ФОРМУЛЫ!'!$B$6,Расчет!G1091*Расчет!$O$28,0)))</f>
        <v>0</v>
      </c>
      <c r="B1077" s="3">
        <f>A1077*Расчет!E1091</f>
        <v>0</v>
      </c>
      <c r="C1077" s="3">
        <f>IF(Расчет!J1091='ФОРМУЛЫ!'!$B$3,Расчет!G1091*Расчет!I1091/100,IF(Расчет!J1091='ФОРМУЛЫ!'!$B$4,Расчет!I1091*Расчет!$N$28,IF(Расчет!J1091='ФОРМУЛЫ!'!$B$5,Расчет!I1091,IF(Расчет!J1091='ФОРМУЛЫ!'!$B$6,Расчет!I1091*Расчет!$O$28,0))))</f>
        <v>0</v>
      </c>
      <c r="D1077" s="3">
        <f>C1077*Расчет!E1091</f>
        <v>0</v>
      </c>
      <c r="E1077" s="3">
        <f t="shared" si="129"/>
        <v>0</v>
      </c>
      <c r="F1077" s="3">
        <f>E1077*Расчет!E1091</f>
        <v>0</v>
      </c>
      <c r="G1077" s="3">
        <f>IF(Расчет!M1091="",'ФОРМУЛЫ!'!E1077*(100+Расчет!$M$28)/100,'ФОРМУЛЫ!'!E1077*(100+Расчет!M1091)/100)</f>
        <v>0</v>
      </c>
      <c r="H1077" s="7">
        <f>IF(Расчет!M1091="",ROUND(Расчет!K1091*(1+Расчет!$M$28/100),0),ROUND(Расчет!K1091*(1+Расчет!M1091/100),0))</f>
        <v>0</v>
      </c>
      <c r="I1077" s="7">
        <f>IF(Расчет!M1091="",(Расчет!$M$28+100)/100,(Расчет!M1091+100)/100)</f>
        <v>1.2</v>
      </c>
      <c r="J1077" s="5">
        <f>IF(Расчет!P1091="",IF($O$16=0,'ФОРМУЛЫ!'!H1077,ROUND(Расчет!K1091*'ФОРМУЛЫ!'!I1077+L1077,0)),Расчет!P1091)</f>
        <v>0</v>
      </c>
      <c r="K1077" s="5">
        <f>J1077*Расчет!E1091</f>
        <v>0</v>
      </c>
      <c r="L1077" s="3">
        <f>IF($O$16=0,0,$M$16*(Расчет!K1091/$O$16))</f>
        <v>0</v>
      </c>
      <c r="O1077" s="3">
        <f>IF(Расчет!P1091=0,Расчет!L1091,0)</f>
        <v>0</v>
      </c>
      <c r="P1077" s="12">
        <f t="shared" si="130"/>
        <v>0</v>
      </c>
      <c r="Q1077" s="3">
        <f>IF(Расчет!H1091='ФОРМУЛЫ!'!$B$5,'ФОРМУЛЫ!'!A1077,0)</f>
        <v>0</v>
      </c>
      <c r="R1077" s="3">
        <f>IF(Расчет!H1091='ФОРМУЛЫ!'!$B$4,'ФОРМУЛЫ!'!A1077,0)</f>
        <v>0</v>
      </c>
      <c r="S1077" s="3">
        <f>IF(Расчет!H1091='ФОРМУЛЫ!'!$B$6,'ФОРМУЛЫ!'!A1077,0)</f>
        <v>0</v>
      </c>
      <c r="T1077" s="5">
        <f>ROUND((IF(Расчет!R1091='ФОРМУЛЫ!'!$E$3,(A1077-A1077/1.18),IF(Расчет!R1091='ФОРМУЛЫ!'!$E$4,0,IF(Расчет!R1091='ФОРМУЛЫ!'!$E$5,(A1077-A1077/1.1),X))))*Расчет!E1091,2)</f>
        <v>0</v>
      </c>
      <c r="U1077" s="3">
        <f>ROUND((IF(Расчет!R1091='ФОРМУЛЫ!'!$E$3,(J1077-J1077/1.18),IF(Расчет!R1091='ФОРМУЛЫ!'!$E$4,0,IF(Расчет!R1091='ФОРМУЛЫ!'!$E$5,(J1077-J1077/1.1),X))))*Расчет!E1091,2)</f>
        <v>0</v>
      </c>
      <c r="V1077" s="3">
        <f>ROUND((J1077-J1077/1.18)*Расчет!E1091,2)</f>
        <v>0</v>
      </c>
      <c r="W1077" s="3">
        <f>ROUND(A1077*Расчет!E1091*0.21/365,2)</f>
        <v>0</v>
      </c>
      <c r="X1077" s="3">
        <f t="shared" si="131"/>
        <v>0</v>
      </c>
      <c r="Y1077" s="3">
        <f>IF(($Q$2-Расчет!X1091)&gt;0,($Q$2-Расчет!X1091),0)</f>
        <v>0</v>
      </c>
      <c r="Z1077" s="3">
        <f t="shared" si="132"/>
        <v>0</v>
      </c>
      <c r="AA1077" s="3">
        <f>IF(IF(Y1077&gt;0,$Q$3-$Q$2,$Q$3-Расчет!X1091)&gt;0,IF(Y1077&gt;0,$Q$3-$Q$2,$Q$3-Расчет!X1091),0)</f>
        <v>0</v>
      </c>
      <c r="AB1077" s="3">
        <f t="shared" si="133"/>
        <v>0</v>
      </c>
      <c r="AC1077" s="3">
        <f>IF(IF(AA1077&gt;0,$Q$4-$Q$3,$Q$4-Расчет!X1091)&gt;0,IF(AA1077&gt;0,$Q$4-$Q$3,$Q$4-Расчет!X1091),0)</f>
        <v>0</v>
      </c>
      <c r="AD1077" s="3">
        <f t="shared" si="134"/>
        <v>0</v>
      </c>
      <c r="AE1077" s="3">
        <f>IF(IF(AC1077&gt;0,$Q$5-$Q$4,$Q$5-Расчет!X1091)&gt;0,IF(AC1077&gt;0,$Q$5-$Q$4,$Q$5-Расчет!X1091),0)</f>
        <v>0</v>
      </c>
      <c r="AF1077" s="3">
        <f t="shared" si="135"/>
        <v>0</v>
      </c>
      <c r="AG1077" s="3">
        <f>IF(IF(AE1077&gt;0,$Q$6-$Q$5,$Q$6-Расчет!X1091)&gt;0,IF(AE1077&gt;0,$Q$6-$Q$5,$Q$6-Расчет!X1091),0)</f>
        <v>0</v>
      </c>
      <c r="AH1077" s="3">
        <f t="shared" si="136"/>
        <v>0</v>
      </c>
    </row>
    <row r="1078" spans="1:34" x14ac:dyDescent="0.25">
      <c r="A1078" s="3">
        <f>IF(Расчет!H1092='ФОРМУЛЫ!'!$B$4,Расчет!G1092*Расчет!$N$28,IF(Расчет!H1092='ФОРМУЛЫ!'!$B$5,Расчет!G1092,IF(Расчет!H1092='ФОРМУЛЫ!'!$B$6,Расчет!G1092*Расчет!$O$28,0)))</f>
        <v>0</v>
      </c>
      <c r="B1078" s="3">
        <f>A1078*Расчет!E1092</f>
        <v>0</v>
      </c>
      <c r="C1078" s="3">
        <f>IF(Расчет!J1092='ФОРМУЛЫ!'!$B$3,Расчет!G1092*Расчет!I1092/100,IF(Расчет!J1092='ФОРМУЛЫ!'!$B$4,Расчет!I1092*Расчет!$N$28,IF(Расчет!J1092='ФОРМУЛЫ!'!$B$5,Расчет!I1092,IF(Расчет!J1092='ФОРМУЛЫ!'!$B$6,Расчет!I1092*Расчет!$O$28,0))))</f>
        <v>0</v>
      </c>
      <c r="D1078" s="3">
        <f>C1078*Расчет!E1092</f>
        <v>0</v>
      </c>
      <c r="E1078" s="3">
        <f t="shared" si="129"/>
        <v>0</v>
      </c>
      <c r="F1078" s="3">
        <f>E1078*Расчет!E1092</f>
        <v>0</v>
      </c>
      <c r="G1078" s="3">
        <f>IF(Расчет!M1092="",'ФОРМУЛЫ!'!E1078*(100+Расчет!$M$28)/100,'ФОРМУЛЫ!'!E1078*(100+Расчет!M1092)/100)</f>
        <v>0</v>
      </c>
      <c r="H1078" s="7">
        <f>IF(Расчет!M1092="",ROUND(Расчет!K1092*(1+Расчет!$M$28/100),0),ROUND(Расчет!K1092*(1+Расчет!M1092/100),0))</f>
        <v>0</v>
      </c>
      <c r="I1078" s="7">
        <f>IF(Расчет!M1092="",(Расчет!$M$28+100)/100,(Расчет!M1092+100)/100)</f>
        <v>1.2</v>
      </c>
      <c r="J1078" s="5">
        <f>IF(Расчет!P1092="",IF($O$16=0,'ФОРМУЛЫ!'!H1078,ROUND(Расчет!K1092*'ФОРМУЛЫ!'!I1078+L1078,0)),Расчет!P1092)</f>
        <v>0</v>
      </c>
      <c r="K1078" s="5">
        <f>J1078*Расчет!E1092</f>
        <v>0</v>
      </c>
      <c r="L1078" s="3">
        <f>IF($O$16=0,0,$M$16*(Расчет!K1092/$O$16))</f>
        <v>0</v>
      </c>
      <c r="O1078" s="3">
        <f>IF(Расчет!P1092=0,Расчет!L1092,0)</f>
        <v>0</v>
      </c>
      <c r="P1078" s="12">
        <f t="shared" si="130"/>
        <v>0</v>
      </c>
      <c r="Q1078" s="3">
        <f>IF(Расчет!H1092='ФОРМУЛЫ!'!$B$5,'ФОРМУЛЫ!'!A1078,0)</f>
        <v>0</v>
      </c>
      <c r="R1078" s="3">
        <f>IF(Расчет!H1092='ФОРМУЛЫ!'!$B$4,'ФОРМУЛЫ!'!A1078,0)</f>
        <v>0</v>
      </c>
      <c r="S1078" s="3">
        <f>IF(Расчет!H1092='ФОРМУЛЫ!'!$B$6,'ФОРМУЛЫ!'!A1078,0)</f>
        <v>0</v>
      </c>
      <c r="T1078" s="5">
        <f>ROUND((IF(Расчет!R1092='ФОРМУЛЫ!'!$E$3,(A1078-A1078/1.18),IF(Расчет!R1092='ФОРМУЛЫ!'!$E$4,0,IF(Расчет!R1092='ФОРМУЛЫ!'!$E$5,(A1078-A1078/1.1),X))))*Расчет!E1092,2)</f>
        <v>0</v>
      </c>
      <c r="U1078" s="3">
        <f>ROUND((IF(Расчет!R1092='ФОРМУЛЫ!'!$E$3,(J1078-J1078/1.18),IF(Расчет!R1092='ФОРМУЛЫ!'!$E$4,0,IF(Расчет!R1092='ФОРМУЛЫ!'!$E$5,(J1078-J1078/1.1),X))))*Расчет!E1092,2)</f>
        <v>0</v>
      </c>
      <c r="V1078" s="3">
        <f>ROUND((J1078-J1078/1.18)*Расчет!E1092,2)</f>
        <v>0</v>
      </c>
      <c r="W1078" s="3">
        <f>ROUND(A1078*Расчет!E1092*0.21/365,2)</f>
        <v>0</v>
      </c>
      <c r="X1078" s="3">
        <f t="shared" si="131"/>
        <v>0</v>
      </c>
      <c r="Y1078" s="3">
        <f>IF(($Q$2-Расчет!X1092)&gt;0,($Q$2-Расчет!X1092),0)</f>
        <v>0</v>
      </c>
      <c r="Z1078" s="3">
        <f t="shared" si="132"/>
        <v>0</v>
      </c>
      <c r="AA1078" s="3">
        <f>IF(IF(Y1078&gt;0,$Q$3-$Q$2,$Q$3-Расчет!X1092)&gt;0,IF(Y1078&gt;0,$Q$3-$Q$2,$Q$3-Расчет!X1092),0)</f>
        <v>0</v>
      </c>
      <c r="AB1078" s="3">
        <f t="shared" si="133"/>
        <v>0</v>
      </c>
      <c r="AC1078" s="3">
        <f>IF(IF(AA1078&gt;0,$Q$4-$Q$3,$Q$4-Расчет!X1092)&gt;0,IF(AA1078&gt;0,$Q$4-$Q$3,$Q$4-Расчет!X1092),0)</f>
        <v>0</v>
      </c>
      <c r="AD1078" s="3">
        <f t="shared" si="134"/>
        <v>0</v>
      </c>
      <c r="AE1078" s="3">
        <f>IF(IF(AC1078&gt;0,$Q$5-$Q$4,$Q$5-Расчет!X1092)&gt;0,IF(AC1078&gt;0,$Q$5-$Q$4,$Q$5-Расчет!X1092),0)</f>
        <v>0</v>
      </c>
      <c r="AF1078" s="3">
        <f t="shared" si="135"/>
        <v>0</v>
      </c>
      <c r="AG1078" s="3">
        <f>IF(IF(AE1078&gt;0,$Q$6-$Q$5,$Q$6-Расчет!X1092)&gt;0,IF(AE1078&gt;0,$Q$6-$Q$5,$Q$6-Расчет!X1092),0)</f>
        <v>0</v>
      </c>
      <c r="AH1078" s="3">
        <f t="shared" si="136"/>
        <v>0</v>
      </c>
    </row>
    <row r="1079" spans="1:34" x14ac:dyDescent="0.25">
      <c r="A1079" s="3">
        <f>IF(Расчет!H1093='ФОРМУЛЫ!'!$B$4,Расчет!G1093*Расчет!$N$28,IF(Расчет!H1093='ФОРМУЛЫ!'!$B$5,Расчет!G1093,IF(Расчет!H1093='ФОРМУЛЫ!'!$B$6,Расчет!G1093*Расчет!$O$28,0)))</f>
        <v>0</v>
      </c>
      <c r="B1079" s="3">
        <f>A1079*Расчет!E1093</f>
        <v>0</v>
      </c>
      <c r="C1079" s="3">
        <f>IF(Расчет!J1093='ФОРМУЛЫ!'!$B$3,Расчет!G1093*Расчет!I1093/100,IF(Расчет!J1093='ФОРМУЛЫ!'!$B$4,Расчет!I1093*Расчет!$N$28,IF(Расчет!J1093='ФОРМУЛЫ!'!$B$5,Расчет!I1093,IF(Расчет!J1093='ФОРМУЛЫ!'!$B$6,Расчет!I1093*Расчет!$O$28,0))))</f>
        <v>0</v>
      </c>
      <c r="D1079" s="3">
        <f>C1079*Расчет!E1093</f>
        <v>0</v>
      </c>
      <c r="E1079" s="3">
        <f t="shared" si="129"/>
        <v>0</v>
      </c>
      <c r="F1079" s="3">
        <f>E1079*Расчет!E1093</f>
        <v>0</v>
      </c>
      <c r="G1079" s="3">
        <f>IF(Расчет!M1093="",'ФОРМУЛЫ!'!E1079*(100+Расчет!$M$28)/100,'ФОРМУЛЫ!'!E1079*(100+Расчет!M1093)/100)</f>
        <v>0</v>
      </c>
      <c r="H1079" s="7">
        <f>IF(Расчет!M1093="",ROUND(Расчет!K1093*(1+Расчет!$M$28/100),0),ROUND(Расчет!K1093*(1+Расчет!M1093/100),0))</f>
        <v>0</v>
      </c>
      <c r="I1079" s="7">
        <f>IF(Расчет!M1093="",(Расчет!$M$28+100)/100,(Расчет!M1093+100)/100)</f>
        <v>1.2</v>
      </c>
      <c r="J1079" s="5">
        <f>IF(Расчет!P1093="",IF($O$16=0,'ФОРМУЛЫ!'!H1079,ROUND(Расчет!K1093*'ФОРМУЛЫ!'!I1079+L1079,0)),Расчет!P1093)</f>
        <v>0</v>
      </c>
      <c r="K1079" s="5">
        <f>J1079*Расчет!E1093</f>
        <v>0</v>
      </c>
      <c r="L1079" s="3">
        <f>IF($O$16=0,0,$M$16*(Расчет!K1093/$O$16))</f>
        <v>0</v>
      </c>
      <c r="O1079" s="3">
        <f>IF(Расчет!P1093=0,Расчет!L1093,0)</f>
        <v>0</v>
      </c>
      <c r="P1079" s="12">
        <f t="shared" si="130"/>
        <v>0</v>
      </c>
      <c r="Q1079" s="3">
        <f>IF(Расчет!H1093='ФОРМУЛЫ!'!$B$5,'ФОРМУЛЫ!'!A1079,0)</f>
        <v>0</v>
      </c>
      <c r="R1079" s="3">
        <f>IF(Расчет!H1093='ФОРМУЛЫ!'!$B$4,'ФОРМУЛЫ!'!A1079,0)</f>
        <v>0</v>
      </c>
      <c r="S1079" s="3">
        <f>IF(Расчет!H1093='ФОРМУЛЫ!'!$B$6,'ФОРМУЛЫ!'!A1079,0)</f>
        <v>0</v>
      </c>
      <c r="T1079" s="5">
        <f>ROUND((IF(Расчет!R1093='ФОРМУЛЫ!'!$E$3,(A1079-A1079/1.18),IF(Расчет!R1093='ФОРМУЛЫ!'!$E$4,0,IF(Расчет!R1093='ФОРМУЛЫ!'!$E$5,(A1079-A1079/1.1),X))))*Расчет!E1093,2)</f>
        <v>0</v>
      </c>
      <c r="U1079" s="3">
        <f>ROUND((IF(Расчет!R1093='ФОРМУЛЫ!'!$E$3,(J1079-J1079/1.18),IF(Расчет!R1093='ФОРМУЛЫ!'!$E$4,0,IF(Расчет!R1093='ФОРМУЛЫ!'!$E$5,(J1079-J1079/1.1),X))))*Расчет!E1093,2)</f>
        <v>0</v>
      </c>
      <c r="V1079" s="3">
        <f>ROUND((J1079-J1079/1.18)*Расчет!E1093,2)</f>
        <v>0</v>
      </c>
      <c r="W1079" s="3">
        <f>ROUND(A1079*Расчет!E1093*0.21/365,2)</f>
        <v>0</v>
      </c>
      <c r="X1079" s="3">
        <f t="shared" si="131"/>
        <v>0</v>
      </c>
      <c r="Y1079" s="3">
        <f>IF(($Q$2-Расчет!X1093)&gt;0,($Q$2-Расчет!X1093),0)</f>
        <v>0</v>
      </c>
      <c r="Z1079" s="3">
        <f t="shared" si="132"/>
        <v>0</v>
      </c>
      <c r="AA1079" s="3">
        <f>IF(IF(Y1079&gt;0,$Q$3-$Q$2,$Q$3-Расчет!X1093)&gt;0,IF(Y1079&gt;0,$Q$3-$Q$2,$Q$3-Расчет!X1093),0)</f>
        <v>0</v>
      </c>
      <c r="AB1079" s="3">
        <f t="shared" si="133"/>
        <v>0</v>
      </c>
      <c r="AC1079" s="3">
        <f>IF(IF(AA1079&gt;0,$Q$4-$Q$3,$Q$4-Расчет!X1093)&gt;0,IF(AA1079&gt;0,$Q$4-$Q$3,$Q$4-Расчет!X1093),0)</f>
        <v>0</v>
      </c>
      <c r="AD1079" s="3">
        <f t="shared" si="134"/>
        <v>0</v>
      </c>
      <c r="AE1079" s="3">
        <f>IF(IF(AC1079&gt;0,$Q$5-$Q$4,$Q$5-Расчет!X1093)&gt;0,IF(AC1079&gt;0,$Q$5-$Q$4,$Q$5-Расчет!X1093),0)</f>
        <v>0</v>
      </c>
      <c r="AF1079" s="3">
        <f t="shared" si="135"/>
        <v>0</v>
      </c>
      <c r="AG1079" s="3">
        <f>IF(IF(AE1079&gt;0,$Q$6-$Q$5,$Q$6-Расчет!X1093)&gt;0,IF(AE1079&gt;0,$Q$6-$Q$5,$Q$6-Расчет!X1093),0)</f>
        <v>0</v>
      </c>
      <c r="AH1079" s="3">
        <f t="shared" si="136"/>
        <v>0</v>
      </c>
    </row>
    <row r="1080" spans="1:34" x14ac:dyDescent="0.25">
      <c r="A1080" s="3">
        <f>IF(Расчет!H1094='ФОРМУЛЫ!'!$B$4,Расчет!G1094*Расчет!$N$28,IF(Расчет!H1094='ФОРМУЛЫ!'!$B$5,Расчет!G1094,IF(Расчет!H1094='ФОРМУЛЫ!'!$B$6,Расчет!G1094*Расчет!$O$28,0)))</f>
        <v>0</v>
      </c>
      <c r="B1080" s="3">
        <f>A1080*Расчет!E1094</f>
        <v>0</v>
      </c>
      <c r="C1080" s="3">
        <f>IF(Расчет!J1094='ФОРМУЛЫ!'!$B$3,Расчет!G1094*Расчет!I1094/100,IF(Расчет!J1094='ФОРМУЛЫ!'!$B$4,Расчет!I1094*Расчет!$N$28,IF(Расчет!J1094='ФОРМУЛЫ!'!$B$5,Расчет!I1094,IF(Расчет!J1094='ФОРМУЛЫ!'!$B$6,Расчет!I1094*Расчет!$O$28,0))))</f>
        <v>0</v>
      </c>
      <c r="D1080" s="3">
        <f>C1080*Расчет!E1094</f>
        <v>0</v>
      </c>
      <c r="E1080" s="3">
        <f t="shared" si="129"/>
        <v>0</v>
      </c>
      <c r="F1080" s="3">
        <f>E1080*Расчет!E1094</f>
        <v>0</v>
      </c>
      <c r="G1080" s="3">
        <f>IF(Расчет!M1094="",'ФОРМУЛЫ!'!E1080*(100+Расчет!$M$28)/100,'ФОРМУЛЫ!'!E1080*(100+Расчет!M1094)/100)</f>
        <v>0</v>
      </c>
      <c r="H1080" s="7">
        <f>IF(Расчет!M1094="",ROUND(Расчет!K1094*(1+Расчет!$M$28/100),0),ROUND(Расчет!K1094*(1+Расчет!M1094/100),0))</f>
        <v>0</v>
      </c>
      <c r="I1080" s="7">
        <f>IF(Расчет!M1094="",(Расчет!$M$28+100)/100,(Расчет!M1094+100)/100)</f>
        <v>1.2</v>
      </c>
      <c r="J1080" s="5">
        <f>IF(Расчет!P1094="",IF($O$16=0,'ФОРМУЛЫ!'!H1080,ROUND(Расчет!K1094*'ФОРМУЛЫ!'!I1080+L1080,0)),Расчет!P1094)</f>
        <v>0</v>
      </c>
      <c r="K1080" s="5">
        <f>J1080*Расчет!E1094</f>
        <v>0</v>
      </c>
      <c r="L1080" s="3">
        <f>IF($O$16=0,0,$M$16*(Расчет!K1094/$O$16))</f>
        <v>0</v>
      </c>
      <c r="O1080" s="3">
        <f>IF(Расчет!P1094=0,Расчет!L1094,0)</f>
        <v>0</v>
      </c>
      <c r="P1080" s="12">
        <f t="shared" si="130"/>
        <v>0</v>
      </c>
      <c r="Q1080" s="3">
        <f>IF(Расчет!H1094='ФОРМУЛЫ!'!$B$5,'ФОРМУЛЫ!'!A1080,0)</f>
        <v>0</v>
      </c>
      <c r="R1080" s="3">
        <f>IF(Расчет!H1094='ФОРМУЛЫ!'!$B$4,'ФОРМУЛЫ!'!A1080,0)</f>
        <v>0</v>
      </c>
      <c r="S1080" s="3">
        <f>IF(Расчет!H1094='ФОРМУЛЫ!'!$B$6,'ФОРМУЛЫ!'!A1080,0)</f>
        <v>0</v>
      </c>
      <c r="T1080" s="5">
        <f>ROUND((IF(Расчет!R1094='ФОРМУЛЫ!'!$E$3,(A1080-A1080/1.18),IF(Расчет!R1094='ФОРМУЛЫ!'!$E$4,0,IF(Расчет!R1094='ФОРМУЛЫ!'!$E$5,(A1080-A1080/1.1),X))))*Расчет!E1094,2)</f>
        <v>0</v>
      </c>
      <c r="U1080" s="3">
        <f>ROUND((IF(Расчет!R1094='ФОРМУЛЫ!'!$E$3,(J1080-J1080/1.18),IF(Расчет!R1094='ФОРМУЛЫ!'!$E$4,0,IF(Расчет!R1094='ФОРМУЛЫ!'!$E$5,(J1080-J1080/1.1),X))))*Расчет!E1094,2)</f>
        <v>0</v>
      </c>
      <c r="V1080" s="3">
        <f>ROUND((J1080-J1080/1.18)*Расчет!E1094,2)</f>
        <v>0</v>
      </c>
      <c r="W1080" s="3">
        <f>ROUND(A1080*Расчет!E1094*0.21/365,2)</f>
        <v>0</v>
      </c>
      <c r="X1080" s="3">
        <f t="shared" si="131"/>
        <v>0</v>
      </c>
      <c r="Y1080" s="3">
        <f>IF(($Q$2-Расчет!X1094)&gt;0,($Q$2-Расчет!X1094),0)</f>
        <v>0</v>
      </c>
      <c r="Z1080" s="3">
        <f t="shared" si="132"/>
        <v>0</v>
      </c>
      <c r="AA1080" s="3">
        <f>IF(IF(Y1080&gt;0,$Q$3-$Q$2,$Q$3-Расчет!X1094)&gt;0,IF(Y1080&gt;0,$Q$3-$Q$2,$Q$3-Расчет!X1094),0)</f>
        <v>0</v>
      </c>
      <c r="AB1080" s="3">
        <f t="shared" si="133"/>
        <v>0</v>
      </c>
      <c r="AC1080" s="3">
        <f>IF(IF(AA1080&gt;0,$Q$4-$Q$3,$Q$4-Расчет!X1094)&gt;0,IF(AA1080&gt;0,$Q$4-$Q$3,$Q$4-Расчет!X1094),0)</f>
        <v>0</v>
      </c>
      <c r="AD1080" s="3">
        <f t="shared" si="134"/>
        <v>0</v>
      </c>
      <c r="AE1080" s="3">
        <f>IF(IF(AC1080&gt;0,$Q$5-$Q$4,$Q$5-Расчет!X1094)&gt;0,IF(AC1080&gt;0,$Q$5-$Q$4,$Q$5-Расчет!X1094),0)</f>
        <v>0</v>
      </c>
      <c r="AF1080" s="3">
        <f t="shared" si="135"/>
        <v>0</v>
      </c>
      <c r="AG1080" s="3">
        <f>IF(IF(AE1080&gt;0,$Q$6-$Q$5,$Q$6-Расчет!X1094)&gt;0,IF(AE1080&gt;0,$Q$6-$Q$5,$Q$6-Расчет!X1094),0)</f>
        <v>0</v>
      </c>
      <c r="AH1080" s="3">
        <f t="shared" si="136"/>
        <v>0</v>
      </c>
    </row>
    <row r="1081" spans="1:34" x14ac:dyDescent="0.25">
      <c r="A1081" s="3">
        <f>IF(Расчет!H1095='ФОРМУЛЫ!'!$B$4,Расчет!G1095*Расчет!$N$28,IF(Расчет!H1095='ФОРМУЛЫ!'!$B$5,Расчет!G1095,IF(Расчет!H1095='ФОРМУЛЫ!'!$B$6,Расчет!G1095*Расчет!$O$28,0)))</f>
        <v>0</v>
      </c>
      <c r="B1081" s="3">
        <f>A1081*Расчет!E1095</f>
        <v>0</v>
      </c>
      <c r="C1081" s="3">
        <f>IF(Расчет!J1095='ФОРМУЛЫ!'!$B$3,Расчет!G1095*Расчет!I1095/100,IF(Расчет!J1095='ФОРМУЛЫ!'!$B$4,Расчет!I1095*Расчет!$N$28,IF(Расчет!J1095='ФОРМУЛЫ!'!$B$5,Расчет!I1095,IF(Расчет!J1095='ФОРМУЛЫ!'!$B$6,Расчет!I1095*Расчет!$O$28,0))))</f>
        <v>0</v>
      </c>
      <c r="D1081" s="3">
        <f>C1081*Расчет!E1095</f>
        <v>0</v>
      </c>
      <c r="E1081" s="3">
        <f t="shared" si="129"/>
        <v>0</v>
      </c>
      <c r="F1081" s="3">
        <f>E1081*Расчет!E1095</f>
        <v>0</v>
      </c>
      <c r="G1081" s="3">
        <f>IF(Расчет!M1095="",'ФОРМУЛЫ!'!E1081*(100+Расчет!$M$28)/100,'ФОРМУЛЫ!'!E1081*(100+Расчет!M1095)/100)</f>
        <v>0</v>
      </c>
      <c r="H1081" s="7">
        <f>IF(Расчет!M1095="",ROUND(Расчет!K1095*(1+Расчет!$M$28/100),0),ROUND(Расчет!K1095*(1+Расчет!M1095/100),0))</f>
        <v>0</v>
      </c>
      <c r="I1081" s="7">
        <f>IF(Расчет!M1095="",(Расчет!$M$28+100)/100,(Расчет!M1095+100)/100)</f>
        <v>1.2</v>
      </c>
      <c r="J1081" s="5">
        <f>IF(Расчет!P1095="",IF($O$16=0,'ФОРМУЛЫ!'!H1081,ROUND(Расчет!K1095*'ФОРМУЛЫ!'!I1081+L1081,0)),Расчет!P1095)</f>
        <v>0</v>
      </c>
      <c r="K1081" s="5">
        <f>J1081*Расчет!E1095</f>
        <v>0</v>
      </c>
      <c r="L1081" s="3">
        <f>IF($O$16=0,0,$M$16*(Расчет!K1095/$O$16))</f>
        <v>0</v>
      </c>
      <c r="O1081" s="3">
        <f>IF(Расчет!P1095=0,Расчет!L1095,0)</f>
        <v>0</v>
      </c>
      <c r="P1081" s="12">
        <f t="shared" si="130"/>
        <v>0</v>
      </c>
      <c r="Q1081" s="3">
        <f>IF(Расчет!H1095='ФОРМУЛЫ!'!$B$5,'ФОРМУЛЫ!'!A1081,0)</f>
        <v>0</v>
      </c>
      <c r="R1081" s="3">
        <f>IF(Расчет!H1095='ФОРМУЛЫ!'!$B$4,'ФОРМУЛЫ!'!A1081,0)</f>
        <v>0</v>
      </c>
      <c r="S1081" s="3">
        <f>IF(Расчет!H1095='ФОРМУЛЫ!'!$B$6,'ФОРМУЛЫ!'!A1081,0)</f>
        <v>0</v>
      </c>
      <c r="T1081" s="5">
        <f>ROUND((IF(Расчет!R1095='ФОРМУЛЫ!'!$E$3,(A1081-A1081/1.18),IF(Расчет!R1095='ФОРМУЛЫ!'!$E$4,0,IF(Расчет!R1095='ФОРМУЛЫ!'!$E$5,(A1081-A1081/1.1),X))))*Расчет!E1095,2)</f>
        <v>0</v>
      </c>
      <c r="U1081" s="3">
        <f>ROUND((IF(Расчет!R1095='ФОРМУЛЫ!'!$E$3,(J1081-J1081/1.18),IF(Расчет!R1095='ФОРМУЛЫ!'!$E$4,0,IF(Расчет!R1095='ФОРМУЛЫ!'!$E$5,(J1081-J1081/1.1),X))))*Расчет!E1095,2)</f>
        <v>0</v>
      </c>
      <c r="V1081" s="3">
        <f>ROUND((J1081-J1081/1.18)*Расчет!E1095,2)</f>
        <v>0</v>
      </c>
      <c r="W1081" s="3">
        <f>ROUND(A1081*Расчет!E1095*0.21/365,2)</f>
        <v>0</v>
      </c>
      <c r="X1081" s="3">
        <f t="shared" si="131"/>
        <v>0</v>
      </c>
      <c r="Y1081" s="3">
        <f>IF(($Q$2-Расчет!X1095)&gt;0,($Q$2-Расчет!X1095),0)</f>
        <v>0</v>
      </c>
      <c r="Z1081" s="3">
        <f t="shared" si="132"/>
        <v>0</v>
      </c>
      <c r="AA1081" s="3">
        <f>IF(IF(Y1081&gt;0,$Q$3-$Q$2,$Q$3-Расчет!X1095)&gt;0,IF(Y1081&gt;0,$Q$3-$Q$2,$Q$3-Расчет!X1095),0)</f>
        <v>0</v>
      </c>
      <c r="AB1081" s="3">
        <f t="shared" si="133"/>
        <v>0</v>
      </c>
      <c r="AC1081" s="3">
        <f>IF(IF(AA1081&gt;0,$Q$4-$Q$3,$Q$4-Расчет!X1095)&gt;0,IF(AA1081&gt;0,$Q$4-$Q$3,$Q$4-Расчет!X1095),0)</f>
        <v>0</v>
      </c>
      <c r="AD1081" s="3">
        <f t="shared" si="134"/>
        <v>0</v>
      </c>
      <c r="AE1081" s="3">
        <f>IF(IF(AC1081&gt;0,$Q$5-$Q$4,$Q$5-Расчет!X1095)&gt;0,IF(AC1081&gt;0,$Q$5-$Q$4,$Q$5-Расчет!X1095),0)</f>
        <v>0</v>
      </c>
      <c r="AF1081" s="3">
        <f t="shared" si="135"/>
        <v>0</v>
      </c>
      <c r="AG1081" s="3">
        <f>IF(IF(AE1081&gt;0,$Q$6-$Q$5,$Q$6-Расчет!X1095)&gt;0,IF(AE1081&gt;0,$Q$6-$Q$5,$Q$6-Расчет!X1095),0)</f>
        <v>0</v>
      </c>
      <c r="AH1081" s="3">
        <f t="shared" si="136"/>
        <v>0</v>
      </c>
    </row>
    <row r="1082" spans="1:34" x14ac:dyDescent="0.25">
      <c r="A1082" s="3">
        <f>IF(Расчет!H1096='ФОРМУЛЫ!'!$B$4,Расчет!G1096*Расчет!$N$28,IF(Расчет!H1096='ФОРМУЛЫ!'!$B$5,Расчет!G1096,IF(Расчет!H1096='ФОРМУЛЫ!'!$B$6,Расчет!G1096*Расчет!$O$28,0)))</f>
        <v>0</v>
      </c>
      <c r="B1082" s="3">
        <f>A1082*Расчет!E1096</f>
        <v>0</v>
      </c>
      <c r="C1082" s="3">
        <f>IF(Расчет!J1096='ФОРМУЛЫ!'!$B$3,Расчет!G1096*Расчет!I1096/100,IF(Расчет!J1096='ФОРМУЛЫ!'!$B$4,Расчет!I1096*Расчет!$N$28,IF(Расчет!J1096='ФОРМУЛЫ!'!$B$5,Расчет!I1096,IF(Расчет!J1096='ФОРМУЛЫ!'!$B$6,Расчет!I1096*Расчет!$O$28,0))))</f>
        <v>0</v>
      </c>
      <c r="D1082" s="3">
        <f>C1082*Расчет!E1096</f>
        <v>0</v>
      </c>
      <c r="E1082" s="3">
        <f t="shared" si="129"/>
        <v>0</v>
      </c>
      <c r="F1082" s="3">
        <f>E1082*Расчет!E1096</f>
        <v>0</v>
      </c>
      <c r="G1082" s="3">
        <f>IF(Расчет!M1096="",'ФОРМУЛЫ!'!E1082*(100+Расчет!$M$28)/100,'ФОРМУЛЫ!'!E1082*(100+Расчет!M1096)/100)</f>
        <v>0</v>
      </c>
      <c r="H1082" s="7">
        <f>IF(Расчет!M1096="",ROUND(Расчет!K1096*(1+Расчет!$M$28/100),0),ROUND(Расчет!K1096*(1+Расчет!M1096/100),0))</f>
        <v>0</v>
      </c>
      <c r="I1082" s="7">
        <f>IF(Расчет!M1096="",(Расчет!$M$28+100)/100,(Расчет!M1096+100)/100)</f>
        <v>1.2</v>
      </c>
      <c r="J1082" s="5">
        <f>IF(Расчет!P1096="",IF($O$16=0,'ФОРМУЛЫ!'!H1082,ROUND(Расчет!K1096*'ФОРМУЛЫ!'!I1082+L1082,0)),Расчет!P1096)</f>
        <v>0</v>
      </c>
      <c r="K1082" s="5">
        <f>J1082*Расчет!E1096</f>
        <v>0</v>
      </c>
      <c r="L1082" s="3">
        <f>IF($O$16=0,0,$M$16*(Расчет!K1096/$O$16))</f>
        <v>0</v>
      </c>
      <c r="O1082" s="3">
        <f>IF(Расчет!P1096=0,Расчет!L1096,0)</f>
        <v>0</v>
      </c>
      <c r="P1082" s="12">
        <f t="shared" si="130"/>
        <v>0</v>
      </c>
      <c r="Q1082" s="3">
        <f>IF(Расчет!H1096='ФОРМУЛЫ!'!$B$5,'ФОРМУЛЫ!'!A1082,0)</f>
        <v>0</v>
      </c>
      <c r="R1082" s="3">
        <f>IF(Расчет!H1096='ФОРМУЛЫ!'!$B$4,'ФОРМУЛЫ!'!A1082,0)</f>
        <v>0</v>
      </c>
      <c r="S1082" s="3">
        <f>IF(Расчет!H1096='ФОРМУЛЫ!'!$B$6,'ФОРМУЛЫ!'!A1082,0)</f>
        <v>0</v>
      </c>
      <c r="T1082" s="5">
        <f>ROUND((IF(Расчет!R1096='ФОРМУЛЫ!'!$E$3,(A1082-A1082/1.18),IF(Расчет!R1096='ФОРМУЛЫ!'!$E$4,0,IF(Расчет!R1096='ФОРМУЛЫ!'!$E$5,(A1082-A1082/1.1),X))))*Расчет!E1096,2)</f>
        <v>0</v>
      </c>
      <c r="U1082" s="3">
        <f>ROUND((IF(Расчет!R1096='ФОРМУЛЫ!'!$E$3,(J1082-J1082/1.18),IF(Расчет!R1096='ФОРМУЛЫ!'!$E$4,0,IF(Расчет!R1096='ФОРМУЛЫ!'!$E$5,(J1082-J1082/1.1),X))))*Расчет!E1096,2)</f>
        <v>0</v>
      </c>
      <c r="V1082" s="3">
        <f>ROUND((J1082-J1082/1.18)*Расчет!E1096,2)</f>
        <v>0</v>
      </c>
      <c r="W1082" s="3">
        <f>ROUND(A1082*Расчет!E1096*0.21/365,2)</f>
        <v>0</v>
      </c>
      <c r="X1082" s="3">
        <f t="shared" si="131"/>
        <v>0</v>
      </c>
      <c r="Y1082" s="3">
        <f>IF(($Q$2-Расчет!X1096)&gt;0,($Q$2-Расчет!X1096),0)</f>
        <v>0</v>
      </c>
      <c r="Z1082" s="3">
        <f t="shared" si="132"/>
        <v>0</v>
      </c>
      <c r="AA1082" s="3">
        <f>IF(IF(Y1082&gt;0,$Q$3-$Q$2,$Q$3-Расчет!X1096)&gt;0,IF(Y1082&gt;0,$Q$3-$Q$2,$Q$3-Расчет!X1096),0)</f>
        <v>0</v>
      </c>
      <c r="AB1082" s="3">
        <f t="shared" si="133"/>
        <v>0</v>
      </c>
      <c r="AC1082" s="3">
        <f>IF(IF(AA1082&gt;0,$Q$4-$Q$3,$Q$4-Расчет!X1096)&gt;0,IF(AA1082&gt;0,$Q$4-$Q$3,$Q$4-Расчет!X1096),0)</f>
        <v>0</v>
      </c>
      <c r="AD1082" s="3">
        <f t="shared" si="134"/>
        <v>0</v>
      </c>
      <c r="AE1082" s="3">
        <f>IF(IF(AC1082&gt;0,$Q$5-$Q$4,$Q$5-Расчет!X1096)&gt;0,IF(AC1082&gt;0,$Q$5-$Q$4,$Q$5-Расчет!X1096),0)</f>
        <v>0</v>
      </c>
      <c r="AF1082" s="3">
        <f t="shared" si="135"/>
        <v>0</v>
      </c>
      <c r="AG1082" s="3">
        <f>IF(IF(AE1082&gt;0,$Q$6-$Q$5,$Q$6-Расчет!X1096)&gt;0,IF(AE1082&gt;0,$Q$6-$Q$5,$Q$6-Расчет!X1096),0)</f>
        <v>0</v>
      </c>
      <c r="AH1082" s="3">
        <f t="shared" si="136"/>
        <v>0</v>
      </c>
    </row>
    <row r="1083" spans="1:34" x14ac:dyDescent="0.25">
      <c r="A1083" s="3">
        <f>IF(Расчет!H1097='ФОРМУЛЫ!'!$B$4,Расчет!G1097*Расчет!$N$28,IF(Расчет!H1097='ФОРМУЛЫ!'!$B$5,Расчет!G1097,IF(Расчет!H1097='ФОРМУЛЫ!'!$B$6,Расчет!G1097*Расчет!$O$28,0)))</f>
        <v>0</v>
      </c>
      <c r="B1083" s="3">
        <f>A1083*Расчет!E1097</f>
        <v>0</v>
      </c>
      <c r="C1083" s="3">
        <f>IF(Расчет!J1097='ФОРМУЛЫ!'!$B$3,Расчет!G1097*Расчет!I1097/100,IF(Расчет!J1097='ФОРМУЛЫ!'!$B$4,Расчет!I1097*Расчет!$N$28,IF(Расчет!J1097='ФОРМУЛЫ!'!$B$5,Расчет!I1097,IF(Расчет!J1097='ФОРМУЛЫ!'!$B$6,Расчет!I1097*Расчет!$O$28,0))))</f>
        <v>0</v>
      </c>
      <c r="D1083" s="3">
        <f>C1083*Расчет!E1097</f>
        <v>0</v>
      </c>
      <c r="E1083" s="3">
        <f t="shared" si="129"/>
        <v>0</v>
      </c>
      <c r="F1083" s="3">
        <f>E1083*Расчет!E1097</f>
        <v>0</v>
      </c>
      <c r="G1083" s="3">
        <f>IF(Расчет!M1097="",'ФОРМУЛЫ!'!E1083*(100+Расчет!$M$28)/100,'ФОРМУЛЫ!'!E1083*(100+Расчет!M1097)/100)</f>
        <v>0</v>
      </c>
      <c r="H1083" s="7">
        <f>IF(Расчет!M1097="",ROUND(Расчет!K1097*(1+Расчет!$M$28/100),0),ROUND(Расчет!K1097*(1+Расчет!M1097/100),0))</f>
        <v>0</v>
      </c>
      <c r="I1083" s="7">
        <f>IF(Расчет!M1097="",(Расчет!$M$28+100)/100,(Расчет!M1097+100)/100)</f>
        <v>1.2</v>
      </c>
      <c r="J1083" s="5">
        <f>IF(Расчет!P1097="",IF($O$16=0,'ФОРМУЛЫ!'!H1083,ROUND(Расчет!K1097*'ФОРМУЛЫ!'!I1083+L1083,0)),Расчет!P1097)</f>
        <v>0</v>
      </c>
      <c r="K1083" s="5">
        <f>J1083*Расчет!E1097</f>
        <v>0</v>
      </c>
      <c r="L1083" s="3">
        <f>IF($O$16=0,0,$M$16*(Расчет!K1097/$O$16))</f>
        <v>0</v>
      </c>
      <c r="O1083" s="3">
        <f>IF(Расчет!P1097=0,Расчет!L1097,0)</f>
        <v>0</v>
      </c>
      <c r="P1083" s="12">
        <f t="shared" si="130"/>
        <v>0</v>
      </c>
      <c r="Q1083" s="3">
        <f>IF(Расчет!H1097='ФОРМУЛЫ!'!$B$5,'ФОРМУЛЫ!'!A1083,0)</f>
        <v>0</v>
      </c>
      <c r="R1083" s="3">
        <f>IF(Расчет!H1097='ФОРМУЛЫ!'!$B$4,'ФОРМУЛЫ!'!A1083,0)</f>
        <v>0</v>
      </c>
      <c r="S1083" s="3">
        <f>IF(Расчет!H1097='ФОРМУЛЫ!'!$B$6,'ФОРМУЛЫ!'!A1083,0)</f>
        <v>0</v>
      </c>
      <c r="T1083" s="5">
        <f>ROUND((IF(Расчет!R1097='ФОРМУЛЫ!'!$E$3,(A1083-A1083/1.18),IF(Расчет!R1097='ФОРМУЛЫ!'!$E$4,0,IF(Расчет!R1097='ФОРМУЛЫ!'!$E$5,(A1083-A1083/1.1),X))))*Расчет!E1097,2)</f>
        <v>0</v>
      </c>
      <c r="U1083" s="3">
        <f>ROUND((IF(Расчет!R1097='ФОРМУЛЫ!'!$E$3,(J1083-J1083/1.18),IF(Расчет!R1097='ФОРМУЛЫ!'!$E$4,0,IF(Расчет!R1097='ФОРМУЛЫ!'!$E$5,(J1083-J1083/1.1),X))))*Расчет!E1097,2)</f>
        <v>0</v>
      </c>
      <c r="V1083" s="3">
        <f>ROUND((J1083-J1083/1.18)*Расчет!E1097,2)</f>
        <v>0</v>
      </c>
      <c r="W1083" s="3">
        <f>ROUND(A1083*Расчет!E1097*0.21/365,2)</f>
        <v>0</v>
      </c>
      <c r="X1083" s="3">
        <f t="shared" si="131"/>
        <v>0</v>
      </c>
      <c r="Y1083" s="3">
        <f>IF(($Q$2-Расчет!X1097)&gt;0,($Q$2-Расчет!X1097),0)</f>
        <v>0</v>
      </c>
      <c r="Z1083" s="3">
        <f t="shared" si="132"/>
        <v>0</v>
      </c>
      <c r="AA1083" s="3">
        <f>IF(IF(Y1083&gt;0,$Q$3-$Q$2,$Q$3-Расчет!X1097)&gt;0,IF(Y1083&gt;0,$Q$3-$Q$2,$Q$3-Расчет!X1097),0)</f>
        <v>0</v>
      </c>
      <c r="AB1083" s="3">
        <f t="shared" si="133"/>
        <v>0</v>
      </c>
      <c r="AC1083" s="3">
        <f>IF(IF(AA1083&gt;0,$Q$4-$Q$3,$Q$4-Расчет!X1097)&gt;0,IF(AA1083&gt;0,$Q$4-$Q$3,$Q$4-Расчет!X1097),0)</f>
        <v>0</v>
      </c>
      <c r="AD1083" s="3">
        <f t="shared" si="134"/>
        <v>0</v>
      </c>
      <c r="AE1083" s="3">
        <f>IF(IF(AC1083&gt;0,$Q$5-$Q$4,$Q$5-Расчет!X1097)&gt;0,IF(AC1083&gt;0,$Q$5-$Q$4,$Q$5-Расчет!X1097),0)</f>
        <v>0</v>
      </c>
      <c r="AF1083" s="3">
        <f t="shared" si="135"/>
        <v>0</v>
      </c>
      <c r="AG1083" s="3">
        <f>IF(IF(AE1083&gt;0,$Q$6-$Q$5,$Q$6-Расчет!X1097)&gt;0,IF(AE1083&gt;0,$Q$6-$Q$5,$Q$6-Расчет!X1097),0)</f>
        <v>0</v>
      </c>
      <c r="AH1083" s="3">
        <f t="shared" si="136"/>
        <v>0</v>
      </c>
    </row>
    <row r="1084" spans="1:34" x14ac:dyDescent="0.25">
      <c r="A1084" s="3">
        <f>IF(Расчет!H1098='ФОРМУЛЫ!'!$B$4,Расчет!G1098*Расчет!$N$28,IF(Расчет!H1098='ФОРМУЛЫ!'!$B$5,Расчет!G1098,IF(Расчет!H1098='ФОРМУЛЫ!'!$B$6,Расчет!G1098*Расчет!$O$28,0)))</f>
        <v>0</v>
      </c>
      <c r="B1084" s="3">
        <f>A1084*Расчет!E1098</f>
        <v>0</v>
      </c>
      <c r="C1084" s="3">
        <f>IF(Расчет!J1098='ФОРМУЛЫ!'!$B$3,Расчет!G1098*Расчет!I1098/100,IF(Расчет!J1098='ФОРМУЛЫ!'!$B$4,Расчет!I1098*Расчет!$N$28,IF(Расчет!J1098='ФОРМУЛЫ!'!$B$5,Расчет!I1098,IF(Расчет!J1098='ФОРМУЛЫ!'!$B$6,Расчет!I1098*Расчет!$O$28,0))))</f>
        <v>0</v>
      </c>
      <c r="D1084" s="3">
        <f>C1084*Расчет!E1098</f>
        <v>0</v>
      </c>
      <c r="E1084" s="3">
        <f t="shared" si="129"/>
        <v>0</v>
      </c>
      <c r="F1084" s="3">
        <f>E1084*Расчет!E1098</f>
        <v>0</v>
      </c>
      <c r="G1084" s="3">
        <f>IF(Расчет!M1098="",'ФОРМУЛЫ!'!E1084*(100+Расчет!$M$28)/100,'ФОРМУЛЫ!'!E1084*(100+Расчет!M1098)/100)</f>
        <v>0</v>
      </c>
      <c r="H1084" s="7">
        <f>IF(Расчет!M1098="",ROUND(Расчет!K1098*(1+Расчет!$M$28/100),0),ROUND(Расчет!K1098*(1+Расчет!M1098/100),0))</f>
        <v>0</v>
      </c>
      <c r="I1084" s="7">
        <f>IF(Расчет!M1098="",(Расчет!$M$28+100)/100,(Расчет!M1098+100)/100)</f>
        <v>1.2</v>
      </c>
      <c r="J1084" s="5">
        <f>IF(Расчет!P1098="",IF($O$16=0,'ФОРМУЛЫ!'!H1084,ROUND(Расчет!K1098*'ФОРМУЛЫ!'!I1084+L1084,0)),Расчет!P1098)</f>
        <v>0</v>
      </c>
      <c r="K1084" s="5">
        <f>J1084*Расчет!E1098</f>
        <v>0</v>
      </c>
      <c r="L1084" s="3">
        <f>IF($O$16=0,0,$M$16*(Расчет!K1098/$O$16))</f>
        <v>0</v>
      </c>
      <c r="O1084" s="3">
        <f>IF(Расчет!P1098=0,Расчет!L1098,0)</f>
        <v>0</v>
      </c>
      <c r="P1084" s="12">
        <f t="shared" si="130"/>
        <v>0</v>
      </c>
      <c r="Q1084" s="3">
        <f>IF(Расчет!H1098='ФОРМУЛЫ!'!$B$5,'ФОРМУЛЫ!'!A1084,0)</f>
        <v>0</v>
      </c>
      <c r="R1084" s="3">
        <f>IF(Расчет!H1098='ФОРМУЛЫ!'!$B$4,'ФОРМУЛЫ!'!A1084,0)</f>
        <v>0</v>
      </c>
      <c r="S1084" s="3">
        <f>IF(Расчет!H1098='ФОРМУЛЫ!'!$B$6,'ФОРМУЛЫ!'!A1084,0)</f>
        <v>0</v>
      </c>
      <c r="T1084" s="5">
        <f>ROUND((IF(Расчет!R1098='ФОРМУЛЫ!'!$E$3,(A1084-A1084/1.18),IF(Расчет!R1098='ФОРМУЛЫ!'!$E$4,0,IF(Расчет!R1098='ФОРМУЛЫ!'!$E$5,(A1084-A1084/1.1),X))))*Расчет!E1098,2)</f>
        <v>0</v>
      </c>
      <c r="U1084" s="3">
        <f>ROUND((IF(Расчет!R1098='ФОРМУЛЫ!'!$E$3,(J1084-J1084/1.18),IF(Расчет!R1098='ФОРМУЛЫ!'!$E$4,0,IF(Расчет!R1098='ФОРМУЛЫ!'!$E$5,(J1084-J1084/1.1),X))))*Расчет!E1098,2)</f>
        <v>0</v>
      </c>
      <c r="V1084" s="3">
        <f>ROUND((J1084-J1084/1.18)*Расчет!E1098,2)</f>
        <v>0</v>
      </c>
      <c r="W1084" s="3">
        <f>ROUND(A1084*Расчет!E1098*0.21/365,2)</f>
        <v>0</v>
      </c>
      <c r="X1084" s="3">
        <f t="shared" si="131"/>
        <v>0</v>
      </c>
      <c r="Y1084" s="3">
        <f>IF(($Q$2-Расчет!X1098)&gt;0,($Q$2-Расчет!X1098),0)</f>
        <v>0</v>
      </c>
      <c r="Z1084" s="3">
        <f t="shared" si="132"/>
        <v>0</v>
      </c>
      <c r="AA1084" s="3">
        <f>IF(IF(Y1084&gt;0,$Q$3-$Q$2,$Q$3-Расчет!X1098)&gt;0,IF(Y1084&gt;0,$Q$3-$Q$2,$Q$3-Расчет!X1098),0)</f>
        <v>0</v>
      </c>
      <c r="AB1084" s="3">
        <f t="shared" si="133"/>
        <v>0</v>
      </c>
      <c r="AC1084" s="3">
        <f>IF(IF(AA1084&gt;0,$Q$4-$Q$3,$Q$4-Расчет!X1098)&gt;0,IF(AA1084&gt;0,$Q$4-$Q$3,$Q$4-Расчет!X1098),0)</f>
        <v>0</v>
      </c>
      <c r="AD1084" s="3">
        <f t="shared" si="134"/>
        <v>0</v>
      </c>
      <c r="AE1084" s="3">
        <f>IF(IF(AC1084&gt;0,$Q$5-$Q$4,$Q$5-Расчет!X1098)&gt;0,IF(AC1084&gt;0,$Q$5-$Q$4,$Q$5-Расчет!X1098),0)</f>
        <v>0</v>
      </c>
      <c r="AF1084" s="3">
        <f t="shared" si="135"/>
        <v>0</v>
      </c>
      <c r="AG1084" s="3">
        <f>IF(IF(AE1084&gt;0,$Q$6-$Q$5,$Q$6-Расчет!X1098)&gt;0,IF(AE1084&gt;0,$Q$6-$Q$5,$Q$6-Расчет!X1098),0)</f>
        <v>0</v>
      </c>
      <c r="AH1084" s="3">
        <f t="shared" si="136"/>
        <v>0</v>
      </c>
    </row>
    <row r="1085" spans="1:34" x14ac:dyDescent="0.25">
      <c r="A1085" s="3">
        <f>IF(Расчет!H1099='ФОРМУЛЫ!'!$B$4,Расчет!G1099*Расчет!$N$28,IF(Расчет!H1099='ФОРМУЛЫ!'!$B$5,Расчет!G1099,IF(Расчет!H1099='ФОРМУЛЫ!'!$B$6,Расчет!G1099*Расчет!$O$28,0)))</f>
        <v>0</v>
      </c>
      <c r="B1085" s="3">
        <f>A1085*Расчет!E1099</f>
        <v>0</v>
      </c>
      <c r="C1085" s="3">
        <f>IF(Расчет!J1099='ФОРМУЛЫ!'!$B$3,Расчет!G1099*Расчет!I1099/100,IF(Расчет!J1099='ФОРМУЛЫ!'!$B$4,Расчет!I1099*Расчет!$N$28,IF(Расчет!J1099='ФОРМУЛЫ!'!$B$5,Расчет!I1099,IF(Расчет!J1099='ФОРМУЛЫ!'!$B$6,Расчет!I1099*Расчет!$O$28,0))))</f>
        <v>0</v>
      </c>
      <c r="D1085" s="3">
        <f>C1085*Расчет!E1099</f>
        <v>0</v>
      </c>
      <c r="E1085" s="3">
        <f t="shared" si="129"/>
        <v>0</v>
      </c>
      <c r="F1085" s="3">
        <f>E1085*Расчет!E1099</f>
        <v>0</v>
      </c>
      <c r="G1085" s="3">
        <f>IF(Расчет!M1099="",'ФОРМУЛЫ!'!E1085*(100+Расчет!$M$28)/100,'ФОРМУЛЫ!'!E1085*(100+Расчет!M1099)/100)</f>
        <v>0</v>
      </c>
      <c r="H1085" s="7">
        <f>IF(Расчет!M1099="",ROUND(Расчет!K1099*(1+Расчет!$M$28/100),0),ROUND(Расчет!K1099*(1+Расчет!M1099/100),0))</f>
        <v>0</v>
      </c>
      <c r="I1085" s="7">
        <f>IF(Расчет!M1099="",(Расчет!$M$28+100)/100,(Расчет!M1099+100)/100)</f>
        <v>1.2</v>
      </c>
      <c r="J1085" s="5">
        <f>IF(Расчет!P1099="",IF($O$16=0,'ФОРМУЛЫ!'!H1085,ROUND(Расчет!K1099*'ФОРМУЛЫ!'!I1085+L1085,0)),Расчет!P1099)</f>
        <v>0</v>
      </c>
      <c r="K1085" s="5">
        <f>J1085*Расчет!E1099</f>
        <v>0</v>
      </c>
      <c r="L1085" s="3">
        <f>IF($O$16=0,0,$M$16*(Расчет!K1099/$O$16))</f>
        <v>0</v>
      </c>
      <c r="O1085" s="3">
        <f>IF(Расчет!P1099=0,Расчет!L1099,0)</f>
        <v>0</v>
      </c>
      <c r="P1085" s="12">
        <f t="shared" si="130"/>
        <v>0</v>
      </c>
      <c r="Q1085" s="3">
        <f>IF(Расчет!H1099='ФОРМУЛЫ!'!$B$5,'ФОРМУЛЫ!'!A1085,0)</f>
        <v>0</v>
      </c>
      <c r="R1085" s="3">
        <f>IF(Расчет!H1099='ФОРМУЛЫ!'!$B$4,'ФОРМУЛЫ!'!A1085,0)</f>
        <v>0</v>
      </c>
      <c r="S1085" s="3">
        <f>IF(Расчет!H1099='ФОРМУЛЫ!'!$B$6,'ФОРМУЛЫ!'!A1085,0)</f>
        <v>0</v>
      </c>
      <c r="T1085" s="5">
        <f>ROUND((IF(Расчет!R1099='ФОРМУЛЫ!'!$E$3,(A1085-A1085/1.18),IF(Расчет!R1099='ФОРМУЛЫ!'!$E$4,0,IF(Расчет!R1099='ФОРМУЛЫ!'!$E$5,(A1085-A1085/1.1),X))))*Расчет!E1099,2)</f>
        <v>0</v>
      </c>
      <c r="U1085" s="3">
        <f>ROUND((IF(Расчет!R1099='ФОРМУЛЫ!'!$E$3,(J1085-J1085/1.18),IF(Расчет!R1099='ФОРМУЛЫ!'!$E$4,0,IF(Расчет!R1099='ФОРМУЛЫ!'!$E$5,(J1085-J1085/1.1),X))))*Расчет!E1099,2)</f>
        <v>0</v>
      </c>
      <c r="V1085" s="3">
        <f>ROUND((J1085-J1085/1.18)*Расчет!E1099,2)</f>
        <v>0</v>
      </c>
      <c r="W1085" s="3">
        <f>ROUND(A1085*Расчет!E1099*0.21/365,2)</f>
        <v>0</v>
      </c>
      <c r="X1085" s="3">
        <f t="shared" si="131"/>
        <v>0</v>
      </c>
      <c r="Y1085" s="3">
        <f>IF(($Q$2-Расчет!X1099)&gt;0,($Q$2-Расчет!X1099),0)</f>
        <v>0</v>
      </c>
      <c r="Z1085" s="3">
        <f t="shared" si="132"/>
        <v>0</v>
      </c>
      <c r="AA1085" s="3">
        <f>IF(IF(Y1085&gt;0,$Q$3-$Q$2,$Q$3-Расчет!X1099)&gt;0,IF(Y1085&gt;0,$Q$3-$Q$2,$Q$3-Расчет!X1099),0)</f>
        <v>0</v>
      </c>
      <c r="AB1085" s="3">
        <f t="shared" si="133"/>
        <v>0</v>
      </c>
      <c r="AC1085" s="3">
        <f>IF(IF(AA1085&gt;0,$Q$4-$Q$3,$Q$4-Расчет!X1099)&gt;0,IF(AA1085&gt;0,$Q$4-$Q$3,$Q$4-Расчет!X1099),0)</f>
        <v>0</v>
      </c>
      <c r="AD1085" s="3">
        <f t="shared" si="134"/>
        <v>0</v>
      </c>
      <c r="AE1085" s="3">
        <f>IF(IF(AC1085&gt;0,$Q$5-$Q$4,$Q$5-Расчет!X1099)&gt;0,IF(AC1085&gt;0,$Q$5-$Q$4,$Q$5-Расчет!X1099),0)</f>
        <v>0</v>
      </c>
      <c r="AF1085" s="3">
        <f t="shared" si="135"/>
        <v>0</v>
      </c>
      <c r="AG1085" s="3">
        <f>IF(IF(AE1085&gt;0,$Q$6-$Q$5,$Q$6-Расчет!X1099)&gt;0,IF(AE1085&gt;0,$Q$6-$Q$5,$Q$6-Расчет!X1099),0)</f>
        <v>0</v>
      </c>
      <c r="AH1085" s="3">
        <f t="shared" si="136"/>
        <v>0</v>
      </c>
    </row>
    <row r="1086" spans="1:34" x14ac:dyDescent="0.25">
      <c r="A1086" s="3">
        <f>IF(Расчет!H1100='ФОРМУЛЫ!'!$B$4,Расчет!G1100*Расчет!$N$28,IF(Расчет!H1100='ФОРМУЛЫ!'!$B$5,Расчет!G1100,IF(Расчет!H1100='ФОРМУЛЫ!'!$B$6,Расчет!G1100*Расчет!$O$28,0)))</f>
        <v>0</v>
      </c>
      <c r="B1086" s="3">
        <f>A1086*Расчет!E1100</f>
        <v>0</v>
      </c>
      <c r="C1086" s="3">
        <f>IF(Расчет!J1100='ФОРМУЛЫ!'!$B$3,Расчет!G1100*Расчет!I1100/100,IF(Расчет!J1100='ФОРМУЛЫ!'!$B$4,Расчет!I1100*Расчет!$N$28,IF(Расчет!J1100='ФОРМУЛЫ!'!$B$5,Расчет!I1100,IF(Расчет!J1100='ФОРМУЛЫ!'!$B$6,Расчет!I1100*Расчет!$O$28,0))))</f>
        <v>0</v>
      </c>
      <c r="D1086" s="3">
        <f>C1086*Расчет!E1100</f>
        <v>0</v>
      </c>
      <c r="E1086" s="3">
        <f t="shared" si="129"/>
        <v>0</v>
      </c>
      <c r="F1086" s="3">
        <f>E1086*Расчет!E1100</f>
        <v>0</v>
      </c>
      <c r="G1086" s="3">
        <f>IF(Расчет!M1100="",'ФОРМУЛЫ!'!E1086*(100+Расчет!$M$28)/100,'ФОРМУЛЫ!'!E1086*(100+Расчет!M1100)/100)</f>
        <v>0</v>
      </c>
      <c r="H1086" s="7">
        <f>IF(Расчет!M1100="",ROUND(Расчет!K1100*(1+Расчет!$M$28/100),0),ROUND(Расчет!K1100*(1+Расчет!M1100/100),0))</f>
        <v>0</v>
      </c>
      <c r="I1086" s="7">
        <f>IF(Расчет!M1100="",(Расчет!$M$28+100)/100,(Расчет!M1100+100)/100)</f>
        <v>1.2</v>
      </c>
      <c r="J1086" s="5">
        <f>IF(Расчет!P1100="",IF($O$16=0,'ФОРМУЛЫ!'!H1086,ROUND(Расчет!K1100*'ФОРМУЛЫ!'!I1086+L1086,0)),Расчет!P1100)</f>
        <v>0</v>
      </c>
      <c r="K1086" s="5">
        <f>J1086*Расчет!E1100</f>
        <v>0</v>
      </c>
      <c r="L1086" s="3">
        <f>IF($O$16=0,0,$M$16*(Расчет!K1100/$O$16))</f>
        <v>0</v>
      </c>
      <c r="O1086" s="3">
        <f>IF(Расчет!P1100=0,Расчет!L1100,0)</f>
        <v>0</v>
      </c>
      <c r="P1086" s="12">
        <f t="shared" si="130"/>
        <v>0</v>
      </c>
      <c r="Q1086" s="3">
        <f>IF(Расчет!H1100='ФОРМУЛЫ!'!$B$5,'ФОРМУЛЫ!'!A1086,0)</f>
        <v>0</v>
      </c>
      <c r="R1086" s="3">
        <f>IF(Расчет!H1100='ФОРМУЛЫ!'!$B$4,'ФОРМУЛЫ!'!A1086,0)</f>
        <v>0</v>
      </c>
      <c r="S1086" s="3">
        <f>IF(Расчет!H1100='ФОРМУЛЫ!'!$B$6,'ФОРМУЛЫ!'!A1086,0)</f>
        <v>0</v>
      </c>
      <c r="T1086" s="5">
        <f>ROUND((IF(Расчет!R1100='ФОРМУЛЫ!'!$E$3,(A1086-A1086/1.18),IF(Расчет!R1100='ФОРМУЛЫ!'!$E$4,0,IF(Расчет!R1100='ФОРМУЛЫ!'!$E$5,(A1086-A1086/1.1),X))))*Расчет!E1100,2)</f>
        <v>0</v>
      </c>
      <c r="U1086" s="3">
        <f>ROUND((IF(Расчет!R1100='ФОРМУЛЫ!'!$E$3,(J1086-J1086/1.18),IF(Расчет!R1100='ФОРМУЛЫ!'!$E$4,0,IF(Расчет!R1100='ФОРМУЛЫ!'!$E$5,(J1086-J1086/1.1),X))))*Расчет!E1100,2)</f>
        <v>0</v>
      </c>
      <c r="V1086" s="3">
        <f>ROUND((J1086-J1086/1.18)*Расчет!E1100,2)</f>
        <v>0</v>
      </c>
      <c r="W1086" s="3">
        <f>ROUND(A1086*Расчет!E1100*0.21/365,2)</f>
        <v>0</v>
      </c>
      <c r="X1086" s="3">
        <f t="shared" si="131"/>
        <v>0</v>
      </c>
      <c r="Y1086" s="3">
        <f>IF(($Q$2-Расчет!X1100)&gt;0,($Q$2-Расчет!X1100),0)</f>
        <v>0</v>
      </c>
      <c r="Z1086" s="3">
        <f t="shared" si="132"/>
        <v>0</v>
      </c>
      <c r="AA1086" s="3">
        <f>IF(IF(Y1086&gt;0,$Q$3-$Q$2,$Q$3-Расчет!X1100)&gt;0,IF(Y1086&gt;0,$Q$3-$Q$2,$Q$3-Расчет!X1100),0)</f>
        <v>0</v>
      </c>
      <c r="AB1086" s="3">
        <f t="shared" si="133"/>
        <v>0</v>
      </c>
      <c r="AC1086" s="3">
        <f>IF(IF(AA1086&gt;0,$Q$4-$Q$3,$Q$4-Расчет!X1100)&gt;0,IF(AA1086&gt;0,$Q$4-$Q$3,$Q$4-Расчет!X1100),0)</f>
        <v>0</v>
      </c>
      <c r="AD1086" s="3">
        <f t="shared" si="134"/>
        <v>0</v>
      </c>
      <c r="AE1086" s="3">
        <f>IF(IF(AC1086&gt;0,$Q$5-$Q$4,$Q$5-Расчет!X1100)&gt;0,IF(AC1086&gt;0,$Q$5-$Q$4,$Q$5-Расчет!X1100),0)</f>
        <v>0</v>
      </c>
      <c r="AF1086" s="3">
        <f t="shared" si="135"/>
        <v>0</v>
      </c>
      <c r="AG1086" s="3">
        <f>IF(IF(AE1086&gt;0,$Q$6-$Q$5,$Q$6-Расчет!X1100)&gt;0,IF(AE1086&gt;0,$Q$6-$Q$5,$Q$6-Расчет!X1100),0)</f>
        <v>0</v>
      </c>
      <c r="AH1086" s="3">
        <f t="shared" si="136"/>
        <v>0</v>
      </c>
    </row>
    <row r="1087" spans="1:34" x14ac:dyDescent="0.25">
      <c r="A1087" s="3">
        <f>IF(Расчет!H1101='ФОРМУЛЫ!'!$B$4,Расчет!G1101*Расчет!$N$28,IF(Расчет!H1101='ФОРМУЛЫ!'!$B$5,Расчет!G1101,IF(Расчет!H1101='ФОРМУЛЫ!'!$B$6,Расчет!G1101*Расчет!$O$28,0)))</f>
        <v>0</v>
      </c>
      <c r="B1087" s="3">
        <f>A1087*Расчет!E1101</f>
        <v>0</v>
      </c>
      <c r="C1087" s="3">
        <f>IF(Расчет!J1101='ФОРМУЛЫ!'!$B$3,Расчет!G1101*Расчет!I1101/100,IF(Расчет!J1101='ФОРМУЛЫ!'!$B$4,Расчет!I1101*Расчет!$N$28,IF(Расчет!J1101='ФОРМУЛЫ!'!$B$5,Расчет!I1101,IF(Расчет!J1101='ФОРМУЛЫ!'!$B$6,Расчет!I1101*Расчет!$O$28,0))))</f>
        <v>0</v>
      </c>
      <c r="D1087" s="3">
        <f>C1087*Расчет!E1101</f>
        <v>0</v>
      </c>
      <c r="E1087" s="3">
        <f t="shared" si="129"/>
        <v>0</v>
      </c>
      <c r="F1087" s="3">
        <f>E1087*Расчет!E1101</f>
        <v>0</v>
      </c>
      <c r="G1087" s="3">
        <f>IF(Расчет!M1101="",'ФОРМУЛЫ!'!E1087*(100+Расчет!$M$28)/100,'ФОРМУЛЫ!'!E1087*(100+Расчет!M1101)/100)</f>
        <v>0</v>
      </c>
      <c r="H1087" s="7">
        <f>IF(Расчет!M1101="",ROUND(Расчет!K1101*(1+Расчет!$M$28/100),0),ROUND(Расчет!K1101*(1+Расчет!M1101/100),0))</f>
        <v>0</v>
      </c>
      <c r="I1087" s="7">
        <f>IF(Расчет!M1101="",(Расчет!$M$28+100)/100,(Расчет!M1101+100)/100)</f>
        <v>1.2</v>
      </c>
      <c r="J1087" s="5">
        <f>IF(Расчет!P1101="",IF($O$16=0,'ФОРМУЛЫ!'!H1087,ROUND(Расчет!K1101*'ФОРМУЛЫ!'!I1087+L1087,0)),Расчет!P1101)</f>
        <v>0</v>
      </c>
      <c r="K1087" s="5">
        <f>J1087*Расчет!E1101</f>
        <v>0</v>
      </c>
      <c r="L1087" s="3">
        <f>IF($O$16=0,0,$M$16*(Расчет!K1101/$O$16))</f>
        <v>0</v>
      </c>
      <c r="O1087" s="3">
        <f>IF(Расчет!P1101=0,Расчет!L1101,0)</f>
        <v>0</v>
      </c>
      <c r="P1087" s="12">
        <f t="shared" si="130"/>
        <v>0</v>
      </c>
      <c r="Q1087" s="3">
        <f>IF(Расчет!H1101='ФОРМУЛЫ!'!$B$5,'ФОРМУЛЫ!'!A1087,0)</f>
        <v>0</v>
      </c>
      <c r="R1087" s="3">
        <f>IF(Расчет!H1101='ФОРМУЛЫ!'!$B$4,'ФОРМУЛЫ!'!A1087,0)</f>
        <v>0</v>
      </c>
      <c r="S1087" s="3">
        <f>IF(Расчет!H1101='ФОРМУЛЫ!'!$B$6,'ФОРМУЛЫ!'!A1087,0)</f>
        <v>0</v>
      </c>
      <c r="T1087" s="5">
        <f>ROUND((IF(Расчет!R1101='ФОРМУЛЫ!'!$E$3,(A1087-A1087/1.18),IF(Расчет!R1101='ФОРМУЛЫ!'!$E$4,0,IF(Расчет!R1101='ФОРМУЛЫ!'!$E$5,(A1087-A1087/1.1),X))))*Расчет!E1101,2)</f>
        <v>0</v>
      </c>
      <c r="U1087" s="3">
        <f>ROUND((IF(Расчет!R1101='ФОРМУЛЫ!'!$E$3,(J1087-J1087/1.18),IF(Расчет!R1101='ФОРМУЛЫ!'!$E$4,0,IF(Расчет!R1101='ФОРМУЛЫ!'!$E$5,(J1087-J1087/1.1),X))))*Расчет!E1101,2)</f>
        <v>0</v>
      </c>
      <c r="V1087" s="3">
        <f>ROUND((J1087-J1087/1.18)*Расчет!E1101,2)</f>
        <v>0</v>
      </c>
      <c r="W1087" s="3">
        <f>ROUND(A1087*Расчет!E1101*0.21/365,2)</f>
        <v>0</v>
      </c>
      <c r="X1087" s="3">
        <f t="shared" si="131"/>
        <v>0</v>
      </c>
      <c r="Y1087" s="3">
        <f>IF(($Q$2-Расчет!X1101)&gt;0,($Q$2-Расчет!X1101),0)</f>
        <v>0</v>
      </c>
      <c r="Z1087" s="3">
        <f t="shared" si="132"/>
        <v>0</v>
      </c>
      <c r="AA1087" s="3">
        <f>IF(IF(Y1087&gt;0,$Q$3-$Q$2,$Q$3-Расчет!X1101)&gt;0,IF(Y1087&gt;0,$Q$3-$Q$2,$Q$3-Расчет!X1101),0)</f>
        <v>0</v>
      </c>
      <c r="AB1087" s="3">
        <f t="shared" si="133"/>
        <v>0</v>
      </c>
      <c r="AC1087" s="3">
        <f>IF(IF(AA1087&gt;0,$Q$4-$Q$3,$Q$4-Расчет!X1101)&gt;0,IF(AA1087&gt;0,$Q$4-$Q$3,$Q$4-Расчет!X1101),0)</f>
        <v>0</v>
      </c>
      <c r="AD1087" s="3">
        <f t="shared" si="134"/>
        <v>0</v>
      </c>
      <c r="AE1087" s="3">
        <f>IF(IF(AC1087&gt;0,$Q$5-$Q$4,$Q$5-Расчет!X1101)&gt;0,IF(AC1087&gt;0,$Q$5-$Q$4,$Q$5-Расчет!X1101),0)</f>
        <v>0</v>
      </c>
      <c r="AF1087" s="3">
        <f t="shared" si="135"/>
        <v>0</v>
      </c>
      <c r="AG1087" s="3">
        <f>IF(IF(AE1087&gt;0,$Q$6-$Q$5,$Q$6-Расчет!X1101)&gt;0,IF(AE1087&gt;0,$Q$6-$Q$5,$Q$6-Расчет!X1101),0)</f>
        <v>0</v>
      </c>
      <c r="AH1087" s="3">
        <f t="shared" si="136"/>
        <v>0</v>
      </c>
    </row>
    <row r="1088" spans="1:34" x14ac:dyDescent="0.25">
      <c r="A1088" s="3">
        <f>IF(Расчет!H1102='ФОРМУЛЫ!'!$B$4,Расчет!G1102*Расчет!$N$28,IF(Расчет!H1102='ФОРМУЛЫ!'!$B$5,Расчет!G1102,IF(Расчет!H1102='ФОРМУЛЫ!'!$B$6,Расчет!G1102*Расчет!$O$28,0)))</f>
        <v>0</v>
      </c>
      <c r="B1088" s="3">
        <f>A1088*Расчет!E1102</f>
        <v>0</v>
      </c>
      <c r="C1088" s="3">
        <f>IF(Расчет!J1102='ФОРМУЛЫ!'!$B$3,Расчет!G1102*Расчет!I1102/100,IF(Расчет!J1102='ФОРМУЛЫ!'!$B$4,Расчет!I1102*Расчет!$N$28,IF(Расчет!J1102='ФОРМУЛЫ!'!$B$5,Расчет!I1102,IF(Расчет!J1102='ФОРМУЛЫ!'!$B$6,Расчет!I1102*Расчет!$O$28,0))))</f>
        <v>0</v>
      </c>
      <c r="D1088" s="3">
        <f>C1088*Расчет!E1102</f>
        <v>0</v>
      </c>
      <c r="E1088" s="3">
        <f t="shared" si="129"/>
        <v>0</v>
      </c>
      <c r="F1088" s="3">
        <f>E1088*Расчет!E1102</f>
        <v>0</v>
      </c>
      <c r="G1088" s="3">
        <f>IF(Расчет!M1102="",'ФОРМУЛЫ!'!E1088*(100+Расчет!$M$28)/100,'ФОРМУЛЫ!'!E1088*(100+Расчет!M1102)/100)</f>
        <v>0</v>
      </c>
      <c r="H1088" s="7">
        <f>IF(Расчет!M1102="",ROUND(Расчет!K1102*(1+Расчет!$M$28/100),0),ROUND(Расчет!K1102*(1+Расчет!M1102/100),0))</f>
        <v>0</v>
      </c>
      <c r="I1088" s="7">
        <f>IF(Расчет!M1102="",(Расчет!$M$28+100)/100,(Расчет!M1102+100)/100)</f>
        <v>1.2</v>
      </c>
      <c r="J1088" s="5">
        <f>IF(Расчет!P1102="",IF($O$16=0,'ФОРМУЛЫ!'!H1088,ROUND(Расчет!K1102*'ФОРМУЛЫ!'!I1088+L1088,0)),Расчет!P1102)</f>
        <v>0</v>
      </c>
      <c r="K1088" s="5">
        <f>J1088*Расчет!E1102</f>
        <v>0</v>
      </c>
      <c r="L1088" s="3">
        <f>IF($O$16=0,0,$M$16*(Расчет!K1102/$O$16))</f>
        <v>0</v>
      </c>
      <c r="O1088" s="3">
        <f>IF(Расчет!P1102=0,Расчет!L1102,0)</f>
        <v>0</v>
      </c>
      <c r="P1088" s="12">
        <f t="shared" si="130"/>
        <v>0</v>
      </c>
      <c r="Q1088" s="3">
        <f>IF(Расчет!H1102='ФОРМУЛЫ!'!$B$5,'ФОРМУЛЫ!'!A1088,0)</f>
        <v>0</v>
      </c>
      <c r="R1088" s="3">
        <f>IF(Расчет!H1102='ФОРМУЛЫ!'!$B$4,'ФОРМУЛЫ!'!A1088,0)</f>
        <v>0</v>
      </c>
      <c r="S1088" s="3">
        <f>IF(Расчет!H1102='ФОРМУЛЫ!'!$B$6,'ФОРМУЛЫ!'!A1088,0)</f>
        <v>0</v>
      </c>
      <c r="T1088" s="5">
        <f>ROUND((IF(Расчет!R1102='ФОРМУЛЫ!'!$E$3,(A1088-A1088/1.18),IF(Расчет!R1102='ФОРМУЛЫ!'!$E$4,0,IF(Расчет!R1102='ФОРМУЛЫ!'!$E$5,(A1088-A1088/1.1),X))))*Расчет!E1102,2)</f>
        <v>0</v>
      </c>
      <c r="U1088" s="3">
        <f>ROUND((IF(Расчет!R1102='ФОРМУЛЫ!'!$E$3,(J1088-J1088/1.18),IF(Расчет!R1102='ФОРМУЛЫ!'!$E$4,0,IF(Расчет!R1102='ФОРМУЛЫ!'!$E$5,(J1088-J1088/1.1),X))))*Расчет!E1102,2)</f>
        <v>0</v>
      </c>
      <c r="V1088" s="3">
        <f>ROUND((J1088-J1088/1.18)*Расчет!E1102,2)</f>
        <v>0</v>
      </c>
      <c r="W1088" s="3">
        <f>ROUND(A1088*Расчет!E1102*0.21/365,2)</f>
        <v>0</v>
      </c>
      <c r="X1088" s="3">
        <f t="shared" si="131"/>
        <v>0</v>
      </c>
      <c r="Y1088" s="3">
        <f>IF(($Q$2-Расчет!X1102)&gt;0,($Q$2-Расчет!X1102),0)</f>
        <v>0</v>
      </c>
      <c r="Z1088" s="3">
        <f t="shared" si="132"/>
        <v>0</v>
      </c>
      <c r="AA1088" s="3">
        <f>IF(IF(Y1088&gt;0,$Q$3-$Q$2,$Q$3-Расчет!X1102)&gt;0,IF(Y1088&gt;0,$Q$3-$Q$2,$Q$3-Расчет!X1102),0)</f>
        <v>0</v>
      </c>
      <c r="AB1088" s="3">
        <f t="shared" si="133"/>
        <v>0</v>
      </c>
      <c r="AC1088" s="3">
        <f>IF(IF(AA1088&gt;0,$Q$4-$Q$3,$Q$4-Расчет!X1102)&gt;0,IF(AA1088&gt;0,$Q$4-$Q$3,$Q$4-Расчет!X1102),0)</f>
        <v>0</v>
      </c>
      <c r="AD1088" s="3">
        <f t="shared" si="134"/>
        <v>0</v>
      </c>
      <c r="AE1088" s="3">
        <f>IF(IF(AC1088&gt;0,$Q$5-$Q$4,$Q$5-Расчет!X1102)&gt;0,IF(AC1088&gt;0,$Q$5-$Q$4,$Q$5-Расчет!X1102),0)</f>
        <v>0</v>
      </c>
      <c r="AF1088" s="3">
        <f t="shared" si="135"/>
        <v>0</v>
      </c>
      <c r="AG1088" s="3">
        <f>IF(IF(AE1088&gt;0,$Q$6-$Q$5,$Q$6-Расчет!X1102)&gt;0,IF(AE1088&gt;0,$Q$6-$Q$5,$Q$6-Расчет!X1102),0)</f>
        <v>0</v>
      </c>
      <c r="AH1088" s="3">
        <f t="shared" si="136"/>
        <v>0</v>
      </c>
    </row>
    <row r="1089" spans="1:34" x14ac:dyDescent="0.25">
      <c r="A1089" s="3">
        <f>IF(Расчет!H1103='ФОРМУЛЫ!'!$B$4,Расчет!G1103*Расчет!$N$28,IF(Расчет!H1103='ФОРМУЛЫ!'!$B$5,Расчет!G1103,IF(Расчет!H1103='ФОРМУЛЫ!'!$B$6,Расчет!G1103*Расчет!$O$28,0)))</f>
        <v>0</v>
      </c>
      <c r="B1089" s="3">
        <f>A1089*Расчет!E1103</f>
        <v>0</v>
      </c>
      <c r="C1089" s="3">
        <f>IF(Расчет!J1103='ФОРМУЛЫ!'!$B$3,Расчет!G1103*Расчет!I1103/100,IF(Расчет!J1103='ФОРМУЛЫ!'!$B$4,Расчет!I1103*Расчет!$N$28,IF(Расчет!J1103='ФОРМУЛЫ!'!$B$5,Расчет!I1103,IF(Расчет!J1103='ФОРМУЛЫ!'!$B$6,Расчет!I1103*Расчет!$O$28,0))))</f>
        <v>0</v>
      </c>
      <c r="D1089" s="3">
        <f>C1089*Расчет!E1103</f>
        <v>0</v>
      </c>
      <c r="E1089" s="3">
        <f t="shared" si="129"/>
        <v>0</v>
      </c>
      <c r="F1089" s="3">
        <f>E1089*Расчет!E1103</f>
        <v>0</v>
      </c>
      <c r="G1089" s="3">
        <f>IF(Расчет!M1103="",'ФОРМУЛЫ!'!E1089*(100+Расчет!$M$28)/100,'ФОРМУЛЫ!'!E1089*(100+Расчет!M1103)/100)</f>
        <v>0</v>
      </c>
      <c r="H1089" s="7">
        <f>IF(Расчет!M1103="",ROUND(Расчет!K1103*(1+Расчет!$M$28/100),0),ROUND(Расчет!K1103*(1+Расчет!M1103/100),0))</f>
        <v>0</v>
      </c>
      <c r="I1089" s="7">
        <f>IF(Расчет!M1103="",(Расчет!$M$28+100)/100,(Расчет!M1103+100)/100)</f>
        <v>1.2</v>
      </c>
      <c r="J1089" s="5">
        <f>IF(Расчет!P1103="",IF($O$16=0,'ФОРМУЛЫ!'!H1089,ROUND(Расчет!K1103*'ФОРМУЛЫ!'!I1089+L1089,0)),Расчет!P1103)</f>
        <v>0</v>
      </c>
      <c r="K1089" s="5">
        <f>J1089*Расчет!E1103</f>
        <v>0</v>
      </c>
      <c r="L1089" s="3">
        <f>IF($O$16=0,0,$M$16*(Расчет!K1103/$O$16))</f>
        <v>0</v>
      </c>
      <c r="O1089" s="3">
        <f>IF(Расчет!P1103=0,Расчет!L1103,0)</f>
        <v>0</v>
      </c>
      <c r="P1089" s="12">
        <f t="shared" si="130"/>
        <v>0</v>
      </c>
      <c r="Q1089" s="3">
        <f>IF(Расчет!H1103='ФОРМУЛЫ!'!$B$5,'ФОРМУЛЫ!'!A1089,0)</f>
        <v>0</v>
      </c>
      <c r="R1089" s="3">
        <f>IF(Расчет!H1103='ФОРМУЛЫ!'!$B$4,'ФОРМУЛЫ!'!A1089,0)</f>
        <v>0</v>
      </c>
      <c r="S1089" s="3">
        <f>IF(Расчет!H1103='ФОРМУЛЫ!'!$B$6,'ФОРМУЛЫ!'!A1089,0)</f>
        <v>0</v>
      </c>
      <c r="T1089" s="5">
        <f>ROUND((IF(Расчет!R1103='ФОРМУЛЫ!'!$E$3,(A1089-A1089/1.18),IF(Расчет!R1103='ФОРМУЛЫ!'!$E$4,0,IF(Расчет!R1103='ФОРМУЛЫ!'!$E$5,(A1089-A1089/1.1),X))))*Расчет!E1103,2)</f>
        <v>0</v>
      </c>
      <c r="U1089" s="3">
        <f>ROUND((IF(Расчет!R1103='ФОРМУЛЫ!'!$E$3,(J1089-J1089/1.18),IF(Расчет!R1103='ФОРМУЛЫ!'!$E$4,0,IF(Расчет!R1103='ФОРМУЛЫ!'!$E$5,(J1089-J1089/1.1),X))))*Расчет!E1103,2)</f>
        <v>0</v>
      </c>
      <c r="V1089" s="3">
        <f>ROUND((J1089-J1089/1.18)*Расчет!E1103,2)</f>
        <v>0</v>
      </c>
      <c r="W1089" s="3">
        <f>ROUND(A1089*Расчет!E1103*0.21/365,2)</f>
        <v>0</v>
      </c>
      <c r="X1089" s="3">
        <f t="shared" si="131"/>
        <v>0</v>
      </c>
      <c r="Y1089" s="3">
        <f>IF(($Q$2-Расчет!X1103)&gt;0,($Q$2-Расчет!X1103),0)</f>
        <v>0</v>
      </c>
      <c r="Z1089" s="3">
        <f t="shared" si="132"/>
        <v>0</v>
      </c>
      <c r="AA1089" s="3">
        <f>IF(IF(Y1089&gt;0,$Q$3-$Q$2,$Q$3-Расчет!X1103)&gt;0,IF(Y1089&gt;0,$Q$3-$Q$2,$Q$3-Расчет!X1103),0)</f>
        <v>0</v>
      </c>
      <c r="AB1089" s="3">
        <f t="shared" si="133"/>
        <v>0</v>
      </c>
      <c r="AC1089" s="3">
        <f>IF(IF(AA1089&gt;0,$Q$4-$Q$3,$Q$4-Расчет!X1103)&gt;0,IF(AA1089&gt;0,$Q$4-$Q$3,$Q$4-Расчет!X1103),0)</f>
        <v>0</v>
      </c>
      <c r="AD1089" s="3">
        <f t="shared" si="134"/>
        <v>0</v>
      </c>
      <c r="AE1089" s="3">
        <f>IF(IF(AC1089&gt;0,$Q$5-$Q$4,$Q$5-Расчет!X1103)&gt;0,IF(AC1089&gt;0,$Q$5-$Q$4,$Q$5-Расчет!X1103),0)</f>
        <v>0</v>
      </c>
      <c r="AF1089" s="3">
        <f t="shared" si="135"/>
        <v>0</v>
      </c>
      <c r="AG1089" s="3">
        <f>IF(IF(AE1089&gt;0,$Q$6-$Q$5,$Q$6-Расчет!X1103)&gt;0,IF(AE1089&gt;0,$Q$6-$Q$5,$Q$6-Расчет!X1103),0)</f>
        <v>0</v>
      </c>
      <c r="AH1089" s="3">
        <f t="shared" si="136"/>
        <v>0</v>
      </c>
    </row>
    <row r="1090" spans="1:34" x14ac:dyDescent="0.25">
      <c r="A1090" s="3">
        <f>IF(Расчет!H1104='ФОРМУЛЫ!'!$B$4,Расчет!G1104*Расчет!$N$28,IF(Расчет!H1104='ФОРМУЛЫ!'!$B$5,Расчет!G1104,IF(Расчет!H1104='ФОРМУЛЫ!'!$B$6,Расчет!G1104*Расчет!$O$28,0)))</f>
        <v>0</v>
      </c>
      <c r="B1090" s="3">
        <f>A1090*Расчет!E1104</f>
        <v>0</v>
      </c>
      <c r="C1090" s="3">
        <f>IF(Расчет!J1104='ФОРМУЛЫ!'!$B$3,Расчет!G1104*Расчет!I1104/100,IF(Расчет!J1104='ФОРМУЛЫ!'!$B$4,Расчет!I1104*Расчет!$N$28,IF(Расчет!J1104='ФОРМУЛЫ!'!$B$5,Расчет!I1104,IF(Расчет!J1104='ФОРМУЛЫ!'!$B$6,Расчет!I1104*Расчет!$O$28,0))))</f>
        <v>0</v>
      </c>
      <c r="D1090" s="3">
        <f>C1090*Расчет!E1104</f>
        <v>0</v>
      </c>
      <c r="E1090" s="3">
        <f t="shared" si="129"/>
        <v>0</v>
      </c>
      <c r="F1090" s="3">
        <f>E1090*Расчет!E1104</f>
        <v>0</v>
      </c>
      <c r="G1090" s="3">
        <f>IF(Расчет!M1104="",'ФОРМУЛЫ!'!E1090*(100+Расчет!$M$28)/100,'ФОРМУЛЫ!'!E1090*(100+Расчет!M1104)/100)</f>
        <v>0</v>
      </c>
      <c r="H1090" s="7">
        <f>IF(Расчет!M1104="",ROUND(Расчет!K1104*(1+Расчет!$M$28/100),0),ROUND(Расчет!K1104*(1+Расчет!M1104/100),0))</f>
        <v>0</v>
      </c>
      <c r="I1090" s="7">
        <f>IF(Расчет!M1104="",(Расчет!$M$28+100)/100,(Расчет!M1104+100)/100)</f>
        <v>1.2</v>
      </c>
      <c r="J1090" s="5">
        <f>IF(Расчет!P1104="",IF($O$16=0,'ФОРМУЛЫ!'!H1090,ROUND(Расчет!K1104*'ФОРМУЛЫ!'!I1090+L1090,0)),Расчет!P1104)</f>
        <v>0</v>
      </c>
      <c r="K1090" s="5">
        <f>J1090*Расчет!E1104</f>
        <v>0</v>
      </c>
      <c r="L1090" s="3">
        <f>IF($O$16=0,0,$M$16*(Расчет!K1104/$O$16))</f>
        <v>0</v>
      </c>
      <c r="O1090" s="3">
        <f>IF(Расчет!P1104=0,Расчет!L1104,0)</f>
        <v>0</v>
      </c>
      <c r="P1090" s="12">
        <f t="shared" si="130"/>
        <v>0</v>
      </c>
      <c r="Q1090" s="3">
        <f>IF(Расчет!H1104='ФОРМУЛЫ!'!$B$5,'ФОРМУЛЫ!'!A1090,0)</f>
        <v>0</v>
      </c>
      <c r="R1090" s="3">
        <f>IF(Расчет!H1104='ФОРМУЛЫ!'!$B$4,'ФОРМУЛЫ!'!A1090,0)</f>
        <v>0</v>
      </c>
      <c r="S1090" s="3">
        <f>IF(Расчет!H1104='ФОРМУЛЫ!'!$B$6,'ФОРМУЛЫ!'!A1090,0)</f>
        <v>0</v>
      </c>
      <c r="T1090" s="5">
        <f>ROUND((IF(Расчет!R1104='ФОРМУЛЫ!'!$E$3,(A1090-A1090/1.18),IF(Расчет!R1104='ФОРМУЛЫ!'!$E$4,0,IF(Расчет!R1104='ФОРМУЛЫ!'!$E$5,(A1090-A1090/1.1),X))))*Расчет!E1104,2)</f>
        <v>0</v>
      </c>
      <c r="U1090" s="3">
        <f>ROUND((IF(Расчет!R1104='ФОРМУЛЫ!'!$E$3,(J1090-J1090/1.18),IF(Расчет!R1104='ФОРМУЛЫ!'!$E$4,0,IF(Расчет!R1104='ФОРМУЛЫ!'!$E$5,(J1090-J1090/1.1),X))))*Расчет!E1104,2)</f>
        <v>0</v>
      </c>
      <c r="V1090" s="3">
        <f>ROUND((J1090-J1090/1.18)*Расчет!E1104,2)</f>
        <v>0</v>
      </c>
      <c r="W1090" s="3">
        <f>ROUND(A1090*Расчет!E1104*0.21/365,2)</f>
        <v>0</v>
      </c>
      <c r="X1090" s="3">
        <f t="shared" si="131"/>
        <v>0</v>
      </c>
      <c r="Y1090" s="3">
        <f>IF(($Q$2-Расчет!X1104)&gt;0,($Q$2-Расчет!X1104),0)</f>
        <v>0</v>
      </c>
      <c r="Z1090" s="3">
        <f t="shared" si="132"/>
        <v>0</v>
      </c>
      <c r="AA1090" s="3">
        <f>IF(IF(Y1090&gt;0,$Q$3-$Q$2,$Q$3-Расчет!X1104)&gt;0,IF(Y1090&gt;0,$Q$3-$Q$2,$Q$3-Расчет!X1104),0)</f>
        <v>0</v>
      </c>
      <c r="AB1090" s="3">
        <f t="shared" si="133"/>
        <v>0</v>
      </c>
      <c r="AC1090" s="3">
        <f>IF(IF(AA1090&gt;0,$Q$4-$Q$3,$Q$4-Расчет!X1104)&gt;0,IF(AA1090&gt;0,$Q$4-$Q$3,$Q$4-Расчет!X1104),0)</f>
        <v>0</v>
      </c>
      <c r="AD1090" s="3">
        <f t="shared" si="134"/>
        <v>0</v>
      </c>
      <c r="AE1090" s="3">
        <f>IF(IF(AC1090&gt;0,$Q$5-$Q$4,$Q$5-Расчет!X1104)&gt;0,IF(AC1090&gt;0,$Q$5-$Q$4,$Q$5-Расчет!X1104),0)</f>
        <v>0</v>
      </c>
      <c r="AF1090" s="3">
        <f t="shared" si="135"/>
        <v>0</v>
      </c>
      <c r="AG1090" s="3">
        <f>IF(IF(AE1090&gt;0,$Q$6-$Q$5,$Q$6-Расчет!X1104)&gt;0,IF(AE1090&gt;0,$Q$6-$Q$5,$Q$6-Расчет!X1104),0)</f>
        <v>0</v>
      </c>
      <c r="AH1090" s="3">
        <f t="shared" si="136"/>
        <v>0</v>
      </c>
    </row>
    <row r="1091" spans="1:34" x14ac:dyDescent="0.25">
      <c r="A1091" s="3">
        <f>IF(Расчет!H1105='ФОРМУЛЫ!'!$B$4,Расчет!G1105*Расчет!$N$28,IF(Расчет!H1105='ФОРМУЛЫ!'!$B$5,Расчет!G1105,IF(Расчет!H1105='ФОРМУЛЫ!'!$B$6,Расчет!G1105*Расчет!$O$28,0)))</f>
        <v>0</v>
      </c>
      <c r="B1091" s="3">
        <f>A1091*Расчет!E1105</f>
        <v>0</v>
      </c>
      <c r="C1091" s="3">
        <f>IF(Расчет!J1105='ФОРМУЛЫ!'!$B$3,Расчет!G1105*Расчет!I1105/100,IF(Расчет!J1105='ФОРМУЛЫ!'!$B$4,Расчет!I1105*Расчет!$N$28,IF(Расчет!J1105='ФОРМУЛЫ!'!$B$5,Расчет!I1105,IF(Расчет!J1105='ФОРМУЛЫ!'!$B$6,Расчет!I1105*Расчет!$O$28,0))))</f>
        <v>0</v>
      </c>
      <c r="D1091" s="3">
        <f>C1091*Расчет!E1105</f>
        <v>0</v>
      </c>
      <c r="E1091" s="3">
        <f t="shared" si="129"/>
        <v>0</v>
      </c>
      <c r="F1091" s="3">
        <f>E1091*Расчет!E1105</f>
        <v>0</v>
      </c>
      <c r="G1091" s="3">
        <f>IF(Расчет!M1105="",'ФОРМУЛЫ!'!E1091*(100+Расчет!$M$28)/100,'ФОРМУЛЫ!'!E1091*(100+Расчет!M1105)/100)</f>
        <v>0</v>
      </c>
      <c r="H1091" s="7">
        <f>IF(Расчет!M1105="",ROUND(Расчет!K1105*(1+Расчет!$M$28/100),0),ROUND(Расчет!K1105*(1+Расчет!M1105/100),0))</f>
        <v>0</v>
      </c>
      <c r="I1091" s="7">
        <f>IF(Расчет!M1105="",(Расчет!$M$28+100)/100,(Расчет!M1105+100)/100)</f>
        <v>1.2</v>
      </c>
      <c r="J1091" s="5">
        <f>IF(Расчет!P1105="",IF($O$16=0,'ФОРМУЛЫ!'!H1091,ROUND(Расчет!K1105*'ФОРМУЛЫ!'!I1091+L1091,0)),Расчет!P1105)</f>
        <v>0</v>
      </c>
      <c r="K1091" s="5">
        <f>J1091*Расчет!E1105</f>
        <v>0</v>
      </c>
      <c r="L1091" s="3">
        <f>IF($O$16=0,0,$M$16*(Расчет!K1105/$O$16))</f>
        <v>0</v>
      </c>
      <c r="O1091" s="3">
        <f>IF(Расчет!P1105=0,Расчет!L1105,0)</f>
        <v>0</v>
      </c>
      <c r="P1091" s="12">
        <f t="shared" si="130"/>
        <v>0</v>
      </c>
      <c r="Q1091" s="3">
        <f>IF(Расчет!H1105='ФОРМУЛЫ!'!$B$5,'ФОРМУЛЫ!'!A1091,0)</f>
        <v>0</v>
      </c>
      <c r="R1091" s="3">
        <f>IF(Расчет!H1105='ФОРМУЛЫ!'!$B$4,'ФОРМУЛЫ!'!A1091,0)</f>
        <v>0</v>
      </c>
      <c r="S1091" s="3">
        <f>IF(Расчет!H1105='ФОРМУЛЫ!'!$B$6,'ФОРМУЛЫ!'!A1091,0)</f>
        <v>0</v>
      </c>
      <c r="T1091" s="5">
        <f>ROUND((IF(Расчет!R1105='ФОРМУЛЫ!'!$E$3,(A1091-A1091/1.18),IF(Расчет!R1105='ФОРМУЛЫ!'!$E$4,0,IF(Расчет!R1105='ФОРМУЛЫ!'!$E$5,(A1091-A1091/1.1),X))))*Расчет!E1105,2)</f>
        <v>0</v>
      </c>
      <c r="U1091" s="3">
        <f>ROUND((IF(Расчет!R1105='ФОРМУЛЫ!'!$E$3,(J1091-J1091/1.18),IF(Расчет!R1105='ФОРМУЛЫ!'!$E$4,0,IF(Расчет!R1105='ФОРМУЛЫ!'!$E$5,(J1091-J1091/1.1),X))))*Расчет!E1105,2)</f>
        <v>0</v>
      </c>
      <c r="V1091" s="3">
        <f>ROUND((J1091-J1091/1.18)*Расчет!E1105,2)</f>
        <v>0</v>
      </c>
      <c r="W1091" s="3">
        <f>ROUND(A1091*Расчет!E1105*0.21/365,2)</f>
        <v>0</v>
      </c>
      <c r="X1091" s="3">
        <f t="shared" si="131"/>
        <v>0</v>
      </c>
      <c r="Y1091" s="3">
        <f>IF(($Q$2-Расчет!X1105)&gt;0,($Q$2-Расчет!X1105),0)</f>
        <v>0</v>
      </c>
      <c r="Z1091" s="3">
        <f t="shared" si="132"/>
        <v>0</v>
      </c>
      <c r="AA1091" s="3">
        <f>IF(IF(Y1091&gt;0,$Q$3-$Q$2,$Q$3-Расчет!X1105)&gt;0,IF(Y1091&gt;0,$Q$3-$Q$2,$Q$3-Расчет!X1105),0)</f>
        <v>0</v>
      </c>
      <c r="AB1091" s="3">
        <f t="shared" si="133"/>
        <v>0</v>
      </c>
      <c r="AC1091" s="3">
        <f>IF(IF(AA1091&gt;0,$Q$4-$Q$3,$Q$4-Расчет!X1105)&gt;0,IF(AA1091&gt;0,$Q$4-$Q$3,$Q$4-Расчет!X1105),0)</f>
        <v>0</v>
      </c>
      <c r="AD1091" s="3">
        <f t="shared" si="134"/>
        <v>0</v>
      </c>
      <c r="AE1091" s="3">
        <f>IF(IF(AC1091&gt;0,$Q$5-$Q$4,$Q$5-Расчет!X1105)&gt;0,IF(AC1091&gt;0,$Q$5-$Q$4,$Q$5-Расчет!X1105),0)</f>
        <v>0</v>
      </c>
      <c r="AF1091" s="3">
        <f t="shared" si="135"/>
        <v>0</v>
      </c>
      <c r="AG1091" s="3">
        <f>IF(IF(AE1091&gt;0,$Q$6-$Q$5,$Q$6-Расчет!X1105)&gt;0,IF(AE1091&gt;0,$Q$6-$Q$5,$Q$6-Расчет!X1105),0)</f>
        <v>0</v>
      </c>
      <c r="AH1091" s="3">
        <f t="shared" si="136"/>
        <v>0</v>
      </c>
    </row>
    <row r="1092" spans="1:34" x14ac:dyDescent="0.25">
      <c r="A1092" s="3">
        <f>IF(Расчет!H1106='ФОРМУЛЫ!'!$B$4,Расчет!G1106*Расчет!$N$28,IF(Расчет!H1106='ФОРМУЛЫ!'!$B$5,Расчет!G1106,IF(Расчет!H1106='ФОРМУЛЫ!'!$B$6,Расчет!G1106*Расчет!$O$28,0)))</f>
        <v>0</v>
      </c>
      <c r="B1092" s="3">
        <f>A1092*Расчет!E1106</f>
        <v>0</v>
      </c>
      <c r="C1092" s="3">
        <f>IF(Расчет!J1106='ФОРМУЛЫ!'!$B$3,Расчет!G1106*Расчет!I1106/100,IF(Расчет!J1106='ФОРМУЛЫ!'!$B$4,Расчет!I1106*Расчет!$N$28,IF(Расчет!J1106='ФОРМУЛЫ!'!$B$5,Расчет!I1106,IF(Расчет!J1106='ФОРМУЛЫ!'!$B$6,Расчет!I1106*Расчет!$O$28,0))))</f>
        <v>0</v>
      </c>
      <c r="D1092" s="3">
        <f>C1092*Расчет!E1106</f>
        <v>0</v>
      </c>
      <c r="E1092" s="3">
        <f t="shared" si="129"/>
        <v>0</v>
      </c>
      <c r="F1092" s="3">
        <f>E1092*Расчет!E1106</f>
        <v>0</v>
      </c>
      <c r="G1092" s="3">
        <f>IF(Расчет!M1106="",'ФОРМУЛЫ!'!E1092*(100+Расчет!$M$28)/100,'ФОРМУЛЫ!'!E1092*(100+Расчет!M1106)/100)</f>
        <v>0</v>
      </c>
      <c r="H1092" s="7">
        <f>IF(Расчет!M1106="",ROUND(Расчет!K1106*(1+Расчет!$M$28/100),0),ROUND(Расчет!K1106*(1+Расчет!M1106/100),0))</f>
        <v>0</v>
      </c>
      <c r="I1092" s="7">
        <f>IF(Расчет!M1106="",(Расчет!$M$28+100)/100,(Расчет!M1106+100)/100)</f>
        <v>1.2</v>
      </c>
      <c r="J1092" s="5">
        <f>IF(Расчет!P1106="",IF($O$16=0,'ФОРМУЛЫ!'!H1092,ROUND(Расчет!K1106*'ФОРМУЛЫ!'!I1092+L1092,0)),Расчет!P1106)</f>
        <v>0</v>
      </c>
      <c r="K1092" s="5">
        <f>J1092*Расчет!E1106</f>
        <v>0</v>
      </c>
      <c r="L1092" s="3">
        <f>IF($O$16=0,0,$M$16*(Расчет!K1106/$O$16))</f>
        <v>0</v>
      </c>
      <c r="O1092" s="3">
        <f>IF(Расчет!P1106=0,Расчет!L1106,0)</f>
        <v>0</v>
      </c>
      <c r="P1092" s="12">
        <f t="shared" si="130"/>
        <v>0</v>
      </c>
      <c r="Q1092" s="3">
        <f>IF(Расчет!H1106='ФОРМУЛЫ!'!$B$5,'ФОРМУЛЫ!'!A1092,0)</f>
        <v>0</v>
      </c>
      <c r="R1092" s="3">
        <f>IF(Расчет!H1106='ФОРМУЛЫ!'!$B$4,'ФОРМУЛЫ!'!A1092,0)</f>
        <v>0</v>
      </c>
      <c r="S1092" s="3">
        <f>IF(Расчет!H1106='ФОРМУЛЫ!'!$B$6,'ФОРМУЛЫ!'!A1092,0)</f>
        <v>0</v>
      </c>
      <c r="T1092" s="5">
        <f>ROUND((IF(Расчет!R1106='ФОРМУЛЫ!'!$E$3,(A1092-A1092/1.18),IF(Расчет!R1106='ФОРМУЛЫ!'!$E$4,0,IF(Расчет!R1106='ФОРМУЛЫ!'!$E$5,(A1092-A1092/1.1),X))))*Расчет!E1106,2)</f>
        <v>0</v>
      </c>
      <c r="U1092" s="3">
        <f>ROUND((IF(Расчет!R1106='ФОРМУЛЫ!'!$E$3,(J1092-J1092/1.18),IF(Расчет!R1106='ФОРМУЛЫ!'!$E$4,0,IF(Расчет!R1106='ФОРМУЛЫ!'!$E$5,(J1092-J1092/1.1),X))))*Расчет!E1106,2)</f>
        <v>0</v>
      </c>
      <c r="V1092" s="3">
        <f>ROUND((J1092-J1092/1.18)*Расчет!E1106,2)</f>
        <v>0</v>
      </c>
      <c r="W1092" s="3">
        <f>ROUND(A1092*Расчет!E1106*0.21/365,2)</f>
        <v>0</v>
      </c>
      <c r="X1092" s="3">
        <f t="shared" si="131"/>
        <v>0</v>
      </c>
      <c r="Y1092" s="3">
        <f>IF(($Q$2-Расчет!X1106)&gt;0,($Q$2-Расчет!X1106),0)</f>
        <v>0</v>
      </c>
      <c r="Z1092" s="3">
        <f t="shared" si="132"/>
        <v>0</v>
      </c>
      <c r="AA1092" s="3">
        <f>IF(IF(Y1092&gt;0,$Q$3-$Q$2,$Q$3-Расчет!X1106)&gt;0,IF(Y1092&gt;0,$Q$3-$Q$2,$Q$3-Расчет!X1106),0)</f>
        <v>0</v>
      </c>
      <c r="AB1092" s="3">
        <f t="shared" si="133"/>
        <v>0</v>
      </c>
      <c r="AC1092" s="3">
        <f>IF(IF(AA1092&gt;0,$Q$4-$Q$3,$Q$4-Расчет!X1106)&gt;0,IF(AA1092&gt;0,$Q$4-$Q$3,$Q$4-Расчет!X1106),0)</f>
        <v>0</v>
      </c>
      <c r="AD1092" s="3">
        <f t="shared" si="134"/>
        <v>0</v>
      </c>
      <c r="AE1092" s="3">
        <f>IF(IF(AC1092&gt;0,$Q$5-$Q$4,$Q$5-Расчет!X1106)&gt;0,IF(AC1092&gt;0,$Q$5-$Q$4,$Q$5-Расчет!X1106),0)</f>
        <v>0</v>
      </c>
      <c r="AF1092" s="3">
        <f t="shared" si="135"/>
        <v>0</v>
      </c>
      <c r="AG1092" s="3">
        <f>IF(IF(AE1092&gt;0,$Q$6-$Q$5,$Q$6-Расчет!X1106)&gt;0,IF(AE1092&gt;0,$Q$6-$Q$5,$Q$6-Расчет!X1106),0)</f>
        <v>0</v>
      </c>
      <c r="AH1092" s="3">
        <f t="shared" si="136"/>
        <v>0</v>
      </c>
    </row>
    <row r="1093" spans="1:34" x14ac:dyDescent="0.25">
      <c r="A1093" s="3">
        <f>IF(Расчет!H1107='ФОРМУЛЫ!'!$B$4,Расчет!G1107*Расчет!$N$28,IF(Расчет!H1107='ФОРМУЛЫ!'!$B$5,Расчет!G1107,IF(Расчет!H1107='ФОРМУЛЫ!'!$B$6,Расчет!G1107*Расчет!$O$28,0)))</f>
        <v>0</v>
      </c>
      <c r="B1093" s="3">
        <f>A1093*Расчет!E1107</f>
        <v>0</v>
      </c>
      <c r="C1093" s="3">
        <f>IF(Расчет!J1107='ФОРМУЛЫ!'!$B$3,Расчет!G1107*Расчет!I1107/100,IF(Расчет!J1107='ФОРМУЛЫ!'!$B$4,Расчет!I1107*Расчет!$N$28,IF(Расчет!J1107='ФОРМУЛЫ!'!$B$5,Расчет!I1107,IF(Расчет!J1107='ФОРМУЛЫ!'!$B$6,Расчет!I1107*Расчет!$O$28,0))))</f>
        <v>0</v>
      </c>
      <c r="D1093" s="3">
        <f>C1093*Расчет!E1107</f>
        <v>0</v>
      </c>
      <c r="E1093" s="3">
        <f t="shared" si="129"/>
        <v>0</v>
      </c>
      <c r="F1093" s="3">
        <f>E1093*Расчет!E1107</f>
        <v>0</v>
      </c>
      <c r="G1093" s="3">
        <f>IF(Расчет!M1107="",'ФОРМУЛЫ!'!E1093*(100+Расчет!$M$28)/100,'ФОРМУЛЫ!'!E1093*(100+Расчет!M1107)/100)</f>
        <v>0</v>
      </c>
      <c r="H1093" s="7">
        <f>IF(Расчет!M1107="",ROUND(Расчет!K1107*(1+Расчет!$M$28/100),0),ROUND(Расчет!K1107*(1+Расчет!M1107/100),0))</f>
        <v>0</v>
      </c>
      <c r="I1093" s="7">
        <f>IF(Расчет!M1107="",(Расчет!$M$28+100)/100,(Расчет!M1107+100)/100)</f>
        <v>1.2</v>
      </c>
      <c r="J1093" s="5">
        <f>IF(Расчет!P1107="",IF($O$16=0,'ФОРМУЛЫ!'!H1093,ROUND(Расчет!K1107*'ФОРМУЛЫ!'!I1093+L1093,0)),Расчет!P1107)</f>
        <v>0</v>
      </c>
      <c r="K1093" s="5">
        <f>J1093*Расчет!E1107</f>
        <v>0</v>
      </c>
      <c r="L1093" s="3">
        <f>IF($O$16=0,0,$M$16*(Расчет!K1107/$O$16))</f>
        <v>0</v>
      </c>
      <c r="O1093" s="3">
        <f>IF(Расчет!P1107=0,Расчет!L1107,0)</f>
        <v>0</v>
      </c>
      <c r="P1093" s="12">
        <f t="shared" si="130"/>
        <v>0</v>
      </c>
      <c r="Q1093" s="3">
        <f>IF(Расчет!H1107='ФОРМУЛЫ!'!$B$5,'ФОРМУЛЫ!'!A1093,0)</f>
        <v>0</v>
      </c>
      <c r="R1093" s="3">
        <f>IF(Расчет!H1107='ФОРМУЛЫ!'!$B$4,'ФОРМУЛЫ!'!A1093,0)</f>
        <v>0</v>
      </c>
      <c r="S1093" s="3">
        <f>IF(Расчет!H1107='ФОРМУЛЫ!'!$B$6,'ФОРМУЛЫ!'!A1093,0)</f>
        <v>0</v>
      </c>
      <c r="T1093" s="5">
        <f>ROUND((IF(Расчет!R1107='ФОРМУЛЫ!'!$E$3,(A1093-A1093/1.18),IF(Расчет!R1107='ФОРМУЛЫ!'!$E$4,0,IF(Расчет!R1107='ФОРМУЛЫ!'!$E$5,(A1093-A1093/1.1),X))))*Расчет!E1107,2)</f>
        <v>0</v>
      </c>
      <c r="U1093" s="3">
        <f>ROUND((IF(Расчет!R1107='ФОРМУЛЫ!'!$E$3,(J1093-J1093/1.18),IF(Расчет!R1107='ФОРМУЛЫ!'!$E$4,0,IF(Расчет!R1107='ФОРМУЛЫ!'!$E$5,(J1093-J1093/1.1),X))))*Расчет!E1107,2)</f>
        <v>0</v>
      </c>
      <c r="V1093" s="3">
        <f>ROUND((J1093-J1093/1.18)*Расчет!E1107,2)</f>
        <v>0</v>
      </c>
      <c r="W1093" s="3">
        <f>ROUND(A1093*Расчет!E1107*0.21/365,2)</f>
        <v>0</v>
      </c>
      <c r="X1093" s="3">
        <f t="shared" si="131"/>
        <v>0</v>
      </c>
      <c r="Y1093" s="3">
        <f>IF(($Q$2-Расчет!X1107)&gt;0,($Q$2-Расчет!X1107),0)</f>
        <v>0</v>
      </c>
      <c r="Z1093" s="3">
        <f t="shared" si="132"/>
        <v>0</v>
      </c>
      <c r="AA1093" s="3">
        <f>IF(IF(Y1093&gt;0,$Q$3-$Q$2,$Q$3-Расчет!X1107)&gt;0,IF(Y1093&gt;0,$Q$3-$Q$2,$Q$3-Расчет!X1107),0)</f>
        <v>0</v>
      </c>
      <c r="AB1093" s="3">
        <f t="shared" si="133"/>
        <v>0</v>
      </c>
      <c r="AC1093" s="3">
        <f>IF(IF(AA1093&gt;0,$Q$4-$Q$3,$Q$4-Расчет!X1107)&gt;0,IF(AA1093&gt;0,$Q$4-$Q$3,$Q$4-Расчет!X1107),0)</f>
        <v>0</v>
      </c>
      <c r="AD1093" s="3">
        <f t="shared" si="134"/>
        <v>0</v>
      </c>
      <c r="AE1093" s="3">
        <f>IF(IF(AC1093&gt;0,$Q$5-$Q$4,$Q$5-Расчет!X1107)&gt;0,IF(AC1093&gt;0,$Q$5-$Q$4,$Q$5-Расчет!X1107),0)</f>
        <v>0</v>
      </c>
      <c r="AF1093" s="3">
        <f t="shared" si="135"/>
        <v>0</v>
      </c>
      <c r="AG1093" s="3">
        <f>IF(IF(AE1093&gt;0,$Q$6-$Q$5,$Q$6-Расчет!X1107)&gt;0,IF(AE1093&gt;0,$Q$6-$Q$5,$Q$6-Расчет!X1107),0)</f>
        <v>0</v>
      </c>
      <c r="AH1093" s="3">
        <f t="shared" si="136"/>
        <v>0</v>
      </c>
    </row>
    <row r="1094" spans="1:34" x14ac:dyDescent="0.25">
      <c r="A1094" s="3">
        <f>IF(Расчет!H1108='ФОРМУЛЫ!'!$B$4,Расчет!G1108*Расчет!$N$28,IF(Расчет!H1108='ФОРМУЛЫ!'!$B$5,Расчет!G1108,IF(Расчет!H1108='ФОРМУЛЫ!'!$B$6,Расчет!G1108*Расчет!$O$28,0)))</f>
        <v>0</v>
      </c>
      <c r="B1094" s="3">
        <f>A1094*Расчет!E1108</f>
        <v>0</v>
      </c>
      <c r="C1094" s="3">
        <f>IF(Расчет!J1108='ФОРМУЛЫ!'!$B$3,Расчет!G1108*Расчет!I1108/100,IF(Расчет!J1108='ФОРМУЛЫ!'!$B$4,Расчет!I1108*Расчет!$N$28,IF(Расчет!J1108='ФОРМУЛЫ!'!$B$5,Расчет!I1108,IF(Расчет!J1108='ФОРМУЛЫ!'!$B$6,Расчет!I1108*Расчет!$O$28,0))))</f>
        <v>0</v>
      </c>
      <c r="D1094" s="3">
        <f>C1094*Расчет!E1108</f>
        <v>0</v>
      </c>
      <c r="E1094" s="3">
        <f t="shared" si="129"/>
        <v>0</v>
      </c>
      <c r="F1094" s="3">
        <f>E1094*Расчет!E1108</f>
        <v>0</v>
      </c>
      <c r="G1094" s="3">
        <f>IF(Расчет!M1108="",'ФОРМУЛЫ!'!E1094*(100+Расчет!$M$28)/100,'ФОРМУЛЫ!'!E1094*(100+Расчет!M1108)/100)</f>
        <v>0</v>
      </c>
      <c r="H1094" s="7">
        <f>IF(Расчет!M1108="",ROUND(Расчет!K1108*(1+Расчет!$M$28/100),0),ROUND(Расчет!K1108*(1+Расчет!M1108/100),0))</f>
        <v>0</v>
      </c>
      <c r="I1094" s="7">
        <f>IF(Расчет!M1108="",(Расчет!$M$28+100)/100,(Расчет!M1108+100)/100)</f>
        <v>1.2</v>
      </c>
      <c r="J1094" s="5">
        <f>IF(Расчет!P1108="",IF($O$16=0,'ФОРМУЛЫ!'!H1094,ROUND(Расчет!K1108*'ФОРМУЛЫ!'!I1094+L1094,0)),Расчет!P1108)</f>
        <v>0</v>
      </c>
      <c r="K1094" s="5">
        <f>J1094*Расчет!E1108</f>
        <v>0</v>
      </c>
      <c r="L1094" s="3">
        <f>IF($O$16=0,0,$M$16*(Расчет!K1108/$O$16))</f>
        <v>0</v>
      </c>
      <c r="O1094" s="3">
        <f>IF(Расчет!P1108=0,Расчет!L1108,0)</f>
        <v>0</v>
      </c>
      <c r="P1094" s="12">
        <f t="shared" si="130"/>
        <v>0</v>
      </c>
      <c r="Q1094" s="3">
        <f>IF(Расчет!H1108='ФОРМУЛЫ!'!$B$5,'ФОРМУЛЫ!'!A1094,0)</f>
        <v>0</v>
      </c>
      <c r="R1094" s="3">
        <f>IF(Расчет!H1108='ФОРМУЛЫ!'!$B$4,'ФОРМУЛЫ!'!A1094,0)</f>
        <v>0</v>
      </c>
      <c r="S1094" s="3">
        <f>IF(Расчет!H1108='ФОРМУЛЫ!'!$B$6,'ФОРМУЛЫ!'!A1094,0)</f>
        <v>0</v>
      </c>
      <c r="T1094" s="5">
        <f>ROUND((IF(Расчет!R1108='ФОРМУЛЫ!'!$E$3,(A1094-A1094/1.18),IF(Расчет!R1108='ФОРМУЛЫ!'!$E$4,0,IF(Расчет!R1108='ФОРМУЛЫ!'!$E$5,(A1094-A1094/1.1),X))))*Расчет!E1108,2)</f>
        <v>0</v>
      </c>
      <c r="U1094" s="3">
        <f>ROUND((IF(Расчет!R1108='ФОРМУЛЫ!'!$E$3,(J1094-J1094/1.18),IF(Расчет!R1108='ФОРМУЛЫ!'!$E$4,0,IF(Расчет!R1108='ФОРМУЛЫ!'!$E$5,(J1094-J1094/1.1),X))))*Расчет!E1108,2)</f>
        <v>0</v>
      </c>
      <c r="V1094" s="3">
        <f>ROUND((J1094-J1094/1.18)*Расчет!E1108,2)</f>
        <v>0</v>
      </c>
      <c r="W1094" s="3">
        <f>ROUND(A1094*Расчет!E1108*0.21/365,2)</f>
        <v>0</v>
      </c>
      <c r="X1094" s="3">
        <f t="shared" si="131"/>
        <v>0</v>
      </c>
      <c r="Y1094" s="3">
        <f>IF(($Q$2-Расчет!X1108)&gt;0,($Q$2-Расчет!X1108),0)</f>
        <v>0</v>
      </c>
      <c r="Z1094" s="3">
        <f t="shared" si="132"/>
        <v>0</v>
      </c>
      <c r="AA1094" s="3">
        <f>IF(IF(Y1094&gt;0,$Q$3-$Q$2,$Q$3-Расчет!X1108)&gt;0,IF(Y1094&gt;0,$Q$3-$Q$2,$Q$3-Расчет!X1108),0)</f>
        <v>0</v>
      </c>
      <c r="AB1094" s="3">
        <f t="shared" si="133"/>
        <v>0</v>
      </c>
      <c r="AC1094" s="3">
        <f>IF(IF(AA1094&gt;0,$Q$4-$Q$3,$Q$4-Расчет!X1108)&gt;0,IF(AA1094&gt;0,$Q$4-$Q$3,$Q$4-Расчет!X1108),0)</f>
        <v>0</v>
      </c>
      <c r="AD1094" s="3">
        <f t="shared" si="134"/>
        <v>0</v>
      </c>
      <c r="AE1094" s="3">
        <f>IF(IF(AC1094&gt;0,$Q$5-$Q$4,$Q$5-Расчет!X1108)&gt;0,IF(AC1094&gt;0,$Q$5-$Q$4,$Q$5-Расчет!X1108),0)</f>
        <v>0</v>
      </c>
      <c r="AF1094" s="3">
        <f t="shared" si="135"/>
        <v>0</v>
      </c>
      <c r="AG1094" s="3">
        <f>IF(IF(AE1094&gt;0,$Q$6-$Q$5,$Q$6-Расчет!X1108)&gt;0,IF(AE1094&gt;0,$Q$6-$Q$5,$Q$6-Расчет!X1108),0)</f>
        <v>0</v>
      </c>
      <c r="AH1094" s="3">
        <f t="shared" si="136"/>
        <v>0</v>
      </c>
    </row>
    <row r="1095" spans="1:34" x14ac:dyDescent="0.25">
      <c r="A1095" s="3">
        <f>IF(Расчет!H1109='ФОРМУЛЫ!'!$B$4,Расчет!G1109*Расчет!$N$28,IF(Расчет!H1109='ФОРМУЛЫ!'!$B$5,Расчет!G1109,IF(Расчет!H1109='ФОРМУЛЫ!'!$B$6,Расчет!G1109*Расчет!$O$28,0)))</f>
        <v>0</v>
      </c>
      <c r="B1095" s="3">
        <f>A1095*Расчет!E1109</f>
        <v>0</v>
      </c>
      <c r="C1095" s="3">
        <f>IF(Расчет!J1109='ФОРМУЛЫ!'!$B$3,Расчет!G1109*Расчет!I1109/100,IF(Расчет!J1109='ФОРМУЛЫ!'!$B$4,Расчет!I1109*Расчет!$N$28,IF(Расчет!J1109='ФОРМУЛЫ!'!$B$5,Расчет!I1109,IF(Расчет!J1109='ФОРМУЛЫ!'!$B$6,Расчет!I1109*Расчет!$O$28,0))))</f>
        <v>0</v>
      </c>
      <c r="D1095" s="3">
        <f>C1095*Расчет!E1109</f>
        <v>0</v>
      </c>
      <c r="E1095" s="3">
        <f t="shared" si="129"/>
        <v>0</v>
      </c>
      <c r="F1095" s="3">
        <f>E1095*Расчет!E1109</f>
        <v>0</v>
      </c>
      <c r="G1095" s="3">
        <f>IF(Расчет!M1109="",'ФОРМУЛЫ!'!E1095*(100+Расчет!$M$28)/100,'ФОРМУЛЫ!'!E1095*(100+Расчет!M1109)/100)</f>
        <v>0</v>
      </c>
      <c r="H1095" s="7">
        <f>IF(Расчет!M1109="",ROUND(Расчет!K1109*(1+Расчет!$M$28/100),0),ROUND(Расчет!K1109*(1+Расчет!M1109/100),0))</f>
        <v>0</v>
      </c>
      <c r="I1095" s="7">
        <f>IF(Расчет!M1109="",(Расчет!$M$28+100)/100,(Расчет!M1109+100)/100)</f>
        <v>1.2</v>
      </c>
      <c r="J1095" s="5">
        <f>IF(Расчет!P1109="",IF($O$16=0,'ФОРМУЛЫ!'!H1095,ROUND(Расчет!K1109*'ФОРМУЛЫ!'!I1095+L1095,0)),Расчет!P1109)</f>
        <v>0</v>
      </c>
      <c r="K1095" s="5">
        <f>J1095*Расчет!E1109</f>
        <v>0</v>
      </c>
      <c r="L1095" s="3">
        <f>IF($O$16=0,0,$M$16*(Расчет!K1109/$O$16))</f>
        <v>0</v>
      </c>
      <c r="O1095" s="3">
        <f>IF(Расчет!P1109=0,Расчет!L1109,0)</f>
        <v>0</v>
      </c>
      <c r="P1095" s="12">
        <f t="shared" si="130"/>
        <v>0</v>
      </c>
      <c r="Q1095" s="3">
        <f>IF(Расчет!H1109='ФОРМУЛЫ!'!$B$5,'ФОРМУЛЫ!'!A1095,0)</f>
        <v>0</v>
      </c>
      <c r="R1095" s="3">
        <f>IF(Расчет!H1109='ФОРМУЛЫ!'!$B$4,'ФОРМУЛЫ!'!A1095,0)</f>
        <v>0</v>
      </c>
      <c r="S1095" s="3">
        <f>IF(Расчет!H1109='ФОРМУЛЫ!'!$B$6,'ФОРМУЛЫ!'!A1095,0)</f>
        <v>0</v>
      </c>
      <c r="T1095" s="5">
        <f>ROUND((IF(Расчет!R1109='ФОРМУЛЫ!'!$E$3,(A1095-A1095/1.18),IF(Расчет!R1109='ФОРМУЛЫ!'!$E$4,0,IF(Расчет!R1109='ФОРМУЛЫ!'!$E$5,(A1095-A1095/1.1),X))))*Расчет!E1109,2)</f>
        <v>0</v>
      </c>
      <c r="U1095" s="3">
        <f>ROUND((IF(Расчет!R1109='ФОРМУЛЫ!'!$E$3,(J1095-J1095/1.18),IF(Расчет!R1109='ФОРМУЛЫ!'!$E$4,0,IF(Расчет!R1109='ФОРМУЛЫ!'!$E$5,(J1095-J1095/1.1),X))))*Расчет!E1109,2)</f>
        <v>0</v>
      </c>
      <c r="V1095" s="3">
        <f>ROUND((J1095-J1095/1.18)*Расчет!E1109,2)</f>
        <v>0</v>
      </c>
      <c r="W1095" s="3">
        <f>ROUND(A1095*Расчет!E1109*0.21/365,2)</f>
        <v>0</v>
      </c>
      <c r="X1095" s="3">
        <f t="shared" si="131"/>
        <v>0</v>
      </c>
      <c r="Y1095" s="3">
        <f>IF(($Q$2-Расчет!X1109)&gt;0,($Q$2-Расчет!X1109),0)</f>
        <v>0</v>
      </c>
      <c r="Z1095" s="3">
        <f t="shared" si="132"/>
        <v>0</v>
      </c>
      <c r="AA1095" s="3">
        <f>IF(IF(Y1095&gt;0,$Q$3-$Q$2,$Q$3-Расчет!X1109)&gt;0,IF(Y1095&gt;0,$Q$3-$Q$2,$Q$3-Расчет!X1109),0)</f>
        <v>0</v>
      </c>
      <c r="AB1095" s="3">
        <f t="shared" si="133"/>
        <v>0</v>
      </c>
      <c r="AC1095" s="3">
        <f>IF(IF(AA1095&gt;0,$Q$4-$Q$3,$Q$4-Расчет!X1109)&gt;0,IF(AA1095&gt;0,$Q$4-$Q$3,$Q$4-Расчет!X1109),0)</f>
        <v>0</v>
      </c>
      <c r="AD1095" s="3">
        <f t="shared" si="134"/>
        <v>0</v>
      </c>
      <c r="AE1095" s="3">
        <f>IF(IF(AC1095&gt;0,$Q$5-$Q$4,$Q$5-Расчет!X1109)&gt;0,IF(AC1095&gt;0,$Q$5-$Q$4,$Q$5-Расчет!X1109),0)</f>
        <v>0</v>
      </c>
      <c r="AF1095" s="3">
        <f t="shared" si="135"/>
        <v>0</v>
      </c>
      <c r="AG1095" s="3">
        <f>IF(IF(AE1095&gt;0,$Q$6-$Q$5,$Q$6-Расчет!X1109)&gt;0,IF(AE1095&gt;0,$Q$6-$Q$5,$Q$6-Расчет!X1109),0)</f>
        <v>0</v>
      </c>
      <c r="AH1095" s="3">
        <f t="shared" si="136"/>
        <v>0</v>
      </c>
    </row>
    <row r="1096" spans="1:34" x14ac:dyDescent="0.25">
      <c r="A1096" s="3">
        <f>IF(Расчет!H1110='ФОРМУЛЫ!'!$B$4,Расчет!G1110*Расчет!$N$28,IF(Расчет!H1110='ФОРМУЛЫ!'!$B$5,Расчет!G1110,IF(Расчет!H1110='ФОРМУЛЫ!'!$B$6,Расчет!G1110*Расчет!$O$28,0)))</f>
        <v>0</v>
      </c>
      <c r="B1096" s="3">
        <f>A1096*Расчет!E1110</f>
        <v>0</v>
      </c>
      <c r="C1096" s="3">
        <f>IF(Расчет!J1110='ФОРМУЛЫ!'!$B$3,Расчет!G1110*Расчет!I1110/100,IF(Расчет!J1110='ФОРМУЛЫ!'!$B$4,Расчет!I1110*Расчет!$N$28,IF(Расчет!J1110='ФОРМУЛЫ!'!$B$5,Расчет!I1110,IF(Расчет!J1110='ФОРМУЛЫ!'!$B$6,Расчет!I1110*Расчет!$O$28,0))))</f>
        <v>0</v>
      </c>
      <c r="D1096" s="3">
        <f>C1096*Расчет!E1110</f>
        <v>0</v>
      </c>
      <c r="E1096" s="3">
        <f t="shared" si="129"/>
        <v>0</v>
      </c>
      <c r="F1096" s="3">
        <f>E1096*Расчет!E1110</f>
        <v>0</v>
      </c>
      <c r="G1096" s="3">
        <f>IF(Расчет!M1110="",'ФОРМУЛЫ!'!E1096*(100+Расчет!$M$28)/100,'ФОРМУЛЫ!'!E1096*(100+Расчет!M1110)/100)</f>
        <v>0</v>
      </c>
      <c r="H1096" s="7">
        <f>IF(Расчет!M1110="",ROUND(Расчет!K1110*(1+Расчет!$M$28/100),0),ROUND(Расчет!K1110*(1+Расчет!M1110/100),0))</f>
        <v>0</v>
      </c>
      <c r="I1096" s="7">
        <f>IF(Расчет!M1110="",(Расчет!$M$28+100)/100,(Расчет!M1110+100)/100)</f>
        <v>1.2</v>
      </c>
      <c r="J1096" s="5">
        <f>IF(Расчет!P1110="",IF($O$16=0,'ФОРМУЛЫ!'!H1096,ROUND(Расчет!K1110*'ФОРМУЛЫ!'!I1096+L1096,0)),Расчет!P1110)</f>
        <v>0</v>
      </c>
      <c r="K1096" s="5">
        <f>J1096*Расчет!E1110</f>
        <v>0</v>
      </c>
      <c r="L1096" s="3">
        <f>IF($O$16=0,0,$M$16*(Расчет!K1110/$O$16))</f>
        <v>0</v>
      </c>
      <c r="O1096" s="3">
        <f>IF(Расчет!P1110=0,Расчет!L1110,0)</f>
        <v>0</v>
      </c>
      <c r="P1096" s="12">
        <f t="shared" si="130"/>
        <v>0</v>
      </c>
      <c r="Q1096" s="3">
        <f>IF(Расчет!H1110='ФОРМУЛЫ!'!$B$5,'ФОРМУЛЫ!'!A1096,0)</f>
        <v>0</v>
      </c>
      <c r="R1096" s="3">
        <f>IF(Расчет!H1110='ФОРМУЛЫ!'!$B$4,'ФОРМУЛЫ!'!A1096,0)</f>
        <v>0</v>
      </c>
      <c r="S1096" s="3">
        <f>IF(Расчет!H1110='ФОРМУЛЫ!'!$B$6,'ФОРМУЛЫ!'!A1096,0)</f>
        <v>0</v>
      </c>
      <c r="T1096" s="5">
        <f>ROUND((IF(Расчет!R1110='ФОРМУЛЫ!'!$E$3,(A1096-A1096/1.18),IF(Расчет!R1110='ФОРМУЛЫ!'!$E$4,0,IF(Расчет!R1110='ФОРМУЛЫ!'!$E$5,(A1096-A1096/1.1),X))))*Расчет!E1110,2)</f>
        <v>0</v>
      </c>
      <c r="U1096" s="3">
        <f>ROUND((IF(Расчет!R1110='ФОРМУЛЫ!'!$E$3,(J1096-J1096/1.18),IF(Расчет!R1110='ФОРМУЛЫ!'!$E$4,0,IF(Расчет!R1110='ФОРМУЛЫ!'!$E$5,(J1096-J1096/1.1),X))))*Расчет!E1110,2)</f>
        <v>0</v>
      </c>
      <c r="V1096" s="3">
        <f>ROUND((J1096-J1096/1.18)*Расчет!E1110,2)</f>
        <v>0</v>
      </c>
      <c r="W1096" s="3">
        <f>ROUND(A1096*Расчет!E1110*0.21/365,2)</f>
        <v>0</v>
      </c>
      <c r="X1096" s="3">
        <f t="shared" si="131"/>
        <v>0</v>
      </c>
      <c r="Y1096" s="3">
        <f>IF(($Q$2-Расчет!X1110)&gt;0,($Q$2-Расчет!X1110),0)</f>
        <v>0</v>
      </c>
      <c r="Z1096" s="3">
        <f t="shared" si="132"/>
        <v>0</v>
      </c>
      <c r="AA1096" s="3">
        <f>IF(IF(Y1096&gt;0,$Q$3-$Q$2,$Q$3-Расчет!X1110)&gt;0,IF(Y1096&gt;0,$Q$3-$Q$2,$Q$3-Расчет!X1110),0)</f>
        <v>0</v>
      </c>
      <c r="AB1096" s="3">
        <f t="shared" si="133"/>
        <v>0</v>
      </c>
      <c r="AC1096" s="3">
        <f>IF(IF(AA1096&gt;0,$Q$4-$Q$3,$Q$4-Расчет!X1110)&gt;0,IF(AA1096&gt;0,$Q$4-$Q$3,$Q$4-Расчет!X1110),0)</f>
        <v>0</v>
      </c>
      <c r="AD1096" s="3">
        <f t="shared" si="134"/>
        <v>0</v>
      </c>
      <c r="AE1096" s="3">
        <f>IF(IF(AC1096&gt;0,$Q$5-$Q$4,$Q$5-Расчет!X1110)&gt;0,IF(AC1096&gt;0,$Q$5-$Q$4,$Q$5-Расчет!X1110),0)</f>
        <v>0</v>
      </c>
      <c r="AF1096" s="3">
        <f t="shared" si="135"/>
        <v>0</v>
      </c>
      <c r="AG1096" s="3">
        <f>IF(IF(AE1096&gt;0,$Q$6-$Q$5,$Q$6-Расчет!X1110)&gt;0,IF(AE1096&gt;0,$Q$6-$Q$5,$Q$6-Расчет!X1110),0)</f>
        <v>0</v>
      </c>
      <c r="AH1096" s="3">
        <f t="shared" si="136"/>
        <v>0</v>
      </c>
    </row>
    <row r="1097" spans="1:34" x14ac:dyDescent="0.25">
      <c r="A1097" s="3">
        <f>IF(Расчет!H1111='ФОРМУЛЫ!'!$B$4,Расчет!G1111*Расчет!$N$28,IF(Расчет!H1111='ФОРМУЛЫ!'!$B$5,Расчет!G1111,IF(Расчет!H1111='ФОРМУЛЫ!'!$B$6,Расчет!G1111*Расчет!$O$28,0)))</f>
        <v>0</v>
      </c>
      <c r="B1097" s="3">
        <f>A1097*Расчет!E1111</f>
        <v>0</v>
      </c>
      <c r="C1097" s="3">
        <f>IF(Расчет!J1111='ФОРМУЛЫ!'!$B$3,Расчет!G1111*Расчет!I1111/100,IF(Расчет!J1111='ФОРМУЛЫ!'!$B$4,Расчет!I1111*Расчет!$N$28,IF(Расчет!J1111='ФОРМУЛЫ!'!$B$5,Расчет!I1111,IF(Расчет!J1111='ФОРМУЛЫ!'!$B$6,Расчет!I1111*Расчет!$O$28,0))))</f>
        <v>0</v>
      </c>
      <c r="D1097" s="3">
        <f>C1097*Расчет!E1111</f>
        <v>0</v>
      </c>
      <c r="E1097" s="3">
        <f t="shared" si="129"/>
        <v>0</v>
      </c>
      <c r="F1097" s="3">
        <f>E1097*Расчет!E1111</f>
        <v>0</v>
      </c>
      <c r="G1097" s="3">
        <f>IF(Расчет!M1111="",'ФОРМУЛЫ!'!E1097*(100+Расчет!$M$28)/100,'ФОРМУЛЫ!'!E1097*(100+Расчет!M1111)/100)</f>
        <v>0</v>
      </c>
      <c r="H1097" s="7">
        <f>IF(Расчет!M1111="",ROUND(Расчет!K1111*(1+Расчет!$M$28/100),0),ROUND(Расчет!K1111*(1+Расчет!M1111/100),0))</f>
        <v>0</v>
      </c>
      <c r="I1097" s="7">
        <f>IF(Расчет!M1111="",(Расчет!$M$28+100)/100,(Расчет!M1111+100)/100)</f>
        <v>1.2</v>
      </c>
      <c r="J1097" s="5">
        <f>IF(Расчет!P1111="",IF($O$16=0,'ФОРМУЛЫ!'!H1097,ROUND(Расчет!K1111*'ФОРМУЛЫ!'!I1097+L1097,0)),Расчет!P1111)</f>
        <v>0</v>
      </c>
      <c r="K1097" s="5">
        <f>J1097*Расчет!E1111</f>
        <v>0</v>
      </c>
      <c r="L1097" s="3">
        <f>IF($O$16=0,0,$M$16*(Расчет!K1111/$O$16))</f>
        <v>0</v>
      </c>
      <c r="O1097" s="3">
        <f>IF(Расчет!P1111=0,Расчет!L1111,0)</f>
        <v>0</v>
      </c>
      <c r="P1097" s="12">
        <f t="shared" si="130"/>
        <v>0</v>
      </c>
      <c r="Q1097" s="3">
        <f>IF(Расчет!H1111='ФОРМУЛЫ!'!$B$5,'ФОРМУЛЫ!'!A1097,0)</f>
        <v>0</v>
      </c>
      <c r="R1097" s="3">
        <f>IF(Расчет!H1111='ФОРМУЛЫ!'!$B$4,'ФОРМУЛЫ!'!A1097,0)</f>
        <v>0</v>
      </c>
      <c r="S1097" s="3">
        <f>IF(Расчет!H1111='ФОРМУЛЫ!'!$B$6,'ФОРМУЛЫ!'!A1097,0)</f>
        <v>0</v>
      </c>
      <c r="T1097" s="5">
        <f>ROUND((IF(Расчет!R1111='ФОРМУЛЫ!'!$E$3,(A1097-A1097/1.18),IF(Расчет!R1111='ФОРМУЛЫ!'!$E$4,0,IF(Расчет!R1111='ФОРМУЛЫ!'!$E$5,(A1097-A1097/1.1),X))))*Расчет!E1111,2)</f>
        <v>0</v>
      </c>
      <c r="U1097" s="3">
        <f>ROUND((IF(Расчет!R1111='ФОРМУЛЫ!'!$E$3,(J1097-J1097/1.18),IF(Расчет!R1111='ФОРМУЛЫ!'!$E$4,0,IF(Расчет!R1111='ФОРМУЛЫ!'!$E$5,(J1097-J1097/1.1),X))))*Расчет!E1111,2)</f>
        <v>0</v>
      </c>
      <c r="V1097" s="3">
        <f>ROUND((J1097-J1097/1.18)*Расчет!E1111,2)</f>
        <v>0</v>
      </c>
      <c r="W1097" s="3">
        <f>ROUND(A1097*Расчет!E1111*0.21/365,2)</f>
        <v>0</v>
      </c>
      <c r="X1097" s="3">
        <f t="shared" si="131"/>
        <v>0</v>
      </c>
      <c r="Y1097" s="3">
        <f>IF(($Q$2-Расчет!X1111)&gt;0,($Q$2-Расчет!X1111),0)</f>
        <v>0</v>
      </c>
      <c r="Z1097" s="3">
        <f t="shared" si="132"/>
        <v>0</v>
      </c>
      <c r="AA1097" s="3">
        <f>IF(IF(Y1097&gt;0,$Q$3-$Q$2,$Q$3-Расчет!X1111)&gt;0,IF(Y1097&gt;0,$Q$3-$Q$2,$Q$3-Расчет!X1111),0)</f>
        <v>0</v>
      </c>
      <c r="AB1097" s="3">
        <f t="shared" si="133"/>
        <v>0</v>
      </c>
      <c r="AC1097" s="3">
        <f>IF(IF(AA1097&gt;0,$Q$4-$Q$3,$Q$4-Расчет!X1111)&gt;0,IF(AA1097&gt;0,$Q$4-$Q$3,$Q$4-Расчет!X1111),0)</f>
        <v>0</v>
      </c>
      <c r="AD1097" s="3">
        <f t="shared" si="134"/>
        <v>0</v>
      </c>
      <c r="AE1097" s="3">
        <f>IF(IF(AC1097&gt;0,$Q$5-$Q$4,$Q$5-Расчет!X1111)&gt;0,IF(AC1097&gt;0,$Q$5-$Q$4,$Q$5-Расчет!X1111),0)</f>
        <v>0</v>
      </c>
      <c r="AF1097" s="3">
        <f t="shared" si="135"/>
        <v>0</v>
      </c>
      <c r="AG1097" s="3">
        <f>IF(IF(AE1097&gt;0,$Q$6-$Q$5,$Q$6-Расчет!X1111)&gt;0,IF(AE1097&gt;0,$Q$6-$Q$5,$Q$6-Расчет!X1111),0)</f>
        <v>0</v>
      </c>
      <c r="AH1097" s="3">
        <f t="shared" si="136"/>
        <v>0</v>
      </c>
    </row>
    <row r="1098" spans="1:34" x14ac:dyDescent="0.25">
      <c r="A1098" s="3">
        <f>IF(Расчет!H1112='ФОРМУЛЫ!'!$B$4,Расчет!G1112*Расчет!$N$28,IF(Расчет!H1112='ФОРМУЛЫ!'!$B$5,Расчет!G1112,IF(Расчет!H1112='ФОРМУЛЫ!'!$B$6,Расчет!G1112*Расчет!$O$28,0)))</f>
        <v>0</v>
      </c>
      <c r="B1098" s="3">
        <f>A1098*Расчет!E1112</f>
        <v>0</v>
      </c>
      <c r="C1098" s="3">
        <f>IF(Расчет!J1112='ФОРМУЛЫ!'!$B$3,Расчет!G1112*Расчет!I1112/100,IF(Расчет!J1112='ФОРМУЛЫ!'!$B$4,Расчет!I1112*Расчет!$N$28,IF(Расчет!J1112='ФОРМУЛЫ!'!$B$5,Расчет!I1112,IF(Расчет!J1112='ФОРМУЛЫ!'!$B$6,Расчет!I1112*Расчет!$O$28,0))))</f>
        <v>0</v>
      </c>
      <c r="D1098" s="3">
        <f>C1098*Расчет!E1112</f>
        <v>0</v>
      </c>
      <c r="E1098" s="3">
        <f t="shared" si="129"/>
        <v>0</v>
      </c>
      <c r="F1098" s="3">
        <f>E1098*Расчет!E1112</f>
        <v>0</v>
      </c>
      <c r="G1098" s="3">
        <f>IF(Расчет!M1112="",'ФОРМУЛЫ!'!E1098*(100+Расчет!$M$28)/100,'ФОРМУЛЫ!'!E1098*(100+Расчет!M1112)/100)</f>
        <v>0</v>
      </c>
      <c r="H1098" s="7">
        <f>IF(Расчет!M1112="",ROUND(Расчет!K1112*(1+Расчет!$M$28/100),0),ROUND(Расчет!K1112*(1+Расчет!M1112/100),0))</f>
        <v>0</v>
      </c>
      <c r="I1098" s="7">
        <f>IF(Расчет!M1112="",(Расчет!$M$28+100)/100,(Расчет!M1112+100)/100)</f>
        <v>1.2</v>
      </c>
      <c r="J1098" s="5">
        <f>IF(Расчет!P1112="",IF($O$16=0,'ФОРМУЛЫ!'!H1098,ROUND(Расчет!K1112*'ФОРМУЛЫ!'!I1098+L1098,0)),Расчет!P1112)</f>
        <v>0</v>
      </c>
      <c r="K1098" s="5">
        <f>J1098*Расчет!E1112</f>
        <v>0</v>
      </c>
      <c r="L1098" s="3">
        <f>IF($O$16=0,0,$M$16*(Расчет!K1112/$O$16))</f>
        <v>0</v>
      </c>
      <c r="O1098" s="3">
        <f>IF(Расчет!P1112=0,Расчет!L1112,0)</f>
        <v>0</v>
      </c>
      <c r="P1098" s="12">
        <f t="shared" si="130"/>
        <v>0</v>
      </c>
      <c r="Q1098" s="3">
        <f>IF(Расчет!H1112='ФОРМУЛЫ!'!$B$5,'ФОРМУЛЫ!'!A1098,0)</f>
        <v>0</v>
      </c>
      <c r="R1098" s="3">
        <f>IF(Расчет!H1112='ФОРМУЛЫ!'!$B$4,'ФОРМУЛЫ!'!A1098,0)</f>
        <v>0</v>
      </c>
      <c r="S1098" s="3">
        <f>IF(Расчет!H1112='ФОРМУЛЫ!'!$B$6,'ФОРМУЛЫ!'!A1098,0)</f>
        <v>0</v>
      </c>
      <c r="T1098" s="5">
        <f>ROUND((IF(Расчет!R1112='ФОРМУЛЫ!'!$E$3,(A1098-A1098/1.18),IF(Расчет!R1112='ФОРМУЛЫ!'!$E$4,0,IF(Расчет!R1112='ФОРМУЛЫ!'!$E$5,(A1098-A1098/1.1),X))))*Расчет!E1112,2)</f>
        <v>0</v>
      </c>
      <c r="U1098" s="3">
        <f>ROUND((IF(Расчет!R1112='ФОРМУЛЫ!'!$E$3,(J1098-J1098/1.18),IF(Расчет!R1112='ФОРМУЛЫ!'!$E$4,0,IF(Расчет!R1112='ФОРМУЛЫ!'!$E$5,(J1098-J1098/1.1),X))))*Расчет!E1112,2)</f>
        <v>0</v>
      </c>
      <c r="V1098" s="3">
        <f>ROUND((J1098-J1098/1.18)*Расчет!E1112,2)</f>
        <v>0</v>
      </c>
      <c r="W1098" s="3">
        <f>ROUND(A1098*Расчет!E1112*0.21/365,2)</f>
        <v>0</v>
      </c>
      <c r="X1098" s="3">
        <f t="shared" si="131"/>
        <v>0</v>
      </c>
      <c r="Y1098" s="3">
        <f>IF(($Q$2-Расчет!X1112)&gt;0,($Q$2-Расчет!X1112),0)</f>
        <v>0</v>
      </c>
      <c r="Z1098" s="3">
        <f t="shared" si="132"/>
        <v>0</v>
      </c>
      <c r="AA1098" s="3">
        <f>IF(IF(Y1098&gt;0,$Q$3-$Q$2,$Q$3-Расчет!X1112)&gt;0,IF(Y1098&gt;0,$Q$3-$Q$2,$Q$3-Расчет!X1112),0)</f>
        <v>0</v>
      </c>
      <c r="AB1098" s="3">
        <f t="shared" si="133"/>
        <v>0</v>
      </c>
      <c r="AC1098" s="3">
        <f>IF(IF(AA1098&gt;0,$Q$4-$Q$3,$Q$4-Расчет!X1112)&gt;0,IF(AA1098&gt;0,$Q$4-$Q$3,$Q$4-Расчет!X1112),0)</f>
        <v>0</v>
      </c>
      <c r="AD1098" s="3">
        <f t="shared" si="134"/>
        <v>0</v>
      </c>
      <c r="AE1098" s="3">
        <f>IF(IF(AC1098&gt;0,$Q$5-$Q$4,$Q$5-Расчет!X1112)&gt;0,IF(AC1098&gt;0,$Q$5-$Q$4,$Q$5-Расчет!X1112),0)</f>
        <v>0</v>
      </c>
      <c r="AF1098" s="3">
        <f t="shared" si="135"/>
        <v>0</v>
      </c>
      <c r="AG1098" s="3">
        <f>IF(IF(AE1098&gt;0,$Q$6-$Q$5,$Q$6-Расчет!X1112)&gt;0,IF(AE1098&gt;0,$Q$6-$Q$5,$Q$6-Расчет!X1112),0)</f>
        <v>0</v>
      </c>
      <c r="AH1098" s="3">
        <f t="shared" si="136"/>
        <v>0</v>
      </c>
    </row>
    <row r="1099" spans="1:34" x14ac:dyDescent="0.25">
      <c r="A1099" s="3">
        <f>IF(Расчет!H1113='ФОРМУЛЫ!'!$B$4,Расчет!G1113*Расчет!$N$28,IF(Расчет!H1113='ФОРМУЛЫ!'!$B$5,Расчет!G1113,IF(Расчет!H1113='ФОРМУЛЫ!'!$B$6,Расчет!G1113*Расчет!$O$28,0)))</f>
        <v>0</v>
      </c>
      <c r="B1099" s="3">
        <f>A1099*Расчет!E1113</f>
        <v>0</v>
      </c>
      <c r="C1099" s="3">
        <f>IF(Расчет!J1113='ФОРМУЛЫ!'!$B$3,Расчет!G1113*Расчет!I1113/100,IF(Расчет!J1113='ФОРМУЛЫ!'!$B$4,Расчет!I1113*Расчет!$N$28,IF(Расчет!J1113='ФОРМУЛЫ!'!$B$5,Расчет!I1113,IF(Расчет!J1113='ФОРМУЛЫ!'!$B$6,Расчет!I1113*Расчет!$O$28,0))))</f>
        <v>0</v>
      </c>
      <c r="D1099" s="3">
        <f>C1099*Расчет!E1113</f>
        <v>0</v>
      </c>
      <c r="E1099" s="3">
        <f t="shared" si="129"/>
        <v>0</v>
      </c>
      <c r="F1099" s="3">
        <f>E1099*Расчет!E1113</f>
        <v>0</v>
      </c>
      <c r="G1099" s="3">
        <f>IF(Расчет!M1113="",'ФОРМУЛЫ!'!E1099*(100+Расчет!$M$28)/100,'ФОРМУЛЫ!'!E1099*(100+Расчет!M1113)/100)</f>
        <v>0</v>
      </c>
      <c r="H1099" s="7">
        <f>IF(Расчет!M1113="",ROUND(Расчет!K1113*(1+Расчет!$M$28/100),0),ROUND(Расчет!K1113*(1+Расчет!M1113/100),0))</f>
        <v>0</v>
      </c>
      <c r="I1099" s="7">
        <f>IF(Расчет!M1113="",(Расчет!$M$28+100)/100,(Расчет!M1113+100)/100)</f>
        <v>1.2</v>
      </c>
      <c r="J1099" s="5">
        <f>IF(Расчет!P1113="",IF($O$16=0,'ФОРМУЛЫ!'!H1099,ROUND(Расчет!K1113*'ФОРМУЛЫ!'!I1099+L1099,0)),Расчет!P1113)</f>
        <v>0</v>
      </c>
      <c r="K1099" s="5">
        <f>J1099*Расчет!E1113</f>
        <v>0</v>
      </c>
      <c r="L1099" s="3">
        <f>IF($O$16=0,0,$M$16*(Расчет!K1113/$O$16))</f>
        <v>0</v>
      </c>
      <c r="O1099" s="3">
        <f>IF(Расчет!P1113=0,Расчет!L1113,0)</f>
        <v>0</v>
      </c>
      <c r="P1099" s="12">
        <f t="shared" si="130"/>
        <v>0</v>
      </c>
      <c r="Q1099" s="3">
        <f>IF(Расчет!H1113='ФОРМУЛЫ!'!$B$5,'ФОРМУЛЫ!'!A1099,0)</f>
        <v>0</v>
      </c>
      <c r="R1099" s="3">
        <f>IF(Расчет!H1113='ФОРМУЛЫ!'!$B$4,'ФОРМУЛЫ!'!A1099,0)</f>
        <v>0</v>
      </c>
      <c r="S1099" s="3">
        <f>IF(Расчет!H1113='ФОРМУЛЫ!'!$B$6,'ФОРМУЛЫ!'!A1099,0)</f>
        <v>0</v>
      </c>
      <c r="T1099" s="5">
        <f>ROUND((IF(Расчет!R1113='ФОРМУЛЫ!'!$E$3,(A1099-A1099/1.18),IF(Расчет!R1113='ФОРМУЛЫ!'!$E$4,0,IF(Расчет!R1113='ФОРМУЛЫ!'!$E$5,(A1099-A1099/1.1),X))))*Расчет!E1113,2)</f>
        <v>0</v>
      </c>
      <c r="U1099" s="3">
        <f>ROUND((IF(Расчет!R1113='ФОРМУЛЫ!'!$E$3,(J1099-J1099/1.18),IF(Расчет!R1113='ФОРМУЛЫ!'!$E$4,0,IF(Расчет!R1113='ФОРМУЛЫ!'!$E$5,(J1099-J1099/1.1),X))))*Расчет!E1113,2)</f>
        <v>0</v>
      </c>
      <c r="V1099" s="3">
        <f>ROUND((J1099-J1099/1.18)*Расчет!E1113,2)</f>
        <v>0</v>
      </c>
      <c r="W1099" s="3">
        <f>ROUND(A1099*Расчет!E1113*0.21/365,2)</f>
        <v>0</v>
      </c>
      <c r="X1099" s="3">
        <f t="shared" si="131"/>
        <v>0</v>
      </c>
      <c r="Y1099" s="3">
        <f>IF(($Q$2-Расчет!X1113)&gt;0,($Q$2-Расчет!X1113),0)</f>
        <v>0</v>
      </c>
      <c r="Z1099" s="3">
        <f t="shared" si="132"/>
        <v>0</v>
      </c>
      <c r="AA1099" s="3">
        <f>IF(IF(Y1099&gt;0,$Q$3-$Q$2,$Q$3-Расчет!X1113)&gt;0,IF(Y1099&gt;0,$Q$3-$Q$2,$Q$3-Расчет!X1113),0)</f>
        <v>0</v>
      </c>
      <c r="AB1099" s="3">
        <f t="shared" si="133"/>
        <v>0</v>
      </c>
      <c r="AC1099" s="3">
        <f>IF(IF(AA1099&gt;0,$Q$4-$Q$3,$Q$4-Расчет!X1113)&gt;0,IF(AA1099&gt;0,$Q$4-$Q$3,$Q$4-Расчет!X1113),0)</f>
        <v>0</v>
      </c>
      <c r="AD1099" s="3">
        <f t="shared" si="134"/>
        <v>0</v>
      </c>
      <c r="AE1099" s="3">
        <f>IF(IF(AC1099&gt;0,$Q$5-$Q$4,$Q$5-Расчет!X1113)&gt;0,IF(AC1099&gt;0,$Q$5-$Q$4,$Q$5-Расчет!X1113),0)</f>
        <v>0</v>
      </c>
      <c r="AF1099" s="3">
        <f t="shared" si="135"/>
        <v>0</v>
      </c>
      <c r="AG1099" s="3">
        <f>IF(IF(AE1099&gt;0,$Q$6-$Q$5,$Q$6-Расчет!X1113)&gt;0,IF(AE1099&gt;0,$Q$6-$Q$5,$Q$6-Расчет!X1113),0)</f>
        <v>0</v>
      </c>
      <c r="AH1099" s="3">
        <f t="shared" si="136"/>
        <v>0</v>
      </c>
    </row>
    <row r="1100" spans="1:34" x14ac:dyDescent="0.25">
      <c r="A1100" s="3">
        <f>IF(Расчет!H1114='ФОРМУЛЫ!'!$B$4,Расчет!G1114*Расчет!$N$28,IF(Расчет!H1114='ФОРМУЛЫ!'!$B$5,Расчет!G1114,IF(Расчет!H1114='ФОРМУЛЫ!'!$B$6,Расчет!G1114*Расчет!$O$28,0)))</f>
        <v>0</v>
      </c>
      <c r="B1100" s="3">
        <f>A1100*Расчет!E1114</f>
        <v>0</v>
      </c>
      <c r="C1100" s="3">
        <f>IF(Расчет!J1114='ФОРМУЛЫ!'!$B$3,Расчет!G1114*Расчет!I1114/100,IF(Расчет!J1114='ФОРМУЛЫ!'!$B$4,Расчет!I1114*Расчет!$N$28,IF(Расчет!J1114='ФОРМУЛЫ!'!$B$5,Расчет!I1114,IF(Расчет!J1114='ФОРМУЛЫ!'!$B$6,Расчет!I1114*Расчет!$O$28,0))))</f>
        <v>0</v>
      </c>
      <c r="D1100" s="3">
        <f>C1100*Расчет!E1114</f>
        <v>0</v>
      </c>
      <c r="E1100" s="3">
        <f t="shared" si="129"/>
        <v>0</v>
      </c>
      <c r="F1100" s="3">
        <f>E1100*Расчет!E1114</f>
        <v>0</v>
      </c>
      <c r="G1100" s="3">
        <f>IF(Расчет!M1114="",'ФОРМУЛЫ!'!E1100*(100+Расчет!$M$28)/100,'ФОРМУЛЫ!'!E1100*(100+Расчет!M1114)/100)</f>
        <v>0</v>
      </c>
      <c r="H1100" s="7">
        <f>IF(Расчет!M1114="",ROUND(Расчет!K1114*(1+Расчет!$M$28/100),0),ROUND(Расчет!K1114*(1+Расчет!M1114/100),0))</f>
        <v>0</v>
      </c>
      <c r="I1100" s="7">
        <f>IF(Расчет!M1114="",(Расчет!$M$28+100)/100,(Расчет!M1114+100)/100)</f>
        <v>1.2</v>
      </c>
      <c r="J1100" s="5">
        <f>IF(Расчет!P1114="",IF($O$16=0,'ФОРМУЛЫ!'!H1100,ROUND(Расчет!K1114*'ФОРМУЛЫ!'!I1100+L1100,0)),Расчет!P1114)</f>
        <v>0</v>
      </c>
      <c r="K1100" s="5">
        <f>J1100*Расчет!E1114</f>
        <v>0</v>
      </c>
      <c r="L1100" s="3">
        <f>IF($O$16=0,0,$M$16*(Расчет!K1114/$O$16))</f>
        <v>0</v>
      </c>
      <c r="O1100" s="3">
        <f>IF(Расчет!P1114=0,Расчет!L1114,0)</f>
        <v>0</v>
      </c>
      <c r="P1100" s="12">
        <f t="shared" si="130"/>
        <v>0</v>
      </c>
      <c r="Q1100" s="3">
        <f>IF(Расчет!H1114='ФОРМУЛЫ!'!$B$5,'ФОРМУЛЫ!'!A1100,0)</f>
        <v>0</v>
      </c>
      <c r="R1100" s="3">
        <f>IF(Расчет!H1114='ФОРМУЛЫ!'!$B$4,'ФОРМУЛЫ!'!A1100,0)</f>
        <v>0</v>
      </c>
      <c r="S1100" s="3">
        <f>IF(Расчет!H1114='ФОРМУЛЫ!'!$B$6,'ФОРМУЛЫ!'!A1100,0)</f>
        <v>0</v>
      </c>
      <c r="T1100" s="5">
        <f>ROUND((IF(Расчет!R1114='ФОРМУЛЫ!'!$E$3,(A1100-A1100/1.18),IF(Расчет!R1114='ФОРМУЛЫ!'!$E$4,0,IF(Расчет!R1114='ФОРМУЛЫ!'!$E$5,(A1100-A1100/1.1),X))))*Расчет!E1114,2)</f>
        <v>0</v>
      </c>
      <c r="U1100" s="3">
        <f>ROUND((IF(Расчет!R1114='ФОРМУЛЫ!'!$E$3,(J1100-J1100/1.18),IF(Расчет!R1114='ФОРМУЛЫ!'!$E$4,0,IF(Расчет!R1114='ФОРМУЛЫ!'!$E$5,(J1100-J1100/1.1),X))))*Расчет!E1114,2)</f>
        <v>0</v>
      </c>
      <c r="V1100" s="3">
        <f>ROUND((J1100-J1100/1.18)*Расчет!E1114,2)</f>
        <v>0</v>
      </c>
      <c r="W1100" s="3">
        <f>ROUND(A1100*Расчет!E1114*0.21/365,2)</f>
        <v>0</v>
      </c>
      <c r="X1100" s="3">
        <f t="shared" si="131"/>
        <v>0</v>
      </c>
      <c r="Y1100" s="3">
        <f>IF(($Q$2-Расчет!X1114)&gt;0,($Q$2-Расчет!X1114),0)</f>
        <v>0</v>
      </c>
      <c r="Z1100" s="3">
        <f t="shared" si="132"/>
        <v>0</v>
      </c>
      <c r="AA1100" s="3">
        <f>IF(IF(Y1100&gt;0,$Q$3-$Q$2,$Q$3-Расчет!X1114)&gt;0,IF(Y1100&gt;0,$Q$3-$Q$2,$Q$3-Расчет!X1114),0)</f>
        <v>0</v>
      </c>
      <c r="AB1100" s="3">
        <f t="shared" si="133"/>
        <v>0</v>
      </c>
      <c r="AC1100" s="3">
        <f>IF(IF(AA1100&gt;0,$Q$4-$Q$3,$Q$4-Расчет!X1114)&gt;0,IF(AA1100&gt;0,$Q$4-$Q$3,$Q$4-Расчет!X1114),0)</f>
        <v>0</v>
      </c>
      <c r="AD1100" s="3">
        <f t="shared" si="134"/>
        <v>0</v>
      </c>
      <c r="AE1100" s="3">
        <f>IF(IF(AC1100&gt;0,$Q$5-$Q$4,$Q$5-Расчет!X1114)&gt;0,IF(AC1100&gt;0,$Q$5-$Q$4,$Q$5-Расчет!X1114),0)</f>
        <v>0</v>
      </c>
      <c r="AF1100" s="3">
        <f t="shared" si="135"/>
        <v>0</v>
      </c>
      <c r="AG1100" s="3">
        <f>IF(IF(AE1100&gt;0,$Q$6-$Q$5,$Q$6-Расчет!X1114)&gt;0,IF(AE1100&gt;0,$Q$6-$Q$5,$Q$6-Расчет!X1114),0)</f>
        <v>0</v>
      </c>
      <c r="AH1100" s="3">
        <f t="shared" si="136"/>
        <v>0</v>
      </c>
    </row>
    <row r="1101" spans="1:34" x14ac:dyDescent="0.25">
      <c r="A1101" s="3">
        <f>IF(Расчет!H1115='ФОРМУЛЫ!'!$B$4,Расчет!G1115*Расчет!$N$28,IF(Расчет!H1115='ФОРМУЛЫ!'!$B$5,Расчет!G1115,IF(Расчет!H1115='ФОРМУЛЫ!'!$B$6,Расчет!G1115*Расчет!$O$28,0)))</f>
        <v>0</v>
      </c>
      <c r="B1101" s="3">
        <f>A1101*Расчет!E1115</f>
        <v>0</v>
      </c>
      <c r="C1101" s="3">
        <f>IF(Расчет!J1115='ФОРМУЛЫ!'!$B$3,Расчет!G1115*Расчет!I1115/100,IF(Расчет!J1115='ФОРМУЛЫ!'!$B$4,Расчет!I1115*Расчет!$N$28,IF(Расчет!J1115='ФОРМУЛЫ!'!$B$5,Расчет!I1115,IF(Расчет!J1115='ФОРМУЛЫ!'!$B$6,Расчет!I1115*Расчет!$O$28,0))))</f>
        <v>0</v>
      </c>
      <c r="D1101" s="3">
        <f>C1101*Расчет!E1115</f>
        <v>0</v>
      </c>
      <c r="E1101" s="3">
        <f t="shared" si="129"/>
        <v>0</v>
      </c>
      <c r="F1101" s="3">
        <f>E1101*Расчет!E1115</f>
        <v>0</v>
      </c>
      <c r="G1101" s="3">
        <f>IF(Расчет!M1115="",'ФОРМУЛЫ!'!E1101*(100+Расчет!$M$28)/100,'ФОРМУЛЫ!'!E1101*(100+Расчет!M1115)/100)</f>
        <v>0</v>
      </c>
      <c r="H1101" s="7">
        <f>IF(Расчет!M1115="",ROUND(Расчет!K1115*(1+Расчет!$M$28/100),0),ROUND(Расчет!K1115*(1+Расчет!M1115/100),0))</f>
        <v>0</v>
      </c>
      <c r="I1101" s="7">
        <f>IF(Расчет!M1115="",(Расчет!$M$28+100)/100,(Расчет!M1115+100)/100)</f>
        <v>1.2</v>
      </c>
      <c r="J1101" s="5">
        <f>IF(Расчет!P1115="",IF($O$16=0,'ФОРМУЛЫ!'!H1101,ROUND(Расчет!K1115*'ФОРМУЛЫ!'!I1101+L1101,0)),Расчет!P1115)</f>
        <v>0</v>
      </c>
      <c r="K1101" s="5">
        <f>J1101*Расчет!E1115</f>
        <v>0</v>
      </c>
      <c r="L1101" s="3">
        <f>IF($O$16=0,0,$M$16*(Расчет!K1115/$O$16))</f>
        <v>0</v>
      </c>
      <c r="O1101" s="3">
        <f>IF(Расчет!P1115=0,Расчет!L1115,0)</f>
        <v>0</v>
      </c>
      <c r="P1101" s="12">
        <f t="shared" si="130"/>
        <v>0</v>
      </c>
      <c r="Q1101" s="3">
        <f>IF(Расчет!H1115='ФОРМУЛЫ!'!$B$5,'ФОРМУЛЫ!'!A1101,0)</f>
        <v>0</v>
      </c>
      <c r="R1101" s="3">
        <f>IF(Расчет!H1115='ФОРМУЛЫ!'!$B$4,'ФОРМУЛЫ!'!A1101,0)</f>
        <v>0</v>
      </c>
      <c r="S1101" s="3">
        <f>IF(Расчет!H1115='ФОРМУЛЫ!'!$B$6,'ФОРМУЛЫ!'!A1101,0)</f>
        <v>0</v>
      </c>
      <c r="T1101" s="5">
        <f>ROUND((IF(Расчет!R1115='ФОРМУЛЫ!'!$E$3,(A1101-A1101/1.18),IF(Расчет!R1115='ФОРМУЛЫ!'!$E$4,0,IF(Расчет!R1115='ФОРМУЛЫ!'!$E$5,(A1101-A1101/1.1),X))))*Расчет!E1115,2)</f>
        <v>0</v>
      </c>
      <c r="U1101" s="3">
        <f>ROUND((IF(Расчет!R1115='ФОРМУЛЫ!'!$E$3,(J1101-J1101/1.18),IF(Расчет!R1115='ФОРМУЛЫ!'!$E$4,0,IF(Расчет!R1115='ФОРМУЛЫ!'!$E$5,(J1101-J1101/1.1),X))))*Расчет!E1115,2)</f>
        <v>0</v>
      </c>
      <c r="V1101" s="3">
        <f>ROUND((J1101-J1101/1.18)*Расчет!E1115,2)</f>
        <v>0</v>
      </c>
      <c r="W1101" s="3">
        <f>ROUND(A1101*Расчет!E1115*0.21/365,2)</f>
        <v>0</v>
      </c>
      <c r="X1101" s="3">
        <f t="shared" si="131"/>
        <v>0</v>
      </c>
      <c r="Y1101" s="3">
        <f>IF(($Q$2-Расчет!X1115)&gt;0,($Q$2-Расчет!X1115),0)</f>
        <v>0</v>
      </c>
      <c r="Z1101" s="3">
        <f t="shared" si="132"/>
        <v>0</v>
      </c>
      <c r="AA1101" s="3">
        <f>IF(IF(Y1101&gt;0,$Q$3-$Q$2,$Q$3-Расчет!X1115)&gt;0,IF(Y1101&gt;0,$Q$3-$Q$2,$Q$3-Расчет!X1115),0)</f>
        <v>0</v>
      </c>
      <c r="AB1101" s="3">
        <f t="shared" si="133"/>
        <v>0</v>
      </c>
      <c r="AC1101" s="3">
        <f>IF(IF(AA1101&gt;0,$Q$4-$Q$3,$Q$4-Расчет!X1115)&gt;0,IF(AA1101&gt;0,$Q$4-$Q$3,$Q$4-Расчет!X1115),0)</f>
        <v>0</v>
      </c>
      <c r="AD1101" s="3">
        <f t="shared" si="134"/>
        <v>0</v>
      </c>
      <c r="AE1101" s="3">
        <f>IF(IF(AC1101&gt;0,$Q$5-$Q$4,$Q$5-Расчет!X1115)&gt;0,IF(AC1101&gt;0,$Q$5-$Q$4,$Q$5-Расчет!X1115),0)</f>
        <v>0</v>
      </c>
      <c r="AF1101" s="3">
        <f t="shared" si="135"/>
        <v>0</v>
      </c>
      <c r="AG1101" s="3">
        <f>IF(IF(AE1101&gt;0,$Q$6-$Q$5,$Q$6-Расчет!X1115)&gt;0,IF(AE1101&gt;0,$Q$6-$Q$5,$Q$6-Расчет!X1115),0)</f>
        <v>0</v>
      </c>
      <c r="AH1101" s="3">
        <f t="shared" si="136"/>
        <v>0</v>
      </c>
    </row>
    <row r="1102" spans="1:34" x14ac:dyDescent="0.25">
      <c r="A1102" s="3">
        <f>IF(Расчет!H1116='ФОРМУЛЫ!'!$B$4,Расчет!G1116*Расчет!$N$28,IF(Расчет!H1116='ФОРМУЛЫ!'!$B$5,Расчет!G1116,IF(Расчет!H1116='ФОРМУЛЫ!'!$B$6,Расчет!G1116*Расчет!$O$28,0)))</f>
        <v>0</v>
      </c>
      <c r="B1102" s="3">
        <f>A1102*Расчет!E1116</f>
        <v>0</v>
      </c>
      <c r="C1102" s="3">
        <f>IF(Расчет!J1116='ФОРМУЛЫ!'!$B$3,Расчет!G1116*Расчет!I1116/100,IF(Расчет!J1116='ФОРМУЛЫ!'!$B$4,Расчет!I1116*Расчет!$N$28,IF(Расчет!J1116='ФОРМУЛЫ!'!$B$5,Расчет!I1116,IF(Расчет!J1116='ФОРМУЛЫ!'!$B$6,Расчет!I1116*Расчет!$O$28,0))))</f>
        <v>0</v>
      </c>
      <c r="D1102" s="3">
        <f>C1102*Расчет!E1116</f>
        <v>0</v>
      </c>
      <c r="E1102" s="3">
        <f t="shared" si="129"/>
        <v>0</v>
      </c>
      <c r="F1102" s="3">
        <f>E1102*Расчет!E1116</f>
        <v>0</v>
      </c>
      <c r="G1102" s="3">
        <f>IF(Расчет!M1116="",'ФОРМУЛЫ!'!E1102*(100+Расчет!$M$28)/100,'ФОРМУЛЫ!'!E1102*(100+Расчет!M1116)/100)</f>
        <v>0</v>
      </c>
      <c r="H1102" s="7">
        <f>IF(Расчет!M1116="",ROUND(Расчет!K1116*(1+Расчет!$M$28/100),0),ROUND(Расчет!K1116*(1+Расчет!M1116/100),0))</f>
        <v>0</v>
      </c>
      <c r="I1102" s="7">
        <f>IF(Расчет!M1116="",(Расчет!$M$28+100)/100,(Расчет!M1116+100)/100)</f>
        <v>1.2</v>
      </c>
      <c r="J1102" s="5">
        <f>IF(Расчет!P1116="",IF($O$16=0,'ФОРМУЛЫ!'!H1102,ROUND(Расчет!K1116*'ФОРМУЛЫ!'!I1102+L1102,0)),Расчет!P1116)</f>
        <v>0</v>
      </c>
      <c r="K1102" s="5">
        <f>J1102*Расчет!E1116</f>
        <v>0</v>
      </c>
      <c r="L1102" s="3">
        <f>IF($O$16=0,0,$M$16*(Расчет!K1116/$O$16))</f>
        <v>0</v>
      </c>
      <c r="O1102" s="3">
        <f>IF(Расчет!P1116=0,Расчет!L1116,0)</f>
        <v>0</v>
      </c>
      <c r="P1102" s="12">
        <f t="shared" si="130"/>
        <v>0</v>
      </c>
      <c r="Q1102" s="3">
        <f>IF(Расчет!H1116='ФОРМУЛЫ!'!$B$5,'ФОРМУЛЫ!'!A1102,0)</f>
        <v>0</v>
      </c>
      <c r="R1102" s="3">
        <f>IF(Расчет!H1116='ФОРМУЛЫ!'!$B$4,'ФОРМУЛЫ!'!A1102,0)</f>
        <v>0</v>
      </c>
      <c r="S1102" s="3">
        <f>IF(Расчет!H1116='ФОРМУЛЫ!'!$B$6,'ФОРМУЛЫ!'!A1102,0)</f>
        <v>0</v>
      </c>
      <c r="T1102" s="5">
        <f>ROUND((IF(Расчет!R1116='ФОРМУЛЫ!'!$E$3,(A1102-A1102/1.18),IF(Расчет!R1116='ФОРМУЛЫ!'!$E$4,0,IF(Расчет!R1116='ФОРМУЛЫ!'!$E$5,(A1102-A1102/1.1),X))))*Расчет!E1116,2)</f>
        <v>0</v>
      </c>
      <c r="U1102" s="3">
        <f>ROUND((IF(Расчет!R1116='ФОРМУЛЫ!'!$E$3,(J1102-J1102/1.18),IF(Расчет!R1116='ФОРМУЛЫ!'!$E$4,0,IF(Расчет!R1116='ФОРМУЛЫ!'!$E$5,(J1102-J1102/1.1),X))))*Расчет!E1116,2)</f>
        <v>0</v>
      </c>
      <c r="V1102" s="3">
        <f>ROUND((J1102-J1102/1.18)*Расчет!E1116,2)</f>
        <v>0</v>
      </c>
      <c r="W1102" s="3">
        <f>ROUND(A1102*Расчет!E1116*0.21/365,2)</f>
        <v>0</v>
      </c>
      <c r="X1102" s="3">
        <f t="shared" si="131"/>
        <v>0</v>
      </c>
      <c r="Y1102" s="3">
        <f>IF(($Q$2-Расчет!X1116)&gt;0,($Q$2-Расчет!X1116),0)</f>
        <v>0</v>
      </c>
      <c r="Z1102" s="3">
        <f t="shared" si="132"/>
        <v>0</v>
      </c>
      <c r="AA1102" s="3">
        <f>IF(IF(Y1102&gt;0,$Q$3-$Q$2,$Q$3-Расчет!X1116)&gt;0,IF(Y1102&gt;0,$Q$3-$Q$2,$Q$3-Расчет!X1116),0)</f>
        <v>0</v>
      </c>
      <c r="AB1102" s="3">
        <f t="shared" si="133"/>
        <v>0</v>
      </c>
      <c r="AC1102" s="3">
        <f>IF(IF(AA1102&gt;0,$Q$4-$Q$3,$Q$4-Расчет!X1116)&gt;0,IF(AA1102&gt;0,$Q$4-$Q$3,$Q$4-Расчет!X1116),0)</f>
        <v>0</v>
      </c>
      <c r="AD1102" s="3">
        <f t="shared" si="134"/>
        <v>0</v>
      </c>
      <c r="AE1102" s="3">
        <f>IF(IF(AC1102&gt;0,$Q$5-$Q$4,$Q$5-Расчет!X1116)&gt;0,IF(AC1102&gt;0,$Q$5-$Q$4,$Q$5-Расчет!X1116),0)</f>
        <v>0</v>
      </c>
      <c r="AF1102" s="3">
        <f t="shared" si="135"/>
        <v>0</v>
      </c>
      <c r="AG1102" s="3">
        <f>IF(IF(AE1102&gt;0,$Q$6-$Q$5,$Q$6-Расчет!X1116)&gt;0,IF(AE1102&gt;0,$Q$6-$Q$5,$Q$6-Расчет!X1116),0)</f>
        <v>0</v>
      </c>
      <c r="AH1102" s="3">
        <f t="shared" si="136"/>
        <v>0</v>
      </c>
    </row>
    <row r="1103" spans="1:34" x14ac:dyDescent="0.25">
      <c r="A1103" s="3">
        <f>IF(Расчет!H1117='ФОРМУЛЫ!'!$B$4,Расчет!G1117*Расчет!$N$28,IF(Расчет!H1117='ФОРМУЛЫ!'!$B$5,Расчет!G1117,IF(Расчет!H1117='ФОРМУЛЫ!'!$B$6,Расчет!G1117*Расчет!$O$28,0)))</f>
        <v>0</v>
      </c>
      <c r="B1103" s="3">
        <f>A1103*Расчет!E1117</f>
        <v>0</v>
      </c>
      <c r="C1103" s="3">
        <f>IF(Расчет!J1117='ФОРМУЛЫ!'!$B$3,Расчет!G1117*Расчет!I1117/100,IF(Расчет!J1117='ФОРМУЛЫ!'!$B$4,Расчет!I1117*Расчет!$N$28,IF(Расчет!J1117='ФОРМУЛЫ!'!$B$5,Расчет!I1117,IF(Расчет!J1117='ФОРМУЛЫ!'!$B$6,Расчет!I1117*Расчет!$O$28,0))))</f>
        <v>0</v>
      </c>
      <c r="D1103" s="3">
        <f>C1103*Расчет!E1117</f>
        <v>0</v>
      </c>
      <c r="E1103" s="3">
        <f t="shared" si="129"/>
        <v>0</v>
      </c>
      <c r="F1103" s="3">
        <f>E1103*Расчет!E1117</f>
        <v>0</v>
      </c>
      <c r="G1103" s="3">
        <f>IF(Расчет!M1117="",'ФОРМУЛЫ!'!E1103*(100+Расчет!$M$28)/100,'ФОРМУЛЫ!'!E1103*(100+Расчет!M1117)/100)</f>
        <v>0</v>
      </c>
      <c r="H1103" s="7">
        <f>IF(Расчет!M1117="",ROUND(Расчет!K1117*(1+Расчет!$M$28/100),0),ROUND(Расчет!K1117*(1+Расчет!M1117/100),0))</f>
        <v>0</v>
      </c>
      <c r="I1103" s="7">
        <f>IF(Расчет!M1117="",(Расчет!$M$28+100)/100,(Расчет!M1117+100)/100)</f>
        <v>1.2</v>
      </c>
      <c r="J1103" s="5">
        <f>IF(Расчет!P1117="",IF($O$16=0,'ФОРМУЛЫ!'!H1103,ROUND(Расчет!K1117*'ФОРМУЛЫ!'!I1103+L1103,0)),Расчет!P1117)</f>
        <v>0</v>
      </c>
      <c r="K1103" s="5">
        <f>J1103*Расчет!E1117</f>
        <v>0</v>
      </c>
      <c r="L1103" s="3">
        <f>IF($O$16=0,0,$M$16*(Расчет!K1117/$O$16))</f>
        <v>0</v>
      </c>
      <c r="O1103" s="3">
        <f>IF(Расчет!P1117=0,Расчет!L1117,0)</f>
        <v>0</v>
      </c>
      <c r="P1103" s="12">
        <f t="shared" si="130"/>
        <v>0</v>
      </c>
      <c r="Q1103" s="3">
        <f>IF(Расчет!H1117='ФОРМУЛЫ!'!$B$5,'ФОРМУЛЫ!'!A1103,0)</f>
        <v>0</v>
      </c>
      <c r="R1103" s="3">
        <f>IF(Расчет!H1117='ФОРМУЛЫ!'!$B$4,'ФОРМУЛЫ!'!A1103,0)</f>
        <v>0</v>
      </c>
      <c r="S1103" s="3">
        <f>IF(Расчет!H1117='ФОРМУЛЫ!'!$B$6,'ФОРМУЛЫ!'!A1103,0)</f>
        <v>0</v>
      </c>
      <c r="T1103" s="5">
        <f>ROUND((IF(Расчет!R1117='ФОРМУЛЫ!'!$E$3,(A1103-A1103/1.18),IF(Расчет!R1117='ФОРМУЛЫ!'!$E$4,0,IF(Расчет!R1117='ФОРМУЛЫ!'!$E$5,(A1103-A1103/1.1),X))))*Расчет!E1117,2)</f>
        <v>0</v>
      </c>
      <c r="U1103" s="3">
        <f>ROUND((IF(Расчет!R1117='ФОРМУЛЫ!'!$E$3,(J1103-J1103/1.18),IF(Расчет!R1117='ФОРМУЛЫ!'!$E$4,0,IF(Расчет!R1117='ФОРМУЛЫ!'!$E$5,(J1103-J1103/1.1),X))))*Расчет!E1117,2)</f>
        <v>0</v>
      </c>
      <c r="V1103" s="3">
        <f>ROUND((J1103-J1103/1.18)*Расчет!E1117,2)</f>
        <v>0</v>
      </c>
      <c r="W1103" s="3">
        <f>ROUND(A1103*Расчет!E1117*0.21/365,2)</f>
        <v>0</v>
      </c>
      <c r="X1103" s="3">
        <f t="shared" si="131"/>
        <v>0</v>
      </c>
      <c r="Y1103" s="3">
        <f>IF(($Q$2-Расчет!X1117)&gt;0,($Q$2-Расчет!X1117),0)</f>
        <v>0</v>
      </c>
      <c r="Z1103" s="3">
        <f t="shared" si="132"/>
        <v>0</v>
      </c>
      <c r="AA1103" s="3">
        <f>IF(IF(Y1103&gt;0,$Q$3-$Q$2,$Q$3-Расчет!X1117)&gt;0,IF(Y1103&gt;0,$Q$3-$Q$2,$Q$3-Расчет!X1117),0)</f>
        <v>0</v>
      </c>
      <c r="AB1103" s="3">
        <f t="shared" si="133"/>
        <v>0</v>
      </c>
      <c r="AC1103" s="3">
        <f>IF(IF(AA1103&gt;0,$Q$4-$Q$3,$Q$4-Расчет!X1117)&gt;0,IF(AA1103&gt;0,$Q$4-$Q$3,$Q$4-Расчет!X1117),0)</f>
        <v>0</v>
      </c>
      <c r="AD1103" s="3">
        <f t="shared" si="134"/>
        <v>0</v>
      </c>
      <c r="AE1103" s="3">
        <f>IF(IF(AC1103&gt;0,$Q$5-$Q$4,$Q$5-Расчет!X1117)&gt;0,IF(AC1103&gt;0,$Q$5-$Q$4,$Q$5-Расчет!X1117),0)</f>
        <v>0</v>
      </c>
      <c r="AF1103" s="3">
        <f t="shared" si="135"/>
        <v>0</v>
      </c>
      <c r="AG1103" s="3">
        <f>IF(IF(AE1103&gt;0,$Q$6-$Q$5,$Q$6-Расчет!X1117)&gt;0,IF(AE1103&gt;0,$Q$6-$Q$5,$Q$6-Расчет!X1117),0)</f>
        <v>0</v>
      </c>
      <c r="AH1103" s="3">
        <f t="shared" si="136"/>
        <v>0</v>
      </c>
    </row>
    <row r="1104" spans="1:34" x14ac:dyDescent="0.25">
      <c r="A1104" s="3">
        <f>IF(Расчет!H1118='ФОРМУЛЫ!'!$B$4,Расчет!G1118*Расчет!$N$28,IF(Расчет!H1118='ФОРМУЛЫ!'!$B$5,Расчет!G1118,IF(Расчет!H1118='ФОРМУЛЫ!'!$B$6,Расчет!G1118*Расчет!$O$28,0)))</f>
        <v>0</v>
      </c>
      <c r="B1104" s="3">
        <f>A1104*Расчет!E1118</f>
        <v>0</v>
      </c>
      <c r="C1104" s="3">
        <f>IF(Расчет!J1118='ФОРМУЛЫ!'!$B$3,Расчет!G1118*Расчет!I1118/100,IF(Расчет!J1118='ФОРМУЛЫ!'!$B$4,Расчет!I1118*Расчет!$N$28,IF(Расчет!J1118='ФОРМУЛЫ!'!$B$5,Расчет!I1118,IF(Расчет!J1118='ФОРМУЛЫ!'!$B$6,Расчет!I1118*Расчет!$O$28,0))))</f>
        <v>0</v>
      </c>
      <c r="D1104" s="3">
        <f>C1104*Расчет!E1118</f>
        <v>0</v>
      </c>
      <c r="E1104" s="3">
        <f t="shared" si="129"/>
        <v>0</v>
      </c>
      <c r="F1104" s="3">
        <f>E1104*Расчет!E1118</f>
        <v>0</v>
      </c>
      <c r="G1104" s="3">
        <f>IF(Расчет!M1118="",'ФОРМУЛЫ!'!E1104*(100+Расчет!$M$28)/100,'ФОРМУЛЫ!'!E1104*(100+Расчет!M1118)/100)</f>
        <v>0</v>
      </c>
      <c r="H1104" s="7">
        <f>IF(Расчет!M1118="",ROUND(Расчет!K1118*(1+Расчет!$M$28/100),0),ROUND(Расчет!K1118*(1+Расчет!M1118/100),0))</f>
        <v>0</v>
      </c>
      <c r="I1104" s="7">
        <f>IF(Расчет!M1118="",(Расчет!$M$28+100)/100,(Расчет!M1118+100)/100)</f>
        <v>1.2</v>
      </c>
      <c r="J1104" s="5">
        <f>IF(Расчет!P1118="",IF($O$16=0,'ФОРМУЛЫ!'!H1104,ROUND(Расчет!K1118*'ФОРМУЛЫ!'!I1104+L1104,0)),Расчет!P1118)</f>
        <v>0</v>
      </c>
      <c r="K1104" s="5">
        <f>J1104*Расчет!E1118</f>
        <v>0</v>
      </c>
      <c r="L1104" s="3">
        <f>IF($O$16=0,0,$M$16*(Расчет!K1118/$O$16))</f>
        <v>0</v>
      </c>
      <c r="O1104" s="3">
        <f>IF(Расчет!P1118=0,Расчет!L1118,0)</f>
        <v>0</v>
      </c>
      <c r="P1104" s="12">
        <f t="shared" si="130"/>
        <v>0</v>
      </c>
      <c r="Q1104" s="3">
        <f>IF(Расчет!H1118='ФОРМУЛЫ!'!$B$5,'ФОРМУЛЫ!'!A1104,0)</f>
        <v>0</v>
      </c>
      <c r="R1104" s="3">
        <f>IF(Расчет!H1118='ФОРМУЛЫ!'!$B$4,'ФОРМУЛЫ!'!A1104,0)</f>
        <v>0</v>
      </c>
      <c r="S1104" s="3">
        <f>IF(Расчет!H1118='ФОРМУЛЫ!'!$B$6,'ФОРМУЛЫ!'!A1104,0)</f>
        <v>0</v>
      </c>
      <c r="T1104" s="5">
        <f>ROUND((IF(Расчет!R1118='ФОРМУЛЫ!'!$E$3,(A1104-A1104/1.18),IF(Расчет!R1118='ФОРМУЛЫ!'!$E$4,0,IF(Расчет!R1118='ФОРМУЛЫ!'!$E$5,(A1104-A1104/1.1),X))))*Расчет!E1118,2)</f>
        <v>0</v>
      </c>
      <c r="U1104" s="3">
        <f>ROUND((IF(Расчет!R1118='ФОРМУЛЫ!'!$E$3,(J1104-J1104/1.18),IF(Расчет!R1118='ФОРМУЛЫ!'!$E$4,0,IF(Расчет!R1118='ФОРМУЛЫ!'!$E$5,(J1104-J1104/1.1),X))))*Расчет!E1118,2)</f>
        <v>0</v>
      </c>
      <c r="V1104" s="3">
        <f>ROUND((J1104-J1104/1.18)*Расчет!E1118,2)</f>
        <v>0</v>
      </c>
      <c r="W1104" s="3">
        <f>ROUND(A1104*Расчет!E1118*0.21/365,2)</f>
        <v>0</v>
      </c>
      <c r="X1104" s="3">
        <f t="shared" si="131"/>
        <v>0</v>
      </c>
      <c r="Y1104" s="3">
        <f>IF(($Q$2-Расчет!X1118)&gt;0,($Q$2-Расчет!X1118),0)</f>
        <v>0</v>
      </c>
      <c r="Z1104" s="3">
        <f t="shared" si="132"/>
        <v>0</v>
      </c>
      <c r="AA1104" s="3">
        <f>IF(IF(Y1104&gt;0,$Q$3-$Q$2,$Q$3-Расчет!X1118)&gt;0,IF(Y1104&gt;0,$Q$3-$Q$2,$Q$3-Расчет!X1118),0)</f>
        <v>0</v>
      </c>
      <c r="AB1104" s="3">
        <f t="shared" si="133"/>
        <v>0</v>
      </c>
      <c r="AC1104" s="3">
        <f>IF(IF(AA1104&gt;0,$Q$4-$Q$3,$Q$4-Расчет!X1118)&gt;0,IF(AA1104&gt;0,$Q$4-$Q$3,$Q$4-Расчет!X1118),0)</f>
        <v>0</v>
      </c>
      <c r="AD1104" s="3">
        <f t="shared" si="134"/>
        <v>0</v>
      </c>
      <c r="AE1104" s="3">
        <f>IF(IF(AC1104&gt;0,$Q$5-$Q$4,$Q$5-Расчет!X1118)&gt;0,IF(AC1104&gt;0,$Q$5-$Q$4,$Q$5-Расчет!X1118),0)</f>
        <v>0</v>
      </c>
      <c r="AF1104" s="3">
        <f t="shared" si="135"/>
        <v>0</v>
      </c>
      <c r="AG1104" s="3">
        <f>IF(IF(AE1104&gt;0,$Q$6-$Q$5,$Q$6-Расчет!X1118)&gt;0,IF(AE1104&gt;0,$Q$6-$Q$5,$Q$6-Расчет!X1118),0)</f>
        <v>0</v>
      </c>
      <c r="AH1104" s="3">
        <f t="shared" si="136"/>
        <v>0</v>
      </c>
    </row>
    <row r="1105" spans="1:34" x14ac:dyDescent="0.25">
      <c r="A1105" s="3">
        <f>IF(Расчет!H1119='ФОРМУЛЫ!'!$B$4,Расчет!G1119*Расчет!$N$28,IF(Расчет!H1119='ФОРМУЛЫ!'!$B$5,Расчет!G1119,IF(Расчет!H1119='ФОРМУЛЫ!'!$B$6,Расчет!G1119*Расчет!$O$28,0)))</f>
        <v>0</v>
      </c>
      <c r="B1105" s="3">
        <f>A1105*Расчет!E1119</f>
        <v>0</v>
      </c>
      <c r="C1105" s="3">
        <f>IF(Расчет!J1119='ФОРМУЛЫ!'!$B$3,Расчет!G1119*Расчет!I1119/100,IF(Расчет!J1119='ФОРМУЛЫ!'!$B$4,Расчет!I1119*Расчет!$N$28,IF(Расчет!J1119='ФОРМУЛЫ!'!$B$5,Расчет!I1119,IF(Расчет!J1119='ФОРМУЛЫ!'!$B$6,Расчет!I1119*Расчет!$O$28,0))))</f>
        <v>0</v>
      </c>
      <c r="D1105" s="3">
        <f>C1105*Расчет!E1119</f>
        <v>0</v>
      </c>
      <c r="E1105" s="3">
        <f t="shared" ref="E1105:E1168" si="137">A1105-C1105</f>
        <v>0</v>
      </c>
      <c r="F1105" s="3">
        <f>E1105*Расчет!E1119</f>
        <v>0</v>
      </c>
      <c r="G1105" s="3">
        <f>IF(Расчет!M1119="",'ФОРМУЛЫ!'!E1105*(100+Расчет!$M$28)/100,'ФОРМУЛЫ!'!E1105*(100+Расчет!M1119)/100)</f>
        <v>0</v>
      </c>
      <c r="H1105" s="7">
        <f>IF(Расчет!M1119="",ROUND(Расчет!K1119*(1+Расчет!$M$28/100),0),ROUND(Расчет!K1119*(1+Расчет!M1119/100),0))</f>
        <v>0</v>
      </c>
      <c r="I1105" s="7">
        <f>IF(Расчет!M1119="",(Расчет!$M$28+100)/100,(Расчет!M1119+100)/100)</f>
        <v>1.2</v>
      </c>
      <c r="J1105" s="5">
        <f>IF(Расчет!P1119="",IF($O$16=0,'ФОРМУЛЫ!'!H1105,ROUND(Расчет!K1119*'ФОРМУЛЫ!'!I1105+L1105,0)),Расчет!P1119)</f>
        <v>0</v>
      </c>
      <c r="K1105" s="5">
        <f>J1105*Расчет!E1119</f>
        <v>0</v>
      </c>
      <c r="L1105" s="3">
        <f>IF($O$16=0,0,$M$16*(Расчет!K1119/$O$16))</f>
        <v>0</v>
      </c>
      <c r="O1105" s="3">
        <f>IF(Расчет!P1119=0,Расчет!L1119,0)</f>
        <v>0</v>
      </c>
      <c r="P1105" s="12">
        <f t="shared" si="130"/>
        <v>0</v>
      </c>
      <c r="Q1105" s="3">
        <f>IF(Расчет!H1119='ФОРМУЛЫ!'!$B$5,'ФОРМУЛЫ!'!A1105,0)</f>
        <v>0</v>
      </c>
      <c r="R1105" s="3">
        <f>IF(Расчет!H1119='ФОРМУЛЫ!'!$B$4,'ФОРМУЛЫ!'!A1105,0)</f>
        <v>0</v>
      </c>
      <c r="S1105" s="3">
        <f>IF(Расчет!H1119='ФОРМУЛЫ!'!$B$6,'ФОРМУЛЫ!'!A1105,0)</f>
        <v>0</v>
      </c>
      <c r="T1105" s="5">
        <f>ROUND((IF(Расчет!R1119='ФОРМУЛЫ!'!$E$3,(A1105-A1105/1.18),IF(Расчет!R1119='ФОРМУЛЫ!'!$E$4,0,IF(Расчет!R1119='ФОРМУЛЫ!'!$E$5,(A1105-A1105/1.1),X))))*Расчет!E1119,2)</f>
        <v>0</v>
      </c>
      <c r="U1105" s="3">
        <f>ROUND((IF(Расчет!R1119='ФОРМУЛЫ!'!$E$3,(J1105-J1105/1.18),IF(Расчет!R1119='ФОРМУЛЫ!'!$E$4,0,IF(Расчет!R1119='ФОРМУЛЫ!'!$E$5,(J1105-J1105/1.1),X))))*Расчет!E1119,2)</f>
        <v>0</v>
      </c>
      <c r="V1105" s="3">
        <f>ROUND((J1105-J1105/1.18)*Расчет!E1119,2)</f>
        <v>0</v>
      </c>
      <c r="W1105" s="3">
        <f>ROUND(A1105*Расчет!E1119*0.21/365,2)</f>
        <v>0</v>
      </c>
      <c r="X1105" s="3">
        <f t="shared" si="131"/>
        <v>0</v>
      </c>
      <c r="Y1105" s="3">
        <f>IF(($Q$2-Расчет!X1119)&gt;0,($Q$2-Расчет!X1119),0)</f>
        <v>0</v>
      </c>
      <c r="Z1105" s="3">
        <f t="shared" si="132"/>
        <v>0</v>
      </c>
      <c r="AA1105" s="3">
        <f>IF(IF(Y1105&gt;0,$Q$3-$Q$2,$Q$3-Расчет!X1119)&gt;0,IF(Y1105&gt;0,$Q$3-$Q$2,$Q$3-Расчет!X1119),0)</f>
        <v>0</v>
      </c>
      <c r="AB1105" s="3">
        <f t="shared" si="133"/>
        <v>0</v>
      </c>
      <c r="AC1105" s="3">
        <f>IF(IF(AA1105&gt;0,$Q$4-$Q$3,$Q$4-Расчет!X1119)&gt;0,IF(AA1105&gt;0,$Q$4-$Q$3,$Q$4-Расчет!X1119),0)</f>
        <v>0</v>
      </c>
      <c r="AD1105" s="3">
        <f t="shared" si="134"/>
        <v>0</v>
      </c>
      <c r="AE1105" s="3">
        <f>IF(IF(AC1105&gt;0,$Q$5-$Q$4,$Q$5-Расчет!X1119)&gt;0,IF(AC1105&gt;0,$Q$5-$Q$4,$Q$5-Расчет!X1119),0)</f>
        <v>0</v>
      </c>
      <c r="AF1105" s="3">
        <f t="shared" si="135"/>
        <v>0</v>
      </c>
      <c r="AG1105" s="3">
        <f>IF(IF(AE1105&gt;0,$Q$6-$Q$5,$Q$6-Расчет!X1119)&gt;0,IF(AE1105&gt;0,$Q$6-$Q$5,$Q$6-Расчет!X1119),0)</f>
        <v>0</v>
      </c>
      <c r="AH1105" s="3">
        <f t="shared" si="136"/>
        <v>0</v>
      </c>
    </row>
    <row r="1106" spans="1:34" x14ac:dyDescent="0.25">
      <c r="A1106" s="3">
        <f>IF(Расчет!H1120='ФОРМУЛЫ!'!$B$4,Расчет!G1120*Расчет!$N$28,IF(Расчет!H1120='ФОРМУЛЫ!'!$B$5,Расчет!G1120,IF(Расчет!H1120='ФОРМУЛЫ!'!$B$6,Расчет!G1120*Расчет!$O$28,0)))</f>
        <v>0</v>
      </c>
      <c r="B1106" s="3">
        <f>A1106*Расчет!E1120</f>
        <v>0</v>
      </c>
      <c r="C1106" s="3">
        <f>IF(Расчет!J1120='ФОРМУЛЫ!'!$B$3,Расчет!G1120*Расчет!I1120/100,IF(Расчет!J1120='ФОРМУЛЫ!'!$B$4,Расчет!I1120*Расчет!$N$28,IF(Расчет!J1120='ФОРМУЛЫ!'!$B$5,Расчет!I1120,IF(Расчет!J1120='ФОРМУЛЫ!'!$B$6,Расчет!I1120*Расчет!$O$28,0))))</f>
        <v>0</v>
      </c>
      <c r="D1106" s="3">
        <f>C1106*Расчет!E1120</f>
        <v>0</v>
      </c>
      <c r="E1106" s="3">
        <f t="shared" si="137"/>
        <v>0</v>
      </c>
      <c r="F1106" s="3">
        <f>E1106*Расчет!E1120</f>
        <v>0</v>
      </c>
      <c r="G1106" s="3">
        <f>IF(Расчет!M1120="",'ФОРМУЛЫ!'!E1106*(100+Расчет!$M$28)/100,'ФОРМУЛЫ!'!E1106*(100+Расчет!M1120)/100)</f>
        <v>0</v>
      </c>
      <c r="H1106" s="7">
        <f>IF(Расчет!M1120="",ROUND(Расчет!K1120*(1+Расчет!$M$28/100),0),ROUND(Расчет!K1120*(1+Расчет!M1120/100),0))</f>
        <v>0</v>
      </c>
      <c r="I1106" s="7">
        <f>IF(Расчет!M1120="",(Расчет!$M$28+100)/100,(Расчет!M1120+100)/100)</f>
        <v>1.2</v>
      </c>
      <c r="J1106" s="5">
        <f>IF(Расчет!P1120="",IF($O$16=0,'ФОРМУЛЫ!'!H1106,ROUND(Расчет!K1120*'ФОРМУЛЫ!'!I1106+L1106,0)),Расчет!P1120)</f>
        <v>0</v>
      </c>
      <c r="K1106" s="5">
        <f>J1106*Расчет!E1120</f>
        <v>0</v>
      </c>
      <c r="L1106" s="3">
        <f>IF($O$16=0,0,$M$16*(Расчет!K1120/$O$16))</f>
        <v>0</v>
      </c>
      <c r="O1106" s="3">
        <f>IF(Расчет!P1120=0,Расчет!L1120,0)</f>
        <v>0</v>
      </c>
      <c r="P1106" s="12">
        <f t="shared" ref="P1106:P1169" si="138">IF(E1106=0,0,(J1106-E1106)/J1106)</f>
        <v>0</v>
      </c>
      <c r="Q1106" s="3">
        <f>IF(Расчет!H1120='ФОРМУЛЫ!'!$B$5,'ФОРМУЛЫ!'!A1106,0)</f>
        <v>0</v>
      </c>
      <c r="R1106" s="3">
        <f>IF(Расчет!H1120='ФОРМУЛЫ!'!$B$4,'ФОРМУЛЫ!'!A1106,0)</f>
        <v>0</v>
      </c>
      <c r="S1106" s="3">
        <f>IF(Расчет!H1120='ФОРМУЛЫ!'!$B$6,'ФОРМУЛЫ!'!A1106,0)</f>
        <v>0</v>
      </c>
      <c r="T1106" s="5">
        <f>ROUND((IF(Расчет!R1120='ФОРМУЛЫ!'!$E$3,(A1106-A1106/1.18),IF(Расчет!R1120='ФОРМУЛЫ!'!$E$4,0,IF(Расчет!R1120='ФОРМУЛЫ!'!$E$5,(A1106-A1106/1.1),X))))*Расчет!E1120,2)</f>
        <v>0</v>
      </c>
      <c r="U1106" s="3">
        <f>ROUND((IF(Расчет!R1120='ФОРМУЛЫ!'!$E$3,(J1106-J1106/1.18),IF(Расчет!R1120='ФОРМУЛЫ!'!$E$4,0,IF(Расчет!R1120='ФОРМУЛЫ!'!$E$5,(J1106-J1106/1.1),X))))*Расчет!E1120,2)</f>
        <v>0</v>
      </c>
      <c r="V1106" s="3">
        <f>ROUND((J1106-J1106/1.18)*Расчет!E1120,2)</f>
        <v>0</v>
      </c>
      <c r="W1106" s="3">
        <f>ROUND(A1106*Расчет!E1120*0.21/365,2)</f>
        <v>0</v>
      </c>
      <c r="X1106" s="3">
        <f t="shared" ref="X1106:X1169" si="139">Z1106+AB1106+AD1106+AF1106+AH1106</f>
        <v>0</v>
      </c>
      <c r="Y1106" s="3">
        <f>IF(($Q$2-Расчет!X1120)&gt;0,($Q$2-Расчет!X1120),0)</f>
        <v>0</v>
      </c>
      <c r="Z1106" s="3">
        <f t="shared" ref="Z1106:Z1169" si="140">$W1106*Y1106</f>
        <v>0</v>
      </c>
      <c r="AA1106" s="3">
        <f>IF(IF(Y1106&gt;0,$Q$3-$Q$2,$Q$3-Расчет!X1120)&gt;0,IF(Y1106&gt;0,$Q$3-$Q$2,$Q$3-Расчет!X1120),0)</f>
        <v>0</v>
      </c>
      <c r="AB1106" s="3">
        <f t="shared" ref="AB1106:AB1169" si="141">$W1106*AA1106</f>
        <v>0</v>
      </c>
      <c r="AC1106" s="3">
        <f>IF(IF(AA1106&gt;0,$Q$4-$Q$3,$Q$4-Расчет!X1120)&gt;0,IF(AA1106&gt;0,$Q$4-$Q$3,$Q$4-Расчет!X1120),0)</f>
        <v>0</v>
      </c>
      <c r="AD1106" s="3">
        <f t="shared" ref="AD1106:AD1169" si="142">$W1106*AC1106</f>
        <v>0</v>
      </c>
      <c r="AE1106" s="3">
        <f>IF(IF(AC1106&gt;0,$Q$5-$Q$4,$Q$5-Расчет!X1120)&gt;0,IF(AC1106&gt;0,$Q$5-$Q$4,$Q$5-Расчет!X1120),0)</f>
        <v>0</v>
      </c>
      <c r="AF1106" s="3">
        <f t="shared" ref="AF1106:AF1169" si="143">$W1106*AE1106</f>
        <v>0</v>
      </c>
      <c r="AG1106" s="3">
        <f>IF(IF(AE1106&gt;0,$Q$6-$Q$5,$Q$6-Расчет!X1120)&gt;0,IF(AE1106&gt;0,$Q$6-$Q$5,$Q$6-Расчет!X1120),0)</f>
        <v>0</v>
      </c>
      <c r="AH1106" s="3">
        <f t="shared" ref="AH1106:AH1169" si="144">$W1106*AG1106</f>
        <v>0</v>
      </c>
    </row>
    <row r="1107" spans="1:34" x14ac:dyDescent="0.25">
      <c r="A1107" s="3">
        <f>IF(Расчет!H1121='ФОРМУЛЫ!'!$B$4,Расчет!G1121*Расчет!$N$28,IF(Расчет!H1121='ФОРМУЛЫ!'!$B$5,Расчет!G1121,IF(Расчет!H1121='ФОРМУЛЫ!'!$B$6,Расчет!G1121*Расчет!$O$28,0)))</f>
        <v>0</v>
      </c>
      <c r="B1107" s="3">
        <f>A1107*Расчет!E1121</f>
        <v>0</v>
      </c>
      <c r="C1107" s="3">
        <f>IF(Расчет!J1121='ФОРМУЛЫ!'!$B$3,Расчет!G1121*Расчет!I1121/100,IF(Расчет!J1121='ФОРМУЛЫ!'!$B$4,Расчет!I1121*Расчет!$N$28,IF(Расчет!J1121='ФОРМУЛЫ!'!$B$5,Расчет!I1121,IF(Расчет!J1121='ФОРМУЛЫ!'!$B$6,Расчет!I1121*Расчет!$O$28,0))))</f>
        <v>0</v>
      </c>
      <c r="D1107" s="3">
        <f>C1107*Расчет!E1121</f>
        <v>0</v>
      </c>
      <c r="E1107" s="3">
        <f t="shared" si="137"/>
        <v>0</v>
      </c>
      <c r="F1107" s="3">
        <f>E1107*Расчет!E1121</f>
        <v>0</v>
      </c>
      <c r="G1107" s="3">
        <f>IF(Расчет!M1121="",'ФОРМУЛЫ!'!E1107*(100+Расчет!$M$28)/100,'ФОРМУЛЫ!'!E1107*(100+Расчет!M1121)/100)</f>
        <v>0</v>
      </c>
      <c r="H1107" s="7">
        <f>IF(Расчет!M1121="",ROUND(Расчет!K1121*(1+Расчет!$M$28/100),0),ROUND(Расчет!K1121*(1+Расчет!M1121/100),0))</f>
        <v>0</v>
      </c>
      <c r="I1107" s="7">
        <f>IF(Расчет!M1121="",(Расчет!$M$28+100)/100,(Расчет!M1121+100)/100)</f>
        <v>1.2</v>
      </c>
      <c r="J1107" s="5">
        <f>IF(Расчет!P1121="",IF($O$16=0,'ФОРМУЛЫ!'!H1107,ROUND(Расчет!K1121*'ФОРМУЛЫ!'!I1107+L1107,0)),Расчет!P1121)</f>
        <v>0</v>
      </c>
      <c r="K1107" s="5">
        <f>J1107*Расчет!E1121</f>
        <v>0</v>
      </c>
      <c r="L1107" s="3">
        <f>IF($O$16=0,0,$M$16*(Расчет!K1121/$O$16))</f>
        <v>0</v>
      </c>
      <c r="O1107" s="3">
        <f>IF(Расчет!P1121=0,Расчет!L1121,0)</f>
        <v>0</v>
      </c>
      <c r="P1107" s="12">
        <f t="shared" si="138"/>
        <v>0</v>
      </c>
      <c r="Q1107" s="3">
        <f>IF(Расчет!H1121='ФОРМУЛЫ!'!$B$5,'ФОРМУЛЫ!'!A1107,0)</f>
        <v>0</v>
      </c>
      <c r="R1107" s="3">
        <f>IF(Расчет!H1121='ФОРМУЛЫ!'!$B$4,'ФОРМУЛЫ!'!A1107,0)</f>
        <v>0</v>
      </c>
      <c r="S1107" s="3">
        <f>IF(Расчет!H1121='ФОРМУЛЫ!'!$B$6,'ФОРМУЛЫ!'!A1107,0)</f>
        <v>0</v>
      </c>
      <c r="T1107" s="5">
        <f>ROUND((IF(Расчет!R1121='ФОРМУЛЫ!'!$E$3,(A1107-A1107/1.18),IF(Расчет!R1121='ФОРМУЛЫ!'!$E$4,0,IF(Расчет!R1121='ФОРМУЛЫ!'!$E$5,(A1107-A1107/1.1),X))))*Расчет!E1121,2)</f>
        <v>0</v>
      </c>
      <c r="U1107" s="3">
        <f>ROUND((IF(Расчет!R1121='ФОРМУЛЫ!'!$E$3,(J1107-J1107/1.18),IF(Расчет!R1121='ФОРМУЛЫ!'!$E$4,0,IF(Расчет!R1121='ФОРМУЛЫ!'!$E$5,(J1107-J1107/1.1),X))))*Расчет!E1121,2)</f>
        <v>0</v>
      </c>
      <c r="V1107" s="3">
        <f>ROUND((J1107-J1107/1.18)*Расчет!E1121,2)</f>
        <v>0</v>
      </c>
      <c r="W1107" s="3">
        <f>ROUND(A1107*Расчет!E1121*0.21/365,2)</f>
        <v>0</v>
      </c>
      <c r="X1107" s="3">
        <f t="shared" si="139"/>
        <v>0</v>
      </c>
      <c r="Y1107" s="3">
        <f>IF(($Q$2-Расчет!X1121)&gt;0,($Q$2-Расчет!X1121),0)</f>
        <v>0</v>
      </c>
      <c r="Z1107" s="3">
        <f t="shared" si="140"/>
        <v>0</v>
      </c>
      <c r="AA1107" s="3">
        <f>IF(IF(Y1107&gt;0,$Q$3-$Q$2,$Q$3-Расчет!X1121)&gt;0,IF(Y1107&gt;0,$Q$3-$Q$2,$Q$3-Расчет!X1121),0)</f>
        <v>0</v>
      </c>
      <c r="AB1107" s="3">
        <f t="shared" si="141"/>
        <v>0</v>
      </c>
      <c r="AC1107" s="3">
        <f>IF(IF(AA1107&gt;0,$Q$4-$Q$3,$Q$4-Расчет!X1121)&gt;0,IF(AA1107&gt;0,$Q$4-$Q$3,$Q$4-Расчет!X1121),0)</f>
        <v>0</v>
      </c>
      <c r="AD1107" s="3">
        <f t="shared" si="142"/>
        <v>0</v>
      </c>
      <c r="AE1107" s="3">
        <f>IF(IF(AC1107&gt;0,$Q$5-$Q$4,$Q$5-Расчет!X1121)&gt;0,IF(AC1107&gt;0,$Q$5-$Q$4,$Q$5-Расчет!X1121),0)</f>
        <v>0</v>
      </c>
      <c r="AF1107" s="3">
        <f t="shared" si="143"/>
        <v>0</v>
      </c>
      <c r="AG1107" s="3">
        <f>IF(IF(AE1107&gt;0,$Q$6-$Q$5,$Q$6-Расчет!X1121)&gt;0,IF(AE1107&gt;0,$Q$6-$Q$5,$Q$6-Расчет!X1121),0)</f>
        <v>0</v>
      </c>
      <c r="AH1107" s="3">
        <f t="shared" si="144"/>
        <v>0</v>
      </c>
    </row>
    <row r="1108" spans="1:34" x14ac:dyDescent="0.25">
      <c r="A1108" s="3">
        <f>IF(Расчет!H1122='ФОРМУЛЫ!'!$B$4,Расчет!G1122*Расчет!$N$28,IF(Расчет!H1122='ФОРМУЛЫ!'!$B$5,Расчет!G1122,IF(Расчет!H1122='ФОРМУЛЫ!'!$B$6,Расчет!G1122*Расчет!$O$28,0)))</f>
        <v>0</v>
      </c>
      <c r="B1108" s="3">
        <f>A1108*Расчет!E1122</f>
        <v>0</v>
      </c>
      <c r="C1108" s="3">
        <f>IF(Расчет!J1122='ФОРМУЛЫ!'!$B$3,Расчет!G1122*Расчет!I1122/100,IF(Расчет!J1122='ФОРМУЛЫ!'!$B$4,Расчет!I1122*Расчет!$N$28,IF(Расчет!J1122='ФОРМУЛЫ!'!$B$5,Расчет!I1122,IF(Расчет!J1122='ФОРМУЛЫ!'!$B$6,Расчет!I1122*Расчет!$O$28,0))))</f>
        <v>0</v>
      </c>
      <c r="D1108" s="3">
        <f>C1108*Расчет!E1122</f>
        <v>0</v>
      </c>
      <c r="E1108" s="3">
        <f t="shared" si="137"/>
        <v>0</v>
      </c>
      <c r="F1108" s="3">
        <f>E1108*Расчет!E1122</f>
        <v>0</v>
      </c>
      <c r="G1108" s="3">
        <f>IF(Расчет!M1122="",'ФОРМУЛЫ!'!E1108*(100+Расчет!$M$28)/100,'ФОРМУЛЫ!'!E1108*(100+Расчет!M1122)/100)</f>
        <v>0</v>
      </c>
      <c r="H1108" s="7">
        <f>IF(Расчет!M1122="",ROUND(Расчет!K1122*(1+Расчет!$M$28/100),0),ROUND(Расчет!K1122*(1+Расчет!M1122/100),0))</f>
        <v>0</v>
      </c>
      <c r="I1108" s="7">
        <f>IF(Расчет!M1122="",(Расчет!$M$28+100)/100,(Расчет!M1122+100)/100)</f>
        <v>1.2</v>
      </c>
      <c r="J1108" s="5">
        <f>IF(Расчет!P1122="",IF($O$16=0,'ФОРМУЛЫ!'!H1108,ROUND(Расчет!K1122*'ФОРМУЛЫ!'!I1108+L1108,0)),Расчет!P1122)</f>
        <v>0</v>
      </c>
      <c r="K1108" s="5">
        <f>J1108*Расчет!E1122</f>
        <v>0</v>
      </c>
      <c r="L1108" s="3">
        <f>IF($O$16=0,0,$M$16*(Расчет!K1122/$O$16))</f>
        <v>0</v>
      </c>
      <c r="O1108" s="3">
        <f>IF(Расчет!P1122=0,Расчет!L1122,0)</f>
        <v>0</v>
      </c>
      <c r="P1108" s="12">
        <f t="shared" si="138"/>
        <v>0</v>
      </c>
      <c r="Q1108" s="3">
        <f>IF(Расчет!H1122='ФОРМУЛЫ!'!$B$5,'ФОРМУЛЫ!'!A1108,0)</f>
        <v>0</v>
      </c>
      <c r="R1108" s="3">
        <f>IF(Расчет!H1122='ФОРМУЛЫ!'!$B$4,'ФОРМУЛЫ!'!A1108,0)</f>
        <v>0</v>
      </c>
      <c r="S1108" s="3">
        <f>IF(Расчет!H1122='ФОРМУЛЫ!'!$B$6,'ФОРМУЛЫ!'!A1108,0)</f>
        <v>0</v>
      </c>
      <c r="T1108" s="5">
        <f>ROUND((IF(Расчет!R1122='ФОРМУЛЫ!'!$E$3,(A1108-A1108/1.18),IF(Расчет!R1122='ФОРМУЛЫ!'!$E$4,0,IF(Расчет!R1122='ФОРМУЛЫ!'!$E$5,(A1108-A1108/1.1),X))))*Расчет!E1122,2)</f>
        <v>0</v>
      </c>
      <c r="U1108" s="3">
        <f>ROUND((IF(Расчет!R1122='ФОРМУЛЫ!'!$E$3,(J1108-J1108/1.18),IF(Расчет!R1122='ФОРМУЛЫ!'!$E$4,0,IF(Расчет!R1122='ФОРМУЛЫ!'!$E$5,(J1108-J1108/1.1),X))))*Расчет!E1122,2)</f>
        <v>0</v>
      </c>
      <c r="V1108" s="3">
        <f>ROUND((J1108-J1108/1.18)*Расчет!E1122,2)</f>
        <v>0</v>
      </c>
      <c r="W1108" s="3">
        <f>ROUND(A1108*Расчет!E1122*0.21/365,2)</f>
        <v>0</v>
      </c>
      <c r="X1108" s="3">
        <f t="shared" si="139"/>
        <v>0</v>
      </c>
      <c r="Y1108" s="3">
        <f>IF(($Q$2-Расчет!X1122)&gt;0,($Q$2-Расчет!X1122),0)</f>
        <v>0</v>
      </c>
      <c r="Z1108" s="3">
        <f t="shared" si="140"/>
        <v>0</v>
      </c>
      <c r="AA1108" s="3">
        <f>IF(IF(Y1108&gt;0,$Q$3-$Q$2,$Q$3-Расчет!X1122)&gt;0,IF(Y1108&gt;0,$Q$3-$Q$2,$Q$3-Расчет!X1122),0)</f>
        <v>0</v>
      </c>
      <c r="AB1108" s="3">
        <f t="shared" si="141"/>
        <v>0</v>
      </c>
      <c r="AC1108" s="3">
        <f>IF(IF(AA1108&gt;0,$Q$4-$Q$3,$Q$4-Расчет!X1122)&gt;0,IF(AA1108&gt;0,$Q$4-$Q$3,$Q$4-Расчет!X1122),0)</f>
        <v>0</v>
      </c>
      <c r="AD1108" s="3">
        <f t="shared" si="142"/>
        <v>0</v>
      </c>
      <c r="AE1108" s="3">
        <f>IF(IF(AC1108&gt;0,$Q$5-$Q$4,$Q$5-Расчет!X1122)&gt;0,IF(AC1108&gt;0,$Q$5-$Q$4,$Q$5-Расчет!X1122),0)</f>
        <v>0</v>
      </c>
      <c r="AF1108" s="3">
        <f t="shared" si="143"/>
        <v>0</v>
      </c>
      <c r="AG1108" s="3">
        <f>IF(IF(AE1108&gt;0,$Q$6-$Q$5,$Q$6-Расчет!X1122)&gt;0,IF(AE1108&gt;0,$Q$6-$Q$5,$Q$6-Расчет!X1122),0)</f>
        <v>0</v>
      </c>
      <c r="AH1108" s="3">
        <f t="shared" si="144"/>
        <v>0</v>
      </c>
    </row>
    <row r="1109" spans="1:34" x14ac:dyDescent="0.25">
      <c r="A1109" s="3">
        <f>IF(Расчет!H1123='ФОРМУЛЫ!'!$B$4,Расчет!G1123*Расчет!$N$28,IF(Расчет!H1123='ФОРМУЛЫ!'!$B$5,Расчет!G1123,IF(Расчет!H1123='ФОРМУЛЫ!'!$B$6,Расчет!G1123*Расчет!$O$28,0)))</f>
        <v>0</v>
      </c>
      <c r="B1109" s="3">
        <f>A1109*Расчет!E1123</f>
        <v>0</v>
      </c>
      <c r="C1109" s="3">
        <f>IF(Расчет!J1123='ФОРМУЛЫ!'!$B$3,Расчет!G1123*Расчет!I1123/100,IF(Расчет!J1123='ФОРМУЛЫ!'!$B$4,Расчет!I1123*Расчет!$N$28,IF(Расчет!J1123='ФОРМУЛЫ!'!$B$5,Расчет!I1123,IF(Расчет!J1123='ФОРМУЛЫ!'!$B$6,Расчет!I1123*Расчет!$O$28,0))))</f>
        <v>0</v>
      </c>
      <c r="D1109" s="3">
        <f>C1109*Расчет!E1123</f>
        <v>0</v>
      </c>
      <c r="E1109" s="3">
        <f t="shared" si="137"/>
        <v>0</v>
      </c>
      <c r="F1109" s="3">
        <f>E1109*Расчет!E1123</f>
        <v>0</v>
      </c>
      <c r="G1109" s="3">
        <f>IF(Расчет!M1123="",'ФОРМУЛЫ!'!E1109*(100+Расчет!$M$28)/100,'ФОРМУЛЫ!'!E1109*(100+Расчет!M1123)/100)</f>
        <v>0</v>
      </c>
      <c r="H1109" s="7">
        <f>IF(Расчет!M1123="",ROUND(Расчет!K1123*(1+Расчет!$M$28/100),0),ROUND(Расчет!K1123*(1+Расчет!M1123/100),0))</f>
        <v>0</v>
      </c>
      <c r="I1109" s="7">
        <f>IF(Расчет!M1123="",(Расчет!$M$28+100)/100,(Расчет!M1123+100)/100)</f>
        <v>1.2</v>
      </c>
      <c r="J1109" s="5">
        <f>IF(Расчет!P1123="",IF($O$16=0,'ФОРМУЛЫ!'!H1109,ROUND(Расчет!K1123*'ФОРМУЛЫ!'!I1109+L1109,0)),Расчет!P1123)</f>
        <v>0</v>
      </c>
      <c r="K1109" s="5">
        <f>J1109*Расчет!E1123</f>
        <v>0</v>
      </c>
      <c r="L1109" s="3">
        <f>IF($O$16=0,0,$M$16*(Расчет!K1123/$O$16))</f>
        <v>0</v>
      </c>
      <c r="O1109" s="3">
        <f>IF(Расчет!P1123=0,Расчет!L1123,0)</f>
        <v>0</v>
      </c>
      <c r="P1109" s="12">
        <f t="shared" si="138"/>
        <v>0</v>
      </c>
      <c r="Q1109" s="3">
        <f>IF(Расчет!H1123='ФОРМУЛЫ!'!$B$5,'ФОРМУЛЫ!'!A1109,0)</f>
        <v>0</v>
      </c>
      <c r="R1109" s="3">
        <f>IF(Расчет!H1123='ФОРМУЛЫ!'!$B$4,'ФОРМУЛЫ!'!A1109,0)</f>
        <v>0</v>
      </c>
      <c r="S1109" s="3">
        <f>IF(Расчет!H1123='ФОРМУЛЫ!'!$B$6,'ФОРМУЛЫ!'!A1109,0)</f>
        <v>0</v>
      </c>
      <c r="T1109" s="5">
        <f>ROUND((IF(Расчет!R1123='ФОРМУЛЫ!'!$E$3,(A1109-A1109/1.18),IF(Расчет!R1123='ФОРМУЛЫ!'!$E$4,0,IF(Расчет!R1123='ФОРМУЛЫ!'!$E$5,(A1109-A1109/1.1),X))))*Расчет!E1123,2)</f>
        <v>0</v>
      </c>
      <c r="U1109" s="3">
        <f>ROUND((IF(Расчет!R1123='ФОРМУЛЫ!'!$E$3,(J1109-J1109/1.18),IF(Расчет!R1123='ФОРМУЛЫ!'!$E$4,0,IF(Расчет!R1123='ФОРМУЛЫ!'!$E$5,(J1109-J1109/1.1),X))))*Расчет!E1123,2)</f>
        <v>0</v>
      </c>
      <c r="V1109" s="3">
        <f>ROUND((J1109-J1109/1.18)*Расчет!E1123,2)</f>
        <v>0</v>
      </c>
      <c r="W1109" s="3">
        <f>ROUND(A1109*Расчет!E1123*0.21/365,2)</f>
        <v>0</v>
      </c>
      <c r="X1109" s="3">
        <f t="shared" si="139"/>
        <v>0</v>
      </c>
      <c r="Y1109" s="3">
        <f>IF(($Q$2-Расчет!X1123)&gt;0,($Q$2-Расчет!X1123),0)</f>
        <v>0</v>
      </c>
      <c r="Z1109" s="3">
        <f t="shared" si="140"/>
        <v>0</v>
      </c>
      <c r="AA1109" s="3">
        <f>IF(IF(Y1109&gt;0,$Q$3-$Q$2,$Q$3-Расчет!X1123)&gt;0,IF(Y1109&gt;0,$Q$3-$Q$2,$Q$3-Расчет!X1123),0)</f>
        <v>0</v>
      </c>
      <c r="AB1109" s="3">
        <f t="shared" si="141"/>
        <v>0</v>
      </c>
      <c r="AC1109" s="3">
        <f>IF(IF(AA1109&gt;0,$Q$4-$Q$3,$Q$4-Расчет!X1123)&gt;0,IF(AA1109&gt;0,$Q$4-$Q$3,$Q$4-Расчет!X1123),0)</f>
        <v>0</v>
      </c>
      <c r="AD1109" s="3">
        <f t="shared" si="142"/>
        <v>0</v>
      </c>
      <c r="AE1109" s="3">
        <f>IF(IF(AC1109&gt;0,$Q$5-$Q$4,$Q$5-Расчет!X1123)&gt;0,IF(AC1109&gt;0,$Q$5-$Q$4,$Q$5-Расчет!X1123),0)</f>
        <v>0</v>
      </c>
      <c r="AF1109" s="3">
        <f t="shared" si="143"/>
        <v>0</v>
      </c>
      <c r="AG1109" s="3">
        <f>IF(IF(AE1109&gt;0,$Q$6-$Q$5,$Q$6-Расчет!X1123)&gt;0,IF(AE1109&gt;0,$Q$6-$Q$5,$Q$6-Расчет!X1123),0)</f>
        <v>0</v>
      </c>
      <c r="AH1109" s="3">
        <f t="shared" si="144"/>
        <v>0</v>
      </c>
    </row>
    <row r="1110" spans="1:34" x14ac:dyDescent="0.25">
      <c r="A1110" s="3">
        <f>IF(Расчет!H1124='ФОРМУЛЫ!'!$B$4,Расчет!G1124*Расчет!$N$28,IF(Расчет!H1124='ФОРМУЛЫ!'!$B$5,Расчет!G1124,IF(Расчет!H1124='ФОРМУЛЫ!'!$B$6,Расчет!G1124*Расчет!$O$28,0)))</f>
        <v>0</v>
      </c>
      <c r="B1110" s="3">
        <f>A1110*Расчет!E1124</f>
        <v>0</v>
      </c>
      <c r="C1110" s="3">
        <f>IF(Расчет!J1124='ФОРМУЛЫ!'!$B$3,Расчет!G1124*Расчет!I1124/100,IF(Расчет!J1124='ФОРМУЛЫ!'!$B$4,Расчет!I1124*Расчет!$N$28,IF(Расчет!J1124='ФОРМУЛЫ!'!$B$5,Расчет!I1124,IF(Расчет!J1124='ФОРМУЛЫ!'!$B$6,Расчет!I1124*Расчет!$O$28,0))))</f>
        <v>0</v>
      </c>
      <c r="D1110" s="3">
        <f>C1110*Расчет!E1124</f>
        <v>0</v>
      </c>
      <c r="E1110" s="3">
        <f t="shared" si="137"/>
        <v>0</v>
      </c>
      <c r="F1110" s="3">
        <f>E1110*Расчет!E1124</f>
        <v>0</v>
      </c>
      <c r="G1110" s="3">
        <f>IF(Расчет!M1124="",'ФОРМУЛЫ!'!E1110*(100+Расчет!$M$28)/100,'ФОРМУЛЫ!'!E1110*(100+Расчет!M1124)/100)</f>
        <v>0</v>
      </c>
      <c r="H1110" s="7">
        <f>IF(Расчет!M1124="",ROUND(Расчет!K1124*(1+Расчет!$M$28/100),0),ROUND(Расчет!K1124*(1+Расчет!M1124/100),0))</f>
        <v>0</v>
      </c>
      <c r="I1110" s="7">
        <f>IF(Расчет!M1124="",(Расчет!$M$28+100)/100,(Расчет!M1124+100)/100)</f>
        <v>1.2</v>
      </c>
      <c r="J1110" s="5">
        <f>IF(Расчет!P1124="",IF($O$16=0,'ФОРМУЛЫ!'!H1110,ROUND(Расчет!K1124*'ФОРМУЛЫ!'!I1110+L1110,0)),Расчет!P1124)</f>
        <v>0</v>
      </c>
      <c r="K1110" s="5">
        <f>J1110*Расчет!E1124</f>
        <v>0</v>
      </c>
      <c r="L1110" s="3">
        <f>IF($O$16=0,0,$M$16*(Расчет!K1124/$O$16))</f>
        <v>0</v>
      </c>
      <c r="O1110" s="3">
        <f>IF(Расчет!P1124=0,Расчет!L1124,0)</f>
        <v>0</v>
      </c>
      <c r="P1110" s="12">
        <f t="shared" si="138"/>
        <v>0</v>
      </c>
      <c r="Q1110" s="3">
        <f>IF(Расчет!H1124='ФОРМУЛЫ!'!$B$5,'ФОРМУЛЫ!'!A1110,0)</f>
        <v>0</v>
      </c>
      <c r="R1110" s="3">
        <f>IF(Расчет!H1124='ФОРМУЛЫ!'!$B$4,'ФОРМУЛЫ!'!A1110,0)</f>
        <v>0</v>
      </c>
      <c r="S1110" s="3">
        <f>IF(Расчет!H1124='ФОРМУЛЫ!'!$B$6,'ФОРМУЛЫ!'!A1110,0)</f>
        <v>0</v>
      </c>
      <c r="T1110" s="5">
        <f>ROUND((IF(Расчет!R1124='ФОРМУЛЫ!'!$E$3,(A1110-A1110/1.18),IF(Расчет!R1124='ФОРМУЛЫ!'!$E$4,0,IF(Расчет!R1124='ФОРМУЛЫ!'!$E$5,(A1110-A1110/1.1),X))))*Расчет!E1124,2)</f>
        <v>0</v>
      </c>
      <c r="U1110" s="3">
        <f>ROUND((IF(Расчет!R1124='ФОРМУЛЫ!'!$E$3,(J1110-J1110/1.18),IF(Расчет!R1124='ФОРМУЛЫ!'!$E$4,0,IF(Расчет!R1124='ФОРМУЛЫ!'!$E$5,(J1110-J1110/1.1),X))))*Расчет!E1124,2)</f>
        <v>0</v>
      </c>
      <c r="V1110" s="3">
        <f>ROUND((J1110-J1110/1.18)*Расчет!E1124,2)</f>
        <v>0</v>
      </c>
      <c r="W1110" s="3">
        <f>ROUND(A1110*Расчет!E1124*0.21/365,2)</f>
        <v>0</v>
      </c>
      <c r="X1110" s="3">
        <f t="shared" si="139"/>
        <v>0</v>
      </c>
      <c r="Y1110" s="3">
        <f>IF(($Q$2-Расчет!X1124)&gt;0,($Q$2-Расчет!X1124),0)</f>
        <v>0</v>
      </c>
      <c r="Z1110" s="3">
        <f t="shared" si="140"/>
        <v>0</v>
      </c>
      <c r="AA1110" s="3">
        <f>IF(IF(Y1110&gt;0,$Q$3-$Q$2,$Q$3-Расчет!X1124)&gt;0,IF(Y1110&gt;0,$Q$3-$Q$2,$Q$3-Расчет!X1124),0)</f>
        <v>0</v>
      </c>
      <c r="AB1110" s="3">
        <f t="shared" si="141"/>
        <v>0</v>
      </c>
      <c r="AC1110" s="3">
        <f>IF(IF(AA1110&gt;0,$Q$4-$Q$3,$Q$4-Расчет!X1124)&gt;0,IF(AA1110&gt;0,$Q$4-$Q$3,$Q$4-Расчет!X1124),0)</f>
        <v>0</v>
      </c>
      <c r="AD1110" s="3">
        <f t="shared" si="142"/>
        <v>0</v>
      </c>
      <c r="AE1110" s="3">
        <f>IF(IF(AC1110&gt;0,$Q$5-$Q$4,$Q$5-Расчет!X1124)&gt;0,IF(AC1110&gt;0,$Q$5-$Q$4,$Q$5-Расчет!X1124),0)</f>
        <v>0</v>
      </c>
      <c r="AF1110" s="3">
        <f t="shared" si="143"/>
        <v>0</v>
      </c>
      <c r="AG1110" s="3">
        <f>IF(IF(AE1110&gt;0,$Q$6-$Q$5,$Q$6-Расчет!X1124)&gt;0,IF(AE1110&gt;0,$Q$6-$Q$5,$Q$6-Расчет!X1124),0)</f>
        <v>0</v>
      </c>
      <c r="AH1110" s="3">
        <f t="shared" si="144"/>
        <v>0</v>
      </c>
    </row>
    <row r="1111" spans="1:34" x14ac:dyDescent="0.25">
      <c r="A1111" s="3">
        <f>IF(Расчет!H1125='ФОРМУЛЫ!'!$B$4,Расчет!G1125*Расчет!$N$28,IF(Расчет!H1125='ФОРМУЛЫ!'!$B$5,Расчет!G1125,IF(Расчет!H1125='ФОРМУЛЫ!'!$B$6,Расчет!G1125*Расчет!$O$28,0)))</f>
        <v>0</v>
      </c>
      <c r="B1111" s="3">
        <f>A1111*Расчет!E1125</f>
        <v>0</v>
      </c>
      <c r="C1111" s="3">
        <f>IF(Расчет!J1125='ФОРМУЛЫ!'!$B$3,Расчет!G1125*Расчет!I1125/100,IF(Расчет!J1125='ФОРМУЛЫ!'!$B$4,Расчет!I1125*Расчет!$N$28,IF(Расчет!J1125='ФОРМУЛЫ!'!$B$5,Расчет!I1125,IF(Расчет!J1125='ФОРМУЛЫ!'!$B$6,Расчет!I1125*Расчет!$O$28,0))))</f>
        <v>0</v>
      </c>
      <c r="D1111" s="3">
        <f>C1111*Расчет!E1125</f>
        <v>0</v>
      </c>
      <c r="E1111" s="3">
        <f t="shared" si="137"/>
        <v>0</v>
      </c>
      <c r="F1111" s="3">
        <f>E1111*Расчет!E1125</f>
        <v>0</v>
      </c>
      <c r="G1111" s="3">
        <f>IF(Расчет!M1125="",'ФОРМУЛЫ!'!E1111*(100+Расчет!$M$28)/100,'ФОРМУЛЫ!'!E1111*(100+Расчет!M1125)/100)</f>
        <v>0</v>
      </c>
      <c r="H1111" s="7">
        <f>IF(Расчет!M1125="",ROUND(Расчет!K1125*(1+Расчет!$M$28/100),0),ROUND(Расчет!K1125*(1+Расчет!M1125/100),0))</f>
        <v>0</v>
      </c>
      <c r="I1111" s="7">
        <f>IF(Расчет!M1125="",(Расчет!$M$28+100)/100,(Расчет!M1125+100)/100)</f>
        <v>1.2</v>
      </c>
      <c r="J1111" s="5">
        <f>IF(Расчет!P1125="",IF($O$16=0,'ФОРМУЛЫ!'!H1111,ROUND(Расчет!K1125*'ФОРМУЛЫ!'!I1111+L1111,0)),Расчет!P1125)</f>
        <v>0</v>
      </c>
      <c r="K1111" s="5">
        <f>J1111*Расчет!E1125</f>
        <v>0</v>
      </c>
      <c r="L1111" s="3">
        <f>IF($O$16=0,0,$M$16*(Расчет!K1125/$O$16))</f>
        <v>0</v>
      </c>
      <c r="O1111" s="3">
        <f>IF(Расчет!P1125=0,Расчет!L1125,0)</f>
        <v>0</v>
      </c>
      <c r="P1111" s="12">
        <f t="shared" si="138"/>
        <v>0</v>
      </c>
      <c r="Q1111" s="3">
        <f>IF(Расчет!H1125='ФОРМУЛЫ!'!$B$5,'ФОРМУЛЫ!'!A1111,0)</f>
        <v>0</v>
      </c>
      <c r="R1111" s="3">
        <f>IF(Расчет!H1125='ФОРМУЛЫ!'!$B$4,'ФОРМУЛЫ!'!A1111,0)</f>
        <v>0</v>
      </c>
      <c r="S1111" s="3">
        <f>IF(Расчет!H1125='ФОРМУЛЫ!'!$B$6,'ФОРМУЛЫ!'!A1111,0)</f>
        <v>0</v>
      </c>
      <c r="T1111" s="5">
        <f>ROUND((IF(Расчет!R1125='ФОРМУЛЫ!'!$E$3,(A1111-A1111/1.18),IF(Расчет!R1125='ФОРМУЛЫ!'!$E$4,0,IF(Расчет!R1125='ФОРМУЛЫ!'!$E$5,(A1111-A1111/1.1),X))))*Расчет!E1125,2)</f>
        <v>0</v>
      </c>
      <c r="U1111" s="3">
        <f>ROUND((IF(Расчет!R1125='ФОРМУЛЫ!'!$E$3,(J1111-J1111/1.18),IF(Расчет!R1125='ФОРМУЛЫ!'!$E$4,0,IF(Расчет!R1125='ФОРМУЛЫ!'!$E$5,(J1111-J1111/1.1),X))))*Расчет!E1125,2)</f>
        <v>0</v>
      </c>
      <c r="V1111" s="3">
        <f>ROUND((J1111-J1111/1.18)*Расчет!E1125,2)</f>
        <v>0</v>
      </c>
      <c r="W1111" s="3">
        <f>ROUND(A1111*Расчет!E1125*0.21/365,2)</f>
        <v>0</v>
      </c>
      <c r="X1111" s="3">
        <f t="shared" si="139"/>
        <v>0</v>
      </c>
      <c r="Y1111" s="3">
        <f>IF(($Q$2-Расчет!X1125)&gt;0,($Q$2-Расчет!X1125),0)</f>
        <v>0</v>
      </c>
      <c r="Z1111" s="3">
        <f t="shared" si="140"/>
        <v>0</v>
      </c>
      <c r="AA1111" s="3">
        <f>IF(IF(Y1111&gt;0,$Q$3-$Q$2,$Q$3-Расчет!X1125)&gt;0,IF(Y1111&gt;0,$Q$3-$Q$2,$Q$3-Расчет!X1125),0)</f>
        <v>0</v>
      </c>
      <c r="AB1111" s="3">
        <f t="shared" si="141"/>
        <v>0</v>
      </c>
      <c r="AC1111" s="3">
        <f>IF(IF(AA1111&gt;0,$Q$4-$Q$3,$Q$4-Расчет!X1125)&gt;0,IF(AA1111&gt;0,$Q$4-$Q$3,$Q$4-Расчет!X1125),0)</f>
        <v>0</v>
      </c>
      <c r="AD1111" s="3">
        <f t="shared" si="142"/>
        <v>0</v>
      </c>
      <c r="AE1111" s="3">
        <f>IF(IF(AC1111&gt;0,$Q$5-$Q$4,$Q$5-Расчет!X1125)&gt;0,IF(AC1111&gt;0,$Q$5-$Q$4,$Q$5-Расчет!X1125),0)</f>
        <v>0</v>
      </c>
      <c r="AF1111" s="3">
        <f t="shared" si="143"/>
        <v>0</v>
      </c>
      <c r="AG1111" s="3">
        <f>IF(IF(AE1111&gt;0,$Q$6-$Q$5,$Q$6-Расчет!X1125)&gt;0,IF(AE1111&gt;0,$Q$6-$Q$5,$Q$6-Расчет!X1125),0)</f>
        <v>0</v>
      </c>
      <c r="AH1111" s="3">
        <f t="shared" si="144"/>
        <v>0</v>
      </c>
    </row>
    <row r="1112" spans="1:34" x14ac:dyDescent="0.25">
      <c r="A1112" s="3">
        <f>IF(Расчет!H1126='ФОРМУЛЫ!'!$B$4,Расчет!G1126*Расчет!$N$28,IF(Расчет!H1126='ФОРМУЛЫ!'!$B$5,Расчет!G1126,IF(Расчет!H1126='ФОРМУЛЫ!'!$B$6,Расчет!G1126*Расчет!$O$28,0)))</f>
        <v>0</v>
      </c>
      <c r="B1112" s="3">
        <f>A1112*Расчет!E1126</f>
        <v>0</v>
      </c>
      <c r="C1112" s="3">
        <f>IF(Расчет!J1126='ФОРМУЛЫ!'!$B$3,Расчет!G1126*Расчет!I1126/100,IF(Расчет!J1126='ФОРМУЛЫ!'!$B$4,Расчет!I1126*Расчет!$N$28,IF(Расчет!J1126='ФОРМУЛЫ!'!$B$5,Расчет!I1126,IF(Расчет!J1126='ФОРМУЛЫ!'!$B$6,Расчет!I1126*Расчет!$O$28,0))))</f>
        <v>0</v>
      </c>
      <c r="D1112" s="3">
        <f>C1112*Расчет!E1126</f>
        <v>0</v>
      </c>
      <c r="E1112" s="3">
        <f t="shared" si="137"/>
        <v>0</v>
      </c>
      <c r="F1112" s="3">
        <f>E1112*Расчет!E1126</f>
        <v>0</v>
      </c>
      <c r="G1112" s="3">
        <f>IF(Расчет!M1126="",'ФОРМУЛЫ!'!E1112*(100+Расчет!$M$28)/100,'ФОРМУЛЫ!'!E1112*(100+Расчет!M1126)/100)</f>
        <v>0</v>
      </c>
      <c r="H1112" s="7">
        <f>IF(Расчет!M1126="",ROUND(Расчет!K1126*(1+Расчет!$M$28/100),0),ROUND(Расчет!K1126*(1+Расчет!M1126/100),0))</f>
        <v>0</v>
      </c>
      <c r="I1112" s="7">
        <f>IF(Расчет!M1126="",(Расчет!$M$28+100)/100,(Расчет!M1126+100)/100)</f>
        <v>1.2</v>
      </c>
      <c r="J1112" s="5">
        <f>IF(Расчет!P1126="",IF($O$16=0,'ФОРМУЛЫ!'!H1112,ROUND(Расчет!K1126*'ФОРМУЛЫ!'!I1112+L1112,0)),Расчет!P1126)</f>
        <v>0</v>
      </c>
      <c r="K1112" s="5">
        <f>J1112*Расчет!E1126</f>
        <v>0</v>
      </c>
      <c r="L1112" s="3">
        <f>IF($O$16=0,0,$M$16*(Расчет!K1126/$O$16))</f>
        <v>0</v>
      </c>
      <c r="O1112" s="3">
        <f>IF(Расчет!P1126=0,Расчет!L1126,0)</f>
        <v>0</v>
      </c>
      <c r="P1112" s="12">
        <f t="shared" si="138"/>
        <v>0</v>
      </c>
      <c r="Q1112" s="3">
        <f>IF(Расчет!H1126='ФОРМУЛЫ!'!$B$5,'ФОРМУЛЫ!'!A1112,0)</f>
        <v>0</v>
      </c>
      <c r="R1112" s="3">
        <f>IF(Расчет!H1126='ФОРМУЛЫ!'!$B$4,'ФОРМУЛЫ!'!A1112,0)</f>
        <v>0</v>
      </c>
      <c r="S1112" s="3">
        <f>IF(Расчет!H1126='ФОРМУЛЫ!'!$B$6,'ФОРМУЛЫ!'!A1112,0)</f>
        <v>0</v>
      </c>
      <c r="T1112" s="5">
        <f>ROUND((IF(Расчет!R1126='ФОРМУЛЫ!'!$E$3,(A1112-A1112/1.18),IF(Расчет!R1126='ФОРМУЛЫ!'!$E$4,0,IF(Расчет!R1126='ФОРМУЛЫ!'!$E$5,(A1112-A1112/1.1),X))))*Расчет!E1126,2)</f>
        <v>0</v>
      </c>
      <c r="U1112" s="3">
        <f>ROUND((IF(Расчет!R1126='ФОРМУЛЫ!'!$E$3,(J1112-J1112/1.18),IF(Расчет!R1126='ФОРМУЛЫ!'!$E$4,0,IF(Расчет!R1126='ФОРМУЛЫ!'!$E$5,(J1112-J1112/1.1),X))))*Расчет!E1126,2)</f>
        <v>0</v>
      </c>
      <c r="V1112" s="3">
        <f>ROUND((J1112-J1112/1.18)*Расчет!E1126,2)</f>
        <v>0</v>
      </c>
      <c r="W1112" s="3">
        <f>ROUND(A1112*Расчет!E1126*0.21/365,2)</f>
        <v>0</v>
      </c>
      <c r="X1112" s="3">
        <f t="shared" si="139"/>
        <v>0</v>
      </c>
      <c r="Y1112" s="3">
        <f>IF(($Q$2-Расчет!X1126)&gt;0,($Q$2-Расчет!X1126),0)</f>
        <v>0</v>
      </c>
      <c r="Z1112" s="3">
        <f t="shared" si="140"/>
        <v>0</v>
      </c>
      <c r="AA1112" s="3">
        <f>IF(IF(Y1112&gt;0,$Q$3-$Q$2,$Q$3-Расчет!X1126)&gt;0,IF(Y1112&gt;0,$Q$3-$Q$2,$Q$3-Расчет!X1126),0)</f>
        <v>0</v>
      </c>
      <c r="AB1112" s="3">
        <f t="shared" si="141"/>
        <v>0</v>
      </c>
      <c r="AC1112" s="3">
        <f>IF(IF(AA1112&gt;0,$Q$4-$Q$3,$Q$4-Расчет!X1126)&gt;0,IF(AA1112&gt;0,$Q$4-$Q$3,$Q$4-Расчет!X1126),0)</f>
        <v>0</v>
      </c>
      <c r="AD1112" s="3">
        <f t="shared" si="142"/>
        <v>0</v>
      </c>
      <c r="AE1112" s="3">
        <f>IF(IF(AC1112&gt;0,$Q$5-$Q$4,$Q$5-Расчет!X1126)&gt;0,IF(AC1112&gt;0,$Q$5-$Q$4,$Q$5-Расчет!X1126),0)</f>
        <v>0</v>
      </c>
      <c r="AF1112" s="3">
        <f t="shared" si="143"/>
        <v>0</v>
      </c>
      <c r="AG1112" s="3">
        <f>IF(IF(AE1112&gt;0,$Q$6-$Q$5,$Q$6-Расчет!X1126)&gt;0,IF(AE1112&gt;0,$Q$6-$Q$5,$Q$6-Расчет!X1126),0)</f>
        <v>0</v>
      </c>
      <c r="AH1112" s="3">
        <f t="shared" si="144"/>
        <v>0</v>
      </c>
    </row>
    <row r="1113" spans="1:34" x14ac:dyDescent="0.25">
      <c r="A1113" s="3">
        <f>IF(Расчет!H1127='ФОРМУЛЫ!'!$B$4,Расчет!G1127*Расчет!$N$28,IF(Расчет!H1127='ФОРМУЛЫ!'!$B$5,Расчет!G1127,IF(Расчет!H1127='ФОРМУЛЫ!'!$B$6,Расчет!G1127*Расчет!$O$28,0)))</f>
        <v>0</v>
      </c>
      <c r="B1113" s="3">
        <f>A1113*Расчет!E1127</f>
        <v>0</v>
      </c>
      <c r="C1113" s="3">
        <f>IF(Расчет!J1127='ФОРМУЛЫ!'!$B$3,Расчет!G1127*Расчет!I1127/100,IF(Расчет!J1127='ФОРМУЛЫ!'!$B$4,Расчет!I1127*Расчет!$N$28,IF(Расчет!J1127='ФОРМУЛЫ!'!$B$5,Расчет!I1127,IF(Расчет!J1127='ФОРМУЛЫ!'!$B$6,Расчет!I1127*Расчет!$O$28,0))))</f>
        <v>0</v>
      </c>
      <c r="D1113" s="3">
        <f>C1113*Расчет!E1127</f>
        <v>0</v>
      </c>
      <c r="E1113" s="3">
        <f t="shared" si="137"/>
        <v>0</v>
      </c>
      <c r="F1113" s="3">
        <f>E1113*Расчет!E1127</f>
        <v>0</v>
      </c>
      <c r="G1113" s="3">
        <f>IF(Расчет!M1127="",'ФОРМУЛЫ!'!E1113*(100+Расчет!$M$28)/100,'ФОРМУЛЫ!'!E1113*(100+Расчет!M1127)/100)</f>
        <v>0</v>
      </c>
      <c r="H1113" s="7">
        <f>IF(Расчет!M1127="",ROUND(Расчет!K1127*(1+Расчет!$M$28/100),0),ROUND(Расчет!K1127*(1+Расчет!M1127/100),0))</f>
        <v>0</v>
      </c>
      <c r="I1113" s="7">
        <f>IF(Расчет!M1127="",(Расчет!$M$28+100)/100,(Расчет!M1127+100)/100)</f>
        <v>1.2</v>
      </c>
      <c r="J1113" s="5">
        <f>IF(Расчет!P1127="",IF($O$16=0,'ФОРМУЛЫ!'!H1113,ROUND(Расчет!K1127*'ФОРМУЛЫ!'!I1113+L1113,0)),Расчет!P1127)</f>
        <v>0</v>
      </c>
      <c r="K1113" s="5">
        <f>J1113*Расчет!E1127</f>
        <v>0</v>
      </c>
      <c r="L1113" s="3">
        <f>IF($O$16=0,0,$M$16*(Расчет!K1127/$O$16))</f>
        <v>0</v>
      </c>
      <c r="O1113" s="3">
        <f>IF(Расчет!P1127=0,Расчет!L1127,0)</f>
        <v>0</v>
      </c>
      <c r="P1113" s="12">
        <f t="shared" si="138"/>
        <v>0</v>
      </c>
      <c r="Q1113" s="3">
        <f>IF(Расчет!H1127='ФОРМУЛЫ!'!$B$5,'ФОРМУЛЫ!'!A1113,0)</f>
        <v>0</v>
      </c>
      <c r="R1113" s="3">
        <f>IF(Расчет!H1127='ФОРМУЛЫ!'!$B$4,'ФОРМУЛЫ!'!A1113,0)</f>
        <v>0</v>
      </c>
      <c r="S1113" s="3">
        <f>IF(Расчет!H1127='ФОРМУЛЫ!'!$B$6,'ФОРМУЛЫ!'!A1113,0)</f>
        <v>0</v>
      </c>
      <c r="T1113" s="5">
        <f>ROUND((IF(Расчет!R1127='ФОРМУЛЫ!'!$E$3,(A1113-A1113/1.18),IF(Расчет!R1127='ФОРМУЛЫ!'!$E$4,0,IF(Расчет!R1127='ФОРМУЛЫ!'!$E$5,(A1113-A1113/1.1),X))))*Расчет!E1127,2)</f>
        <v>0</v>
      </c>
      <c r="U1113" s="3">
        <f>ROUND((IF(Расчет!R1127='ФОРМУЛЫ!'!$E$3,(J1113-J1113/1.18),IF(Расчет!R1127='ФОРМУЛЫ!'!$E$4,0,IF(Расчет!R1127='ФОРМУЛЫ!'!$E$5,(J1113-J1113/1.1),X))))*Расчет!E1127,2)</f>
        <v>0</v>
      </c>
      <c r="V1113" s="3">
        <f>ROUND((J1113-J1113/1.18)*Расчет!E1127,2)</f>
        <v>0</v>
      </c>
      <c r="W1113" s="3">
        <f>ROUND(A1113*Расчет!E1127*0.21/365,2)</f>
        <v>0</v>
      </c>
      <c r="X1113" s="3">
        <f t="shared" si="139"/>
        <v>0</v>
      </c>
      <c r="Y1113" s="3">
        <f>IF(($Q$2-Расчет!X1127)&gt;0,($Q$2-Расчет!X1127),0)</f>
        <v>0</v>
      </c>
      <c r="Z1113" s="3">
        <f t="shared" si="140"/>
        <v>0</v>
      </c>
      <c r="AA1113" s="3">
        <f>IF(IF(Y1113&gt;0,$Q$3-$Q$2,$Q$3-Расчет!X1127)&gt;0,IF(Y1113&gt;0,$Q$3-$Q$2,$Q$3-Расчет!X1127),0)</f>
        <v>0</v>
      </c>
      <c r="AB1113" s="3">
        <f t="shared" si="141"/>
        <v>0</v>
      </c>
      <c r="AC1113" s="3">
        <f>IF(IF(AA1113&gt;0,$Q$4-$Q$3,$Q$4-Расчет!X1127)&gt;0,IF(AA1113&gt;0,$Q$4-$Q$3,$Q$4-Расчет!X1127),0)</f>
        <v>0</v>
      </c>
      <c r="AD1113" s="3">
        <f t="shared" si="142"/>
        <v>0</v>
      </c>
      <c r="AE1113" s="3">
        <f>IF(IF(AC1113&gt;0,$Q$5-$Q$4,$Q$5-Расчет!X1127)&gt;0,IF(AC1113&gt;0,$Q$5-$Q$4,$Q$5-Расчет!X1127),0)</f>
        <v>0</v>
      </c>
      <c r="AF1113" s="3">
        <f t="shared" si="143"/>
        <v>0</v>
      </c>
      <c r="AG1113" s="3">
        <f>IF(IF(AE1113&gt;0,$Q$6-$Q$5,$Q$6-Расчет!X1127)&gt;0,IF(AE1113&gt;0,$Q$6-$Q$5,$Q$6-Расчет!X1127),0)</f>
        <v>0</v>
      </c>
      <c r="AH1113" s="3">
        <f t="shared" si="144"/>
        <v>0</v>
      </c>
    </row>
    <row r="1114" spans="1:34" x14ac:dyDescent="0.25">
      <c r="A1114" s="3">
        <f>IF(Расчет!H1128='ФОРМУЛЫ!'!$B$4,Расчет!G1128*Расчет!$N$28,IF(Расчет!H1128='ФОРМУЛЫ!'!$B$5,Расчет!G1128,IF(Расчет!H1128='ФОРМУЛЫ!'!$B$6,Расчет!G1128*Расчет!$O$28,0)))</f>
        <v>0</v>
      </c>
      <c r="B1114" s="3">
        <f>A1114*Расчет!E1128</f>
        <v>0</v>
      </c>
      <c r="C1114" s="3">
        <f>IF(Расчет!J1128='ФОРМУЛЫ!'!$B$3,Расчет!G1128*Расчет!I1128/100,IF(Расчет!J1128='ФОРМУЛЫ!'!$B$4,Расчет!I1128*Расчет!$N$28,IF(Расчет!J1128='ФОРМУЛЫ!'!$B$5,Расчет!I1128,IF(Расчет!J1128='ФОРМУЛЫ!'!$B$6,Расчет!I1128*Расчет!$O$28,0))))</f>
        <v>0</v>
      </c>
      <c r="D1114" s="3">
        <f>C1114*Расчет!E1128</f>
        <v>0</v>
      </c>
      <c r="E1114" s="3">
        <f t="shared" si="137"/>
        <v>0</v>
      </c>
      <c r="F1114" s="3">
        <f>E1114*Расчет!E1128</f>
        <v>0</v>
      </c>
      <c r="G1114" s="3">
        <f>IF(Расчет!M1128="",'ФОРМУЛЫ!'!E1114*(100+Расчет!$M$28)/100,'ФОРМУЛЫ!'!E1114*(100+Расчет!M1128)/100)</f>
        <v>0</v>
      </c>
      <c r="H1114" s="7">
        <f>IF(Расчет!M1128="",ROUND(Расчет!K1128*(1+Расчет!$M$28/100),0),ROUND(Расчет!K1128*(1+Расчет!M1128/100),0))</f>
        <v>0</v>
      </c>
      <c r="I1114" s="7">
        <f>IF(Расчет!M1128="",(Расчет!$M$28+100)/100,(Расчет!M1128+100)/100)</f>
        <v>1.2</v>
      </c>
      <c r="J1114" s="5">
        <f>IF(Расчет!P1128="",IF($O$16=0,'ФОРМУЛЫ!'!H1114,ROUND(Расчет!K1128*'ФОРМУЛЫ!'!I1114+L1114,0)),Расчет!P1128)</f>
        <v>0</v>
      </c>
      <c r="K1114" s="5">
        <f>J1114*Расчет!E1128</f>
        <v>0</v>
      </c>
      <c r="L1114" s="3">
        <f>IF($O$16=0,0,$M$16*(Расчет!K1128/$O$16))</f>
        <v>0</v>
      </c>
      <c r="O1114" s="3">
        <f>IF(Расчет!P1128=0,Расчет!L1128,0)</f>
        <v>0</v>
      </c>
      <c r="P1114" s="12">
        <f t="shared" si="138"/>
        <v>0</v>
      </c>
      <c r="Q1114" s="3">
        <f>IF(Расчет!H1128='ФОРМУЛЫ!'!$B$5,'ФОРМУЛЫ!'!A1114,0)</f>
        <v>0</v>
      </c>
      <c r="R1114" s="3">
        <f>IF(Расчет!H1128='ФОРМУЛЫ!'!$B$4,'ФОРМУЛЫ!'!A1114,0)</f>
        <v>0</v>
      </c>
      <c r="S1114" s="3">
        <f>IF(Расчет!H1128='ФОРМУЛЫ!'!$B$6,'ФОРМУЛЫ!'!A1114,0)</f>
        <v>0</v>
      </c>
      <c r="T1114" s="5">
        <f>ROUND((IF(Расчет!R1128='ФОРМУЛЫ!'!$E$3,(A1114-A1114/1.18),IF(Расчет!R1128='ФОРМУЛЫ!'!$E$4,0,IF(Расчет!R1128='ФОРМУЛЫ!'!$E$5,(A1114-A1114/1.1),X))))*Расчет!E1128,2)</f>
        <v>0</v>
      </c>
      <c r="U1114" s="3">
        <f>ROUND((IF(Расчет!R1128='ФОРМУЛЫ!'!$E$3,(J1114-J1114/1.18),IF(Расчет!R1128='ФОРМУЛЫ!'!$E$4,0,IF(Расчет!R1128='ФОРМУЛЫ!'!$E$5,(J1114-J1114/1.1),X))))*Расчет!E1128,2)</f>
        <v>0</v>
      </c>
      <c r="V1114" s="3">
        <f>ROUND((J1114-J1114/1.18)*Расчет!E1128,2)</f>
        <v>0</v>
      </c>
      <c r="W1114" s="3">
        <f>ROUND(A1114*Расчет!E1128*0.21/365,2)</f>
        <v>0</v>
      </c>
      <c r="X1114" s="3">
        <f t="shared" si="139"/>
        <v>0</v>
      </c>
      <c r="Y1114" s="3">
        <f>IF(($Q$2-Расчет!X1128)&gt;0,($Q$2-Расчет!X1128),0)</f>
        <v>0</v>
      </c>
      <c r="Z1114" s="3">
        <f t="shared" si="140"/>
        <v>0</v>
      </c>
      <c r="AA1114" s="3">
        <f>IF(IF(Y1114&gt;0,$Q$3-$Q$2,$Q$3-Расчет!X1128)&gt;0,IF(Y1114&gt;0,$Q$3-$Q$2,$Q$3-Расчет!X1128),0)</f>
        <v>0</v>
      </c>
      <c r="AB1114" s="3">
        <f t="shared" si="141"/>
        <v>0</v>
      </c>
      <c r="AC1114" s="3">
        <f>IF(IF(AA1114&gt;0,$Q$4-$Q$3,$Q$4-Расчет!X1128)&gt;0,IF(AA1114&gt;0,$Q$4-$Q$3,$Q$4-Расчет!X1128),0)</f>
        <v>0</v>
      </c>
      <c r="AD1114" s="3">
        <f t="shared" si="142"/>
        <v>0</v>
      </c>
      <c r="AE1114" s="3">
        <f>IF(IF(AC1114&gt;0,$Q$5-$Q$4,$Q$5-Расчет!X1128)&gt;0,IF(AC1114&gt;0,$Q$5-$Q$4,$Q$5-Расчет!X1128),0)</f>
        <v>0</v>
      </c>
      <c r="AF1114" s="3">
        <f t="shared" si="143"/>
        <v>0</v>
      </c>
      <c r="AG1114" s="3">
        <f>IF(IF(AE1114&gt;0,$Q$6-$Q$5,$Q$6-Расчет!X1128)&gt;0,IF(AE1114&gt;0,$Q$6-$Q$5,$Q$6-Расчет!X1128),0)</f>
        <v>0</v>
      </c>
      <c r="AH1114" s="3">
        <f t="shared" si="144"/>
        <v>0</v>
      </c>
    </row>
    <row r="1115" spans="1:34" x14ac:dyDescent="0.25">
      <c r="A1115" s="3">
        <f>IF(Расчет!H1129='ФОРМУЛЫ!'!$B$4,Расчет!G1129*Расчет!$N$28,IF(Расчет!H1129='ФОРМУЛЫ!'!$B$5,Расчет!G1129,IF(Расчет!H1129='ФОРМУЛЫ!'!$B$6,Расчет!G1129*Расчет!$O$28,0)))</f>
        <v>0</v>
      </c>
      <c r="B1115" s="3">
        <f>A1115*Расчет!E1129</f>
        <v>0</v>
      </c>
      <c r="C1115" s="3">
        <f>IF(Расчет!J1129='ФОРМУЛЫ!'!$B$3,Расчет!G1129*Расчет!I1129/100,IF(Расчет!J1129='ФОРМУЛЫ!'!$B$4,Расчет!I1129*Расчет!$N$28,IF(Расчет!J1129='ФОРМУЛЫ!'!$B$5,Расчет!I1129,IF(Расчет!J1129='ФОРМУЛЫ!'!$B$6,Расчет!I1129*Расчет!$O$28,0))))</f>
        <v>0</v>
      </c>
      <c r="D1115" s="3">
        <f>C1115*Расчет!E1129</f>
        <v>0</v>
      </c>
      <c r="E1115" s="3">
        <f t="shared" si="137"/>
        <v>0</v>
      </c>
      <c r="F1115" s="3">
        <f>E1115*Расчет!E1129</f>
        <v>0</v>
      </c>
      <c r="G1115" s="3">
        <f>IF(Расчет!M1129="",'ФОРМУЛЫ!'!E1115*(100+Расчет!$M$28)/100,'ФОРМУЛЫ!'!E1115*(100+Расчет!M1129)/100)</f>
        <v>0</v>
      </c>
      <c r="H1115" s="7">
        <f>IF(Расчет!M1129="",ROUND(Расчет!K1129*(1+Расчет!$M$28/100),0),ROUND(Расчет!K1129*(1+Расчет!M1129/100),0))</f>
        <v>0</v>
      </c>
      <c r="I1115" s="7">
        <f>IF(Расчет!M1129="",(Расчет!$M$28+100)/100,(Расчет!M1129+100)/100)</f>
        <v>1.2</v>
      </c>
      <c r="J1115" s="5">
        <f>IF(Расчет!P1129="",IF($O$16=0,'ФОРМУЛЫ!'!H1115,ROUND(Расчет!K1129*'ФОРМУЛЫ!'!I1115+L1115,0)),Расчет!P1129)</f>
        <v>0</v>
      </c>
      <c r="K1115" s="5">
        <f>J1115*Расчет!E1129</f>
        <v>0</v>
      </c>
      <c r="L1115" s="3">
        <f>IF($O$16=0,0,$M$16*(Расчет!K1129/$O$16))</f>
        <v>0</v>
      </c>
      <c r="O1115" s="3">
        <f>IF(Расчет!P1129=0,Расчет!L1129,0)</f>
        <v>0</v>
      </c>
      <c r="P1115" s="12">
        <f t="shared" si="138"/>
        <v>0</v>
      </c>
      <c r="Q1115" s="3">
        <f>IF(Расчет!H1129='ФОРМУЛЫ!'!$B$5,'ФОРМУЛЫ!'!A1115,0)</f>
        <v>0</v>
      </c>
      <c r="R1115" s="3">
        <f>IF(Расчет!H1129='ФОРМУЛЫ!'!$B$4,'ФОРМУЛЫ!'!A1115,0)</f>
        <v>0</v>
      </c>
      <c r="S1115" s="3">
        <f>IF(Расчет!H1129='ФОРМУЛЫ!'!$B$6,'ФОРМУЛЫ!'!A1115,0)</f>
        <v>0</v>
      </c>
      <c r="T1115" s="5">
        <f>ROUND((IF(Расчет!R1129='ФОРМУЛЫ!'!$E$3,(A1115-A1115/1.18),IF(Расчет!R1129='ФОРМУЛЫ!'!$E$4,0,IF(Расчет!R1129='ФОРМУЛЫ!'!$E$5,(A1115-A1115/1.1),X))))*Расчет!E1129,2)</f>
        <v>0</v>
      </c>
      <c r="U1115" s="3">
        <f>ROUND((IF(Расчет!R1129='ФОРМУЛЫ!'!$E$3,(J1115-J1115/1.18),IF(Расчет!R1129='ФОРМУЛЫ!'!$E$4,0,IF(Расчет!R1129='ФОРМУЛЫ!'!$E$5,(J1115-J1115/1.1),X))))*Расчет!E1129,2)</f>
        <v>0</v>
      </c>
      <c r="V1115" s="3">
        <f>ROUND((J1115-J1115/1.18)*Расчет!E1129,2)</f>
        <v>0</v>
      </c>
      <c r="W1115" s="3">
        <f>ROUND(A1115*Расчет!E1129*0.21/365,2)</f>
        <v>0</v>
      </c>
      <c r="X1115" s="3">
        <f t="shared" si="139"/>
        <v>0</v>
      </c>
      <c r="Y1115" s="3">
        <f>IF(($Q$2-Расчет!X1129)&gt;0,($Q$2-Расчет!X1129),0)</f>
        <v>0</v>
      </c>
      <c r="Z1115" s="3">
        <f t="shared" si="140"/>
        <v>0</v>
      </c>
      <c r="AA1115" s="3">
        <f>IF(IF(Y1115&gt;0,$Q$3-$Q$2,$Q$3-Расчет!X1129)&gt;0,IF(Y1115&gt;0,$Q$3-$Q$2,$Q$3-Расчет!X1129),0)</f>
        <v>0</v>
      </c>
      <c r="AB1115" s="3">
        <f t="shared" si="141"/>
        <v>0</v>
      </c>
      <c r="AC1115" s="3">
        <f>IF(IF(AA1115&gt;0,$Q$4-$Q$3,$Q$4-Расчет!X1129)&gt;0,IF(AA1115&gt;0,$Q$4-$Q$3,$Q$4-Расчет!X1129),0)</f>
        <v>0</v>
      </c>
      <c r="AD1115" s="3">
        <f t="shared" si="142"/>
        <v>0</v>
      </c>
      <c r="AE1115" s="3">
        <f>IF(IF(AC1115&gt;0,$Q$5-$Q$4,$Q$5-Расчет!X1129)&gt;0,IF(AC1115&gt;0,$Q$5-$Q$4,$Q$5-Расчет!X1129),0)</f>
        <v>0</v>
      </c>
      <c r="AF1115" s="3">
        <f t="shared" si="143"/>
        <v>0</v>
      </c>
      <c r="AG1115" s="3">
        <f>IF(IF(AE1115&gt;0,$Q$6-$Q$5,$Q$6-Расчет!X1129)&gt;0,IF(AE1115&gt;0,$Q$6-$Q$5,$Q$6-Расчет!X1129),0)</f>
        <v>0</v>
      </c>
      <c r="AH1115" s="3">
        <f t="shared" si="144"/>
        <v>0</v>
      </c>
    </row>
    <row r="1116" spans="1:34" x14ac:dyDescent="0.25">
      <c r="A1116" s="3">
        <f>IF(Расчет!H1130='ФОРМУЛЫ!'!$B$4,Расчет!G1130*Расчет!$N$28,IF(Расчет!H1130='ФОРМУЛЫ!'!$B$5,Расчет!G1130,IF(Расчет!H1130='ФОРМУЛЫ!'!$B$6,Расчет!G1130*Расчет!$O$28,0)))</f>
        <v>0</v>
      </c>
      <c r="B1116" s="3">
        <f>A1116*Расчет!E1130</f>
        <v>0</v>
      </c>
      <c r="C1116" s="3">
        <f>IF(Расчет!J1130='ФОРМУЛЫ!'!$B$3,Расчет!G1130*Расчет!I1130/100,IF(Расчет!J1130='ФОРМУЛЫ!'!$B$4,Расчет!I1130*Расчет!$N$28,IF(Расчет!J1130='ФОРМУЛЫ!'!$B$5,Расчет!I1130,IF(Расчет!J1130='ФОРМУЛЫ!'!$B$6,Расчет!I1130*Расчет!$O$28,0))))</f>
        <v>0</v>
      </c>
      <c r="D1116" s="3">
        <f>C1116*Расчет!E1130</f>
        <v>0</v>
      </c>
      <c r="E1116" s="3">
        <f t="shared" si="137"/>
        <v>0</v>
      </c>
      <c r="F1116" s="3">
        <f>E1116*Расчет!E1130</f>
        <v>0</v>
      </c>
      <c r="G1116" s="3">
        <f>IF(Расчет!M1130="",'ФОРМУЛЫ!'!E1116*(100+Расчет!$M$28)/100,'ФОРМУЛЫ!'!E1116*(100+Расчет!M1130)/100)</f>
        <v>0</v>
      </c>
      <c r="H1116" s="7">
        <f>IF(Расчет!M1130="",ROUND(Расчет!K1130*(1+Расчет!$M$28/100),0),ROUND(Расчет!K1130*(1+Расчет!M1130/100),0))</f>
        <v>0</v>
      </c>
      <c r="I1116" s="7">
        <f>IF(Расчет!M1130="",(Расчет!$M$28+100)/100,(Расчет!M1130+100)/100)</f>
        <v>1.2</v>
      </c>
      <c r="J1116" s="5">
        <f>IF(Расчет!P1130="",IF($O$16=0,'ФОРМУЛЫ!'!H1116,ROUND(Расчет!K1130*'ФОРМУЛЫ!'!I1116+L1116,0)),Расчет!P1130)</f>
        <v>0</v>
      </c>
      <c r="K1116" s="5">
        <f>J1116*Расчет!E1130</f>
        <v>0</v>
      </c>
      <c r="L1116" s="3">
        <f>IF($O$16=0,0,$M$16*(Расчет!K1130/$O$16))</f>
        <v>0</v>
      </c>
      <c r="O1116" s="3">
        <f>IF(Расчет!P1130=0,Расчет!L1130,0)</f>
        <v>0</v>
      </c>
      <c r="P1116" s="12">
        <f t="shared" si="138"/>
        <v>0</v>
      </c>
      <c r="Q1116" s="3">
        <f>IF(Расчет!H1130='ФОРМУЛЫ!'!$B$5,'ФОРМУЛЫ!'!A1116,0)</f>
        <v>0</v>
      </c>
      <c r="R1116" s="3">
        <f>IF(Расчет!H1130='ФОРМУЛЫ!'!$B$4,'ФОРМУЛЫ!'!A1116,0)</f>
        <v>0</v>
      </c>
      <c r="S1116" s="3">
        <f>IF(Расчет!H1130='ФОРМУЛЫ!'!$B$6,'ФОРМУЛЫ!'!A1116,0)</f>
        <v>0</v>
      </c>
      <c r="T1116" s="5">
        <f>ROUND((IF(Расчет!R1130='ФОРМУЛЫ!'!$E$3,(A1116-A1116/1.18),IF(Расчет!R1130='ФОРМУЛЫ!'!$E$4,0,IF(Расчет!R1130='ФОРМУЛЫ!'!$E$5,(A1116-A1116/1.1),X))))*Расчет!E1130,2)</f>
        <v>0</v>
      </c>
      <c r="U1116" s="3">
        <f>ROUND((IF(Расчет!R1130='ФОРМУЛЫ!'!$E$3,(J1116-J1116/1.18),IF(Расчет!R1130='ФОРМУЛЫ!'!$E$4,0,IF(Расчет!R1130='ФОРМУЛЫ!'!$E$5,(J1116-J1116/1.1),X))))*Расчет!E1130,2)</f>
        <v>0</v>
      </c>
      <c r="V1116" s="3">
        <f>ROUND((J1116-J1116/1.18)*Расчет!E1130,2)</f>
        <v>0</v>
      </c>
      <c r="W1116" s="3">
        <f>ROUND(A1116*Расчет!E1130*0.21/365,2)</f>
        <v>0</v>
      </c>
      <c r="X1116" s="3">
        <f t="shared" si="139"/>
        <v>0</v>
      </c>
      <c r="Y1116" s="3">
        <f>IF(($Q$2-Расчет!X1130)&gt;0,($Q$2-Расчет!X1130),0)</f>
        <v>0</v>
      </c>
      <c r="Z1116" s="3">
        <f t="shared" si="140"/>
        <v>0</v>
      </c>
      <c r="AA1116" s="3">
        <f>IF(IF(Y1116&gt;0,$Q$3-$Q$2,$Q$3-Расчет!X1130)&gt;0,IF(Y1116&gt;0,$Q$3-$Q$2,$Q$3-Расчет!X1130),0)</f>
        <v>0</v>
      </c>
      <c r="AB1116" s="3">
        <f t="shared" si="141"/>
        <v>0</v>
      </c>
      <c r="AC1116" s="3">
        <f>IF(IF(AA1116&gt;0,$Q$4-$Q$3,$Q$4-Расчет!X1130)&gt;0,IF(AA1116&gt;0,$Q$4-$Q$3,$Q$4-Расчет!X1130),0)</f>
        <v>0</v>
      </c>
      <c r="AD1116" s="3">
        <f t="shared" si="142"/>
        <v>0</v>
      </c>
      <c r="AE1116" s="3">
        <f>IF(IF(AC1116&gt;0,$Q$5-$Q$4,$Q$5-Расчет!X1130)&gt;0,IF(AC1116&gt;0,$Q$5-$Q$4,$Q$5-Расчет!X1130),0)</f>
        <v>0</v>
      </c>
      <c r="AF1116" s="3">
        <f t="shared" si="143"/>
        <v>0</v>
      </c>
      <c r="AG1116" s="3">
        <f>IF(IF(AE1116&gt;0,$Q$6-$Q$5,$Q$6-Расчет!X1130)&gt;0,IF(AE1116&gt;0,$Q$6-$Q$5,$Q$6-Расчет!X1130),0)</f>
        <v>0</v>
      </c>
      <c r="AH1116" s="3">
        <f t="shared" si="144"/>
        <v>0</v>
      </c>
    </row>
    <row r="1117" spans="1:34" x14ac:dyDescent="0.25">
      <c r="A1117" s="3">
        <f>IF(Расчет!H1131='ФОРМУЛЫ!'!$B$4,Расчет!G1131*Расчет!$N$28,IF(Расчет!H1131='ФОРМУЛЫ!'!$B$5,Расчет!G1131,IF(Расчет!H1131='ФОРМУЛЫ!'!$B$6,Расчет!G1131*Расчет!$O$28,0)))</f>
        <v>0</v>
      </c>
      <c r="B1117" s="3">
        <f>A1117*Расчет!E1131</f>
        <v>0</v>
      </c>
      <c r="C1117" s="3">
        <f>IF(Расчет!J1131='ФОРМУЛЫ!'!$B$3,Расчет!G1131*Расчет!I1131/100,IF(Расчет!J1131='ФОРМУЛЫ!'!$B$4,Расчет!I1131*Расчет!$N$28,IF(Расчет!J1131='ФОРМУЛЫ!'!$B$5,Расчет!I1131,IF(Расчет!J1131='ФОРМУЛЫ!'!$B$6,Расчет!I1131*Расчет!$O$28,0))))</f>
        <v>0</v>
      </c>
      <c r="D1117" s="3">
        <f>C1117*Расчет!E1131</f>
        <v>0</v>
      </c>
      <c r="E1117" s="3">
        <f t="shared" si="137"/>
        <v>0</v>
      </c>
      <c r="F1117" s="3">
        <f>E1117*Расчет!E1131</f>
        <v>0</v>
      </c>
      <c r="G1117" s="3">
        <f>IF(Расчет!M1131="",'ФОРМУЛЫ!'!E1117*(100+Расчет!$M$28)/100,'ФОРМУЛЫ!'!E1117*(100+Расчет!M1131)/100)</f>
        <v>0</v>
      </c>
      <c r="H1117" s="7">
        <f>IF(Расчет!M1131="",ROUND(Расчет!K1131*(1+Расчет!$M$28/100),0),ROUND(Расчет!K1131*(1+Расчет!M1131/100),0))</f>
        <v>0</v>
      </c>
      <c r="I1117" s="7">
        <f>IF(Расчет!M1131="",(Расчет!$M$28+100)/100,(Расчет!M1131+100)/100)</f>
        <v>1.2</v>
      </c>
      <c r="J1117" s="5">
        <f>IF(Расчет!P1131="",IF($O$16=0,'ФОРМУЛЫ!'!H1117,ROUND(Расчет!K1131*'ФОРМУЛЫ!'!I1117+L1117,0)),Расчет!P1131)</f>
        <v>0</v>
      </c>
      <c r="K1117" s="5">
        <f>J1117*Расчет!E1131</f>
        <v>0</v>
      </c>
      <c r="L1117" s="3">
        <f>IF($O$16=0,0,$M$16*(Расчет!K1131/$O$16))</f>
        <v>0</v>
      </c>
      <c r="O1117" s="3">
        <f>IF(Расчет!P1131=0,Расчет!L1131,0)</f>
        <v>0</v>
      </c>
      <c r="P1117" s="12">
        <f t="shared" si="138"/>
        <v>0</v>
      </c>
      <c r="Q1117" s="3">
        <f>IF(Расчет!H1131='ФОРМУЛЫ!'!$B$5,'ФОРМУЛЫ!'!A1117,0)</f>
        <v>0</v>
      </c>
      <c r="R1117" s="3">
        <f>IF(Расчет!H1131='ФОРМУЛЫ!'!$B$4,'ФОРМУЛЫ!'!A1117,0)</f>
        <v>0</v>
      </c>
      <c r="S1117" s="3">
        <f>IF(Расчет!H1131='ФОРМУЛЫ!'!$B$6,'ФОРМУЛЫ!'!A1117,0)</f>
        <v>0</v>
      </c>
      <c r="T1117" s="5">
        <f>ROUND((IF(Расчет!R1131='ФОРМУЛЫ!'!$E$3,(A1117-A1117/1.18),IF(Расчет!R1131='ФОРМУЛЫ!'!$E$4,0,IF(Расчет!R1131='ФОРМУЛЫ!'!$E$5,(A1117-A1117/1.1),X))))*Расчет!E1131,2)</f>
        <v>0</v>
      </c>
      <c r="U1117" s="3">
        <f>ROUND((IF(Расчет!R1131='ФОРМУЛЫ!'!$E$3,(J1117-J1117/1.18),IF(Расчет!R1131='ФОРМУЛЫ!'!$E$4,0,IF(Расчет!R1131='ФОРМУЛЫ!'!$E$5,(J1117-J1117/1.1),X))))*Расчет!E1131,2)</f>
        <v>0</v>
      </c>
      <c r="V1117" s="3">
        <f>ROUND((J1117-J1117/1.18)*Расчет!E1131,2)</f>
        <v>0</v>
      </c>
      <c r="W1117" s="3">
        <f>ROUND(A1117*Расчет!E1131*0.21/365,2)</f>
        <v>0</v>
      </c>
      <c r="X1117" s="3">
        <f t="shared" si="139"/>
        <v>0</v>
      </c>
      <c r="Y1117" s="3">
        <f>IF(($Q$2-Расчет!X1131)&gt;0,($Q$2-Расчет!X1131),0)</f>
        <v>0</v>
      </c>
      <c r="Z1117" s="3">
        <f t="shared" si="140"/>
        <v>0</v>
      </c>
      <c r="AA1117" s="3">
        <f>IF(IF(Y1117&gt;0,$Q$3-$Q$2,$Q$3-Расчет!X1131)&gt;0,IF(Y1117&gt;0,$Q$3-$Q$2,$Q$3-Расчет!X1131),0)</f>
        <v>0</v>
      </c>
      <c r="AB1117" s="3">
        <f t="shared" si="141"/>
        <v>0</v>
      </c>
      <c r="AC1117" s="3">
        <f>IF(IF(AA1117&gt;0,$Q$4-$Q$3,$Q$4-Расчет!X1131)&gt;0,IF(AA1117&gt;0,$Q$4-$Q$3,$Q$4-Расчет!X1131),0)</f>
        <v>0</v>
      </c>
      <c r="AD1117" s="3">
        <f t="shared" si="142"/>
        <v>0</v>
      </c>
      <c r="AE1117" s="3">
        <f>IF(IF(AC1117&gt;0,$Q$5-$Q$4,$Q$5-Расчет!X1131)&gt;0,IF(AC1117&gt;0,$Q$5-$Q$4,$Q$5-Расчет!X1131),0)</f>
        <v>0</v>
      </c>
      <c r="AF1117" s="3">
        <f t="shared" si="143"/>
        <v>0</v>
      </c>
      <c r="AG1117" s="3">
        <f>IF(IF(AE1117&gt;0,$Q$6-$Q$5,$Q$6-Расчет!X1131)&gt;0,IF(AE1117&gt;0,$Q$6-$Q$5,$Q$6-Расчет!X1131),0)</f>
        <v>0</v>
      </c>
      <c r="AH1117" s="3">
        <f t="shared" si="144"/>
        <v>0</v>
      </c>
    </row>
    <row r="1118" spans="1:34" x14ac:dyDescent="0.25">
      <c r="A1118" s="3">
        <f>IF(Расчет!H1132='ФОРМУЛЫ!'!$B$4,Расчет!G1132*Расчет!$N$28,IF(Расчет!H1132='ФОРМУЛЫ!'!$B$5,Расчет!G1132,IF(Расчет!H1132='ФОРМУЛЫ!'!$B$6,Расчет!G1132*Расчет!$O$28,0)))</f>
        <v>0</v>
      </c>
      <c r="B1118" s="3">
        <f>A1118*Расчет!E1132</f>
        <v>0</v>
      </c>
      <c r="C1118" s="3">
        <f>IF(Расчет!J1132='ФОРМУЛЫ!'!$B$3,Расчет!G1132*Расчет!I1132/100,IF(Расчет!J1132='ФОРМУЛЫ!'!$B$4,Расчет!I1132*Расчет!$N$28,IF(Расчет!J1132='ФОРМУЛЫ!'!$B$5,Расчет!I1132,IF(Расчет!J1132='ФОРМУЛЫ!'!$B$6,Расчет!I1132*Расчет!$O$28,0))))</f>
        <v>0</v>
      </c>
      <c r="D1118" s="3">
        <f>C1118*Расчет!E1132</f>
        <v>0</v>
      </c>
      <c r="E1118" s="3">
        <f t="shared" si="137"/>
        <v>0</v>
      </c>
      <c r="F1118" s="3">
        <f>E1118*Расчет!E1132</f>
        <v>0</v>
      </c>
      <c r="G1118" s="3">
        <f>IF(Расчет!M1132="",'ФОРМУЛЫ!'!E1118*(100+Расчет!$M$28)/100,'ФОРМУЛЫ!'!E1118*(100+Расчет!M1132)/100)</f>
        <v>0</v>
      </c>
      <c r="H1118" s="7">
        <f>IF(Расчет!M1132="",ROUND(Расчет!K1132*(1+Расчет!$M$28/100),0),ROUND(Расчет!K1132*(1+Расчет!M1132/100),0))</f>
        <v>0</v>
      </c>
      <c r="I1118" s="7">
        <f>IF(Расчет!M1132="",(Расчет!$M$28+100)/100,(Расчет!M1132+100)/100)</f>
        <v>1.2</v>
      </c>
      <c r="J1118" s="5">
        <f>IF(Расчет!P1132="",IF($O$16=0,'ФОРМУЛЫ!'!H1118,ROUND(Расчет!K1132*'ФОРМУЛЫ!'!I1118+L1118,0)),Расчет!P1132)</f>
        <v>0</v>
      </c>
      <c r="K1118" s="5">
        <f>J1118*Расчет!E1132</f>
        <v>0</v>
      </c>
      <c r="L1118" s="3">
        <f>IF($O$16=0,0,$M$16*(Расчет!K1132/$O$16))</f>
        <v>0</v>
      </c>
      <c r="O1118" s="3">
        <f>IF(Расчет!P1132=0,Расчет!L1132,0)</f>
        <v>0</v>
      </c>
      <c r="P1118" s="12">
        <f t="shared" si="138"/>
        <v>0</v>
      </c>
      <c r="Q1118" s="3">
        <f>IF(Расчет!H1132='ФОРМУЛЫ!'!$B$5,'ФОРМУЛЫ!'!A1118,0)</f>
        <v>0</v>
      </c>
      <c r="R1118" s="3">
        <f>IF(Расчет!H1132='ФОРМУЛЫ!'!$B$4,'ФОРМУЛЫ!'!A1118,0)</f>
        <v>0</v>
      </c>
      <c r="S1118" s="3">
        <f>IF(Расчет!H1132='ФОРМУЛЫ!'!$B$6,'ФОРМУЛЫ!'!A1118,0)</f>
        <v>0</v>
      </c>
      <c r="T1118" s="5">
        <f>ROUND((IF(Расчет!R1132='ФОРМУЛЫ!'!$E$3,(A1118-A1118/1.18),IF(Расчет!R1132='ФОРМУЛЫ!'!$E$4,0,IF(Расчет!R1132='ФОРМУЛЫ!'!$E$5,(A1118-A1118/1.1),X))))*Расчет!E1132,2)</f>
        <v>0</v>
      </c>
      <c r="U1118" s="3">
        <f>ROUND((IF(Расчет!R1132='ФОРМУЛЫ!'!$E$3,(J1118-J1118/1.18),IF(Расчет!R1132='ФОРМУЛЫ!'!$E$4,0,IF(Расчет!R1132='ФОРМУЛЫ!'!$E$5,(J1118-J1118/1.1),X))))*Расчет!E1132,2)</f>
        <v>0</v>
      </c>
      <c r="V1118" s="3">
        <f>ROUND((J1118-J1118/1.18)*Расчет!E1132,2)</f>
        <v>0</v>
      </c>
      <c r="W1118" s="3">
        <f>ROUND(A1118*Расчет!E1132*0.21/365,2)</f>
        <v>0</v>
      </c>
      <c r="X1118" s="3">
        <f t="shared" si="139"/>
        <v>0</v>
      </c>
      <c r="Y1118" s="3">
        <f>IF(($Q$2-Расчет!X1132)&gt;0,($Q$2-Расчет!X1132),0)</f>
        <v>0</v>
      </c>
      <c r="Z1118" s="3">
        <f t="shared" si="140"/>
        <v>0</v>
      </c>
      <c r="AA1118" s="3">
        <f>IF(IF(Y1118&gt;0,$Q$3-$Q$2,$Q$3-Расчет!X1132)&gt;0,IF(Y1118&gt;0,$Q$3-$Q$2,$Q$3-Расчет!X1132),0)</f>
        <v>0</v>
      </c>
      <c r="AB1118" s="3">
        <f t="shared" si="141"/>
        <v>0</v>
      </c>
      <c r="AC1118" s="3">
        <f>IF(IF(AA1118&gt;0,$Q$4-$Q$3,$Q$4-Расчет!X1132)&gt;0,IF(AA1118&gt;0,$Q$4-$Q$3,$Q$4-Расчет!X1132),0)</f>
        <v>0</v>
      </c>
      <c r="AD1118" s="3">
        <f t="shared" si="142"/>
        <v>0</v>
      </c>
      <c r="AE1118" s="3">
        <f>IF(IF(AC1118&gt;0,$Q$5-$Q$4,$Q$5-Расчет!X1132)&gt;0,IF(AC1118&gt;0,$Q$5-$Q$4,$Q$5-Расчет!X1132),0)</f>
        <v>0</v>
      </c>
      <c r="AF1118" s="3">
        <f t="shared" si="143"/>
        <v>0</v>
      </c>
      <c r="AG1118" s="3">
        <f>IF(IF(AE1118&gt;0,$Q$6-$Q$5,$Q$6-Расчет!X1132)&gt;0,IF(AE1118&gt;0,$Q$6-$Q$5,$Q$6-Расчет!X1132),0)</f>
        <v>0</v>
      </c>
      <c r="AH1118" s="3">
        <f t="shared" si="144"/>
        <v>0</v>
      </c>
    </row>
    <row r="1119" spans="1:34" x14ac:dyDescent="0.25">
      <c r="A1119" s="3">
        <f>IF(Расчет!H1133='ФОРМУЛЫ!'!$B$4,Расчет!G1133*Расчет!$N$28,IF(Расчет!H1133='ФОРМУЛЫ!'!$B$5,Расчет!G1133,IF(Расчет!H1133='ФОРМУЛЫ!'!$B$6,Расчет!G1133*Расчет!$O$28,0)))</f>
        <v>0</v>
      </c>
      <c r="B1119" s="3">
        <f>A1119*Расчет!E1133</f>
        <v>0</v>
      </c>
      <c r="C1119" s="3">
        <f>IF(Расчет!J1133='ФОРМУЛЫ!'!$B$3,Расчет!G1133*Расчет!I1133/100,IF(Расчет!J1133='ФОРМУЛЫ!'!$B$4,Расчет!I1133*Расчет!$N$28,IF(Расчет!J1133='ФОРМУЛЫ!'!$B$5,Расчет!I1133,IF(Расчет!J1133='ФОРМУЛЫ!'!$B$6,Расчет!I1133*Расчет!$O$28,0))))</f>
        <v>0</v>
      </c>
      <c r="D1119" s="3">
        <f>C1119*Расчет!E1133</f>
        <v>0</v>
      </c>
      <c r="E1119" s="3">
        <f t="shared" si="137"/>
        <v>0</v>
      </c>
      <c r="F1119" s="3">
        <f>E1119*Расчет!E1133</f>
        <v>0</v>
      </c>
      <c r="G1119" s="3">
        <f>IF(Расчет!M1133="",'ФОРМУЛЫ!'!E1119*(100+Расчет!$M$28)/100,'ФОРМУЛЫ!'!E1119*(100+Расчет!M1133)/100)</f>
        <v>0</v>
      </c>
      <c r="H1119" s="7">
        <f>IF(Расчет!M1133="",ROUND(Расчет!K1133*(1+Расчет!$M$28/100),0),ROUND(Расчет!K1133*(1+Расчет!M1133/100),0))</f>
        <v>0</v>
      </c>
      <c r="I1119" s="7">
        <f>IF(Расчет!M1133="",(Расчет!$M$28+100)/100,(Расчет!M1133+100)/100)</f>
        <v>1.2</v>
      </c>
      <c r="J1119" s="5">
        <f>IF(Расчет!P1133="",IF($O$16=0,'ФОРМУЛЫ!'!H1119,ROUND(Расчет!K1133*'ФОРМУЛЫ!'!I1119+L1119,0)),Расчет!P1133)</f>
        <v>0</v>
      </c>
      <c r="K1119" s="5">
        <f>J1119*Расчет!E1133</f>
        <v>0</v>
      </c>
      <c r="L1119" s="3">
        <f>IF($O$16=0,0,$M$16*(Расчет!K1133/$O$16))</f>
        <v>0</v>
      </c>
      <c r="O1119" s="3">
        <f>IF(Расчет!P1133=0,Расчет!L1133,0)</f>
        <v>0</v>
      </c>
      <c r="P1119" s="12">
        <f t="shared" si="138"/>
        <v>0</v>
      </c>
      <c r="Q1119" s="3">
        <f>IF(Расчет!H1133='ФОРМУЛЫ!'!$B$5,'ФОРМУЛЫ!'!A1119,0)</f>
        <v>0</v>
      </c>
      <c r="R1119" s="3">
        <f>IF(Расчет!H1133='ФОРМУЛЫ!'!$B$4,'ФОРМУЛЫ!'!A1119,0)</f>
        <v>0</v>
      </c>
      <c r="S1119" s="3">
        <f>IF(Расчет!H1133='ФОРМУЛЫ!'!$B$6,'ФОРМУЛЫ!'!A1119,0)</f>
        <v>0</v>
      </c>
      <c r="T1119" s="5">
        <f>ROUND((IF(Расчет!R1133='ФОРМУЛЫ!'!$E$3,(A1119-A1119/1.18),IF(Расчет!R1133='ФОРМУЛЫ!'!$E$4,0,IF(Расчет!R1133='ФОРМУЛЫ!'!$E$5,(A1119-A1119/1.1),X))))*Расчет!E1133,2)</f>
        <v>0</v>
      </c>
      <c r="U1119" s="3">
        <f>ROUND((IF(Расчет!R1133='ФОРМУЛЫ!'!$E$3,(J1119-J1119/1.18),IF(Расчет!R1133='ФОРМУЛЫ!'!$E$4,0,IF(Расчет!R1133='ФОРМУЛЫ!'!$E$5,(J1119-J1119/1.1),X))))*Расчет!E1133,2)</f>
        <v>0</v>
      </c>
      <c r="V1119" s="3">
        <f>ROUND((J1119-J1119/1.18)*Расчет!E1133,2)</f>
        <v>0</v>
      </c>
      <c r="W1119" s="3">
        <f>ROUND(A1119*Расчет!E1133*0.21/365,2)</f>
        <v>0</v>
      </c>
      <c r="X1119" s="3">
        <f t="shared" si="139"/>
        <v>0</v>
      </c>
      <c r="Y1119" s="3">
        <f>IF(($Q$2-Расчет!X1133)&gt;0,($Q$2-Расчет!X1133),0)</f>
        <v>0</v>
      </c>
      <c r="Z1119" s="3">
        <f t="shared" si="140"/>
        <v>0</v>
      </c>
      <c r="AA1119" s="3">
        <f>IF(IF(Y1119&gt;0,$Q$3-$Q$2,$Q$3-Расчет!X1133)&gt;0,IF(Y1119&gt;0,$Q$3-$Q$2,$Q$3-Расчет!X1133),0)</f>
        <v>0</v>
      </c>
      <c r="AB1119" s="3">
        <f t="shared" si="141"/>
        <v>0</v>
      </c>
      <c r="AC1119" s="3">
        <f>IF(IF(AA1119&gt;0,$Q$4-$Q$3,$Q$4-Расчет!X1133)&gt;0,IF(AA1119&gt;0,$Q$4-$Q$3,$Q$4-Расчет!X1133),0)</f>
        <v>0</v>
      </c>
      <c r="AD1119" s="3">
        <f t="shared" si="142"/>
        <v>0</v>
      </c>
      <c r="AE1119" s="3">
        <f>IF(IF(AC1119&gt;0,$Q$5-$Q$4,$Q$5-Расчет!X1133)&gt;0,IF(AC1119&gt;0,$Q$5-$Q$4,$Q$5-Расчет!X1133),0)</f>
        <v>0</v>
      </c>
      <c r="AF1119" s="3">
        <f t="shared" si="143"/>
        <v>0</v>
      </c>
      <c r="AG1119" s="3">
        <f>IF(IF(AE1119&gt;0,$Q$6-$Q$5,$Q$6-Расчет!X1133)&gt;0,IF(AE1119&gt;0,$Q$6-$Q$5,$Q$6-Расчет!X1133),0)</f>
        <v>0</v>
      </c>
      <c r="AH1119" s="3">
        <f t="shared" si="144"/>
        <v>0</v>
      </c>
    </row>
    <row r="1120" spans="1:34" x14ac:dyDescent="0.25">
      <c r="A1120" s="3">
        <f>IF(Расчет!H1134='ФОРМУЛЫ!'!$B$4,Расчет!G1134*Расчет!$N$28,IF(Расчет!H1134='ФОРМУЛЫ!'!$B$5,Расчет!G1134,IF(Расчет!H1134='ФОРМУЛЫ!'!$B$6,Расчет!G1134*Расчет!$O$28,0)))</f>
        <v>0</v>
      </c>
      <c r="B1120" s="3">
        <f>A1120*Расчет!E1134</f>
        <v>0</v>
      </c>
      <c r="C1120" s="3">
        <f>IF(Расчет!J1134='ФОРМУЛЫ!'!$B$3,Расчет!G1134*Расчет!I1134/100,IF(Расчет!J1134='ФОРМУЛЫ!'!$B$4,Расчет!I1134*Расчет!$N$28,IF(Расчет!J1134='ФОРМУЛЫ!'!$B$5,Расчет!I1134,IF(Расчет!J1134='ФОРМУЛЫ!'!$B$6,Расчет!I1134*Расчет!$O$28,0))))</f>
        <v>0</v>
      </c>
      <c r="D1120" s="3">
        <f>C1120*Расчет!E1134</f>
        <v>0</v>
      </c>
      <c r="E1120" s="3">
        <f t="shared" si="137"/>
        <v>0</v>
      </c>
      <c r="F1120" s="3">
        <f>E1120*Расчет!E1134</f>
        <v>0</v>
      </c>
      <c r="G1120" s="3">
        <f>IF(Расчет!M1134="",'ФОРМУЛЫ!'!E1120*(100+Расчет!$M$28)/100,'ФОРМУЛЫ!'!E1120*(100+Расчет!M1134)/100)</f>
        <v>0</v>
      </c>
      <c r="H1120" s="7">
        <f>IF(Расчет!M1134="",ROUND(Расчет!K1134*(1+Расчет!$M$28/100),0),ROUND(Расчет!K1134*(1+Расчет!M1134/100),0))</f>
        <v>0</v>
      </c>
      <c r="I1120" s="7">
        <f>IF(Расчет!M1134="",(Расчет!$M$28+100)/100,(Расчет!M1134+100)/100)</f>
        <v>1.2</v>
      </c>
      <c r="J1120" s="5">
        <f>IF(Расчет!P1134="",IF($O$16=0,'ФОРМУЛЫ!'!H1120,ROUND(Расчет!K1134*'ФОРМУЛЫ!'!I1120+L1120,0)),Расчет!P1134)</f>
        <v>0</v>
      </c>
      <c r="K1120" s="5">
        <f>J1120*Расчет!E1134</f>
        <v>0</v>
      </c>
      <c r="L1120" s="3">
        <f>IF($O$16=0,0,$M$16*(Расчет!K1134/$O$16))</f>
        <v>0</v>
      </c>
      <c r="O1120" s="3">
        <f>IF(Расчет!P1134=0,Расчет!L1134,0)</f>
        <v>0</v>
      </c>
      <c r="P1120" s="12">
        <f t="shared" si="138"/>
        <v>0</v>
      </c>
      <c r="Q1120" s="3">
        <f>IF(Расчет!H1134='ФОРМУЛЫ!'!$B$5,'ФОРМУЛЫ!'!A1120,0)</f>
        <v>0</v>
      </c>
      <c r="R1120" s="3">
        <f>IF(Расчет!H1134='ФОРМУЛЫ!'!$B$4,'ФОРМУЛЫ!'!A1120,0)</f>
        <v>0</v>
      </c>
      <c r="S1120" s="3">
        <f>IF(Расчет!H1134='ФОРМУЛЫ!'!$B$6,'ФОРМУЛЫ!'!A1120,0)</f>
        <v>0</v>
      </c>
      <c r="T1120" s="5">
        <f>ROUND((IF(Расчет!R1134='ФОРМУЛЫ!'!$E$3,(A1120-A1120/1.18),IF(Расчет!R1134='ФОРМУЛЫ!'!$E$4,0,IF(Расчет!R1134='ФОРМУЛЫ!'!$E$5,(A1120-A1120/1.1),X))))*Расчет!E1134,2)</f>
        <v>0</v>
      </c>
      <c r="U1120" s="3">
        <f>ROUND((IF(Расчет!R1134='ФОРМУЛЫ!'!$E$3,(J1120-J1120/1.18),IF(Расчет!R1134='ФОРМУЛЫ!'!$E$4,0,IF(Расчет!R1134='ФОРМУЛЫ!'!$E$5,(J1120-J1120/1.1),X))))*Расчет!E1134,2)</f>
        <v>0</v>
      </c>
      <c r="V1120" s="3">
        <f>ROUND((J1120-J1120/1.18)*Расчет!E1134,2)</f>
        <v>0</v>
      </c>
      <c r="W1120" s="3">
        <f>ROUND(A1120*Расчет!E1134*0.21/365,2)</f>
        <v>0</v>
      </c>
      <c r="X1120" s="3">
        <f t="shared" si="139"/>
        <v>0</v>
      </c>
      <c r="Y1120" s="3">
        <f>IF(($Q$2-Расчет!X1134)&gt;0,($Q$2-Расчет!X1134),0)</f>
        <v>0</v>
      </c>
      <c r="Z1120" s="3">
        <f t="shared" si="140"/>
        <v>0</v>
      </c>
      <c r="AA1120" s="3">
        <f>IF(IF(Y1120&gt;0,$Q$3-$Q$2,$Q$3-Расчет!X1134)&gt;0,IF(Y1120&gt;0,$Q$3-$Q$2,$Q$3-Расчет!X1134),0)</f>
        <v>0</v>
      </c>
      <c r="AB1120" s="3">
        <f t="shared" si="141"/>
        <v>0</v>
      </c>
      <c r="AC1120" s="3">
        <f>IF(IF(AA1120&gt;0,$Q$4-$Q$3,$Q$4-Расчет!X1134)&gt;0,IF(AA1120&gt;0,$Q$4-$Q$3,$Q$4-Расчет!X1134),0)</f>
        <v>0</v>
      </c>
      <c r="AD1120" s="3">
        <f t="shared" si="142"/>
        <v>0</v>
      </c>
      <c r="AE1120" s="3">
        <f>IF(IF(AC1120&gt;0,$Q$5-$Q$4,$Q$5-Расчет!X1134)&gt;0,IF(AC1120&gt;0,$Q$5-$Q$4,$Q$5-Расчет!X1134),0)</f>
        <v>0</v>
      </c>
      <c r="AF1120" s="3">
        <f t="shared" si="143"/>
        <v>0</v>
      </c>
      <c r="AG1120" s="3">
        <f>IF(IF(AE1120&gt;0,$Q$6-$Q$5,$Q$6-Расчет!X1134)&gt;0,IF(AE1120&gt;0,$Q$6-$Q$5,$Q$6-Расчет!X1134),0)</f>
        <v>0</v>
      </c>
      <c r="AH1120" s="3">
        <f t="shared" si="144"/>
        <v>0</v>
      </c>
    </row>
    <row r="1121" spans="1:34" x14ac:dyDescent="0.25">
      <c r="A1121" s="3">
        <f>IF(Расчет!H1135='ФОРМУЛЫ!'!$B$4,Расчет!G1135*Расчет!$N$28,IF(Расчет!H1135='ФОРМУЛЫ!'!$B$5,Расчет!G1135,IF(Расчет!H1135='ФОРМУЛЫ!'!$B$6,Расчет!G1135*Расчет!$O$28,0)))</f>
        <v>0</v>
      </c>
      <c r="B1121" s="3">
        <f>A1121*Расчет!E1135</f>
        <v>0</v>
      </c>
      <c r="C1121" s="3">
        <f>IF(Расчет!J1135='ФОРМУЛЫ!'!$B$3,Расчет!G1135*Расчет!I1135/100,IF(Расчет!J1135='ФОРМУЛЫ!'!$B$4,Расчет!I1135*Расчет!$N$28,IF(Расчет!J1135='ФОРМУЛЫ!'!$B$5,Расчет!I1135,IF(Расчет!J1135='ФОРМУЛЫ!'!$B$6,Расчет!I1135*Расчет!$O$28,0))))</f>
        <v>0</v>
      </c>
      <c r="D1121" s="3">
        <f>C1121*Расчет!E1135</f>
        <v>0</v>
      </c>
      <c r="E1121" s="3">
        <f t="shared" si="137"/>
        <v>0</v>
      </c>
      <c r="F1121" s="3">
        <f>E1121*Расчет!E1135</f>
        <v>0</v>
      </c>
      <c r="G1121" s="3">
        <f>IF(Расчет!M1135="",'ФОРМУЛЫ!'!E1121*(100+Расчет!$M$28)/100,'ФОРМУЛЫ!'!E1121*(100+Расчет!M1135)/100)</f>
        <v>0</v>
      </c>
      <c r="H1121" s="7">
        <f>IF(Расчет!M1135="",ROUND(Расчет!K1135*(1+Расчет!$M$28/100),0),ROUND(Расчет!K1135*(1+Расчет!M1135/100),0))</f>
        <v>0</v>
      </c>
      <c r="I1121" s="7">
        <f>IF(Расчет!M1135="",(Расчет!$M$28+100)/100,(Расчет!M1135+100)/100)</f>
        <v>1.2</v>
      </c>
      <c r="J1121" s="5">
        <f>IF(Расчет!P1135="",IF($O$16=0,'ФОРМУЛЫ!'!H1121,ROUND(Расчет!K1135*'ФОРМУЛЫ!'!I1121+L1121,0)),Расчет!P1135)</f>
        <v>0</v>
      </c>
      <c r="K1121" s="5">
        <f>J1121*Расчет!E1135</f>
        <v>0</v>
      </c>
      <c r="L1121" s="3">
        <f>IF($O$16=0,0,$M$16*(Расчет!K1135/$O$16))</f>
        <v>0</v>
      </c>
      <c r="O1121" s="3">
        <f>IF(Расчет!P1135=0,Расчет!L1135,0)</f>
        <v>0</v>
      </c>
      <c r="P1121" s="12">
        <f t="shared" si="138"/>
        <v>0</v>
      </c>
      <c r="Q1121" s="3">
        <f>IF(Расчет!H1135='ФОРМУЛЫ!'!$B$5,'ФОРМУЛЫ!'!A1121,0)</f>
        <v>0</v>
      </c>
      <c r="R1121" s="3">
        <f>IF(Расчет!H1135='ФОРМУЛЫ!'!$B$4,'ФОРМУЛЫ!'!A1121,0)</f>
        <v>0</v>
      </c>
      <c r="S1121" s="3">
        <f>IF(Расчет!H1135='ФОРМУЛЫ!'!$B$6,'ФОРМУЛЫ!'!A1121,0)</f>
        <v>0</v>
      </c>
      <c r="T1121" s="5">
        <f>ROUND((IF(Расчет!R1135='ФОРМУЛЫ!'!$E$3,(A1121-A1121/1.18),IF(Расчет!R1135='ФОРМУЛЫ!'!$E$4,0,IF(Расчет!R1135='ФОРМУЛЫ!'!$E$5,(A1121-A1121/1.1),X))))*Расчет!E1135,2)</f>
        <v>0</v>
      </c>
      <c r="U1121" s="3">
        <f>ROUND((IF(Расчет!R1135='ФОРМУЛЫ!'!$E$3,(J1121-J1121/1.18),IF(Расчет!R1135='ФОРМУЛЫ!'!$E$4,0,IF(Расчет!R1135='ФОРМУЛЫ!'!$E$5,(J1121-J1121/1.1),X))))*Расчет!E1135,2)</f>
        <v>0</v>
      </c>
      <c r="V1121" s="3">
        <f>ROUND((J1121-J1121/1.18)*Расчет!E1135,2)</f>
        <v>0</v>
      </c>
      <c r="W1121" s="3">
        <f>ROUND(A1121*Расчет!E1135*0.21/365,2)</f>
        <v>0</v>
      </c>
      <c r="X1121" s="3">
        <f t="shared" si="139"/>
        <v>0</v>
      </c>
      <c r="Y1121" s="3">
        <f>IF(($Q$2-Расчет!X1135)&gt;0,($Q$2-Расчет!X1135),0)</f>
        <v>0</v>
      </c>
      <c r="Z1121" s="3">
        <f t="shared" si="140"/>
        <v>0</v>
      </c>
      <c r="AA1121" s="3">
        <f>IF(IF(Y1121&gt;0,$Q$3-$Q$2,$Q$3-Расчет!X1135)&gt;0,IF(Y1121&gt;0,$Q$3-$Q$2,$Q$3-Расчет!X1135),0)</f>
        <v>0</v>
      </c>
      <c r="AB1121" s="3">
        <f t="shared" si="141"/>
        <v>0</v>
      </c>
      <c r="AC1121" s="3">
        <f>IF(IF(AA1121&gt;0,$Q$4-$Q$3,$Q$4-Расчет!X1135)&gt;0,IF(AA1121&gt;0,$Q$4-$Q$3,$Q$4-Расчет!X1135),0)</f>
        <v>0</v>
      </c>
      <c r="AD1121" s="3">
        <f t="shared" si="142"/>
        <v>0</v>
      </c>
      <c r="AE1121" s="3">
        <f>IF(IF(AC1121&gt;0,$Q$5-$Q$4,$Q$5-Расчет!X1135)&gt;0,IF(AC1121&gt;0,$Q$5-$Q$4,$Q$5-Расчет!X1135),0)</f>
        <v>0</v>
      </c>
      <c r="AF1121" s="3">
        <f t="shared" si="143"/>
        <v>0</v>
      </c>
      <c r="AG1121" s="3">
        <f>IF(IF(AE1121&gt;0,$Q$6-$Q$5,$Q$6-Расчет!X1135)&gt;0,IF(AE1121&gt;0,$Q$6-$Q$5,$Q$6-Расчет!X1135),0)</f>
        <v>0</v>
      </c>
      <c r="AH1121" s="3">
        <f t="shared" si="144"/>
        <v>0</v>
      </c>
    </row>
    <row r="1122" spans="1:34" x14ac:dyDescent="0.25">
      <c r="A1122" s="3">
        <f>IF(Расчет!H1136='ФОРМУЛЫ!'!$B$4,Расчет!G1136*Расчет!$N$28,IF(Расчет!H1136='ФОРМУЛЫ!'!$B$5,Расчет!G1136,IF(Расчет!H1136='ФОРМУЛЫ!'!$B$6,Расчет!G1136*Расчет!$O$28,0)))</f>
        <v>0</v>
      </c>
      <c r="B1122" s="3">
        <f>A1122*Расчет!E1136</f>
        <v>0</v>
      </c>
      <c r="C1122" s="3">
        <f>IF(Расчет!J1136='ФОРМУЛЫ!'!$B$3,Расчет!G1136*Расчет!I1136/100,IF(Расчет!J1136='ФОРМУЛЫ!'!$B$4,Расчет!I1136*Расчет!$N$28,IF(Расчет!J1136='ФОРМУЛЫ!'!$B$5,Расчет!I1136,IF(Расчет!J1136='ФОРМУЛЫ!'!$B$6,Расчет!I1136*Расчет!$O$28,0))))</f>
        <v>0</v>
      </c>
      <c r="D1122" s="3">
        <f>C1122*Расчет!E1136</f>
        <v>0</v>
      </c>
      <c r="E1122" s="3">
        <f t="shared" si="137"/>
        <v>0</v>
      </c>
      <c r="F1122" s="3">
        <f>E1122*Расчет!E1136</f>
        <v>0</v>
      </c>
      <c r="G1122" s="3">
        <f>IF(Расчет!M1136="",'ФОРМУЛЫ!'!E1122*(100+Расчет!$M$28)/100,'ФОРМУЛЫ!'!E1122*(100+Расчет!M1136)/100)</f>
        <v>0</v>
      </c>
      <c r="H1122" s="7">
        <f>IF(Расчет!M1136="",ROUND(Расчет!K1136*(1+Расчет!$M$28/100),0),ROUND(Расчет!K1136*(1+Расчет!M1136/100),0))</f>
        <v>0</v>
      </c>
      <c r="I1122" s="7">
        <f>IF(Расчет!M1136="",(Расчет!$M$28+100)/100,(Расчет!M1136+100)/100)</f>
        <v>1.2</v>
      </c>
      <c r="J1122" s="5">
        <f>IF(Расчет!P1136="",IF($O$16=0,'ФОРМУЛЫ!'!H1122,ROUND(Расчет!K1136*'ФОРМУЛЫ!'!I1122+L1122,0)),Расчет!P1136)</f>
        <v>0</v>
      </c>
      <c r="K1122" s="5">
        <f>J1122*Расчет!E1136</f>
        <v>0</v>
      </c>
      <c r="L1122" s="3">
        <f>IF($O$16=0,0,$M$16*(Расчет!K1136/$O$16))</f>
        <v>0</v>
      </c>
      <c r="O1122" s="3">
        <f>IF(Расчет!P1136=0,Расчет!L1136,0)</f>
        <v>0</v>
      </c>
      <c r="P1122" s="12">
        <f t="shared" si="138"/>
        <v>0</v>
      </c>
      <c r="Q1122" s="3">
        <f>IF(Расчет!H1136='ФОРМУЛЫ!'!$B$5,'ФОРМУЛЫ!'!A1122,0)</f>
        <v>0</v>
      </c>
      <c r="R1122" s="3">
        <f>IF(Расчет!H1136='ФОРМУЛЫ!'!$B$4,'ФОРМУЛЫ!'!A1122,0)</f>
        <v>0</v>
      </c>
      <c r="S1122" s="3">
        <f>IF(Расчет!H1136='ФОРМУЛЫ!'!$B$6,'ФОРМУЛЫ!'!A1122,0)</f>
        <v>0</v>
      </c>
      <c r="T1122" s="5">
        <f>ROUND((IF(Расчет!R1136='ФОРМУЛЫ!'!$E$3,(A1122-A1122/1.18),IF(Расчет!R1136='ФОРМУЛЫ!'!$E$4,0,IF(Расчет!R1136='ФОРМУЛЫ!'!$E$5,(A1122-A1122/1.1),X))))*Расчет!E1136,2)</f>
        <v>0</v>
      </c>
      <c r="U1122" s="3">
        <f>ROUND((IF(Расчет!R1136='ФОРМУЛЫ!'!$E$3,(J1122-J1122/1.18),IF(Расчет!R1136='ФОРМУЛЫ!'!$E$4,0,IF(Расчет!R1136='ФОРМУЛЫ!'!$E$5,(J1122-J1122/1.1),X))))*Расчет!E1136,2)</f>
        <v>0</v>
      </c>
      <c r="V1122" s="3">
        <f>ROUND((J1122-J1122/1.18)*Расчет!E1136,2)</f>
        <v>0</v>
      </c>
      <c r="W1122" s="3">
        <f>ROUND(A1122*Расчет!E1136*0.21/365,2)</f>
        <v>0</v>
      </c>
      <c r="X1122" s="3">
        <f t="shared" si="139"/>
        <v>0</v>
      </c>
      <c r="Y1122" s="3">
        <f>IF(($Q$2-Расчет!X1136)&gt;0,($Q$2-Расчет!X1136),0)</f>
        <v>0</v>
      </c>
      <c r="Z1122" s="3">
        <f t="shared" si="140"/>
        <v>0</v>
      </c>
      <c r="AA1122" s="3">
        <f>IF(IF(Y1122&gt;0,$Q$3-$Q$2,$Q$3-Расчет!X1136)&gt;0,IF(Y1122&gt;0,$Q$3-$Q$2,$Q$3-Расчет!X1136),0)</f>
        <v>0</v>
      </c>
      <c r="AB1122" s="3">
        <f t="shared" si="141"/>
        <v>0</v>
      </c>
      <c r="AC1122" s="3">
        <f>IF(IF(AA1122&gt;0,$Q$4-$Q$3,$Q$4-Расчет!X1136)&gt;0,IF(AA1122&gt;0,$Q$4-$Q$3,$Q$4-Расчет!X1136),0)</f>
        <v>0</v>
      </c>
      <c r="AD1122" s="3">
        <f t="shared" si="142"/>
        <v>0</v>
      </c>
      <c r="AE1122" s="3">
        <f>IF(IF(AC1122&gt;0,$Q$5-$Q$4,$Q$5-Расчет!X1136)&gt;0,IF(AC1122&gt;0,$Q$5-$Q$4,$Q$5-Расчет!X1136),0)</f>
        <v>0</v>
      </c>
      <c r="AF1122" s="3">
        <f t="shared" si="143"/>
        <v>0</v>
      </c>
      <c r="AG1122" s="3">
        <f>IF(IF(AE1122&gt;0,$Q$6-$Q$5,$Q$6-Расчет!X1136)&gt;0,IF(AE1122&gt;0,$Q$6-$Q$5,$Q$6-Расчет!X1136),0)</f>
        <v>0</v>
      </c>
      <c r="AH1122" s="3">
        <f t="shared" si="144"/>
        <v>0</v>
      </c>
    </row>
    <row r="1123" spans="1:34" x14ac:dyDescent="0.25">
      <c r="A1123" s="3">
        <f>IF(Расчет!H1137='ФОРМУЛЫ!'!$B$4,Расчет!G1137*Расчет!$N$28,IF(Расчет!H1137='ФОРМУЛЫ!'!$B$5,Расчет!G1137,IF(Расчет!H1137='ФОРМУЛЫ!'!$B$6,Расчет!G1137*Расчет!$O$28,0)))</f>
        <v>0</v>
      </c>
      <c r="B1123" s="3">
        <f>A1123*Расчет!E1137</f>
        <v>0</v>
      </c>
      <c r="C1123" s="3">
        <f>IF(Расчет!J1137='ФОРМУЛЫ!'!$B$3,Расчет!G1137*Расчет!I1137/100,IF(Расчет!J1137='ФОРМУЛЫ!'!$B$4,Расчет!I1137*Расчет!$N$28,IF(Расчет!J1137='ФОРМУЛЫ!'!$B$5,Расчет!I1137,IF(Расчет!J1137='ФОРМУЛЫ!'!$B$6,Расчет!I1137*Расчет!$O$28,0))))</f>
        <v>0</v>
      </c>
      <c r="D1123" s="3">
        <f>C1123*Расчет!E1137</f>
        <v>0</v>
      </c>
      <c r="E1123" s="3">
        <f t="shared" si="137"/>
        <v>0</v>
      </c>
      <c r="F1123" s="3">
        <f>E1123*Расчет!E1137</f>
        <v>0</v>
      </c>
      <c r="G1123" s="3">
        <f>IF(Расчет!M1137="",'ФОРМУЛЫ!'!E1123*(100+Расчет!$M$28)/100,'ФОРМУЛЫ!'!E1123*(100+Расчет!M1137)/100)</f>
        <v>0</v>
      </c>
      <c r="H1123" s="7">
        <f>IF(Расчет!M1137="",ROUND(Расчет!K1137*(1+Расчет!$M$28/100),0),ROUND(Расчет!K1137*(1+Расчет!M1137/100),0))</f>
        <v>0</v>
      </c>
      <c r="I1123" s="7">
        <f>IF(Расчет!M1137="",(Расчет!$M$28+100)/100,(Расчет!M1137+100)/100)</f>
        <v>1.2</v>
      </c>
      <c r="J1123" s="5">
        <f>IF(Расчет!P1137="",IF($O$16=0,'ФОРМУЛЫ!'!H1123,ROUND(Расчет!K1137*'ФОРМУЛЫ!'!I1123+L1123,0)),Расчет!P1137)</f>
        <v>0</v>
      </c>
      <c r="K1123" s="5">
        <f>J1123*Расчет!E1137</f>
        <v>0</v>
      </c>
      <c r="L1123" s="3">
        <f>IF($O$16=0,0,$M$16*(Расчет!K1137/$O$16))</f>
        <v>0</v>
      </c>
      <c r="O1123" s="3">
        <f>IF(Расчет!P1137=0,Расчет!L1137,0)</f>
        <v>0</v>
      </c>
      <c r="P1123" s="12">
        <f t="shared" si="138"/>
        <v>0</v>
      </c>
      <c r="Q1123" s="3">
        <f>IF(Расчет!H1137='ФОРМУЛЫ!'!$B$5,'ФОРМУЛЫ!'!A1123,0)</f>
        <v>0</v>
      </c>
      <c r="R1123" s="3">
        <f>IF(Расчет!H1137='ФОРМУЛЫ!'!$B$4,'ФОРМУЛЫ!'!A1123,0)</f>
        <v>0</v>
      </c>
      <c r="S1123" s="3">
        <f>IF(Расчет!H1137='ФОРМУЛЫ!'!$B$6,'ФОРМУЛЫ!'!A1123,0)</f>
        <v>0</v>
      </c>
      <c r="T1123" s="5">
        <f>ROUND((IF(Расчет!R1137='ФОРМУЛЫ!'!$E$3,(A1123-A1123/1.18),IF(Расчет!R1137='ФОРМУЛЫ!'!$E$4,0,IF(Расчет!R1137='ФОРМУЛЫ!'!$E$5,(A1123-A1123/1.1),X))))*Расчет!E1137,2)</f>
        <v>0</v>
      </c>
      <c r="U1123" s="3">
        <f>ROUND((IF(Расчет!R1137='ФОРМУЛЫ!'!$E$3,(J1123-J1123/1.18),IF(Расчет!R1137='ФОРМУЛЫ!'!$E$4,0,IF(Расчет!R1137='ФОРМУЛЫ!'!$E$5,(J1123-J1123/1.1),X))))*Расчет!E1137,2)</f>
        <v>0</v>
      </c>
      <c r="V1123" s="3">
        <f>ROUND((J1123-J1123/1.18)*Расчет!E1137,2)</f>
        <v>0</v>
      </c>
      <c r="W1123" s="3">
        <f>ROUND(A1123*Расчет!E1137*0.21/365,2)</f>
        <v>0</v>
      </c>
      <c r="X1123" s="3">
        <f t="shared" si="139"/>
        <v>0</v>
      </c>
      <c r="Y1123" s="3">
        <f>IF(($Q$2-Расчет!X1137)&gt;0,($Q$2-Расчет!X1137),0)</f>
        <v>0</v>
      </c>
      <c r="Z1123" s="3">
        <f t="shared" si="140"/>
        <v>0</v>
      </c>
      <c r="AA1123" s="3">
        <f>IF(IF(Y1123&gt;0,$Q$3-$Q$2,$Q$3-Расчет!X1137)&gt;0,IF(Y1123&gt;0,$Q$3-$Q$2,$Q$3-Расчет!X1137),0)</f>
        <v>0</v>
      </c>
      <c r="AB1123" s="3">
        <f t="shared" si="141"/>
        <v>0</v>
      </c>
      <c r="AC1123" s="3">
        <f>IF(IF(AA1123&gt;0,$Q$4-$Q$3,$Q$4-Расчет!X1137)&gt;0,IF(AA1123&gt;0,$Q$4-$Q$3,$Q$4-Расчет!X1137),0)</f>
        <v>0</v>
      </c>
      <c r="AD1123" s="3">
        <f t="shared" si="142"/>
        <v>0</v>
      </c>
      <c r="AE1123" s="3">
        <f>IF(IF(AC1123&gt;0,$Q$5-$Q$4,$Q$5-Расчет!X1137)&gt;0,IF(AC1123&gt;0,$Q$5-$Q$4,$Q$5-Расчет!X1137),0)</f>
        <v>0</v>
      </c>
      <c r="AF1123" s="3">
        <f t="shared" si="143"/>
        <v>0</v>
      </c>
      <c r="AG1123" s="3">
        <f>IF(IF(AE1123&gt;0,$Q$6-$Q$5,$Q$6-Расчет!X1137)&gt;0,IF(AE1123&gt;0,$Q$6-$Q$5,$Q$6-Расчет!X1137),0)</f>
        <v>0</v>
      </c>
      <c r="AH1123" s="3">
        <f t="shared" si="144"/>
        <v>0</v>
      </c>
    </row>
    <row r="1124" spans="1:34" x14ac:dyDescent="0.25">
      <c r="A1124" s="3">
        <f>IF(Расчет!H1138='ФОРМУЛЫ!'!$B$4,Расчет!G1138*Расчет!$N$28,IF(Расчет!H1138='ФОРМУЛЫ!'!$B$5,Расчет!G1138,IF(Расчет!H1138='ФОРМУЛЫ!'!$B$6,Расчет!G1138*Расчет!$O$28,0)))</f>
        <v>0</v>
      </c>
      <c r="B1124" s="3">
        <f>A1124*Расчет!E1138</f>
        <v>0</v>
      </c>
      <c r="C1124" s="3">
        <f>IF(Расчет!J1138='ФОРМУЛЫ!'!$B$3,Расчет!G1138*Расчет!I1138/100,IF(Расчет!J1138='ФОРМУЛЫ!'!$B$4,Расчет!I1138*Расчет!$N$28,IF(Расчет!J1138='ФОРМУЛЫ!'!$B$5,Расчет!I1138,IF(Расчет!J1138='ФОРМУЛЫ!'!$B$6,Расчет!I1138*Расчет!$O$28,0))))</f>
        <v>0</v>
      </c>
      <c r="D1124" s="3">
        <f>C1124*Расчет!E1138</f>
        <v>0</v>
      </c>
      <c r="E1124" s="3">
        <f t="shared" si="137"/>
        <v>0</v>
      </c>
      <c r="F1124" s="3">
        <f>E1124*Расчет!E1138</f>
        <v>0</v>
      </c>
      <c r="G1124" s="3">
        <f>IF(Расчет!M1138="",'ФОРМУЛЫ!'!E1124*(100+Расчет!$M$28)/100,'ФОРМУЛЫ!'!E1124*(100+Расчет!M1138)/100)</f>
        <v>0</v>
      </c>
      <c r="H1124" s="7">
        <f>IF(Расчет!M1138="",ROUND(Расчет!K1138*(1+Расчет!$M$28/100),0),ROUND(Расчет!K1138*(1+Расчет!M1138/100),0))</f>
        <v>0</v>
      </c>
      <c r="I1124" s="7">
        <f>IF(Расчет!M1138="",(Расчет!$M$28+100)/100,(Расчет!M1138+100)/100)</f>
        <v>1.2</v>
      </c>
      <c r="J1124" s="5">
        <f>IF(Расчет!P1138="",IF($O$16=0,'ФОРМУЛЫ!'!H1124,ROUND(Расчет!K1138*'ФОРМУЛЫ!'!I1124+L1124,0)),Расчет!P1138)</f>
        <v>0</v>
      </c>
      <c r="K1124" s="5">
        <f>J1124*Расчет!E1138</f>
        <v>0</v>
      </c>
      <c r="L1124" s="3">
        <f>IF($O$16=0,0,$M$16*(Расчет!K1138/$O$16))</f>
        <v>0</v>
      </c>
      <c r="O1124" s="3">
        <f>IF(Расчет!P1138=0,Расчет!L1138,0)</f>
        <v>0</v>
      </c>
      <c r="P1124" s="12">
        <f t="shared" si="138"/>
        <v>0</v>
      </c>
      <c r="Q1124" s="3">
        <f>IF(Расчет!H1138='ФОРМУЛЫ!'!$B$5,'ФОРМУЛЫ!'!A1124,0)</f>
        <v>0</v>
      </c>
      <c r="R1124" s="3">
        <f>IF(Расчет!H1138='ФОРМУЛЫ!'!$B$4,'ФОРМУЛЫ!'!A1124,0)</f>
        <v>0</v>
      </c>
      <c r="S1124" s="3">
        <f>IF(Расчет!H1138='ФОРМУЛЫ!'!$B$6,'ФОРМУЛЫ!'!A1124,0)</f>
        <v>0</v>
      </c>
      <c r="T1124" s="5">
        <f>ROUND((IF(Расчет!R1138='ФОРМУЛЫ!'!$E$3,(A1124-A1124/1.18),IF(Расчет!R1138='ФОРМУЛЫ!'!$E$4,0,IF(Расчет!R1138='ФОРМУЛЫ!'!$E$5,(A1124-A1124/1.1),X))))*Расчет!E1138,2)</f>
        <v>0</v>
      </c>
      <c r="U1124" s="3">
        <f>ROUND((IF(Расчет!R1138='ФОРМУЛЫ!'!$E$3,(J1124-J1124/1.18),IF(Расчет!R1138='ФОРМУЛЫ!'!$E$4,0,IF(Расчет!R1138='ФОРМУЛЫ!'!$E$5,(J1124-J1124/1.1),X))))*Расчет!E1138,2)</f>
        <v>0</v>
      </c>
      <c r="V1124" s="3">
        <f>ROUND((J1124-J1124/1.18)*Расчет!E1138,2)</f>
        <v>0</v>
      </c>
      <c r="W1124" s="3">
        <f>ROUND(A1124*Расчет!E1138*0.21/365,2)</f>
        <v>0</v>
      </c>
      <c r="X1124" s="3">
        <f t="shared" si="139"/>
        <v>0</v>
      </c>
      <c r="Y1124" s="3">
        <f>IF(($Q$2-Расчет!X1138)&gt;0,($Q$2-Расчет!X1138),0)</f>
        <v>0</v>
      </c>
      <c r="Z1124" s="3">
        <f t="shared" si="140"/>
        <v>0</v>
      </c>
      <c r="AA1124" s="3">
        <f>IF(IF(Y1124&gt;0,$Q$3-$Q$2,$Q$3-Расчет!X1138)&gt;0,IF(Y1124&gt;0,$Q$3-$Q$2,$Q$3-Расчет!X1138),0)</f>
        <v>0</v>
      </c>
      <c r="AB1124" s="3">
        <f t="shared" si="141"/>
        <v>0</v>
      </c>
      <c r="AC1124" s="3">
        <f>IF(IF(AA1124&gt;0,$Q$4-$Q$3,$Q$4-Расчет!X1138)&gt;0,IF(AA1124&gt;0,$Q$4-$Q$3,$Q$4-Расчет!X1138),0)</f>
        <v>0</v>
      </c>
      <c r="AD1124" s="3">
        <f t="shared" si="142"/>
        <v>0</v>
      </c>
      <c r="AE1124" s="3">
        <f>IF(IF(AC1124&gt;0,$Q$5-$Q$4,$Q$5-Расчет!X1138)&gt;0,IF(AC1124&gt;0,$Q$5-$Q$4,$Q$5-Расчет!X1138),0)</f>
        <v>0</v>
      </c>
      <c r="AF1124" s="3">
        <f t="shared" si="143"/>
        <v>0</v>
      </c>
      <c r="AG1124" s="3">
        <f>IF(IF(AE1124&gt;0,$Q$6-$Q$5,$Q$6-Расчет!X1138)&gt;0,IF(AE1124&gt;0,$Q$6-$Q$5,$Q$6-Расчет!X1138),0)</f>
        <v>0</v>
      </c>
      <c r="AH1124" s="3">
        <f t="shared" si="144"/>
        <v>0</v>
      </c>
    </row>
    <row r="1125" spans="1:34" x14ac:dyDescent="0.25">
      <c r="A1125" s="3">
        <f>IF(Расчет!H1139='ФОРМУЛЫ!'!$B$4,Расчет!G1139*Расчет!$N$28,IF(Расчет!H1139='ФОРМУЛЫ!'!$B$5,Расчет!G1139,IF(Расчет!H1139='ФОРМУЛЫ!'!$B$6,Расчет!G1139*Расчет!$O$28,0)))</f>
        <v>0</v>
      </c>
      <c r="B1125" s="3">
        <f>A1125*Расчет!E1139</f>
        <v>0</v>
      </c>
      <c r="C1125" s="3">
        <f>IF(Расчет!J1139='ФОРМУЛЫ!'!$B$3,Расчет!G1139*Расчет!I1139/100,IF(Расчет!J1139='ФОРМУЛЫ!'!$B$4,Расчет!I1139*Расчет!$N$28,IF(Расчет!J1139='ФОРМУЛЫ!'!$B$5,Расчет!I1139,IF(Расчет!J1139='ФОРМУЛЫ!'!$B$6,Расчет!I1139*Расчет!$O$28,0))))</f>
        <v>0</v>
      </c>
      <c r="D1125" s="3">
        <f>C1125*Расчет!E1139</f>
        <v>0</v>
      </c>
      <c r="E1125" s="3">
        <f t="shared" si="137"/>
        <v>0</v>
      </c>
      <c r="F1125" s="3">
        <f>E1125*Расчет!E1139</f>
        <v>0</v>
      </c>
      <c r="G1125" s="3">
        <f>IF(Расчет!M1139="",'ФОРМУЛЫ!'!E1125*(100+Расчет!$M$28)/100,'ФОРМУЛЫ!'!E1125*(100+Расчет!M1139)/100)</f>
        <v>0</v>
      </c>
      <c r="H1125" s="7">
        <f>IF(Расчет!M1139="",ROUND(Расчет!K1139*(1+Расчет!$M$28/100),0),ROUND(Расчет!K1139*(1+Расчет!M1139/100),0))</f>
        <v>0</v>
      </c>
      <c r="I1125" s="7">
        <f>IF(Расчет!M1139="",(Расчет!$M$28+100)/100,(Расчет!M1139+100)/100)</f>
        <v>1.2</v>
      </c>
      <c r="J1125" s="5">
        <f>IF(Расчет!P1139="",IF($O$16=0,'ФОРМУЛЫ!'!H1125,ROUND(Расчет!K1139*'ФОРМУЛЫ!'!I1125+L1125,0)),Расчет!P1139)</f>
        <v>0</v>
      </c>
      <c r="K1125" s="5">
        <f>J1125*Расчет!E1139</f>
        <v>0</v>
      </c>
      <c r="L1125" s="3">
        <f>IF($O$16=0,0,$M$16*(Расчет!K1139/$O$16))</f>
        <v>0</v>
      </c>
      <c r="O1125" s="3">
        <f>IF(Расчет!P1139=0,Расчет!L1139,0)</f>
        <v>0</v>
      </c>
      <c r="P1125" s="12">
        <f t="shared" si="138"/>
        <v>0</v>
      </c>
      <c r="Q1125" s="3">
        <f>IF(Расчет!H1139='ФОРМУЛЫ!'!$B$5,'ФОРМУЛЫ!'!A1125,0)</f>
        <v>0</v>
      </c>
      <c r="R1125" s="3">
        <f>IF(Расчет!H1139='ФОРМУЛЫ!'!$B$4,'ФОРМУЛЫ!'!A1125,0)</f>
        <v>0</v>
      </c>
      <c r="S1125" s="3">
        <f>IF(Расчет!H1139='ФОРМУЛЫ!'!$B$6,'ФОРМУЛЫ!'!A1125,0)</f>
        <v>0</v>
      </c>
      <c r="T1125" s="5">
        <f>ROUND((IF(Расчет!R1139='ФОРМУЛЫ!'!$E$3,(A1125-A1125/1.18),IF(Расчет!R1139='ФОРМУЛЫ!'!$E$4,0,IF(Расчет!R1139='ФОРМУЛЫ!'!$E$5,(A1125-A1125/1.1),X))))*Расчет!E1139,2)</f>
        <v>0</v>
      </c>
      <c r="U1125" s="3">
        <f>ROUND((IF(Расчет!R1139='ФОРМУЛЫ!'!$E$3,(J1125-J1125/1.18),IF(Расчет!R1139='ФОРМУЛЫ!'!$E$4,0,IF(Расчет!R1139='ФОРМУЛЫ!'!$E$5,(J1125-J1125/1.1),X))))*Расчет!E1139,2)</f>
        <v>0</v>
      </c>
      <c r="V1125" s="3">
        <f>ROUND((J1125-J1125/1.18)*Расчет!E1139,2)</f>
        <v>0</v>
      </c>
      <c r="W1125" s="3">
        <f>ROUND(A1125*Расчет!E1139*0.21/365,2)</f>
        <v>0</v>
      </c>
      <c r="X1125" s="3">
        <f t="shared" si="139"/>
        <v>0</v>
      </c>
      <c r="Y1125" s="3">
        <f>IF(($Q$2-Расчет!X1139)&gt;0,($Q$2-Расчет!X1139),0)</f>
        <v>0</v>
      </c>
      <c r="Z1125" s="3">
        <f t="shared" si="140"/>
        <v>0</v>
      </c>
      <c r="AA1125" s="3">
        <f>IF(IF(Y1125&gt;0,$Q$3-$Q$2,$Q$3-Расчет!X1139)&gt;0,IF(Y1125&gt;0,$Q$3-$Q$2,$Q$3-Расчет!X1139),0)</f>
        <v>0</v>
      </c>
      <c r="AB1125" s="3">
        <f t="shared" si="141"/>
        <v>0</v>
      </c>
      <c r="AC1125" s="3">
        <f>IF(IF(AA1125&gt;0,$Q$4-$Q$3,$Q$4-Расчет!X1139)&gt;0,IF(AA1125&gt;0,$Q$4-$Q$3,$Q$4-Расчет!X1139),0)</f>
        <v>0</v>
      </c>
      <c r="AD1125" s="3">
        <f t="shared" si="142"/>
        <v>0</v>
      </c>
      <c r="AE1125" s="3">
        <f>IF(IF(AC1125&gt;0,$Q$5-$Q$4,$Q$5-Расчет!X1139)&gt;0,IF(AC1125&gt;0,$Q$5-$Q$4,$Q$5-Расчет!X1139),0)</f>
        <v>0</v>
      </c>
      <c r="AF1125" s="3">
        <f t="shared" si="143"/>
        <v>0</v>
      </c>
      <c r="AG1125" s="3">
        <f>IF(IF(AE1125&gt;0,$Q$6-$Q$5,$Q$6-Расчет!X1139)&gt;0,IF(AE1125&gt;0,$Q$6-$Q$5,$Q$6-Расчет!X1139),0)</f>
        <v>0</v>
      </c>
      <c r="AH1125" s="3">
        <f t="shared" si="144"/>
        <v>0</v>
      </c>
    </row>
    <row r="1126" spans="1:34" x14ac:dyDescent="0.25">
      <c r="A1126" s="3">
        <f>IF(Расчет!H1140='ФОРМУЛЫ!'!$B$4,Расчет!G1140*Расчет!$N$28,IF(Расчет!H1140='ФОРМУЛЫ!'!$B$5,Расчет!G1140,IF(Расчет!H1140='ФОРМУЛЫ!'!$B$6,Расчет!G1140*Расчет!$O$28,0)))</f>
        <v>0</v>
      </c>
      <c r="B1126" s="3">
        <f>A1126*Расчет!E1140</f>
        <v>0</v>
      </c>
      <c r="C1126" s="3">
        <f>IF(Расчет!J1140='ФОРМУЛЫ!'!$B$3,Расчет!G1140*Расчет!I1140/100,IF(Расчет!J1140='ФОРМУЛЫ!'!$B$4,Расчет!I1140*Расчет!$N$28,IF(Расчет!J1140='ФОРМУЛЫ!'!$B$5,Расчет!I1140,IF(Расчет!J1140='ФОРМУЛЫ!'!$B$6,Расчет!I1140*Расчет!$O$28,0))))</f>
        <v>0</v>
      </c>
      <c r="D1126" s="3">
        <f>C1126*Расчет!E1140</f>
        <v>0</v>
      </c>
      <c r="E1126" s="3">
        <f t="shared" si="137"/>
        <v>0</v>
      </c>
      <c r="F1126" s="3">
        <f>E1126*Расчет!E1140</f>
        <v>0</v>
      </c>
      <c r="G1126" s="3">
        <f>IF(Расчет!M1140="",'ФОРМУЛЫ!'!E1126*(100+Расчет!$M$28)/100,'ФОРМУЛЫ!'!E1126*(100+Расчет!M1140)/100)</f>
        <v>0</v>
      </c>
      <c r="H1126" s="7">
        <f>IF(Расчет!M1140="",ROUND(Расчет!K1140*(1+Расчет!$M$28/100),0),ROUND(Расчет!K1140*(1+Расчет!M1140/100),0))</f>
        <v>0</v>
      </c>
      <c r="I1126" s="7">
        <f>IF(Расчет!M1140="",(Расчет!$M$28+100)/100,(Расчет!M1140+100)/100)</f>
        <v>1.2</v>
      </c>
      <c r="J1126" s="5">
        <f>IF(Расчет!P1140="",IF($O$16=0,'ФОРМУЛЫ!'!H1126,ROUND(Расчет!K1140*'ФОРМУЛЫ!'!I1126+L1126,0)),Расчет!P1140)</f>
        <v>0</v>
      </c>
      <c r="K1126" s="5">
        <f>J1126*Расчет!E1140</f>
        <v>0</v>
      </c>
      <c r="L1126" s="3">
        <f>IF($O$16=0,0,$M$16*(Расчет!K1140/$O$16))</f>
        <v>0</v>
      </c>
      <c r="O1126" s="3">
        <f>IF(Расчет!P1140=0,Расчет!L1140,0)</f>
        <v>0</v>
      </c>
      <c r="P1126" s="12">
        <f t="shared" si="138"/>
        <v>0</v>
      </c>
      <c r="Q1126" s="3">
        <f>IF(Расчет!H1140='ФОРМУЛЫ!'!$B$5,'ФОРМУЛЫ!'!A1126,0)</f>
        <v>0</v>
      </c>
      <c r="R1126" s="3">
        <f>IF(Расчет!H1140='ФОРМУЛЫ!'!$B$4,'ФОРМУЛЫ!'!A1126,0)</f>
        <v>0</v>
      </c>
      <c r="S1126" s="3">
        <f>IF(Расчет!H1140='ФОРМУЛЫ!'!$B$6,'ФОРМУЛЫ!'!A1126,0)</f>
        <v>0</v>
      </c>
      <c r="T1126" s="5">
        <f>ROUND((IF(Расчет!R1140='ФОРМУЛЫ!'!$E$3,(A1126-A1126/1.18),IF(Расчет!R1140='ФОРМУЛЫ!'!$E$4,0,IF(Расчет!R1140='ФОРМУЛЫ!'!$E$5,(A1126-A1126/1.1),X))))*Расчет!E1140,2)</f>
        <v>0</v>
      </c>
      <c r="U1126" s="3">
        <f>ROUND((IF(Расчет!R1140='ФОРМУЛЫ!'!$E$3,(J1126-J1126/1.18),IF(Расчет!R1140='ФОРМУЛЫ!'!$E$4,0,IF(Расчет!R1140='ФОРМУЛЫ!'!$E$5,(J1126-J1126/1.1),X))))*Расчет!E1140,2)</f>
        <v>0</v>
      </c>
      <c r="V1126" s="3">
        <f>ROUND((J1126-J1126/1.18)*Расчет!E1140,2)</f>
        <v>0</v>
      </c>
      <c r="W1126" s="3">
        <f>ROUND(A1126*Расчет!E1140*0.21/365,2)</f>
        <v>0</v>
      </c>
      <c r="X1126" s="3">
        <f t="shared" si="139"/>
        <v>0</v>
      </c>
      <c r="Y1126" s="3">
        <f>IF(($Q$2-Расчет!X1140)&gt;0,($Q$2-Расчет!X1140),0)</f>
        <v>0</v>
      </c>
      <c r="Z1126" s="3">
        <f t="shared" si="140"/>
        <v>0</v>
      </c>
      <c r="AA1126" s="3">
        <f>IF(IF(Y1126&gt;0,$Q$3-$Q$2,$Q$3-Расчет!X1140)&gt;0,IF(Y1126&gt;0,$Q$3-$Q$2,$Q$3-Расчет!X1140),0)</f>
        <v>0</v>
      </c>
      <c r="AB1126" s="3">
        <f t="shared" si="141"/>
        <v>0</v>
      </c>
      <c r="AC1126" s="3">
        <f>IF(IF(AA1126&gt;0,$Q$4-$Q$3,$Q$4-Расчет!X1140)&gt;0,IF(AA1126&gt;0,$Q$4-$Q$3,$Q$4-Расчет!X1140),0)</f>
        <v>0</v>
      </c>
      <c r="AD1126" s="3">
        <f t="shared" si="142"/>
        <v>0</v>
      </c>
      <c r="AE1126" s="3">
        <f>IF(IF(AC1126&gt;0,$Q$5-$Q$4,$Q$5-Расчет!X1140)&gt;0,IF(AC1126&gt;0,$Q$5-$Q$4,$Q$5-Расчет!X1140),0)</f>
        <v>0</v>
      </c>
      <c r="AF1126" s="3">
        <f t="shared" si="143"/>
        <v>0</v>
      </c>
      <c r="AG1126" s="3">
        <f>IF(IF(AE1126&gt;0,$Q$6-$Q$5,$Q$6-Расчет!X1140)&gt;0,IF(AE1126&gt;0,$Q$6-$Q$5,$Q$6-Расчет!X1140),0)</f>
        <v>0</v>
      </c>
      <c r="AH1126" s="3">
        <f t="shared" si="144"/>
        <v>0</v>
      </c>
    </row>
    <row r="1127" spans="1:34" x14ac:dyDescent="0.25">
      <c r="A1127" s="3">
        <f>IF(Расчет!H1141='ФОРМУЛЫ!'!$B$4,Расчет!G1141*Расчет!$N$28,IF(Расчет!H1141='ФОРМУЛЫ!'!$B$5,Расчет!G1141,IF(Расчет!H1141='ФОРМУЛЫ!'!$B$6,Расчет!G1141*Расчет!$O$28,0)))</f>
        <v>0</v>
      </c>
      <c r="B1127" s="3">
        <f>A1127*Расчет!E1141</f>
        <v>0</v>
      </c>
      <c r="C1127" s="3">
        <f>IF(Расчет!J1141='ФОРМУЛЫ!'!$B$3,Расчет!G1141*Расчет!I1141/100,IF(Расчет!J1141='ФОРМУЛЫ!'!$B$4,Расчет!I1141*Расчет!$N$28,IF(Расчет!J1141='ФОРМУЛЫ!'!$B$5,Расчет!I1141,IF(Расчет!J1141='ФОРМУЛЫ!'!$B$6,Расчет!I1141*Расчет!$O$28,0))))</f>
        <v>0</v>
      </c>
      <c r="D1127" s="3">
        <f>C1127*Расчет!E1141</f>
        <v>0</v>
      </c>
      <c r="E1127" s="3">
        <f t="shared" si="137"/>
        <v>0</v>
      </c>
      <c r="F1127" s="3">
        <f>E1127*Расчет!E1141</f>
        <v>0</v>
      </c>
      <c r="G1127" s="3">
        <f>IF(Расчет!M1141="",'ФОРМУЛЫ!'!E1127*(100+Расчет!$M$28)/100,'ФОРМУЛЫ!'!E1127*(100+Расчет!M1141)/100)</f>
        <v>0</v>
      </c>
      <c r="H1127" s="7">
        <f>IF(Расчет!M1141="",ROUND(Расчет!K1141*(1+Расчет!$M$28/100),0),ROUND(Расчет!K1141*(1+Расчет!M1141/100),0))</f>
        <v>0</v>
      </c>
      <c r="I1127" s="7">
        <f>IF(Расчет!M1141="",(Расчет!$M$28+100)/100,(Расчет!M1141+100)/100)</f>
        <v>1.2</v>
      </c>
      <c r="J1127" s="5">
        <f>IF(Расчет!P1141="",IF($O$16=0,'ФОРМУЛЫ!'!H1127,ROUND(Расчет!K1141*'ФОРМУЛЫ!'!I1127+L1127,0)),Расчет!P1141)</f>
        <v>0</v>
      </c>
      <c r="K1127" s="5">
        <f>J1127*Расчет!E1141</f>
        <v>0</v>
      </c>
      <c r="L1127" s="3">
        <f>IF($O$16=0,0,$M$16*(Расчет!K1141/$O$16))</f>
        <v>0</v>
      </c>
      <c r="O1127" s="3">
        <f>IF(Расчет!P1141=0,Расчет!L1141,0)</f>
        <v>0</v>
      </c>
      <c r="P1127" s="12">
        <f t="shared" si="138"/>
        <v>0</v>
      </c>
      <c r="Q1127" s="3">
        <f>IF(Расчет!H1141='ФОРМУЛЫ!'!$B$5,'ФОРМУЛЫ!'!A1127,0)</f>
        <v>0</v>
      </c>
      <c r="R1127" s="3">
        <f>IF(Расчет!H1141='ФОРМУЛЫ!'!$B$4,'ФОРМУЛЫ!'!A1127,0)</f>
        <v>0</v>
      </c>
      <c r="S1127" s="3">
        <f>IF(Расчет!H1141='ФОРМУЛЫ!'!$B$6,'ФОРМУЛЫ!'!A1127,0)</f>
        <v>0</v>
      </c>
      <c r="T1127" s="5">
        <f>ROUND((IF(Расчет!R1141='ФОРМУЛЫ!'!$E$3,(A1127-A1127/1.18),IF(Расчет!R1141='ФОРМУЛЫ!'!$E$4,0,IF(Расчет!R1141='ФОРМУЛЫ!'!$E$5,(A1127-A1127/1.1),X))))*Расчет!E1141,2)</f>
        <v>0</v>
      </c>
      <c r="U1127" s="3">
        <f>ROUND((IF(Расчет!R1141='ФОРМУЛЫ!'!$E$3,(J1127-J1127/1.18),IF(Расчет!R1141='ФОРМУЛЫ!'!$E$4,0,IF(Расчет!R1141='ФОРМУЛЫ!'!$E$5,(J1127-J1127/1.1),X))))*Расчет!E1141,2)</f>
        <v>0</v>
      </c>
      <c r="V1127" s="3">
        <f>ROUND((J1127-J1127/1.18)*Расчет!E1141,2)</f>
        <v>0</v>
      </c>
      <c r="W1127" s="3">
        <f>ROUND(A1127*Расчет!E1141*0.21/365,2)</f>
        <v>0</v>
      </c>
      <c r="X1127" s="3">
        <f t="shared" si="139"/>
        <v>0</v>
      </c>
      <c r="Y1127" s="3">
        <f>IF(($Q$2-Расчет!X1141)&gt;0,($Q$2-Расчет!X1141),0)</f>
        <v>0</v>
      </c>
      <c r="Z1127" s="3">
        <f t="shared" si="140"/>
        <v>0</v>
      </c>
      <c r="AA1127" s="3">
        <f>IF(IF(Y1127&gt;0,$Q$3-$Q$2,$Q$3-Расчет!X1141)&gt;0,IF(Y1127&gt;0,$Q$3-$Q$2,$Q$3-Расчет!X1141),0)</f>
        <v>0</v>
      </c>
      <c r="AB1127" s="3">
        <f t="shared" si="141"/>
        <v>0</v>
      </c>
      <c r="AC1127" s="3">
        <f>IF(IF(AA1127&gt;0,$Q$4-$Q$3,$Q$4-Расчет!X1141)&gt;0,IF(AA1127&gt;0,$Q$4-$Q$3,$Q$4-Расчет!X1141),0)</f>
        <v>0</v>
      </c>
      <c r="AD1127" s="3">
        <f t="shared" si="142"/>
        <v>0</v>
      </c>
      <c r="AE1127" s="3">
        <f>IF(IF(AC1127&gt;0,$Q$5-$Q$4,$Q$5-Расчет!X1141)&gt;0,IF(AC1127&gt;0,$Q$5-$Q$4,$Q$5-Расчет!X1141),0)</f>
        <v>0</v>
      </c>
      <c r="AF1127" s="3">
        <f t="shared" si="143"/>
        <v>0</v>
      </c>
      <c r="AG1127" s="3">
        <f>IF(IF(AE1127&gt;0,$Q$6-$Q$5,$Q$6-Расчет!X1141)&gt;0,IF(AE1127&gt;0,$Q$6-$Q$5,$Q$6-Расчет!X1141),0)</f>
        <v>0</v>
      </c>
      <c r="AH1127" s="3">
        <f t="shared" si="144"/>
        <v>0</v>
      </c>
    </row>
    <row r="1128" spans="1:34" x14ac:dyDescent="0.25">
      <c r="A1128" s="3">
        <f>IF(Расчет!H1142='ФОРМУЛЫ!'!$B$4,Расчет!G1142*Расчет!$N$28,IF(Расчет!H1142='ФОРМУЛЫ!'!$B$5,Расчет!G1142,IF(Расчет!H1142='ФОРМУЛЫ!'!$B$6,Расчет!G1142*Расчет!$O$28,0)))</f>
        <v>0</v>
      </c>
      <c r="B1128" s="3">
        <f>A1128*Расчет!E1142</f>
        <v>0</v>
      </c>
      <c r="C1128" s="3">
        <f>IF(Расчет!J1142='ФОРМУЛЫ!'!$B$3,Расчет!G1142*Расчет!I1142/100,IF(Расчет!J1142='ФОРМУЛЫ!'!$B$4,Расчет!I1142*Расчет!$N$28,IF(Расчет!J1142='ФОРМУЛЫ!'!$B$5,Расчет!I1142,IF(Расчет!J1142='ФОРМУЛЫ!'!$B$6,Расчет!I1142*Расчет!$O$28,0))))</f>
        <v>0</v>
      </c>
      <c r="D1128" s="3">
        <f>C1128*Расчет!E1142</f>
        <v>0</v>
      </c>
      <c r="E1128" s="3">
        <f t="shared" si="137"/>
        <v>0</v>
      </c>
      <c r="F1128" s="3">
        <f>E1128*Расчет!E1142</f>
        <v>0</v>
      </c>
      <c r="G1128" s="3">
        <f>IF(Расчет!M1142="",'ФОРМУЛЫ!'!E1128*(100+Расчет!$M$28)/100,'ФОРМУЛЫ!'!E1128*(100+Расчет!M1142)/100)</f>
        <v>0</v>
      </c>
      <c r="H1128" s="7">
        <f>IF(Расчет!M1142="",ROUND(Расчет!K1142*(1+Расчет!$M$28/100),0),ROUND(Расчет!K1142*(1+Расчет!M1142/100),0))</f>
        <v>0</v>
      </c>
      <c r="I1128" s="7">
        <f>IF(Расчет!M1142="",(Расчет!$M$28+100)/100,(Расчет!M1142+100)/100)</f>
        <v>1.2</v>
      </c>
      <c r="J1128" s="5">
        <f>IF(Расчет!P1142="",IF($O$16=0,'ФОРМУЛЫ!'!H1128,ROUND(Расчет!K1142*'ФОРМУЛЫ!'!I1128+L1128,0)),Расчет!P1142)</f>
        <v>0</v>
      </c>
      <c r="K1128" s="5">
        <f>J1128*Расчет!E1142</f>
        <v>0</v>
      </c>
      <c r="L1128" s="3">
        <f>IF($O$16=0,0,$M$16*(Расчет!K1142/$O$16))</f>
        <v>0</v>
      </c>
      <c r="O1128" s="3">
        <f>IF(Расчет!P1142=0,Расчет!L1142,0)</f>
        <v>0</v>
      </c>
      <c r="P1128" s="12">
        <f t="shared" si="138"/>
        <v>0</v>
      </c>
      <c r="Q1128" s="3">
        <f>IF(Расчет!H1142='ФОРМУЛЫ!'!$B$5,'ФОРМУЛЫ!'!A1128,0)</f>
        <v>0</v>
      </c>
      <c r="R1128" s="3">
        <f>IF(Расчет!H1142='ФОРМУЛЫ!'!$B$4,'ФОРМУЛЫ!'!A1128,0)</f>
        <v>0</v>
      </c>
      <c r="S1128" s="3">
        <f>IF(Расчет!H1142='ФОРМУЛЫ!'!$B$6,'ФОРМУЛЫ!'!A1128,0)</f>
        <v>0</v>
      </c>
      <c r="T1128" s="5">
        <f>ROUND((IF(Расчет!R1142='ФОРМУЛЫ!'!$E$3,(A1128-A1128/1.18),IF(Расчет!R1142='ФОРМУЛЫ!'!$E$4,0,IF(Расчет!R1142='ФОРМУЛЫ!'!$E$5,(A1128-A1128/1.1),X))))*Расчет!E1142,2)</f>
        <v>0</v>
      </c>
      <c r="U1128" s="3">
        <f>ROUND((IF(Расчет!R1142='ФОРМУЛЫ!'!$E$3,(J1128-J1128/1.18),IF(Расчет!R1142='ФОРМУЛЫ!'!$E$4,0,IF(Расчет!R1142='ФОРМУЛЫ!'!$E$5,(J1128-J1128/1.1),X))))*Расчет!E1142,2)</f>
        <v>0</v>
      </c>
      <c r="V1128" s="3">
        <f>ROUND((J1128-J1128/1.18)*Расчет!E1142,2)</f>
        <v>0</v>
      </c>
      <c r="W1128" s="3">
        <f>ROUND(A1128*Расчет!E1142*0.21/365,2)</f>
        <v>0</v>
      </c>
      <c r="X1128" s="3">
        <f t="shared" si="139"/>
        <v>0</v>
      </c>
      <c r="Y1128" s="3">
        <f>IF(($Q$2-Расчет!X1142)&gt;0,($Q$2-Расчет!X1142),0)</f>
        <v>0</v>
      </c>
      <c r="Z1128" s="3">
        <f t="shared" si="140"/>
        <v>0</v>
      </c>
      <c r="AA1128" s="3">
        <f>IF(IF(Y1128&gt;0,$Q$3-$Q$2,$Q$3-Расчет!X1142)&gt;0,IF(Y1128&gt;0,$Q$3-$Q$2,$Q$3-Расчет!X1142),0)</f>
        <v>0</v>
      </c>
      <c r="AB1128" s="3">
        <f t="shared" si="141"/>
        <v>0</v>
      </c>
      <c r="AC1128" s="3">
        <f>IF(IF(AA1128&gt;0,$Q$4-$Q$3,$Q$4-Расчет!X1142)&gt;0,IF(AA1128&gt;0,$Q$4-$Q$3,$Q$4-Расчет!X1142),0)</f>
        <v>0</v>
      </c>
      <c r="AD1128" s="3">
        <f t="shared" si="142"/>
        <v>0</v>
      </c>
      <c r="AE1128" s="3">
        <f>IF(IF(AC1128&gt;0,$Q$5-$Q$4,$Q$5-Расчет!X1142)&gt;0,IF(AC1128&gt;0,$Q$5-$Q$4,$Q$5-Расчет!X1142),0)</f>
        <v>0</v>
      </c>
      <c r="AF1128" s="3">
        <f t="shared" si="143"/>
        <v>0</v>
      </c>
      <c r="AG1128" s="3">
        <f>IF(IF(AE1128&gt;0,$Q$6-$Q$5,$Q$6-Расчет!X1142)&gt;0,IF(AE1128&gt;0,$Q$6-$Q$5,$Q$6-Расчет!X1142),0)</f>
        <v>0</v>
      </c>
      <c r="AH1128" s="3">
        <f t="shared" si="144"/>
        <v>0</v>
      </c>
    </row>
    <row r="1129" spans="1:34" x14ac:dyDescent="0.25">
      <c r="A1129" s="3">
        <f>IF(Расчет!H1143='ФОРМУЛЫ!'!$B$4,Расчет!G1143*Расчет!$N$28,IF(Расчет!H1143='ФОРМУЛЫ!'!$B$5,Расчет!G1143,IF(Расчет!H1143='ФОРМУЛЫ!'!$B$6,Расчет!G1143*Расчет!$O$28,0)))</f>
        <v>0</v>
      </c>
      <c r="B1129" s="3">
        <f>A1129*Расчет!E1143</f>
        <v>0</v>
      </c>
      <c r="C1129" s="3">
        <f>IF(Расчет!J1143='ФОРМУЛЫ!'!$B$3,Расчет!G1143*Расчет!I1143/100,IF(Расчет!J1143='ФОРМУЛЫ!'!$B$4,Расчет!I1143*Расчет!$N$28,IF(Расчет!J1143='ФОРМУЛЫ!'!$B$5,Расчет!I1143,IF(Расчет!J1143='ФОРМУЛЫ!'!$B$6,Расчет!I1143*Расчет!$O$28,0))))</f>
        <v>0</v>
      </c>
      <c r="D1129" s="3">
        <f>C1129*Расчет!E1143</f>
        <v>0</v>
      </c>
      <c r="E1129" s="3">
        <f t="shared" si="137"/>
        <v>0</v>
      </c>
      <c r="F1129" s="3">
        <f>E1129*Расчет!E1143</f>
        <v>0</v>
      </c>
      <c r="G1129" s="3">
        <f>IF(Расчет!M1143="",'ФОРМУЛЫ!'!E1129*(100+Расчет!$M$28)/100,'ФОРМУЛЫ!'!E1129*(100+Расчет!M1143)/100)</f>
        <v>0</v>
      </c>
      <c r="H1129" s="7">
        <f>IF(Расчет!M1143="",ROUND(Расчет!K1143*(1+Расчет!$M$28/100),0),ROUND(Расчет!K1143*(1+Расчет!M1143/100),0))</f>
        <v>0</v>
      </c>
      <c r="I1129" s="7">
        <f>IF(Расчет!M1143="",(Расчет!$M$28+100)/100,(Расчет!M1143+100)/100)</f>
        <v>1.2</v>
      </c>
      <c r="J1129" s="5">
        <f>IF(Расчет!P1143="",IF($O$16=0,'ФОРМУЛЫ!'!H1129,ROUND(Расчет!K1143*'ФОРМУЛЫ!'!I1129+L1129,0)),Расчет!P1143)</f>
        <v>0</v>
      </c>
      <c r="K1129" s="5">
        <f>J1129*Расчет!E1143</f>
        <v>0</v>
      </c>
      <c r="L1129" s="3">
        <f>IF($O$16=0,0,$M$16*(Расчет!K1143/$O$16))</f>
        <v>0</v>
      </c>
      <c r="O1129" s="3">
        <f>IF(Расчет!P1143=0,Расчет!L1143,0)</f>
        <v>0</v>
      </c>
      <c r="P1129" s="12">
        <f t="shared" si="138"/>
        <v>0</v>
      </c>
      <c r="Q1129" s="3">
        <f>IF(Расчет!H1143='ФОРМУЛЫ!'!$B$5,'ФОРМУЛЫ!'!A1129,0)</f>
        <v>0</v>
      </c>
      <c r="R1129" s="3">
        <f>IF(Расчет!H1143='ФОРМУЛЫ!'!$B$4,'ФОРМУЛЫ!'!A1129,0)</f>
        <v>0</v>
      </c>
      <c r="S1129" s="3">
        <f>IF(Расчет!H1143='ФОРМУЛЫ!'!$B$6,'ФОРМУЛЫ!'!A1129,0)</f>
        <v>0</v>
      </c>
      <c r="T1129" s="5">
        <f>ROUND((IF(Расчет!R1143='ФОРМУЛЫ!'!$E$3,(A1129-A1129/1.18),IF(Расчет!R1143='ФОРМУЛЫ!'!$E$4,0,IF(Расчет!R1143='ФОРМУЛЫ!'!$E$5,(A1129-A1129/1.1),X))))*Расчет!E1143,2)</f>
        <v>0</v>
      </c>
      <c r="U1129" s="3">
        <f>ROUND((IF(Расчет!R1143='ФОРМУЛЫ!'!$E$3,(J1129-J1129/1.18),IF(Расчет!R1143='ФОРМУЛЫ!'!$E$4,0,IF(Расчет!R1143='ФОРМУЛЫ!'!$E$5,(J1129-J1129/1.1),X))))*Расчет!E1143,2)</f>
        <v>0</v>
      </c>
      <c r="V1129" s="3">
        <f>ROUND((J1129-J1129/1.18)*Расчет!E1143,2)</f>
        <v>0</v>
      </c>
      <c r="W1129" s="3">
        <f>ROUND(A1129*Расчет!E1143*0.21/365,2)</f>
        <v>0</v>
      </c>
      <c r="X1129" s="3">
        <f t="shared" si="139"/>
        <v>0</v>
      </c>
      <c r="Y1129" s="3">
        <f>IF(($Q$2-Расчет!X1143)&gt;0,($Q$2-Расчет!X1143),0)</f>
        <v>0</v>
      </c>
      <c r="Z1129" s="3">
        <f t="shared" si="140"/>
        <v>0</v>
      </c>
      <c r="AA1129" s="3">
        <f>IF(IF(Y1129&gt;0,$Q$3-$Q$2,$Q$3-Расчет!X1143)&gt;0,IF(Y1129&gt;0,$Q$3-$Q$2,$Q$3-Расчет!X1143),0)</f>
        <v>0</v>
      </c>
      <c r="AB1129" s="3">
        <f t="shared" si="141"/>
        <v>0</v>
      </c>
      <c r="AC1129" s="3">
        <f>IF(IF(AA1129&gt;0,$Q$4-$Q$3,$Q$4-Расчет!X1143)&gt;0,IF(AA1129&gt;0,$Q$4-$Q$3,$Q$4-Расчет!X1143),0)</f>
        <v>0</v>
      </c>
      <c r="AD1129" s="3">
        <f t="shared" si="142"/>
        <v>0</v>
      </c>
      <c r="AE1129" s="3">
        <f>IF(IF(AC1129&gt;0,$Q$5-$Q$4,$Q$5-Расчет!X1143)&gt;0,IF(AC1129&gt;0,$Q$5-$Q$4,$Q$5-Расчет!X1143),0)</f>
        <v>0</v>
      </c>
      <c r="AF1129" s="3">
        <f t="shared" si="143"/>
        <v>0</v>
      </c>
      <c r="AG1129" s="3">
        <f>IF(IF(AE1129&gt;0,$Q$6-$Q$5,$Q$6-Расчет!X1143)&gt;0,IF(AE1129&gt;0,$Q$6-$Q$5,$Q$6-Расчет!X1143),0)</f>
        <v>0</v>
      </c>
      <c r="AH1129" s="3">
        <f t="shared" si="144"/>
        <v>0</v>
      </c>
    </row>
    <row r="1130" spans="1:34" x14ac:dyDescent="0.25">
      <c r="A1130" s="3">
        <f>IF(Расчет!H1144='ФОРМУЛЫ!'!$B$4,Расчет!G1144*Расчет!$N$28,IF(Расчет!H1144='ФОРМУЛЫ!'!$B$5,Расчет!G1144,IF(Расчет!H1144='ФОРМУЛЫ!'!$B$6,Расчет!G1144*Расчет!$O$28,0)))</f>
        <v>0</v>
      </c>
      <c r="B1130" s="3">
        <f>A1130*Расчет!E1144</f>
        <v>0</v>
      </c>
      <c r="C1130" s="3">
        <f>IF(Расчет!J1144='ФОРМУЛЫ!'!$B$3,Расчет!G1144*Расчет!I1144/100,IF(Расчет!J1144='ФОРМУЛЫ!'!$B$4,Расчет!I1144*Расчет!$N$28,IF(Расчет!J1144='ФОРМУЛЫ!'!$B$5,Расчет!I1144,IF(Расчет!J1144='ФОРМУЛЫ!'!$B$6,Расчет!I1144*Расчет!$O$28,0))))</f>
        <v>0</v>
      </c>
      <c r="D1130" s="3">
        <f>C1130*Расчет!E1144</f>
        <v>0</v>
      </c>
      <c r="E1130" s="3">
        <f t="shared" si="137"/>
        <v>0</v>
      </c>
      <c r="F1130" s="3">
        <f>E1130*Расчет!E1144</f>
        <v>0</v>
      </c>
      <c r="G1130" s="3">
        <f>IF(Расчет!M1144="",'ФОРМУЛЫ!'!E1130*(100+Расчет!$M$28)/100,'ФОРМУЛЫ!'!E1130*(100+Расчет!M1144)/100)</f>
        <v>0</v>
      </c>
      <c r="H1130" s="7">
        <f>IF(Расчет!M1144="",ROUND(Расчет!K1144*(1+Расчет!$M$28/100),0),ROUND(Расчет!K1144*(1+Расчет!M1144/100),0))</f>
        <v>0</v>
      </c>
      <c r="I1130" s="7">
        <f>IF(Расчет!M1144="",(Расчет!$M$28+100)/100,(Расчет!M1144+100)/100)</f>
        <v>1.2</v>
      </c>
      <c r="J1130" s="5">
        <f>IF(Расчет!P1144="",IF($O$16=0,'ФОРМУЛЫ!'!H1130,ROUND(Расчет!K1144*'ФОРМУЛЫ!'!I1130+L1130,0)),Расчет!P1144)</f>
        <v>0</v>
      </c>
      <c r="K1130" s="5">
        <f>J1130*Расчет!E1144</f>
        <v>0</v>
      </c>
      <c r="L1130" s="3">
        <f>IF($O$16=0,0,$M$16*(Расчет!K1144/$O$16))</f>
        <v>0</v>
      </c>
      <c r="O1130" s="3">
        <f>IF(Расчет!P1144=0,Расчет!L1144,0)</f>
        <v>0</v>
      </c>
      <c r="P1130" s="12">
        <f t="shared" si="138"/>
        <v>0</v>
      </c>
      <c r="Q1130" s="3">
        <f>IF(Расчет!H1144='ФОРМУЛЫ!'!$B$5,'ФОРМУЛЫ!'!A1130,0)</f>
        <v>0</v>
      </c>
      <c r="R1130" s="3">
        <f>IF(Расчет!H1144='ФОРМУЛЫ!'!$B$4,'ФОРМУЛЫ!'!A1130,0)</f>
        <v>0</v>
      </c>
      <c r="S1130" s="3">
        <f>IF(Расчет!H1144='ФОРМУЛЫ!'!$B$6,'ФОРМУЛЫ!'!A1130,0)</f>
        <v>0</v>
      </c>
      <c r="T1130" s="5">
        <f>ROUND((IF(Расчет!R1144='ФОРМУЛЫ!'!$E$3,(A1130-A1130/1.18),IF(Расчет!R1144='ФОРМУЛЫ!'!$E$4,0,IF(Расчет!R1144='ФОРМУЛЫ!'!$E$5,(A1130-A1130/1.1),X))))*Расчет!E1144,2)</f>
        <v>0</v>
      </c>
      <c r="U1130" s="3">
        <f>ROUND((IF(Расчет!R1144='ФОРМУЛЫ!'!$E$3,(J1130-J1130/1.18),IF(Расчет!R1144='ФОРМУЛЫ!'!$E$4,0,IF(Расчет!R1144='ФОРМУЛЫ!'!$E$5,(J1130-J1130/1.1),X))))*Расчет!E1144,2)</f>
        <v>0</v>
      </c>
      <c r="V1130" s="3">
        <f>ROUND((J1130-J1130/1.18)*Расчет!E1144,2)</f>
        <v>0</v>
      </c>
      <c r="W1130" s="3">
        <f>ROUND(A1130*Расчет!E1144*0.21/365,2)</f>
        <v>0</v>
      </c>
      <c r="X1130" s="3">
        <f t="shared" si="139"/>
        <v>0</v>
      </c>
      <c r="Y1130" s="3">
        <f>IF(($Q$2-Расчет!X1144)&gt;0,($Q$2-Расчет!X1144),0)</f>
        <v>0</v>
      </c>
      <c r="Z1130" s="3">
        <f t="shared" si="140"/>
        <v>0</v>
      </c>
      <c r="AA1130" s="3">
        <f>IF(IF(Y1130&gt;0,$Q$3-$Q$2,$Q$3-Расчет!X1144)&gt;0,IF(Y1130&gt;0,$Q$3-$Q$2,$Q$3-Расчет!X1144),0)</f>
        <v>0</v>
      </c>
      <c r="AB1130" s="3">
        <f t="shared" si="141"/>
        <v>0</v>
      </c>
      <c r="AC1130" s="3">
        <f>IF(IF(AA1130&gt;0,$Q$4-$Q$3,$Q$4-Расчет!X1144)&gt;0,IF(AA1130&gt;0,$Q$4-$Q$3,$Q$4-Расчет!X1144),0)</f>
        <v>0</v>
      </c>
      <c r="AD1130" s="3">
        <f t="shared" si="142"/>
        <v>0</v>
      </c>
      <c r="AE1130" s="3">
        <f>IF(IF(AC1130&gt;0,$Q$5-$Q$4,$Q$5-Расчет!X1144)&gt;0,IF(AC1130&gt;0,$Q$5-$Q$4,$Q$5-Расчет!X1144),0)</f>
        <v>0</v>
      </c>
      <c r="AF1130" s="3">
        <f t="shared" si="143"/>
        <v>0</v>
      </c>
      <c r="AG1130" s="3">
        <f>IF(IF(AE1130&gt;0,$Q$6-$Q$5,$Q$6-Расчет!X1144)&gt;0,IF(AE1130&gt;0,$Q$6-$Q$5,$Q$6-Расчет!X1144),0)</f>
        <v>0</v>
      </c>
      <c r="AH1130" s="3">
        <f t="shared" si="144"/>
        <v>0</v>
      </c>
    </row>
    <row r="1131" spans="1:34" x14ac:dyDescent="0.25">
      <c r="A1131" s="3">
        <f>IF(Расчет!H1145='ФОРМУЛЫ!'!$B$4,Расчет!G1145*Расчет!$N$28,IF(Расчет!H1145='ФОРМУЛЫ!'!$B$5,Расчет!G1145,IF(Расчет!H1145='ФОРМУЛЫ!'!$B$6,Расчет!G1145*Расчет!$O$28,0)))</f>
        <v>0</v>
      </c>
      <c r="B1131" s="3">
        <f>A1131*Расчет!E1145</f>
        <v>0</v>
      </c>
      <c r="C1131" s="3">
        <f>IF(Расчет!J1145='ФОРМУЛЫ!'!$B$3,Расчет!G1145*Расчет!I1145/100,IF(Расчет!J1145='ФОРМУЛЫ!'!$B$4,Расчет!I1145*Расчет!$N$28,IF(Расчет!J1145='ФОРМУЛЫ!'!$B$5,Расчет!I1145,IF(Расчет!J1145='ФОРМУЛЫ!'!$B$6,Расчет!I1145*Расчет!$O$28,0))))</f>
        <v>0</v>
      </c>
      <c r="D1131" s="3">
        <f>C1131*Расчет!E1145</f>
        <v>0</v>
      </c>
      <c r="E1131" s="3">
        <f t="shared" si="137"/>
        <v>0</v>
      </c>
      <c r="F1131" s="3">
        <f>E1131*Расчет!E1145</f>
        <v>0</v>
      </c>
      <c r="G1131" s="3">
        <f>IF(Расчет!M1145="",'ФОРМУЛЫ!'!E1131*(100+Расчет!$M$28)/100,'ФОРМУЛЫ!'!E1131*(100+Расчет!M1145)/100)</f>
        <v>0</v>
      </c>
      <c r="H1131" s="7">
        <f>IF(Расчет!M1145="",ROUND(Расчет!K1145*(1+Расчет!$M$28/100),0),ROUND(Расчет!K1145*(1+Расчет!M1145/100),0))</f>
        <v>0</v>
      </c>
      <c r="I1131" s="7">
        <f>IF(Расчет!M1145="",(Расчет!$M$28+100)/100,(Расчет!M1145+100)/100)</f>
        <v>1.2</v>
      </c>
      <c r="J1131" s="5">
        <f>IF(Расчет!P1145="",IF($O$16=0,'ФОРМУЛЫ!'!H1131,ROUND(Расчет!K1145*'ФОРМУЛЫ!'!I1131+L1131,0)),Расчет!P1145)</f>
        <v>0</v>
      </c>
      <c r="K1131" s="5">
        <f>J1131*Расчет!E1145</f>
        <v>0</v>
      </c>
      <c r="L1131" s="3">
        <f>IF($O$16=0,0,$M$16*(Расчет!K1145/$O$16))</f>
        <v>0</v>
      </c>
      <c r="O1131" s="3">
        <f>IF(Расчет!P1145=0,Расчет!L1145,0)</f>
        <v>0</v>
      </c>
      <c r="P1131" s="12">
        <f t="shared" si="138"/>
        <v>0</v>
      </c>
      <c r="Q1131" s="3">
        <f>IF(Расчет!H1145='ФОРМУЛЫ!'!$B$5,'ФОРМУЛЫ!'!A1131,0)</f>
        <v>0</v>
      </c>
      <c r="R1131" s="3">
        <f>IF(Расчет!H1145='ФОРМУЛЫ!'!$B$4,'ФОРМУЛЫ!'!A1131,0)</f>
        <v>0</v>
      </c>
      <c r="S1131" s="3">
        <f>IF(Расчет!H1145='ФОРМУЛЫ!'!$B$6,'ФОРМУЛЫ!'!A1131,0)</f>
        <v>0</v>
      </c>
      <c r="T1131" s="5">
        <f>ROUND((IF(Расчет!R1145='ФОРМУЛЫ!'!$E$3,(A1131-A1131/1.18),IF(Расчет!R1145='ФОРМУЛЫ!'!$E$4,0,IF(Расчет!R1145='ФОРМУЛЫ!'!$E$5,(A1131-A1131/1.1),X))))*Расчет!E1145,2)</f>
        <v>0</v>
      </c>
      <c r="U1131" s="3">
        <f>ROUND((IF(Расчет!R1145='ФОРМУЛЫ!'!$E$3,(J1131-J1131/1.18),IF(Расчет!R1145='ФОРМУЛЫ!'!$E$4,0,IF(Расчет!R1145='ФОРМУЛЫ!'!$E$5,(J1131-J1131/1.1),X))))*Расчет!E1145,2)</f>
        <v>0</v>
      </c>
      <c r="V1131" s="3">
        <f>ROUND((J1131-J1131/1.18)*Расчет!E1145,2)</f>
        <v>0</v>
      </c>
      <c r="W1131" s="3">
        <f>ROUND(A1131*Расчет!E1145*0.21/365,2)</f>
        <v>0</v>
      </c>
      <c r="X1131" s="3">
        <f t="shared" si="139"/>
        <v>0</v>
      </c>
      <c r="Y1131" s="3">
        <f>IF(($Q$2-Расчет!X1145)&gt;0,($Q$2-Расчет!X1145),0)</f>
        <v>0</v>
      </c>
      <c r="Z1131" s="3">
        <f t="shared" si="140"/>
        <v>0</v>
      </c>
      <c r="AA1131" s="3">
        <f>IF(IF(Y1131&gt;0,$Q$3-$Q$2,$Q$3-Расчет!X1145)&gt;0,IF(Y1131&gt;0,$Q$3-$Q$2,$Q$3-Расчет!X1145),0)</f>
        <v>0</v>
      </c>
      <c r="AB1131" s="3">
        <f t="shared" si="141"/>
        <v>0</v>
      </c>
      <c r="AC1131" s="3">
        <f>IF(IF(AA1131&gt;0,$Q$4-$Q$3,$Q$4-Расчет!X1145)&gt;0,IF(AA1131&gt;0,$Q$4-$Q$3,$Q$4-Расчет!X1145),0)</f>
        <v>0</v>
      </c>
      <c r="AD1131" s="3">
        <f t="shared" si="142"/>
        <v>0</v>
      </c>
      <c r="AE1131" s="3">
        <f>IF(IF(AC1131&gt;0,$Q$5-$Q$4,$Q$5-Расчет!X1145)&gt;0,IF(AC1131&gt;0,$Q$5-$Q$4,$Q$5-Расчет!X1145),0)</f>
        <v>0</v>
      </c>
      <c r="AF1131" s="3">
        <f t="shared" si="143"/>
        <v>0</v>
      </c>
      <c r="AG1131" s="3">
        <f>IF(IF(AE1131&gt;0,$Q$6-$Q$5,$Q$6-Расчет!X1145)&gt;0,IF(AE1131&gt;0,$Q$6-$Q$5,$Q$6-Расчет!X1145),0)</f>
        <v>0</v>
      </c>
      <c r="AH1131" s="3">
        <f t="shared" si="144"/>
        <v>0</v>
      </c>
    </row>
    <row r="1132" spans="1:34" x14ac:dyDescent="0.25">
      <c r="A1132" s="3">
        <f>IF(Расчет!H1146='ФОРМУЛЫ!'!$B$4,Расчет!G1146*Расчет!$N$28,IF(Расчет!H1146='ФОРМУЛЫ!'!$B$5,Расчет!G1146,IF(Расчет!H1146='ФОРМУЛЫ!'!$B$6,Расчет!G1146*Расчет!$O$28,0)))</f>
        <v>0</v>
      </c>
      <c r="B1132" s="3">
        <f>A1132*Расчет!E1146</f>
        <v>0</v>
      </c>
      <c r="C1132" s="3">
        <f>IF(Расчет!J1146='ФОРМУЛЫ!'!$B$3,Расчет!G1146*Расчет!I1146/100,IF(Расчет!J1146='ФОРМУЛЫ!'!$B$4,Расчет!I1146*Расчет!$N$28,IF(Расчет!J1146='ФОРМУЛЫ!'!$B$5,Расчет!I1146,IF(Расчет!J1146='ФОРМУЛЫ!'!$B$6,Расчет!I1146*Расчет!$O$28,0))))</f>
        <v>0</v>
      </c>
      <c r="D1132" s="3">
        <f>C1132*Расчет!E1146</f>
        <v>0</v>
      </c>
      <c r="E1132" s="3">
        <f t="shared" si="137"/>
        <v>0</v>
      </c>
      <c r="F1132" s="3">
        <f>E1132*Расчет!E1146</f>
        <v>0</v>
      </c>
      <c r="G1132" s="3">
        <f>IF(Расчет!M1146="",'ФОРМУЛЫ!'!E1132*(100+Расчет!$M$28)/100,'ФОРМУЛЫ!'!E1132*(100+Расчет!M1146)/100)</f>
        <v>0</v>
      </c>
      <c r="H1132" s="7">
        <f>IF(Расчет!M1146="",ROUND(Расчет!K1146*(1+Расчет!$M$28/100),0),ROUND(Расчет!K1146*(1+Расчет!M1146/100),0))</f>
        <v>0</v>
      </c>
      <c r="I1132" s="7">
        <f>IF(Расчет!M1146="",(Расчет!$M$28+100)/100,(Расчет!M1146+100)/100)</f>
        <v>1.2</v>
      </c>
      <c r="J1132" s="5">
        <f>IF(Расчет!P1146="",IF($O$16=0,'ФОРМУЛЫ!'!H1132,ROUND(Расчет!K1146*'ФОРМУЛЫ!'!I1132+L1132,0)),Расчет!P1146)</f>
        <v>0</v>
      </c>
      <c r="K1132" s="5">
        <f>J1132*Расчет!E1146</f>
        <v>0</v>
      </c>
      <c r="L1132" s="3">
        <f>IF($O$16=0,0,$M$16*(Расчет!K1146/$O$16))</f>
        <v>0</v>
      </c>
      <c r="O1132" s="3">
        <f>IF(Расчет!P1146=0,Расчет!L1146,0)</f>
        <v>0</v>
      </c>
      <c r="P1132" s="12">
        <f t="shared" si="138"/>
        <v>0</v>
      </c>
      <c r="Q1132" s="3">
        <f>IF(Расчет!H1146='ФОРМУЛЫ!'!$B$5,'ФОРМУЛЫ!'!A1132,0)</f>
        <v>0</v>
      </c>
      <c r="R1132" s="3">
        <f>IF(Расчет!H1146='ФОРМУЛЫ!'!$B$4,'ФОРМУЛЫ!'!A1132,0)</f>
        <v>0</v>
      </c>
      <c r="S1132" s="3">
        <f>IF(Расчет!H1146='ФОРМУЛЫ!'!$B$6,'ФОРМУЛЫ!'!A1132,0)</f>
        <v>0</v>
      </c>
      <c r="T1132" s="5">
        <f>ROUND((IF(Расчет!R1146='ФОРМУЛЫ!'!$E$3,(A1132-A1132/1.18),IF(Расчет!R1146='ФОРМУЛЫ!'!$E$4,0,IF(Расчет!R1146='ФОРМУЛЫ!'!$E$5,(A1132-A1132/1.1),X))))*Расчет!E1146,2)</f>
        <v>0</v>
      </c>
      <c r="U1132" s="3">
        <f>ROUND((IF(Расчет!R1146='ФОРМУЛЫ!'!$E$3,(J1132-J1132/1.18),IF(Расчет!R1146='ФОРМУЛЫ!'!$E$4,0,IF(Расчет!R1146='ФОРМУЛЫ!'!$E$5,(J1132-J1132/1.1),X))))*Расчет!E1146,2)</f>
        <v>0</v>
      </c>
      <c r="V1132" s="3">
        <f>ROUND((J1132-J1132/1.18)*Расчет!E1146,2)</f>
        <v>0</v>
      </c>
      <c r="W1132" s="3">
        <f>ROUND(A1132*Расчет!E1146*0.21/365,2)</f>
        <v>0</v>
      </c>
      <c r="X1132" s="3">
        <f t="shared" si="139"/>
        <v>0</v>
      </c>
      <c r="Y1132" s="3">
        <f>IF(($Q$2-Расчет!X1146)&gt;0,($Q$2-Расчет!X1146),0)</f>
        <v>0</v>
      </c>
      <c r="Z1132" s="3">
        <f t="shared" si="140"/>
        <v>0</v>
      </c>
      <c r="AA1132" s="3">
        <f>IF(IF(Y1132&gt;0,$Q$3-$Q$2,$Q$3-Расчет!X1146)&gt;0,IF(Y1132&gt;0,$Q$3-$Q$2,$Q$3-Расчет!X1146),0)</f>
        <v>0</v>
      </c>
      <c r="AB1132" s="3">
        <f t="shared" si="141"/>
        <v>0</v>
      </c>
      <c r="AC1132" s="3">
        <f>IF(IF(AA1132&gt;0,$Q$4-$Q$3,$Q$4-Расчет!X1146)&gt;0,IF(AA1132&gt;0,$Q$4-$Q$3,$Q$4-Расчет!X1146),0)</f>
        <v>0</v>
      </c>
      <c r="AD1132" s="3">
        <f t="shared" si="142"/>
        <v>0</v>
      </c>
      <c r="AE1132" s="3">
        <f>IF(IF(AC1132&gt;0,$Q$5-$Q$4,$Q$5-Расчет!X1146)&gt;0,IF(AC1132&gt;0,$Q$5-$Q$4,$Q$5-Расчет!X1146),0)</f>
        <v>0</v>
      </c>
      <c r="AF1132" s="3">
        <f t="shared" si="143"/>
        <v>0</v>
      </c>
      <c r="AG1132" s="3">
        <f>IF(IF(AE1132&gt;0,$Q$6-$Q$5,$Q$6-Расчет!X1146)&gt;0,IF(AE1132&gt;0,$Q$6-$Q$5,$Q$6-Расчет!X1146),0)</f>
        <v>0</v>
      </c>
      <c r="AH1132" s="3">
        <f t="shared" si="144"/>
        <v>0</v>
      </c>
    </row>
    <row r="1133" spans="1:34" x14ac:dyDescent="0.25">
      <c r="A1133" s="3">
        <f>IF(Расчет!H1147='ФОРМУЛЫ!'!$B$4,Расчет!G1147*Расчет!$N$28,IF(Расчет!H1147='ФОРМУЛЫ!'!$B$5,Расчет!G1147,IF(Расчет!H1147='ФОРМУЛЫ!'!$B$6,Расчет!G1147*Расчет!$O$28,0)))</f>
        <v>0</v>
      </c>
      <c r="B1133" s="3">
        <f>A1133*Расчет!E1147</f>
        <v>0</v>
      </c>
      <c r="C1133" s="3">
        <f>IF(Расчет!J1147='ФОРМУЛЫ!'!$B$3,Расчет!G1147*Расчет!I1147/100,IF(Расчет!J1147='ФОРМУЛЫ!'!$B$4,Расчет!I1147*Расчет!$N$28,IF(Расчет!J1147='ФОРМУЛЫ!'!$B$5,Расчет!I1147,IF(Расчет!J1147='ФОРМУЛЫ!'!$B$6,Расчет!I1147*Расчет!$O$28,0))))</f>
        <v>0</v>
      </c>
      <c r="D1133" s="3">
        <f>C1133*Расчет!E1147</f>
        <v>0</v>
      </c>
      <c r="E1133" s="3">
        <f t="shared" si="137"/>
        <v>0</v>
      </c>
      <c r="F1133" s="3">
        <f>E1133*Расчет!E1147</f>
        <v>0</v>
      </c>
      <c r="G1133" s="3">
        <f>IF(Расчет!M1147="",'ФОРМУЛЫ!'!E1133*(100+Расчет!$M$28)/100,'ФОРМУЛЫ!'!E1133*(100+Расчет!M1147)/100)</f>
        <v>0</v>
      </c>
      <c r="H1133" s="7">
        <f>IF(Расчет!M1147="",ROUND(Расчет!K1147*(1+Расчет!$M$28/100),0),ROUND(Расчет!K1147*(1+Расчет!M1147/100),0))</f>
        <v>0</v>
      </c>
      <c r="I1133" s="7">
        <f>IF(Расчет!M1147="",(Расчет!$M$28+100)/100,(Расчет!M1147+100)/100)</f>
        <v>1.2</v>
      </c>
      <c r="J1133" s="5">
        <f>IF(Расчет!P1147="",IF($O$16=0,'ФОРМУЛЫ!'!H1133,ROUND(Расчет!K1147*'ФОРМУЛЫ!'!I1133+L1133,0)),Расчет!P1147)</f>
        <v>0</v>
      </c>
      <c r="K1133" s="5">
        <f>J1133*Расчет!E1147</f>
        <v>0</v>
      </c>
      <c r="L1133" s="3">
        <f>IF($O$16=0,0,$M$16*(Расчет!K1147/$O$16))</f>
        <v>0</v>
      </c>
      <c r="O1133" s="3">
        <f>IF(Расчет!P1147=0,Расчет!L1147,0)</f>
        <v>0</v>
      </c>
      <c r="P1133" s="12">
        <f t="shared" si="138"/>
        <v>0</v>
      </c>
      <c r="Q1133" s="3">
        <f>IF(Расчет!H1147='ФОРМУЛЫ!'!$B$5,'ФОРМУЛЫ!'!A1133,0)</f>
        <v>0</v>
      </c>
      <c r="R1133" s="3">
        <f>IF(Расчет!H1147='ФОРМУЛЫ!'!$B$4,'ФОРМУЛЫ!'!A1133,0)</f>
        <v>0</v>
      </c>
      <c r="S1133" s="3">
        <f>IF(Расчет!H1147='ФОРМУЛЫ!'!$B$6,'ФОРМУЛЫ!'!A1133,0)</f>
        <v>0</v>
      </c>
      <c r="T1133" s="5">
        <f>ROUND((IF(Расчет!R1147='ФОРМУЛЫ!'!$E$3,(A1133-A1133/1.18),IF(Расчет!R1147='ФОРМУЛЫ!'!$E$4,0,IF(Расчет!R1147='ФОРМУЛЫ!'!$E$5,(A1133-A1133/1.1),X))))*Расчет!E1147,2)</f>
        <v>0</v>
      </c>
      <c r="U1133" s="3">
        <f>ROUND((IF(Расчет!R1147='ФОРМУЛЫ!'!$E$3,(J1133-J1133/1.18),IF(Расчет!R1147='ФОРМУЛЫ!'!$E$4,0,IF(Расчет!R1147='ФОРМУЛЫ!'!$E$5,(J1133-J1133/1.1),X))))*Расчет!E1147,2)</f>
        <v>0</v>
      </c>
      <c r="V1133" s="3">
        <f>ROUND((J1133-J1133/1.18)*Расчет!E1147,2)</f>
        <v>0</v>
      </c>
      <c r="W1133" s="3">
        <f>ROUND(A1133*Расчет!E1147*0.21/365,2)</f>
        <v>0</v>
      </c>
      <c r="X1133" s="3">
        <f t="shared" si="139"/>
        <v>0</v>
      </c>
      <c r="Y1133" s="3">
        <f>IF(($Q$2-Расчет!X1147)&gt;0,($Q$2-Расчет!X1147),0)</f>
        <v>0</v>
      </c>
      <c r="Z1133" s="3">
        <f t="shared" si="140"/>
        <v>0</v>
      </c>
      <c r="AA1133" s="3">
        <f>IF(IF(Y1133&gt;0,$Q$3-$Q$2,$Q$3-Расчет!X1147)&gt;0,IF(Y1133&gt;0,$Q$3-$Q$2,$Q$3-Расчет!X1147),0)</f>
        <v>0</v>
      </c>
      <c r="AB1133" s="3">
        <f t="shared" si="141"/>
        <v>0</v>
      </c>
      <c r="AC1133" s="3">
        <f>IF(IF(AA1133&gt;0,$Q$4-$Q$3,$Q$4-Расчет!X1147)&gt;0,IF(AA1133&gt;0,$Q$4-$Q$3,$Q$4-Расчет!X1147),0)</f>
        <v>0</v>
      </c>
      <c r="AD1133" s="3">
        <f t="shared" si="142"/>
        <v>0</v>
      </c>
      <c r="AE1133" s="3">
        <f>IF(IF(AC1133&gt;0,$Q$5-$Q$4,$Q$5-Расчет!X1147)&gt;0,IF(AC1133&gt;0,$Q$5-$Q$4,$Q$5-Расчет!X1147),0)</f>
        <v>0</v>
      </c>
      <c r="AF1133" s="3">
        <f t="shared" si="143"/>
        <v>0</v>
      </c>
      <c r="AG1133" s="3">
        <f>IF(IF(AE1133&gt;0,$Q$6-$Q$5,$Q$6-Расчет!X1147)&gt;0,IF(AE1133&gt;0,$Q$6-$Q$5,$Q$6-Расчет!X1147),0)</f>
        <v>0</v>
      </c>
      <c r="AH1133" s="3">
        <f t="shared" si="144"/>
        <v>0</v>
      </c>
    </row>
    <row r="1134" spans="1:34" x14ac:dyDescent="0.25">
      <c r="A1134" s="3">
        <f>IF(Расчет!H1148='ФОРМУЛЫ!'!$B$4,Расчет!G1148*Расчет!$N$28,IF(Расчет!H1148='ФОРМУЛЫ!'!$B$5,Расчет!G1148,IF(Расчет!H1148='ФОРМУЛЫ!'!$B$6,Расчет!G1148*Расчет!$O$28,0)))</f>
        <v>0</v>
      </c>
      <c r="B1134" s="3">
        <f>A1134*Расчет!E1148</f>
        <v>0</v>
      </c>
      <c r="C1134" s="3">
        <f>IF(Расчет!J1148='ФОРМУЛЫ!'!$B$3,Расчет!G1148*Расчет!I1148/100,IF(Расчет!J1148='ФОРМУЛЫ!'!$B$4,Расчет!I1148*Расчет!$N$28,IF(Расчет!J1148='ФОРМУЛЫ!'!$B$5,Расчет!I1148,IF(Расчет!J1148='ФОРМУЛЫ!'!$B$6,Расчет!I1148*Расчет!$O$28,0))))</f>
        <v>0</v>
      </c>
      <c r="D1134" s="3">
        <f>C1134*Расчет!E1148</f>
        <v>0</v>
      </c>
      <c r="E1134" s="3">
        <f t="shared" si="137"/>
        <v>0</v>
      </c>
      <c r="F1134" s="3">
        <f>E1134*Расчет!E1148</f>
        <v>0</v>
      </c>
      <c r="G1134" s="3">
        <f>IF(Расчет!M1148="",'ФОРМУЛЫ!'!E1134*(100+Расчет!$M$28)/100,'ФОРМУЛЫ!'!E1134*(100+Расчет!M1148)/100)</f>
        <v>0</v>
      </c>
      <c r="H1134" s="7">
        <f>IF(Расчет!M1148="",ROUND(Расчет!K1148*(1+Расчет!$M$28/100),0),ROUND(Расчет!K1148*(1+Расчет!M1148/100),0))</f>
        <v>0</v>
      </c>
      <c r="I1134" s="7">
        <f>IF(Расчет!M1148="",(Расчет!$M$28+100)/100,(Расчет!M1148+100)/100)</f>
        <v>1.2</v>
      </c>
      <c r="J1134" s="5">
        <f>IF(Расчет!P1148="",IF($O$16=0,'ФОРМУЛЫ!'!H1134,ROUND(Расчет!K1148*'ФОРМУЛЫ!'!I1134+L1134,0)),Расчет!P1148)</f>
        <v>0</v>
      </c>
      <c r="K1134" s="5">
        <f>J1134*Расчет!E1148</f>
        <v>0</v>
      </c>
      <c r="L1134" s="3">
        <f>IF($O$16=0,0,$M$16*(Расчет!K1148/$O$16))</f>
        <v>0</v>
      </c>
      <c r="O1134" s="3">
        <f>IF(Расчет!P1148=0,Расчет!L1148,0)</f>
        <v>0</v>
      </c>
      <c r="P1134" s="12">
        <f t="shared" si="138"/>
        <v>0</v>
      </c>
      <c r="Q1134" s="3">
        <f>IF(Расчет!H1148='ФОРМУЛЫ!'!$B$5,'ФОРМУЛЫ!'!A1134,0)</f>
        <v>0</v>
      </c>
      <c r="R1134" s="3">
        <f>IF(Расчет!H1148='ФОРМУЛЫ!'!$B$4,'ФОРМУЛЫ!'!A1134,0)</f>
        <v>0</v>
      </c>
      <c r="S1134" s="3">
        <f>IF(Расчет!H1148='ФОРМУЛЫ!'!$B$6,'ФОРМУЛЫ!'!A1134,0)</f>
        <v>0</v>
      </c>
      <c r="T1134" s="5">
        <f>ROUND((IF(Расчет!R1148='ФОРМУЛЫ!'!$E$3,(A1134-A1134/1.18),IF(Расчет!R1148='ФОРМУЛЫ!'!$E$4,0,IF(Расчет!R1148='ФОРМУЛЫ!'!$E$5,(A1134-A1134/1.1),X))))*Расчет!E1148,2)</f>
        <v>0</v>
      </c>
      <c r="U1134" s="3">
        <f>ROUND((IF(Расчет!R1148='ФОРМУЛЫ!'!$E$3,(J1134-J1134/1.18),IF(Расчет!R1148='ФОРМУЛЫ!'!$E$4,0,IF(Расчет!R1148='ФОРМУЛЫ!'!$E$5,(J1134-J1134/1.1),X))))*Расчет!E1148,2)</f>
        <v>0</v>
      </c>
      <c r="V1134" s="3">
        <f>ROUND((J1134-J1134/1.18)*Расчет!E1148,2)</f>
        <v>0</v>
      </c>
      <c r="W1134" s="3">
        <f>ROUND(A1134*Расчет!E1148*0.21/365,2)</f>
        <v>0</v>
      </c>
      <c r="X1134" s="3">
        <f t="shared" si="139"/>
        <v>0</v>
      </c>
      <c r="Y1134" s="3">
        <f>IF(($Q$2-Расчет!X1148)&gt;0,($Q$2-Расчет!X1148),0)</f>
        <v>0</v>
      </c>
      <c r="Z1134" s="3">
        <f t="shared" si="140"/>
        <v>0</v>
      </c>
      <c r="AA1134" s="3">
        <f>IF(IF(Y1134&gt;0,$Q$3-$Q$2,$Q$3-Расчет!X1148)&gt;0,IF(Y1134&gt;0,$Q$3-$Q$2,$Q$3-Расчет!X1148),0)</f>
        <v>0</v>
      </c>
      <c r="AB1134" s="3">
        <f t="shared" si="141"/>
        <v>0</v>
      </c>
      <c r="AC1134" s="3">
        <f>IF(IF(AA1134&gt;0,$Q$4-$Q$3,$Q$4-Расчет!X1148)&gt;0,IF(AA1134&gt;0,$Q$4-$Q$3,$Q$4-Расчет!X1148),0)</f>
        <v>0</v>
      </c>
      <c r="AD1134" s="3">
        <f t="shared" si="142"/>
        <v>0</v>
      </c>
      <c r="AE1134" s="3">
        <f>IF(IF(AC1134&gt;0,$Q$5-$Q$4,$Q$5-Расчет!X1148)&gt;0,IF(AC1134&gt;0,$Q$5-$Q$4,$Q$5-Расчет!X1148),0)</f>
        <v>0</v>
      </c>
      <c r="AF1134" s="3">
        <f t="shared" si="143"/>
        <v>0</v>
      </c>
      <c r="AG1134" s="3">
        <f>IF(IF(AE1134&gt;0,$Q$6-$Q$5,$Q$6-Расчет!X1148)&gt;0,IF(AE1134&gt;0,$Q$6-$Q$5,$Q$6-Расчет!X1148),0)</f>
        <v>0</v>
      </c>
      <c r="AH1134" s="3">
        <f t="shared" si="144"/>
        <v>0</v>
      </c>
    </row>
    <row r="1135" spans="1:34" x14ac:dyDescent="0.25">
      <c r="A1135" s="3">
        <f>IF(Расчет!H1149='ФОРМУЛЫ!'!$B$4,Расчет!G1149*Расчет!$N$28,IF(Расчет!H1149='ФОРМУЛЫ!'!$B$5,Расчет!G1149,IF(Расчет!H1149='ФОРМУЛЫ!'!$B$6,Расчет!G1149*Расчет!$O$28,0)))</f>
        <v>0</v>
      </c>
      <c r="B1135" s="3">
        <f>A1135*Расчет!E1149</f>
        <v>0</v>
      </c>
      <c r="C1135" s="3">
        <f>IF(Расчет!J1149='ФОРМУЛЫ!'!$B$3,Расчет!G1149*Расчет!I1149/100,IF(Расчет!J1149='ФОРМУЛЫ!'!$B$4,Расчет!I1149*Расчет!$N$28,IF(Расчет!J1149='ФОРМУЛЫ!'!$B$5,Расчет!I1149,IF(Расчет!J1149='ФОРМУЛЫ!'!$B$6,Расчет!I1149*Расчет!$O$28,0))))</f>
        <v>0</v>
      </c>
      <c r="D1135" s="3">
        <f>C1135*Расчет!E1149</f>
        <v>0</v>
      </c>
      <c r="E1135" s="3">
        <f t="shared" si="137"/>
        <v>0</v>
      </c>
      <c r="F1135" s="3">
        <f>E1135*Расчет!E1149</f>
        <v>0</v>
      </c>
      <c r="G1135" s="3">
        <f>IF(Расчет!M1149="",'ФОРМУЛЫ!'!E1135*(100+Расчет!$M$28)/100,'ФОРМУЛЫ!'!E1135*(100+Расчет!M1149)/100)</f>
        <v>0</v>
      </c>
      <c r="H1135" s="7">
        <f>IF(Расчет!M1149="",ROUND(Расчет!K1149*(1+Расчет!$M$28/100),0),ROUND(Расчет!K1149*(1+Расчет!M1149/100),0))</f>
        <v>0</v>
      </c>
      <c r="I1135" s="7">
        <f>IF(Расчет!M1149="",(Расчет!$M$28+100)/100,(Расчет!M1149+100)/100)</f>
        <v>1.2</v>
      </c>
      <c r="J1135" s="5">
        <f>IF(Расчет!P1149="",IF($O$16=0,'ФОРМУЛЫ!'!H1135,ROUND(Расчет!K1149*'ФОРМУЛЫ!'!I1135+L1135,0)),Расчет!P1149)</f>
        <v>0</v>
      </c>
      <c r="K1135" s="5">
        <f>J1135*Расчет!E1149</f>
        <v>0</v>
      </c>
      <c r="L1135" s="3">
        <f>IF($O$16=0,0,$M$16*(Расчет!K1149/$O$16))</f>
        <v>0</v>
      </c>
      <c r="O1135" s="3">
        <f>IF(Расчет!P1149=0,Расчет!L1149,0)</f>
        <v>0</v>
      </c>
      <c r="P1135" s="12">
        <f t="shared" si="138"/>
        <v>0</v>
      </c>
      <c r="Q1135" s="3">
        <f>IF(Расчет!H1149='ФОРМУЛЫ!'!$B$5,'ФОРМУЛЫ!'!A1135,0)</f>
        <v>0</v>
      </c>
      <c r="R1135" s="3">
        <f>IF(Расчет!H1149='ФОРМУЛЫ!'!$B$4,'ФОРМУЛЫ!'!A1135,0)</f>
        <v>0</v>
      </c>
      <c r="S1135" s="3">
        <f>IF(Расчет!H1149='ФОРМУЛЫ!'!$B$6,'ФОРМУЛЫ!'!A1135,0)</f>
        <v>0</v>
      </c>
      <c r="T1135" s="5">
        <f>ROUND((IF(Расчет!R1149='ФОРМУЛЫ!'!$E$3,(A1135-A1135/1.18),IF(Расчет!R1149='ФОРМУЛЫ!'!$E$4,0,IF(Расчет!R1149='ФОРМУЛЫ!'!$E$5,(A1135-A1135/1.1),X))))*Расчет!E1149,2)</f>
        <v>0</v>
      </c>
      <c r="U1135" s="3">
        <f>ROUND((IF(Расчет!R1149='ФОРМУЛЫ!'!$E$3,(J1135-J1135/1.18),IF(Расчет!R1149='ФОРМУЛЫ!'!$E$4,0,IF(Расчет!R1149='ФОРМУЛЫ!'!$E$5,(J1135-J1135/1.1),X))))*Расчет!E1149,2)</f>
        <v>0</v>
      </c>
      <c r="V1135" s="3">
        <f>ROUND((J1135-J1135/1.18)*Расчет!E1149,2)</f>
        <v>0</v>
      </c>
      <c r="W1135" s="3">
        <f>ROUND(A1135*Расчет!E1149*0.21/365,2)</f>
        <v>0</v>
      </c>
      <c r="X1135" s="3">
        <f t="shared" si="139"/>
        <v>0</v>
      </c>
      <c r="Y1135" s="3">
        <f>IF(($Q$2-Расчет!X1149)&gt;0,($Q$2-Расчет!X1149),0)</f>
        <v>0</v>
      </c>
      <c r="Z1135" s="3">
        <f t="shared" si="140"/>
        <v>0</v>
      </c>
      <c r="AA1135" s="3">
        <f>IF(IF(Y1135&gt;0,$Q$3-$Q$2,$Q$3-Расчет!X1149)&gt;0,IF(Y1135&gt;0,$Q$3-$Q$2,$Q$3-Расчет!X1149),0)</f>
        <v>0</v>
      </c>
      <c r="AB1135" s="3">
        <f t="shared" si="141"/>
        <v>0</v>
      </c>
      <c r="AC1135" s="3">
        <f>IF(IF(AA1135&gt;0,$Q$4-$Q$3,$Q$4-Расчет!X1149)&gt;0,IF(AA1135&gt;0,$Q$4-$Q$3,$Q$4-Расчет!X1149),0)</f>
        <v>0</v>
      </c>
      <c r="AD1135" s="3">
        <f t="shared" si="142"/>
        <v>0</v>
      </c>
      <c r="AE1135" s="3">
        <f>IF(IF(AC1135&gt;0,$Q$5-$Q$4,$Q$5-Расчет!X1149)&gt;0,IF(AC1135&gt;0,$Q$5-$Q$4,$Q$5-Расчет!X1149),0)</f>
        <v>0</v>
      </c>
      <c r="AF1135" s="3">
        <f t="shared" si="143"/>
        <v>0</v>
      </c>
      <c r="AG1135" s="3">
        <f>IF(IF(AE1135&gt;0,$Q$6-$Q$5,$Q$6-Расчет!X1149)&gt;0,IF(AE1135&gt;0,$Q$6-$Q$5,$Q$6-Расчет!X1149),0)</f>
        <v>0</v>
      </c>
      <c r="AH1135" s="3">
        <f t="shared" si="144"/>
        <v>0</v>
      </c>
    </row>
    <row r="1136" spans="1:34" x14ac:dyDescent="0.25">
      <c r="A1136" s="3">
        <f>IF(Расчет!H1150='ФОРМУЛЫ!'!$B$4,Расчет!G1150*Расчет!$N$28,IF(Расчет!H1150='ФОРМУЛЫ!'!$B$5,Расчет!G1150,IF(Расчет!H1150='ФОРМУЛЫ!'!$B$6,Расчет!G1150*Расчет!$O$28,0)))</f>
        <v>0</v>
      </c>
      <c r="B1136" s="3">
        <f>A1136*Расчет!E1150</f>
        <v>0</v>
      </c>
      <c r="C1136" s="3">
        <f>IF(Расчет!J1150='ФОРМУЛЫ!'!$B$3,Расчет!G1150*Расчет!I1150/100,IF(Расчет!J1150='ФОРМУЛЫ!'!$B$4,Расчет!I1150*Расчет!$N$28,IF(Расчет!J1150='ФОРМУЛЫ!'!$B$5,Расчет!I1150,IF(Расчет!J1150='ФОРМУЛЫ!'!$B$6,Расчет!I1150*Расчет!$O$28,0))))</f>
        <v>0</v>
      </c>
      <c r="D1136" s="3">
        <f>C1136*Расчет!E1150</f>
        <v>0</v>
      </c>
      <c r="E1136" s="3">
        <f t="shared" si="137"/>
        <v>0</v>
      </c>
      <c r="F1136" s="3">
        <f>E1136*Расчет!E1150</f>
        <v>0</v>
      </c>
      <c r="G1136" s="3">
        <f>IF(Расчет!M1150="",'ФОРМУЛЫ!'!E1136*(100+Расчет!$M$28)/100,'ФОРМУЛЫ!'!E1136*(100+Расчет!M1150)/100)</f>
        <v>0</v>
      </c>
      <c r="H1136" s="7">
        <f>IF(Расчет!M1150="",ROUND(Расчет!K1150*(1+Расчет!$M$28/100),0),ROUND(Расчет!K1150*(1+Расчет!M1150/100),0))</f>
        <v>0</v>
      </c>
      <c r="I1136" s="7">
        <f>IF(Расчет!M1150="",(Расчет!$M$28+100)/100,(Расчет!M1150+100)/100)</f>
        <v>1.2</v>
      </c>
      <c r="J1136" s="5">
        <f>IF(Расчет!P1150="",IF($O$16=0,'ФОРМУЛЫ!'!H1136,ROUND(Расчет!K1150*'ФОРМУЛЫ!'!I1136+L1136,0)),Расчет!P1150)</f>
        <v>0</v>
      </c>
      <c r="K1136" s="5">
        <f>J1136*Расчет!E1150</f>
        <v>0</v>
      </c>
      <c r="L1136" s="3">
        <f>IF($O$16=0,0,$M$16*(Расчет!K1150/$O$16))</f>
        <v>0</v>
      </c>
      <c r="O1136" s="3">
        <f>IF(Расчет!P1150=0,Расчет!L1150,0)</f>
        <v>0</v>
      </c>
      <c r="P1136" s="12">
        <f t="shared" si="138"/>
        <v>0</v>
      </c>
      <c r="Q1136" s="3">
        <f>IF(Расчет!H1150='ФОРМУЛЫ!'!$B$5,'ФОРМУЛЫ!'!A1136,0)</f>
        <v>0</v>
      </c>
      <c r="R1136" s="3">
        <f>IF(Расчет!H1150='ФОРМУЛЫ!'!$B$4,'ФОРМУЛЫ!'!A1136,0)</f>
        <v>0</v>
      </c>
      <c r="S1136" s="3">
        <f>IF(Расчет!H1150='ФОРМУЛЫ!'!$B$6,'ФОРМУЛЫ!'!A1136,0)</f>
        <v>0</v>
      </c>
      <c r="T1136" s="5">
        <f>ROUND((IF(Расчет!R1150='ФОРМУЛЫ!'!$E$3,(A1136-A1136/1.18),IF(Расчет!R1150='ФОРМУЛЫ!'!$E$4,0,IF(Расчет!R1150='ФОРМУЛЫ!'!$E$5,(A1136-A1136/1.1),X))))*Расчет!E1150,2)</f>
        <v>0</v>
      </c>
      <c r="U1136" s="3">
        <f>ROUND((IF(Расчет!R1150='ФОРМУЛЫ!'!$E$3,(J1136-J1136/1.18),IF(Расчет!R1150='ФОРМУЛЫ!'!$E$4,0,IF(Расчет!R1150='ФОРМУЛЫ!'!$E$5,(J1136-J1136/1.1),X))))*Расчет!E1150,2)</f>
        <v>0</v>
      </c>
      <c r="V1136" s="3">
        <f>ROUND((J1136-J1136/1.18)*Расчет!E1150,2)</f>
        <v>0</v>
      </c>
      <c r="W1136" s="3">
        <f>ROUND(A1136*Расчет!E1150*0.21/365,2)</f>
        <v>0</v>
      </c>
      <c r="X1136" s="3">
        <f t="shared" si="139"/>
        <v>0</v>
      </c>
      <c r="Y1136" s="3">
        <f>IF(($Q$2-Расчет!X1150)&gt;0,($Q$2-Расчет!X1150),0)</f>
        <v>0</v>
      </c>
      <c r="Z1136" s="3">
        <f t="shared" si="140"/>
        <v>0</v>
      </c>
      <c r="AA1136" s="3">
        <f>IF(IF(Y1136&gt;0,$Q$3-$Q$2,$Q$3-Расчет!X1150)&gt;0,IF(Y1136&gt;0,$Q$3-$Q$2,$Q$3-Расчет!X1150),0)</f>
        <v>0</v>
      </c>
      <c r="AB1136" s="3">
        <f t="shared" si="141"/>
        <v>0</v>
      </c>
      <c r="AC1136" s="3">
        <f>IF(IF(AA1136&gt;0,$Q$4-$Q$3,$Q$4-Расчет!X1150)&gt;0,IF(AA1136&gt;0,$Q$4-$Q$3,$Q$4-Расчет!X1150),0)</f>
        <v>0</v>
      </c>
      <c r="AD1136" s="3">
        <f t="shared" si="142"/>
        <v>0</v>
      </c>
      <c r="AE1136" s="3">
        <f>IF(IF(AC1136&gt;0,$Q$5-$Q$4,$Q$5-Расчет!X1150)&gt;0,IF(AC1136&gt;0,$Q$5-$Q$4,$Q$5-Расчет!X1150),0)</f>
        <v>0</v>
      </c>
      <c r="AF1136" s="3">
        <f t="shared" si="143"/>
        <v>0</v>
      </c>
      <c r="AG1136" s="3">
        <f>IF(IF(AE1136&gt;0,$Q$6-$Q$5,$Q$6-Расчет!X1150)&gt;0,IF(AE1136&gt;0,$Q$6-$Q$5,$Q$6-Расчет!X1150),0)</f>
        <v>0</v>
      </c>
      <c r="AH1136" s="3">
        <f t="shared" si="144"/>
        <v>0</v>
      </c>
    </row>
    <row r="1137" spans="1:34" x14ac:dyDescent="0.25">
      <c r="A1137" s="3">
        <f>IF(Расчет!H1151='ФОРМУЛЫ!'!$B$4,Расчет!G1151*Расчет!$N$28,IF(Расчет!H1151='ФОРМУЛЫ!'!$B$5,Расчет!G1151,IF(Расчет!H1151='ФОРМУЛЫ!'!$B$6,Расчет!G1151*Расчет!$O$28,0)))</f>
        <v>0</v>
      </c>
      <c r="B1137" s="3">
        <f>A1137*Расчет!E1151</f>
        <v>0</v>
      </c>
      <c r="C1137" s="3">
        <f>IF(Расчет!J1151='ФОРМУЛЫ!'!$B$3,Расчет!G1151*Расчет!I1151/100,IF(Расчет!J1151='ФОРМУЛЫ!'!$B$4,Расчет!I1151*Расчет!$N$28,IF(Расчет!J1151='ФОРМУЛЫ!'!$B$5,Расчет!I1151,IF(Расчет!J1151='ФОРМУЛЫ!'!$B$6,Расчет!I1151*Расчет!$O$28,0))))</f>
        <v>0</v>
      </c>
      <c r="D1137" s="3">
        <f>C1137*Расчет!E1151</f>
        <v>0</v>
      </c>
      <c r="E1137" s="3">
        <f t="shared" si="137"/>
        <v>0</v>
      </c>
      <c r="F1137" s="3">
        <f>E1137*Расчет!E1151</f>
        <v>0</v>
      </c>
      <c r="G1137" s="3">
        <f>IF(Расчет!M1151="",'ФОРМУЛЫ!'!E1137*(100+Расчет!$M$28)/100,'ФОРМУЛЫ!'!E1137*(100+Расчет!M1151)/100)</f>
        <v>0</v>
      </c>
      <c r="H1137" s="7">
        <f>IF(Расчет!M1151="",ROUND(Расчет!K1151*(1+Расчет!$M$28/100),0),ROUND(Расчет!K1151*(1+Расчет!M1151/100),0))</f>
        <v>0</v>
      </c>
      <c r="I1137" s="7">
        <f>IF(Расчет!M1151="",(Расчет!$M$28+100)/100,(Расчет!M1151+100)/100)</f>
        <v>1.2</v>
      </c>
      <c r="J1137" s="5">
        <f>IF(Расчет!P1151="",IF($O$16=0,'ФОРМУЛЫ!'!H1137,ROUND(Расчет!K1151*'ФОРМУЛЫ!'!I1137+L1137,0)),Расчет!P1151)</f>
        <v>0</v>
      </c>
      <c r="K1137" s="5">
        <f>J1137*Расчет!E1151</f>
        <v>0</v>
      </c>
      <c r="L1137" s="3">
        <f>IF($O$16=0,0,$M$16*(Расчет!K1151/$O$16))</f>
        <v>0</v>
      </c>
      <c r="O1137" s="3">
        <f>IF(Расчет!P1151=0,Расчет!L1151,0)</f>
        <v>0</v>
      </c>
      <c r="P1137" s="12">
        <f t="shared" si="138"/>
        <v>0</v>
      </c>
      <c r="Q1137" s="3">
        <f>IF(Расчет!H1151='ФОРМУЛЫ!'!$B$5,'ФОРМУЛЫ!'!A1137,0)</f>
        <v>0</v>
      </c>
      <c r="R1137" s="3">
        <f>IF(Расчет!H1151='ФОРМУЛЫ!'!$B$4,'ФОРМУЛЫ!'!A1137,0)</f>
        <v>0</v>
      </c>
      <c r="S1137" s="3">
        <f>IF(Расчет!H1151='ФОРМУЛЫ!'!$B$6,'ФОРМУЛЫ!'!A1137,0)</f>
        <v>0</v>
      </c>
      <c r="T1137" s="5">
        <f>ROUND((IF(Расчет!R1151='ФОРМУЛЫ!'!$E$3,(A1137-A1137/1.18),IF(Расчет!R1151='ФОРМУЛЫ!'!$E$4,0,IF(Расчет!R1151='ФОРМУЛЫ!'!$E$5,(A1137-A1137/1.1),X))))*Расчет!E1151,2)</f>
        <v>0</v>
      </c>
      <c r="U1137" s="3">
        <f>ROUND((IF(Расчет!R1151='ФОРМУЛЫ!'!$E$3,(J1137-J1137/1.18),IF(Расчет!R1151='ФОРМУЛЫ!'!$E$4,0,IF(Расчет!R1151='ФОРМУЛЫ!'!$E$5,(J1137-J1137/1.1),X))))*Расчет!E1151,2)</f>
        <v>0</v>
      </c>
      <c r="V1137" s="3">
        <f>ROUND((J1137-J1137/1.18)*Расчет!E1151,2)</f>
        <v>0</v>
      </c>
      <c r="W1137" s="3">
        <f>ROUND(A1137*Расчет!E1151*0.21/365,2)</f>
        <v>0</v>
      </c>
      <c r="X1137" s="3">
        <f t="shared" si="139"/>
        <v>0</v>
      </c>
      <c r="Y1137" s="3">
        <f>IF(($Q$2-Расчет!X1151)&gt;0,($Q$2-Расчет!X1151),0)</f>
        <v>0</v>
      </c>
      <c r="Z1137" s="3">
        <f t="shared" si="140"/>
        <v>0</v>
      </c>
      <c r="AA1137" s="3">
        <f>IF(IF(Y1137&gt;0,$Q$3-$Q$2,$Q$3-Расчет!X1151)&gt;0,IF(Y1137&gt;0,$Q$3-$Q$2,$Q$3-Расчет!X1151),0)</f>
        <v>0</v>
      </c>
      <c r="AB1137" s="3">
        <f t="shared" si="141"/>
        <v>0</v>
      </c>
      <c r="AC1137" s="3">
        <f>IF(IF(AA1137&gt;0,$Q$4-$Q$3,$Q$4-Расчет!X1151)&gt;0,IF(AA1137&gt;0,$Q$4-$Q$3,$Q$4-Расчет!X1151),0)</f>
        <v>0</v>
      </c>
      <c r="AD1137" s="3">
        <f t="shared" si="142"/>
        <v>0</v>
      </c>
      <c r="AE1137" s="3">
        <f>IF(IF(AC1137&gt;0,$Q$5-$Q$4,$Q$5-Расчет!X1151)&gt;0,IF(AC1137&gt;0,$Q$5-$Q$4,$Q$5-Расчет!X1151),0)</f>
        <v>0</v>
      </c>
      <c r="AF1137" s="3">
        <f t="shared" si="143"/>
        <v>0</v>
      </c>
      <c r="AG1137" s="3">
        <f>IF(IF(AE1137&gt;0,$Q$6-$Q$5,$Q$6-Расчет!X1151)&gt;0,IF(AE1137&gt;0,$Q$6-$Q$5,$Q$6-Расчет!X1151),0)</f>
        <v>0</v>
      </c>
      <c r="AH1137" s="3">
        <f t="shared" si="144"/>
        <v>0</v>
      </c>
    </row>
    <row r="1138" spans="1:34" x14ac:dyDescent="0.25">
      <c r="A1138" s="3">
        <f>IF(Расчет!H1152='ФОРМУЛЫ!'!$B$4,Расчет!G1152*Расчет!$N$28,IF(Расчет!H1152='ФОРМУЛЫ!'!$B$5,Расчет!G1152,IF(Расчет!H1152='ФОРМУЛЫ!'!$B$6,Расчет!G1152*Расчет!$O$28,0)))</f>
        <v>0</v>
      </c>
      <c r="B1138" s="3">
        <f>A1138*Расчет!E1152</f>
        <v>0</v>
      </c>
      <c r="C1138" s="3">
        <f>IF(Расчет!J1152='ФОРМУЛЫ!'!$B$3,Расчет!G1152*Расчет!I1152/100,IF(Расчет!J1152='ФОРМУЛЫ!'!$B$4,Расчет!I1152*Расчет!$N$28,IF(Расчет!J1152='ФОРМУЛЫ!'!$B$5,Расчет!I1152,IF(Расчет!J1152='ФОРМУЛЫ!'!$B$6,Расчет!I1152*Расчет!$O$28,0))))</f>
        <v>0</v>
      </c>
      <c r="D1138" s="3">
        <f>C1138*Расчет!E1152</f>
        <v>0</v>
      </c>
      <c r="E1138" s="3">
        <f t="shared" si="137"/>
        <v>0</v>
      </c>
      <c r="F1138" s="3">
        <f>E1138*Расчет!E1152</f>
        <v>0</v>
      </c>
      <c r="G1138" s="3">
        <f>IF(Расчет!M1152="",'ФОРМУЛЫ!'!E1138*(100+Расчет!$M$28)/100,'ФОРМУЛЫ!'!E1138*(100+Расчет!M1152)/100)</f>
        <v>0</v>
      </c>
      <c r="H1138" s="7">
        <f>IF(Расчет!M1152="",ROUND(Расчет!K1152*(1+Расчет!$M$28/100),0),ROUND(Расчет!K1152*(1+Расчет!M1152/100),0))</f>
        <v>0</v>
      </c>
      <c r="I1138" s="7">
        <f>IF(Расчет!M1152="",(Расчет!$M$28+100)/100,(Расчет!M1152+100)/100)</f>
        <v>1.2</v>
      </c>
      <c r="J1138" s="5">
        <f>IF(Расчет!P1152="",IF($O$16=0,'ФОРМУЛЫ!'!H1138,ROUND(Расчет!K1152*'ФОРМУЛЫ!'!I1138+L1138,0)),Расчет!P1152)</f>
        <v>0</v>
      </c>
      <c r="K1138" s="5">
        <f>J1138*Расчет!E1152</f>
        <v>0</v>
      </c>
      <c r="L1138" s="3">
        <f>IF($O$16=0,0,$M$16*(Расчет!K1152/$O$16))</f>
        <v>0</v>
      </c>
      <c r="O1138" s="3">
        <f>IF(Расчет!P1152=0,Расчет!L1152,0)</f>
        <v>0</v>
      </c>
      <c r="P1138" s="12">
        <f t="shared" si="138"/>
        <v>0</v>
      </c>
      <c r="Q1138" s="3">
        <f>IF(Расчет!H1152='ФОРМУЛЫ!'!$B$5,'ФОРМУЛЫ!'!A1138,0)</f>
        <v>0</v>
      </c>
      <c r="R1138" s="3">
        <f>IF(Расчет!H1152='ФОРМУЛЫ!'!$B$4,'ФОРМУЛЫ!'!A1138,0)</f>
        <v>0</v>
      </c>
      <c r="S1138" s="3">
        <f>IF(Расчет!H1152='ФОРМУЛЫ!'!$B$6,'ФОРМУЛЫ!'!A1138,0)</f>
        <v>0</v>
      </c>
      <c r="T1138" s="5">
        <f>ROUND((IF(Расчет!R1152='ФОРМУЛЫ!'!$E$3,(A1138-A1138/1.18),IF(Расчет!R1152='ФОРМУЛЫ!'!$E$4,0,IF(Расчет!R1152='ФОРМУЛЫ!'!$E$5,(A1138-A1138/1.1),X))))*Расчет!E1152,2)</f>
        <v>0</v>
      </c>
      <c r="U1138" s="3">
        <f>ROUND((IF(Расчет!R1152='ФОРМУЛЫ!'!$E$3,(J1138-J1138/1.18),IF(Расчет!R1152='ФОРМУЛЫ!'!$E$4,0,IF(Расчет!R1152='ФОРМУЛЫ!'!$E$5,(J1138-J1138/1.1),X))))*Расчет!E1152,2)</f>
        <v>0</v>
      </c>
      <c r="V1138" s="3">
        <f>ROUND((J1138-J1138/1.18)*Расчет!E1152,2)</f>
        <v>0</v>
      </c>
      <c r="W1138" s="3">
        <f>ROUND(A1138*Расчет!E1152*0.21/365,2)</f>
        <v>0</v>
      </c>
      <c r="X1138" s="3">
        <f t="shared" si="139"/>
        <v>0</v>
      </c>
      <c r="Y1138" s="3">
        <f>IF(($Q$2-Расчет!X1152)&gt;0,($Q$2-Расчет!X1152),0)</f>
        <v>0</v>
      </c>
      <c r="Z1138" s="3">
        <f t="shared" si="140"/>
        <v>0</v>
      </c>
      <c r="AA1138" s="3">
        <f>IF(IF(Y1138&gt;0,$Q$3-$Q$2,$Q$3-Расчет!X1152)&gt;0,IF(Y1138&gt;0,$Q$3-$Q$2,$Q$3-Расчет!X1152),0)</f>
        <v>0</v>
      </c>
      <c r="AB1138" s="3">
        <f t="shared" si="141"/>
        <v>0</v>
      </c>
      <c r="AC1138" s="3">
        <f>IF(IF(AA1138&gt;0,$Q$4-$Q$3,$Q$4-Расчет!X1152)&gt;0,IF(AA1138&gt;0,$Q$4-$Q$3,$Q$4-Расчет!X1152),0)</f>
        <v>0</v>
      </c>
      <c r="AD1138" s="3">
        <f t="shared" si="142"/>
        <v>0</v>
      </c>
      <c r="AE1138" s="3">
        <f>IF(IF(AC1138&gt;0,$Q$5-$Q$4,$Q$5-Расчет!X1152)&gt;0,IF(AC1138&gt;0,$Q$5-$Q$4,$Q$5-Расчет!X1152),0)</f>
        <v>0</v>
      </c>
      <c r="AF1138" s="3">
        <f t="shared" si="143"/>
        <v>0</v>
      </c>
      <c r="AG1138" s="3">
        <f>IF(IF(AE1138&gt;0,$Q$6-$Q$5,$Q$6-Расчет!X1152)&gt;0,IF(AE1138&gt;0,$Q$6-$Q$5,$Q$6-Расчет!X1152),0)</f>
        <v>0</v>
      </c>
      <c r="AH1138" s="3">
        <f t="shared" si="144"/>
        <v>0</v>
      </c>
    </row>
    <row r="1139" spans="1:34" x14ac:dyDescent="0.25">
      <c r="A1139" s="3">
        <f>IF(Расчет!H1153='ФОРМУЛЫ!'!$B$4,Расчет!G1153*Расчет!$N$28,IF(Расчет!H1153='ФОРМУЛЫ!'!$B$5,Расчет!G1153,IF(Расчет!H1153='ФОРМУЛЫ!'!$B$6,Расчет!G1153*Расчет!$O$28,0)))</f>
        <v>0</v>
      </c>
      <c r="B1139" s="3">
        <f>A1139*Расчет!E1153</f>
        <v>0</v>
      </c>
      <c r="C1139" s="3">
        <f>IF(Расчет!J1153='ФОРМУЛЫ!'!$B$3,Расчет!G1153*Расчет!I1153/100,IF(Расчет!J1153='ФОРМУЛЫ!'!$B$4,Расчет!I1153*Расчет!$N$28,IF(Расчет!J1153='ФОРМУЛЫ!'!$B$5,Расчет!I1153,IF(Расчет!J1153='ФОРМУЛЫ!'!$B$6,Расчет!I1153*Расчет!$O$28,0))))</f>
        <v>0</v>
      </c>
      <c r="D1139" s="3">
        <f>C1139*Расчет!E1153</f>
        <v>0</v>
      </c>
      <c r="E1139" s="3">
        <f t="shared" si="137"/>
        <v>0</v>
      </c>
      <c r="F1139" s="3">
        <f>E1139*Расчет!E1153</f>
        <v>0</v>
      </c>
      <c r="G1139" s="3">
        <f>IF(Расчет!M1153="",'ФОРМУЛЫ!'!E1139*(100+Расчет!$M$28)/100,'ФОРМУЛЫ!'!E1139*(100+Расчет!M1153)/100)</f>
        <v>0</v>
      </c>
      <c r="H1139" s="7">
        <f>IF(Расчет!M1153="",ROUND(Расчет!K1153*(1+Расчет!$M$28/100),0),ROUND(Расчет!K1153*(1+Расчет!M1153/100),0))</f>
        <v>0</v>
      </c>
      <c r="I1139" s="7">
        <f>IF(Расчет!M1153="",(Расчет!$M$28+100)/100,(Расчет!M1153+100)/100)</f>
        <v>1.2</v>
      </c>
      <c r="J1139" s="5">
        <f>IF(Расчет!P1153="",IF($O$16=0,'ФОРМУЛЫ!'!H1139,ROUND(Расчет!K1153*'ФОРМУЛЫ!'!I1139+L1139,0)),Расчет!P1153)</f>
        <v>0</v>
      </c>
      <c r="K1139" s="5">
        <f>J1139*Расчет!E1153</f>
        <v>0</v>
      </c>
      <c r="L1139" s="3">
        <f>IF($O$16=0,0,$M$16*(Расчет!K1153/$O$16))</f>
        <v>0</v>
      </c>
      <c r="O1139" s="3">
        <f>IF(Расчет!P1153=0,Расчет!L1153,0)</f>
        <v>0</v>
      </c>
      <c r="P1139" s="12">
        <f t="shared" si="138"/>
        <v>0</v>
      </c>
      <c r="Q1139" s="3">
        <f>IF(Расчет!H1153='ФОРМУЛЫ!'!$B$5,'ФОРМУЛЫ!'!A1139,0)</f>
        <v>0</v>
      </c>
      <c r="R1139" s="3">
        <f>IF(Расчет!H1153='ФОРМУЛЫ!'!$B$4,'ФОРМУЛЫ!'!A1139,0)</f>
        <v>0</v>
      </c>
      <c r="S1139" s="3">
        <f>IF(Расчет!H1153='ФОРМУЛЫ!'!$B$6,'ФОРМУЛЫ!'!A1139,0)</f>
        <v>0</v>
      </c>
      <c r="T1139" s="5">
        <f>ROUND((IF(Расчет!R1153='ФОРМУЛЫ!'!$E$3,(A1139-A1139/1.18),IF(Расчет!R1153='ФОРМУЛЫ!'!$E$4,0,IF(Расчет!R1153='ФОРМУЛЫ!'!$E$5,(A1139-A1139/1.1),X))))*Расчет!E1153,2)</f>
        <v>0</v>
      </c>
      <c r="U1139" s="3">
        <f>ROUND((IF(Расчет!R1153='ФОРМУЛЫ!'!$E$3,(J1139-J1139/1.18),IF(Расчет!R1153='ФОРМУЛЫ!'!$E$4,0,IF(Расчет!R1153='ФОРМУЛЫ!'!$E$5,(J1139-J1139/1.1),X))))*Расчет!E1153,2)</f>
        <v>0</v>
      </c>
      <c r="V1139" s="3">
        <f>ROUND((J1139-J1139/1.18)*Расчет!E1153,2)</f>
        <v>0</v>
      </c>
      <c r="W1139" s="3">
        <f>ROUND(A1139*Расчет!E1153*0.21/365,2)</f>
        <v>0</v>
      </c>
      <c r="X1139" s="3">
        <f t="shared" si="139"/>
        <v>0</v>
      </c>
      <c r="Y1139" s="3">
        <f>IF(($Q$2-Расчет!X1153)&gt;0,($Q$2-Расчет!X1153),0)</f>
        <v>0</v>
      </c>
      <c r="Z1139" s="3">
        <f t="shared" si="140"/>
        <v>0</v>
      </c>
      <c r="AA1139" s="3">
        <f>IF(IF(Y1139&gt;0,$Q$3-$Q$2,$Q$3-Расчет!X1153)&gt;0,IF(Y1139&gt;0,$Q$3-$Q$2,$Q$3-Расчет!X1153),0)</f>
        <v>0</v>
      </c>
      <c r="AB1139" s="3">
        <f t="shared" si="141"/>
        <v>0</v>
      </c>
      <c r="AC1139" s="3">
        <f>IF(IF(AA1139&gt;0,$Q$4-$Q$3,$Q$4-Расчет!X1153)&gt;0,IF(AA1139&gt;0,$Q$4-$Q$3,$Q$4-Расчет!X1153),0)</f>
        <v>0</v>
      </c>
      <c r="AD1139" s="3">
        <f t="shared" si="142"/>
        <v>0</v>
      </c>
      <c r="AE1139" s="3">
        <f>IF(IF(AC1139&gt;0,$Q$5-$Q$4,$Q$5-Расчет!X1153)&gt;0,IF(AC1139&gt;0,$Q$5-$Q$4,$Q$5-Расчет!X1153),0)</f>
        <v>0</v>
      </c>
      <c r="AF1139" s="3">
        <f t="shared" si="143"/>
        <v>0</v>
      </c>
      <c r="AG1139" s="3">
        <f>IF(IF(AE1139&gt;0,$Q$6-$Q$5,$Q$6-Расчет!X1153)&gt;0,IF(AE1139&gt;0,$Q$6-$Q$5,$Q$6-Расчет!X1153),0)</f>
        <v>0</v>
      </c>
      <c r="AH1139" s="3">
        <f t="shared" si="144"/>
        <v>0</v>
      </c>
    </row>
    <row r="1140" spans="1:34" x14ac:dyDescent="0.25">
      <c r="A1140" s="3">
        <f>IF(Расчет!H1154='ФОРМУЛЫ!'!$B$4,Расчет!G1154*Расчет!$N$28,IF(Расчет!H1154='ФОРМУЛЫ!'!$B$5,Расчет!G1154,IF(Расчет!H1154='ФОРМУЛЫ!'!$B$6,Расчет!G1154*Расчет!$O$28,0)))</f>
        <v>0</v>
      </c>
      <c r="B1140" s="3">
        <f>A1140*Расчет!E1154</f>
        <v>0</v>
      </c>
      <c r="C1140" s="3">
        <f>IF(Расчет!J1154='ФОРМУЛЫ!'!$B$3,Расчет!G1154*Расчет!I1154/100,IF(Расчет!J1154='ФОРМУЛЫ!'!$B$4,Расчет!I1154*Расчет!$N$28,IF(Расчет!J1154='ФОРМУЛЫ!'!$B$5,Расчет!I1154,IF(Расчет!J1154='ФОРМУЛЫ!'!$B$6,Расчет!I1154*Расчет!$O$28,0))))</f>
        <v>0</v>
      </c>
      <c r="D1140" s="3">
        <f>C1140*Расчет!E1154</f>
        <v>0</v>
      </c>
      <c r="E1140" s="3">
        <f t="shared" si="137"/>
        <v>0</v>
      </c>
      <c r="F1140" s="3">
        <f>E1140*Расчет!E1154</f>
        <v>0</v>
      </c>
      <c r="G1140" s="3">
        <f>IF(Расчет!M1154="",'ФОРМУЛЫ!'!E1140*(100+Расчет!$M$28)/100,'ФОРМУЛЫ!'!E1140*(100+Расчет!M1154)/100)</f>
        <v>0</v>
      </c>
      <c r="H1140" s="7">
        <f>IF(Расчет!M1154="",ROUND(Расчет!K1154*(1+Расчет!$M$28/100),0),ROUND(Расчет!K1154*(1+Расчет!M1154/100),0))</f>
        <v>0</v>
      </c>
      <c r="I1140" s="7">
        <f>IF(Расчет!M1154="",(Расчет!$M$28+100)/100,(Расчет!M1154+100)/100)</f>
        <v>1.2</v>
      </c>
      <c r="J1140" s="5">
        <f>IF(Расчет!P1154="",IF($O$16=0,'ФОРМУЛЫ!'!H1140,ROUND(Расчет!K1154*'ФОРМУЛЫ!'!I1140+L1140,0)),Расчет!P1154)</f>
        <v>0</v>
      </c>
      <c r="K1140" s="5">
        <f>J1140*Расчет!E1154</f>
        <v>0</v>
      </c>
      <c r="L1140" s="3">
        <f>IF($O$16=0,0,$M$16*(Расчет!K1154/$O$16))</f>
        <v>0</v>
      </c>
      <c r="O1140" s="3">
        <f>IF(Расчет!P1154=0,Расчет!L1154,0)</f>
        <v>0</v>
      </c>
      <c r="P1140" s="12">
        <f t="shared" si="138"/>
        <v>0</v>
      </c>
      <c r="Q1140" s="3">
        <f>IF(Расчет!H1154='ФОРМУЛЫ!'!$B$5,'ФОРМУЛЫ!'!A1140,0)</f>
        <v>0</v>
      </c>
      <c r="R1140" s="3">
        <f>IF(Расчет!H1154='ФОРМУЛЫ!'!$B$4,'ФОРМУЛЫ!'!A1140,0)</f>
        <v>0</v>
      </c>
      <c r="S1140" s="3">
        <f>IF(Расчет!H1154='ФОРМУЛЫ!'!$B$6,'ФОРМУЛЫ!'!A1140,0)</f>
        <v>0</v>
      </c>
      <c r="T1140" s="5">
        <f>ROUND((IF(Расчет!R1154='ФОРМУЛЫ!'!$E$3,(A1140-A1140/1.18),IF(Расчет!R1154='ФОРМУЛЫ!'!$E$4,0,IF(Расчет!R1154='ФОРМУЛЫ!'!$E$5,(A1140-A1140/1.1),X))))*Расчет!E1154,2)</f>
        <v>0</v>
      </c>
      <c r="U1140" s="3">
        <f>ROUND((IF(Расчет!R1154='ФОРМУЛЫ!'!$E$3,(J1140-J1140/1.18),IF(Расчет!R1154='ФОРМУЛЫ!'!$E$4,0,IF(Расчет!R1154='ФОРМУЛЫ!'!$E$5,(J1140-J1140/1.1),X))))*Расчет!E1154,2)</f>
        <v>0</v>
      </c>
      <c r="V1140" s="3">
        <f>ROUND((J1140-J1140/1.18)*Расчет!E1154,2)</f>
        <v>0</v>
      </c>
      <c r="W1140" s="3">
        <f>ROUND(A1140*Расчет!E1154*0.21/365,2)</f>
        <v>0</v>
      </c>
      <c r="X1140" s="3">
        <f t="shared" si="139"/>
        <v>0</v>
      </c>
      <c r="Y1140" s="3">
        <f>IF(($Q$2-Расчет!X1154)&gt;0,($Q$2-Расчет!X1154),0)</f>
        <v>0</v>
      </c>
      <c r="Z1140" s="3">
        <f t="shared" si="140"/>
        <v>0</v>
      </c>
      <c r="AA1140" s="3">
        <f>IF(IF(Y1140&gt;0,$Q$3-$Q$2,$Q$3-Расчет!X1154)&gt;0,IF(Y1140&gt;0,$Q$3-$Q$2,$Q$3-Расчет!X1154),0)</f>
        <v>0</v>
      </c>
      <c r="AB1140" s="3">
        <f t="shared" si="141"/>
        <v>0</v>
      </c>
      <c r="AC1140" s="3">
        <f>IF(IF(AA1140&gt;0,$Q$4-$Q$3,$Q$4-Расчет!X1154)&gt;0,IF(AA1140&gt;0,$Q$4-$Q$3,$Q$4-Расчет!X1154),0)</f>
        <v>0</v>
      </c>
      <c r="AD1140" s="3">
        <f t="shared" si="142"/>
        <v>0</v>
      </c>
      <c r="AE1140" s="3">
        <f>IF(IF(AC1140&gt;0,$Q$5-$Q$4,$Q$5-Расчет!X1154)&gt;0,IF(AC1140&gt;0,$Q$5-$Q$4,$Q$5-Расчет!X1154),0)</f>
        <v>0</v>
      </c>
      <c r="AF1140" s="3">
        <f t="shared" si="143"/>
        <v>0</v>
      </c>
      <c r="AG1140" s="3">
        <f>IF(IF(AE1140&gt;0,$Q$6-$Q$5,$Q$6-Расчет!X1154)&gt;0,IF(AE1140&gt;0,$Q$6-$Q$5,$Q$6-Расчет!X1154),0)</f>
        <v>0</v>
      </c>
      <c r="AH1140" s="3">
        <f t="shared" si="144"/>
        <v>0</v>
      </c>
    </row>
    <row r="1141" spans="1:34" x14ac:dyDescent="0.25">
      <c r="A1141" s="3">
        <f>IF(Расчет!H1155='ФОРМУЛЫ!'!$B$4,Расчет!G1155*Расчет!$N$28,IF(Расчет!H1155='ФОРМУЛЫ!'!$B$5,Расчет!G1155,IF(Расчет!H1155='ФОРМУЛЫ!'!$B$6,Расчет!G1155*Расчет!$O$28,0)))</f>
        <v>0</v>
      </c>
      <c r="B1141" s="3">
        <f>A1141*Расчет!E1155</f>
        <v>0</v>
      </c>
      <c r="C1141" s="3">
        <f>IF(Расчет!J1155='ФОРМУЛЫ!'!$B$3,Расчет!G1155*Расчет!I1155/100,IF(Расчет!J1155='ФОРМУЛЫ!'!$B$4,Расчет!I1155*Расчет!$N$28,IF(Расчет!J1155='ФОРМУЛЫ!'!$B$5,Расчет!I1155,IF(Расчет!J1155='ФОРМУЛЫ!'!$B$6,Расчет!I1155*Расчет!$O$28,0))))</f>
        <v>0</v>
      </c>
      <c r="D1141" s="3">
        <f>C1141*Расчет!E1155</f>
        <v>0</v>
      </c>
      <c r="E1141" s="3">
        <f t="shared" si="137"/>
        <v>0</v>
      </c>
      <c r="F1141" s="3">
        <f>E1141*Расчет!E1155</f>
        <v>0</v>
      </c>
      <c r="G1141" s="3">
        <f>IF(Расчет!M1155="",'ФОРМУЛЫ!'!E1141*(100+Расчет!$M$28)/100,'ФОРМУЛЫ!'!E1141*(100+Расчет!M1155)/100)</f>
        <v>0</v>
      </c>
      <c r="H1141" s="7">
        <f>IF(Расчет!M1155="",ROUND(Расчет!K1155*(1+Расчет!$M$28/100),0),ROUND(Расчет!K1155*(1+Расчет!M1155/100),0))</f>
        <v>0</v>
      </c>
      <c r="I1141" s="7">
        <f>IF(Расчет!M1155="",(Расчет!$M$28+100)/100,(Расчет!M1155+100)/100)</f>
        <v>1.2</v>
      </c>
      <c r="J1141" s="5">
        <f>IF(Расчет!P1155="",IF($O$16=0,'ФОРМУЛЫ!'!H1141,ROUND(Расчет!K1155*'ФОРМУЛЫ!'!I1141+L1141,0)),Расчет!P1155)</f>
        <v>0</v>
      </c>
      <c r="K1141" s="5">
        <f>J1141*Расчет!E1155</f>
        <v>0</v>
      </c>
      <c r="L1141" s="3">
        <f>IF($O$16=0,0,$M$16*(Расчет!K1155/$O$16))</f>
        <v>0</v>
      </c>
      <c r="O1141" s="3">
        <f>IF(Расчет!P1155=0,Расчет!L1155,0)</f>
        <v>0</v>
      </c>
      <c r="P1141" s="12">
        <f t="shared" si="138"/>
        <v>0</v>
      </c>
      <c r="Q1141" s="3">
        <f>IF(Расчет!H1155='ФОРМУЛЫ!'!$B$5,'ФОРМУЛЫ!'!A1141,0)</f>
        <v>0</v>
      </c>
      <c r="R1141" s="3">
        <f>IF(Расчет!H1155='ФОРМУЛЫ!'!$B$4,'ФОРМУЛЫ!'!A1141,0)</f>
        <v>0</v>
      </c>
      <c r="S1141" s="3">
        <f>IF(Расчет!H1155='ФОРМУЛЫ!'!$B$6,'ФОРМУЛЫ!'!A1141,0)</f>
        <v>0</v>
      </c>
      <c r="T1141" s="5">
        <f>ROUND((IF(Расчет!R1155='ФОРМУЛЫ!'!$E$3,(A1141-A1141/1.18),IF(Расчет!R1155='ФОРМУЛЫ!'!$E$4,0,IF(Расчет!R1155='ФОРМУЛЫ!'!$E$5,(A1141-A1141/1.1),X))))*Расчет!E1155,2)</f>
        <v>0</v>
      </c>
      <c r="U1141" s="3">
        <f>ROUND((IF(Расчет!R1155='ФОРМУЛЫ!'!$E$3,(J1141-J1141/1.18),IF(Расчет!R1155='ФОРМУЛЫ!'!$E$4,0,IF(Расчет!R1155='ФОРМУЛЫ!'!$E$5,(J1141-J1141/1.1),X))))*Расчет!E1155,2)</f>
        <v>0</v>
      </c>
      <c r="V1141" s="3">
        <f>ROUND((J1141-J1141/1.18)*Расчет!E1155,2)</f>
        <v>0</v>
      </c>
      <c r="W1141" s="3">
        <f>ROUND(A1141*Расчет!E1155*0.21/365,2)</f>
        <v>0</v>
      </c>
      <c r="X1141" s="3">
        <f t="shared" si="139"/>
        <v>0</v>
      </c>
      <c r="Y1141" s="3">
        <f>IF(($Q$2-Расчет!X1155)&gt;0,($Q$2-Расчет!X1155),0)</f>
        <v>0</v>
      </c>
      <c r="Z1141" s="3">
        <f t="shared" si="140"/>
        <v>0</v>
      </c>
      <c r="AA1141" s="3">
        <f>IF(IF(Y1141&gt;0,$Q$3-$Q$2,$Q$3-Расчет!X1155)&gt;0,IF(Y1141&gt;0,$Q$3-$Q$2,$Q$3-Расчет!X1155),0)</f>
        <v>0</v>
      </c>
      <c r="AB1141" s="3">
        <f t="shared" si="141"/>
        <v>0</v>
      </c>
      <c r="AC1141" s="3">
        <f>IF(IF(AA1141&gt;0,$Q$4-$Q$3,$Q$4-Расчет!X1155)&gt;0,IF(AA1141&gt;0,$Q$4-$Q$3,$Q$4-Расчет!X1155),0)</f>
        <v>0</v>
      </c>
      <c r="AD1141" s="3">
        <f t="shared" si="142"/>
        <v>0</v>
      </c>
      <c r="AE1141" s="3">
        <f>IF(IF(AC1141&gt;0,$Q$5-$Q$4,$Q$5-Расчет!X1155)&gt;0,IF(AC1141&gt;0,$Q$5-$Q$4,$Q$5-Расчет!X1155),0)</f>
        <v>0</v>
      </c>
      <c r="AF1141" s="3">
        <f t="shared" si="143"/>
        <v>0</v>
      </c>
      <c r="AG1141" s="3">
        <f>IF(IF(AE1141&gt;0,$Q$6-$Q$5,$Q$6-Расчет!X1155)&gt;0,IF(AE1141&gt;0,$Q$6-$Q$5,$Q$6-Расчет!X1155),0)</f>
        <v>0</v>
      </c>
      <c r="AH1141" s="3">
        <f t="shared" si="144"/>
        <v>0</v>
      </c>
    </row>
    <row r="1142" spans="1:34" x14ac:dyDescent="0.25">
      <c r="A1142" s="3">
        <f>IF(Расчет!H1156='ФОРМУЛЫ!'!$B$4,Расчет!G1156*Расчет!$N$28,IF(Расчет!H1156='ФОРМУЛЫ!'!$B$5,Расчет!G1156,IF(Расчет!H1156='ФОРМУЛЫ!'!$B$6,Расчет!G1156*Расчет!$O$28,0)))</f>
        <v>0</v>
      </c>
      <c r="B1142" s="3">
        <f>A1142*Расчет!E1156</f>
        <v>0</v>
      </c>
      <c r="C1142" s="3">
        <f>IF(Расчет!J1156='ФОРМУЛЫ!'!$B$3,Расчет!G1156*Расчет!I1156/100,IF(Расчет!J1156='ФОРМУЛЫ!'!$B$4,Расчет!I1156*Расчет!$N$28,IF(Расчет!J1156='ФОРМУЛЫ!'!$B$5,Расчет!I1156,IF(Расчет!J1156='ФОРМУЛЫ!'!$B$6,Расчет!I1156*Расчет!$O$28,0))))</f>
        <v>0</v>
      </c>
      <c r="D1142" s="3">
        <f>C1142*Расчет!E1156</f>
        <v>0</v>
      </c>
      <c r="E1142" s="3">
        <f t="shared" si="137"/>
        <v>0</v>
      </c>
      <c r="F1142" s="3">
        <f>E1142*Расчет!E1156</f>
        <v>0</v>
      </c>
      <c r="G1142" s="3">
        <f>IF(Расчет!M1156="",'ФОРМУЛЫ!'!E1142*(100+Расчет!$M$28)/100,'ФОРМУЛЫ!'!E1142*(100+Расчет!M1156)/100)</f>
        <v>0</v>
      </c>
      <c r="H1142" s="7">
        <f>IF(Расчет!M1156="",ROUND(Расчет!K1156*(1+Расчет!$M$28/100),0),ROUND(Расчет!K1156*(1+Расчет!M1156/100),0))</f>
        <v>0</v>
      </c>
      <c r="I1142" s="7">
        <f>IF(Расчет!M1156="",(Расчет!$M$28+100)/100,(Расчет!M1156+100)/100)</f>
        <v>1.2</v>
      </c>
      <c r="J1142" s="5">
        <f>IF(Расчет!P1156="",IF($O$16=0,'ФОРМУЛЫ!'!H1142,ROUND(Расчет!K1156*'ФОРМУЛЫ!'!I1142+L1142,0)),Расчет!P1156)</f>
        <v>0</v>
      </c>
      <c r="K1142" s="5">
        <f>J1142*Расчет!E1156</f>
        <v>0</v>
      </c>
      <c r="L1142" s="3">
        <f>IF($O$16=0,0,$M$16*(Расчет!K1156/$O$16))</f>
        <v>0</v>
      </c>
      <c r="O1142" s="3">
        <f>IF(Расчет!P1156=0,Расчет!L1156,0)</f>
        <v>0</v>
      </c>
      <c r="P1142" s="12">
        <f t="shared" si="138"/>
        <v>0</v>
      </c>
      <c r="Q1142" s="3">
        <f>IF(Расчет!H1156='ФОРМУЛЫ!'!$B$5,'ФОРМУЛЫ!'!A1142,0)</f>
        <v>0</v>
      </c>
      <c r="R1142" s="3">
        <f>IF(Расчет!H1156='ФОРМУЛЫ!'!$B$4,'ФОРМУЛЫ!'!A1142,0)</f>
        <v>0</v>
      </c>
      <c r="S1142" s="3">
        <f>IF(Расчет!H1156='ФОРМУЛЫ!'!$B$6,'ФОРМУЛЫ!'!A1142,0)</f>
        <v>0</v>
      </c>
      <c r="T1142" s="5">
        <f>ROUND((IF(Расчет!R1156='ФОРМУЛЫ!'!$E$3,(A1142-A1142/1.18),IF(Расчет!R1156='ФОРМУЛЫ!'!$E$4,0,IF(Расчет!R1156='ФОРМУЛЫ!'!$E$5,(A1142-A1142/1.1),X))))*Расчет!E1156,2)</f>
        <v>0</v>
      </c>
      <c r="U1142" s="3">
        <f>ROUND((IF(Расчет!R1156='ФОРМУЛЫ!'!$E$3,(J1142-J1142/1.18),IF(Расчет!R1156='ФОРМУЛЫ!'!$E$4,0,IF(Расчет!R1156='ФОРМУЛЫ!'!$E$5,(J1142-J1142/1.1),X))))*Расчет!E1156,2)</f>
        <v>0</v>
      </c>
      <c r="V1142" s="3">
        <f>ROUND((J1142-J1142/1.18)*Расчет!E1156,2)</f>
        <v>0</v>
      </c>
      <c r="W1142" s="3">
        <f>ROUND(A1142*Расчет!E1156*0.21/365,2)</f>
        <v>0</v>
      </c>
      <c r="X1142" s="3">
        <f t="shared" si="139"/>
        <v>0</v>
      </c>
      <c r="Y1142" s="3">
        <f>IF(($Q$2-Расчет!X1156)&gt;0,($Q$2-Расчет!X1156),0)</f>
        <v>0</v>
      </c>
      <c r="Z1142" s="3">
        <f t="shared" si="140"/>
        <v>0</v>
      </c>
      <c r="AA1142" s="3">
        <f>IF(IF(Y1142&gt;0,$Q$3-$Q$2,$Q$3-Расчет!X1156)&gt;0,IF(Y1142&gt;0,$Q$3-$Q$2,$Q$3-Расчет!X1156),0)</f>
        <v>0</v>
      </c>
      <c r="AB1142" s="3">
        <f t="shared" si="141"/>
        <v>0</v>
      </c>
      <c r="AC1142" s="3">
        <f>IF(IF(AA1142&gt;0,$Q$4-$Q$3,$Q$4-Расчет!X1156)&gt;0,IF(AA1142&gt;0,$Q$4-$Q$3,$Q$4-Расчет!X1156),0)</f>
        <v>0</v>
      </c>
      <c r="AD1142" s="3">
        <f t="shared" si="142"/>
        <v>0</v>
      </c>
      <c r="AE1142" s="3">
        <f>IF(IF(AC1142&gt;0,$Q$5-$Q$4,$Q$5-Расчет!X1156)&gt;0,IF(AC1142&gt;0,$Q$5-$Q$4,$Q$5-Расчет!X1156),0)</f>
        <v>0</v>
      </c>
      <c r="AF1142" s="3">
        <f t="shared" si="143"/>
        <v>0</v>
      </c>
      <c r="AG1142" s="3">
        <f>IF(IF(AE1142&gt;0,$Q$6-$Q$5,$Q$6-Расчет!X1156)&gt;0,IF(AE1142&gt;0,$Q$6-$Q$5,$Q$6-Расчет!X1156),0)</f>
        <v>0</v>
      </c>
      <c r="AH1142" s="3">
        <f t="shared" si="144"/>
        <v>0</v>
      </c>
    </row>
    <row r="1143" spans="1:34" x14ac:dyDescent="0.25">
      <c r="A1143" s="3">
        <f>IF(Расчет!H1157='ФОРМУЛЫ!'!$B$4,Расчет!G1157*Расчет!$N$28,IF(Расчет!H1157='ФОРМУЛЫ!'!$B$5,Расчет!G1157,IF(Расчет!H1157='ФОРМУЛЫ!'!$B$6,Расчет!G1157*Расчет!$O$28,0)))</f>
        <v>0</v>
      </c>
      <c r="B1143" s="3">
        <f>A1143*Расчет!E1157</f>
        <v>0</v>
      </c>
      <c r="C1143" s="3">
        <f>IF(Расчет!J1157='ФОРМУЛЫ!'!$B$3,Расчет!G1157*Расчет!I1157/100,IF(Расчет!J1157='ФОРМУЛЫ!'!$B$4,Расчет!I1157*Расчет!$N$28,IF(Расчет!J1157='ФОРМУЛЫ!'!$B$5,Расчет!I1157,IF(Расчет!J1157='ФОРМУЛЫ!'!$B$6,Расчет!I1157*Расчет!$O$28,0))))</f>
        <v>0</v>
      </c>
      <c r="D1143" s="3">
        <f>C1143*Расчет!E1157</f>
        <v>0</v>
      </c>
      <c r="E1143" s="3">
        <f t="shared" si="137"/>
        <v>0</v>
      </c>
      <c r="F1143" s="3">
        <f>E1143*Расчет!E1157</f>
        <v>0</v>
      </c>
      <c r="G1143" s="3">
        <f>IF(Расчет!M1157="",'ФОРМУЛЫ!'!E1143*(100+Расчет!$M$28)/100,'ФОРМУЛЫ!'!E1143*(100+Расчет!M1157)/100)</f>
        <v>0</v>
      </c>
      <c r="H1143" s="7">
        <f>IF(Расчет!M1157="",ROUND(Расчет!K1157*(1+Расчет!$M$28/100),0),ROUND(Расчет!K1157*(1+Расчет!M1157/100),0))</f>
        <v>0</v>
      </c>
      <c r="I1143" s="7">
        <f>IF(Расчет!M1157="",(Расчет!$M$28+100)/100,(Расчет!M1157+100)/100)</f>
        <v>1.2</v>
      </c>
      <c r="J1143" s="5">
        <f>IF(Расчет!P1157="",IF($O$16=0,'ФОРМУЛЫ!'!H1143,ROUND(Расчет!K1157*'ФОРМУЛЫ!'!I1143+L1143,0)),Расчет!P1157)</f>
        <v>0</v>
      </c>
      <c r="K1143" s="5">
        <f>J1143*Расчет!E1157</f>
        <v>0</v>
      </c>
      <c r="L1143" s="3">
        <f>IF($O$16=0,0,$M$16*(Расчет!K1157/$O$16))</f>
        <v>0</v>
      </c>
      <c r="O1143" s="3">
        <f>IF(Расчет!P1157=0,Расчет!L1157,0)</f>
        <v>0</v>
      </c>
      <c r="P1143" s="12">
        <f t="shared" si="138"/>
        <v>0</v>
      </c>
      <c r="Q1143" s="3">
        <f>IF(Расчет!H1157='ФОРМУЛЫ!'!$B$5,'ФОРМУЛЫ!'!A1143,0)</f>
        <v>0</v>
      </c>
      <c r="R1143" s="3">
        <f>IF(Расчет!H1157='ФОРМУЛЫ!'!$B$4,'ФОРМУЛЫ!'!A1143,0)</f>
        <v>0</v>
      </c>
      <c r="S1143" s="3">
        <f>IF(Расчет!H1157='ФОРМУЛЫ!'!$B$6,'ФОРМУЛЫ!'!A1143,0)</f>
        <v>0</v>
      </c>
      <c r="T1143" s="5">
        <f>ROUND((IF(Расчет!R1157='ФОРМУЛЫ!'!$E$3,(A1143-A1143/1.18),IF(Расчет!R1157='ФОРМУЛЫ!'!$E$4,0,IF(Расчет!R1157='ФОРМУЛЫ!'!$E$5,(A1143-A1143/1.1),X))))*Расчет!E1157,2)</f>
        <v>0</v>
      </c>
      <c r="U1143" s="3">
        <f>ROUND((IF(Расчет!R1157='ФОРМУЛЫ!'!$E$3,(J1143-J1143/1.18),IF(Расчет!R1157='ФОРМУЛЫ!'!$E$4,0,IF(Расчет!R1157='ФОРМУЛЫ!'!$E$5,(J1143-J1143/1.1),X))))*Расчет!E1157,2)</f>
        <v>0</v>
      </c>
      <c r="V1143" s="3">
        <f>ROUND((J1143-J1143/1.18)*Расчет!E1157,2)</f>
        <v>0</v>
      </c>
      <c r="W1143" s="3">
        <f>ROUND(A1143*Расчет!E1157*0.21/365,2)</f>
        <v>0</v>
      </c>
      <c r="X1143" s="3">
        <f t="shared" si="139"/>
        <v>0</v>
      </c>
      <c r="Y1143" s="3">
        <f>IF(($Q$2-Расчет!X1157)&gt;0,($Q$2-Расчет!X1157),0)</f>
        <v>0</v>
      </c>
      <c r="Z1143" s="3">
        <f t="shared" si="140"/>
        <v>0</v>
      </c>
      <c r="AA1143" s="3">
        <f>IF(IF(Y1143&gt;0,$Q$3-$Q$2,$Q$3-Расчет!X1157)&gt;0,IF(Y1143&gt;0,$Q$3-$Q$2,$Q$3-Расчет!X1157),0)</f>
        <v>0</v>
      </c>
      <c r="AB1143" s="3">
        <f t="shared" si="141"/>
        <v>0</v>
      </c>
      <c r="AC1143" s="3">
        <f>IF(IF(AA1143&gt;0,$Q$4-$Q$3,$Q$4-Расчет!X1157)&gt;0,IF(AA1143&gt;0,$Q$4-$Q$3,$Q$4-Расчет!X1157),0)</f>
        <v>0</v>
      </c>
      <c r="AD1143" s="3">
        <f t="shared" si="142"/>
        <v>0</v>
      </c>
      <c r="AE1143" s="3">
        <f>IF(IF(AC1143&gt;0,$Q$5-$Q$4,$Q$5-Расчет!X1157)&gt;0,IF(AC1143&gt;0,$Q$5-$Q$4,$Q$5-Расчет!X1157),0)</f>
        <v>0</v>
      </c>
      <c r="AF1143" s="3">
        <f t="shared" si="143"/>
        <v>0</v>
      </c>
      <c r="AG1143" s="3">
        <f>IF(IF(AE1143&gt;0,$Q$6-$Q$5,$Q$6-Расчет!X1157)&gt;0,IF(AE1143&gt;0,$Q$6-$Q$5,$Q$6-Расчет!X1157),0)</f>
        <v>0</v>
      </c>
      <c r="AH1143" s="3">
        <f t="shared" si="144"/>
        <v>0</v>
      </c>
    </row>
    <row r="1144" spans="1:34" x14ac:dyDescent="0.25">
      <c r="A1144" s="3">
        <f>IF(Расчет!H1158='ФОРМУЛЫ!'!$B$4,Расчет!G1158*Расчет!$N$28,IF(Расчет!H1158='ФОРМУЛЫ!'!$B$5,Расчет!G1158,IF(Расчет!H1158='ФОРМУЛЫ!'!$B$6,Расчет!G1158*Расчет!$O$28,0)))</f>
        <v>0</v>
      </c>
      <c r="B1144" s="3">
        <f>A1144*Расчет!E1158</f>
        <v>0</v>
      </c>
      <c r="C1144" s="3">
        <f>IF(Расчет!J1158='ФОРМУЛЫ!'!$B$3,Расчет!G1158*Расчет!I1158/100,IF(Расчет!J1158='ФОРМУЛЫ!'!$B$4,Расчет!I1158*Расчет!$N$28,IF(Расчет!J1158='ФОРМУЛЫ!'!$B$5,Расчет!I1158,IF(Расчет!J1158='ФОРМУЛЫ!'!$B$6,Расчет!I1158*Расчет!$O$28,0))))</f>
        <v>0</v>
      </c>
      <c r="D1144" s="3">
        <f>C1144*Расчет!E1158</f>
        <v>0</v>
      </c>
      <c r="E1144" s="3">
        <f t="shared" si="137"/>
        <v>0</v>
      </c>
      <c r="F1144" s="3">
        <f>E1144*Расчет!E1158</f>
        <v>0</v>
      </c>
      <c r="G1144" s="3">
        <f>IF(Расчет!M1158="",'ФОРМУЛЫ!'!E1144*(100+Расчет!$M$28)/100,'ФОРМУЛЫ!'!E1144*(100+Расчет!M1158)/100)</f>
        <v>0</v>
      </c>
      <c r="H1144" s="7">
        <f>IF(Расчет!M1158="",ROUND(Расчет!K1158*(1+Расчет!$M$28/100),0),ROUND(Расчет!K1158*(1+Расчет!M1158/100),0))</f>
        <v>0</v>
      </c>
      <c r="I1144" s="7">
        <f>IF(Расчет!M1158="",(Расчет!$M$28+100)/100,(Расчет!M1158+100)/100)</f>
        <v>1.2</v>
      </c>
      <c r="J1144" s="5">
        <f>IF(Расчет!P1158="",IF($O$16=0,'ФОРМУЛЫ!'!H1144,ROUND(Расчет!K1158*'ФОРМУЛЫ!'!I1144+L1144,0)),Расчет!P1158)</f>
        <v>0</v>
      </c>
      <c r="K1144" s="5">
        <f>J1144*Расчет!E1158</f>
        <v>0</v>
      </c>
      <c r="L1144" s="3">
        <f>IF($O$16=0,0,$M$16*(Расчет!K1158/$O$16))</f>
        <v>0</v>
      </c>
      <c r="O1144" s="3">
        <f>IF(Расчет!P1158=0,Расчет!L1158,0)</f>
        <v>0</v>
      </c>
      <c r="P1144" s="12">
        <f t="shared" si="138"/>
        <v>0</v>
      </c>
      <c r="Q1144" s="3">
        <f>IF(Расчет!H1158='ФОРМУЛЫ!'!$B$5,'ФОРМУЛЫ!'!A1144,0)</f>
        <v>0</v>
      </c>
      <c r="R1144" s="3">
        <f>IF(Расчет!H1158='ФОРМУЛЫ!'!$B$4,'ФОРМУЛЫ!'!A1144,0)</f>
        <v>0</v>
      </c>
      <c r="S1144" s="3">
        <f>IF(Расчет!H1158='ФОРМУЛЫ!'!$B$6,'ФОРМУЛЫ!'!A1144,0)</f>
        <v>0</v>
      </c>
      <c r="T1144" s="5">
        <f>ROUND((IF(Расчет!R1158='ФОРМУЛЫ!'!$E$3,(A1144-A1144/1.18),IF(Расчет!R1158='ФОРМУЛЫ!'!$E$4,0,IF(Расчет!R1158='ФОРМУЛЫ!'!$E$5,(A1144-A1144/1.1),X))))*Расчет!E1158,2)</f>
        <v>0</v>
      </c>
      <c r="U1144" s="3">
        <f>ROUND((IF(Расчет!R1158='ФОРМУЛЫ!'!$E$3,(J1144-J1144/1.18),IF(Расчет!R1158='ФОРМУЛЫ!'!$E$4,0,IF(Расчет!R1158='ФОРМУЛЫ!'!$E$5,(J1144-J1144/1.1),X))))*Расчет!E1158,2)</f>
        <v>0</v>
      </c>
      <c r="V1144" s="3">
        <f>ROUND((J1144-J1144/1.18)*Расчет!E1158,2)</f>
        <v>0</v>
      </c>
      <c r="W1144" s="3">
        <f>ROUND(A1144*Расчет!E1158*0.21/365,2)</f>
        <v>0</v>
      </c>
      <c r="X1144" s="3">
        <f t="shared" si="139"/>
        <v>0</v>
      </c>
      <c r="Y1144" s="3">
        <f>IF(($Q$2-Расчет!X1158)&gt;0,($Q$2-Расчет!X1158),0)</f>
        <v>0</v>
      </c>
      <c r="Z1144" s="3">
        <f t="shared" si="140"/>
        <v>0</v>
      </c>
      <c r="AA1144" s="3">
        <f>IF(IF(Y1144&gt;0,$Q$3-$Q$2,$Q$3-Расчет!X1158)&gt;0,IF(Y1144&gt;0,$Q$3-$Q$2,$Q$3-Расчет!X1158),0)</f>
        <v>0</v>
      </c>
      <c r="AB1144" s="3">
        <f t="shared" si="141"/>
        <v>0</v>
      </c>
      <c r="AC1144" s="3">
        <f>IF(IF(AA1144&gt;0,$Q$4-$Q$3,$Q$4-Расчет!X1158)&gt;0,IF(AA1144&gt;0,$Q$4-$Q$3,$Q$4-Расчет!X1158),0)</f>
        <v>0</v>
      </c>
      <c r="AD1144" s="3">
        <f t="shared" si="142"/>
        <v>0</v>
      </c>
      <c r="AE1144" s="3">
        <f>IF(IF(AC1144&gt;0,$Q$5-$Q$4,$Q$5-Расчет!X1158)&gt;0,IF(AC1144&gt;0,$Q$5-$Q$4,$Q$5-Расчет!X1158),0)</f>
        <v>0</v>
      </c>
      <c r="AF1144" s="3">
        <f t="shared" si="143"/>
        <v>0</v>
      </c>
      <c r="AG1144" s="3">
        <f>IF(IF(AE1144&gt;0,$Q$6-$Q$5,$Q$6-Расчет!X1158)&gt;0,IF(AE1144&gt;0,$Q$6-$Q$5,$Q$6-Расчет!X1158),0)</f>
        <v>0</v>
      </c>
      <c r="AH1144" s="3">
        <f t="shared" si="144"/>
        <v>0</v>
      </c>
    </row>
    <row r="1145" spans="1:34" x14ac:dyDescent="0.25">
      <c r="A1145" s="3">
        <f>IF(Расчет!H1159='ФОРМУЛЫ!'!$B$4,Расчет!G1159*Расчет!$N$28,IF(Расчет!H1159='ФОРМУЛЫ!'!$B$5,Расчет!G1159,IF(Расчет!H1159='ФОРМУЛЫ!'!$B$6,Расчет!G1159*Расчет!$O$28,0)))</f>
        <v>0</v>
      </c>
      <c r="B1145" s="3">
        <f>A1145*Расчет!E1159</f>
        <v>0</v>
      </c>
      <c r="C1145" s="3">
        <f>IF(Расчет!J1159='ФОРМУЛЫ!'!$B$3,Расчет!G1159*Расчет!I1159/100,IF(Расчет!J1159='ФОРМУЛЫ!'!$B$4,Расчет!I1159*Расчет!$N$28,IF(Расчет!J1159='ФОРМУЛЫ!'!$B$5,Расчет!I1159,IF(Расчет!J1159='ФОРМУЛЫ!'!$B$6,Расчет!I1159*Расчет!$O$28,0))))</f>
        <v>0</v>
      </c>
      <c r="D1145" s="3">
        <f>C1145*Расчет!E1159</f>
        <v>0</v>
      </c>
      <c r="E1145" s="3">
        <f t="shared" si="137"/>
        <v>0</v>
      </c>
      <c r="F1145" s="3">
        <f>E1145*Расчет!E1159</f>
        <v>0</v>
      </c>
      <c r="G1145" s="3">
        <f>IF(Расчет!M1159="",'ФОРМУЛЫ!'!E1145*(100+Расчет!$M$28)/100,'ФОРМУЛЫ!'!E1145*(100+Расчет!M1159)/100)</f>
        <v>0</v>
      </c>
      <c r="H1145" s="7">
        <f>IF(Расчет!M1159="",ROUND(Расчет!K1159*(1+Расчет!$M$28/100),0),ROUND(Расчет!K1159*(1+Расчет!M1159/100),0))</f>
        <v>0</v>
      </c>
      <c r="I1145" s="7">
        <f>IF(Расчет!M1159="",(Расчет!$M$28+100)/100,(Расчет!M1159+100)/100)</f>
        <v>1.2</v>
      </c>
      <c r="J1145" s="5">
        <f>IF(Расчет!P1159="",IF($O$16=0,'ФОРМУЛЫ!'!H1145,ROUND(Расчет!K1159*'ФОРМУЛЫ!'!I1145+L1145,0)),Расчет!P1159)</f>
        <v>0</v>
      </c>
      <c r="K1145" s="5">
        <f>J1145*Расчет!E1159</f>
        <v>0</v>
      </c>
      <c r="L1145" s="3">
        <f>IF($O$16=0,0,$M$16*(Расчет!K1159/$O$16))</f>
        <v>0</v>
      </c>
      <c r="O1145" s="3">
        <f>IF(Расчет!P1159=0,Расчет!L1159,0)</f>
        <v>0</v>
      </c>
      <c r="P1145" s="12">
        <f t="shared" si="138"/>
        <v>0</v>
      </c>
      <c r="Q1145" s="3">
        <f>IF(Расчет!H1159='ФОРМУЛЫ!'!$B$5,'ФОРМУЛЫ!'!A1145,0)</f>
        <v>0</v>
      </c>
      <c r="R1145" s="3">
        <f>IF(Расчет!H1159='ФОРМУЛЫ!'!$B$4,'ФОРМУЛЫ!'!A1145,0)</f>
        <v>0</v>
      </c>
      <c r="S1145" s="3">
        <f>IF(Расчет!H1159='ФОРМУЛЫ!'!$B$6,'ФОРМУЛЫ!'!A1145,0)</f>
        <v>0</v>
      </c>
      <c r="T1145" s="5">
        <f>ROUND((IF(Расчет!R1159='ФОРМУЛЫ!'!$E$3,(A1145-A1145/1.18),IF(Расчет!R1159='ФОРМУЛЫ!'!$E$4,0,IF(Расчет!R1159='ФОРМУЛЫ!'!$E$5,(A1145-A1145/1.1),X))))*Расчет!E1159,2)</f>
        <v>0</v>
      </c>
      <c r="U1145" s="3">
        <f>ROUND((IF(Расчет!R1159='ФОРМУЛЫ!'!$E$3,(J1145-J1145/1.18),IF(Расчет!R1159='ФОРМУЛЫ!'!$E$4,0,IF(Расчет!R1159='ФОРМУЛЫ!'!$E$5,(J1145-J1145/1.1),X))))*Расчет!E1159,2)</f>
        <v>0</v>
      </c>
      <c r="V1145" s="3">
        <f>ROUND((J1145-J1145/1.18)*Расчет!E1159,2)</f>
        <v>0</v>
      </c>
      <c r="W1145" s="3">
        <f>ROUND(A1145*Расчет!E1159*0.21/365,2)</f>
        <v>0</v>
      </c>
      <c r="X1145" s="3">
        <f t="shared" si="139"/>
        <v>0</v>
      </c>
      <c r="Y1145" s="3">
        <f>IF(($Q$2-Расчет!X1159)&gt;0,($Q$2-Расчет!X1159),0)</f>
        <v>0</v>
      </c>
      <c r="Z1145" s="3">
        <f t="shared" si="140"/>
        <v>0</v>
      </c>
      <c r="AA1145" s="3">
        <f>IF(IF(Y1145&gt;0,$Q$3-$Q$2,$Q$3-Расчет!X1159)&gt;0,IF(Y1145&gt;0,$Q$3-$Q$2,$Q$3-Расчет!X1159),0)</f>
        <v>0</v>
      </c>
      <c r="AB1145" s="3">
        <f t="shared" si="141"/>
        <v>0</v>
      </c>
      <c r="AC1145" s="3">
        <f>IF(IF(AA1145&gt;0,$Q$4-$Q$3,$Q$4-Расчет!X1159)&gt;0,IF(AA1145&gt;0,$Q$4-$Q$3,$Q$4-Расчет!X1159),0)</f>
        <v>0</v>
      </c>
      <c r="AD1145" s="3">
        <f t="shared" si="142"/>
        <v>0</v>
      </c>
      <c r="AE1145" s="3">
        <f>IF(IF(AC1145&gt;0,$Q$5-$Q$4,$Q$5-Расчет!X1159)&gt;0,IF(AC1145&gt;0,$Q$5-$Q$4,$Q$5-Расчет!X1159),0)</f>
        <v>0</v>
      </c>
      <c r="AF1145" s="3">
        <f t="shared" si="143"/>
        <v>0</v>
      </c>
      <c r="AG1145" s="3">
        <f>IF(IF(AE1145&gt;0,$Q$6-$Q$5,$Q$6-Расчет!X1159)&gt;0,IF(AE1145&gt;0,$Q$6-$Q$5,$Q$6-Расчет!X1159),0)</f>
        <v>0</v>
      </c>
      <c r="AH1145" s="3">
        <f t="shared" si="144"/>
        <v>0</v>
      </c>
    </row>
    <row r="1146" spans="1:34" x14ac:dyDescent="0.25">
      <c r="A1146" s="3">
        <f>IF(Расчет!H1160='ФОРМУЛЫ!'!$B$4,Расчет!G1160*Расчет!$N$28,IF(Расчет!H1160='ФОРМУЛЫ!'!$B$5,Расчет!G1160,IF(Расчет!H1160='ФОРМУЛЫ!'!$B$6,Расчет!G1160*Расчет!$O$28,0)))</f>
        <v>0</v>
      </c>
      <c r="B1146" s="3">
        <f>A1146*Расчет!E1160</f>
        <v>0</v>
      </c>
      <c r="C1146" s="3">
        <f>IF(Расчет!J1160='ФОРМУЛЫ!'!$B$3,Расчет!G1160*Расчет!I1160/100,IF(Расчет!J1160='ФОРМУЛЫ!'!$B$4,Расчет!I1160*Расчет!$N$28,IF(Расчет!J1160='ФОРМУЛЫ!'!$B$5,Расчет!I1160,IF(Расчет!J1160='ФОРМУЛЫ!'!$B$6,Расчет!I1160*Расчет!$O$28,0))))</f>
        <v>0</v>
      </c>
      <c r="D1146" s="3">
        <f>C1146*Расчет!E1160</f>
        <v>0</v>
      </c>
      <c r="E1146" s="3">
        <f t="shared" si="137"/>
        <v>0</v>
      </c>
      <c r="F1146" s="3">
        <f>E1146*Расчет!E1160</f>
        <v>0</v>
      </c>
      <c r="G1146" s="3">
        <f>IF(Расчет!M1160="",'ФОРМУЛЫ!'!E1146*(100+Расчет!$M$28)/100,'ФОРМУЛЫ!'!E1146*(100+Расчет!M1160)/100)</f>
        <v>0</v>
      </c>
      <c r="H1146" s="7">
        <f>IF(Расчет!M1160="",ROUND(Расчет!K1160*(1+Расчет!$M$28/100),0),ROUND(Расчет!K1160*(1+Расчет!M1160/100),0))</f>
        <v>0</v>
      </c>
      <c r="I1146" s="7">
        <f>IF(Расчет!M1160="",(Расчет!$M$28+100)/100,(Расчет!M1160+100)/100)</f>
        <v>1.2</v>
      </c>
      <c r="J1146" s="5">
        <f>IF(Расчет!P1160="",IF($O$16=0,'ФОРМУЛЫ!'!H1146,ROUND(Расчет!K1160*'ФОРМУЛЫ!'!I1146+L1146,0)),Расчет!P1160)</f>
        <v>0</v>
      </c>
      <c r="K1146" s="5">
        <f>J1146*Расчет!E1160</f>
        <v>0</v>
      </c>
      <c r="L1146" s="3">
        <f>IF($O$16=0,0,$M$16*(Расчет!K1160/$O$16))</f>
        <v>0</v>
      </c>
      <c r="O1146" s="3">
        <f>IF(Расчет!P1160=0,Расчет!L1160,0)</f>
        <v>0</v>
      </c>
      <c r="P1146" s="12">
        <f t="shared" si="138"/>
        <v>0</v>
      </c>
      <c r="Q1146" s="3">
        <f>IF(Расчет!H1160='ФОРМУЛЫ!'!$B$5,'ФОРМУЛЫ!'!A1146,0)</f>
        <v>0</v>
      </c>
      <c r="R1146" s="3">
        <f>IF(Расчет!H1160='ФОРМУЛЫ!'!$B$4,'ФОРМУЛЫ!'!A1146,0)</f>
        <v>0</v>
      </c>
      <c r="S1146" s="3">
        <f>IF(Расчет!H1160='ФОРМУЛЫ!'!$B$6,'ФОРМУЛЫ!'!A1146,0)</f>
        <v>0</v>
      </c>
      <c r="T1146" s="5">
        <f>ROUND((IF(Расчет!R1160='ФОРМУЛЫ!'!$E$3,(A1146-A1146/1.18),IF(Расчет!R1160='ФОРМУЛЫ!'!$E$4,0,IF(Расчет!R1160='ФОРМУЛЫ!'!$E$5,(A1146-A1146/1.1),X))))*Расчет!E1160,2)</f>
        <v>0</v>
      </c>
      <c r="U1146" s="3">
        <f>ROUND((IF(Расчет!R1160='ФОРМУЛЫ!'!$E$3,(J1146-J1146/1.18),IF(Расчет!R1160='ФОРМУЛЫ!'!$E$4,0,IF(Расчет!R1160='ФОРМУЛЫ!'!$E$5,(J1146-J1146/1.1),X))))*Расчет!E1160,2)</f>
        <v>0</v>
      </c>
      <c r="V1146" s="3">
        <f>ROUND((J1146-J1146/1.18)*Расчет!E1160,2)</f>
        <v>0</v>
      </c>
      <c r="W1146" s="3">
        <f>ROUND(A1146*Расчет!E1160*0.21/365,2)</f>
        <v>0</v>
      </c>
      <c r="X1146" s="3">
        <f t="shared" si="139"/>
        <v>0</v>
      </c>
      <c r="Y1146" s="3">
        <f>IF(($Q$2-Расчет!X1160)&gt;0,($Q$2-Расчет!X1160),0)</f>
        <v>0</v>
      </c>
      <c r="Z1146" s="3">
        <f t="shared" si="140"/>
        <v>0</v>
      </c>
      <c r="AA1146" s="3">
        <f>IF(IF(Y1146&gt;0,$Q$3-$Q$2,$Q$3-Расчет!X1160)&gt;0,IF(Y1146&gt;0,$Q$3-$Q$2,$Q$3-Расчет!X1160),0)</f>
        <v>0</v>
      </c>
      <c r="AB1146" s="3">
        <f t="shared" si="141"/>
        <v>0</v>
      </c>
      <c r="AC1146" s="3">
        <f>IF(IF(AA1146&gt;0,$Q$4-$Q$3,$Q$4-Расчет!X1160)&gt;0,IF(AA1146&gt;0,$Q$4-$Q$3,$Q$4-Расчет!X1160),0)</f>
        <v>0</v>
      </c>
      <c r="AD1146" s="3">
        <f t="shared" si="142"/>
        <v>0</v>
      </c>
      <c r="AE1146" s="3">
        <f>IF(IF(AC1146&gt;0,$Q$5-$Q$4,$Q$5-Расчет!X1160)&gt;0,IF(AC1146&gt;0,$Q$5-$Q$4,$Q$5-Расчет!X1160),0)</f>
        <v>0</v>
      </c>
      <c r="AF1146" s="3">
        <f t="shared" si="143"/>
        <v>0</v>
      </c>
      <c r="AG1146" s="3">
        <f>IF(IF(AE1146&gt;0,$Q$6-$Q$5,$Q$6-Расчет!X1160)&gt;0,IF(AE1146&gt;0,$Q$6-$Q$5,$Q$6-Расчет!X1160),0)</f>
        <v>0</v>
      </c>
      <c r="AH1146" s="3">
        <f t="shared" si="144"/>
        <v>0</v>
      </c>
    </row>
    <row r="1147" spans="1:34" x14ac:dyDescent="0.25">
      <c r="A1147" s="3">
        <f>IF(Расчет!H1161='ФОРМУЛЫ!'!$B$4,Расчет!G1161*Расчет!$N$28,IF(Расчет!H1161='ФОРМУЛЫ!'!$B$5,Расчет!G1161,IF(Расчет!H1161='ФОРМУЛЫ!'!$B$6,Расчет!G1161*Расчет!$O$28,0)))</f>
        <v>0</v>
      </c>
      <c r="B1147" s="3">
        <f>A1147*Расчет!E1161</f>
        <v>0</v>
      </c>
      <c r="C1147" s="3">
        <f>IF(Расчет!J1161='ФОРМУЛЫ!'!$B$3,Расчет!G1161*Расчет!I1161/100,IF(Расчет!J1161='ФОРМУЛЫ!'!$B$4,Расчет!I1161*Расчет!$N$28,IF(Расчет!J1161='ФОРМУЛЫ!'!$B$5,Расчет!I1161,IF(Расчет!J1161='ФОРМУЛЫ!'!$B$6,Расчет!I1161*Расчет!$O$28,0))))</f>
        <v>0</v>
      </c>
      <c r="D1147" s="3">
        <f>C1147*Расчет!E1161</f>
        <v>0</v>
      </c>
      <c r="E1147" s="3">
        <f t="shared" si="137"/>
        <v>0</v>
      </c>
      <c r="F1147" s="3">
        <f>E1147*Расчет!E1161</f>
        <v>0</v>
      </c>
      <c r="G1147" s="3">
        <f>IF(Расчет!M1161="",'ФОРМУЛЫ!'!E1147*(100+Расчет!$M$28)/100,'ФОРМУЛЫ!'!E1147*(100+Расчет!M1161)/100)</f>
        <v>0</v>
      </c>
      <c r="H1147" s="7">
        <f>IF(Расчет!M1161="",ROUND(Расчет!K1161*(1+Расчет!$M$28/100),0),ROUND(Расчет!K1161*(1+Расчет!M1161/100),0))</f>
        <v>0</v>
      </c>
      <c r="I1147" s="7">
        <f>IF(Расчет!M1161="",(Расчет!$M$28+100)/100,(Расчет!M1161+100)/100)</f>
        <v>1.2</v>
      </c>
      <c r="J1147" s="5">
        <f>IF(Расчет!P1161="",IF($O$16=0,'ФОРМУЛЫ!'!H1147,ROUND(Расчет!K1161*'ФОРМУЛЫ!'!I1147+L1147,0)),Расчет!P1161)</f>
        <v>0</v>
      </c>
      <c r="K1147" s="5">
        <f>J1147*Расчет!E1161</f>
        <v>0</v>
      </c>
      <c r="L1147" s="3">
        <f>IF($O$16=0,0,$M$16*(Расчет!K1161/$O$16))</f>
        <v>0</v>
      </c>
      <c r="O1147" s="3">
        <f>IF(Расчет!P1161=0,Расчет!L1161,0)</f>
        <v>0</v>
      </c>
      <c r="P1147" s="12">
        <f t="shared" si="138"/>
        <v>0</v>
      </c>
      <c r="Q1147" s="3">
        <f>IF(Расчет!H1161='ФОРМУЛЫ!'!$B$5,'ФОРМУЛЫ!'!A1147,0)</f>
        <v>0</v>
      </c>
      <c r="R1147" s="3">
        <f>IF(Расчет!H1161='ФОРМУЛЫ!'!$B$4,'ФОРМУЛЫ!'!A1147,0)</f>
        <v>0</v>
      </c>
      <c r="S1147" s="3">
        <f>IF(Расчет!H1161='ФОРМУЛЫ!'!$B$6,'ФОРМУЛЫ!'!A1147,0)</f>
        <v>0</v>
      </c>
      <c r="T1147" s="5">
        <f>ROUND((IF(Расчет!R1161='ФОРМУЛЫ!'!$E$3,(A1147-A1147/1.18),IF(Расчет!R1161='ФОРМУЛЫ!'!$E$4,0,IF(Расчет!R1161='ФОРМУЛЫ!'!$E$5,(A1147-A1147/1.1),X))))*Расчет!E1161,2)</f>
        <v>0</v>
      </c>
      <c r="U1147" s="3">
        <f>ROUND((IF(Расчет!R1161='ФОРМУЛЫ!'!$E$3,(J1147-J1147/1.18),IF(Расчет!R1161='ФОРМУЛЫ!'!$E$4,0,IF(Расчет!R1161='ФОРМУЛЫ!'!$E$5,(J1147-J1147/1.1),X))))*Расчет!E1161,2)</f>
        <v>0</v>
      </c>
      <c r="V1147" s="3">
        <f>ROUND((J1147-J1147/1.18)*Расчет!E1161,2)</f>
        <v>0</v>
      </c>
      <c r="W1147" s="3">
        <f>ROUND(A1147*Расчет!E1161*0.21/365,2)</f>
        <v>0</v>
      </c>
      <c r="X1147" s="3">
        <f t="shared" si="139"/>
        <v>0</v>
      </c>
      <c r="Y1147" s="3">
        <f>IF(($Q$2-Расчет!X1161)&gt;0,($Q$2-Расчет!X1161),0)</f>
        <v>0</v>
      </c>
      <c r="Z1147" s="3">
        <f t="shared" si="140"/>
        <v>0</v>
      </c>
      <c r="AA1147" s="3">
        <f>IF(IF(Y1147&gt;0,$Q$3-$Q$2,$Q$3-Расчет!X1161)&gt;0,IF(Y1147&gt;0,$Q$3-$Q$2,$Q$3-Расчет!X1161),0)</f>
        <v>0</v>
      </c>
      <c r="AB1147" s="3">
        <f t="shared" si="141"/>
        <v>0</v>
      </c>
      <c r="AC1147" s="3">
        <f>IF(IF(AA1147&gt;0,$Q$4-$Q$3,$Q$4-Расчет!X1161)&gt;0,IF(AA1147&gt;0,$Q$4-$Q$3,$Q$4-Расчет!X1161),0)</f>
        <v>0</v>
      </c>
      <c r="AD1147" s="3">
        <f t="shared" si="142"/>
        <v>0</v>
      </c>
      <c r="AE1147" s="3">
        <f>IF(IF(AC1147&gt;0,$Q$5-$Q$4,$Q$5-Расчет!X1161)&gt;0,IF(AC1147&gt;0,$Q$5-$Q$4,$Q$5-Расчет!X1161),0)</f>
        <v>0</v>
      </c>
      <c r="AF1147" s="3">
        <f t="shared" si="143"/>
        <v>0</v>
      </c>
      <c r="AG1147" s="3">
        <f>IF(IF(AE1147&gt;0,$Q$6-$Q$5,$Q$6-Расчет!X1161)&gt;0,IF(AE1147&gt;0,$Q$6-$Q$5,$Q$6-Расчет!X1161),0)</f>
        <v>0</v>
      </c>
      <c r="AH1147" s="3">
        <f t="shared" si="144"/>
        <v>0</v>
      </c>
    </row>
    <row r="1148" spans="1:34" x14ac:dyDescent="0.25">
      <c r="A1148" s="3">
        <f>IF(Расчет!H1162='ФОРМУЛЫ!'!$B$4,Расчет!G1162*Расчет!$N$28,IF(Расчет!H1162='ФОРМУЛЫ!'!$B$5,Расчет!G1162,IF(Расчет!H1162='ФОРМУЛЫ!'!$B$6,Расчет!G1162*Расчет!$O$28,0)))</f>
        <v>0</v>
      </c>
      <c r="B1148" s="3">
        <f>A1148*Расчет!E1162</f>
        <v>0</v>
      </c>
      <c r="C1148" s="3">
        <f>IF(Расчет!J1162='ФОРМУЛЫ!'!$B$3,Расчет!G1162*Расчет!I1162/100,IF(Расчет!J1162='ФОРМУЛЫ!'!$B$4,Расчет!I1162*Расчет!$N$28,IF(Расчет!J1162='ФОРМУЛЫ!'!$B$5,Расчет!I1162,IF(Расчет!J1162='ФОРМУЛЫ!'!$B$6,Расчет!I1162*Расчет!$O$28,0))))</f>
        <v>0</v>
      </c>
      <c r="D1148" s="3">
        <f>C1148*Расчет!E1162</f>
        <v>0</v>
      </c>
      <c r="E1148" s="3">
        <f t="shared" si="137"/>
        <v>0</v>
      </c>
      <c r="F1148" s="3">
        <f>E1148*Расчет!E1162</f>
        <v>0</v>
      </c>
      <c r="G1148" s="3">
        <f>IF(Расчет!M1162="",'ФОРМУЛЫ!'!E1148*(100+Расчет!$M$28)/100,'ФОРМУЛЫ!'!E1148*(100+Расчет!M1162)/100)</f>
        <v>0</v>
      </c>
      <c r="H1148" s="7">
        <f>IF(Расчет!M1162="",ROUND(Расчет!K1162*(1+Расчет!$M$28/100),0),ROUND(Расчет!K1162*(1+Расчет!M1162/100),0))</f>
        <v>0</v>
      </c>
      <c r="I1148" s="7">
        <f>IF(Расчет!M1162="",(Расчет!$M$28+100)/100,(Расчет!M1162+100)/100)</f>
        <v>1.2</v>
      </c>
      <c r="J1148" s="5">
        <f>IF(Расчет!P1162="",IF($O$16=0,'ФОРМУЛЫ!'!H1148,ROUND(Расчет!K1162*'ФОРМУЛЫ!'!I1148+L1148,0)),Расчет!P1162)</f>
        <v>0</v>
      </c>
      <c r="K1148" s="5">
        <f>J1148*Расчет!E1162</f>
        <v>0</v>
      </c>
      <c r="L1148" s="3">
        <f>IF($O$16=0,0,$M$16*(Расчет!K1162/$O$16))</f>
        <v>0</v>
      </c>
      <c r="O1148" s="3">
        <f>IF(Расчет!P1162=0,Расчет!L1162,0)</f>
        <v>0</v>
      </c>
      <c r="P1148" s="12">
        <f t="shared" si="138"/>
        <v>0</v>
      </c>
      <c r="Q1148" s="3">
        <f>IF(Расчет!H1162='ФОРМУЛЫ!'!$B$5,'ФОРМУЛЫ!'!A1148,0)</f>
        <v>0</v>
      </c>
      <c r="R1148" s="3">
        <f>IF(Расчет!H1162='ФОРМУЛЫ!'!$B$4,'ФОРМУЛЫ!'!A1148,0)</f>
        <v>0</v>
      </c>
      <c r="S1148" s="3">
        <f>IF(Расчет!H1162='ФОРМУЛЫ!'!$B$6,'ФОРМУЛЫ!'!A1148,0)</f>
        <v>0</v>
      </c>
      <c r="T1148" s="5">
        <f>ROUND((IF(Расчет!R1162='ФОРМУЛЫ!'!$E$3,(A1148-A1148/1.18),IF(Расчет!R1162='ФОРМУЛЫ!'!$E$4,0,IF(Расчет!R1162='ФОРМУЛЫ!'!$E$5,(A1148-A1148/1.1),X))))*Расчет!E1162,2)</f>
        <v>0</v>
      </c>
      <c r="U1148" s="3">
        <f>ROUND((IF(Расчет!R1162='ФОРМУЛЫ!'!$E$3,(J1148-J1148/1.18),IF(Расчет!R1162='ФОРМУЛЫ!'!$E$4,0,IF(Расчет!R1162='ФОРМУЛЫ!'!$E$5,(J1148-J1148/1.1),X))))*Расчет!E1162,2)</f>
        <v>0</v>
      </c>
      <c r="V1148" s="3">
        <f>ROUND((J1148-J1148/1.18)*Расчет!E1162,2)</f>
        <v>0</v>
      </c>
      <c r="W1148" s="3">
        <f>ROUND(A1148*Расчет!E1162*0.21/365,2)</f>
        <v>0</v>
      </c>
      <c r="X1148" s="3">
        <f t="shared" si="139"/>
        <v>0</v>
      </c>
      <c r="Y1148" s="3">
        <f>IF(($Q$2-Расчет!X1162)&gt;0,($Q$2-Расчет!X1162),0)</f>
        <v>0</v>
      </c>
      <c r="Z1148" s="3">
        <f t="shared" si="140"/>
        <v>0</v>
      </c>
      <c r="AA1148" s="3">
        <f>IF(IF(Y1148&gt;0,$Q$3-$Q$2,$Q$3-Расчет!X1162)&gt;0,IF(Y1148&gt;0,$Q$3-$Q$2,$Q$3-Расчет!X1162),0)</f>
        <v>0</v>
      </c>
      <c r="AB1148" s="3">
        <f t="shared" si="141"/>
        <v>0</v>
      </c>
      <c r="AC1148" s="3">
        <f>IF(IF(AA1148&gt;0,$Q$4-$Q$3,$Q$4-Расчет!X1162)&gt;0,IF(AA1148&gt;0,$Q$4-$Q$3,$Q$4-Расчет!X1162),0)</f>
        <v>0</v>
      </c>
      <c r="AD1148" s="3">
        <f t="shared" si="142"/>
        <v>0</v>
      </c>
      <c r="AE1148" s="3">
        <f>IF(IF(AC1148&gt;0,$Q$5-$Q$4,$Q$5-Расчет!X1162)&gt;0,IF(AC1148&gt;0,$Q$5-$Q$4,$Q$5-Расчет!X1162),0)</f>
        <v>0</v>
      </c>
      <c r="AF1148" s="3">
        <f t="shared" si="143"/>
        <v>0</v>
      </c>
      <c r="AG1148" s="3">
        <f>IF(IF(AE1148&gt;0,$Q$6-$Q$5,$Q$6-Расчет!X1162)&gt;0,IF(AE1148&gt;0,$Q$6-$Q$5,$Q$6-Расчет!X1162),0)</f>
        <v>0</v>
      </c>
      <c r="AH1148" s="3">
        <f t="shared" si="144"/>
        <v>0</v>
      </c>
    </row>
    <row r="1149" spans="1:34" x14ac:dyDescent="0.25">
      <c r="A1149" s="3">
        <f>IF(Расчет!H1163='ФОРМУЛЫ!'!$B$4,Расчет!G1163*Расчет!$N$28,IF(Расчет!H1163='ФОРМУЛЫ!'!$B$5,Расчет!G1163,IF(Расчет!H1163='ФОРМУЛЫ!'!$B$6,Расчет!G1163*Расчет!$O$28,0)))</f>
        <v>0</v>
      </c>
      <c r="B1149" s="3">
        <f>A1149*Расчет!E1163</f>
        <v>0</v>
      </c>
      <c r="C1149" s="3">
        <f>IF(Расчет!J1163='ФОРМУЛЫ!'!$B$3,Расчет!G1163*Расчет!I1163/100,IF(Расчет!J1163='ФОРМУЛЫ!'!$B$4,Расчет!I1163*Расчет!$N$28,IF(Расчет!J1163='ФОРМУЛЫ!'!$B$5,Расчет!I1163,IF(Расчет!J1163='ФОРМУЛЫ!'!$B$6,Расчет!I1163*Расчет!$O$28,0))))</f>
        <v>0</v>
      </c>
      <c r="D1149" s="3">
        <f>C1149*Расчет!E1163</f>
        <v>0</v>
      </c>
      <c r="E1149" s="3">
        <f t="shared" si="137"/>
        <v>0</v>
      </c>
      <c r="F1149" s="3">
        <f>E1149*Расчет!E1163</f>
        <v>0</v>
      </c>
      <c r="G1149" s="3">
        <f>IF(Расчет!M1163="",'ФОРМУЛЫ!'!E1149*(100+Расчет!$M$28)/100,'ФОРМУЛЫ!'!E1149*(100+Расчет!M1163)/100)</f>
        <v>0</v>
      </c>
      <c r="H1149" s="7">
        <f>IF(Расчет!M1163="",ROUND(Расчет!K1163*(1+Расчет!$M$28/100),0),ROUND(Расчет!K1163*(1+Расчет!M1163/100),0))</f>
        <v>0</v>
      </c>
      <c r="I1149" s="7">
        <f>IF(Расчет!M1163="",(Расчет!$M$28+100)/100,(Расчет!M1163+100)/100)</f>
        <v>1.2</v>
      </c>
      <c r="J1149" s="5">
        <f>IF(Расчет!P1163="",IF($O$16=0,'ФОРМУЛЫ!'!H1149,ROUND(Расчет!K1163*'ФОРМУЛЫ!'!I1149+L1149,0)),Расчет!P1163)</f>
        <v>0</v>
      </c>
      <c r="K1149" s="5">
        <f>J1149*Расчет!E1163</f>
        <v>0</v>
      </c>
      <c r="L1149" s="3">
        <f>IF($O$16=0,0,$M$16*(Расчет!K1163/$O$16))</f>
        <v>0</v>
      </c>
      <c r="O1149" s="3">
        <f>IF(Расчет!P1163=0,Расчет!L1163,0)</f>
        <v>0</v>
      </c>
      <c r="P1149" s="12">
        <f t="shared" si="138"/>
        <v>0</v>
      </c>
      <c r="Q1149" s="3">
        <f>IF(Расчет!H1163='ФОРМУЛЫ!'!$B$5,'ФОРМУЛЫ!'!A1149,0)</f>
        <v>0</v>
      </c>
      <c r="R1149" s="3">
        <f>IF(Расчет!H1163='ФОРМУЛЫ!'!$B$4,'ФОРМУЛЫ!'!A1149,0)</f>
        <v>0</v>
      </c>
      <c r="S1149" s="3">
        <f>IF(Расчет!H1163='ФОРМУЛЫ!'!$B$6,'ФОРМУЛЫ!'!A1149,0)</f>
        <v>0</v>
      </c>
      <c r="T1149" s="5">
        <f>ROUND((IF(Расчет!R1163='ФОРМУЛЫ!'!$E$3,(A1149-A1149/1.18),IF(Расчет!R1163='ФОРМУЛЫ!'!$E$4,0,IF(Расчет!R1163='ФОРМУЛЫ!'!$E$5,(A1149-A1149/1.1),X))))*Расчет!E1163,2)</f>
        <v>0</v>
      </c>
      <c r="U1149" s="3">
        <f>ROUND((IF(Расчет!R1163='ФОРМУЛЫ!'!$E$3,(J1149-J1149/1.18),IF(Расчет!R1163='ФОРМУЛЫ!'!$E$4,0,IF(Расчет!R1163='ФОРМУЛЫ!'!$E$5,(J1149-J1149/1.1),X))))*Расчет!E1163,2)</f>
        <v>0</v>
      </c>
      <c r="V1149" s="3">
        <f>ROUND((J1149-J1149/1.18)*Расчет!E1163,2)</f>
        <v>0</v>
      </c>
      <c r="W1149" s="3">
        <f>ROUND(A1149*Расчет!E1163*0.21/365,2)</f>
        <v>0</v>
      </c>
      <c r="X1149" s="3">
        <f t="shared" si="139"/>
        <v>0</v>
      </c>
      <c r="Y1149" s="3">
        <f>IF(($Q$2-Расчет!X1163)&gt;0,($Q$2-Расчет!X1163),0)</f>
        <v>0</v>
      </c>
      <c r="Z1149" s="3">
        <f t="shared" si="140"/>
        <v>0</v>
      </c>
      <c r="AA1149" s="3">
        <f>IF(IF(Y1149&gt;0,$Q$3-$Q$2,$Q$3-Расчет!X1163)&gt;0,IF(Y1149&gt;0,$Q$3-$Q$2,$Q$3-Расчет!X1163),0)</f>
        <v>0</v>
      </c>
      <c r="AB1149" s="3">
        <f t="shared" si="141"/>
        <v>0</v>
      </c>
      <c r="AC1149" s="3">
        <f>IF(IF(AA1149&gt;0,$Q$4-$Q$3,$Q$4-Расчет!X1163)&gt;0,IF(AA1149&gt;0,$Q$4-$Q$3,$Q$4-Расчет!X1163),0)</f>
        <v>0</v>
      </c>
      <c r="AD1149" s="3">
        <f t="shared" si="142"/>
        <v>0</v>
      </c>
      <c r="AE1149" s="3">
        <f>IF(IF(AC1149&gt;0,$Q$5-$Q$4,$Q$5-Расчет!X1163)&gt;0,IF(AC1149&gt;0,$Q$5-$Q$4,$Q$5-Расчет!X1163),0)</f>
        <v>0</v>
      </c>
      <c r="AF1149" s="3">
        <f t="shared" si="143"/>
        <v>0</v>
      </c>
      <c r="AG1149" s="3">
        <f>IF(IF(AE1149&gt;0,$Q$6-$Q$5,$Q$6-Расчет!X1163)&gt;0,IF(AE1149&gt;0,$Q$6-$Q$5,$Q$6-Расчет!X1163),0)</f>
        <v>0</v>
      </c>
      <c r="AH1149" s="3">
        <f t="shared" si="144"/>
        <v>0</v>
      </c>
    </row>
    <row r="1150" spans="1:34" x14ac:dyDescent="0.25">
      <c r="A1150" s="3">
        <f>IF(Расчет!H1164='ФОРМУЛЫ!'!$B$4,Расчет!G1164*Расчет!$N$28,IF(Расчет!H1164='ФОРМУЛЫ!'!$B$5,Расчет!G1164,IF(Расчет!H1164='ФОРМУЛЫ!'!$B$6,Расчет!G1164*Расчет!$O$28,0)))</f>
        <v>0</v>
      </c>
      <c r="B1150" s="3">
        <f>A1150*Расчет!E1164</f>
        <v>0</v>
      </c>
      <c r="C1150" s="3">
        <f>IF(Расчет!J1164='ФОРМУЛЫ!'!$B$3,Расчет!G1164*Расчет!I1164/100,IF(Расчет!J1164='ФОРМУЛЫ!'!$B$4,Расчет!I1164*Расчет!$N$28,IF(Расчет!J1164='ФОРМУЛЫ!'!$B$5,Расчет!I1164,IF(Расчет!J1164='ФОРМУЛЫ!'!$B$6,Расчет!I1164*Расчет!$O$28,0))))</f>
        <v>0</v>
      </c>
      <c r="D1150" s="3">
        <f>C1150*Расчет!E1164</f>
        <v>0</v>
      </c>
      <c r="E1150" s="3">
        <f t="shared" si="137"/>
        <v>0</v>
      </c>
      <c r="F1150" s="3">
        <f>E1150*Расчет!E1164</f>
        <v>0</v>
      </c>
      <c r="G1150" s="3">
        <f>IF(Расчет!M1164="",'ФОРМУЛЫ!'!E1150*(100+Расчет!$M$28)/100,'ФОРМУЛЫ!'!E1150*(100+Расчет!M1164)/100)</f>
        <v>0</v>
      </c>
      <c r="H1150" s="7">
        <f>IF(Расчет!M1164="",ROUND(Расчет!K1164*(1+Расчет!$M$28/100),0),ROUND(Расчет!K1164*(1+Расчет!M1164/100),0))</f>
        <v>0</v>
      </c>
      <c r="I1150" s="7">
        <f>IF(Расчет!M1164="",(Расчет!$M$28+100)/100,(Расчет!M1164+100)/100)</f>
        <v>1.2</v>
      </c>
      <c r="J1150" s="5">
        <f>IF(Расчет!P1164="",IF($O$16=0,'ФОРМУЛЫ!'!H1150,ROUND(Расчет!K1164*'ФОРМУЛЫ!'!I1150+L1150,0)),Расчет!P1164)</f>
        <v>0</v>
      </c>
      <c r="K1150" s="5">
        <f>J1150*Расчет!E1164</f>
        <v>0</v>
      </c>
      <c r="L1150" s="3">
        <f>IF($O$16=0,0,$M$16*(Расчет!K1164/$O$16))</f>
        <v>0</v>
      </c>
      <c r="O1150" s="3">
        <f>IF(Расчет!P1164=0,Расчет!L1164,0)</f>
        <v>0</v>
      </c>
      <c r="P1150" s="12">
        <f t="shared" si="138"/>
        <v>0</v>
      </c>
      <c r="Q1150" s="3">
        <f>IF(Расчет!H1164='ФОРМУЛЫ!'!$B$5,'ФОРМУЛЫ!'!A1150,0)</f>
        <v>0</v>
      </c>
      <c r="R1150" s="3">
        <f>IF(Расчет!H1164='ФОРМУЛЫ!'!$B$4,'ФОРМУЛЫ!'!A1150,0)</f>
        <v>0</v>
      </c>
      <c r="S1150" s="3">
        <f>IF(Расчет!H1164='ФОРМУЛЫ!'!$B$6,'ФОРМУЛЫ!'!A1150,0)</f>
        <v>0</v>
      </c>
      <c r="T1150" s="5">
        <f>ROUND((IF(Расчет!R1164='ФОРМУЛЫ!'!$E$3,(A1150-A1150/1.18),IF(Расчет!R1164='ФОРМУЛЫ!'!$E$4,0,IF(Расчет!R1164='ФОРМУЛЫ!'!$E$5,(A1150-A1150/1.1),X))))*Расчет!E1164,2)</f>
        <v>0</v>
      </c>
      <c r="U1150" s="3">
        <f>ROUND((IF(Расчет!R1164='ФОРМУЛЫ!'!$E$3,(J1150-J1150/1.18),IF(Расчет!R1164='ФОРМУЛЫ!'!$E$4,0,IF(Расчет!R1164='ФОРМУЛЫ!'!$E$5,(J1150-J1150/1.1),X))))*Расчет!E1164,2)</f>
        <v>0</v>
      </c>
      <c r="V1150" s="3">
        <f>ROUND((J1150-J1150/1.18)*Расчет!E1164,2)</f>
        <v>0</v>
      </c>
      <c r="W1150" s="3">
        <f>ROUND(A1150*Расчет!E1164*0.21/365,2)</f>
        <v>0</v>
      </c>
      <c r="X1150" s="3">
        <f t="shared" si="139"/>
        <v>0</v>
      </c>
      <c r="Y1150" s="3">
        <f>IF(($Q$2-Расчет!X1164)&gt;0,($Q$2-Расчет!X1164),0)</f>
        <v>0</v>
      </c>
      <c r="Z1150" s="3">
        <f t="shared" si="140"/>
        <v>0</v>
      </c>
      <c r="AA1150" s="3">
        <f>IF(IF(Y1150&gt;0,$Q$3-$Q$2,$Q$3-Расчет!X1164)&gt;0,IF(Y1150&gt;0,$Q$3-$Q$2,$Q$3-Расчет!X1164),0)</f>
        <v>0</v>
      </c>
      <c r="AB1150" s="3">
        <f t="shared" si="141"/>
        <v>0</v>
      </c>
      <c r="AC1150" s="3">
        <f>IF(IF(AA1150&gt;0,$Q$4-$Q$3,$Q$4-Расчет!X1164)&gt;0,IF(AA1150&gt;0,$Q$4-$Q$3,$Q$4-Расчет!X1164),0)</f>
        <v>0</v>
      </c>
      <c r="AD1150" s="3">
        <f t="shared" si="142"/>
        <v>0</v>
      </c>
      <c r="AE1150" s="3">
        <f>IF(IF(AC1150&gt;0,$Q$5-$Q$4,$Q$5-Расчет!X1164)&gt;0,IF(AC1150&gt;0,$Q$5-$Q$4,$Q$5-Расчет!X1164),0)</f>
        <v>0</v>
      </c>
      <c r="AF1150" s="3">
        <f t="shared" si="143"/>
        <v>0</v>
      </c>
      <c r="AG1150" s="3">
        <f>IF(IF(AE1150&gt;0,$Q$6-$Q$5,$Q$6-Расчет!X1164)&gt;0,IF(AE1150&gt;0,$Q$6-$Q$5,$Q$6-Расчет!X1164),0)</f>
        <v>0</v>
      </c>
      <c r="AH1150" s="3">
        <f t="shared" si="144"/>
        <v>0</v>
      </c>
    </row>
    <row r="1151" spans="1:34" x14ac:dyDescent="0.25">
      <c r="A1151" s="3">
        <f>IF(Расчет!H1165='ФОРМУЛЫ!'!$B$4,Расчет!G1165*Расчет!$N$28,IF(Расчет!H1165='ФОРМУЛЫ!'!$B$5,Расчет!G1165,IF(Расчет!H1165='ФОРМУЛЫ!'!$B$6,Расчет!G1165*Расчет!$O$28,0)))</f>
        <v>0</v>
      </c>
      <c r="B1151" s="3">
        <f>A1151*Расчет!E1165</f>
        <v>0</v>
      </c>
      <c r="C1151" s="3">
        <f>IF(Расчет!J1165='ФОРМУЛЫ!'!$B$3,Расчет!G1165*Расчет!I1165/100,IF(Расчет!J1165='ФОРМУЛЫ!'!$B$4,Расчет!I1165*Расчет!$N$28,IF(Расчет!J1165='ФОРМУЛЫ!'!$B$5,Расчет!I1165,IF(Расчет!J1165='ФОРМУЛЫ!'!$B$6,Расчет!I1165*Расчет!$O$28,0))))</f>
        <v>0</v>
      </c>
      <c r="D1151" s="3">
        <f>C1151*Расчет!E1165</f>
        <v>0</v>
      </c>
      <c r="E1151" s="3">
        <f t="shared" si="137"/>
        <v>0</v>
      </c>
      <c r="F1151" s="3">
        <f>E1151*Расчет!E1165</f>
        <v>0</v>
      </c>
      <c r="G1151" s="3">
        <f>IF(Расчет!M1165="",'ФОРМУЛЫ!'!E1151*(100+Расчет!$M$28)/100,'ФОРМУЛЫ!'!E1151*(100+Расчет!M1165)/100)</f>
        <v>0</v>
      </c>
      <c r="H1151" s="7">
        <f>IF(Расчет!M1165="",ROUND(Расчет!K1165*(1+Расчет!$M$28/100),0),ROUND(Расчет!K1165*(1+Расчет!M1165/100),0))</f>
        <v>0</v>
      </c>
      <c r="I1151" s="7">
        <f>IF(Расчет!M1165="",(Расчет!$M$28+100)/100,(Расчет!M1165+100)/100)</f>
        <v>1.2</v>
      </c>
      <c r="J1151" s="5">
        <f>IF(Расчет!P1165="",IF($O$16=0,'ФОРМУЛЫ!'!H1151,ROUND(Расчет!K1165*'ФОРМУЛЫ!'!I1151+L1151,0)),Расчет!P1165)</f>
        <v>0</v>
      </c>
      <c r="K1151" s="5">
        <f>J1151*Расчет!E1165</f>
        <v>0</v>
      </c>
      <c r="L1151" s="3">
        <f>IF($O$16=0,0,$M$16*(Расчет!K1165/$O$16))</f>
        <v>0</v>
      </c>
      <c r="O1151" s="3">
        <f>IF(Расчет!P1165=0,Расчет!L1165,0)</f>
        <v>0</v>
      </c>
      <c r="P1151" s="12">
        <f t="shared" si="138"/>
        <v>0</v>
      </c>
      <c r="Q1151" s="3">
        <f>IF(Расчет!H1165='ФОРМУЛЫ!'!$B$5,'ФОРМУЛЫ!'!A1151,0)</f>
        <v>0</v>
      </c>
      <c r="R1151" s="3">
        <f>IF(Расчет!H1165='ФОРМУЛЫ!'!$B$4,'ФОРМУЛЫ!'!A1151,0)</f>
        <v>0</v>
      </c>
      <c r="S1151" s="3">
        <f>IF(Расчет!H1165='ФОРМУЛЫ!'!$B$6,'ФОРМУЛЫ!'!A1151,0)</f>
        <v>0</v>
      </c>
      <c r="T1151" s="5">
        <f>ROUND((IF(Расчет!R1165='ФОРМУЛЫ!'!$E$3,(A1151-A1151/1.18),IF(Расчет!R1165='ФОРМУЛЫ!'!$E$4,0,IF(Расчет!R1165='ФОРМУЛЫ!'!$E$5,(A1151-A1151/1.1),X))))*Расчет!E1165,2)</f>
        <v>0</v>
      </c>
      <c r="U1151" s="3">
        <f>ROUND((IF(Расчет!R1165='ФОРМУЛЫ!'!$E$3,(J1151-J1151/1.18),IF(Расчет!R1165='ФОРМУЛЫ!'!$E$4,0,IF(Расчет!R1165='ФОРМУЛЫ!'!$E$5,(J1151-J1151/1.1),X))))*Расчет!E1165,2)</f>
        <v>0</v>
      </c>
      <c r="V1151" s="3">
        <f>ROUND((J1151-J1151/1.18)*Расчет!E1165,2)</f>
        <v>0</v>
      </c>
      <c r="W1151" s="3">
        <f>ROUND(A1151*Расчет!E1165*0.21/365,2)</f>
        <v>0</v>
      </c>
      <c r="X1151" s="3">
        <f t="shared" si="139"/>
        <v>0</v>
      </c>
      <c r="Y1151" s="3">
        <f>IF(($Q$2-Расчет!X1165)&gt;0,($Q$2-Расчет!X1165),0)</f>
        <v>0</v>
      </c>
      <c r="Z1151" s="3">
        <f t="shared" si="140"/>
        <v>0</v>
      </c>
      <c r="AA1151" s="3">
        <f>IF(IF(Y1151&gt;0,$Q$3-$Q$2,$Q$3-Расчет!X1165)&gt;0,IF(Y1151&gt;0,$Q$3-$Q$2,$Q$3-Расчет!X1165),0)</f>
        <v>0</v>
      </c>
      <c r="AB1151" s="3">
        <f t="shared" si="141"/>
        <v>0</v>
      </c>
      <c r="AC1151" s="3">
        <f>IF(IF(AA1151&gt;0,$Q$4-$Q$3,$Q$4-Расчет!X1165)&gt;0,IF(AA1151&gt;0,$Q$4-$Q$3,$Q$4-Расчет!X1165),0)</f>
        <v>0</v>
      </c>
      <c r="AD1151" s="3">
        <f t="shared" si="142"/>
        <v>0</v>
      </c>
      <c r="AE1151" s="3">
        <f>IF(IF(AC1151&gt;0,$Q$5-$Q$4,$Q$5-Расчет!X1165)&gt;0,IF(AC1151&gt;0,$Q$5-$Q$4,$Q$5-Расчет!X1165),0)</f>
        <v>0</v>
      </c>
      <c r="AF1151" s="3">
        <f t="shared" si="143"/>
        <v>0</v>
      </c>
      <c r="AG1151" s="3">
        <f>IF(IF(AE1151&gt;0,$Q$6-$Q$5,$Q$6-Расчет!X1165)&gt;0,IF(AE1151&gt;0,$Q$6-$Q$5,$Q$6-Расчет!X1165),0)</f>
        <v>0</v>
      </c>
      <c r="AH1151" s="3">
        <f t="shared" si="144"/>
        <v>0</v>
      </c>
    </row>
    <row r="1152" spans="1:34" x14ac:dyDescent="0.25">
      <c r="A1152" s="3">
        <f>IF(Расчет!H1166='ФОРМУЛЫ!'!$B$4,Расчет!G1166*Расчет!$N$28,IF(Расчет!H1166='ФОРМУЛЫ!'!$B$5,Расчет!G1166,IF(Расчет!H1166='ФОРМУЛЫ!'!$B$6,Расчет!G1166*Расчет!$O$28,0)))</f>
        <v>0</v>
      </c>
      <c r="B1152" s="3">
        <f>A1152*Расчет!E1166</f>
        <v>0</v>
      </c>
      <c r="C1152" s="3">
        <f>IF(Расчет!J1166='ФОРМУЛЫ!'!$B$3,Расчет!G1166*Расчет!I1166/100,IF(Расчет!J1166='ФОРМУЛЫ!'!$B$4,Расчет!I1166*Расчет!$N$28,IF(Расчет!J1166='ФОРМУЛЫ!'!$B$5,Расчет!I1166,IF(Расчет!J1166='ФОРМУЛЫ!'!$B$6,Расчет!I1166*Расчет!$O$28,0))))</f>
        <v>0</v>
      </c>
      <c r="D1152" s="3">
        <f>C1152*Расчет!E1166</f>
        <v>0</v>
      </c>
      <c r="E1152" s="3">
        <f t="shared" si="137"/>
        <v>0</v>
      </c>
      <c r="F1152" s="3">
        <f>E1152*Расчет!E1166</f>
        <v>0</v>
      </c>
      <c r="G1152" s="3">
        <f>IF(Расчет!M1166="",'ФОРМУЛЫ!'!E1152*(100+Расчет!$M$28)/100,'ФОРМУЛЫ!'!E1152*(100+Расчет!M1166)/100)</f>
        <v>0</v>
      </c>
      <c r="H1152" s="7">
        <f>IF(Расчет!M1166="",ROUND(Расчет!K1166*(1+Расчет!$M$28/100),0),ROUND(Расчет!K1166*(1+Расчет!M1166/100),0))</f>
        <v>0</v>
      </c>
      <c r="I1152" s="7">
        <f>IF(Расчет!M1166="",(Расчет!$M$28+100)/100,(Расчет!M1166+100)/100)</f>
        <v>1.2</v>
      </c>
      <c r="J1152" s="5">
        <f>IF(Расчет!P1166="",IF($O$16=0,'ФОРМУЛЫ!'!H1152,ROUND(Расчет!K1166*'ФОРМУЛЫ!'!I1152+L1152,0)),Расчет!P1166)</f>
        <v>0</v>
      </c>
      <c r="K1152" s="5">
        <f>J1152*Расчет!E1166</f>
        <v>0</v>
      </c>
      <c r="L1152" s="3">
        <f>IF($O$16=0,0,$M$16*(Расчет!K1166/$O$16))</f>
        <v>0</v>
      </c>
      <c r="O1152" s="3">
        <f>IF(Расчет!P1166=0,Расчет!L1166,0)</f>
        <v>0</v>
      </c>
      <c r="P1152" s="12">
        <f t="shared" si="138"/>
        <v>0</v>
      </c>
      <c r="Q1152" s="3">
        <f>IF(Расчет!H1166='ФОРМУЛЫ!'!$B$5,'ФОРМУЛЫ!'!A1152,0)</f>
        <v>0</v>
      </c>
      <c r="R1152" s="3">
        <f>IF(Расчет!H1166='ФОРМУЛЫ!'!$B$4,'ФОРМУЛЫ!'!A1152,0)</f>
        <v>0</v>
      </c>
      <c r="S1152" s="3">
        <f>IF(Расчет!H1166='ФОРМУЛЫ!'!$B$6,'ФОРМУЛЫ!'!A1152,0)</f>
        <v>0</v>
      </c>
      <c r="T1152" s="5">
        <f>ROUND((IF(Расчет!R1166='ФОРМУЛЫ!'!$E$3,(A1152-A1152/1.18),IF(Расчет!R1166='ФОРМУЛЫ!'!$E$4,0,IF(Расчет!R1166='ФОРМУЛЫ!'!$E$5,(A1152-A1152/1.1),X))))*Расчет!E1166,2)</f>
        <v>0</v>
      </c>
      <c r="U1152" s="3">
        <f>ROUND((IF(Расчет!R1166='ФОРМУЛЫ!'!$E$3,(J1152-J1152/1.18),IF(Расчет!R1166='ФОРМУЛЫ!'!$E$4,0,IF(Расчет!R1166='ФОРМУЛЫ!'!$E$5,(J1152-J1152/1.1),X))))*Расчет!E1166,2)</f>
        <v>0</v>
      </c>
      <c r="V1152" s="3">
        <f>ROUND((J1152-J1152/1.18)*Расчет!E1166,2)</f>
        <v>0</v>
      </c>
      <c r="W1152" s="3">
        <f>ROUND(A1152*Расчет!E1166*0.21/365,2)</f>
        <v>0</v>
      </c>
      <c r="X1152" s="3">
        <f t="shared" si="139"/>
        <v>0</v>
      </c>
      <c r="Y1152" s="3">
        <f>IF(($Q$2-Расчет!X1166)&gt;0,($Q$2-Расчет!X1166),0)</f>
        <v>0</v>
      </c>
      <c r="Z1152" s="3">
        <f t="shared" si="140"/>
        <v>0</v>
      </c>
      <c r="AA1152" s="3">
        <f>IF(IF(Y1152&gt;0,$Q$3-$Q$2,$Q$3-Расчет!X1166)&gt;0,IF(Y1152&gt;0,$Q$3-$Q$2,$Q$3-Расчет!X1166),0)</f>
        <v>0</v>
      </c>
      <c r="AB1152" s="3">
        <f t="shared" si="141"/>
        <v>0</v>
      </c>
      <c r="AC1152" s="3">
        <f>IF(IF(AA1152&gt;0,$Q$4-$Q$3,$Q$4-Расчет!X1166)&gt;0,IF(AA1152&gt;0,$Q$4-$Q$3,$Q$4-Расчет!X1166),0)</f>
        <v>0</v>
      </c>
      <c r="AD1152" s="3">
        <f t="shared" si="142"/>
        <v>0</v>
      </c>
      <c r="AE1152" s="3">
        <f>IF(IF(AC1152&gt;0,$Q$5-$Q$4,$Q$5-Расчет!X1166)&gt;0,IF(AC1152&gt;0,$Q$5-$Q$4,$Q$5-Расчет!X1166),0)</f>
        <v>0</v>
      </c>
      <c r="AF1152" s="3">
        <f t="shared" si="143"/>
        <v>0</v>
      </c>
      <c r="AG1152" s="3">
        <f>IF(IF(AE1152&gt;0,$Q$6-$Q$5,$Q$6-Расчет!X1166)&gt;0,IF(AE1152&gt;0,$Q$6-$Q$5,$Q$6-Расчет!X1166),0)</f>
        <v>0</v>
      </c>
      <c r="AH1152" s="3">
        <f t="shared" si="144"/>
        <v>0</v>
      </c>
    </row>
    <row r="1153" spans="1:34" x14ac:dyDescent="0.25">
      <c r="A1153" s="3">
        <f>IF(Расчет!H1167='ФОРМУЛЫ!'!$B$4,Расчет!G1167*Расчет!$N$28,IF(Расчет!H1167='ФОРМУЛЫ!'!$B$5,Расчет!G1167,IF(Расчет!H1167='ФОРМУЛЫ!'!$B$6,Расчет!G1167*Расчет!$O$28,0)))</f>
        <v>0</v>
      </c>
      <c r="B1153" s="3">
        <f>A1153*Расчет!E1167</f>
        <v>0</v>
      </c>
      <c r="C1153" s="3">
        <f>IF(Расчет!J1167='ФОРМУЛЫ!'!$B$3,Расчет!G1167*Расчет!I1167/100,IF(Расчет!J1167='ФОРМУЛЫ!'!$B$4,Расчет!I1167*Расчет!$N$28,IF(Расчет!J1167='ФОРМУЛЫ!'!$B$5,Расчет!I1167,IF(Расчет!J1167='ФОРМУЛЫ!'!$B$6,Расчет!I1167*Расчет!$O$28,0))))</f>
        <v>0</v>
      </c>
      <c r="D1153" s="3">
        <f>C1153*Расчет!E1167</f>
        <v>0</v>
      </c>
      <c r="E1153" s="3">
        <f t="shared" si="137"/>
        <v>0</v>
      </c>
      <c r="F1153" s="3">
        <f>E1153*Расчет!E1167</f>
        <v>0</v>
      </c>
      <c r="G1153" s="3">
        <f>IF(Расчет!M1167="",'ФОРМУЛЫ!'!E1153*(100+Расчет!$M$28)/100,'ФОРМУЛЫ!'!E1153*(100+Расчет!M1167)/100)</f>
        <v>0</v>
      </c>
      <c r="H1153" s="7">
        <f>IF(Расчет!M1167="",ROUND(Расчет!K1167*(1+Расчет!$M$28/100),0),ROUND(Расчет!K1167*(1+Расчет!M1167/100),0))</f>
        <v>0</v>
      </c>
      <c r="I1153" s="7">
        <f>IF(Расчет!M1167="",(Расчет!$M$28+100)/100,(Расчет!M1167+100)/100)</f>
        <v>1.2</v>
      </c>
      <c r="J1153" s="5">
        <f>IF(Расчет!P1167="",IF($O$16=0,'ФОРМУЛЫ!'!H1153,ROUND(Расчет!K1167*'ФОРМУЛЫ!'!I1153+L1153,0)),Расчет!P1167)</f>
        <v>0</v>
      </c>
      <c r="K1153" s="5">
        <f>J1153*Расчет!E1167</f>
        <v>0</v>
      </c>
      <c r="L1153" s="3">
        <f>IF($O$16=0,0,$M$16*(Расчет!K1167/$O$16))</f>
        <v>0</v>
      </c>
      <c r="O1153" s="3">
        <f>IF(Расчет!P1167=0,Расчет!L1167,0)</f>
        <v>0</v>
      </c>
      <c r="P1153" s="12">
        <f t="shared" si="138"/>
        <v>0</v>
      </c>
      <c r="Q1153" s="3">
        <f>IF(Расчет!H1167='ФОРМУЛЫ!'!$B$5,'ФОРМУЛЫ!'!A1153,0)</f>
        <v>0</v>
      </c>
      <c r="R1153" s="3">
        <f>IF(Расчет!H1167='ФОРМУЛЫ!'!$B$4,'ФОРМУЛЫ!'!A1153,0)</f>
        <v>0</v>
      </c>
      <c r="S1153" s="3">
        <f>IF(Расчет!H1167='ФОРМУЛЫ!'!$B$6,'ФОРМУЛЫ!'!A1153,0)</f>
        <v>0</v>
      </c>
      <c r="T1153" s="5">
        <f>ROUND((IF(Расчет!R1167='ФОРМУЛЫ!'!$E$3,(A1153-A1153/1.18),IF(Расчет!R1167='ФОРМУЛЫ!'!$E$4,0,IF(Расчет!R1167='ФОРМУЛЫ!'!$E$5,(A1153-A1153/1.1),X))))*Расчет!E1167,2)</f>
        <v>0</v>
      </c>
      <c r="U1153" s="3">
        <f>ROUND((IF(Расчет!R1167='ФОРМУЛЫ!'!$E$3,(J1153-J1153/1.18),IF(Расчет!R1167='ФОРМУЛЫ!'!$E$4,0,IF(Расчет!R1167='ФОРМУЛЫ!'!$E$5,(J1153-J1153/1.1),X))))*Расчет!E1167,2)</f>
        <v>0</v>
      </c>
      <c r="V1153" s="3">
        <f>ROUND((J1153-J1153/1.18)*Расчет!E1167,2)</f>
        <v>0</v>
      </c>
      <c r="W1153" s="3">
        <f>ROUND(A1153*Расчет!E1167*0.21/365,2)</f>
        <v>0</v>
      </c>
      <c r="X1153" s="3">
        <f t="shared" si="139"/>
        <v>0</v>
      </c>
      <c r="Y1153" s="3">
        <f>IF(($Q$2-Расчет!X1167)&gt;0,($Q$2-Расчет!X1167),0)</f>
        <v>0</v>
      </c>
      <c r="Z1153" s="3">
        <f t="shared" si="140"/>
        <v>0</v>
      </c>
      <c r="AA1153" s="3">
        <f>IF(IF(Y1153&gt;0,$Q$3-$Q$2,$Q$3-Расчет!X1167)&gt;0,IF(Y1153&gt;0,$Q$3-$Q$2,$Q$3-Расчет!X1167),0)</f>
        <v>0</v>
      </c>
      <c r="AB1153" s="3">
        <f t="shared" si="141"/>
        <v>0</v>
      </c>
      <c r="AC1153" s="3">
        <f>IF(IF(AA1153&gt;0,$Q$4-$Q$3,$Q$4-Расчет!X1167)&gt;0,IF(AA1153&gt;0,$Q$4-$Q$3,$Q$4-Расчет!X1167),0)</f>
        <v>0</v>
      </c>
      <c r="AD1153" s="3">
        <f t="shared" si="142"/>
        <v>0</v>
      </c>
      <c r="AE1153" s="3">
        <f>IF(IF(AC1153&gt;0,$Q$5-$Q$4,$Q$5-Расчет!X1167)&gt;0,IF(AC1153&gt;0,$Q$5-$Q$4,$Q$5-Расчет!X1167),0)</f>
        <v>0</v>
      </c>
      <c r="AF1153" s="3">
        <f t="shared" si="143"/>
        <v>0</v>
      </c>
      <c r="AG1153" s="3">
        <f>IF(IF(AE1153&gt;0,$Q$6-$Q$5,$Q$6-Расчет!X1167)&gt;0,IF(AE1153&gt;0,$Q$6-$Q$5,$Q$6-Расчет!X1167),0)</f>
        <v>0</v>
      </c>
      <c r="AH1153" s="3">
        <f t="shared" si="144"/>
        <v>0</v>
      </c>
    </row>
    <row r="1154" spans="1:34" x14ac:dyDescent="0.25">
      <c r="A1154" s="3">
        <f>IF(Расчет!H1168='ФОРМУЛЫ!'!$B$4,Расчет!G1168*Расчет!$N$28,IF(Расчет!H1168='ФОРМУЛЫ!'!$B$5,Расчет!G1168,IF(Расчет!H1168='ФОРМУЛЫ!'!$B$6,Расчет!G1168*Расчет!$O$28,0)))</f>
        <v>0</v>
      </c>
      <c r="B1154" s="3">
        <f>A1154*Расчет!E1168</f>
        <v>0</v>
      </c>
      <c r="C1154" s="3">
        <f>IF(Расчет!J1168='ФОРМУЛЫ!'!$B$3,Расчет!G1168*Расчет!I1168/100,IF(Расчет!J1168='ФОРМУЛЫ!'!$B$4,Расчет!I1168*Расчет!$N$28,IF(Расчет!J1168='ФОРМУЛЫ!'!$B$5,Расчет!I1168,IF(Расчет!J1168='ФОРМУЛЫ!'!$B$6,Расчет!I1168*Расчет!$O$28,0))))</f>
        <v>0</v>
      </c>
      <c r="D1154" s="3">
        <f>C1154*Расчет!E1168</f>
        <v>0</v>
      </c>
      <c r="E1154" s="3">
        <f t="shared" si="137"/>
        <v>0</v>
      </c>
      <c r="F1154" s="3">
        <f>E1154*Расчет!E1168</f>
        <v>0</v>
      </c>
      <c r="G1154" s="3">
        <f>IF(Расчет!M1168="",'ФОРМУЛЫ!'!E1154*(100+Расчет!$M$28)/100,'ФОРМУЛЫ!'!E1154*(100+Расчет!M1168)/100)</f>
        <v>0</v>
      </c>
      <c r="H1154" s="7">
        <f>IF(Расчет!M1168="",ROUND(Расчет!K1168*(1+Расчет!$M$28/100),0),ROUND(Расчет!K1168*(1+Расчет!M1168/100),0))</f>
        <v>0</v>
      </c>
      <c r="I1154" s="7">
        <f>IF(Расчет!M1168="",(Расчет!$M$28+100)/100,(Расчет!M1168+100)/100)</f>
        <v>1.2</v>
      </c>
      <c r="J1154" s="5">
        <f>IF(Расчет!P1168="",IF($O$16=0,'ФОРМУЛЫ!'!H1154,ROUND(Расчет!K1168*'ФОРМУЛЫ!'!I1154+L1154,0)),Расчет!P1168)</f>
        <v>0</v>
      </c>
      <c r="K1154" s="5">
        <f>J1154*Расчет!E1168</f>
        <v>0</v>
      </c>
      <c r="L1154" s="3">
        <f>IF($O$16=0,0,$M$16*(Расчет!K1168/$O$16))</f>
        <v>0</v>
      </c>
      <c r="O1154" s="3">
        <f>IF(Расчет!P1168=0,Расчет!L1168,0)</f>
        <v>0</v>
      </c>
      <c r="P1154" s="12">
        <f t="shared" si="138"/>
        <v>0</v>
      </c>
      <c r="Q1154" s="3">
        <f>IF(Расчет!H1168='ФОРМУЛЫ!'!$B$5,'ФОРМУЛЫ!'!A1154,0)</f>
        <v>0</v>
      </c>
      <c r="R1154" s="3">
        <f>IF(Расчет!H1168='ФОРМУЛЫ!'!$B$4,'ФОРМУЛЫ!'!A1154,0)</f>
        <v>0</v>
      </c>
      <c r="S1154" s="3">
        <f>IF(Расчет!H1168='ФОРМУЛЫ!'!$B$6,'ФОРМУЛЫ!'!A1154,0)</f>
        <v>0</v>
      </c>
      <c r="T1154" s="5">
        <f>ROUND((IF(Расчет!R1168='ФОРМУЛЫ!'!$E$3,(A1154-A1154/1.18),IF(Расчет!R1168='ФОРМУЛЫ!'!$E$4,0,IF(Расчет!R1168='ФОРМУЛЫ!'!$E$5,(A1154-A1154/1.1),X))))*Расчет!E1168,2)</f>
        <v>0</v>
      </c>
      <c r="U1154" s="3">
        <f>ROUND((IF(Расчет!R1168='ФОРМУЛЫ!'!$E$3,(J1154-J1154/1.18),IF(Расчет!R1168='ФОРМУЛЫ!'!$E$4,0,IF(Расчет!R1168='ФОРМУЛЫ!'!$E$5,(J1154-J1154/1.1),X))))*Расчет!E1168,2)</f>
        <v>0</v>
      </c>
      <c r="V1154" s="3">
        <f>ROUND((J1154-J1154/1.18)*Расчет!E1168,2)</f>
        <v>0</v>
      </c>
      <c r="W1154" s="3">
        <f>ROUND(A1154*Расчет!E1168*0.21/365,2)</f>
        <v>0</v>
      </c>
      <c r="X1154" s="3">
        <f t="shared" si="139"/>
        <v>0</v>
      </c>
      <c r="Y1154" s="3">
        <f>IF(($Q$2-Расчет!X1168)&gt;0,($Q$2-Расчет!X1168),0)</f>
        <v>0</v>
      </c>
      <c r="Z1154" s="3">
        <f t="shared" si="140"/>
        <v>0</v>
      </c>
      <c r="AA1154" s="3">
        <f>IF(IF(Y1154&gt;0,$Q$3-$Q$2,$Q$3-Расчет!X1168)&gt;0,IF(Y1154&gt;0,$Q$3-$Q$2,$Q$3-Расчет!X1168),0)</f>
        <v>0</v>
      </c>
      <c r="AB1154" s="3">
        <f t="shared" si="141"/>
        <v>0</v>
      </c>
      <c r="AC1154" s="3">
        <f>IF(IF(AA1154&gt;0,$Q$4-$Q$3,$Q$4-Расчет!X1168)&gt;0,IF(AA1154&gt;0,$Q$4-$Q$3,$Q$4-Расчет!X1168),0)</f>
        <v>0</v>
      </c>
      <c r="AD1154" s="3">
        <f t="shared" si="142"/>
        <v>0</v>
      </c>
      <c r="AE1154" s="3">
        <f>IF(IF(AC1154&gt;0,$Q$5-$Q$4,$Q$5-Расчет!X1168)&gt;0,IF(AC1154&gt;0,$Q$5-$Q$4,$Q$5-Расчет!X1168),0)</f>
        <v>0</v>
      </c>
      <c r="AF1154" s="3">
        <f t="shared" si="143"/>
        <v>0</v>
      </c>
      <c r="AG1154" s="3">
        <f>IF(IF(AE1154&gt;0,$Q$6-$Q$5,$Q$6-Расчет!X1168)&gt;0,IF(AE1154&gt;0,$Q$6-$Q$5,$Q$6-Расчет!X1168),0)</f>
        <v>0</v>
      </c>
      <c r="AH1154" s="3">
        <f t="shared" si="144"/>
        <v>0</v>
      </c>
    </row>
    <row r="1155" spans="1:34" x14ac:dyDescent="0.25">
      <c r="A1155" s="3">
        <f>IF(Расчет!H1169='ФОРМУЛЫ!'!$B$4,Расчет!G1169*Расчет!$N$28,IF(Расчет!H1169='ФОРМУЛЫ!'!$B$5,Расчет!G1169,IF(Расчет!H1169='ФОРМУЛЫ!'!$B$6,Расчет!G1169*Расчет!$O$28,0)))</f>
        <v>0</v>
      </c>
      <c r="B1155" s="3">
        <f>A1155*Расчет!E1169</f>
        <v>0</v>
      </c>
      <c r="C1155" s="3">
        <f>IF(Расчет!J1169='ФОРМУЛЫ!'!$B$3,Расчет!G1169*Расчет!I1169/100,IF(Расчет!J1169='ФОРМУЛЫ!'!$B$4,Расчет!I1169*Расчет!$N$28,IF(Расчет!J1169='ФОРМУЛЫ!'!$B$5,Расчет!I1169,IF(Расчет!J1169='ФОРМУЛЫ!'!$B$6,Расчет!I1169*Расчет!$O$28,0))))</f>
        <v>0</v>
      </c>
      <c r="D1155" s="3">
        <f>C1155*Расчет!E1169</f>
        <v>0</v>
      </c>
      <c r="E1155" s="3">
        <f t="shared" si="137"/>
        <v>0</v>
      </c>
      <c r="F1155" s="3">
        <f>E1155*Расчет!E1169</f>
        <v>0</v>
      </c>
      <c r="G1155" s="3">
        <f>IF(Расчет!M1169="",'ФОРМУЛЫ!'!E1155*(100+Расчет!$M$28)/100,'ФОРМУЛЫ!'!E1155*(100+Расчет!M1169)/100)</f>
        <v>0</v>
      </c>
      <c r="H1155" s="7">
        <f>IF(Расчет!M1169="",ROUND(Расчет!K1169*(1+Расчет!$M$28/100),0),ROUND(Расчет!K1169*(1+Расчет!M1169/100),0))</f>
        <v>0</v>
      </c>
      <c r="I1155" s="7">
        <f>IF(Расчет!M1169="",(Расчет!$M$28+100)/100,(Расчет!M1169+100)/100)</f>
        <v>1.2</v>
      </c>
      <c r="J1155" s="5">
        <f>IF(Расчет!P1169="",IF($O$16=0,'ФОРМУЛЫ!'!H1155,ROUND(Расчет!K1169*'ФОРМУЛЫ!'!I1155+L1155,0)),Расчет!P1169)</f>
        <v>0</v>
      </c>
      <c r="K1155" s="5">
        <f>J1155*Расчет!E1169</f>
        <v>0</v>
      </c>
      <c r="L1155" s="3">
        <f>IF($O$16=0,0,$M$16*(Расчет!K1169/$O$16))</f>
        <v>0</v>
      </c>
      <c r="O1155" s="3">
        <f>IF(Расчет!P1169=0,Расчет!L1169,0)</f>
        <v>0</v>
      </c>
      <c r="P1155" s="12">
        <f t="shared" si="138"/>
        <v>0</v>
      </c>
      <c r="Q1155" s="3">
        <f>IF(Расчет!H1169='ФОРМУЛЫ!'!$B$5,'ФОРМУЛЫ!'!A1155,0)</f>
        <v>0</v>
      </c>
      <c r="R1155" s="3">
        <f>IF(Расчет!H1169='ФОРМУЛЫ!'!$B$4,'ФОРМУЛЫ!'!A1155,0)</f>
        <v>0</v>
      </c>
      <c r="S1155" s="3">
        <f>IF(Расчет!H1169='ФОРМУЛЫ!'!$B$6,'ФОРМУЛЫ!'!A1155,0)</f>
        <v>0</v>
      </c>
      <c r="T1155" s="5">
        <f>ROUND((IF(Расчет!R1169='ФОРМУЛЫ!'!$E$3,(A1155-A1155/1.18),IF(Расчет!R1169='ФОРМУЛЫ!'!$E$4,0,IF(Расчет!R1169='ФОРМУЛЫ!'!$E$5,(A1155-A1155/1.1),X))))*Расчет!E1169,2)</f>
        <v>0</v>
      </c>
      <c r="U1155" s="3">
        <f>ROUND((IF(Расчет!R1169='ФОРМУЛЫ!'!$E$3,(J1155-J1155/1.18),IF(Расчет!R1169='ФОРМУЛЫ!'!$E$4,0,IF(Расчет!R1169='ФОРМУЛЫ!'!$E$5,(J1155-J1155/1.1),X))))*Расчет!E1169,2)</f>
        <v>0</v>
      </c>
      <c r="V1155" s="3">
        <f>ROUND((J1155-J1155/1.18)*Расчет!E1169,2)</f>
        <v>0</v>
      </c>
      <c r="W1155" s="3">
        <f>ROUND(A1155*Расчет!E1169*0.21/365,2)</f>
        <v>0</v>
      </c>
      <c r="X1155" s="3">
        <f t="shared" si="139"/>
        <v>0</v>
      </c>
      <c r="Y1155" s="3">
        <f>IF(($Q$2-Расчет!X1169)&gt;0,($Q$2-Расчет!X1169),0)</f>
        <v>0</v>
      </c>
      <c r="Z1155" s="3">
        <f t="shared" si="140"/>
        <v>0</v>
      </c>
      <c r="AA1155" s="3">
        <f>IF(IF(Y1155&gt;0,$Q$3-$Q$2,$Q$3-Расчет!X1169)&gt;0,IF(Y1155&gt;0,$Q$3-$Q$2,$Q$3-Расчет!X1169),0)</f>
        <v>0</v>
      </c>
      <c r="AB1155" s="3">
        <f t="shared" si="141"/>
        <v>0</v>
      </c>
      <c r="AC1155" s="3">
        <f>IF(IF(AA1155&gt;0,$Q$4-$Q$3,$Q$4-Расчет!X1169)&gt;0,IF(AA1155&gt;0,$Q$4-$Q$3,$Q$4-Расчет!X1169),0)</f>
        <v>0</v>
      </c>
      <c r="AD1155" s="3">
        <f t="shared" si="142"/>
        <v>0</v>
      </c>
      <c r="AE1155" s="3">
        <f>IF(IF(AC1155&gt;0,$Q$5-$Q$4,$Q$5-Расчет!X1169)&gt;0,IF(AC1155&gt;0,$Q$5-$Q$4,$Q$5-Расчет!X1169),0)</f>
        <v>0</v>
      </c>
      <c r="AF1155" s="3">
        <f t="shared" si="143"/>
        <v>0</v>
      </c>
      <c r="AG1155" s="3">
        <f>IF(IF(AE1155&gt;0,$Q$6-$Q$5,$Q$6-Расчет!X1169)&gt;0,IF(AE1155&gt;0,$Q$6-$Q$5,$Q$6-Расчет!X1169),0)</f>
        <v>0</v>
      </c>
      <c r="AH1155" s="3">
        <f t="shared" si="144"/>
        <v>0</v>
      </c>
    </row>
    <row r="1156" spans="1:34" x14ac:dyDescent="0.25">
      <c r="A1156" s="3">
        <f>IF(Расчет!H1170='ФОРМУЛЫ!'!$B$4,Расчет!G1170*Расчет!$N$28,IF(Расчет!H1170='ФОРМУЛЫ!'!$B$5,Расчет!G1170,IF(Расчет!H1170='ФОРМУЛЫ!'!$B$6,Расчет!G1170*Расчет!$O$28,0)))</f>
        <v>0</v>
      </c>
      <c r="B1156" s="3">
        <f>A1156*Расчет!E1170</f>
        <v>0</v>
      </c>
      <c r="C1156" s="3">
        <f>IF(Расчет!J1170='ФОРМУЛЫ!'!$B$3,Расчет!G1170*Расчет!I1170/100,IF(Расчет!J1170='ФОРМУЛЫ!'!$B$4,Расчет!I1170*Расчет!$N$28,IF(Расчет!J1170='ФОРМУЛЫ!'!$B$5,Расчет!I1170,IF(Расчет!J1170='ФОРМУЛЫ!'!$B$6,Расчет!I1170*Расчет!$O$28,0))))</f>
        <v>0</v>
      </c>
      <c r="D1156" s="3">
        <f>C1156*Расчет!E1170</f>
        <v>0</v>
      </c>
      <c r="E1156" s="3">
        <f t="shared" si="137"/>
        <v>0</v>
      </c>
      <c r="F1156" s="3">
        <f>E1156*Расчет!E1170</f>
        <v>0</v>
      </c>
      <c r="G1156" s="3">
        <f>IF(Расчет!M1170="",'ФОРМУЛЫ!'!E1156*(100+Расчет!$M$28)/100,'ФОРМУЛЫ!'!E1156*(100+Расчет!M1170)/100)</f>
        <v>0</v>
      </c>
      <c r="H1156" s="7">
        <f>IF(Расчет!M1170="",ROUND(Расчет!K1170*(1+Расчет!$M$28/100),0),ROUND(Расчет!K1170*(1+Расчет!M1170/100),0))</f>
        <v>0</v>
      </c>
      <c r="I1156" s="7">
        <f>IF(Расчет!M1170="",(Расчет!$M$28+100)/100,(Расчет!M1170+100)/100)</f>
        <v>1.2</v>
      </c>
      <c r="J1156" s="5">
        <f>IF(Расчет!P1170="",IF($O$16=0,'ФОРМУЛЫ!'!H1156,ROUND(Расчет!K1170*'ФОРМУЛЫ!'!I1156+L1156,0)),Расчет!P1170)</f>
        <v>0</v>
      </c>
      <c r="K1156" s="5">
        <f>J1156*Расчет!E1170</f>
        <v>0</v>
      </c>
      <c r="L1156" s="3">
        <f>IF($O$16=0,0,$M$16*(Расчет!K1170/$O$16))</f>
        <v>0</v>
      </c>
      <c r="O1156" s="3">
        <f>IF(Расчет!P1170=0,Расчет!L1170,0)</f>
        <v>0</v>
      </c>
      <c r="P1156" s="12">
        <f t="shared" si="138"/>
        <v>0</v>
      </c>
      <c r="Q1156" s="3">
        <f>IF(Расчет!H1170='ФОРМУЛЫ!'!$B$5,'ФОРМУЛЫ!'!A1156,0)</f>
        <v>0</v>
      </c>
      <c r="R1156" s="3">
        <f>IF(Расчет!H1170='ФОРМУЛЫ!'!$B$4,'ФОРМУЛЫ!'!A1156,0)</f>
        <v>0</v>
      </c>
      <c r="S1156" s="3">
        <f>IF(Расчет!H1170='ФОРМУЛЫ!'!$B$6,'ФОРМУЛЫ!'!A1156,0)</f>
        <v>0</v>
      </c>
      <c r="T1156" s="5">
        <f>ROUND((IF(Расчет!R1170='ФОРМУЛЫ!'!$E$3,(A1156-A1156/1.18),IF(Расчет!R1170='ФОРМУЛЫ!'!$E$4,0,IF(Расчет!R1170='ФОРМУЛЫ!'!$E$5,(A1156-A1156/1.1),X))))*Расчет!E1170,2)</f>
        <v>0</v>
      </c>
      <c r="U1156" s="3">
        <f>ROUND((IF(Расчет!R1170='ФОРМУЛЫ!'!$E$3,(J1156-J1156/1.18),IF(Расчет!R1170='ФОРМУЛЫ!'!$E$4,0,IF(Расчет!R1170='ФОРМУЛЫ!'!$E$5,(J1156-J1156/1.1),X))))*Расчет!E1170,2)</f>
        <v>0</v>
      </c>
      <c r="V1156" s="3">
        <f>ROUND((J1156-J1156/1.18)*Расчет!E1170,2)</f>
        <v>0</v>
      </c>
      <c r="W1156" s="3">
        <f>ROUND(A1156*Расчет!E1170*0.21/365,2)</f>
        <v>0</v>
      </c>
      <c r="X1156" s="3">
        <f t="shared" si="139"/>
        <v>0</v>
      </c>
      <c r="Y1156" s="3">
        <f>IF(($Q$2-Расчет!X1170)&gt;0,($Q$2-Расчет!X1170),0)</f>
        <v>0</v>
      </c>
      <c r="Z1156" s="3">
        <f t="shared" si="140"/>
        <v>0</v>
      </c>
      <c r="AA1156" s="3">
        <f>IF(IF(Y1156&gt;0,$Q$3-$Q$2,$Q$3-Расчет!X1170)&gt;0,IF(Y1156&gt;0,$Q$3-$Q$2,$Q$3-Расчет!X1170),0)</f>
        <v>0</v>
      </c>
      <c r="AB1156" s="3">
        <f t="shared" si="141"/>
        <v>0</v>
      </c>
      <c r="AC1156" s="3">
        <f>IF(IF(AA1156&gt;0,$Q$4-$Q$3,$Q$4-Расчет!X1170)&gt;0,IF(AA1156&gt;0,$Q$4-$Q$3,$Q$4-Расчет!X1170),0)</f>
        <v>0</v>
      </c>
      <c r="AD1156" s="3">
        <f t="shared" si="142"/>
        <v>0</v>
      </c>
      <c r="AE1156" s="3">
        <f>IF(IF(AC1156&gt;0,$Q$5-$Q$4,$Q$5-Расчет!X1170)&gt;0,IF(AC1156&gt;0,$Q$5-$Q$4,$Q$5-Расчет!X1170),0)</f>
        <v>0</v>
      </c>
      <c r="AF1156" s="3">
        <f t="shared" si="143"/>
        <v>0</v>
      </c>
      <c r="AG1156" s="3">
        <f>IF(IF(AE1156&gt;0,$Q$6-$Q$5,$Q$6-Расчет!X1170)&gt;0,IF(AE1156&gt;0,$Q$6-$Q$5,$Q$6-Расчет!X1170),0)</f>
        <v>0</v>
      </c>
      <c r="AH1156" s="3">
        <f t="shared" si="144"/>
        <v>0</v>
      </c>
    </row>
    <row r="1157" spans="1:34" x14ac:dyDescent="0.25">
      <c r="A1157" s="3">
        <f>IF(Расчет!H1171='ФОРМУЛЫ!'!$B$4,Расчет!G1171*Расчет!$N$28,IF(Расчет!H1171='ФОРМУЛЫ!'!$B$5,Расчет!G1171,IF(Расчет!H1171='ФОРМУЛЫ!'!$B$6,Расчет!G1171*Расчет!$O$28,0)))</f>
        <v>0</v>
      </c>
      <c r="B1157" s="3">
        <f>A1157*Расчет!E1171</f>
        <v>0</v>
      </c>
      <c r="C1157" s="3">
        <f>IF(Расчет!J1171='ФОРМУЛЫ!'!$B$3,Расчет!G1171*Расчет!I1171/100,IF(Расчет!J1171='ФОРМУЛЫ!'!$B$4,Расчет!I1171*Расчет!$N$28,IF(Расчет!J1171='ФОРМУЛЫ!'!$B$5,Расчет!I1171,IF(Расчет!J1171='ФОРМУЛЫ!'!$B$6,Расчет!I1171*Расчет!$O$28,0))))</f>
        <v>0</v>
      </c>
      <c r="D1157" s="3">
        <f>C1157*Расчет!E1171</f>
        <v>0</v>
      </c>
      <c r="E1157" s="3">
        <f t="shared" si="137"/>
        <v>0</v>
      </c>
      <c r="F1157" s="3">
        <f>E1157*Расчет!E1171</f>
        <v>0</v>
      </c>
      <c r="G1157" s="3">
        <f>IF(Расчет!M1171="",'ФОРМУЛЫ!'!E1157*(100+Расчет!$M$28)/100,'ФОРМУЛЫ!'!E1157*(100+Расчет!M1171)/100)</f>
        <v>0</v>
      </c>
      <c r="H1157" s="7">
        <f>IF(Расчет!M1171="",ROUND(Расчет!K1171*(1+Расчет!$M$28/100),0),ROUND(Расчет!K1171*(1+Расчет!M1171/100),0))</f>
        <v>0</v>
      </c>
      <c r="I1157" s="7">
        <f>IF(Расчет!M1171="",(Расчет!$M$28+100)/100,(Расчет!M1171+100)/100)</f>
        <v>1.2</v>
      </c>
      <c r="J1157" s="5">
        <f>IF(Расчет!P1171="",IF($O$16=0,'ФОРМУЛЫ!'!H1157,ROUND(Расчет!K1171*'ФОРМУЛЫ!'!I1157+L1157,0)),Расчет!P1171)</f>
        <v>0</v>
      </c>
      <c r="K1157" s="5">
        <f>J1157*Расчет!E1171</f>
        <v>0</v>
      </c>
      <c r="L1157" s="3">
        <f>IF($O$16=0,0,$M$16*(Расчет!K1171/$O$16))</f>
        <v>0</v>
      </c>
      <c r="O1157" s="3">
        <f>IF(Расчет!P1171=0,Расчет!L1171,0)</f>
        <v>0</v>
      </c>
      <c r="P1157" s="12">
        <f t="shared" si="138"/>
        <v>0</v>
      </c>
      <c r="Q1157" s="3">
        <f>IF(Расчет!H1171='ФОРМУЛЫ!'!$B$5,'ФОРМУЛЫ!'!A1157,0)</f>
        <v>0</v>
      </c>
      <c r="R1157" s="3">
        <f>IF(Расчет!H1171='ФОРМУЛЫ!'!$B$4,'ФОРМУЛЫ!'!A1157,0)</f>
        <v>0</v>
      </c>
      <c r="S1157" s="3">
        <f>IF(Расчет!H1171='ФОРМУЛЫ!'!$B$6,'ФОРМУЛЫ!'!A1157,0)</f>
        <v>0</v>
      </c>
      <c r="T1157" s="5">
        <f>ROUND((IF(Расчет!R1171='ФОРМУЛЫ!'!$E$3,(A1157-A1157/1.18),IF(Расчет!R1171='ФОРМУЛЫ!'!$E$4,0,IF(Расчет!R1171='ФОРМУЛЫ!'!$E$5,(A1157-A1157/1.1),X))))*Расчет!E1171,2)</f>
        <v>0</v>
      </c>
      <c r="U1157" s="3">
        <f>ROUND((IF(Расчет!R1171='ФОРМУЛЫ!'!$E$3,(J1157-J1157/1.18),IF(Расчет!R1171='ФОРМУЛЫ!'!$E$4,0,IF(Расчет!R1171='ФОРМУЛЫ!'!$E$5,(J1157-J1157/1.1),X))))*Расчет!E1171,2)</f>
        <v>0</v>
      </c>
      <c r="V1157" s="3">
        <f>ROUND((J1157-J1157/1.18)*Расчет!E1171,2)</f>
        <v>0</v>
      </c>
      <c r="W1157" s="3">
        <f>ROUND(A1157*Расчет!E1171*0.21/365,2)</f>
        <v>0</v>
      </c>
      <c r="X1157" s="3">
        <f t="shared" si="139"/>
        <v>0</v>
      </c>
      <c r="Y1157" s="3">
        <f>IF(($Q$2-Расчет!X1171)&gt;0,($Q$2-Расчет!X1171),0)</f>
        <v>0</v>
      </c>
      <c r="Z1157" s="3">
        <f t="shared" si="140"/>
        <v>0</v>
      </c>
      <c r="AA1157" s="3">
        <f>IF(IF(Y1157&gt;0,$Q$3-$Q$2,$Q$3-Расчет!X1171)&gt;0,IF(Y1157&gt;0,$Q$3-$Q$2,$Q$3-Расчет!X1171),0)</f>
        <v>0</v>
      </c>
      <c r="AB1157" s="3">
        <f t="shared" si="141"/>
        <v>0</v>
      </c>
      <c r="AC1157" s="3">
        <f>IF(IF(AA1157&gt;0,$Q$4-$Q$3,$Q$4-Расчет!X1171)&gt;0,IF(AA1157&gt;0,$Q$4-$Q$3,$Q$4-Расчет!X1171),0)</f>
        <v>0</v>
      </c>
      <c r="AD1157" s="3">
        <f t="shared" si="142"/>
        <v>0</v>
      </c>
      <c r="AE1157" s="3">
        <f>IF(IF(AC1157&gt;0,$Q$5-$Q$4,$Q$5-Расчет!X1171)&gt;0,IF(AC1157&gt;0,$Q$5-$Q$4,$Q$5-Расчет!X1171),0)</f>
        <v>0</v>
      </c>
      <c r="AF1157" s="3">
        <f t="shared" si="143"/>
        <v>0</v>
      </c>
      <c r="AG1157" s="3">
        <f>IF(IF(AE1157&gt;0,$Q$6-$Q$5,$Q$6-Расчет!X1171)&gt;0,IF(AE1157&gt;0,$Q$6-$Q$5,$Q$6-Расчет!X1171),0)</f>
        <v>0</v>
      </c>
      <c r="AH1157" s="3">
        <f t="shared" si="144"/>
        <v>0</v>
      </c>
    </row>
    <row r="1158" spans="1:34" x14ac:dyDescent="0.25">
      <c r="A1158" s="3">
        <f>IF(Расчет!H1172='ФОРМУЛЫ!'!$B$4,Расчет!G1172*Расчет!$N$28,IF(Расчет!H1172='ФОРМУЛЫ!'!$B$5,Расчет!G1172,IF(Расчет!H1172='ФОРМУЛЫ!'!$B$6,Расчет!G1172*Расчет!$O$28,0)))</f>
        <v>0</v>
      </c>
      <c r="B1158" s="3">
        <f>A1158*Расчет!E1172</f>
        <v>0</v>
      </c>
      <c r="C1158" s="3">
        <f>IF(Расчет!J1172='ФОРМУЛЫ!'!$B$3,Расчет!G1172*Расчет!I1172/100,IF(Расчет!J1172='ФОРМУЛЫ!'!$B$4,Расчет!I1172*Расчет!$N$28,IF(Расчет!J1172='ФОРМУЛЫ!'!$B$5,Расчет!I1172,IF(Расчет!J1172='ФОРМУЛЫ!'!$B$6,Расчет!I1172*Расчет!$O$28,0))))</f>
        <v>0</v>
      </c>
      <c r="D1158" s="3">
        <f>C1158*Расчет!E1172</f>
        <v>0</v>
      </c>
      <c r="E1158" s="3">
        <f t="shared" si="137"/>
        <v>0</v>
      </c>
      <c r="F1158" s="3">
        <f>E1158*Расчет!E1172</f>
        <v>0</v>
      </c>
      <c r="G1158" s="3">
        <f>IF(Расчет!M1172="",'ФОРМУЛЫ!'!E1158*(100+Расчет!$M$28)/100,'ФОРМУЛЫ!'!E1158*(100+Расчет!M1172)/100)</f>
        <v>0</v>
      </c>
      <c r="H1158" s="7">
        <f>IF(Расчет!M1172="",ROUND(Расчет!K1172*(1+Расчет!$M$28/100),0),ROUND(Расчет!K1172*(1+Расчет!M1172/100),0))</f>
        <v>0</v>
      </c>
      <c r="I1158" s="7">
        <f>IF(Расчет!M1172="",(Расчет!$M$28+100)/100,(Расчет!M1172+100)/100)</f>
        <v>1.2</v>
      </c>
      <c r="J1158" s="5">
        <f>IF(Расчет!P1172="",IF($O$16=0,'ФОРМУЛЫ!'!H1158,ROUND(Расчет!K1172*'ФОРМУЛЫ!'!I1158+L1158,0)),Расчет!P1172)</f>
        <v>0</v>
      </c>
      <c r="K1158" s="5">
        <f>J1158*Расчет!E1172</f>
        <v>0</v>
      </c>
      <c r="L1158" s="3">
        <f>IF($O$16=0,0,$M$16*(Расчет!K1172/$O$16))</f>
        <v>0</v>
      </c>
      <c r="O1158" s="3">
        <f>IF(Расчет!P1172=0,Расчет!L1172,0)</f>
        <v>0</v>
      </c>
      <c r="P1158" s="12">
        <f t="shared" si="138"/>
        <v>0</v>
      </c>
      <c r="Q1158" s="3">
        <f>IF(Расчет!H1172='ФОРМУЛЫ!'!$B$5,'ФОРМУЛЫ!'!A1158,0)</f>
        <v>0</v>
      </c>
      <c r="R1158" s="3">
        <f>IF(Расчет!H1172='ФОРМУЛЫ!'!$B$4,'ФОРМУЛЫ!'!A1158,0)</f>
        <v>0</v>
      </c>
      <c r="S1158" s="3">
        <f>IF(Расчет!H1172='ФОРМУЛЫ!'!$B$6,'ФОРМУЛЫ!'!A1158,0)</f>
        <v>0</v>
      </c>
      <c r="T1158" s="5">
        <f>ROUND((IF(Расчет!R1172='ФОРМУЛЫ!'!$E$3,(A1158-A1158/1.18),IF(Расчет!R1172='ФОРМУЛЫ!'!$E$4,0,IF(Расчет!R1172='ФОРМУЛЫ!'!$E$5,(A1158-A1158/1.1),X))))*Расчет!E1172,2)</f>
        <v>0</v>
      </c>
      <c r="U1158" s="3">
        <f>ROUND((IF(Расчет!R1172='ФОРМУЛЫ!'!$E$3,(J1158-J1158/1.18),IF(Расчет!R1172='ФОРМУЛЫ!'!$E$4,0,IF(Расчет!R1172='ФОРМУЛЫ!'!$E$5,(J1158-J1158/1.1),X))))*Расчет!E1172,2)</f>
        <v>0</v>
      </c>
      <c r="V1158" s="3">
        <f>ROUND((J1158-J1158/1.18)*Расчет!E1172,2)</f>
        <v>0</v>
      </c>
      <c r="W1158" s="3">
        <f>ROUND(A1158*Расчет!E1172*0.21/365,2)</f>
        <v>0</v>
      </c>
      <c r="X1158" s="3">
        <f t="shared" si="139"/>
        <v>0</v>
      </c>
      <c r="Y1158" s="3">
        <f>IF(($Q$2-Расчет!X1172)&gt;0,($Q$2-Расчет!X1172),0)</f>
        <v>0</v>
      </c>
      <c r="Z1158" s="3">
        <f t="shared" si="140"/>
        <v>0</v>
      </c>
      <c r="AA1158" s="3">
        <f>IF(IF(Y1158&gt;0,$Q$3-$Q$2,$Q$3-Расчет!X1172)&gt;0,IF(Y1158&gt;0,$Q$3-$Q$2,$Q$3-Расчет!X1172),0)</f>
        <v>0</v>
      </c>
      <c r="AB1158" s="3">
        <f t="shared" si="141"/>
        <v>0</v>
      </c>
      <c r="AC1158" s="3">
        <f>IF(IF(AA1158&gt;0,$Q$4-$Q$3,$Q$4-Расчет!X1172)&gt;0,IF(AA1158&gt;0,$Q$4-$Q$3,$Q$4-Расчет!X1172),0)</f>
        <v>0</v>
      </c>
      <c r="AD1158" s="3">
        <f t="shared" si="142"/>
        <v>0</v>
      </c>
      <c r="AE1158" s="3">
        <f>IF(IF(AC1158&gt;0,$Q$5-$Q$4,$Q$5-Расчет!X1172)&gt;0,IF(AC1158&gt;0,$Q$5-$Q$4,$Q$5-Расчет!X1172),0)</f>
        <v>0</v>
      </c>
      <c r="AF1158" s="3">
        <f t="shared" si="143"/>
        <v>0</v>
      </c>
      <c r="AG1158" s="3">
        <f>IF(IF(AE1158&gt;0,$Q$6-$Q$5,$Q$6-Расчет!X1172)&gt;0,IF(AE1158&gt;0,$Q$6-$Q$5,$Q$6-Расчет!X1172),0)</f>
        <v>0</v>
      </c>
      <c r="AH1158" s="3">
        <f t="shared" si="144"/>
        <v>0</v>
      </c>
    </row>
    <row r="1159" spans="1:34" x14ac:dyDescent="0.25">
      <c r="A1159" s="3">
        <f>IF(Расчет!H1173='ФОРМУЛЫ!'!$B$4,Расчет!G1173*Расчет!$N$28,IF(Расчет!H1173='ФОРМУЛЫ!'!$B$5,Расчет!G1173,IF(Расчет!H1173='ФОРМУЛЫ!'!$B$6,Расчет!G1173*Расчет!$O$28,0)))</f>
        <v>0</v>
      </c>
      <c r="B1159" s="3">
        <f>A1159*Расчет!E1173</f>
        <v>0</v>
      </c>
      <c r="C1159" s="3">
        <f>IF(Расчет!J1173='ФОРМУЛЫ!'!$B$3,Расчет!G1173*Расчет!I1173/100,IF(Расчет!J1173='ФОРМУЛЫ!'!$B$4,Расчет!I1173*Расчет!$N$28,IF(Расчет!J1173='ФОРМУЛЫ!'!$B$5,Расчет!I1173,IF(Расчет!J1173='ФОРМУЛЫ!'!$B$6,Расчет!I1173*Расчет!$O$28,0))))</f>
        <v>0</v>
      </c>
      <c r="D1159" s="3">
        <f>C1159*Расчет!E1173</f>
        <v>0</v>
      </c>
      <c r="E1159" s="3">
        <f t="shared" si="137"/>
        <v>0</v>
      </c>
      <c r="F1159" s="3">
        <f>E1159*Расчет!E1173</f>
        <v>0</v>
      </c>
      <c r="G1159" s="3">
        <f>IF(Расчет!M1173="",'ФОРМУЛЫ!'!E1159*(100+Расчет!$M$28)/100,'ФОРМУЛЫ!'!E1159*(100+Расчет!M1173)/100)</f>
        <v>0</v>
      </c>
      <c r="H1159" s="7">
        <f>IF(Расчет!M1173="",ROUND(Расчет!K1173*(1+Расчет!$M$28/100),0),ROUND(Расчет!K1173*(1+Расчет!M1173/100),0))</f>
        <v>0</v>
      </c>
      <c r="I1159" s="7">
        <f>IF(Расчет!M1173="",(Расчет!$M$28+100)/100,(Расчет!M1173+100)/100)</f>
        <v>1.2</v>
      </c>
      <c r="J1159" s="5">
        <f>IF(Расчет!P1173="",IF($O$16=0,'ФОРМУЛЫ!'!H1159,ROUND(Расчет!K1173*'ФОРМУЛЫ!'!I1159+L1159,0)),Расчет!P1173)</f>
        <v>0</v>
      </c>
      <c r="K1159" s="5">
        <f>J1159*Расчет!E1173</f>
        <v>0</v>
      </c>
      <c r="L1159" s="3">
        <f>IF($O$16=0,0,$M$16*(Расчет!K1173/$O$16))</f>
        <v>0</v>
      </c>
      <c r="O1159" s="3">
        <f>IF(Расчет!P1173=0,Расчет!L1173,0)</f>
        <v>0</v>
      </c>
      <c r="P1159" s="12">
        <f t="shared" si="138"/>
        <v>0</v>
      </c>
      <c r="Q1159" s="3">
        <f>IF(Расчет!H1173='ФОРМУЛЫ!'!$B$5,'ФОРМУЛЫ!'!A1159,0)</f>
        <v>0</v>
      </c>
      <c r="R1159" s="3">
        <f>IF(Расчет!H1173='ФОРМУЛЫ!'!$B$4,'ФОРМУЛЫ!'!A1159,0)</f>
        <v>0</v>
      </c>
      <c r="S1159" s="3">
        <f>IF(Расчет!H1173='ФОРМУЛЫ!'!$B$6,'ФОРМУЛЫ!'!A1159,0)</f>
        <v>0</v>
      </c>
      <c r="T1159" s="5">
        <f>ROUND((IF(Расчет!R1173='ФОРМУЛЫ!'!$E$3,(A1159-A1159/1.18),IF(Расчет!R1173='ФОРМУЛЫ!'!$E$4,0,IF(Расчет!R1173='ФОРМУЛЫ!'!$E$5,(A1159-A1159/1.1),X))))*Расчет!E1173,2)</f>
        <v>0</v>
      </c>
      <c r="U1159" s="3">
        <f>ROUND((IF(Расчет!R1173='ФОРМУЛЫ!'!$E$3,(J1159-J1159/1.18),IF(Расчет!R1173='ФОРМУЛЫ!'!$E$4,0,IF(Расчет!R1173='ФОРМУЛЫ!'!$E$5,(J1159-J1159/1.1),X))))*Расчет!E1173,2)</f>
        <v>0</v>
      </c>
      <c r="V1159" s="3">
        <f>ROUND((J1159-J1159/1.18)*Расчет!E1173,2)</f>
        <v>0</v>
      </c>
      <c r="W1159" s="3">
        <f>ROUND(A1159*Расчет!E1173*0.21/365,2)</f>
        <v>0</v>
      </c>
      <c r="X1159" s="3">
        <f t="shared" si="139"/>
        <v>0</v>
      </c>
      <c r="Y1159" s="3">
        <f>IF(($Q$2-Расчет!X1173)&gt;0,($Q$2-Расчет!X1173),0)</f>
        <v>0</v>
      </c>
      <c r="Z1159" s="3">
        <f t="shared" si="140"/>
        <v>0</v>
      </c>
      <c r="AA1159" s="3">
        <f>IF(IF(Y1159&gt;0,$Q$3-$Q$2,$Q$3-Расчет!X1173)&gt;0,IF(Y1159&gt;0,$Q$3-$Q$2,$Q$3-Расчет!X1173),0)</f>
        <v>0</v>
      </c>
      <c r="AB1159" s="3">
        <f t="shared" si="141"/>
        <v>0</v>
      </c>
      <c r="AC1159" s="3">
        <f>IF(IF(AA1159&gt;0,$Q$4-$Q$3,$Q$4-Расчет!X1173)&gt;0,IF(AA1159&gt;0,$Q$4-$Q$3,$Q$4-Расчет!X1173),0)</f>
        <v>0</v>
      </c>
      <c r="AD1159" s="3">
        <f t="shared" si="142"/>
        <v>0</v>
      </c>
      <c r="AE1159" s="3">
        <f>IF(IF(AC1159&gt;0,$Q$5-$Q$4,$Q$5-Расчет!X1173)&gt;0,IF(AC1159&gt;0,$Q$5-$Q$4,$Q$5-Расчет!X1173),0)</f>
        <v>0</v>
      </c>
      <c r="AF1159" s="3">
        <f t="shared" si="143"/>
        <v>0</v>
      </c>
      <c r="AG1159" s="3">
        <f>IF(IF(AE1159&gt;0,$Q$6-$Q$5,$Q$6-Расчет!X1173)&gt;0,IF(AE1159&gt;0,$Q$6-$Q$5,$Q$6-Расчет!X1173),0)</f>
        <v>0</v>
      </c>
      <c r="AH1159" s="3">
        <f t="shared" si="144"/>
        <v>0</v>
      </c>
    </row>
    <row r="1160" spans="1:34" x14ac:dyDescent="0.25">
      <c r="A1160" s="3">
        <f>IF(Расчет!H1174='ФОРМУЛЫ!'!$B$4,Расчет!G1174*Расчет!$N$28,IF(Расчет!H1174='ФОРМУЛЫ!'!$B$5,Расчет!G1174,IF(Расчет!H1174='ФОРМУЛЫ!'!$B$6,Расчет!G1174*Расчет!$O$28,0)))</f>
        <v>0</v>
      </c>
      <c r="B1160" s="3">
        <f>A1160*Расчет!E1174</f>
        <v>0</v>
      </c>
      <c r="C1160" s="3">
        <f>IF(Расчет!J1174='ФОРМУЛЫ!'!$B$3,Расчет!G1174*Расчет!I1174/100,IF(Расчет!J1174='ФОРМУЛЫ!'!$B$4,Расчет!I1174*Расчет!$N$28,IF(Расчет!J1174='ФОРМУЛЫ!'!$B$5,Расчет!I1174,IF(Расчет!J1174='ФОРМУЛЫ!'!$B$6,Расчет!I1174*Расчет!$O$28,0))))</f>
        <v>0</v>
      </c>
      <c r="D1160" s="3">
        <f>C1160*Расчет!E1174</f>
        <v>0</v>
      </c>
      <c r="E1160" s="3">
        <f t="shared" si="137"/>
        <v>0</v>
      </c>
      <c r="F1160" s="3">
        <f>E1160*Расчет!E1174</f>
        <v>0</v>
      </c>
      <c r="G1160" s="3">
        <f>IF(Расчет!M1174="",'ФОРМУЛЫ!'!E1160*(100+Расчет!$M$28)/100,'ФОРМУЛЫ!'!E1160*(100+Расчет!M1174)/100)</f>
        <v>0</v>
      </c>
      <c r="H1160" s="7">
        <f>IF(Расчет!M1174="",ROUND(Расчет!K1174*(1+Расчет!$M$28/100),0),ROUND(Расчет!K1174*(1+Расчет!M1174/100),0))</f>
        <v>0</v>
      </c>
      <c r="I1160" s="7">
        <f>IF(Расчет!M1174="",(Расчет!$M$28+100)/100,(Расчет!M1174+100)/100)</f>
        <v>1.2</v>
      </c>
      <c r="J1160" s="5">
        <f>IF(Расчет!P1174="",IF($O$16=0,'ФОРМУЛЫ!'!H1160,ROUND(Расчет!K1174*'ФОРМУЛЫ!'!I1160+L1160,0)),Расчет!P1174)</f>
        <v>0</v>
      </c>
      <c r="K1160" s="5">
        <f>J1160*Расчет!E1174</f>
        <v>0</v>
      </c>
      <c r="L1160" s="3">
        <f>IF($O$16=0,0,$M$16*(Расчет!K1174/$O$16))</f>
        <v>0</v>
      </c>
      <c r="O1160" s="3">
        <f>IF(Расчет!P1174=0,Расчет!L1174,0)</f>
        <v>0</v>
      </c>
      <c r="P1160" s="12">
        <f t="shared" si="138"/>
        <v>0</v>
      </c>
      <c r="Q1160" s="3">
        <f>IF(Расчет!H1174='ФОРМУЛЫ!'!$B$5,'ФОРМУЛЫ!'!A1160,0)</f>
        <v>0</v>
      </c>
      <c r="R1160" s="3">
        <f>IF(Расчет!H1174='ФОРМУЛЫ!'!$B$4,'ФОРМУЛЫ!'!A1160,0)</f>
        <v>0</v>
      </c>
      <c r="S1160" s="3">
        <f>IF(Расчет!H1174='ФОРМУЛЫ!'!$B$6,'ФОРМУЛЫ!'!A1160,0)</f>
        <v>0</v>
      </c>
      <c r="T1160" s="5">
        <f>ROUND((IF(Расчет!R1174='ФОРМУЛЫ!'!$E$3,(A1160-A1160/1.18),IF(Расчет!R1174='ФОРМУЛЫ!'!$E$4,0,IF(Расчет!R1174='ФОРМУЛЫ!'!$E$5,(A1160-A1160/1.1),X))))*Расчет!E1174,2)</f>
        <v>0</v>
      </c>
      <c r="U1160" s="3">
        <f>ROUND((IF(Расчет!R1174='ФОРМУЛЫ!'!$E$3,(J1160-J1160/1.18),IF(Расчет!R1174='ФОРМУЛЫ!'!$E$4,0,IF(Расчет!R1174='ФОРМУЛЫ!'!$E$5,(J1160-J1160/1.1),X))))*Расчет!E1174,2)</f>
        <v>0</v>
      </c>
      <c r="V1160" s="3">
        <f>ROUND((J1160-J1160/1.18)*Расчет!E1174,2)</f>
        <v>0</v>
      </c>
      <c r="W1160" s="3">
        <f>ROUND(A1160*Расчет!E1174*0.21/365,2)</f>
        <v>0</v>
      </c>
      <c r="X1160" s="3">
        <f t="shared" si="139"/>
        <v>0</v>
      </c>
      <c r="Y1160" s="3">
        <f>IF(($Q$2-Расчет!X1174)&gt;0,($Q$2-Расчет!X1174),0)</f>
        <v>0</v>
      </c>
      <c r="Z1160" s="3">
        <f t="shared" si="140"/>
        <v>0</v>
      </c>
      <c r="AA1160" s="3">
        <f>IF(IF(Y1160&gt;0,$Q$3-$Q$2,$Q$3-Расчет!X1174)&gt;0,IF(Y1160&gt;0,$Q$3-$Q$2,$Q$3-Расчет!X1174),0)</f>
        <v>0</v>
      </c>
      <c r="AB1160" s="3">
        <f t="shared" si="141"/>
        <v>0</v>
      </c>
      <c r="AC1160" s="3">
        <f>IF(IF(AA1160&gt;0,$Q$4-$Q$3,$Q$4-Расчет!X1174)&gt;0,IF(AA1160&gt;0,$Q$4-$Q$3,$Q$4-Расчет!X1174),0)</f>
        <v>0</v>
      </c>
      <c r="AD1160" s="3">
        <f t="shared" si="142"/>
        <v>0</v>
      </c>
      <c r="AE1160" s="3">
        <f>IF(IF(AC1160&gt;0,$Q$5-$Q$4,$Q$5-Расчет!X1174)&gt;0,IF(AC1160&gt;0,$Q$5-$Q$4,$Q$5-Расчет!X1174),0)</f>
        <v>0</v>
      </c>
      <c r="AF1160" s="3">
        <f t="shared" si="143"/>
        <v>0</v>
      </c>
      <c r="AG1160" s="3">
        <f>IF(IF(AE1160&gt;0,$Q$6-$Q$5,$Q$6-Расчет!X1174)&gt;0,IF(AE1160&gt;0,$Q$6-$Q$5,$Q$6-Расчет!X1174),0)</f>
        <v>0</v>
      </c>
      <c r="AH1160" s="3">
        <f t="shared" si="144"/>
        <v>0</v>
      </c>
    </row>
    <row r="1161" spans="1:34" x14ac:dyDescent="0.25">
      <c r="A1161" s="3">
        <f>IF(Расчет!H1175='ФОРМУЛЫ!'!$B$4,Расчет!G1175*Расчет!$N$28,IF(Расчет!H1175='ФОРМУЛЫ!'!$B$5,Расчет!G1175,IF(Расчет!H1175='ФОРМУЛЫ!'!$B$6,Расчет!G1175*Расчет!$O$28,0)))</f>
        <v>0</v>
      </c>
      <c r="B1161" s="3">
        <f>A1161*Расчет!E1175</f>
        <v>0</v>
      </c>
      <c r="C1161" s="3">
        <f>IF(Расчет!J1175='ФОРМУЛЫ!'!$B$3,Расчет!G1175*Расчет!I1175/100,IF(Расчет!J1175='ФОРМУЛЫ!'!$B$4,Расчет!I1175*Расчет!$N$28,IF(Расчет!J1175='ФОРМУЛЫ!'!$B$5,Расчет!I1175,IF(Расчет!J1175='ФОРМУЛЫ!'!$B$6,Расчет!I1175*Расчет!$O$28,0))))</f>
        <v>0</v>
      </c>
      <c r="D1161" s="3">
        <f>C1161*Расчет!E1175</f>
        <v>0</v>
      </c>
      <c r="E1161" s="3">
        <f t="shared" si="137"/>
        <v>0</v>
      </c>
      <c r="F1161" s="3">
        <f>E1161*Расчет!E1175</f>
        <v>0</v>
      </c>
      <c r="G1161" s="3">
        <f>IF(Расчет!M1175="",'ФОРМУЛЫ!'!E1161*(100+Расчет!$M$28)/100,'ФОРМУЛЫ!'!E1161*(100+Расчет!M1175)/100)</f>
        <v>0</v>
      </c>
      <c r="H1161" s="7">
        <f>IF(Расчет!M1175="",ROUND(Расчет!K1175*(1+Расчет!$M$28/100),0),ROUND(Расчет!K1175*(1+Расчет!M1175/100),0))</f>
        <v>0</v>
      </c>
      <c r="I1161" s="7">
        <f>IF(Расчет!M1175="",(Расчет!$M$28+100)/100,(Расчет!M1175+100)/100)</f>
        <v>1.2</v>
      </c>
      <c r="J1161" s="5">
        <f>IF(Расчет!P1175="",IF($O$16=0,'ФОРМУЛЫ!'!H1161,ROUND(Расчет!K1175*'ФОРМУЛЫ!'!I1161+L1161,0)),Расчет!P1175)</f>
        <v>0</v>
      </c>
      <c r="K1161" s="5">
        <f>J1161*Расчет!E1175</f>
        <v>0</v>
      </c>
      <c r="L1161" s="3">
        <f>IF($O$16=0,0,$M$16*(Расчет!K1175/$O$16))</f>
        <v>0</v>
      </c>
      <c r="O1161" s="3">
        <f>IF(Расчет!P1175=0,Расчет!L1175,0)</f>
        <v>0</v>
      </c>
      <c r="P1161" s="12">
        <f t="shared" si="138"/>
        <v>0</v>
      </c>
      <c r="Q1161" s="3">
        <f>IF(Расчет!H1175='ФОРМУЛЫ!'!$B$5,'ФОРМУЛЫ!'!A1161,0)</f>
        <v>0</v>
      </c>
      <c r="R1161" s="3">
        <f>IF(Расчет!H1175='ФОРМУЛЫ!'!$B$4,'ФОРМУЛЫ!'!A1161,0)</f>
        <v>0</v>
      </c>
      <c r="S1161" s="3">
        <f>IF(Расчет!H1175='ФОРМУЛЫ!'!$B$6,'ФОРМУЛЫ!'!A1161,0)</f>
        <v>0</v>
      </c>
      <c r="T1161" s="5">
        <f>ROUND((IF(Расчет!R1175='ФОРМУЛЫ!'!$E$3,(A1161-A1161/1.18),IF(Расчет!R1175='ФОРМУЛЫ!'!$E$4,0,IF(Расчет!R1175='ФОРМУЛЫ!'!$E$5,(A1161-A1161/1.1),X))))*Расчет!E1175,2)</f>
        <v>0</v>
      </c>
      <c r="U1161" s="3">
        <f>ROUND((IF(Расчет!R1175='ФОРМУЛЫ!'!$E$3,(J1161-J1161/1.18),IF(Расчет!R1175='ФОРМУЛЫ!'!$E$4,0,IF(Расчет!R1175='ФОРМУЛЫ!'!$E$5,(J1161-J1161/1.1),X))))*Расчет!E1175,2)</f>
        <v>0</v>
      </c>
      <c r="V1161" s="3">
        <f>ROUND((J1161-J1161/1.18)*Расчет!E1175,2)</f>
        <v>0</v>
      </c>
      <c r="W1161" s="3">
        <f>ROUND(A1161*Расчет!E1175*0.21/365,2)</f>
        <v>0</v>
      </c>
      <c r="X1161" s="3">
        <f t="shared" si="139"/>
        <v>0</v>
      </c>
      <c r="Y1161" s="3">
        <f>IF(($Q$2-Расчет!X1175)&gt;0,($Q$2-Расчет!X1175),0)</f>
        <v>0</v>
      </c>
      <c r="Z1161" s="3">
        <f t="shared" si="140"/>
        <v>0</v>
      </c>
      <c r="AA1161" s="3">
        <f>IF(IF(Y1161&gt;0,$Q$3-$Q$2,$Q$3-Расчет!X1175)&gt;0,IF(Y1161&gt;0,$Q$3-$Q$2,$Q$3-Расчет!X1175),0)</f>
        <v>0</v>
      </c>
      <c r="AB1161" s="3">
        <f t="shared" si="141"/>
        <v>0</v>
      </c>
      <c r="AC1161" s="3">
        <f>IF(IF(AA1161&gt;0,$Q$4-$Q$3,$Q$4-Расчет!X1175)&gt;0,IF(AA1161&gt;0,$Q$4-$Q$3,$Q$4-Расчет!X1175),0)</f>
        <v>0</v>
      </c>
      <c r="AD1161" s="3">
        <f t="shared" si="142"/>
        <v>0</v>
      </c>
      <c r="AE1161" s="3">
        <f>IF(IF(AC1161&gt;0,$Q$5-$Q$4,$Q$5-Расчет!X1175)&gt;0,IF(AC1161&gt;0,$Q$5-$Q$4,$Q$5-Расчет!X1175),0)</f>
        <v>0</v>
      </c>
      <c r="AF1161" s="3">
        <f t="shared" si="143"/>
        <v>0</v>
      </c>
      <c r="AG1161" s="3">
        <f>IF(IF(AE1161&gt;0,$Q$6-$Q$5,$Q$6-Расчет!X1175)&gt;0,IF(AE1161&gt;0,$Q$6-$Q$5,$Q$6-Расчет!X1175),0)</f>
        <v>0</v>
      </c>
      <c r="AH1161" s="3">
        <f t="shared" si="144"/>
        <v>0</v>
      </c>
    </row>
    <row r="1162" spans="1:34" x14ac:dyDescent="0.25">
      <c r="A1162" s="3">
        <f>IF(Расчет!H1176='ФОРМУЛЫ!'!$B$4,Расчет!G1176*Расчет!$N$28,IF(Расчет!H1176='ФОРМУЛЫ!'!$B$5,Расчет!G1176,IF(Расчет!H1176='ФОРМУЛЫ!'!$B$6,Расчет!G1176*Расчет!$O$28,0)))</f>
        <v>0</v>
      </c>
      <c r="B1162" s="3">
        <f>A1162*Расчет!E1176</f>
        <v>0</v>
      </c>
      <c r="C1162" s="3">
        <f>IF(Расчет!J1176='ФОРМУЛЫ!'!$B$3,Расчет!G1176*Расчет!I1176/100,IF(Расчет!J1176='ФОРМУЛЫ!'!$B$4,Расчет!I1176*Расчет!$N$28,IF(Расчет!J1176='ФОРМУЛЫ!'!$B$5,Расчет!I1176,IF(Расчет!J1176='ФОРМУЛЫ!'!$B$6,Расчет!I1176*Расчет!$O$28,0))))</f>
        <v>0</v>
      </c>
      <c r="D1162" s="3">
        <f>C1162*Расчет!E1176</f>
        <v>0</v>
      </c>
      <c r="E1162" s="3">
        <f t="shared" si="137"/>
        <v>0</v>
      </c>
      <c r="F1162" s="3">
        <f>E1162*Расчет!E1176</f>
        <v>0</v>
      </c>
      <c r="G1162" s="3">
        <f>IF(Расчет!M1176="",'ФОРМУЛЫ!'!E1162*(100+Расчет!$M$28)/100,'ФОРМУЛЫ!'!E1162*(100+Расчет!M1176)/100)</f>
        <v>0</v>
      </c>
      <c r="H1162" s="7">
        <f>IF(Расчет!M1176="",ROUND(Расчет!K1176*(1+Расчет!$M$28/100),0),ROUND(Расчет!K1176*(1+Расчет!M1176/100),0))</f>
        <v>0</v>
      </c>
      <c r="I1162" s="7">
        <f>IF(Расчет!M1176="",(Расчет!$M$28+100)/100,(Расчет!M1176+100)/100)</f>
        <v>1.2</v>
      </c>
      <c r="J1162" s="5">
        <f>IF(Расчет!P1176="",IF($O$16=0,'ФОРМУЛЫ!'!H1162,ROUND(Расчет!K1176*'ФОРМУЛЫ!'!I1162+L1162,0)),Расчет!P1176)</f>
        <v>0</v>
      </c>
      <c r="K1162" s="5">
        <f>J1162*Расчет!E1176</f>
        <v>0</v>
      </c>
      <c r="L1162" s="3">
        <f>IF($O$16=0,0,$M$16*(Расчет!K1176/$O$16))</f>
        <v>0</v>
      </c>
      <c r="O1162" s="3">
        <f>IF(Расчет!P1176=0,Расчет!L1176,0)</f>
        <v>0</v>
      </c>
      <c r="P1162" s="12">
        <f t="shared" si="138"/>
        <v>0</v>
      </c>
      <c r="Q1162" s="3">
        <f>IF(Расчет!H1176='ФОРМУЛЫ!'!$B$5,'ФОРМУЛЫ!'!A1162,0)</f>
        <v>0</v>
      </c>
      <c r="R1162" s="3">
        <f>IF(Расчет!H1176='ФОРМУЛЫ!'!$B$4,'ФОРМУЛЫ!'!A1162,0)</f>
        <v>0</v>
      </c>
      <c r="S1162" s="3">
        <f>IF(Расчет!H1176='ФОРМУЛЫ!'!$B$6,'ФОРМУЛЫ!'!A1162,0)</f>
        <v>0</v>
      </c>
      <c r="T1162" s="5">
        <f>ROUND((IF(Расчет!R1176='ФОРМУЛЫ!'!$E$3,(A1162-A1162/1.18),IF(Расчет!R1176='ФОРМУЛЫ!'!$E$4,0,IF(Расчет!R1176='ФОРМУЛЫ!'!$E$5,(A1162-A1162/1.1),X))))*Расчет!E1176,2)</f>
        <v>0</v>
      </c>
      <c r="U1162" s="3">
        <f>ROUND((IF(Расчет!R1176='ФОРМУЛЫ!'!$E$3,(J1162-J1162/1.18),IF(Расчет!R1176='ФОРМУЛЫ!'!$E$4,0,IF(Расчет!R1176='ФОРМУЛЫ!'!$E$5,(J1162-J1162/1.1),X))))*Расчет!E1176,2)</f>
        <v>0</v>
      </c>
      <c r="V1162" s="3">
        <f>ROUND((J1162-J1162/1.18)*Расчет!E1176,2)</f>
        <v>0</v>
      </c>
      <c r="W1162" s="3">
        <f>ROUND(A1162*Расчет!E1176*0.21/365,2)</f>
        <v>0</v>
      </c>
      <c r="X1162" s="3">
        <f t="shared" si="139"/>
        <v>0</v>
      </c>
      <c r="Y1162" s="3">
        <f>IF(($Q$2-Расчет!X1176)&gt;0,($Q$2-Расчет!X1176),0)</f>
        <v>0</v>
      </c>
      <c r="Z1162" s="3">
        <f t="shared" si="140"/>
        <v>0</v>
      </c>
      <c r="AA1162" s="3">
        <f>IF(IF(Y1162&gt;0,$Q$3-$Q$2,$Q$3-Расчет!X1176)&gt;0,IF(Y1162&gt;0,$Q$3-$Q$2,$Q$3-Расчет!X1176),0)</f>
        <v>0</v>
      </c>
      <c r="AB1162" s="3">
        <f t="shared" si="141"/>
        <v>0</v>
      </c>
      <c r="AC1162" s="3">
        <f>IF(IF(AA1162&gt;0,$Q$4-$Q$3,$Q$4-Расчет!X1176)&gt;0,IF(AA1162&gt;0,$Q$4-$Q$3,$Q$4-Расчет!X1176),0)</f>
        <v>0</v>
      </c>
      <c r="AD1162" s="3">
        <f t="shared" si="142"/>
        <v>0</v>
      </c>
      <c r="AE1162" s="3">
        <f>IF(IF(AC1162&gt;0,$Q$5-$Q$4,$Q$5-Расчет!X1176)&gt;0,IF(AC1162&gt;0,$Q$5-$Q$4,$Q$5-Расчет!X1176),0)</f>
        <v>0</v>
      </c>
      <c r="AF1162" s="3">
        <f t="shared" si="143"/>
        <v>0</v>
      </c>
      <c r="AG1162" s="3">
        <f>IF(IF(AE1162&gt;0,$Q$6-$Q$5,$Q$6-Расчет!X1176)&gt;0,IF(AE1162&gt;0,$Q$6-$Q$5,$Q$6-Расчет!X1176),0)</f>
        <v>0</v>
      </c>
      <c r="AH1162" s="3">
        <f t="shared" si="144"/>
        <v>0</v>
      </c>
    </row>
    <row r="1163" spans="1:34" x14ac:dyDescent="0.25">
      <c r="A1163" s="3">
        <f>IF(Расчет!H1177='ФОРМУЛЫ!'!$B$4,Расчет!G1177*Расчет!$N$28,IF(Расчет!H1177='ФОРМУЛЫ!'!$B$5,Расчет!G1177,IF(Расчет!H1177='ФОРМУЛЫ!'!$B$6,Расчет!G1177*Расчет!$O$28,0)))</f>
        <v>0</v>
      </c>
      <c r="B1163" s="3">
        <f>A1163*Расчет!E1177</f>
        <v>0</v>
      </c>
      <c r="C1163" s="3">
        <f>IF(Расчет!J1177='ФОРМУЛЫ!'!$B$3,Расчет!G1177*Расчет!I1177/100,IF(Расчет!J1177='ФОРМУЛЫ!'!$B$4,Расчет!I1177*Расчет!$N$28,IF(Расчет!J1177='ФОРМУЛЫ!'!$B$5,Расчет!I1177,IF(Расчет!J1177='ФОРМУЛЫ!'!$B$6,Расчет!I1177*Расчет!$O$28,0))))</f>
        <v>0</v>
      </c>
      <c r="D1163" s="3">
        <f>C1163*Расчет!E1177</f>
        <v>0</v>
      </c>
      <c r="E1163" s="3">
        <f t="shared" si="137"/>
        <v>0</v>
      </c>
      <c r="F1163" s="3">
        <f>E1163*Расчет!E1177</f>
        <v>0</v>
      </c>
      <c r="G1163" s="3">
        <f>IF(Расчет!M1177="",'ФОРМУЛЫ!'!E1163*(100+Расчет!$M$28)/100,'ФОРМУЛЫ!'!E1163*(100+Расчет!M1177)/100)</f>
        <v>0</v>
      </c>
      <c r="H1163" s="7">
        <f>IF(Расчет!M1177="",ROUND(Расчет!K1177*(1+Расчет!$M$28/100),0),ROUND(Расчет!K1177*(1+Расчет!M1177/100),0))</f>
        <v>0</v>
      </c>
      <c r="I1163" s="7">
        <f>IF(Расчет!M1177="",(Расчет!$M$28+100)/100,(Расчет!M1177+100)/100)</f>
        <v>1.2</v>
      </c>
      <c r="J1163" s="5">
        <f>IF(Расчет!P1177="",IF($O$16=0,'ФОРМУЛЫ!'!H1163,ROUND(Расчет!K1177*'ФОРМУЛЫ!'!I1163+L1163,0)),Расчет!P1177)</f>
        <v>0</v>
      </c>
      <c r="K1163" s="5">
        <f>J1163*Расчет!E1177</f>
        <v>0</v>
      </c>
      <c r="L1163" s="3">
        <f>IF($O$16=0,0,$M$16*(Расчет!K1177/$O$16))</f>
        <v>0</v>
      </c>
      <c r="O1163" s="3">
        <f>IF(Расчет!P1177=0,Расчет!L1177,0)</f>
        <v>0</v>
      </c>
      <c r="P1163" s="12">
        <f t="shared" si="138"/>
        <v>0</v>
      </c>
      <c r="Q1163" s="3">
        <f>IF(Расчет!H1177='ФОРМУЛЫ!'!$B$5,'ФОРМУЛЫ!'!A1163,0)</f>
        <v>0</v>
      </c>
      <c r="R1163" s="3">
        <f>IF(Расчет!H1177='ФОРМУЛЫ!'!$B$4,'ФОРМУЛЫ!'!A1163,0)</f>
        <v>0</v>
      </c>
      <c r="S1163" s="3">
        <f>IF(Расчет!H1177='ФОРМУЛЫ!'!$B$6,'ФОРМУЛЫ!'!A1163,0)</f>
        <v>0</v>
      </c>
      <c r="T1163" s="5">
        <f>ROUND((IF(Расчет!R1177='ФОРМУЛЫ!'!$E$3,(A1163-A1163/1.18),IF(Расчет!R1177='ФОРМУЛЫ!'!$E$4,0,IF(Расчет!R1177='ФОРМУЛЫ!'!$E$5,(A1163-A1163/1.1),X))))*Расчет!E1177,2)</f>
        <v>0</v>
      </c>
      <c r="U1163" s="3">
        <f>ROUND((IF(Расчет!R1177='ФОРМУЛЫ!'!$E$3,(J1163-J1163/1.18),IF(Расчет!R1177='ФОРМУЛЫ!'!$E$4,0,IF(Расчет!R1177='ФОРМУЛЫ!'!$E$5,(J1163-J1163/1.1),X))))*Расчет!E1177,2)</f>
        <v>0</v>
      </c>
      <c r="V1163" s="3">
        <f>ROUND((J1163-J1163/1.18)*Расчет!E1177,2)</f>
        <v>0</v>
      </c>
      <c r="W1163" s="3">
        <f>ROUND(A1163*Расчет!E1177*0.21/365,2)</f>
        <v>0</v>
      </c>
      <c r="X1163" s="3">
        <f t="shared" si="139"/>
        <v>0</v>
      </c>
      <c r="Y1163" s="3">
        <f>IF(($Q$2-Расчет!X1177)&gt;0,($Q$2-Расчет!X1177),0)</f>
        <v>0</v>
      </c>
      <c r="Z1163" s="3">
        <f t="shared" si="140"/>
        <v>0</v>
      </c>
      <c r="AA1163" s="3">
        <f>IF(IF(Y1163&gt;0,$Q$3-$Q$2,$Q$3-Расчет!X1177)&gt;0,IF(Y1163&gt;0,$Q$3-$Q$2,$Q$3-Расчет!X1177),0)</f>
        <v>0</v>
      </c>
      <c r="AB1163" s="3">
        <f t="shared" si="141"/>
        <v>0</v>
      </c>
      <c r="AC1163" s="3">
        <f>IF(IF(AA1163&gt;0,$Q$4-$Q$3,$Q$4-Расчет!X1177)&gt;0,IF(AA1163&gt;0,$Q$4-$Q$3,$Q$4-Расчет!X1177),0)</f>
        <v>0</v>
      </c>
      <c r="AD1163" s="3">
        <f t="shared" si="142"/>
        <v>0</v>
      </c>
      <c r="AE1163" s="3">
        <f>IF(IF(AC1163&gt;0,$Q$5-$Q$4,$Q$5-Расчет!X1177)&gt;0,IF(AC1163&gt;0,$Q$5-$Q$4,$Q$5-Расчет!X1177),0)</f>
        <v>0</v>
      </c>
      <c r="AF1163" s="3">
        <f t="shared" si="143"/>
        <v>0</v>
      </c>
      <c r="AG1163" s="3">
        <f>IF(IF(AE1163&gt;0,$Q$6-$Q$5,$Q$6-Расчет!X1177)&gt;0,IF(AE1163&gt;0,$Q$6-$Q$5,$Q$6-Расчет!X1177),0)</f>
        <v>0</v>
      </c>
      <c r="AH1163" s="3">
        <f t="shared" si="144"/>
        <v>0</v>
      </c>
    </row>
    <row r="1164" spans="1:34" x14ac:dyDescent="0.25">
      <c r="A1164" s="3">
        <f>IF(Расчет!H1178='ФОРМУЛЫ!'!$B$4,Расчет!G1178*Расчет!$N$28,IF(Расчет!H1178='ФОРМУЛЫ!'!$B$5,Расчет!G1178,IF(Расчет!H1178='ФОРМУЛЫ!'!$B$6,Расчет!G1178*Расчет!$O$28,0)))</f>
        <v>0</v>
      </c>
      <c r="B1164" s="3">
        <f>A1164*Расчет!E1178</f>
        <v>0</v>
      </c>
      <c r="C1164" s="3">
        <f>IF(Расчет!J1178='ФОРМУЛЫ!'!$B$3,Расчет!G1178*Расчет!I1178/100,IF(Расчет!J1178='ФОРМУЛЫ!'!$B$4,Расчет!I1178*Расчет!$N$28,IF(Расчет!J1178='ФОРМУЛЫ!'!$B$5,Расчет!I1178,IF(Расчет!J1178='ФОРМУЛЫ!'!$B$6,Расчет!I1178*Расчет!$O$28,0))))</f>
        <v>0</v>
      </c>
      <c r="D1164" s="3">
        <f>C1164*Расчет!E1178</f>
        <v>0</v>
      </c>
      <c r="E1164" s="3">
        <f t="shared" si="137"/>
        <v>0</v>
      </c>
      <c r="F1164" s="3">
        <f>E1164*Расчет!E1178</f>
        <v>0</v>
      </c>
      <c r="G1164" s="3">
        <f>IF(Расчет!M1178="",'ФОРМУЛЫ!'!E1164*(100+Расчет!$M$28)/100,'ФОРМУЛЫ!'!E1164*(100+Расчет!M1178)/100)</f>
        <v>0</v>
      </c>
      <c r="H1164" s="7">
        <f>IF(Расчет!M1178="",ROUND(Расчет!K1178*(1+Расчет!$M$28/100),0),ROUND(Расчет!K1178*(1+Расчет!M1178/100),0))</f>
        <v>0</v>
      </c>
      <c r="I1164" s="7">
        <f>IF(Расчет!M1178="",(Расчет!$M$28+100)/100,(Расчет!M1178+100)/100)</f>
        <v>1.2</v>
      </c>
      <c r="J1164" s="5">
        <f>IF(Расчет!P1178="",IF($O$16=0,'ФОРМУЛЫ!'!H1164,ROUND(Расчет!K1178*'ФОРМУЛЫ!'!I1164+L1164,0)),Расчет!P1178)</f>
        <v>0</v>
      </c>
      <c r="K1164" s="5">
        <f>J1164*Расчет!E1178</f>
        <v>0</v>
      </c>
      <c r="L1164" s="3">
        <f>IF($O$16=0,0,$M$16*(Расчет!K1178/$O$16))</f>
        <v>0</v>
      </c>
      <c r="O1164" s="3">
        <f>IF(Расчет!P1178=0,Расчет!L1178,0)</f>
        <v>0</v>
      </c>
      <c r="P1164" s="12">
        <f t="shared" si="138"/>
        <v>0</v>
      </c>
      <c r="Q1164" s="3">
        <f>IF(Расчет!H1178='ФОРМУЛЫ!'!$B$5,'ФОРМУЛЫ!'!A1164,0)</f>
        <v>0</v>
      </c>
      <c r="R1164" s="3">
        <f>IF(Расчет!H1178='ФОРМУЛЫ!'!$B$4,'ФОРМУЛЫ!'!A1164,0)</f>
        <v>0</v>
      </c>
      <c r="S1164" s="3">
        <f>IF(Расчет!H1178='ФОРМУЛЫ!'!$B$6,'ФОРМУЛЫ!'!A1164,0)</f>
        <v>0</v>
      </c>
      <c r="T1164" s="5">
        <f>ROUND((IF(Расчет!R1178='ФОРМУЛЫ!'!$E$3,(A1164-A1164/1.18),IF(Расчет!R1178='ФОРМУЛЫ!'!$E$4,0,IF(Расчет!R1178='ФОРМУЛЫ!'!$E$5,(A1164-A1164/1.1),X))))*Расчет!E1178,2)</f>
        <v>0</v>
      </c>
      <c r="U1164" s="3">
        <f>ROUND((IF(Расчет!R1178='ФОРМУЛЫ!'!$E$3,(J1164-J1164/1.18),IF(Расчет!R1178='ФОРМУЛЫ!'!$E$4,0,IF(Расчет!R1178='ФОРМУЛЫ!'!$E$5,(J1164-J1164/1.1),X))))*Расчет!E1178,2)</f>
        <v>0</v>
      </c>
      <c r="V1164" s="3">
        <f>ROUND((J1164-J1164/1.18)*Расчет!E1178,2)</f>
        <v>0</v>
      </c>
      <c r="W1164" s="3">
        <f>ROUND(A1164*Расчет!E1178*0.21/365,2)</f>
        <v>0</v>
      </c>
      <c r="X1164" s="3">
        <f t="shared" si="139"/>
        <v>0</v>
      </c>
      <c r="Y1164" s="3">
        <f>IF(($Q$2-Расчет!X1178)&gt;0,($Q$2-Расчет!X1178),0)</f>
        <v>0</v>
      </c>
      <c r="Z1164" s="3">
        <f t="shared" si="140"/>
        <v>0</v>
      </c>
      <c r="AA1164" s="3">
        <f>IF(IF(Y1164&gt;0,$Q$3-$Q$2,$Q$3-Расчет!X1178)&gt;0,IF(Y1164&gt;0,$Q$3-$Q$2,$Q$3-Расчет!X1178),0)</f>
        <v>0</v>
      </c>
      <c r="AB1164" s="3">
        <f t="shared" si="141"/>
        <v>0</v>
      </c>
      <c r="AC1164" s="3">
        <f>IF(IF(AA1164&gt;0,$Q$4-$Q$3,$Q$4-Расчет!X1178)&gt;0,IF(AA1164&gt;0,$Q$4-$Q$3,$Q$4-Расчет!X1178),0)</f>
        <v>0</v>
      </c>
      <c r="AD1164" s="3">
        <f t="shared" si="142"/>
        <v>0</v>
      </c>
      <c r="AE1164" s="3">
        <f>IF(IF(AC1164&gt;0,$Q$5-$Q$4,$Q$5-Расчет!X1178)&gt;0,IF(AC1164&gt;0,$Q$5-$Q$4,$Q$5-Расчет!X1178),0)</f>
        <v>0</v>
      </c>
      <c r="AF1164" s="3">
        <f t="shared" si="143"/>
        <v>0</v>
      </c>
      <c r="AG1164" s="3">
        <f>IF(IF(AE1164&gt;0,$Q$6-$Q$5,$Q$6-Расчет!X1178)&gt;0,IF(AE1164&gt;0,$Q$6-$Q$5,$Q$6-Расчет!X1178),0)</f>
        <v>0</v>
      </c>
      <c r="AH1164" s="3">
        <f t="shared" si="144"/>
        <v>0</v>
      </c>
    </row>
    <row r="1165" spans="1:34" x14ac:dyDescent="0.25">
      <c r="A1165" s="3">
        <f>IF(Расчет!H1179='ФОРМУЛЫ!'!$B$4,Расчет!G1179*Расчет!$N$28,IF(Расчет!H1179='ФОРМУЛЫ!'!$B$5,Расчет!G1179,IF(Расчет!H1179='ФОРМУЛЫ!'!$B$6,Расчет!G1179*Расчет!$O$28,0)))</f>
        <v>0</v>
      </c>
      <c r="B1165" s="3">
        <f>A1165*Расчет!E1179</f>
        <v>0</v>
      </c>
      <c r="C1165" s="3">
        <f>IF(Расчет!J1179='ФОРМУЛЫ!'!$B$3,Расчет!G1179*Расчет!I1179/100,IF(Расчет!J1179='ФОРМУЛЫ!'!$B$4,Расчет!I1179*Расчет!$N$28,IF(Расчет!J1179='ФОРМУЛЫ!'!$B$5,Расчет!I1179,IF(Расчет!J1179='ФОРМУЛЫ!'!$B$6,Расчет!I1179*Расчет!$O$28,0))))</f>
        <v>0</v>
      </c>
      <c r="D1165" s="3">
        <f>C1165*Расчет!E1179</f>
        <v>0</v>
      </c>
      <c r="E1165" s="3">
        <f t="shared" si="137"/>
        <v>0</v>
      </c>
      <c r="F1165" s="3">
        <f>E1165*Расчет!E1179</f>
        <v>0</v>
      </c>
      <c r="G1165" s="3">
        <f>IF(Расчет!M1179="",'ФОРМУЛЫ!'!E1165*(100+Расчет!$M$28)/100,'ФОРМУЛЫ!'!E1165*(100+Расчет!M1179)/100)</f>
        <v>0</v>
      </c>
      <c r="H1165" s="7">
        <f>IF(Расчет!M1179="",ROUND(Расчет!K1179*(1+Расчет!$M$28/100),0),ROUND(Расчет!K1179*(1+Расчет!M1179/100),0))</f>
        <v>0</v>
      </c>
      <c r="I1165" s="7">
        <f>IF(Расчет!M1179="",(Расчет!$M$28+100)/100,(Расчет!M1179+100)/100)</f>
        <v>1.2</v>
      </c>
      <c r="J1165" s="5">
        <f>IF(Расчет!P1179="",IF($O$16=0,'ФОРМУЛЫ!'!H1165,ROUND(Расчет!K1179*'ФОРМУЛЫ!'!I1165+L1165,0)),Расчет!P1179)</f>
        <v>0</v>
      </c>
      <c r="K1165" s="5">
        <f>J1165*Расчет!E1179</f>
        <v>0</v>
      </c>
      <c r="L1165" s="3">
        <f>IF($O$16=0,0,$M$16*(Расчет!K1179/$O$16))</f>
        <v>0</v>
      </c>
      <c r="O1165" s="3">
        <f>IF(Расчет!P1179=0,Расчет!L1179,0)</f>
        <v>0</v>
      </c>
      <c r="P1165" s="12">
        <f t="shared" si="138"/>
        <v>0</v>
      </c>
      <c r="Q1165" s="3">
        <f>IF(Расчет!H1179='ФОРМУЛЫ!'!$B$5,'ФОРМУЛЫ!'!A1165,0)</f>
        <v>0</v>
      </c>
      <c r="R1165" s="3">
        <f>IF(Расчет!H1179='ФОРМУЛЫ!'!$B$4,'ФОРМУЛЫ!'!A1165,0)</f>
        <v>0</v>
      </c>
      <c r="S1165" s="3">
        <f>IF(Расчет!H1179='ФОРМУЛЫ!'!$B$6,'ФОРМУЛЫ!'!A1165,0)</f>
        <v>0</v>
      </c>
      <c r="T1165" s="5">
        <f>ROUND((IF(Расчет!R1179='ФОРМУЛЫ!'!$E$3,(A1165-A1165/1.18),IF(Расчет!R1179='ФОРМУЛЫ!'!$E$4,0,IF(Расчет!R1179='ФОРМУЛЫ!'!$E$5,(A1165-A1165/1.1),X))))*Расчет!E1179,2)</f>
        <v>0</v>
      </c>
      <c r="U1165" s="3">
        <f>ROUND((IF(Расчет!R1179='ФОРМУЛЫ!'!$E$3,(J1165-J1165/1.18),IF(Расчет!R1179='ФОРМУЛЫ!'!$E$4,0,IF(Расчет!R1179='ФОРМУЛЫ!'!$E$5,(J1165-J1165/1.1),X))))*Расчет!E1179,2)</f>
        <v>0</v>
      </c>
      <c r="V1165" s="3">
        <f>ROUND((J1165-J1165/1.18)*Расчет!E1179,2)</f>
        <v>0</v>
      </c>
      <c r="W1165" s="3">
        <f>ROUND(A1165*Расчет!E1179*0.21/365,2)</f>
        <v>0</v>
      </c>
      <c r="X1165" s="3">
        <f t="shared" si="139"/>
        <v>0</v>
      </c>
      <c r="Y1165" s="3">
        <f>IF(($Q$2-Расчет!X1179)&gt;0,($Q$2-Расчет!X1179),0)</f>
        <v>0</v>
      </c>
      <c r="Z1165" s="3">
        <f t="shared" si="140"/>
        <v>0</v>
      </c>
      <c r="AA1165" s="3">
        <f>IF(IF(Y1165&gt;0,$Q$3-$Q$2,$Q$3-Расчет!X1179)&gt;0,IF(Y1165&gt;0,$Q$3-$Q$2,$Q$3-Расчет!X1179),0)</f>
        <v>0</v>
      </c>
      <c r="AB1165" s="3">
        <f t="shared" si="141"/>
        <v>0</v>
      </c>
      <c r="AC1165" s="3">
        <f>IF(IF(AA1165&gt;0,$Q$4-$Q$3,$Q$4-Расчет!X1179)&gt;0,IF(AA1165&gt;0,$Q$4-$Q$3,$Q$4-Расчет!X1179),0)</f>
        <v>0</v>
      </c>
      <c r="AD1165" s="3">
        <f t="shared" si="142"/>
        <v>0</v>
      </c>
      <c r="AE1165" s="3">
        <f>IF(IF(AC1165&gt;0,$Q$5-$Q$4,$Q$5-Расчет!X1179)&gt;0,IF(AC1165&gt;0,$Q$5-$Q$4,$Q$5-Расчет!X1179),0)</f>
        <v>0</v>
      </c>
      <c r="AF1165" s="3">
        <f t="shared" si="143"/>
        <v>0</v>
      </c>
      <c r="AG1165" s="3">
        <f>IF(IF(AE1165&gt;0,$Q$6-$Q$5,$Q$6-Расчет!X1179)&gt;0,IF(AE1165&gt;0,$Q$6-$Q$5,$Q$6-Расчет!X1179),0)</f>
        <v>0</v>
      </c>
      <c r="AH1165" s="3">
        <f t="shared" si="144"/>
        <v>0</v>
      </c>
    </row>
    <row r="1166" spans="1:34" x14ac:dyDescent="0.25">
      <c r="A1166" s="3">
        <f>IF(Расчет!H1180='ФОРМУЛЫ!'!$B$4,Расчет!G1180*Расчет!$N$28,IF(Расчет!H1180='ФОРМУЛЫ!'!$B$5,Расчет!G1180,IF(Расчет!H1180='ФОРМУЛЫ!'!$B$6,Расчет!G1180*Расчет!$O$28,0)))</f>
        <v>0</v>
      </c>
      <c r="B1166" s="3">
        <f>A1166*Расчет!E1180</f>
        <v>0</v>
      </c>
      <c r="C1166" s="3">
        <f>IF(Расчет!J1180='ФОРМУЛЫ!'!$B$3,Расчет!G1180*Расчет!I1180/100,IF(Расчет!J1180='ФОРМУЛЫ!'!$B$4,Расчет!I1180*Расчет!$N$28,IF(Расчет!J1180='ФОРМУЛЫ!'!$B$5,Расчет!I1180,IF(Расчет!J1180='ФОРМУЛЫ!'!$B$6,Расчет!I1180*Расчет!$O$28,0))))</f>
        <v>0</v>
      </c>
      <c r="D1166" s="3">
        <f>C1166*Расчет!E1180</f>
        <v>0</v>
      </c>
      <c r="E1166" s="3">
        <f t="shared" si="137"/>
        <v>0</v>
      </c>
      <c r="F1166" s="3">
        <f>E1166*Расчет!E1180</f>
        <v>0</v>
      </c>
      <c r="G1166" s="3">
        <f>IF(Расчет!M1180="",'ФОРМУЛЫ!'!E1166*(100+Расчет!$M$28)/100,'ФОРМУЛЫ!'!E1166*(100+Расчет!M1180)/100)</f>
        <v>0</v>
      </c>
      <c r="H1166" s="7">
        <f>IF(Расчет!M1180="",ROUND(Расчет!K1180*(1+Расчет!$M$28/100),0),ROUND(Расчет!K1180*(1+Расчет!M1180/100),0))</f>
        <v>0</v>
      </c>
      <c r="I1166" s="7">
        <f>IF(Расчет!M1180="",(Расчет!$M$28+100)/100,(Расчет!M1180+100)/100)</f>
        <v>1.2</v>
      </c>
      <c r="J1166" s="5">
        <f>IF(Расчет!P1180="",IF($O$16=0,'ФОРМУЛЫ!'!H1166,ROUND(Расчет!K1180*'ФОРМУЛЫ!'!I1166+L1166,0)),Расчет!P1180)</f>
        <v>0</v>
      </c>
      <c r="K1166" s="5">
        <f>J1166*Расчет!E1180</f>
        <v>0</v>
      </c>
      <c r="L1166" s="3">
        <f>IF($O$16=0,0,$M$16*(Расчет!K1180/$O$16))</f>
        <v>0</v>
      </c>
      <c r="O1166" s="3">
        <f>IF(Расчет!P1180=0,Расчет!L1180,0)</f>
        <v>0</v>
      </c>
      <c r="P1166" s="12">
        <f t="shared" si="138"/>
        <v>0</v>
      </c>
      <c r="Q1166" s="3">
        <f>IF(Расчет!H1180='ФОРМУЛЫ!'!$B$5,'ФОРМУЛЫ!'!A1166,0)</f>
        <v>0</v>
      </c>
      <c r="R1166" s="3">
        <f>IF(Расчет!H1180='ФОРМУЛЫ!'!$B$4,'ФОРМУЛЫ!'!A1166,0)</f>
        <v>0</v>
      </c>
      <c r="S1166" s="3">
        <f>IF(Расчет!H1180='ФОРМУЛЫ!'!$B$6,'ФОРМУЛЫ!'!A1166,0)</f>
        <v>0</v>
      </c>
      <c r="T1166" s="5">
        <f>ROUND((IF(Расчет!R1180='ФОРМУЛЫ!'!$E$3,(A1166-A1166/1.18),IF(Расчет!R1180='ФОРМУЛЫ!'!$E$4,0,IF(Расчет!R1180='ФОРМУЛЫ!'!$E$5,(A1166-A1166/1.1),X))))*Расчет!E1180,2)</f>
        <v>0</v>
      </c>
      <c r="U1166" s="3">
        <f>ROUND((IF(Расчет!R1180='ФОРМУЛЫ!'!$E$3,(J1166-J1166/1.18),IF(Расчет!R1180='ФОРМУЛЫ!'!$E$4,0,IF(Расчет!R1180='ФОРМУЛЫ!'!$E$5,(J1166-J1166/1.1),X))))*Расчет!E1180,2)</f>
        <v>0</v>
      </c>
      <c r="V1166" s="3">
        <f>ROUND((J1166-J1166/1.18)*Расчет!E1180,2)</f>
        <v>0</v>
      </c>
      <c r="W1166" s="3">
        <f>ROUND(A1166*Расчет!E1180*0.21/365,2)</f>
        <v>0</v>
      </c>
      <c r="X1166" s="3">
        <f t="shared" si="139"/>
        <v>0</v>
      </c>
      <c r="Y1166" s="3">
        <f>IF(($Q$2-Расчет!X1180)&gt;0,($Q$2-Расчет!X1180),0)</f>
        <v>0</v>
      </c>
      <c r="Z1166" s="3">
        <f t="shared" si="140"/>
        <v>0</v>
      </c>
      <c r="AA1166" s="3">
        <f>IF(IF(Y1166&gt;0,$Q$3-$Q$2,$Q$3-Расчет!X1180)&gt;0,IF(Y1166&gt;0,$Q$3-$Q$2,$Q$3-Расчет!X1180),0)</f>
        <v>0</v>
      </c>
      <c r="AB1166" s="3">
        <f t="shared" si="141"/>
        <v>0</v>
      </c>
      <c r="AC1166" s="3">
        <f>IF(IF(AA1166&gt;0,$Q$4-$Q$3,$Q$4-Расчет!X1180)&gt;0,IF(AA1166&gt;0,$Q$4-$Q$3,$Q$4-Расчет!X1180),0)</f>
        <v>0</v>
      </c>
      <c r="AD1166" s="3">
        <f t="shared" si="142"/>
        <v>0</v>
      </c>
      <c r="AE1166" s="3">
        <f>IF(IF(AC1166&gt;0,$Q$5-$Q$4,$Q$5-Расчет!X1180)&gt;0,IF(AC1166&gt;0,$Q$5-$Q$4,$Q$5-Расчет!X1180),0)</f>
        <v>0</v>
      </c>
      <c r="AF1166" s="3">
        <f t="shared" si="143"/>
        <v>0</v>
      </c>
      <c r="AG1166" s="3">
        <f>IF(IF(AE1166&gt;0,$Q$6-$Q$5,$Q$6-Расчет!X1180)&gt;0,IF(AE1166&gt;0,$Q$6-$Q$5,$Q$6-Расчет!X1180),0)</f>
        <v>0</v>
      </c>
      <c r="AH1166" s="3">
        <f t="shared" si="144"/>
        <v>0</v>
      </c>
    </row>
    <row r="1167" spans="1:34" x14ac:dyDescent="0.25">
      <c r="A1167" s="3">
        <f>IF(Расчет!H1181='ФОРМУЛЫ!'!$B$4,Расчет!G1181*Расчет!$N$28,IF(Расчет!H1181='ФОРМУЛЫ!'!$B$5,Расчет!G1181,IF(Расчет!H1181='ФОРМУЛЫ!'!$B$6,Расчет!G1181*Расчет!$O$28,0)))</f>
        <v>0</v>
      </c>
      <c r="B1167" s="3">
        <f>A1167*Расчет!E1181</f>
        <v>0</v>
      </c>
      <c r="C1167" s="3">
        <f>IF(Расчет!J1181='ФОРМУЛЫ!'!$B$3,Расчет!G1181*Расчет!I1181/100,IF(Расчет!J1181='ФОРМУЛЫ!'!$B$4,Расчет!I1181*Расчет!$N$28,IF(Расчет!J1181='ФОРМУЛЫ!'!$B$5,Расчет!I1181,IF(Расчет!J1181='ФОРМУЛЫ!'!$B$6,Расчет!I1181*Расчет!$O$28,0))))</f>
        <v>0</v>
      </c>
      <c r="D1167" s="3">
        <f>C1167*Расчет!E1181</f>
        <v>0</v>
      </c>
      <c r="E1167" s="3">
        <f t="shared" si="137"/>
        <v>0</v>
      </c>
      <c r="F1167" s="3">
        <f>E1167*Расчет!E1181</f>
        <v>0</v>
      </c>
      <c r="G1167" s="3">
        <f>IF(Расчет!M1181="",'ФОРМУЛЫ!'!E1167*(100+Расчет!$M$28)/100,'ФОРМУЛЫ!'!E1167*(100+Расчет!M1181)/100)</f>
        <v>0</v>
      </c>
      <c r="H1167" s="7">
        <f>IF(Расчет!M1181="",ROUND(Расчет!K1181*(1+Расчет!$M$28/100),0),ROUND(Расчет!K1181*(1+Расчет!M1181/100),0))</f>
        <v>0</v>
      </c>
      <c r="I1167" s="7">
        <f>IF(Расчет!M1181="",(Расчет!$M$28+100)/100,(Расчет!M1181+100)/100)</f>
        <v>1.2</v>
      </c>
      <c r="J1167" s="5">
        <f>IF(Расчет!P1181="",IF($O$16=0,'ФОРМУЛЫ!'!H1167,ROUND(Расчет!K1181*'ФОРМУЛЫ!'!I1167+L1167,0)),Расчет!P1181)</f>
        <v>0</v>
      </c>
      <c r="K1167" s="5">
        <f>J1167*Расчет!E1181</f>
        <v>0</v>
      </c>
      <c r="L1167" s="3">
        <f>IF($O$16=0,0,$M$16*(Расчет!K1181/$O$16))</f>
        <v>0</v>
      </c>
      <c r="O1167" s="3">
        <f>IF(Расчет!P1181=0,Расчет!L1181,0)</f>
        <v>0</v>
      </c>
      <c r="P1167" s="12">
        <f t="shared" si="138"/>
        <v>0</v>
      </c>
      <c r="Q1167" s="3">
        <f>IF(Расчет!H1181='ФОРМУЛЫ!'!$B$5,'ФОРМУЛЫ!'!A1167,0)</f>
        <v>0</v>
      </c>
      <c r="R1167" s="3">
        <f>IF(Расчет!H1181='ФОРМУЛЫ!'!$B$4,'ФОРМУЛЫ!'!A1167,0)</f>
        <v>0</v>
      </c>
      <c r="S1167" s="3">
        <f>IF(Расчет!H1181='ФОРМУЛЫ!'!$B$6,'ФОРМУЛЫ!'!A1167,0)</f>
        <v>0</v>
      </c>
      <c r="T1167" s="5">
        <f>ROUND((IF(Расчет!R1181='ФОРМУЛЫ!'!$E$3,(A1167-A1167/1.18),IF(Расчет!R1181='ФОРМУЛЫ!'!$E$4,0,IF(Расчет!R1181='ФОРМУЛЫ!'!$E$5,(A1167-A1167/1.1),X))))*Расчет!E1181,2)</f>
        <v>0</v>
      </c>
      <c r="U1167" s="3">
        <f>ROUND((IF(Расчет!R1181='ФОРМУЛЫ!'!$E$3,(J1167-J1167/1.18),IF(Расчет!R1181='ФОРМУЛЫ!'!$E$4,0,IF(Расчет!R1181='ФОРМУЛЫ!'!$E$5,(J1167-J1167/1.1),X))))*Расчет!E1181,2)</f>
        <v>0</v>
      </c>
      <c r="V1167" s="3">
        <f>ROUND((J1167-J1167/1.18)*Расчет!E1181,2)</f>
        <v>0</v>
      </c>
      <c r="W1167" s="3">
        <f>ROUND(A1167*Расчет!E1181*0.21/365,2)</f>
        <v>0</v>
      </c>
      <c r="X1167" s="3">
        <f t="shared" si="139"/>
        <v>0</v>
      </c>
      <c r="Y1167" s="3">
        <f>IF(($Q$2-Расчет!X1181)&gt;0,($Q$2-Расчет!X1181),0)</f>
        <v>0</v>
      </c>
      <c r="Z1167" s="3">
        <f t="shared" si="140"/>
        <v>0</v>
      </c>
      <c r="AA1167" s="3">
        <f>IF(IF(Y1167&gt;0,$Q$3-$Q$2,$Q$3-Расчет!X1181)&gt;0,IF(Y1167&gt;0,$Q$3-$Q$2,$Q$3-Расчет!X1181),0)</f>
        <v>0</v>
      </c>
      <c r="AB1167" s="3">
        <f t="shared" si="141"/>
        <v>0</v>
      </c>
      <c r="AC1167" s="3">
        <f>IF(IF(AA1167&gt;0,$Q$4-$Q$3,$Q$4-Расчет!X1181)&gt;0,IF(AA1167&gt;0,$Q$4-$Q$3,$Q$4-Расчет!X1181),0)</f>
        <v>0</v>
      </c>
      <c r="AD1167" s="3">
        <f t="shared" si="142"/>
        <v>0</v>
      </c>
      <c r="AE1167" s="3">
        <f>IF(IF(AC1167&gt;0,$Q$5-$Q$4,$Q$5-Расчет!X1181)&gt;0,IF(AC1167&gt;0,$Q$5-$Q$4,$Q$5-Расчет!X1181),0)</f>
        <v>0</v>
      </c>
      <c r="AF1167" s="3">
        <f t="shared" si="143"/>
        <v>0</v>
      </c>
      <c r="AG1167" s="3">
        <f>IF(IF(AE1167&gt;0,$Q$6-$Q$5,$Q$6-Расчет!X1181)&gt;0,IF(AE1167&gt;0,$Q$6-$Q$5,$Q$6-Расчет!X1181),0)</f>
        <v>0</v>
      </c>
      <c r="AH1167" s="3">
        <f t="shared" si="144"/>
        <v>0</v>
      </c>
    </row>
    <row r="1168" spans="1:34" x14ac:dyDescent="0.25">
      <c r="A1168" s="3">
        <f>IF(Расчет!H1182='ФОРМУЛЫ!'!$B$4,Расчет!G1182*Расчет!$N$28,IF(Расчет!H1182='ФОРМУЛЫ!'!$B$5,Расчет!G1182,IF(Расчет!H1182='ФОРМУЛЫ!'!$B$6,Расчет!G1182*Расчет!$O$28,0)))</f>
        <v>0</v>
      </c>
      <c r="B1168" s="3">
        <f>A1168*Расчет!E1182</f>
        <v>0</v>
      </c>
      <c r="C1168" s="3">
        <f>IF(Расчет!J1182='ФОРМУЛЫ!'!$B$3,Расчет!G1182*Расчет!I1182/100,IF(Расчет!J1182='ФОРМУЛЫ!'!$B$4,Расчет!I1182*Расчет!$N$28,IF(Расчет!J1182='ФОРМУЛЫ!'!$B$5,Расчет!I1182,IF(Расчет!J1182='ФОРМУЛЫ!'!$B$6,Расчет!I1182*Расчет!$O$28,0))))</f>
        <v>0</v>
      </c>
      <c r="D1168" s="3">
        <f>C1168*Расчет!E1182</f>
        <v>0</v>
      </c>
      <c r="E1168" s="3">
        <f t="shared" si="137"/>
        <v>0</v>
      </c>
      <c r="F1168" s="3">
        <f>E1168*Расчет!E1182</f>
        <v>0</v>
      </c>
      <c r="G1168" s="3">
        <f>IF(Расчет!M1182="",'ФОРМУЛЫ!'!E1168*(100+Расчет!$M$28)/100,'ФОРМУЛЫ!'!E1168*(100+Расчет!M1182)/100)</f>
        <v>0</v>
      </c>
      <c r="H1168" s="7">
        <f>IF(Расчет!M1182="",ROUND(Расчет!K1182*(1+Расчет!$M$28/100),0),ROUND(Расчет!K1182*(1+Расчет!M1182/100),0))</f>
        <v>0</v>
      </c>
      <c r="I1168" s="7">
        <f>IF(Расчет!M1182="",(Расчет!$M$28+100)/100,(Расчет!M1182+100)/100)</f>
        <v>1.2</v>
      </c>
      <c r="J1168" s="5">
        <f>IF(Расчет!P1182="",IF($O$16=0,'ФОРМУЛЫ!'!H1168,ROUND(Расчет!K1182*'ФОРМУЛЫ!'!I1168+L1168,0)),Расчет!P1182)</f>
        <v>0</v>
      </c>
      <c r="K1168" s="5">
        <f>J1168*Расчет!E1182</f>
        <v>0</v>
      </c>
      <c r="L1168" s="3">
        <f>IF($O$16=0,0,$M$16*(Расчет!K1182/$O$16))</f>
        <v>0</v>
      </c>
      <c r="O1168" s="3">
        <f>IF(Расчет!P1182=0,Расчет!L1182,0)</f>
        <v>0</v>
      </c>
      <c r="P1168" s="12">
        <f t="shared" si="138"/>
        <v>0</v>
      </c>
      <c r="Q1168" s="3">
        <f>IF(Расчет!H1182='ФОРМУЛЫ!'!$B$5,'ФОРМУЛЫ!'!A1168,0)</f>
        <v>0</v>
      </c>
      <c r="R1168" s="3">
        <f>IF(Расчет!H1182='ФОРМУЛЫ!'!$B$4,'ФОРМУЛЫ!'!A1168,0)</f>
        <v>0</v>
      </c>
      <c r="S1168" s="3">
        <f>IF(Расчет!H1182='ФОРМУЛЫ!'!$B$6,'ФОРМУЛЫ!'!A1168,0)</f>
        <v>0</v>
      </c>
      <c r="T1168" s="5">
        <f>ROUND((IF(Расчет!R1182='ФОРМУЛЫ!'!$E$3,(A1168-A1168/1.18),IF(Расчет!R1182='ФОРМУЛЫ!'!$E$4,0,IF(Расчет!R1182='ФОРМУЛЫ!'!$E$5,(A1168-A1168/1.1),X))))*Расчет!E1182,2)</f>
        <v>0</v>
      </c>
      <c r="U1168" s="3">
        <f>ROUND((IF(Расчет!R1182='ФОРМУЛЫ!'!$E$3,(J1168-J1168/1.18),IF(Расчет!R1182='ФОРМУЛЫ!'!$E$4,0,IF(Расчет!R1182='ФОРМУЛЫ!'!$E$5,(J1168-J1168/1.1),X))))*Расчет!E1182,2)</f>
        <v>0</v>
      </c>
      <c r="V1168" s="3">
        <f>ROUND((J1168-J1168/1.18)*Расчет!E1182,2)</f>
        <v>0</v>
      </c>
      <c r="W1168" s="3">
        <f>ROUND(A1168*Расчет!E1182*0.21/365,2)</f>
        <v>0</v>
      </c>
      <c r="X1168" s="3">
        <f t="shared" si="139"/>
        <v>0</v>
      </c>
      <c r="Y1168" s="3">
        <f>IF(($Q$2-Расчет!X1182)&gt;0,($Q$2-Расчет!X1182),0)</f>
        <v>0</v>
      </c>
      <c r="Z1168" s="3">
        <f t="shared" si="140"/>
        <v>0</v>
      </c>
      <c r="AA1168" s="3">
        <f>IF(IF(Y1168&gt;0,$Q$3-$Q$2,$Q$3-Расчет!X1182)&gt;0,IF(Y1168&gt;0,$Q$3-$Q$2,$Q$3-Расчет!X1182),0)</f>
        <v>0</v>
      </c>
      <c r="AB1168" s="3">
        <f t="shared" si="141"/>
        <v>0</v>
      </c>
      <c r="AC1168" s="3">
        <f>IF(IF(AA1168&gt;0,$Q$4-$Q$3,$Q$4-Расчет!X1182)&gt;0,IF(AA1168&gt;0,$Q$4-$Q$3,$Q$4-Расчет!X1182),0)</f>
        <v>0</v>
      </c>
      <c r="AD1168" s="3">
        <f t="shared" si="142"/>
        <v>0</v>
      </c>
      <c r="AE1168" s="3">
        <f>IF(IF(AC1168&gt;0,$Q$5-$Q$4,$Q$5-Расчет!X1182)&gt;0,IF(AC1168&gt;0,$Q$5-$Q$4,$Q$5-Расчет!X1182),0)</f>
        <v>0</v>
      </c>
      <c r="AF1168" s="3">
        <f t="shared" si="143"/>
        <v>0</v>
      </c>
      <c r="AG1168" s="3">
        <f>IF(IF(AE1168&gt;0,$Q$6-$Q$5,$Q$6-Расчет!X1182)&gt;0,IF(AE1168&gt;0,$Q$6-$Q$5,$Q$6-Расчет!X1182),0)</f>
        <v>0</v>
      </c>
      <c r="AH1168" s="3">
        <f t="shared" si="144"/>
        <v>0</v>
      </c>
    </row>
    <row r="1169" spans="1:34" x14ac:dyDescent="0.25">
      <c r="A1169" s="3">
        <f>IF(Расчет!H1183='ФОРМУЛЫ!'!$B$4,Расчет!G1183*Расчет!$N$28,IF(Расчет!H1183='ФОРМУЛЫ!'!$B$5,Расчет!G1183,IF(Расчет!H1183='ФОРМУЛЫ!'!$B$6,Расчет!G1183*Расчет!$O$28,0)))</f>
        <v>0</v>
      </c>
      <c r="B1169" s="3">
        <f>A1169*Расчет!E1183</f>
        <v>0</v>
      </c>
      <c r="C1169" s="3">
        <f>IF(Расчет!J1183='ФОРМУЛЫ!'!$B$3,Расчет!G1183*Расчет!I1183/100,IF(Расчет!J1183='ФОРМУЛЫ!'!$B$4,Расчет!I1183*Расчет!$N$28,IF(Расчет!J1183='ФОРМУЛЫ!'!$B$5,Расчет!I1183,IF(Расчет!J1183='ФОРМУЛЫ!'!$B$6,Расчет!I1183*Расчет!$O$28,0))))</f>
        <v>0</v>
      </c>
      <c r="D1169" s="3">
        <f>C1169*Расчет!E1183</f>
        <v>0</v>
      </c>
      <c r="E1169" s="3">
        <f t="shared" ref="E1169:E1232" si="145">A1169-C1169</f>
        <v>0</v>
      </c>
      <c r="F1169" s="3">
        <f>E1169*Расчет!E1183</f>
        <v>0</v>
      </c>
      <c r="G1169" s="3">
        <f>IF(Расчет!M1183="",'ФОРМУЛЫ!'!E1169*(100+Расчет!$M$28)/100,'ФОРМУЛЫ!'!E1169*(100+Расчет!M1183)/100)</f>
        <v>0</v>
      </c>
      <c r="H1169" s="7">
        <f>IF(Расчет!M1183="",ROUND(Расчет!K1183*(1+Расчет!$M$28/100),0),ROUND(Расчет!K1183*(1+Расчет!M1183/100),0))</f>
        <v>0</v>
      </c>
      <c r="I1169" s="7">
        <f>IF(Расчет!M1183="",(Расчет!$M$28+100)/100,(Расчет!M1183+100)/100)</f>
        <v>1.2</v>
      </c>
      <c r="J1169" s="5">
        <f>IF(Расчет!P1183="",IF($O$16=0,'ФОРМУЛЫ!'!H1169,ROUND(Расчет!K1183*'ФОРМУЛЫ!'!I1169+L1169,0)),Расчет!P1183)</f>
        <v>0</v>
      </c>
      <c r="K1169" s="5">
        <f>J1169*Расчет!E1183</f>
        <v>0</v>
      </c>
      <c r="L1169" s="3">
        <f>IF($O$16=0,0,$M$16*(Расчет!K1183/$O$16))</f>
        <v>0</v>
      </c>
      <c r="O1169" s="3">
        <f>IF(Расчет!P1183=0,Расчет!L1183,0)</f>
        <v>0</v>
      </c>
      <c r="P1169" s="12">
        <f t="shared" si="138"/>
        <v>0</v>
      </c>
      <c r="Q1169" s="3">
        <f>IF(Расчет!H1183='ФОРМУЛЫ!'!$B$5,'ФОРМУЛЫ!'!A1169,0)</f>
        <v>0</v>
      </c>
      <c r="R1169" s="3">
        <f>IF(Расчет!H1183='ФОРМУЛЫ!'!$B$4,'ФОРМУЛЫ!'!A1169,0)</f>
        <v>0</v>
      </c>
      <c r="S1169" s="3">
        <f>IF(Расчет!H1183='ФОРМУЛЫ!'!$B$6,'ФОРМУЛЫ!'!A1169,0)</f>
        <v>0</v>
      </c>
      <c r="T1169" s="5">
        <f>ROUND((IF(Расчет!R1183='ФОРМУЛЫ!'!$E$3,(A1169-A1169/1.18),IF(Расчет!R1183='ФОРМУЛЫ!'!$E$4,0,IF(Расчет!R1183='ФОРМУЛЫ!'!$E$5,(A1169-A1169/1.1),X))))*Расчет!E1183,2)</f>
        <v>0</v>
      </c>
      <c r="U1169" s="3">
        <f>ROUND((IF(Расчет!R1183='ФОРМУЛЫ!'!$E$3,(J1169-J1169/1.18),IF(Расчет!R1183='ФОРМУЛЫ!'!$E$4,0,IF(Расчет!R1183='ФОРМУЛЫ!'!$E$5,(J1169-J1169/1.1),X))))*Расчет!E1183,2)</f>
        <v>0</v>
      </c>
      <c r="V1169" s="3">
        <f>ROUND((J1169-J1169/1.18)*Расчет!E1183,2)</f>
        <v>0</v>
      </c>
      <c r="W1169" s="3">
        <f>ROUND(A1169*Расчет!E1183*0.21/365,2)</f>
        <v>0</v>
      </c>
      <c r="X1169" s="3">
        <f t="shared" si="139"/>
        <v>0</v>
      </c>
      <c r="Y1169" s="3">
        <f>IF(($Q$2-Расчет!X1183)&gt;0,($Q$2-Расчет!X1183),0)</f>
        <v>0</v>
      </c>
      <c r="Z1169" s="3">
        <f t="shared" si="140"/>
        <v>0</v>
      </c>
      <c r="AA1169" s="3">
        <f>IF(IF(Y1169&gt;0,$Q$3-$Q$2,$Q$3-Расчет!X1183)&gt;0,IF(Y1169&gt;0,$Q$3-$Q$2,$Q$3-Расчет!X1183),0)</f>
        <v>0</v>
      </c>
      <c r="AB1169" s="3">
        <f t="shared" si="141"/>
        <v>0</v>
      </c>
      <c r="AC1169" s="3">
        <f>IF(IF(AA1169&gt;0,$Q$4-$Q$3,$Q$4-Расчет!X1183)&gt;0,IF(AA1169&gt;0,$Q$4-$Q$3,$Q$4-Расчет!X1183),0)</f>
        <v>0</v>
      </c>
      <c r="AD1169" s="3">
        <f t="shared" si="142"/>
        <v>0</v>
      </c>
      <c r="AE1169" s="3">
        <f>IF(IF(AC1169&gt;0,$Q$5-$Q$4,$Q$5-Расчет!X1183)&gt;0,IF(AC1169&gt;0,$Q$5-$Q$4,$Q$5-Расчет!X1183),0)</f>
        <v>0</v>
      </c>
      <c r="AF1169" s="3">
        <f t="shared" si="143"/>
        <v>0</v>
      </c>
      <c r="AG1169" s="3">
        <f>IF(IF(AE1169&gt;0,$Q$6-$Q$5,$Q$6-Расчет!X1183)&gt;0,IF(AE1169&gt;0,$Q$6-$Q$5,$Q$6-Расчет!X1183),0)</f>
        <v>0</v>
      </c>
      <c r="AH1169" s="3">
        <f t="shared" si="144"/>
        <v>0</v>
      </c>
    </row>
    <row r="1170" spans="1:34" x14ac:dyDescent="0.25">
      <c r="A1170" s="3">
        <f>IF(Расчет!H1184='ФОРМУЛЫ!'!$B$4,Расчет!G1184*Расчет!$N$28,IF(Расчет!H1184='ФОРМУЛЫ!'!$B$5,Расчет!G1184,IF(Расчет!H1184='ФОРМУЛЫ!'!$B$6,Расчет!G1184*Расчет!$O$28,0)))</f>
        <v>0</v>
      </c>
      <c r="B1170" s="3">
        <f>A1170*Расчет!E1184</f>
        <v>0</v>
      </c>
      <c r="C1170" s="3">
        <f>IF(Расчет!J1184='ФОРМУЛЫ!'!$B$3,Расчет!G1184*Расчет!I1184/100,IF(Расчет!J1184='ФОРМУЛЫ!'!$B$4,Расчет!I1184*Расчет!$N$28,IF(Расчет!J1184='ФОРМУЛЫ!'!$B$5,Расчет!I1184,IF(Расчет!J1184='ФОРМУЛЫ!'!$B$6,Расчет!I1184*Расчет!$O$28,0))))</f>
        <v>0</v>
      </c>
      <c r="D1170" s="3">
        <f>C1170*Расчет!E1184</f>
        <v>0</v>
      </c>
      <c r="E1170" s="3">
        <f t="shared" si="145"/>
        <v>0</v>
      </c>
      <c r="F1170" s="3">
        <f>E1170*Расчет!E1184</f>
        <v>0</v>
      </c>
      <c r="G1170" s="3">
        <f>IF(Расчет!M1184="",'ФОРМУЛЫ!'!E1170*(100+Расчет!$M$28)/100,'ФОРМУЛЫ!'!E1170*(100+Расчет!M1184)/100)</f>
        <v>0</v>
      </c>
      <c r="H1170" s="7">
        <f>IF(Расчет!M1184="",ROUND(Расчет!K1184*(1+Расчет!$M$28/100),0),ROUND(Расчет!K1184*(1+Расчет!M1184/100),0))</f>
        <v>0</v>
      </c>
      <c r="I1170" s="7">
        <f>IF(Расчет!M1184="",(Расчет!$M$28+100)/100,(Расчет!M1184+100)/100)</f>
        <v>1.2</v>
      </c>
      <c r="J1170" s="5">
        <f>IF(Расчет!P1184="",IF($O$16=0,'ФОРМУЛЫ!'!H1170,ROUND(Расчет!K1184*'ФОРМУЛЫ!'!I1170+L1170,0)),Расчет!P1184)</f>
        <v>0</v>
      </c>
      <c r="K1170" s="5">
        <f>J1170*Расчет!E1184</f>
        <v>0</v>
      </c>
      <c r="L1170" s="3">
        <f>IF($O$16=0,0,$M$16*(Расчет!K1184/$O$16))</f>
        <v>0</v>
      </c>
      <c r="O1170" s="3">
        <f>IF(Расчет!P1184=0,Расчет!L1184,0)</f>
        <v>0</v>
      </c>
      <c r="P1170" s="12">
        <f t="shared" ref="P1170:P1233" si="146">IF(E1170=0,0,(J1170-E1170)/J1170)</f>
        <v>0</v>
      </c>
      <c r="Q1170" s="3">
        <f>IF(Расчет!H1184='ФОРМУЛЫ!'!$B$5,'ФОРМУЛЫ!'!A1170,0)</f>
        <v>0</v>
      </c>
      <c r="R1170" s="3">
        <f>IF(Расчет!H1184='ФОРМУЛЫ!'!$B$4,'ФОРМУЛЫ!'!A1170,0)</f>
        <v>0</v>
      </c>
      <c r="S1170" s="3">
        <f>IF(Расчет!H1184='ФОРМУЛЫ!'!$B$6,'ФОРМУЛЫ!'!A1170,0)</f>
        <v>0</v>
      </c>
      <c r="T1170" s="5">
        <f>ROUND((IF(Расчет!R1184='ФОРМУЛЫ!'!$E$3,(A1170-A1170/1.18),IF(Расчет!R1184='ФОРМУЛЫ!'!$E$4,0,IF(Расчет!R1184='ФОРМУЛЫ!'!$E$5,(A1170-A1170/1.1),X))))*Расчет!E1184,2)</f>
        <v>0</v>
      </c>
      <c r="U1170" s="3">
        <f>ROUND((IF(Расчет!R1184='ФОРМУЛЫ!'!$E$3,(J1170-J1170/1.18),IF(Расчет!R1184='ФОРМУЛЫ!'!$E$4,0,IF(Расчет!R1184='ФОРМУЛЫ!'!$E$5,(J1170-J1170/1.1),X))))*Расчет!E1184,2)</f>
        <v>0</v>
      </c>
      <c r="V1170" s="3">
        <f>ROUND((J1170-J1170/1.18)*Расчет!E1184,2)</f>
        <v>0</v>
      </c>
      <c r="W1170" s="3">
        <f>ROUND(A1170*Расчет!E1184*0.21/365,2)</f>
        <v>0</v>
      </c>
      <c r="X1170" s="3">
        <f t="shared" ref="X1170:X1233" si="147">Z1170+AB1170+AD1170+AF1170+AH1170</f>
        <v>0</v>
      </c>
      <c r="Y1170" s="3">
        <f>IF(($Q$2-Расчет!X1184)&gt;0,($Q$2-Расчет!X1184),0)</f>
        <v>0</v>
      </c>
      <c r="Z1170" s="3">
        <f t="shared" ref="Z1170:Z1233" si="148">$W1170*Y1170</f>
        <v>0</v>
      </c>
      <c r="AA1170" s="3">
        <f>IF(IF(Y1170&gt;0,$Q$3-$Q$2,$Q$3-Расчет!X1184)&gt;0,IF(Y1170&gt;0,$Q$3-$Q$2,$Q$3-Расчет!X1184),0)</f>
        <v>0</v>
      </c>
      <c r="AB1170" s="3">
        <f t="shared" ref="AB1170:AB1233" si="149">$W1170*AA1170</f>
        <v>0</v>
      </c>
      <c r="AC1170" s="3">
        <f>IF(IF(AA1170&gt;0,$Q$4-$Q$3,$Q$4-Расчет!X1184)&gt;0,IF(AA1170&gt;0,$Q$4-$Q$3,$Q$4-Расчет!X1184),0)</f>
        <v>0</v>
      </c>
      <c r="AD1170" s="3">
        <f t="shared" ref="AD1170:AD1233" si="150">$W1170*AC1170</f>
        <v>0</v>
      </c>
      <c r="AE1170" s="3">
        <f>IF(IF(AC1170&gt;0,$Q$5-$Q$4,$Q$5-Расчет!X1184)&gt;0,IF(AC1170&gt;0,$Q$5-$Q$4,$Q$5-Расчет!X1184),0)</f>
        <v>0</v>
      </c>
      <c r="AF1170" s="3">
        <f t="shared" ref="AF1170:AF1233" si="151">$W1170*AE1170</f>
        <v>0</v>
      </c>
      <c r="AG1170" s="3">
        <f>IF(IF(AE1170&gt;0,$Q$6-$Q$5,$Q$6-Расчет!X1184)&gt;0,IF(AE1170&gt;0,$Q$6-$Q$5,$Q$6-Расчет!X1184),0)</f>
        <v>0</v>
      </c>
      <c r="AH1170" s="3">
        <f t="shared" ref="AH1170:AH1233" si="152">$W1170*AG1170</f>
        <v>0</v>
      </c>
    </row>
    <row r="1171" spans="1:34" x14ac:dyDescent="0.25">
      <c r="A1171" s="3">
        <f>IF(Расчет!H1185='ФОРМУЛЫ!'!$B$4,Расчет!G1185*Расчет!$N$28,IF(Расчет!H1185='ФОРМУЛЫ!'!$B$5,Расчет!G1185,IF(Расчет!H1185='ФОРМУЛЫ!'!$B$6,Расчет!G1185*Расчет!$O$28,0)))</f>
        <v>0</v>
      </c>
      <c r="B1171" s="3">
        <f>A1171*Расчет!E1185</f>
        <v>0</v>
      </c>
      <c r="C1171" s="3">
        <f>IF(Расчет!J1185='ФОРМУЛЫ!'!$B$3,Расчет!G1185*Расчет!I1185/100,IF(Расчет!J1185='ФОРМУЛЫ!'!$B$4,Расчет!I1185*Расчет!$N$28,IF(Расчет!J1185='ФОРМУЛЫ!'!$B$5,Расчет!I1185,IF(Расчет!J1185='ФОРМУЛЫ!'!$B$6,Расчет!I1185*Расчет!$O$28,0))))</f>
        <v>0</v>
      </c>
      <c r="D1171" s="3">
        <f>C1171*Расчет!E1185</f>
        <v>0</v>
      </c>
      <c r="E1171" s="3">
        <f t="shared" si="145"/>
        <v>0</v>
      </c>
      <c r="F1171" s="3">
        <f>E1171*Расчет!E1185</f>
        <v>0</v>
      </c>
      <c r="G1171" s="3">
        <f>IF(Расчет!M1185="",'ФОРМУЛЫ!'!E1171*(100+Расчет!$M$28)/100,'ФОРМУЛЫ!'!E1171*(100+Расчет!M1185)/100)</f>
        <v>0</v>
      </c>
      <c r="H1171" s="7">
        <f>IF(Расчет!M1185="",ROUND(Расчет!K1185*(1+Расчет!$M$28/100),0),ROUND(Расчет!K1185*(1+Расчет!M1185/100),0))</f>
        <v>0</v>
      </c>
      <c r="I1171" s="7">
        <f>IF(Расчет!M1185="",(Расчет!$M$28+100)/100,(Расчет!M1185+100)/100)</f>
        <v>1.2</v>
      </c>
      <c r="J1171" s="5">
        <f>IF(Расчет!P1185="",IF($O$16=0,'ФОРМУЛЫ!'!H1171,ROUND(Расчет!K1185*'ФОРМУЛЫ!'!I1171+L1171,0)),Расчет!P1185)</f>
        <v>0</v>
      </c>
      <c r="K1171" s="5">
        <f>J1171*Расчет!E1185</f>
        <v>0</v>
      </c>
      <c r="L1171" s="3">
        <f>IF($O$16=0,0,$M$16*(Расчет!K1185/$O$16))</f>
        <v>0</v>
      </c>
      <c r="O1171" s="3">
        <f>IF(Расчет!P1185=0,Расчет!L1185,0)</f>
        <v>0</v>
      </c>
      <c r="P1171" s="12">
        <f t="shared" si="146"/>
        <v>0</v>
      </c>
      <c r="Q1171" s="3">
        <f>IF(Расчет!H1185='ФОРМУЛЫ!'!$B$5,'ФОРМУЛЫ!'!A1171,0)</f>
        <v>0</v>
      </c>
      <c r="R1171" s="3">
        <f>IF(Расчет!H1185='ФОРМУЛЫ!'!$B$4,'ФОРМУЛЫ!'!A1171,0)</f>
        <v>0</v>
      </c>
      <c r="S1171" s="3">
        <f>IF(Расчет!H1185='ФОРМУЛЫ!'!$B$6,'ФОРМУЛЫ!'!A1171,0)</f>
        <v>0</v>
      </c>
      <c r="T1171" s="5">
        <f>ROUND((IF(Расчет!R1185='ФОРМУЛЫ!'!$E$3,(A1171-A1171/1.18),IF(Расчет!R1185='ФОРМУЛЫ!'!$E$4,0,IF(Расчет!R1185='ФОРМУЛЫ!'!$E$5,(A1171-A1171/1.1),X))))*Расчет!E1185,2)</f>
        <v>0</v>
      </c>
      <c r="U1171" s="3">
        <f>ROUND((IF(Расчет!R1185='ФОРМУЛЫ!'!$E$3,(J1171-J1171/1.18),IF(Расчет!R1185='ФОРМУЛЫ!'!$E$4,0,IF(Расчет!R1185='ФОРМУЛЫ!'!$E$5,(J1171-J1171/1.1),X))))*Расчет!E1185,2)</f>
        <v>0</v>
      </c>
      <c r="V1171" s="3">
        <f>ROUND((J1171-J1171/1.18)*Расчет!E1185,2)</f>
        <v>0</v>
      </c>
      <c r="W1171" s="3">
        <f>ROUND(A1171*Расчет!E1185*0.21/365,2)</f>
        <v>0</v>
      </c>
      <c r="X1171" s="3">
        <f t="shared" si="147"/>
        <v>0</v>
      </c>
      <c r="Y1171" s="3">
        <f>IF(($Q$2-Расчет!X1185)&gt;0,($Q$2-Расчет!X1185),0)</f>
        <v>0</v>
      </c>
      <c r="Z1171" s="3">
        <f t="shared" si="148"/>
        <v>0</v>
      </c>
      <c r="AA1171" s="3">
        <f>IF(IF(Y1171&gt;0,$Q$3-$Q$2,$Q$3-Расчет!X1185)&gt;0,IF(Y1171&gt;0,$Q$3-$Q$2,$Q$3-Расчет!X1185),0)</f>
        <v>0</v>
      </c>
      <c r="AB1171" s="3">
        <f t="shared" si="149"/>
        <v>0</v>
      </c>
      <c r="AC1171" s="3">
        <f>IF(IF(AA1171&gt;0,$Q$4-$Q$3,$Q$4-Расчет!X1185)&gt;0,IF(AA1171&gt;0,$Q$4-$Q$3,$Q$4-Расчет!X1185),0)</f>
        <v>0</v>
      </c>
      <c r="AD1171" s="3">
        <f t="shared" si="150"/>
        <v>0</v>
      </c>
      <c r="AE1171" s="3">
        <f>IF(IF(AC1171&gt;0,$Q$5-$Q$4,$Q$5-Расчет!X1185)&gt;0,IF(AC1171&gt;0,$Q$5-$Q$4,$Q$5-Расчет!X1185),0)</f>
        <v>0</v>
      </c>
      <c r="AF1171" s="3">
        <f t="shared" si="151"/>
        <v>0</v>
      </c>
      <c r="AG1171" s="3">
        <f>IF(IF(AE1171&gt;0,$Q$6-$Q$5,$Q$6-Расчет!X1185)&gt;0,IF(AE1171&gt;0,$Q$6-$Q$5,$Q$6-Расчет!X1185),0)</f>
        <v>0</v>
      </c>
      <c r="AH1171" s="3">
        <f t="shared" si="152"/>
        <v>0</v>
      </c>
    </row>
    <row r="1172" spans="1:34" x14ac:dyDescent="0.25">
      <c r="A1172" s="3">
        <f>IF(Расчет!H1186='ФОРМУЛЫ!'!$B$4,Расчет!G1186*Расчет!$N$28,IF(Расчет!H1186='ФОРМУЛЫ!'!$B$5,Расчет!G1186,IF(Расчет!H1186='ФОРМУЛЫ!'!$B$6,Расчет!G1186*Расчет!$O$28,0)))</f>
        <v>0</v>
      </c>
      <c r="B1172" s="3">
        <f>A1172*Расчет!E1186</f>
        <v>0</v>
      </c>
      <c r="C1172" s="3">
        <f>IF(Расчет!J1186='ФОРМУЛЫ!'!$B$3,Расчет!G1186*Расчет!I1186/100,IF(Расчет!J1186='ФОРМУЛЫ!'!$B$4,Расчет!I1186*Расчет!$N$28,IF(Расчет!J1186='ФОРМУЛЫ!'!$B$5,Расчет!I1186,IF(Расчет!J1186='ФОРМУЛЫ!'!$B$6,Расчет!I1186*Расчет!$O$28,0))))</f>
        <v>0</v>
      </c>
      <c r="D1172" s="3">
        <f>C1172*Расчет!E1186</f>
        <v>0</v>
      </c>
      <c r="E1172" s="3">
        <f t="shared" si="145"/>
        <v>0</v>
      </c>
      <c r="F1172" s="3">
        <f>E1172*Расчет!E1186</f>
        <v>0</v>
      </c>
      <c r="G1172" s="3">
        <f>IF(Расчет!M1186="",'ФОРМУЛЫ!'!E1172*(100+Расчет!$M$28)/100,'ФОРМУЛЫ!'!E1172*(100+Расчет!M1186)/100)</f>
        <v>0</v>
      </c>
      <c r="H1172" s="7">
        <f>IF(Расчет!M1186="",ROUND(Расчет!K1186*(1+Расчет!$M$28/100),0),ROUND(Расчет!K1186*(1+Расчет!M1186/100),0))</f>
        <v>0</v>
      </c>
      <c r="I1172" s="7">
        <f>IF(Расчет!M1186="",(Расчет!$M$28+100)/100,(Расчет!M1186+100)/100)</f>
        <v>1.2</v>
      </c>
      <c r="J1172" s="5">
        <f>IF(Расчет!P1186="",IF($O$16=0,'ФОРМУЛЫ!'!H1172,ROUND(Расчет!K1186*'ФОРМУЛЫ!'!I1172+L1172,0)),Расчет!P1186)</f>
        <v>0</v>
      </c>
      <c r="K1172" s="5">
        <f>J1172*Расчет!E1186</f>
        <v>0</v>
      </c>
      <c r="L1172" s="3">
        <f>IF($O$16=0,0,$M$16*(Расчет!K1186/$O$16))</f>
        <v>0</v>
      </c>
      <c r="O1172" s="3">
        <f>IF(Расчет!P1186=0,Расчет!L1186,0)</f>
        <v>0</v>
      </c>
      <c r="P1172" s="12">
        <f t="shared" si="146"/>
        <v>0</v>
      </c>
      <c r="Q1172" s="3">
        <f>IF(Расчет!H1186='ФОРМУЛЫ!'!$B$5,'ФОРМУЛЫ!'!A1172,0)</f>
        <v>0</v>
      </c>
      <c r="R1172" s="3">
        <f>IF(Расчет!H1186='ФОРМУЛЫ!'!$B$4,'ФОРМУЛЫ!'!A1172,0)</f>
        <v>0</v>
      </c>
      <c r="S1172" s="3">
        <f>IF(Расчет!H1186='ФОРМУЛЫ!'!$B$6,'ФОРМУЛЫ!'!A1172,0)</f>
        <v>0</v>
      </c>
      <c r="T1172" s="5">
        <f>ROUND((IF(Расчет!R1186='ФОРМУЛЫ!'!$E$3,(A1172-A1172/1.18),IF(Расчет!R1186='ФОРМУЛЫ!'!$E$4,0,IF(Расчет!R1186='ФОРМУЛЫ!'!$E$5,(A1172-A1172/1.1),X))))*Расчет!E1186,2)</f>
        <v>0</v>
      </c>
      <c r="U1172" s="3">
        <f>ROUND((IF(Расчет!R1186='ФОРМУЛЫ!'!$E$3,(J1172-J1172/1.18),IF(Расчет!R1186='ФОРМУЛЫ!'!$E$4,0,IF(Расчет!R1186='ФОРМУЛЫ!'!$E$5,(J1172-J1172/1.1),X))))*Расчет!E1186,2)</f>
        <v>0</v>
      </c>
      <c r="V1172" s="3">
        <f>ROUND((J1172-J1172/1.18)*Расчет!E1186,2)</f>
        <v>0</v>
      </c>
      <c r="W1172" s="3">
        <f>ROUND(A1172*Расчет!E1186*0.21/365,2)</f>
        <v>0</v>
      </c>
      <c r="X1172" s="3">
        <f t="shared" si="147"/>
        <v>0</v>
      </c>
      <c r="Y1172" s="3">
        <f>IF(($Q$2-Расчет!X1186)&gt;0,($Q$2-Расчет!X1186),0)</f>
        <v>0</v>
      </c>
      <c r="Z1172" s="3">
        <f t="shared" si="148"/>
        <v>0</v>
      </c>
      <c r="AA1172" s="3">
        <f>IF(IF(Y1172&gt;0,$Q$3-$Q$2,$Q$3-Расчет!X1186)&gt;0,IF(Y1172&gt;0,$Q$3-$Q$2,$Q$3-Расчет!X1186),0)</f>
        <v>0</v>
      </c>
      <c r="AB1172" s="3">
        <f t="shared" si="149"/>
        <v>0</v>
      </c>
      <c r="AC1172" s="3">
        <f>IF(IF(AA1172&gt;0,$Q$4-$Q$3,$Q$4-Расчет!X1186)&gt;0,IF(AA1172&gt;0,$Q$4-$Q$3,$Q$4-Расчет!X1186),0)</f>
        <v>0</v>
      </c>
      <c r="AD1172" s="3">
        <f t="shared" si="150"/>
        <v>0</v>
      </c>
      <c r="AE1172" s="3">
        <f>IF(IF(AC1172&gt;0,$Q$5-$Q$4,$Q$5-Расчет!X1186)&gt;0,IF(AC1172&gt;0,$Q$5-$Q$4,$Q$5-Расчет!X1186),0)</f>
        <v>0</v>
      </c>
      <c r="AF1172" s="3">
        <f t="shared" si="151"/>
        <v>0</v>
      </c>
      <c r="AG1172" s="3">
        <f>IF(IF(AE1172&gt;0,$Q$6-$Q$5,$Q$6-Расчет!X1186)&gt;0,IF(AE1172&gt;0,$Q$6-$Q$5,$Q$6-Расчет!X1186),0)</f>
        <v>0</v>
      </c>
      <c r="AH1172" s="3">
        <f t="shared" si="152"/>
        <v>0</v>
      </c>
    </row>
    <row r="1173" spans="1:34" x14ac:dyDescent="0.25">
      <c r="A1173" s="3">
        <f>IF(Расчет!H1187='ФОРМУЛЫ!'!$B$4,Расчет!G1187*Расчет!$N$28,IF(Расчет!H1187='ФОРМУЛЫ!'!$B$5,Расчет!G1187,IF(Расчет!H1187='ФОРМУЛЫ!'!$B$6,Расчет!G1187*Расчет!$O$28,0)))</f>
        <v>0</v>
      </c>
      <c r="B1173" s="3">
        <f>A1173*Расчет!E1187</f>
        <v>0</v>
      </c>
      <c r="C1173" s="3">
        <f>IF(Расчет!J1187='ФОРМУЛЫ!'!$B$3,Расчет!G1187*Расчет!I1187/100,IF(Расчет!J1187='ФОРМУЛЫ!'!$B$4,Расчет!I1187*Расчет!$N$28,IF(Расчет!J1187='ФОРМУЛЫ!'!$B$5,Расчет!I1187,IF(Расчет!J1187='ФОРМУЛЫ!'!$B$6,Расчет!I1187*Расчет!$O$28,0))))</f>
        <v>0</v>
      </c>
      <c r="D1173" s="3">
        <f>C1173*Расчет!E1187</f>
        <v>0</v>
      </c>
      <c r="E1173" s="3">
        <f t="shared" si="145"/>
        <v>0</v>
      </c>
      <c r="F1173" s="3">
        <f>E1173*Расчет!E1187</f>
        <v>0</v>
      </c>
      <c r="G1173" s="3">
        <f>IF(Расчет!M1187="",'ФОРМУЛЫ!'!E1173*(100+Расчет!$M$28)/100,'ФОРМУЛЫ!'!E1173*(100+Расчет!M1187)/100)</f>
        <v>0</v>
      </c>
      <c r="H1173" s="7">
        <f>IF(Расчет!M1187="",ROUND(Расчет!K1187*(1+Расчет!$M$28/100),0),ROUND(Расчет!K1187*(1+Расчет!M1187/100),0))</f>
        <v>0</v>
      </c>
      <c r="I1173" s="7">
        <f>IF(Расчет!M1187="",(Расчет!$M$28+100)/100,(Расчет!M1187+100)/100)</f>
        <v>1.2</v>
      </c>
      <c r="J1173" s="5">
        <f>IF(Расчет!P1187="",IF($O$16=0,'ФОРМУЛЫ!'!H1173,ROUND(Расчет!K1187*'ФОРМУЛЫ!'!I1173+L1173,0)),Расчет!P1187)</f>
        <v>0</v>
      </c>
      <c r="K1173" s="5">
        <f>J1173*Расчет!E1187</f>
        <v>0</v>
      </c>
      <c r="L1173" s="3">
        <f>IF($O$16=0,0,$M$16*(Расчет!K1187/$O$16))</f>
        <v>0</v>
      </c>
      <c r="O1173" s="3">
        <f>IF(Расчет!P1187=0,Расчет!L1187,0)</f>
        <v>0</v>
      </c>
      <c r="P1173" s="12">
        <f t="shared" si="146"/>
        <v>0</v>
      </c>
      <c r="Q1173" s="3">
        <f>IF(Расчет!H1187='ФОРМУЛЫ!'!$B$5,'ФОРМУЛЫ!'!A1173,0)</f>
        <v>0</v>
      </c>
      <c r="R1173" s="3">
        <f>IF(Расчет!H1187='ФОРМУЛЫ!'!$B$4,'ФОРМУЛЫ!'!A1173,0)</f>
        <v>0</v>
      </c>
      <c r="S1173" s="3">
        <f>IF(Расчет!H1187='ФОРМУЛЫ!'!$B$6,'ФОРМУЛЫ!'!A1173,0)</f>
        <v>0</v>
      </c>
      <c r="T1173" s="5">
        <f>ROUND((IF(Расчет!R1187='ФОРМУЛЫ!'!$E$3,(A1173-A1173/1.18),IF(Расчет!R1187='ФОРМУЛЫ!'!$E$4,0,IF(Расчет!R1187='ФОРМУЛЫ!'!$E$5,(A1173-A1173/1.1),X))))*Расчет!E1187,2)</f>
        <v>0</v>
      </c>
      <c r="U1173" s="3">
        <f>ROUND((IF(Расчет!R1187='ФОРМУЛЫ!'!$E$3,(J1173-J1173/1.18),IF(Расчет!R1187='ФОРМУЛЫ!'!$E$4,0,IF(Расчет!R1187='ФОРМУЛЫ!'!$E$5,(J1173-J1173/1.1),X))))*Расчет!E1187,2)</f>
        <v>0</v>
      </c>
      <c r="V1173" s="3">
        <f>ROUND((J1173-J1173/1.18)*Расчет!E1187,2)</f>
        <v>0</v>
      </c>
      <c r="W1173" s="3">
        <f>ROUND(A1173*Расчет!E1187*0.21/365,2)</f>
        <v>0</v>
      </c>
      <c r="X1173" s="3">
        <f t="shared" si="147"/>
        <v>0</v>
      </c>
      <c r="Y1173" s="3">
        <f>IF(($Q$2-Расчет!X1187)&gt;0,($Q$2-Расчет!X1187),0)</f>
        <v>0</v>
      </c>
      <c r="Z1173" s="3">
        <f t="shared" si="148"/>
        <v>0</v>
      </c>
      <c r="AA1173" s="3">
        <f>IF(IF(Y1173&gt;0,$Q$3-$Q$2,$Q$3-Расчет!X1187)&gt;0,IF(Y1173&gt;0,$Q$3-$Q$2,$Q$3-Расчет!X1187),0)</f>
        <v>0</v>
      </c>
      <c r="AB1173" s="3">
        <f t="shared" si="149"/>
        <v>0</v>
      </c>
      <c r="AC1173" s="3">
        <f>IF(IF(AA1173&gt;0,$Q$4-$Q$3,$Q$4-Расчет!X1187)&gt;0,IF(AA1173&gt;0,$Q$4-$Q$3,$Q$4-Расчет!X1187),0)</f>
        <v>0</v>
      </c>
      <c r="AD1173" s="3">
        <f t="shared" si="150"/>
        <v>0</v>
      </c>
      <c r="AE1173" s="3">
        <f>IF(IF(AC1173&gt;0,$Q$5-$Q$4,$Q$5-Расчет!X1187)&gt;0,IF(AC1173&gt;0,$Q$5-$Q$4,$Q$5-Расчет!X1187),0)</f>
        <v>0</v>
      </c>
      <c r="AF1173" s="3">
        <f t="shared" si="151"/>
        <v>0</v>
      </c>
      <c r="AG1173" s="3">
        <f>IF(IF(AE1173&gt;0,$Q$6-$Q$5,$Q$6-Расчет!X1187)&gt;0,IF(AE1173&gt;0,$Q$6-$Q$5,$Q$6-Расчет!X1187),0)</f>
        <v>0</v>
      </c>
      <c r="AH1173" s="3">
        <f t="shared" si="152"/>
        <v>0</v>
      </c>
    </row>
    <row r="1174" spans="1:34" x14ac:dyDescent="0.25">
      <c r="A1174" s="3">
        <f>IF(Расчет!H1188='ФОРМУЛЫ!'!$B$4,Расчет!G1188*Расчет!$N$28,IF(Расчет!H1188='ФОРМУЛЫ!'!$B$5,Расчет!G1188,IF(Расчет!H1188='ФОРМУЛЫ!'!$B$6,Расчет!G1188*Расчет!$O$28,0)))</f>
        <v>0</v>
      </c>
      <c r="B1174" s="3">
        <f>A1174*Расчет!E1188</f>
        <v>0</v>
      </c>
      <c r="C1174" s="3">
        <f>IF(Расчет!J1188='ФОРМУЛЫ!'!$B$3,Расчет!G1188*Расчет!I1188/100,IF(Расчет!J1188='ФОРМУЛЫ!'!$B$4,Расчет!I1188*Расчет!$N$28,IF(Расчет!J1188='ФОРМУЛЫ!'!$B$5,Расчет!I1188,IF(Расчет!J1188='ФОРМУЛЫ!'!$B$6,Расчет!I1188*Расчет!$O$28,0))))</f>
        <v>0</v>
      </c>
      <c r="D1174" s="3">
        <f>C1174*Расчет!E1188</f>
        <v>0</v>
      </c>
      <c r="E1174" s="3">
        <f t="shared" si="145"/>
        <v>0</v>
      </c>
      <c r="F1174" s="3">
        <f>E1174*Расчет!E1188</f>
        <v>0</v>
      </c>
      <c r="G1174" s="3">
        <f>IF(Расчет!M1188="",'ФОРМУЛЫ!'!E1174*(100+Расчет!$M$28)/100,'ФОРМУЛЫ!'!E1174*(100+Расчет!M1188)/100)</f>
        <v>0</v>
      </c>
      <c r="H1174" s="7">
        <f>IF(Расчет!M1188="",ROUND(Расчет!K1188*(1+Расчет!$M$28/100),0),ROUND(Расчет!K1188*(1+Расчет!M1188/100),0))</f>
        <v>0</v>
      </c>
      <c r="I1174" s="7">
        <f>IF(Расчет!M1188="",(Расчет!$M$28+100)/100,(Расчет!M1188+100)/100)</f>
        <v>1.2</v>
      </c>
      <c r="J1174" s="5">
        <f>IF(Расчет!P1188="",IF($O$16=0,'ФОРМУЛЫ!'!H1174,ROUND(Расчет!K1188*'ФОРМУЛЫ!'!I1174+L1174,0)),Расчет!P1188)</f>
        <v>0</v>
      </c>
      <c r="K1174" s="5">
        <f>J1174*Расчет!E1188</f>
        <v>0</v>
      </c>
      <c r="L1174" s="3">
        <f>IF($O$16=0,0,$M$16*(Расчет!K1188/$O$16))</f>
        <v>0</v>
      </c>
      <c r="O1174" s="3">
        <f>IF(Расчет!P1188=0,Расчет!L1188,0)</f>
        <v>0</v>
      </c>
      <c r="P1174" s="12">
        <f t="shared" si="146"/>
        <v>0</v>
      </c>
      <c r="Q1174" s="3">
        <f>IF(Расчет!H1188='ФОРМУЛЫ!'!$B$5,'ФОРМУЛЫ!'!A1174,0)</f>
        <v>0</v>
      </c>
      <c r="R1174" s="3">
        <f>IF(Расчет!H1188='ФОРМУЛЫ!'!$B$4,'ФОРМУЛЫ!'!A1174,0)</f>
        <v>0</v>
      </c>
      <c r="S1174" s="3">
        <f>IF(Расчет!H1188='ФОРМУЛЫ!'!$B$6,'ФОРМУЛЫ!'!A1174,0)</f>
        <v>0</v>
      </c>
      <c r="T1174" s="5">
        <f>ROUND((IF(Расчет!R1188='ФОРМУЛЫ!'!$E$3,(A1174-A1174/1.18),IF(Расчет!R1188='ФОРМУЛЫ!'!$E$4,0,IF(Расчет!R1188='ФОРМУЛЫ!'!$E$5,(A1174-A1174/1.1),X))))*Расчет!E1188,2)</f>
        <v>0</v>
      </c>
      <c r="U1174" s="3">
        <f>ROUND((IF(Расчет!R1188='ФОРМУЛЫ!'!$E$3,(J1174-J1174/1.18),IF(Расчет!R1188='ФОРМУЛЫ!'!$E$4,0,IF(Расчет!R1188='ФОРМУЛЫ!'!$E$5,(J1174-J1174/1.1),X))))*Расчет!E1188,2)</f>
        <v>0</v>
      </c>
      <c r="V1174" s="3">
        <f>ROUND((J1174-J1174/1.18)*Расчет!E1188,2)</f>
        <v>0</v>
      </c>
      <c r="W1174" s="3">
        <f>ROUND(A1174*Расчет!E1188*0.21/365,2)</f>
        <v>0</v>
      </c>
      <c r="X1174" s="3">
        <f t="shared" si="147"/>
        <v>0</v>
      </c>
      <c r="Y1174" s="3">
        <f>IF(($Q$2-Расчет!X1188)&gt;0,($Q$2-Расчет!X1188),0)</f>
        <v>0</v>
      </c>
      <c r="Z1174" s="3">
        <f t="shared" si="148"/>
        <v>0</v>
      </c>
      <c r="AA1174" s="3">
        <f>IF(IF(Y1174&gt;0,$Q$3-$Q$2,$Q$3-Расчет!X1188)&gt;0,IF(Y1174&gt;0,$Q$3-$Q$2,$Q$3-Расчет!X1188),0)</f>
        <v>0</v>
      </c>
      <c r="AB1174" s="3">
        <f t="shared" si="149"/>
        <v>0</v>
      </c>
      <c r="AC1174" s="3">
        <f>IF(IF(AA1174&gt;0,$Q$4-$Q$3,$Q$4-Расчет!X1188)&gt;0,IF(AA1174&gt;0,$Q$4-$Q$3,$Q$4-Расчет!X1188),0)</f>
        <v>0</v>
      </c>
      <c r="AD1174" s="3">
        <f t="shared" si="150"/>
        <v>0</v>
      </c>
      <c r="AE1174" s="3">
        <f>IF(IF(AC1174&gt;0,$Q$5-$Q$4,$Q$5-Расчет!X1188)&gt;0,IF(AC1174&gt;0,$Q$5-$Q$4,$Q$5-Расчет!X1188),0)</f>
        <v>0</v>
      </c>
      <c r="AF1174" s="3">
        <f t="shared" si="151"/>
        <v>0</v>
      </c>
      <c r="AG1174" s="3">
        <f>IF(IF(AE1174&gt;0,$Q$6-$Q$5,$Q$6-Расчет!X1188)&gt;0,IF(AE1174&gt;0,$Q$6-$Q$5,$Q$6-Расчет!X1188),0)</f>
        <v>0</v>
      </c>
      <c r="AH1174" s="3">
        <f t="shared" si="152"/>
        <v>0</v>
      </c>
    </row>
    <row r="1175" spans="1:34" x14ac:dyDescent="0.25">
      <c r="A1175" s="3">
        <f>IF(Расчет!H1189='ФОРМУЛЫ!'!$B$4,Расчет!G1189*Расчет!$N$28,IF(Расчет!H1189='ФОРМУЛЫ!'!$B$5,Расчет!G1189,IF(Расчет!H1189='ФОРМУЛЫ!'!$B$6,Расчет!G1189*Расчет!$O$28,0)))</f>
        <v>0</v>
      </c>
      <c r="B1175" s="3">
        <f>A1175*Расчет!E1189</f>
        <v>0</v>
      </c>
      <c r="C1175" s="3">
        <f>IF(Расчет!J1189='ФОРМУЛЫ!'!$B$3,Расчет!G1189*Расчет!I1189/100,IF(Расчет!J1189='ФОРМУЛЫ!'!$B$4,Расчет!I1189*Расчет!$N$28,IF(Расчет!J1189='ФОРМУЛЫ!'!$B$5,Расчет!I1189,IF(Расчет!J1189='ФОРМУЛЫ!'!$B$6,Расчет!I1189*Расчет!$O$28,0))))</f>
        <v>0</v>
      </c>
      <c r="D1175" s="3">
        <f>C1175*Расчет!E1189</f>
        <v>0</v>
      </c>
      <c r="E1175" s="3">
        <f t="shared" si="145"/>
        <v>0</v>
      </c>
      <c r="F1175" s="3">
        <f>E1175*Расчет!E1189</f>
        <v>0</v>
      </c>
      <c r="G1175" s="3">
        <f>IF(Расчет!M1189="",'ФОРМУЛЫ!'!E1175*(100+Расчет!$M$28)/100,'ФОРМУЛЫ!'!E1175*(100+Расчет!M1189)/100)</f>
        <v>0</v>
      </c>
      <c r="H1175" s="7">
        <f>IF(Расчет!M1189="",ROUND(Расчет!K1189*(1+Расчет!$M$28/100),0),ROUND(Расчет!K1189*(1+Расчет!M1189/100),0))</f>
        <v>0</v>
      </c>
      <c r="I1175" s="7">
        <f>IF(Расчет!M1189="",(Расчет!$M$28+100)/100,(Расчет!M1189+100)/100)</f>
        <v>1.2</v>
      </c>
      <c r="J1175" s="5">
        <f>IF(Расчет!P1189="",IF($O$16=0,'ФОРМУЛЫ!'!H1175,ROUND(Расчет!K1189*'ФОРМУЛЫ!'!I1175+L1175,0)),Расчет!P1189)</f>
        <v>0</v>
      </c>
      <c r="K1175" s="5">
        <f>J1175*Расчет!E1189</f>
        <v>0</v>
      </c>
      <c r="L1175" s="3">
        <f>IF($O$16=0,0,$M$16*(Расчет!K1189/$O$16))</f>
        <v>0</v>
      </c>
      <c r="O1175" s="3">
        <f>IF(Расчет!P1189=0,Расчет!L1189,0)</f>
        <v>0</v>
      </c>
      <c r="P1175" s="12">
        <f t="shared" si="146"/>
        <v>0</v>
      </c>
      <c r="Q1175" s="3">
        <f>IF(Расчет!H1189='ФОРМУЛЫ!'!$B$5,'ФОРМУЛЫ!'!A1175,0)</f>
        <v>0</v>
      </c>
      <c r="R1175" s="3">
        <f>IF(Расчет!H1189='ФОРМУЛЫ!'!$B$4,'ФОРМУЛЫ!'!A1175,0)</f>
        <v>0</v>
      </c>
      <c r="S1175" s="3">
        <f>IF(Расчет!H1189='ФОРМУЛЫ!'!$B$6,'ФОРМУЛЫ!'!A1175,0)</f>
        <v>0</v>
      </c>
      <c r="T1175" s="5">
        <f>ROUND((IF(Расчет!R1189='ФОРМУЛЫ!'!$E$3,(A1175-A1175/1.18),IF(Расчет!R1189='ФОРМУЛЫ!'!$E$4,0,IF(Расчет!R1189='ФОРМУЛЫ!'!$E$5,(A1175-A1175/1.1),X))))*Расчет!E1189,2)</f>
        <v>0</v>
      </c>
      <c r="U1175" s="3">
        <f>ROUND((IF(Расчет!R1189='ФОРМУЛЫ!'!$E$3,(J1175-J1175/1.18),IF(Расчет!R1189='ФОРМУЛЫ!'!$E$4,0,IF(Расчет!R1189='ФОРМУЛЫ!'!$E$5,(J1175-J1175/1.1),X))))*Расчет!E1189,2)</f>
        <v>0</v>
      </c>
      <c r="V1175" s="3">
        <f>ROUND((J1175-J1175/1.18)*Расчет!E1189,2)</f>
        <v>0</v>
      </c>
      <c r="W1175" s="3">
        <f>ROUND(A1175*Расчет!E1189*0.21/365,2)</f>
        <v>0</v>
      </c>
      <c r="X1175" s="3">
        <f t="shared" si="147"/>
        <v>0</v>
      </c>
      <c r="Y1175" s="3">
        <f>IF(($Q$2-Расчет!X1189)&gt;0,($Q$2-Расчет!X1189),0)</f>
        <v>0</v>
      </c>
      <c r="Z1175" s="3">
        <f t="shared" si="148"/>
        <v>0</v>
      </c>
      <c r="AA1175" s="3">
        <f>IF(IF(Y1175&gt;0,$Q$3-$Q$2,$Q$3-Расчет!X1189)&gt;0,IF(Y1175&gt;0,$Q$3-$Q$2,$Q$3-Расчет!X1189),0)</f>
        <v>0</v>
      </c>
      <c r="AB1175" s="3">
        <f t="shared" si="149"/>
        <v>0</v>
      </c>
      <c r="AC1175" s="3">
        <f>IF(IF(AA1175&gt;0,$Q$4-$Q$3,$Q$4-Расчет!X1189)&gt;0,IF(AA1175&gt;0,$Q$4-$Q$3,$Q$4-Расчет!X1189),0)</f>
        <v>0</v>
      </c>
      <c r="AD1175" s="3">
        <f t="shared" si="150"/>
        <v>0</v>
      </c>
      <c r="AE1175" s="3">
        <f>IF(IF(AC1175&gt;0,$Q$5-$Q$4,$Q$5-Расчет!X1189)&gt;0,IF(AC1175&gt;0,$Q$5-$Q$4,$Q$5-Расчет!X1189),0)</f>
        <v>0</v>
      </c>
      <c r="AF1175" s="3">
        <f t="shared" si="151"/>
        <v>0</v>
      </c>
      <c r="AG1175" s="3">
        <f>IF(IF(AE1175&gt;0,$Q$6-$Q$5,$Q$6-Расчет!X1189)&gt;0,IF(AE1175&gt;0,$Q$6-$Q$5,$Q$6-Расчет!X1189),0)</f>
        <v>0</v>
      </c>
      <c r="AH1175" s="3">
        <f t="shared" si="152"/>
        <v>0</v>
      </c>
    </row>
    <row r="1176" spans="1:34" x14ac:dyDescent="0.25">
      <c r="A1176" s="3">
        <f>IF(Расчет!H1190='ФОРМУЛЫ!'!$B$4,Расчет!G1190*Расчет!$N$28,IF(Расчет!H1190='ФОРМУЛЫ!'!$B$5,Расчет!G1190,IF(Расчет!H1190='ФОРМУЛЫ!'!$B$6,Расчет!G1190*Расчет!$O$28,0)))</f>
        <v>0</v>
      </c>
      <c r="B1176" s="3">
        <f>A1176*Расчет!E1190</f>
        <v>0</v>
      </c>
      <c r="C1176" s="3">
        <f>IF(Расчет!J1190='ФОРМУЛЫ!'!$B$3,Расчет!G1190*Расчет!I1190/100,IF(Расчет!J1190='ФОРМУЛЫ!'!$B$4,Расчет!I1190*Расчет!$N$28,IF(Расчет!J1190='ФОРМУЛЫ!'!$B$5,Расчет!I1190,IF(Расчет!J1190='ФОРМУЛЫ!'!$B$6,Расчет!I1190*Расчет!$O$28,0))))</f>
        <v>0</v>
      </c>
      <c r="D1176" s="3">
        <f>C1176*Расчет!E1190</f>
        <v>0</v>
      </c>
      <c r="E1176" s="3">
        <f t="shared" si="145"/>
        <v>0</v>
      </c>
      <c r="F1176" s="3">
        <f>E1176*Расчет!E1190</f>
        <v>0</v>
      </c>
      <c r="G1176" s="3">
        <f>IF(Расчет!M1190="",'ФОРМУЛЫ!'!E1176*(100+Расчет!$M$28)/100,'ФОРМУЛЫ!'!E1176*(100+Расчет!M1190)/100)</f>
        <v>0</v>
      </c>
      <c r="H1176" s="7">
        <f>IF(Расчет!M1190="",ROUND(Расчет!K1190*(1+Расчет!$M$28/100),0),ROUND(Расчет!K1190*(1+Расчет!M1190/100),0))</f>
        <v>0</v>
      </c>
      <c r="I1176" s="7">
        <f>IF(Расчет!M1190="",(Расчет!$M$28+100)/100,(Расчет!M1190+100)/100)</f>
        <v>1.2</v>
      </c>
      <c r="J1176" s="5">
        <f>IF(Расчет!P1190="",IF($O$16=0,'ФОРМУЛЫ!'!H1176,ROUND(Расчет!K1190*'ФОРМУЛЫ!'!I1176+L1176,0)),Расчет!P1190)</f>
        <v>0</v>
      </c>
      <c r="K1176" s="5">
        <f>J1176*Расчет!E1190</f>
        <v>0</v>
      </c>
      <c r="L1176" s="3">
        <f>IF($O$16=0,0,$M$16*(Расчет!K1190/$O$16))</f>
        <v>0</v>
      </c>
      <c r="O1176" s="3">
        <f>IF(Расчет!P1190=0,Расчет!L1190,0)</f>
        <v>0</v>
      </c>
      <c r="P1176" s="12">
        <f t="shared" si="146"/>
        <v>0</v>
      </c>
      <c r="Q1176" s="3">
        <f>IF(Расчет!H1190='ФОРМУЛЫ!'!$B$5,'ФОРМУЛЫ!'!A1176,0)</f>
        <v>0</v>
      </c>
      <c r="R1176" s="3">
        <f>IF(Расчет!H1190='ФОРМУЛЫ!'!$B$4,'ФОРМУЛЫ!'!A1176,0)</f>
        <v>0</v>
      </c>
      <c r="S1176" s="3">
        <f>IF(Расчет!H1190='ФОРМУЛЫ!'!$B$6,'ФОРМУЛЫ!'!A1176,0)</f>
        <v>0</v>
      </c>
      <c r="T1176" s="5">
        <f>ROUND((IF(Расчет!R1190='ФОРМУЛЫ!'!$E$3,(A1176-A1176/1.18),IF(Расчет!R1190='ФОРМУЛЫ!'!$E$4,0,IF(Расчет!R1190='ФОРМУЛЫ!'!$E$5,(A1176-A1176/1.1),X))))*Расчет!E1190,2)</f>
        <v>0</v>
      </c>
      <c r="U1176" s="3">
        <f>ROUND((IF(Расчет!R1190='ФОРМУЛЫ!'!$E$3,(J1176-J1176/1.18),IF(Расчет!R1190='ФОРМУЛЫ!'!$E$4,0,IF(Расчет!R1190='ФОРМУЛЫ!'!$E$5,(J1176-J1176/1.1),X))))*Расчет!E1190,2)</f>
        <v>0</v>
      </c>
      <c r="V1176" s="3">
        <f>ROUND((J1176-J1176/1.18)*Расчет!E1190,2)</f>
        <v>0</v>
      </c>
      <c r="W1176" s="3">
        <f>ROUND(A1176*Расчет!E1190*0.21/365,2)</f>
        <v>0</v>
      </c>
      <c r="X1176" s="3">
        <f t="shared" si="147"/>
        <v>0</v>
      </c>
      <c r="Y1176" s="3">
        <f>IF(($Q$2-Расчет!X1190)&gt;0,($Q$2-Расчет!X1190),0)</f>
        <v>0</v>
      </c>
      <c r="Z1176" s="3">
        <f t="shared" si="148"/>
        <v>0</v>
      </c>
      <c r="AA1176" s="3">
        <f>IF(IF(Y1176&gt;0,$Q$3-$Q$2,$Q$3-Расчет!X1190)&gt;0,IF(Y1176&gt;0,$Q$3-$Q$2,$Q$3-Расчет!X1190),0)</f>
        <v>0</v>
      </c>
      <c r="AB1176" s="3">
        <f t="shared" si="149"/>
        <v>0</v>
      </c>
      <c r="AC1176" s="3">
        <f>IF(IF(AA1176&gt;0,$Q$4-$Q$3,$Q$4-Расчет!X1190)&gt;0,IF(AA1176&gt;0,$Q$4-$Q$3,$Q$4-Расчет!X1190),0)</f>
        <v>0</v>
      </c>
      <c r="AD1176" s="3">
        <f t="shared" si="150"/>
        <v>0</v>
      </c>
      <c r="AE1176" s="3">
        <f>IF(IF(AC1176&gt;0,$Q$5-$Q$4,$Q$5-Расчет!X1190)&gt;0,IF(AC1176&gt;0,$Q$5-$Q$4,$Q$5-Расчет!X1190),0)</f>
        <v>0</v>
      </c>
      <c r="AF1176" s="3">
        <f t="shared" si="151"/>
        <v>0</v>
      </c>
      <c r="AG1176" s="3">
        <f>IF(IF(AE1176&gt;0,$Q$6-$Q$5,$Q$6-Расчет!X1190)&gt;0,IF(AE1176&gt;0,$Q$6-$Q$5,$Q$6-Расчет!X1190),0)</f>
        <v>0</v>
      </c>
      <c r="AH1176" s="3">
        <f t="shared" si="152"/>
        <v>0</v>
      </c>
    </row>
    <row r="1177" spans="1:34" x14ac:dyDescent="0.25">
      <c r="A1177" s="3">
        <f>IF(Расчет!H1191='ФОРМУЛЫ!'!$B$4,Расчет!G1191*Расчет!$N$28,IF(Расчет!H1191='ФОРМУЛЫ!'!$B$5,Расчет!G1191,IF(Расчет!H1191='ФОРМУЛЫ!'!$B$6,Расчет!G1191*Расчет!$O$28,0)))</f>
        <v>0</v>
      </c>
      <c r="B1177" s="3">
        <f>A1177*Расчет!E1191</f>
        <v>0</v>
      </c>
      <c r="C1177" s="3">
        <f>IF(Расчет!J1191='ФОРМУЛЫ!'!$B$3,Расчет!G1191*Расчет!I1191/100,IF(Расчет!J1191='ФОРМУЛЫ!'!$B$4,Расчет!I1191*Расчет!$N$28,IF(Расчет!J1191='ФОРМУЛЫ!'!$B$5,Расчет!I1191,IF(Расчет!J1191='ФОРМУЛЫ!'!$B$6,Расчет!I1191*Расчет!$O$28,0))))</f>
        <v>0</v>
      </c>
      <c r="D1177" s="3">
        <f>C1177*Расчет!E1191</f>
        <v>0</v>
      </c>
      <c r="E1177" s="3">
        <f t="shared" si="145"/>
        <v>0</v>
      </c>
      <c r="F1177" s="3">
        <f>E1177*Расчет!E1191</f>
        <v>0</v>
      </c>
      <c r="G1177" s="3">
        <f>IF(Расчет!M1191="",'ФОРМУЛЫ!'!E1177*(100+Расчет!$M$28)/100,'ФОРМУЛЫ!'!E1177*(100+Расчет!M1191)/100)</f>
        <v>0</v>
      </c>
      <c r="H1177" s="7">
        <f>IF(Расчет!M1191="",ROUND(Расчет!K1191*(1+Расчет!$M$28/100),0),ROUND(Расчет!K1191*(1+Расчет!M1191/100),0))</f>
        <v>0</v>
      </c>
      <c r="I1177" s="7">
        <f>IF(Расчет!M1191="",(Расчет!$M$28+100)/100,(Расчет!M1191+100)/100)</f>
        <v>1.2</v>
      </c>
      <c r="J1177" s="5">
        <f>IF(Расчет!P1191="",IF($O$16=0,'ФОРМУЛЫ!'!H1177,ROUND(Расчет!K1191*'ФОРМУЛЫ!'!I1177+L1177,0)),Расчет!P1191)</f>
        <v>0</v>
      </c>
      <c r="K1177" s="5">
        <f>J1177*Расчет!E1191</f>
        <v>0</v>
      </c>
      <c r="L1177" s="3">
        <f>IF($O$16=0,0,$M$16*(Расчет!K1191/$O$16))</f>
        <v>0</v>
      </c>
      <c r="O1177" s="3">
        <f>IF(Расчет!P1191=0,Расчет!L1191,0)</f>
        <v>0</v>
      </c>
      <c r="P1177" s="12">
        <f t="shared" si="146"/>
        <v>0</v>
      </c>
      <c r="Q1177" s="3">
        <f>IF(Расчет!H1191='ФОРМУЛЫ!'!$B$5,'ФОРМУЛЫ!'!A1177,0)</f>
        <v>0</v>
      </c>
      <c r="R1177" s="3">
        <f>IF(Расчет!H1191='ФОРМУЛЫ!'!$B$4,'ФОРМУЛЫ!'!A1177,0)</f>
        <v>0</v>
      </c>
      <c r="S1177" s="3">
        <f>IF(Расчет!H1191='ФОРМУЛЫ!'!$B$6,'ФОРМУЛЫ!'!A1177,0)</f>
        <v>0</v>
      </c>
      <c r="T1177" s="5">
        <f>ROUND((IF(Расчет!R1191='ФОРМУЛЫ!'!$E$3,(A1177-A1177/1.18),IF(Расчет!R1191='ФОРМУЛЫ!'!$E$4,0,IF(Расчет!R1191='ФОРМУЛЫ!'!$E$5,(A1177-A1177/1.1),X))))*Расчет!E1191,2)</f>
        <v>0</v>
      </c>
      <c r="U1177" s="3">
        <f>ROUND((IF(Расчет!R1191='ФОРМУЛЫ!'!$E$3,(J1177-J1177/1.18),IF(Расчет!R1191='ФОРМУЛЫ!'!$E$4,0,IF(Расчет!R1191='ФОРМУЛЫ!'!$E$5,(J1177-J1177/1.1),X))))*Расчет!E1191,2)</f>
        <v>0</v>
      </c>
      <c r="V1177" s="3">
        <f>ROUND((J1177-J1177/1.18)*Расчет!E1191,2)</f>
        <v>0</v>
      </c>
      <c r="W1177" s="3">
        <f>ROUND(A1177*Расчет!E1191*0.21/365,2)</f>
        <v>0</v>
      </c>
      <c r="X1177" s="3">
        <f t="shared" si="147"/>
        <v>0</v>
      </c>
      <c r="Y1177" s="3">
        <f>IF(($Q$2-Расчет!X1191)&gt;0,($Q$2-Расчет!X1191),0)</f>
        <v>0</v>
      </c>
      <c r="Z1177" s="3">
        <f t="shared" si="148"/>
        <v>0</v>
      </c>
      <c r="AA1177" s="3">
        <f>IF(IF(Y1177&gt;0,$Q$3-$Q$2,$Q$3-Расчет!X1191)&gt;0,IF(Y1177&gt;0,$Q$3-$Q$2,$Q$3-Расчет!X1191),0)</f>
        <v>0</v>
      </c>
      <c r="AB1177" s="3">
        <f t="shared" si="149"/>
        <v>0</v>
      </c>
      <c r="AC1177" s="3">
        <f>IF(IF(AA1177&gt;0,$Q$4-$Q$3,$Q$4-Расчет!X1191)&gt;0,IF(AA1177&gt;0,$Q$4-$Q$3,$Q$4-Расчет!X1191),0)</f>
        <v>0</v>
      </c>
      <c r="AD1177" s="3">
        <f t="shared" si="150"/>
        <v>0</v>
      </c>
      <c r="AE1177" s="3">
        <f>IF(IF(AC1177&gt;0,$Q$5-$Q$4,$Q$5-Расчет!X1191)&gt;0,IF(AC1177&gt;0,$Q$5-$Q$4,$Q$5-Расчет!X1191),0)</f>
        <v>0</v>
      </c>
      <c r="AF1177" s="3">
        <f t="shared" si="151"/>
        <v>0</v>
      </c>
      <c r="AG1177" s="3">
        <f>IF(IF(AE1177&gt;0,$Q$6-$Q$5,$Q$6-Расчет!X1191)&gt;0,IF(AE1177&gt;0,$Q$6-$Q$5,$Q$6-Расчет!X1191),0)</f>
        <v>0</v>
      </c>
      <c r="AH1177" s="3">
        <f t="shared" si="152"/>
        <v>0</v>
      </c>
    </row>
    <row r="1178" spans="1:34" x14ac:dyDescent="0.25">
      <c r="A1178" s="3">
        <f>IF(Расчет!H1192='ФОРМУЛЫ!'!$B$4,Расчет!G1192*Расчет!$N$28,IF(Расчет!H1192='ФОРМУЛЫ!'!$B$5,Расчет!G1192,IF(Расчет!H1192='ФОРМУЛЫ!'!$B$6,Расчет!G1192*Расчет!$O$28,0)))</f>
        <v>0</v>
      </c>
      <c r="B1178" s="3">
        <f>A1178*Расчет!E1192</f>
        <v>0</v>
      </c>
      <c r="C1178" s="3">
        <f>IF(Расчет!J1192='ФОРМУЛЫ!'!$B$3,Расчет!G1192*Расчет!I1192/100,IF(Расчет!J1192='ФОРМУЛЫ!'!$B$4,Расчет!I1192*Расчет!$N$28,IF(Расчет!J1192='ФОРМУЛЫ!'!$B$5,Расчет!I1192,IF(Расчет!J1192='ФОРМУЛЫ!'!$B$6,Расчет!I1192*Расчет!$O$28,0))))</f>
        <v>0</v>
      </c>
      <c r="D1178" s="3">
        <f>C1178*Расчет!E1192</f>
        <v>0</v>
      </c>
      <c r="E1178" s="3">
        <f t="shared" si="145"/>
        <v>0</v>
      </c>
      <c r="F1178" s="3">
        <f>E1178*Расчет!E1192</f>
        <v>0</v>
      </c>
      <c r="G1178" s="3">
        <f>IF(Расчет!M1192="",'ФОРМУЛЫ!'!E1178*(100+Расчет!$M$28)/100,'ФОРМУЛЫ!'!E1178*(100+Расчет!M1192)/100)</f>
        <v>0</v>
      </c>
      <c r="H1178" s="7">
        <f>IF(Расчет!M1192="",ROUND(Расчет!K1192*(1+Расчет!$M$28/100),0),ROUND(Расчет!K1192*(1+Расчет!M1192/100),0))</f>
        <v>0</v>
      </c>
      <c r="I1178" s="7">
        <f>IF(Расчет!M1192="",(Расчет!$M$28+100)/100,(Расчет!M1192+100)/100)</f>
        <v>1.2</v>
      </c>
      <c r="J1178" s="5">
        <f>IF(Расчет!P1192="",IF($O$16=0,'ФОРМУЛЫ!'!H1178,ROUND(Расчет!K1192*'ФОРМУЛЫ!'!I1178+L1178,0)),Расчет!P1192)</f>
        <v>0</v>
      </c>
      <c r="K1178" s="5">
        <f>J1178*Расчет!E1192</f>
        <v>0</v>
      </c>
      <c r="L1178" s="3">
        <f>IF($O$16=0,0,$M$16*(Расчет!K1192/$O$16))</f>
        <v>0</v>
      </c>
      <c r="O1178" s="3">
        <f>IF(Расчет!P1192=0,Расчет!L1192,0)</f>
        <v>0</v>
      </c>
      <c r="P1178" s="12">
        <f t="shared" si="146"/>
        <v>0</v>
      </c>
      <c r="Q1178" s="3">
        <f>IF(Расчет!H1192='ФОРМУЛЫ!'!$B$5,'ФОРМУЛЫ!'!A1178,0)</f>
        <v>0</v>
      </c>
      <c r="R1178" s="3">
        <f>IF(Расчет!H1192='ФОРМУЛЫ!'!$B$4,'ФОРМУЛЫ!'!A1178,0)</f>
        <v>0</v>
      </c>
      <c r="S1178" s="3">
        <f>IF(Расчет!H1192='ФОРМУЛЫ!'!$B$6,'ФОРМУЛЫ!'!A1178,0)</f>
        <v>0</v>
      </c>
      <c r="T1178" s="5">
        <f>ROUND((IF(Расчет!R1192='ФОРМУЛЫ!'!$E$3,(A1178-A1178/1.18),IF(Расчет!R1192='ФОРМУЛЫ!'!$E$4,0,IF(Расчет!R1192='ФОРМУЛЫ!'!$E$5,(A1178-A1178/1.1),X))))*Расчет!E1192,2)</f>
        <v>0</v>
      </c>
      <c r="U1178" s="3">
        <f>ROUND((IF(Расчет!R1192='ФОРМУЛЫ!'!$E$3,(J1178-J1178/1.18),IF(Расчет!R1192='ФОРМУЛЫ!'!$E$4,0,IF(Расчет!R1192='ФОРМУЛЫ!'!$E$5,(J1178-J1178/1.1),X))))*Расчет!E1192,2)</f>
        <v>0</v>
      </c>
      <c r="V1178" s="3">
        <f>ROUND((J1178-J1178/1.18)*Расчет!E1192,2)</f>
        <v>0</v>
      </c>
      <c r="W1178" s="3">
        <f>ROUND(A1178*Расчет!E1192*0.21/365,2)</f>
        <v>0</v>
      </c>
      <c r="X1178" s="3">
        <f t="shared" si="147"/>
        <v>0</v>
      </c>
      <c r="Y1178" s="3">
        <f>IF(($Q$2-Расчет!X1192)&gt;0,($Q$2-Расчет!X1192),0)</f>
        <v>0</v>
      </c>
      <c r="Z1178" s="3">
        <f t="shared" si="148"/>
        <v>0</v>
      </c>
      <c r="AA1178" s="3">
        <f>IF(IF(Y1178&gt;0,$Q$3-$Q$2,$Q$3-Расчет!X1192)&gt;0,IF(Y1178&gt;0,$Q$3-$Q$2,$Q$3-Расчет!X1192),0)</f>
        <v>0</v>
      </c>
      <c r="AB1178" s="3">
        <f t="shared" si="149"/>
        <v>0</v>
      </c>
      <c r="AC1178" s="3">
        <f>IF(IF(AA1178&gt;0,$Q$4-$Q$3,$Q$4-Расчет!X1192)&gt;0,IF(AA1178&gt;0,$Q$4-$Q$3,$Q$4-Расчет!X1192),0)</f>
        <v>0</v>
      </c>
      <c r="AD1178" s="3">
        <f t="shared" si="150"/>
        <v>0</v>
      </c>
      <c r="AE1178" s="3">
        <f>IF(IF(AC1178&gt;0,$Q$5-$Q$4,$Q$5-Расчет!X1192)&gt;0,IF(AC1178&gt;0,$Q$5-$Q$4,$Q$5-Расчет!X1192),0)</f>
        <v>0</v>
      </c>
      <c r="AF1178" s="3">
        <f t="shared" si="151"/>
        <v>0</v>
      </c>
      <c r="AG1178" s="3">
        <f>IF(IF(AE1178&gt;0,$Q$6-$Q$5,$Q$6-Расчет!X1192)&gt;0,IF(AE1178&gt;0,$Q$6-$Q$5,$Q$6-Расчет!X1192),0)</f>
        <v>0</v>
      </c>
      <c r="AH1178" s="3">
        <f t="shared" si="152"/>
        <v>0</v>
      </c>
    </row>
    <row r="1179" spans="1:34" x14ac:dyDescent="0.25">
      <c r="A1179" s="3">
        <f>IF(Расчет!H1193='ФОРМУЛЫ!'!$B$4,Расчет!G1193*Расчет!$N$28,IF(Расчет!H1193='ФОРМУЛЫ!'!$B$5,Расчет!G1193,IF(Расчет!H1193='ФОРМУЛЫ!'!$B$6,Расчет!G1193*Расчет!$O$28,0)))</f>
        <v>0</v>
      </c>
      <c r="B1179" s="3">
        <f>A1179*Расчет!E1193</f>
        <v>0</v>
      </c>
      <c r="C1179" s="3">
        <f>IF(Расчет!J1193='ФОРМУЛЫ!'!$B$3,Расчет!G1193*Расчет!I1193/100,IF(Расчет!J1193='ФОРМУЛЫ!'!$B$4,Расчет!I1193*Расчет!$N$28,IF(Расчет!J1193='ФОРМУЛЫ!'!$B$5,Расчет!I1193,IF(Расчет!J1193='ФОРМУЛЫ!'!$B$6,Расчет!I1193*Расчет!$O$28,0))))</f>
        <v>0</v>
      </c>
      <c r="D1179" s="3">
        <f>C1179*Расчет!E1193</f>
        <v>0</v>
      </c>
      <c r="E1179" s="3">
        <f t="shared" si="145"/>
        <v>0</v>
      </c>
      <c r="F1179" s="3">
        <f>E1179*Расчет!E1193</f>
        <v>0</v>
      </c>
      <c r="G1179" s="3">
        <f>IF(Расчет!M1193="",'ФОРМУЛЫ!'!E1179*(100+Расчет!$M$28)/100,'ФОРМУЛЫ!'!E1179*(100+Расчет!M1193)/100)</f>
        <v>0</v>
      </c>
      <c r="H1179" s="7">
        <f>IF(Расчет!M1193="",ROUND(Расчет!K1193*(1+Расчет!$M$28/100),0),ROUND(Расчет!K1193*(1+Расчет!M1193/100),0))</f>
        <v>0</v>
      </c>
      <c r="I1179" s="7">
        <f>IF(Расчет!M1193="",(Расчет!$M$28+100)/100,(Расчет!M1193+100)/100)</f>
        <v>1.2</v>
      </c>
      <c r="J1179" s="5">
        <f>IF(Расчет!P1193="",IF($O$16=0,'ФОРМУЛЫ!'!H1179,ROUND(Расчет!K1193*'ФОРМУЛЫ!'!I1179+L1179,0)),Расчет!P1193)</f>
        <v>0</v>
      </c>
      <c r="K1179" s="5">
        <f>J1179*Расчет!E1193</f>
        <v>0</v>
      </c>
      <c r="L1179" s="3">
        <f>IF($O$16=0,0,$M$16*(Расчет!K1193/$O$16))</f>
        <v>0</v>
      </c>
      <c r="O1179" s="3">
        <f>IF(Расчет!P1193=0,Расчет!L1193,0)</f>
        <v>0</v>
      </c>
      <c r="P1179" s="12">
        <f t="shared" si="146"/>
        <v>0</v>
      </c>
      <c r="Q1179" s="3">
        <f>IF(Расчет!H1193='ФОРМУЛЫ!'!$B$5,'ФОРМУЛЫ!'!A1179,0)</f>
        <v>0</v>
      </c>
      <c r="R1179" s="3">
        <f>IF(Расчет!H1193='ФОРМУЛЫ!'!$B$4,'ФОРМУЛЫ!'!A1179,0)</f>
        <v>0</v>
      </c>
      <c r="S1179" s="3">
        <f>IF(Расчет!H1193='ФОРМУЛЫ!'!$B$6,'ФОРМУЛЫ!'!A1179,0)</f>
        <v>0</v>
      </c>
      <c r="T1179" s="5">
        <f>ROUND((IF(Расчет!R1193='ФОРМУЛЫ!'!$E$3,(A1179-A1179/1.18),IF(Расчет!R1193='ФОРМУЛЫ!'!$E$4,0,IF(Расчет!R1193='ФОРМУЛЫ!'!$E$5,(A1179-A1179/1.1),X))))*Расчет!E1193,2)</f>
        <v>0</v>
      </c>
      <c r="U1179" s="3">
        <f>ROUND((IF(Расчет!R1193='ФОРМУЛЫ!'!$E$3,(J1179-J1179/1.18),IF(Расчет!R1193='ФОРМУЛЫ!'!$E$4,0,IF(Расчет!R1193='ФОРМУЛЫ!'!$E$5,(J1179-J1179/1.1),X))))*Расчет!E1193,2)</f>
        <v>0</v>
      </c>
      <c r="V1179" s="3">
        <f>ROUND((J1179-J1179/1.18)*Расчет!E1193,2)</f>
        <v>0</v>
      </c>
      <c r="W1179" s="3">
        <f>ROUND(A1179*Расчет!E1193*0.21/365,2)</f>
        <v>0</v>
      </c>
      <c r="X1179" s="3">
        <f t="shared" si="147"/>
        <v>0</v>
      </c>
      <c r="Y1179" s="3">
        <f>IF(($Q$2-Расчет!X1193)&gt;0,($Q$2-Расчет!X1193),0)</f>
        <v>0</v>
      </c>
      <c r="Z1179" s="3">
        <f t="shared" si="148"/>
        <v>0</v>
      </c>
      <c r="AA1179" s="3">
        <f>IF(IF(Y1179&gt;0,$Q$3-$Q$2,$Q$3-Расчет!X1193)&gt;0,IF(Y1179&gt;0,$Q$3-$Q$2,$Q$3-Расчет!X1193),0)</f>
        <v>0</v>
      </c>
      <c r="AB1179" s="3">
        <f t="shared" si="149"/>
        <v>0</v>
      </c>
      <c r="AC1179" s="3">
        <f>IF(IF(AA1179&gt;0,$Q$4-$Q$3,$Q$4-Расчет!X1193)&gt;0,IF(AA1179&gt;0,$Q$4-$Q$3,$Q$4-Расчет!X1193),0)</f>
        <v>0</v>
      </c>
      <c r="AD1179" s="3">
        <f t="shared" si="150"/>
        <v>0</v>
      </c>
      <c r="AE1179" s="3">
        <f>IF(IF(AC1179&gt;0,$Q$5-$Q$4,$Q$5-Расчет!X1193)&gt;0,IF(AC1179&gt;0,$Q$5-$Q$4,$Q$5-Расчет!X1193),0)</f>
        <v>0</v>
      </c>
      <c r="AF1179" s="3">
        <f t="shared" si="151"/>
        <v>0</v>
      </c>
      <c r="AG1179" s="3">
        <f>IF(IF(AE1179&gt;0,$Q$6-$Q$5,$Q$6-Расчет!X1193)&gt;0,IF(AE1179&gt;0,$Q$6-$Q$5,$Q$6-Расчет!X1193),0)</f>
        <v>0</v>
      </c>
      <c r="AH1179" s="3">
        <f t="shared" si="152"/>
        <v>0</v>
      </c>
    </row>
    <row r="1180" spans="1:34" x14ac:dyDescent="0.25">
      <c r="A1180" s="3">
        <f>IF(Расчет!H1194='ФОРМУЛЫ!'!$B$4,Расчет!G1194*Расчет!$N$28,IF(Расчет!H1194='ФОРМУЛЫ!'!$B$5,Расчет!G1194,IF(Расчет!H1194='ФОРМУЛЫ!'!$B$6,Расчет!G1194*Расчет!$O$28,0)))</f>
        <v>0</v>
      </c>
      <c r="B1180" s="3">
        <f>A1180*Расчет!E1194</f>
        <v>0</v>
      </c>
      <c r="C1180" s="3">
        <f>IF(Расчет!J1194='ФОРМУЛЫ!'!$B$3,Расчет!G1194*Расчет!I1194/100,IF(Расчет!J1194='ФОРМУЛЫ!'!$B$4,Расчет!I1194*Расчет!$N$28,IF(Расчет!J1194='ФОРМУЛЫ!'!$B$5,Расчет!I1194,IF(Расчет!J1194='ФОРМУЛЫ!'!$B$6,Расчет!I1194*Расчет!$O$28,0))))</f>
        <v>0</v>
      </c>
      <c r="D1180" s="3">
        <f>C1180*Расчет!E1194</f>
        <v>0</v>
      </c>
      <c r="E1180" s="3">
        <f t="shared" si="145"/>
        <v>0</v>
      </c>
      <c r="F1180" s="3">
        <f>E1180*Расчет!E1194</f>
        <v>0</v>
      </c>
      <c r="G1180" s="3">
        <f>IF(Расчет!M1194="",'ФОРМУЛЫ!'!E1180*(100+Расчет!$M$28)/100,'ФОРМУЛЫ!'!E1180*(100+Расчет!M1194)/100)</f>
        <v>0</v>
      </c>
      <c r="H1180" s="7">
        <f>IF(Расчет!M1194="",ROUND(Расчет!K1194*(1+Расчет!$M$28/100),0),ROUND(Расчет!K1194*(1+Расчет!M1194/100),0))</f>
        <v>0</v>
      </c>
      <c r="I1180" s="7">
        <f>IF(Расчет!M1194="",(Расчет!$M$28+100)/100,(Расчет!M1194+100)/100)</f>
        <v>1.2</v>
      </c>
      <c r="J1180" s="5">
        <f>IF(Расчет!P1194="",IF($O$16=0,'ФОРМУЛЫ!'!H1180,ROUND(Расчет!K1194*'ФОРМУЛЫ!'!I1180+L1180,0)),Расчет!P1194)</f>
        <v>0</v>
      </c>
      <c r="K1180" s="5">
        <f>J1180*Расчет!E1194</f>
        <v>0</v>
      </c>
      <c r="L1180" s="3">
        <f>IF($O$16=0,0,$M$16*(Расчет!K1194/$O$16))</f>
        <v>0</v>
      </c>
      <c r="O1180" s="3">
        <f>IF(Расчет!P1194=0,Расчет!L1194,0)</f>
        <v>0</v>
      </c>
      <c r="P1180" s="12">
        <f t="shared" si="146"/>
        <v>0</v>
      </c>
      <c r="Q1180" s="3">
        <f>IF(Расчет!H1194='ФОРМУЛЫ!'!$B$5,'ФОРМУЛЫ!'!A1180,0)</f>
        <v>0</v>
      </c>
      <c r="R1180" s="3">
        <f>IF(Расчет!H1194='ФОРМУЛЫ!'!$B$4,'ФОРМУЛЫ!'!A1180,0)</f>
        <v>0</v>
      </c>
      <c r="S1180" s="3">
        <f>IF(Расчет!H1194='ФОРМУЛЫ!'!$B$6,'ФОРМУЛЫ!'!A1180,0)</f>
        <v>0</v>
      </c>
      <c r="T1180" s="5">
        <f>ROUND((IF(Расчет!R1194='ФОРМУЛЫ!'!$E$3,(A1180-A1180/1.18),IF(Расчет!R1194='ФОРМУЛЫ!'!$E$4,0,IF(Расчет!R1194='ФОРМУЛЫ!'!$E$5,(A1180-A1180/1.1),X))))*Расчет!E1194,2)</f>
        <v>0</v>
      </c>
      <c r="U1180" s="3">
        <f>ROUND((IF(Расчет!R1194='ФОРМУЛЫ!'!$E$3,(J1180-J1180/1.18),IF(Расчет!R1194='ФОРМУЛЫ!'!$E$4,0,IF(Расчет!R1194='ФОРМУЛЫ!'!$E$5,(J1180-J1180/1.1),X))))*Расчет!E1194,2)</f>
        <v>0</v>
      </c>
      <c r="V1180" s="3">
        <f>ROUND((J1180-J1180/1.18)*Расчет!E1194,2)</f>
        <v>0</v>
      </c>
      <c r="W1180" s="3">
        <f>ROUND(A1180*Расчет!E1194*0.21/365,2)</f>
        <v>0</v>
      </c>
      <c r="X1180" s="3">
        <f t="shared" si="147"/>
        <v>0</v>
      </c>
      <c r="Y1180" s="3">
        <f>IF(($Q$2-Расчет!X1194)&gt;0,($Q$2-Расчет!X1194),0)</f>
        <v>0</v>
      </c>
      <c r="Z1180" s="3">
        <f t="shared" si="148"/>
        <v>0</v>
      </c>
      <c r="AA1180" s="3">
        <f>IF(IF(Y1180&gt;0,$Q$3-$Q$2,$Q$3-Расчет!X1194)&gt;0,IF(Y1180&gt;0,$Q$3-$Q$2,$Q$3-Расчет!X1194),0)</f>
        <v>0</v>
      </c>
      <c r="AB1180" s="3">
        <f t="shared" si="149"/>
        <v>0</v>
      </c>
      <c r="AC1180" s="3">
        <f>IF(IF(AA1180&gt;0,$Q$4-$Q$3,$Q$4-Расчет!X1194)&gt;0,IF(AA1180&gt;0,$Q$4-$Q$3,$Q$4-Расчет!X1194),0)</f>
        <v>0</v>
      </c>
      <c r="AD1180" s="3">
        <f t="shared" si="150"/>
        <v>0</v>
      </c>
      <c r="AE1180" s="3">
        <f>IF(IF(AC1180&gt;0,$Q$5-$Q$4,$Q$5-Расчет!X1194)&gt;0,IF(AC1180&gt;0,$Q$5-$Q$4,$Q$5-Расчет!X1194),0)</f>
        <v>0</v>
      </c>
      <c r="AF1180" s="3">
        <f t="shared" si="151"/>
        <v>0</v>
      </c>
      <c r="AG1180" s="3">
        <f>IF(IF(AE1180&gt;0,$Q$6-$Q$5,$Q$6-Расчет!X1194)&gt;0,IF(AE1180&gt;0,$Q$6-$Q$5,$Q$6-Расчет!X1194),0)</f>
        <v>0</v>
      </c>
      <c r="AH1180" s="3">
        <f t="shared" si="152"/>
        <v>0</v>
      </c>
    </row>
    <row r="1181" spans="1:34" x14ac:dyDescent="0.25">
      <c r="A1181" s="3">
        <f>IF(Расчет!H1195='ФОРМУЛЫ!'!$B$4,Расчет!G1195*Расчет!$N$28,IF(Расчет!H1195='ФОРМУЛЫ!'!$B$5,Расчет!G1195,IF(Расчет!H1195='ФОРМУЛЫ!'!$B$6,Расчет!G1195*Расчет!$O$28,0)))</f>
        <v>0</v>
      </c>
      <c r="B1181" s="3">
        <f>A1181*Расчет!E1195</f>
        <v>0</v>
      </c>
      <c r="C1181" s="3">
        <f>IF(Расчет!J1195='ФОРМУЛЫ!'!$B$3,Расчет!G1195*Расчет!I1195/100,IF(Расчет!J1195='ФОРМУЛЫ!'!$B$4,Расчет!I1195*Расчет!$N$28,IF(Расчет!J1195='ФОРМУЛЫ!'!$B$5,Расчет!I1195,IF(Расчет!J1195='ФОРМУЛЫ!'!$B$6,Расчет!I1195*Расчет!$O$28,0))))</f>
        <v>0</v>
      </c>
      <c r="D1181" s="3">
        <f>C1181*Расчет!E1195</f>
        <v>0</v>
      </c>
      <c r="E1181" s="3">
        <f t="shared" si="145"/>
        <v>0</v>
      </c>
      <c r="F1181" s="3">
        <f>E1181*Расчет!E1195</f>
        <v>0</v>
      </c>
      <c r="G1181" s="3">
        <f>IF(Расчет!M1195="",'ФОРМУЛЫ!'!E1181*(100+Расчет!$M$28)/100,'ФОРМУЛЫ!'!E1181*(100+Расчет!M1195)/100)</f>
        <v>0</v>
      </c>
      <c r="H1181" s="7">
        <f>IF(Расчет!M1195="",ROUND(Расчет!K1195*(1+Расчет!$M$28/100),0),ROUND(Расчет!K1195*(1+Расчет!M1195/100),0))</f>
        <v>0</v>
      </c>
      <c r="I1181" s="7">
        <f>IF(Расчет!M1195="",(Расчет!$M$28+100)/100,(Расчет!M1195+100)/100)</f>
        <v>1.2</v>
      </c>
      <c r="J1181" s="5">
        <f>IF(Расчет!P1195="",IF($O$16=0,'ФОРМУЛЫ!'!H1181,ROUND(Расчет!K1195*'ФОРМУЛЫ!'!I1181+L1181,0)),Расчет!P1195)</f>
        <v>0</v>
      </c>
      <c r="K1181" s="5">
        <f>J1181*Расчет!E1195</f>
        <v>0</v>
      </c>
      <c r="L1181" s="3">
        <f>IF($O$16=0,0,$M$16*(Расчет!K1195/$O$16))</f>
        <v>0</v>
      </c>
      <c r="O1181" s="3">
        <f>IF(Расчет!P1195=0,Расчет!L1195,0)</f>
        <v>0</v>
      </c>
      <c r="P1181" s="12">
        <f t="shared" si="146"/>
        <v>0</v>
      </c>
      <c r="Q1181" s="3">
        <f>IF(Расчет!H1195='ФОРМУЛЫ!'!$B$5,'ФОРМУЛЫ!'!A1181,0)</f>
        <v>0</v>
      </c>
      <c r="R1181" s="3">
        <f>IF(Расчет!H1195='ФОРМУЛЫ!'!$B$4,'ФОРМУЛЫ!'!A1181,0)</f>
        <v>0</v>
      </c>
      <c r="S1181" s="3">
        <f>IF(Расчет!H1195='ФОРМУЛЫ!'!$B$6,'ФОРМУЛЫ!'!A1181,0)</f>
        <v>0</v>
      </c>
      <c r="T1181" s="5">
        <f>ROUND((IF(Расчет!R1195='ФОРМУЛЫ!'!$E$3,(A1181-A1181/1.18),IF(Расчет!R1195='ФОРМУЛЫ!'!$E$4,0,IF(Расчет!R1195='ФОРМУЛЫ!'!$E$5,(A1181-A1181/1.1),X))))*Расчет!E1195,2)</f>
        <v>0</v>
      </c>
      <c r="U1181" s="3">
        <f>ROUND((IF(Расчет!R1195='ФОРМУЛЫ!'!$E$3,(J1181-J1181/1.18),IF(Расчет!R1195='ФОРМУЛЫ!'!$E$4,0,IF(Расчет!R1195='ФОРМУЛЫ!'!$E$5,(J1181-J1181/1.1),X))))*Расчет!E1195,2)</f>
        <v>0</v>
      </c>
      <c r="V1181" s="3">
        <f>ROUND((J1181-J1181/1.18)*Расчет!E1195,2)</f>
        <v>0</v>
      </c>
      <c r="W1181" s="3">
        <f>ROUND(A1181*Расчет!E1195*0.21/365,2)</f>
        <v>0</v>
      </c>
      <c r="X1181" s="3">
        <f t="shared" si="147"/>
        <v>0</v>
      </c>
      <c r="Y1181" s="3">
        <f>IF(($Q$2-Расчет!X1195)&gt;0,($Q$2-Расчет!X1195),0)</f>
        <v>0</v>
      </c>
      <c r="Z1181" s="3">
        <f t="shared" si="148"/>
        <v>0</v>
      </c>
      <c r="AA1181" s="3">
        <f>IF(IF(Y1181&gt;0,$Q$3-$Q$2,$Q$3-Расчет!X1195)&gt;0,IF(Y1181&gt;0,$Q$3-$Q$2,$Q$3-Расчет!X1195),0)</f>
        <v>0</v>
      </c>
      <c r="AB1181" s="3">
        <f t="shared" si="149"/>
        <v>0</v>
      </c>
      <c r="AC1181" s="3">
        <f>IF(IF(AA1181&gt;0,$Q$4-$Q$3,$Q$4-Расчет!X1195)&gt;0,IF(AA1181&gt;0,$Q$4-$Q$3,$Q$4-Расчет!X1195),0)</f>
        <v>0</v>
      </c>
      <c r="AD1181" s="3">
        <f t="shared" si="150"/>
        <v>0</v>
      </c>
      <c r="AE1181" s="3">
        <f>IF(IF(AC1181&gt;0,$Q$5-$Q$4,$Q$5-Расчет!X1195)&gt;0,IF(AC1181&gt;0,$Q$5-$Q$4,$Q$5-Расчет!X1195),0)</f>
        <v>0</v>
      </c>
      <c r="AF1181" s="3">
        <f t="shared" si="151"/>
        <v>0</v>
      </c>
      <c r="AG1181" s="3">
        <f>IF(IF(AE1181&gt;0,$Q$6-$Q$5,$Q$6-Расчет!X1195)&gt;0,IF(AE1181&gt;0,$Q$6-$Q$5,$Q$6-Расчет!X1195),0)</f>
        <v>0</v>
      </c>
      <c r="AH1181" s="3">
        <f t="shared" si="152"/>
        <v>0</v>
      </c>
    </row>
    <row r="1182" spans="1:34" x14ac:dyDescent="0.25">
      <c r="A1182" s="3">
        <f>IF(Расчет!H1196='ФОРМУЛЫ!'!$B$4,Расчет!G1196*Расчет!$N$28,IF(Расчет!H1196='ФОРМУЛЫ!'!$B$5,Расчет!G1196,IF(Расчет!H1196='ФОРМУЛЫ!'!$B$6,Расчет!G1196*Расчет!$O$28,0)))</f>
        <v>0</v>
      </c>
      <c r="B1182" s="3">
        <f>A1182*Расчет!E1196</f>
        <v>0</v>
      </c>
      <c r="C1182" s="3">
        <f>IF(Расчет!J1196='ФОРМУЛЫ!'!$B$3,Расчет!G1196*Расчет!I1196/100,IF(Расчет!J1196='ФОРМУЛЫ!'!$B$4,Расчет!I1196*Расчет!$N$28,IF(Расчет!J1196='ФОРМУЛЫ!'!$B$5,Расчет!I1196,IF(Расчет!J1196='ФОРМУЛЫ!'!$B$6,Расчет!I1196*Расчет!$O$28,0))))</f>
        <v>0</v>
      </c>
      <c r="D1182" s="3">
        <f>C1182*Расчет!E1196</f>
        <v>0</v>
      </c>
      <c r="E1182" s="3">
        <f t="shared" si="145"/>
        <v>0</v>
      </c>
      <c r="F1182" s="3">
        <f>E1182*Расчет!E1196</f>
        <v>0</v>
      </c>
      <c r="G1182" s="3">
        <f>IF(Расчет!M1196="",'ФОРМУЛЫ!'!E1182*(100+Расчет!$M$28)/100,'ФОРМУЛЫ!'!E1182*(100+Расчет!M1196)/100)</f>
        <v>0</v>
      </c>
      <c r="H1182" s="7">
        <f>IF(Расчет!M1196="",ROUND(Расчет!K1196*(1+Расчет!$M$28/100),0),ROUND(Расчет!K1196*(1+Расчет!M1196/100),0))</f>
        <v>0</v>
      </c>
      <c r="I1182" s="7">
        <f>IF(Расчет!M1196="",(Расчет!$M$28+100)/100,(Расчет!M1196+100)/100)</f>
        <v>1.2</v>
      </c>
      <c r="J1182" s="5">
        <f>IF(Расчет!P1196="",IF($O$16=0,'ФОРМУЛЫ!'!H1182,ROUND(Расчет!K1196*'ФОРМУЛЫ!'!I1182+L1182,0)),Расчет!P1196)</f>
        <v>0</v>
      </c>
      <c r="K1182" s="5">
        <f>J1182*Расчет!E1196</f>
        <v>0</v>
      </c>
      <c r="L1182" s="3">
        <f>IF($O$16=0,0,$M$16*(Расчет!K1196/$O$16))</f>
        <v>0</v>
      </c>
      <c r="O1182" s="3">
        <f>IF(Расчет!P1196=0,Расчет!L1196,0)</f>
        <v>0</v>
      </c>
      <c r="P1182" s="12">
        <f t="shared" si="146"/>
        <v>0</v>
      </c>
      <c r="Q1182" s="3">
        <f>IF(Расчет!H1196='ФОРМУЛЫ!'!$B$5,'ФОРМУЛЫ!'!A1182,0)</f>
        <v>0</v>
      </c>
      <c r="R1182" s="3">
        <f>IF(Расчет!H1196='ФОРМУЛЫ!'!$B$4,'ФОРМУЛЫ!'!A1182,0)</f>
        <v>0</v>
      </c>
      <c r="S1182" s="3">
        <f>IF(Расчет!H1196='ФОРМУЛЫ!'!$B$6,'ФОРМУЛЫ!'!A1182,0)</f>
        <v>0</v>
      </c>
      <c r="T1182" s="5">
        <f>ROUND((IF(Расчет!R1196='ФОРМУЛЫ!'!$E$3,(A1182-A1182/1.18),IF(Расчет!R1196='ФОРМУЛЫ!'!$E$4,0,IF(Расчет!R1196='ФОРМУЛЫ!'!$E$5,(A1182-A1182/1.1),X))))*Расчет!E1196,2)</f>
        <v>0</v>
      </c>
      <c r="U1182" s="3">
        <f>ROUND((IF(Расчет!R1196='ФОРМУЛЫ!'!$E$3,(J1182-J1182/1.18),IF(Расчет!R1196='ФОРМУЛЫ!'!$E$4,0,IF(Расчет!R1196='ФОРМУЛЫ!'!$E$5,(J1182-J1182/1.1),X))))*Расчет!E1196,2)</f>
        <v>0</v>
      </c>
      <c r="V1182" s="3">
        <f>ROUND((J1182-J1182/1.18)*Расчет!E1196,2)</f>
        <v>0</v>
      </c>
      <c r="W1182" s="3">
        <f>ROUND(A1182*Расчет!E1196*0.21/365,2)</f>
        <v>0</v>
      </c>
      <c r="X1182" s="3">
        <f t="shared" si="147"/>
        <v>0</v>
      </c>
      <c r="Y1182" s="3">
        <f>IF(($Q$2-Расчет!X1196)&gt;0,($Q$2-Расчет!X1196),0)</f>
        <v>0</v>
      </c>
      <c r="Z1182" s="3">
        <f t="shared" si="148"/>
        <v>0</v>
      </c>
      <c r="AA1182" s="3">
        <f>IF(IF(Y1182&gt;0,$Q$3-$Q$2,$Q$3-Расчет!X1196)&gt;0,IF(Y1182&gt;0,$Q$3-$Q$2,$Q$3-Расчет!X1196),0)</f>
        <v>0</v>
      </c>
      <c r="AB1182" s="3">
        <f t="shared" si="149"/>
        <v>0</v>
      </c>
      <c r="AC1182" s="3">
        <f>IF(IF(AA1182&gt;0,$Q$4-$Q$3,$Q$4-Расчет!X1196)&gt;0,IF(AA1182&gt;0,$Q$4-$Q$3,$Q$4-Расчет!X1196),0)</f>
        <v>0</v>
      </c>
      <c r="AD1182" s="3">
        <f t="shared" si="150"/>
        <v>0</v>
      </c>
      <c r="AE1182" s="3">
        <f>IF(IF(AC1182&gt;0,$Q$5-$Q$4,$Q$5-Расчет!X1196)&gt;0,IF(AC1182&gt;0,$Q$5-$Q$4,$Q$5-Расчет!X1196),0)</f>
        <v>0</v>
      </c>
      <c r="AF1182" s="3">
        <f t="shared" si="151"/>
        <v>0</v>
      </c>
      <c r="AG1182" s="3">
        <f>IF(IF(AE1182&gt;0,$Q$6-$Q$5,$Q$6-Расчет!X1196)&gt;0,IF(AE1182&gt;0,$Q$6-$Q$5,$Q$6-Расчет!X1196),0)</f>
        <v>0</v>
      </c>
      <c r="AH1182" s="3">
        <f t="shared" si="152"/>
        <v>0</v>
      </c>
    </row>
    <row r="1183" spans="1:34" x14ac:dyDescent="0.25">
      <c r="A1183" s="3">
        <f>IF(Расчет!H1197='ФОРМУЛЫ!'!$B$4,Расчет!G1197*Расчет!$N$28,IF(Расчет!H1197='ФОРМУЛЫ!'!$B$5,Расчет!G1197,IF(Расчет!H1197='ФОРМУЛЫ!'!$B$6,Расчет!G1197*Расчет!$O$28,0)))</f>
        <v>0</v>
      </c>
      <c r="B1183" s="3">
        <f>A1183*Расчет!E1197</f>
        <v>0</v>
      </c>
      <c r="C1183" s="3">
        <f>IF(Расчет!J1197='ФОРМУЛЫ!'!$B$3,Расчет!G1197*Расчет!I1197/100,IF(Расчет!J1197='ФОРМУЛЫ!'!$B$4,Расчет!I1197*Расчет!$N$28,IF(Расчет!J1197='ФОРМУЛЫ!'!$B$5,Расчет!I1197,IF(Расчет!J1197='ФОРМУЛЫ!'!$B$6,Расчет!I1197*Расчет!$O$28,0))))</f>
        <v>0</v>
      </c>
      <c r="D1183" s="3">
        <f>C1183*Расчет!E1197</f>
        <v>0</v>
      </c>
      <c r="E1183" s="3">
        <f t="shared" si="145"/>
        <v>0</v>
      </c>
      <c r="F1183" s="3">
        <f>E1183*Расчет!E1197</f>
        <v>0</v>
      </c>
      <c r="G1183" s="3">
        <f>IF(Расчет!M1197="",'ФОРМУЛЫ!'!E1183*(100+Расчет!$M$28)/100,'ФОРМУЛЫ!'!E1183*(100+Расчет!M1197)/100)</f>
        <v>0</v>
      </c>
      <c r="H1183" s="7">
        <f>IF(Расчет!M1197="",ROUND(Расчет!K1197*(1+Расчет!$M$28/100),0),ROUND(Расчет!K1197*(1+Расчет!M1197/100),0))</f>
        <v>0</v>
      </c>
      <c r="I1183" s="7">
        <f>IF(Расчет!M1197="",(Расчет!$M$28+100)/100,(Расчет!M1197+100)/100)</f>
        <v>1.2</v>
      </c>
      <c r="J1183" s="5">
        <f>IF(Расчет!P1197="",IF($O$16=0,'ФОРМУЛЫ!'!H1183,ROUND(Расчет!K1197*'ФОРМУЛЫ!'!I1183+L1183,0)),Расчет!P1197)</f>
        <v>0</v>
      </c>
      <c r="K1183" s="5">
        <f>J1183*Расчет!E1197</f>
        <v>0</v>
      </c>
      <c r="L1183" s="3">
        <f>IF($O$16=0,0,$M$16*(Расчет!K1197/$O$16))</f>
        <v>0</v>
      </c>
      <c r="O1183" s="3">
        <f>IF(Расчет!P1197=0,Расчет!L1197,0)</f>
        <v>0</v>
      </c>
      <c r="P1183" s="12">
        <f t="shared" si="146"/>
        <v>0</v>
      </c>
      <c r="Q1183" s="3">
        <f>IF(Расчет!H1197='ФОРМУЛЫ!'!$B$5,'ФОРМУЛЫ!'!A1183,0)</f>
        <v>0</v>
      </c>
      <c r="R1183" s="3">
        <f>IF(Расчет!H1197='ФОРМУЛЫ!'!$B$4,'ФОРМУЛЫ!'!A1183,0)</f>
        <v>0</v>
      </c>
      <c r="S1183" s="3">
        <f>IF(Расчет!H1197='ФОРМУЛЫ!'!$B$6,'ФОРМУЛЫ!'!A1183,0)</f>
        <v>0</v>
      </c>
      <c r="T1183" s="5">
        <f>ROUND((IF(Расчет!R1197='ФОРМУЛЫ!'!$E$3,(A1183-A1183/1.18),IF(Расчет!R1197='ФОРМУЛЫ!'!$E$4,0,IF(Расчет!R1197='ФОРМУЛЫ!'!$E$5,(A1183-A1183/1.1),X))))*Расчет!E1197,2)</f>
        <v>0</v>
      </c>
      <c r="U1183" s="3">
        <f>ROUND((IF(Расчет!R1197='ФОРМУЛЫ!'!$E$3,(J1183-J1183/1.18),IF(Расчет!R1197='ФОРМУЛЫ!'!$E$4,0,IF(Расчет!R1197='ФОРМУЛЫ!'!$E$5,(J1183-J1183/1.1),X))))*Расчет!E1197,2)</f>
        <v>0</v>
      </c>
      <c r="V1183" s="3">
        <f>ROUND((J1183-J1183/1.18)*Расчет!E1197,2)</f>
        <v>0</v>
      </c>
      <c r="W1183" s="3">
        <f>ROUND(A1183*Расчет!E1197*0.21/365,2)</f>
        <v>0</v>
      </c>
      <c r="X1183" s="3">
        <f t="shared" si="147"/>
        <v>0</v>
      </c>
      <c r="Y1183" s="3">
        <f>IF(($Q$2-Расчет!X1197)&gt;0,($Q$2-Расчет!X1197),0)</f>
        <v>0</v>
      </c>
      <c r="Z1183" s="3">
        <f t="shared" si="148"/>
        <v>0</v>
      </c>
      <c r="AA1183" s="3">
        <f>IF(IF(Y1183&gt;0,$Q$3-$Q$2,$Q$3-Расчет!X1197)&gt;0,IF(Y1183&gt;0,$Q$3-$Q$2,$Q$3-Расчет!X1197),0)</f>
        <v>0</v>
      </c>
      <c r="AB1183" s="3">
        <f t="shared" si="149"/>
        <v>0</v>
      </c>
      <c r="AC1183" s="3">
        <f>IF(IF(AA1183&gt;0,$Q$4-$Q$3,$Q$4-Расчет!X1197)&gt;0,IF(AA1183&gt;0,$Q$4-$Q$3,$Q$4-Расчет!X1197),0)</f>
        <v>0</v>
      </c>
      <c r="AD1183" s="3">
        <f t="shared" si="150"/>
        <v>0</v>
      </c>
      <c r="AE1183" s="3">
        <f>IF(IF(AC1183&gt;0,$Q$5-$Q$4,$Q$5-Расчет!X1197)&gt;0,IF(AC1183&gt;0,$Q$5-$Q$4,$Q$5-Расчет!X1197),0)</f>
        <v>0</v>
      </c>
      <c r="AF1183" s="3">
        <f t="shared" si="151"/>
        <v>0</v>
      </c>
      <c r="AG1183" s="3">
        <f>IF(IF(AE1183&gt;0,$Q$6-$Q$5,$Q$6-Расчет!X1197)&gt;0,IF(AE1183&gt;0,$Q$6-$Q$5,$Q$6-Расчет!X1197),0)</f>
        <v>0</v>
      </c>
      <c r="AH1183" s="3">
        <f t="shared" si="152"/>
        <v>0</v>
      </c>
    </row>
    <row r="1184" spans="1:34" x14ac:dyDescent="0.25">
      <c r="A1184" s="3">
        <f>IF(Расчет!H1198='ФОРМУЛЫ!'!$B$4,Расчет!G1198*Расчет!$N$28,IF(Расчет!H1198='ФОРМУЛЫ!'!$B$5,Расчет!G1198,IF(Расчет!H1198='ФОРМУЛЫ!'!$B$6,Расчет!G1198*Расчет!$O$28,0)))</f>
        <v>0</v>
      </c>
      <c r="B1184" s="3">
        <f>A1184*Расчет!E1198</f>
        <v>0</v>
      </c>
      <c r="C1184" s="3">
        <f>IF(Расчет!J1198='ФОРМУЛЫ!'!$B$3,Расчет!G1198*Расчет!I1198/100,IF(Расчет!J1198='ФОРМУЛЫ!'!$B$4,Расчет!I1198*Расчет!$N$28,IF(Расчет!J1198='ФОРМУЛЫ!'!$B$5,Расчет!I1198,IF(Расчет!J1198='ФОРМУЛЫ!'!$B$6,Расчет!I1198*Расчет!$O$28,0))))</f>
        <v>0</v>
      </c>
      <c r="D1184" s="3">
        <f>C1184*Расчет!E1198</f>
        <v>0</v>
      </c>
      <c r="E1184" s="3">
        <f t="shared" si="145"/>
        <v>0</v>
      </c>
      <c r="F1184" s="3">
        <f>E1184*Расчет!E1198</f>
        <v>0</v>
      </c>
      <c r="G1184" s="3">
        <f>IF(Расчет!M1198="",'ФОРМУЛЫ!'!E1184*(100+Расчет!$M$28)/100,'ФОРМУЛЫ!'!E1184*(100+Расчет!M1198)/100)</f>
        <v>0</v>
      </c>
      <c r="H1184" s="7">
        <f>IF(Расчет!M1198="",ROUND(Расчет!K1198*(1+Расчет!$M$28/100),0),ROUND(Расчет!K1198*(1+Расчет!M1198/100),0))</f>
        <v>0</v>
      </c>
      <c r="I1184" s="7">
        <f>IF(Расчет!M1198="",(Расчет!$M$28+100)/100,(Расчет!M1198+100)/100)</f>
        <v>1.2</v>
      </c>
      <c r="J1184" s="5">
        <f>IF(Расчет!P1198="",IF($O$16=0,'ФОРМУЛЫ!'!H1184,ROUND(Расчет!K1198*'ФОРМУЛЫ!'!I1184+L1184,0)),Расчет!P1198)</f>
        <v>0</v>
      </c>
      <c r="K1184" s="5">
        <f>J1184*Расчет!E1198</f>
        <v>0</v>
      </c>
      <c r="L1184" s="3">
        <f>IF($O$16=0,0,$M$16*(Расчет!K1198/$O$16))</f>
        <v>0</v>
      </c>
      <c r="O1184" s="3">
        <f>IF(Расчет!P1198=0,Расчет!L1198,0)</f>
        <v>0</v>
      </c>
      <c r="P1184" s="12">
        <f t="shared" si="146"/>
        <v>0</v>
      </c>
      <c r="Q1184" s="3">
        <f>IF(Расчет!H1198='ФОРМУЛЫ!'!$B$5,'ФОРМУЛЫ!'!A1184,0)</f>
        <v>0</v>
      </c>
      <c r="R1184" s="3">
        <f>IF(Расчет!H1198='ФОРМУЛЫ!'!$B$4,'ФОРМУЛЫ!'!A1184,0)</f>
        <v>0</v>
      </c>
      <c r="S1184" s="3">
        <f>IF(Расчет!H1198='ФОРМУЛЫ!'!$B$6,'ФОРМУЛЫ!'!A1184,0)</f>
        <v>0</v>
      </c>
      <c r="T1184" s="5">
        <f>ROUND((IF(Расчет!R1198='ФОРМУЛЫ!'!$E$3,(A1184-A1184/1.18),IF(Расчет!R1198='ФОРМУЛЫ!'!$E$4,0,IF(Расчет!R1198='ФОРМУЛЫ!'!$E$5,(A1184-A1184/1.1),X))))*Расчет!E1198,2)</f>
        <v>0</v>
      </c>
      <c r="U1184" s="3">
        <f>ROUND((IF(Расчет!R1198='ФОРМУЛЫ!'!$E$3,(J1184-J1184/1.18),IF(Расчет!R1198='ФОРМУЛЫ!'!$E$4,0,IF(Расчет!R1198='ФОРМУЛЫ!'!$E$5,(J1184-J1184/1.1),X))))*Расчет!E1198,2)</f>
        <v>0</v>
      </c>
      <c r="V1184" s="3">
        <f>ROUND((J1184-J1184/1.18)*Расчет!E1198,2)</f>
        <v>0</v>
      </c>
      <c r="W1184" s="3">
        <f>ROUND(A1184*Расчет!E1198*0.21/365,2)</f>
        <v>0</v>
      </c>
      <c r="X1184" s="3">
        <f t="shared" si="147"/>
        <v>0</v>
      </c>
      <c r="Y1184" s="3">
        <f>IF(($Q$2-Расчет!X1198)&gt;0,($Q$2-Расчет!X1198),0)</f>
        <v>0</v>
      </c>
      <c r="Z1184" s="3">
        <f t="shared" si="148"/>
        <v>0</v>
      </c>
      <c r="AA1184" s="3">
        <f>IF(IF(Y1184&gt;0,$Q$3-$Q$2,$Q$3-Расчет!X1198)&gt;0,IF(Y1184&gt;0,$Q$3-$Q$2,$Q$3-Расчет!X1198),0)</f>
        <v>0</v>
      </c>
      <c r="AB1184" s="3">
        <f t="shared" si="149"/>
        <v>0</v>
      </c>
      <c r="AC1184" s="3">
        <f>IF(IF(AA1184&gt;0,$Q$4-$Q$3,$Q$4-Расчет!X1198)&gt;0,IF(AA1184&gt;0,$Q$4-$Q$3,$Q$4-Расчет!X1198),0)</f>
        <v>0</v>
      </c>
      <c r="AD1184" s="3">
        <f t="shared" si="150"/>
        <v>0</v>
      </c>
      <c r="AE1184" s="3">
        <f>IF(IF(AC1184&gt;0,$Q$5-$Q$4,$Q$5-Расчет!X1198)&gt;0,IF(AC1184&gt;0,$Q$5-$Q$4,$Q$5-Расчет!X1198),0)</f>
        <v>0</v>
      </c>
      <c r="AF1184" s="3">
        <f t="shared" si="151"/>
        <v>0</v>
      </c>
      <c r="AG1184" s="3">
        <f>IF(IF(AE1184&gt;0,$Q$6-$Q$5,$Q$6-Расчет!X1198)&gt;0,IF(AE1184&gt;0,$Q$6-$Q$5,$Q$6-Расчет!X1198),0)</f>
        <v>0</v>
      </c>
      <c r="AH1184" s="3">
        <f t="shared" si="152"/>
        <v>0</v>
      </c>
    </row>
    <row r="1185" spans="1:34" x14ac:dyDescent="0.25">
      <c r="A1185" s="3">
        <f>IF(Расчет!H1199='ФОРМУЛЫ!'!$B$4,Расчет!G1199*Расчет!$N$28,IF(Расчет!H1199='ФОРМУЛЫ!'!$B$5,Расчет!G1199,IF(Расчет!H1199='ФОРМУЛЫ!'!$B$6,Расчет!G1199*Расчет!$O$28,0)))</f>
        <v>0</v>
      </c>
      <c r="B1185" s="3">
        <f>A1185*Расчет!E1199</f>
        <v>0</v>
      </c>
      <c r="C1185" s="3">
        <f>IF(Расчет!J1199='ФОРМУЛЫ!'!$B$3,Расчет!G1199*Расчет!I1199/100,IF(Расчет!J1199='ФОРМУЛЫ!'!$B$4,Расчет!I1199*Расчет!$N$28,IF(Расчет!J1199='ФОРМУЛЫ!'!$B$5,Расчет!I1199,IF(Расчет!J1199='ФОРМУЛЫ!'!$B$6,Расчет!I1199*Расчет!$O$28,0))))</f>
        <v>0</v>
      </c>
      <c r="D1185" s="3">
        <f>C1185*Расчет!E1199</f>
        <v>0</v>
      </c>
      <c r="E1185" s="3">
        <f t="shared" si="145"/>
        <v>0</v>
      </c>
      <c r="F1185" s="3">
        <f>E1185*Расчет!E1199</f>
        <v>0</v>
      </c>
      <c r="G1185" s="3">
        <f>IF(Расчет!M1199="",'ФОРМУЛЫ!'!E1185*(100+Расчет!$M$28)/100,'ФОРМУЛЫ!'!E1185*(100+Расчет!M1199)/100)</f>
        <v>0</v>
      </c>
      <c r="H1185" s="7">
        <f>IF(Расчет!M1199="",ROUND(Расчет!K1199*(1+Расчет!$M$28/100),0),ROUND(Расчет!K1199*(1+Расчет!M1199/100),0))</f>
        <v>0</v>
      </c>
      <c r="I1185" s="7">
        <f>IF(Расчет!M1199="",(Расчет!$M$28+100)/100,(Расчет!M1199+100)/100)</f>
        <v>1.2</v>
      </c>
      <c r="J1185" s="5">
        <f>IF(Расчет!P1199="",IF($O$16=0,'ФОРМУЛЫ!'!H1185,ROUND(Расчет!K1199*'ФОРМУЛЫ!'!I1185+L1185,0)),Расчет!P1199)</f>
        <v>0</v>
      </c>
      <c r="K1185" s="5">
        <f>J1185*Расчет!E1199</f>
        <v>0</v>
      </c>
      <c r="L1185" s="3">
        <f>IF($O$16=0,0,$M$16*(Расчет!K1199/$O$16))</f>
        <v>0</v>
      </c>
      <c r="O1185" s="3">
        <f>IF(Расчет!P1199=0,Расчет!L1199,0)</f>
        <v>0</v>
      </c>
      <c r="P1185" s="12">
        <f t="shared" si="146"/>
        <v>0</v>
      </c>
      <c r="Q1185" s="3">
        <f>IF(Расчет!H1199='ФОРМУЛЫ!'!$B$5,'ФОРМУЛЫ!'!A1185,0)</f>
        <v>0</v>
      </c>
      <c r="R1185" s="3">
        <f>IF(Расчет!H1199='ФОРМУЛЫ!'!$B$4,'ФОРМУЛЫ!'!A1185,0)</f>
        <v>0</v>
      </c>
      <c r="S1185" s="3">
        <f>IF(Расчет!H1199='ФОРМУЛЫ!'!$B$6,'ФОРМУЛЫ!'!A1185,0)</f>
        <v>0</v>
      </c>
      <c r="T1185" s="5">
        <f>ROUND((IF(Расчет!R1199='ФОРМУЛЫ!'!$E$3,(A1185-A1185/1.18),IF(Расчет!R1199='ФОРМУЛЫ!'!$E$4,0,IF(Расчет!R1199='ФОРМУЛЫ!'!$E$5,(A1185-A1185/1.1),X))))*Расчет!E1199,2)</f>
        <v>0</v>
      </c>
      <c r="U1185" s="3">
        <f>ROUND((IF(Расчет!R1199='ФОРМУЛЫ!'!$E$3,(J1185-J1185/1.18),IF(Расчет!R1199='ФОРМУЛЫ!'!$E$4,0,IF(Расчет!R1199='ФОРМУЛЫ!'!$E$5,(J1185-J1185/1.1),X))))*Расчет!E1199,2)</f>
        <v>0</v>
      </c>
      <c r="V1185" s="3">
        <f>ROUND((J1185-J1185/1.18)*Расчет!E1199,2)</f>
        <v>0</v>
      </c>
      <c r="W1185" s="3">
        <f>ROUND(A1185*Расчет!E1199*0.21/365,2)</f>
        <v>0</v>
      </c>
      <c r="X1185" s="3">
        <f t="shared" si="147"/>
        <v>0</v>
      </c>
      <c r="Y1185" s="3">
        <f>IF(($Q$2-Расчет!X1199)&gt;0,($Q$2-Расчет!X1199),0)</f>
        <v>0</v>
      </c>
      <c r="Z1185" s="3">
        <f t="shared" si="148"/>
        <v>0</v>
      </c>
      <c r="AA1185" s="3">
        <f>IF(IF(Y1185&gt;0,$Q$3-$Q$2,$Q$3-Расчет!X1199)&gt;0,IF(Y1185&gt;0,$Q$3-$Q$2,$Q$3-Расчет!X1199),0)</f>
        <v>0</v>
      </c>
      <c r="AB1185" s="3">
        <f t="shared" si="149"/>
        <v>0</v>
      </c>
      <c r="AC1185" s="3">
        <f>IF(IF(AA1185&gt;0,$Q$4-$Q$3,$Q$4-Расчет!X1199)&gt;0,IF(AA1185&gt;0,$Q$4-$Q$3,$Q$4-Расчет!X1199),0)</f>
        <v>0</v>
      </c>
      <c r="AD1185" s="3">
        <f t="shared" si="150"/>
        <v>0</v>
      </c>
      <c r="AE1185" s="3">
        <f>IF(IF(AC1185&gt;0,$Q$5-$Q$4,$Q$5-Расчет!X1199)&gt;0,IF(AC1185&gt;0,$Q$5-$Q$4,$Q$5-Расчет!X1199),0)</f>
        <v>0</v>
      </c>
      <c r="AF1185" s="3">
        <f t="shared" si="151"/>
        <v>0</v>
      </c>
      <c r="AG1185" s="3">
        <f>IF(IF(AE1185&gt;0,$Q$6-$Q$5,$Q$6-Расчет!X1199)&gt;0,IF(AE1185&gt;0,$Q$6-$Q$5,$Q$6-Расчет!X1199),0)</f>
        <v>0</v>
      </c>
      <c r="AH1185" s="3">
        <f t="shared" si="152"/>
        <v>0</v>
      </c>
    </row>
    <row r="1186" spans="1:34" x14ac:dyDescent="0.25">
      <c r="A1186" s="3">
        <f>IF(Расчет!H1200='ФОРМУЛЫ!'!$B$4,Расчет!G1200*Расчет!$N$28,IF(Расчет!H1200='ФОРМУЛЫ!'!$B$5,Расчет!G1200,IF(Расчет!H1200='ФОРМУЛЫ!'!$B$6,Расчет!G1200*Расчет!$O$28,0)))</f>
        <v>0</v>
      </c>
      <c r="B1186" s="3">
        <f>A1186*Расчет!E1200</f>
        <v>0</v>
      </c>
      <c r="C1186" s="3">
        <f>IF(Расчет!J1200='ФОРМУЛЫ!'!$B$3,Расчет!G1200*Расчет!I1200/100,IF(Расчет!J1200='ФОРМУЛЫ!'!$B$4,Расчет!I1200*Расчет!$N$28,IF(Расчет!J1200='ФОРМУЛЫ!'!$B$5,Расчет!I1200,IF(Расчет!J1200='ФОРМУЛЫ!'!$B$6,Расчет!I1200*Расчет!$O$28,0))))</f>
        <v>0</v>
      </c>
      <c r="D1186" s="3">
        <f>C1186*Расчет!E1200</f>
        <v>0</v>
      </c>
      <c r="E1186" s="3">
        <f t="shared" si="145"/>
        <v>0</v>
      </c>
      <c r="F1186" s="3">
        <f>E1186*Расчет!E1200</f>
        <v>0</v>
      </c>
      <c r="G1186" s="3">
        <f>IF(Расчет!M1200="",'ФОРМУЛЫ!'!E1186*(100+Расчет!$M$28)/100,'ФОРМУЛЫ!'!E1186*(100+Расчет!M1200)/100)</f>
        <v>0</v>
      </c>
      <c r="H1186" s="7">
        <f>IF(Расчет!M1200="",ROUND(Расчет!K1200*(1+Расчет!$M$28/100),0),ROUND(Расчет!K1200*(1+Расчет!M1200/100),0))</f>
        <v>0</v>
      </c>
      <c r="I1186" s="7">
        <f>IF(Расчет!M1200="",(Расчет!$M$28+100)/100,(Расчет!M1200+100)/100)</f>
        <v>1.2</v>
      </c>
      <c r="J1186" s="5">
        <f>IF(Расчет!P1200="",IF($O$16=0,'ФОРМУЛЫ!'!H1186,ROUND(Расчет!K1200*'ФОРМУЛЫ!'!I1186+L1186,0)),Расчет!P1200)</f>
        <v>0</v>
      </c>
      <c r="K1186" s="5">
        <f>J1186*Расчет!E1200</f>
        <v>0</v>
      </c>
      <c r="L1186" s="3">
        <f>IF($O$16=0,0,$M$16*(Расчет!K1200/$O$16))</f>
        <v>0</v>
      </c>
      <c r="O1186" s="3">
        <f>IF(Расчет!P1200=0,Расчет!L1200,0)</f>
        <v>0</v>
      </c>
      <c r="P1186" s="12">
        <f t="shared" si="146"/>
        <v>0</v>
      </c>
      <c r="Q1186" s="3">
        <f>IF(Расчет!H1200='ФОРМУЛЫ!'!$B$5,'ФОРМУЛЫ!'!A1186,0)</f>
        <v>0</v>
      </c>
      <c r="R1186" s="3">
        <f>IF(Расчет!H1200='ФОРМУЛЫ!'!$B$4,'ФОРМУЛЫ!'!A1186,0)</f>
        <v>0</v>
      </c>
      <c r="S1186" s="3">
        <f>IF(Расчет!H1200='ФОРМУЛЫ!'!$B$6,'ФОРМУЛЫ!'!A1186,0)</f>
        <v>0</v>
      </c>
      <c r="T1186" s="5">
        <f>ROUND((IF(Расчет!R1200='ФОРМУЛЫ!'!$E$3,(A1186-A1186/1.18),IF(Расчет!R1200='ФОРМУЛЫ!'!$E$4,0,IF(Расчет!R1200='ФОРМУЛЫ!'!$E$5,(A1186-A1186/1.1),X))))*Расчет!E1200,2)</f>
        <v>0</v>
      </c>
      <c r="U1186" s="3">
        <f>ROUND((IF(Расчет!R1200='ФОРМУЛЫ!'!$E$3,(J1186-J1186/1.18),IF(Расчет!R1200='ФОРМУЛЫ!'!$E$4,0,IF(Расчет!R1200='ФОРМУЛЫ!'!$E$5,(J1186-J1186/1.1),X))))*Расчет!E1200,2)</f>
        <v>0</v>
      </c>
      <c r="V1186" s="3">
        <f>ROUND((J1186-J1186/1.18)*Расчет!E1200,2)</f>
        <v>0</v>
      </c>
      <c r="W1186" s="3">
        <f>ROUND(A1186*Расчет!E1200*0.21/365,2)</f>
        <v>0</v>
      </c>
      <c r="X1186" s="3">
        <f t="shared" si="147"/>
        <v>0</v>
      </c>
      <c r="Y1186" s="3">
        <f>IF(($Q$2-Расчет!X1200)&gt;0,($Q$2-Расчет!X1200),0)</f>
        <v>0</v>
      </c>
      <c r="Z1186" s="3">
        <f t="shared" si="148"/>
        <v>0</v>
      </c>
      <c r="AA1186" s="3">
        <f>IF(IF(Y1186&gt;0,$Q$3-$Q$2,$Q$3-Расчет!X1200)&gt;0,IF(Y1186&gt;0,$Q$3-$Q$2,$Q$3-Расчет!X1200),0)</f>
        <v>0</v>
      </c>
      <c r="AB1186" s="3">
        <f t="shared" si="149"/>
        <v>0</v>
      </c>
      <c r="AC1186" s="3">
        <f>IF(IF(AA1186&gt;0,$Q$4-$Q$3,$Q$4-Расчет!X1200)&gt;0,IF(AA1186&gt;0,$Q$4-$Q$3,$Q$4-Расчет!X1200),0)</f>
        <v>0</v>
      </c>
      <c r="AD1186" s="3">
        <f t="shared" si="150"/>
        <v>0</v>
      </c>
      <c r="AE1186" s="3">
        <f>IF(IF(AC1186&gt;0,$Q$5-$Q$4,$Q$5-Расчет!X1200)&gt;0,IF(AC1186&gt;0,$Q$5-$Q$4,$Q$5-Расчет!X1200),0)</f>
        <v>0</v>
      </c>
      <c r="AF1186" s="3">
        <f t="shared" si="151"/>
        <v>0</v>
      </c>
      <c r="AG1186" s="3">
        <f>IF(IF(AE1186&gt;0,$Q$6-$Q$5,$Q$6-Расчет!X1200)&gt;0,IF(AE1186&gt;0,$Q$6-$Q$5,$Q$6-Расчет!X1200),0)</f>
        <v>0</v>
      </c>
      <c r="AH1186" s="3">
        <f t="shared" si="152"/>
        <v>0</v>
      </c>
    </row>
    <row r="1187" spans="1:34" x14ac:dyDescent="0.25">
      <c r="A1187" s="3">
        <f>IF(Расчет!H1201='ФОРМУЛЫ!'!$B$4,Расчет!G1201*Расчет!$N$28,IF(Расчет!H1201='ФОРМУЛЫ!'!$B$5,Расчет!G1201,IF(Расчет!H1201='ФОРМУЛЫ!'!$B$6,Расчет!G1201*Расчет!$O$28,0)))</f>
        <v>0</v>
      </c>
      <c r="B1187" s="3">
        <f>A1187*Расчет!E1201</f>
        <v>0</v>
      </c>
      <c r="C1187" s="3">
        <f>IF(Расчет!J1201='ФОРМУЛЫ!'!$B$3,Расчет!G1201*Расчет!I1201/100,IF(Расчет!J1201='ФОРМУЛЫ!'!$B$4,Расчет!I1201*Расчет!$N$28,IF(Расчет!J1201='ФОРМУЛЫ!'!$B$5,Расчет!I1201,IF(Расчет!J1201='ФОРМУЛЫ!'!$B$6,Расчет!I1201*Расчет!$O$28,0))))</f>
        <v>0</v>
      </c>
      <c r="D1187" s="3">
        <f>C1187*Расчет!E1201</f>
        <v>0</v>
      </c>
      <c r="E1187" s="3">
        <f t="shared" si="145"/>
        <v>0</v>
      </c>
      <c r="F1187" s="3">
        <f>E1187*Расчет!E1201</f>
        <v>0</v>
      </c>
      <c r="G1187" s="3">
        <f>IF(Расчет!M1201="",'ФОРМУЛЫ!'!E1187*(100+Расчет!$M$28)/100,'ФОРМУЛЫ!'!E1187*(100+Расчет!M1201)/100)</f>
        <v>0</v>
      </c>
      <c r="H1187" s="7">
        <f>IF(Расчет!M1201="",ROUND(Расчет!K1201*(1+Расчет!$M$28/100),0),ROUND(Расчет!K1201*(1+Расчет!M1201/100),0))</f>
        <v>0</v>
      </c>
      <c r="I1187" s="7">
        <f>IF(Расчет!M1201="",(Расчет!$M$28+100)/100,(Расчет!M1201+100)/100)</f>
        <v>1.2</v>
      </c>
      <c r="J1187" s="5">
        <f>IF(Расчет!P1201="",IF($O$16=0,'ФОРМУЛЫ!'!H1187,ROUND(Расчет!K1201*'ФОРМУЛЫ!'!I1187+L1187,0)),Расчет!P1201)</f>
        <v>0</v>
      </c>
      <c r="K1187" s="5">
        <f>J1187*Расчет!E1201</f>
        <v>0</v>
      </c>
      <c r="L1187" s="3">
        <f>IF($O$16=0,0,$M$16*(Расчет!K1201/$O$16))</f>
        <v>0</v>
      </c>
      <c r="O1187" s="3">
        <f>IF(Расчет!P1201=0,Расчет!L1201,0)</f>
        <v>0</v>
      </c>
      <c r="P1187" s="12">
        <f t="shared" si="146"/>
        <v>0</v>
      </c>
      <c r="Q1187" s="3">
        <f>IF(Расчет!H1201='ФОРМУЛЫ!'!$B$5,'ФОРМУЛЫ!'!A1187,0)</f>
        <v>0</v>
      </c>
      <c r="R1187" s="3">
        <f>IF(Расчет!H1201='ФОРМУЛЫ!'!$B$4,'ФОРМУЛЫ!'!A1187,0)</f>
        <v>0</v>
      </c>
      <c r="S1187" s="3">
        <f>IF(Расчет!H1201='ФОРМУЛЫ!'!$B$6,'ФОРМУЛЫ!'!A1187,0)</f>
        <v>0</v>
      </c>
      <c r="T1187" s="5">
        <f>ROUND((IF(Расчет!R1201='ФОРМУЛЫ!'!$E$3,(A1187-A1187/1.18),IF(Расчет!R1201='ФОРМУЛЫ!'!$E$4,0,IF(Расчет!R1201='ФОРМУЛЫ!'!$E$5,(A1187-A1187/1.1),X))))*Расчет!E1201,2)</f>
        <v>0</v>
      </c>
      <c r="U1187" s="3">
        <f>ROUND((IF(Расчет!R1201='ФОРМУЛЫ!'!$E$3,(J1187-J1187/1.18),IF(Расчет!R1201='ФОРМУЛЫ!'!$E$4,0,IF(Расчет!R1201='ФОРМУЛЫ!'!$E$5,(J1187-J1187/1.1),X))))*Расчет!E1201,2)</f>
        <v>0</v>
      </c>
      <c r="V1187" s="3">
        <f>ROUND((J1187-J1187/1.18)*Расчет!E1201,2)</f>
        <v>0</v>
      </c>
      <c r="W1187" s="3">
        <f>ROUND(A1187*Расчет!E1201*0.21/365,2)</f>
        <v>0</v>
      </c>
      <c r="X1187" s="3">
        <f t="shared" si="147"/>
        <v>0</v>
      </c>
      <c r="Y1187" s="3">
        <f>IF(($Q$2-Расчет!X1201)&gt;0,($Q$2-Расчет!X1201),0)</f>
        <v>0</v>
      </c>
      <c r="Z1187" s="3">
        <f t="shared" si="148"/>
        <v>0</v>
      </c>
      <c r="AA1187" s="3">
        <f>IF(IF(Y1187&gt;0,$Q$3-$Q$2,$Q$3-Расчет!X1201)&gt;0,IF(Y1187&gt;0,$Q$3-$Q$2,$Q$3-Расчет!X1201),0)</f>
        <v>0</v>
      </c>
      <c r="AB1187" s="3">
        <f t="shared" si="149"/>
        <v>0</v>
      </c>
      <c r="AC1187" s="3">
        <f>IF(IF(AA1187&gt;0,$Q$4-$Q$3,$Q$4-Расчет!X1201)&gt;0,IF(AA1187&gt;0,$Q$4-$Q$3,$Q$4-Расчет!X1201),0)</f>
        <v>0</v>
      </c>
      <c r="AD1187" s="3">
        <f t="shared" si="150"/>
        <v>0</v>
      </c>
      <c r="AE1187" s="3">
        <f>IF(IF(AC1187&gt;0,$Q$5-$Q$4,$Q$5-Расчет!X1201)&gt;0,IF(AC1187&gt;0,$Q$5-$Q$4,$Q$5-Расчет!X1201),0)</f>
        <v>0</v>
      </c>
      <c r="AF1187" s="3">
        <f t="shared" si="151"/>
        <v>0</v>
      </c>
      <c r="AG1187" s="3">
        <f>IF(IF(AE1187&gt;0,$Q$6-$Q$5,$Q$6-Расчет!X1201)&gt;0,IF(AE1187&gt;0,$Q$6-$Q$5,$Q$6-Расчет!X1201),0)</f>
        <v>0</v>
      </c>
      <c r="AH1187" s="3">
        <f t="shared" si="152"/>
        <v>0</v>
      </c>
    </row>
    <row r="1188" spans="1:34" x14ac:dyDescent="0.25">
      <c r="A1188" s="3">
        <f>IF(Расчет!H1202='ФОРМУЛЫ!'!$B$4,Расчет!G1202*Расчет!$N$28,IF(Расчет!H1202='ФОРМУЛЫ!'!$B$5,Расчет!G1202,IF(Расчет!H1202='ФОРМУЛЫ!'!$B$6,Расчет!G1202*Расчет!$O$28,0)))</f>
        <v>0</v>
      </c>
      <c r="B1188" s="3">
        <f>A1188*Расчет!E1202</f>
        <v>0</v>
      </c>
      <c r="C1188" s="3">
        <f>IF(Расчет!J1202='ФОРМУЛЫ!'!$B$3,Расчет!G1202*Расчет!I1202/100,IF(Расчет!J1202='ФОРМУЛЫ!'!$B$4,Расчет!I1202*Расчет!$N$28,IF(Расчет!J1202='ФОРМУЛЫ!'!$B$5,Расчет!I1202,IF(Расчет!J1202='ФОРМУЛЫ!'!$B$6,Расчет!I1202*Расчет!$O$28,0))))</f>
        <v>0</v>
      </c>
      <c r="D1188" s="3">
        <f>C1188*Расчет!E1202</f>
        <v>0</v>
      </c>
      <c r="E1188" s="3">
        <f t="shared" si="145"/>
        <v>0</v>
      </c>
      <c r="F1188" s="3">
        <f>E1188*Расчет!E1202</f>
        <v>0</v>
      </c>
      <c r="G1188" s="3">
        <f>IF(Расчет!M1202="",'ФОРМУЛЫ!'!E1188*(100+Расчет!$M$28)/100,'ФОРМУЛЫ!'!E1188*(100+Расчет!M1202)/100)</f>
        <v>0</v>
      </c>
      <c r="H1188" s="7">
        <f>IF(Расчет!M1202="",ROUND(Расчет!K1202*(1+Расчет!$M$28/100),0),ROUND(Расчет!K1202*(1+Расчет!M1202/100),0))</f>
        <v>0</v>
      </c>
      <c r="I1188" s="7">
        <f>IF(Расчет!M1202="",(Расчет!$M$28+100)/100,(Расчет!M1202+100)/100)</f>
        <v>1.2</v>
      </c>
      <c r="J1188" s="5">
        <f>IF(Расчет!P1202="",IF($O$16=0,'ФОРМУЛЫ!'!H1188,ROUND(Расчет!K1202*'ФОРМУЛЫ!'!I1188+L1188,0)),Расчет!P1202)</f>
        <v>0</v>
      </c>
      <c r="K1188" s="5">
        <f>J1188*Расчет!E1202</f>
        <v>0</v>
      </c>
      <c r="L1188" s="3">
        <f>IF($O$16=0,0,$M$16*(Расчет!K1202/$O$16))</f>
        <v>0</v>
      </c>
      <c r="O1188" s="3">
        <f>IF(Расчет!P1202=0,Расчет!L1202,0)</f>
        <v>0</v>
      </c>
      <c r="P1188" s="12">
        <f t="shared" si="146"/>
        <v>0</v>
      </c>
      <c r="Q1188" s="3">
        <f>IF(Расчет!H1202='ФОРМУЛЫ!'!$B$5,'ФОРМУЛЫ!'!A1188,0)</f>
        <v>0</v>
      </c>
      <c r="R1188" s="3">
        <f>IF(Расчет!H1202='ФОРМУЛЫ!'!$B$4,'ФОРМУЛЫ!'!A1188,0)</f>
        <v>0</v>
      </c>
      <c r="S1188" s="3">
        <f>IF(Расчет!H1202='ФОРМУЛЫ!'!$B$6,'ФОРМУЛЫ!'!A1188,0)</f>
        <v>0</v>
      </c>
      <c r="T1188" s="5">
        <f>ROUND((IF(Расчет!R1202='ФОРМУЛЫ!'!$E$3,(A1188-A1188/1.18),IF(Расчет!R1202='ФОРМУЛЫ!'!$E$4,0,IF(Расчет!R1202='ФОРМУЛЫ!'!$E$5,(A1188-A1188/1.1),X))))*Расчет!E1202,2)</f>
        <v>0</v>
      </c>
      <c r="U1188" s="3">
        <f>ROUND((IF(Расчет!R1202='ФОРМУЛЫ!'!$E$3,(J1188-J1188/1.18),IF(Расчет!R1202='ФОРМУЛЫ!'!$E$4,0,IF(Расчет!R1202='ФОРМУЛЫ!'!$E$5,(J1188-J1188/1.1),X))))*Расчет!E1202,2)</f>
        <v>0</v>
      </c>
      <c r="V1188" s="3">
        <f>ROUND((J1188-J1188/1.18)*Расчет!E1202,2)</f>
        <v>0</v>
      </c>
      <c r="W1188" s="3">
        <f>ROUND(A1188*Расчет!E1202*0.21/365,2)</f>
        <v>0</v>
      </c>
      <c r="X1188" s="3">
        <f t="shared" si="147"/>
        <v>0</v>
      </c>
      <c r="Y1188" s="3">
        <f>IF(($Q$2-Расчет!X1202)&gt;0,($Q$2-Расчет!X1202),0)</f>
        <v>0</v>
      </c>
      <c r="Z1188" s="3">
        <f t="shared" si="148"/>
        <v>0</v>
      </c>
      <c r="AA1188" s="3">
        <f>IF(IF(Y1188&gt;0,$Q$3-$Q$2,$Q$3-Расчет!X1202)&gt;0,IF(Y1188&gt;0,$Q$3-$Q$2,$Q$3-Расчет!X1202),0)</f>
        <v>0</v>
      </c>
      <c r="AB1188" s="3">
        <f t="shared" si="149"/>
        <v>0</v>
      </c>
      <c r="AC1188" s="3">
        <f>IF(IF(AA1188&gt;0,$Q$4-$Q$3,$Q$4-Расчет!X1202)&gt;0,IF(AA1188&gt;0,$Q$4-$Q$3,$Q$4-Расчет!X1202),0)</f>
        <v>0</v>
      </c>
      <c r="AD1188" s="3">
        <f t="shared" si="150"/>
        <v>0</v>
      </c>
      <c r="AE1188" s="3">
        <f>IF(IF(AC1188&gt;0,$Q$5-$Q$4,$Q$5-Расчет!X1202)&gt;0,IF(AC1188&gt;0,$Q$5-$Q$4,$Q$5-Расчет!X1202),0)</f>
        <v>0</v>
      </c>
      <c r="AF1188" s="3">
        <f t="shared" si="151"/>
        <v>0</v>
      </c>
      <c r="AG1188" s="3">
        <f>IF(IF(AE1188&gt;0,$Q$6-$Q$5,$Q$6-Расчет!X1202)&gt;0,IF(AE1188&gt;0,$Q$6-$Q$5,$Q$6-Расчет!X1202),0)</f>
        <v>0</v>
      </c>
      <c r="AH1188" s="3">
        <f t="shared" si="152"/>
        <v>0</v>
      </c>
    </row>
    <row r="1189" spans="1:34" x14ac:dyDescent="0.25">
      <c r="A1189" s="3">
        <f>IF(Расчет!H1203='ФОРМУЛЫ!'!$B$4,Расчет!G1203*Расчет!$N$28,IF(Расчет!H1203='ФОРМУЛЫ!'!$B$5,Расчет!G1203,IF(Расчет!H1203='ФОРМУЛЫ!'!$B$6,Расчет!G1203*Расчет!$O$28,0)))</f>
        <v>0</v>
      </c>
      <c r="B1189" s="3">
        <f>A1189*Расчет!E1203</f>
        <v>0</v>
      </c>
      <c r="C1189" s="3">
        <f>IF(Расчет!J1203='ФОРМУЛЫ!'!$B$3,Расчет!G1203*Расчет!I1203/100,IF(Расчет!J1203='ФОРМУЛЫ!'!$B$4,Расчет!I1203*Расчет!$N$28,IF(Расчет!J1203='ФОРМУЛЫ!'!$B$5,Расчет!I1203,IF(Расчет!J1203='ФОРМУЛЫ!'!$B$6,Расчет!I1203*Расчет!$O$28,0))))</f>
        <v>0</v>
      </c>
      <c r="D1189" s="3">
        <f>C1189*Расчет!E1203</f>
        <v>0</v>
      </c>
      <c r="E1189" s="3">
        <f t="shared" si="145"/>
        <v>0</v>
      </c>
      <c r="F1189" s="3">
        <f>E1189*Расчет!E1203</f>
        <v>0</v>
      </c>
      <c r="G1189" s="3">
        <f>IF(Расчет!M1203="",'ФОРМУЛЫ!'!E1189*(100+Расчет!$M$28)/100,'ФОРМУЛЫ!'!E1189*(100+Расчет!M1203)/100)</f>
        <v>0</v>
      </c>
      <c r="H1189" s="7">
        <f>IF(Расчет!M1203="",ROUND(Расчет!K1203*(1+Расчет!$M$28/100),0),ROUND(Расчет!K1203*(1+Расчет!M1203/100),0))</f>
        <v>0</v>
      </c>
      <c r="I1189" s="7">
        <f>IF(Расчет!M1203="",(Расчет!$M$28+100)/100,(Расчет!M1203+100)/100)</f>
        <v>1.2</v>
      </c>
      <c r="J1189" s="5">
        <f>IF(Расчет!P1203="",IF($O$16=0,'ФОРМУЛЫ!'!H1189,ROUND(Расчет!K1203*'ФОРМУЛЫ!'!I1189+L1189,0)),Расчет!P1203)</f>
        <v>0</v>
      </c>
      <c r="K1189" s="5">
        <f>J1189*Расчет!E1203</f>
        <v>0</v>
      </c>
      <c r="L1189" s="3">
        <f>IF($O$16=0,0,$M$16*(Расчет!K1203/$O$16))</f>
        <v>0</v>
      </c>
      <c r="O1189" s="3">
        <f>IF(Расчет!P1203=0,Расчет!L1203,0)</f>
        <v>0</v>
      </c>
      <c r="P1189" s="12">
        <f t="shared" si="146"/>
        <v>0</v>
      </c>
      <c r="Q1189" s="3">
        <f>IF(Расчет!H1203='ФОРМУЛЫ!'!$B$5,'ФОРМУЛЫ!'!A1189,0)</f>
        <v>0</v>
      </c>
      <c r="R1189" s="3">
        <f>IF(Расчет!H1203='ФОРМУЛЫ!'!$B$4,'ФОРМУЛЫ!'!A1189,0)</f>
        <v>0</v>
      </c>
      <c r="S1189" s="3">
        <f>IF(Расчет!H1203='ФОРМУЛЫ!'!$B$6,'ФОРМУЛЫ!'!A1189,0)</f>
        <v>0</v>
      </c>
      <c r="T1189" s="5">
        <f>ROUND((IF(Расчет!R1203='ФОРМУЛЫ!'!$E$3,(A1189-A1189/1.18),IF(Расчет!R1203='ФОРМУЛЫ!'!$E$4,0,IF(Расчет!R1203='ФОРМУЛЫ!'!$E$5,(A1189-A1189/1.1),X))))*Расчет!E1203,2)</f>
        <v>0</v>
      </c>
      <c r="U1189" s="3">
        <f>ROUND((IF(Расчет!R1203='ФОРМУЛЫ!'!$E$3,(J1189-J1189/1.18),IF(Расчет!R1203='ФОРМУЛЫ!'!$E$4,0,IF(Расчет!R1203='ФОРМУЛЫ!'!$E$5,(J1189-J1189/1.1),X))))*Расчет!E1203,2)</f>
        <v>0</v>
      </c>
      <c r="V1189" s="3">
        <f>ROUND((J1189-J1189/1.18)*Расчет!E1203,2)</f>
        <v>0</v>
      </c>
      <c r="W1189" s="3">
        <f>ROUND(A1189*Расчет!E1203*0.21/365,2)</f>
        <v>0</v>
      </c>
      <c r="X1189" s="3">
        <f t="shared" si="147"/>
        <v>0</v>
      </c>
      <c r="Y1189" s="3">
        <f>IF(($Q$2-Расчет!X1203)&gt;0,($Q$2-Расчет!X1203),0)</f>
        <v>0</v>
      </c>
      <c r="Z1189" s="3">
        <f t="shared" si="148"/>
        <v>0</v>
      </c>
      <c r="AA1189" s="3">
        <f>IF(IF(Y1189&gt;0,$Q$3-$Q$2,$Q$3-Расчет!X1203)&gt;0,IF(Y1189&gt;0,$Q$3-$Q$2,$Q$3-Расчет!X1203),0)</f>
        <v>0</v>
      </c>
      <c r="AB1189" s="3">
        <f t="shared" si="149"/>
        <v>0</v>
      </c>
      <c r="AC1189" s="3">
        <f>IF(IF(AA1189&gt;0,$Q$4-$Q$3,$Q$4-Расчет!X1203)&gt;0,IF(AA1189&gt;0,$Q$4-$Q$3,$Q$4-Расчет!X1203),0)</f>
        <v>0</v>
      </c>
      <c r="AD1189" s="3">
        <f t="shared" si="150"/>
        <v>0</v>
      </c>
      <c r="AE1189" s="3">
        <f>IF(IF(AC1189&gt;0,$Q$5-$Q$4,$Q$5-Расчет!X1203)&gt;0,IF(AC1189&gt;0,$Q$5-$Q$4,$Q$5-Расчет!X1203),0)</f>
        <v>0</v>
      </c>
      <c r="AF1189" s="3">
        <f t="shared" si="151"/>
        <v>0</v>
      </c>
      <c r="AG1189" s="3">
        <f>IF(IF(AE1189&gt;0,$Q$6-$Q$5,$Q$6-Расчет!X1203)&gt;0,IF(AE1189&gt;0,$Q$6-$Q$5,$Q$6-Расчет!X1203),0)</f>
        <v>0</v>
      </c>
      <c r="AH1189" s="3">
        <f t="shared" si="152"/>
        <v>0</v>
      </c>
    </row>
    <row r="1190" spans="1:34" x14ac:dyDescent="0.25">
      <c r="A1190" s="3">
        <f>IF(Расчет!H1204='ФОРМУЛЫ!'!$B$4,Расчет!G1204*Расчет!$N$28,IF(Расчет!H1204='ФОРМУЛЫ!'!$B$5,Расчет!G1204,IF(Расчет!H1204='ФОРМУЛЫ!'!$B$6,Расчет!G1204*Расчет!$O$28,0)))</f>
        <v>0</v>
      </c>
      <c r="B1190" s="3">
        <f>A1190*Расчет!E1204</f>
        <v>0</v>
      </c>
      <c r="C1190" s="3">
        <f>IF(Расчет!J1204='ФОРМУЛЫ!'!$B$3,Расчет!G1204*Расчет!I1204/100,IF(Расчет!J1204='ФОРМУЛЫ!'!$B$4,Расчет!I1204*Расчет!$N$28,IF(Расчет!J1204='ФОРМУЛЫ!'!$B$5,Расчет!I1204,IF(Расчет!J1204='ФОРМУЛЫ!'!$B$6,Расчет!I1204*Расчет!$O$28,0))))</f>
        <v>0</v>
      </c>
      <c r="D1190" s="3">
        <f>C1190*Расчет!E1204</f>
        <v>0</v>
      </c>
      <c r="E1190" s="3">
        <f t="shared" si="145"/>
        <v>0</v>
      </c>
      <c r="F1190" s="3">
        <f>E1190*Расчет!E1204</f>
        <v>0</v>
      </c>
      <c r="G1190" s="3">
        <f>IF(Расчет!M1204="",'ФОРМУЛЫ!'!E1190*(100+Расчет!$M$28)/100,'ФОРМУЛЫ!'!E1190*(100+Расчет!M1204)/100)</f>
        <v>0</v>
      </c>
      <c r="H1190" s="7">
        <f>IF(Расчет!M1204="",ROUND(Расчет!K1204*(1+Расчет!$M$28/100),0),ROUND(Расчет!K1204*(1+Расчет!M1204/100),0))</f>
        <v>0</v>
      </c>
      <c r="I1190" s="7">
        <f>IF(Расчет!M1204="",(Расчет!$M$28+100)/100,(Расчет!M1204+100)/100)</f>
        <v>1.2</v>
      </c>
      <c r="J1190" s="5">
        <f>IF(Расчет!P1204="",IF($O$16=0,'ФОРМУЛЫ!'!H1190,ROUND(Расчет!K1204*'ФОРМУЛЫ!'!I1190+L1190,0)),Расчет!P1204)</f>
        <v>0</v>
      </c>
      <c r="K1190" s="5">
        <f>J1190*Расчет!E1204</f>
        <v>0</v>
      </c>
      <c r="L1190" s="3">
        <f>IF($O$16=0,0,$M$16*(Расчет!K1204/$O$16))</f>
        <v>0</v>
      </c>
      <c r="O1190" s="3">
        <f>IF(Расчет!P1204=0,Расчет!L1204,0)</f>
        <v>0</v>
      </c>
      <c r="P1190" s="12">
        <f t="shared" si="146"/>
        <v>0</v>
      </c>
      <c r="Q1190" s="3">
        <f>IF(Расчет!H1204='ФОРМУЛЫ!'!$B$5,'ФОРМУЛЫ!'!A1190,0)</f>
        <v>0</v>
      </c>
      <c r="R1190" s="3">
        <f>IF(Расчет!H1204='ФОРМУЛЫ!'!$B$4,'ФОРМУЛЫ!'!A1190,0)</f>
        <v>0</v>
      </c>
      <c r="S1190" s="3">
        <f>IF(Расчет!H1204='ФОРМУЛЫ!'!$B$6,'ФОРМУЛЫ!'!A1190,0)</f>
        <v>0</v>
      </c>
      <c r="T1190" s="5">
        <f>ROUND((IF(Расчет!R1204='ФОРМУЛЫ!'!$E$3,(A1190-A1190/1.18),IF(Расчет!R1204='ФОРМУЛЫ!'!$E$4,0,IF(Расчет!R1204='ФОРМУЛЫ!'!$E$5,(A1190-A1190/1.1),X))))*Расчет!E1204,2)</f>
        <v>0</v>
      </c>
      <c r="U1190" s="3">
        <f>ROUND((IF(Расчет!R1204='ФОРМУЛЫ!'!$E$3,(J1190-J1190/1.18),IF(Расчет!R1204='ФОРМУЛЫ!'!$E$4,0,IF(Расчет!R1204='ФОРМУЛЫ!'!$E$5,(J1190-J1190/1.1),X))))*Расчет!E1204,2)</f>
        <v>0</v>
      </c>
      <c r="V1190" s="3">
        <f>ROUND((J1190-J1190/1.18)*Расчет!E1204,2)</f>
        <v>0</v>
      </c>
      <c r="W1190" s="3">
        <f>ROUND(A1190*Расчет!E1204*0.21/365,2)</f>
        <v>0</v>
      </c>
      <c r="X1190" s="3">
        <f t="shared" si="147"/>
        <v>0</v>
      </c>
      <c r="Y1190" s="3">
        <f>IF(($Q$2-Расчет!X1204)&gt;0,($Q$2-Расчет!X1204),0)</f>
        <v>0</v>
      </c>
      <c r="Z1190" s="3">
        <f t="shared" si="148"/>
        <v>0</v>
      </c>
      <c r="AA1190" s="3">
        <f>IF(IF(Y1190&gt;0,$Q$3-$Q$2,$Q$3-Расчет!X1204)&gt;0,IF(Y1190&gt;0,$Q$3-$Q$2,$Q$3-Расчет!X1204),0)</f>
        <v>0</v>
      </c>
      <c r="AB1190" s="3">
        <f t="shared" si="149"/>
        <v>0</v>
      </c>
      <c r="AC1190" s="3">
        <f>IF(IF(AA1190&gt;0,$Q$4-$Q$3,$Q$4-Расчет!X1204)&gt;0,IF(AA1190&gt;0,$Q$4-$Q$3,$Q$4-Расчет!X1204),0)</f>
        <v>0</v>
      </c>
      <c r="AD1190" s="3">
        <f t="shared" si="150"/>
        <v>0</v>
      </c>
      <c r="AE1190" s="3">
        <f>IF(IF(AC1190&gt;0,$Q$5-$Q$4,$Q$5-Расчет!X1204)&gt;0,IF(AC1190&gt;0,$Q$5-$Q$4,$Q$5-Расчет!X1204),0)</f>
        <v>0</v>
      </c>
      <c r="AF1190" s="3">
        <f t="shared" si="151"/>
        <v>0</v>
      </c>
      <c r="AG1190" s="3">
        <f>IF(IF(AE1190&gt;0,$Q$6-$Q$5,$Q$6-Расчет!X1204)&gt;0,IF(AE1190&gt;0,$Q$6-$Q$5,$Q$6-Расчет!X1204),0)</f>
        <v>0</v>
      </c>
      <c r="AH1190" s="3">
        <f t="shared" si="152"/>
        <v>0</v>
      </c>
    </row>
    <row r="1191" spans="1:34" x14ac:dyDescent="0.25">
      <c r="A1191" s="3">
        <f>IF(Расчет!H1205='ФОРМУЛЫ!'!$B$4,Расчет!G1205*Расчет!$N$28,IF(Расчет!H1205='ФОРМУЛЫ!'!$B$5,Расчет!G1205,IF(Расчет!H1205='ФОРМУЛЫ!'!$B$6,Расчет!G1205*Расчет!$O$28,0)))</f>
        <v>0</v>
      </c>
      <c r="B1191" s="3">
        <f>A1191*Расчет!E1205</f>
        <v>0</v>
      </c>
      <c r="C1191" s="3">
        <f>IF(Расчет!J1205='ФОРМУЛЫ!'!$B$3,Расчет!G1205*Расчет!I1205/100,IF(Расчет!J1205='ФОРМУЛЫ!'!$B$4,Расчет!I1205*Расчет!$N$28,IF(Расчет!J1205='ФОРМУЛЫ!'!$B$5,Расчет!I1205,IF(Расчет!J1205='ФОРМУЛЫ!'!$B$6,Расчет!I1205*Расчет!$O$28,0))))</f>
        <v>0</v>
      </c>
      <c r="D1191" s="3">
        <f>C1191*Расчет!E1205</f>
        <v>0</v>
      </c>
      <c r="E1191" s="3">
        <f t="shared" si="145"/>
        <v>0</v>
      </c>
      <c r="F1191" s="3">
        <f>E1191*Расчет!E1205</f>
        <v>0</v>
      </c>
      <c r="G1191" s="3">
        <f>IF(Расчет!M1205="",'ФОРМУЛЫ!'!E1191*(100+Расчет!$M$28)/100,'ФОРМУЛЫ!'!E1191*(100+Расчет!M1205)/100)</f>
        <v>0</v>
      </c>
      <c r="H1191" s="7">
        <f>IF(Расчет!M1205="",ROUND(Расчет!K1205*(1+Расчет!$M$28/100),0),ROUND(Расчет!K1205*(1+Расчет!M1205/100),0))</f>
        <v>0</v>
      </c>
      <c r="I1191" s="7">
        <f>IF(Расчет!M1205="",(Расчет!$M$28+100)/100,(Расчет!M1205+100)/100)</f>
        <v>1.2</v>
      </c>
      <c r="J1191" s="5">
        <f>IF(Расчет!P1205="",IF($O$16=0,'ФОРМУЛЫ!'!H1191,ROUND(Расчет!K1205*'ФОРМУЛЫ!'!I1191+L1191,0)),Расчет!P1205)</f>
        <v>0</v>
      </c>
      <c r="K1191" s="5">
        <f>J1191*Расчет!E1205</f>
        <v>0</v>
      </c>
      <c r="L1191" s="3">
        <f>IF($O$16=0,0,$M$16*(Расчет!K1205/$O$16))</f>
        <v>0</v>
      </c>
      <c r="O1191" s="3">
        <f>IF(Расчет!P1205=0,Расчет!L1205,0)</f>
        <v>0</v>
      </c>
      <c r="P1191" s="12">
        <f t="shared" si="146"/>
        <v>0</v>
      </c>
      <c r="Q1191" s="3">
        <f>IF(Расчет!H1205='ФОРМУЛЫ!'!$B$5,'ФОРМУЛЫ!'!A1191,0)</f>
        <v>0</v>
      </c>
      <c r="R1191" s="3">
        <f>IF(Расчет!H1205='ФОРМУЛЫ!'!$B$4,'ФОРМУЛЫ!'!A1191,0)</f>
        <v>0</v>
      </c>
      <c r="S1191" s="3">
        <f>IF(Расчет!H1205='ФОРМУЛЫ!'!$B$6,'ФОРМУЛЫ!'!A1191,0)</f>
        <v>0</v>
      </c>
      <c r="T1191" s="5">
        <f>ROUND((IF(Расчет!R1205='ФОРМУЛЫ!'!$E$3,(A1191-A1191/1.18),IF(Расчет!R1205='ФОРМУЛЫ!'!$E$4,0,IF(Расчет!R1205='ФОРМУЛЫ!'!$E$5,(A1191-A1191/1.1),X))))*Расчет!E1205,2)</f>
        <v>0</v>
      </c>
      <c r="U1191" s="3">
        <f>ROUND((IF(Расчет!R1205='ФОРМУЛЫ!'!$E$3,(J1191-J1191/1.18),IF(Расчет!R1205='ФОРМУЛЫ!'!$E$4,0,IF(Расчет!R1205='ФОРМУЛЫ!'!$E$5,(J1191-J1191/1.1),X))))*Расчет!E1205,2)</f>
        <v>0</v>
      </c>
      <c r="V1191" s="3">
        <f>ROUND((J1191-J1191/1.18)*Расчет!E1205,2)</f>
        <v>0</v>
      </c>
      <c r="W1191" s="3">
        <f>ROUND(A1191*Расчет!E1205*0.21/365,2)</f>
        <v>0</v>
      </c>
      <c r="X1191" s="3">
        <f t="shared" si="147"/>
        <v>0</v>
      </c>
      <c r="Y1191" s="3">
        <f>IF(($Q$2-Расчет!X1205)&gt;0,($Q$2-Расчет!X1205),0)</f>
        <v>0</v>
      </c>
      <c r="Z1191" s="3">
        <f t="shared" si="148"/>
        <v>0</v>
      </c>
      <c r="AA1191" s="3">
        <f>IF(IF(Y1191&gt;0,$Q$3-$Q$2,$Q$3-Расчет!X1205)&gt;0,IF(Y1191&gt;0,$Q$3-$Q$2,$Q$3-Расчет!X1205),0)</f>
        <v>0</v>
      </c>
      <c r="AB1191" s="3">
        <f t="shared" si="149"/>
        <v>0</v>
      </c>
      <c r="AC1191" s="3">
        <f>IF(IF(AA1191&gt;0,$Q$4-$Q$3,$Q$4-Расчет!X1205)&gt;0,IF(AA1191&gt;0,$Q$4-$Q$3,$Q$4-Расчет!X1205),0)</f>
        <v>0</v>
      </c>
      <c r="AD1191" s="3">
        <f t="shared" si="150"/>
        <v>0</v>
      </c>
      <c r="AE1191" s="3">
        <f>IF(IF(AC1191&gt;0,$Q$5-$Q$4,$Q$5-Расчет!X1205)&gt;0,IF(AC1191&gt;0,$Q$5-$Q$4,$Q$5-Расчет!X1205),0)</f>
        <v>0</v>
      </c>
      <c r="AF1191" s="3">
        <f t="shared" si="151"/>
        <v>0</v>
      </c>
      <c r="AG1191" s="3">
        <f>IF(IF(AE1191&gt;0,$Q$6-$Q$5,$Q$6-Расчет!X1205)&gt;0,IF(AE1191&gt;0,$Q$6-$Q$5,$Q$6-Расчет!X1205),0)</f>
        <v>0</v>
      </c>
      <c r="AH1191" s="3">
        <f t="shared" si="152"/>
        <v>0</v>
      </c>
    </row>
    <row r="1192" spans="1:34" x14ac:dyDescent="0.25">
      <c r="A1192" s="3">
        <f>IF(Расчет!H1206='ФОРМУЛЫ!'!$B$4,Расчет!G1206*Расчет!$N$28,IF(Расчет!H1206='ФОРМУЛЫ!'!$B$5,Расчет!G1206,IF(Расчет!H1206='ФОРМУЛЫ!'!$B$6,Расчет!G1206*Расчет!$O$28,0)))</f>
        <v>0</v>
      </c>
      <c r="B1192" s="3">
        <f>A1192*Расчет!E1206</f>
        <v>0</v>
      </c>
      <c r="C1192" s="3">
        <f>IF(Расчет!J1206='ФОРМУЛЫ!'!$B$3,Расчет!G1206*Расчет!I1206/100,IF(Расчет!J1206='ФОРМУЛЫ!'!$B$4,Расчет!I1206*Расчет!$N$28,IF(Расчет!J1206='ФОРМУЛЫ!'!$B$5,Расчет!I1206,IF(Расчет!J1206='ФОРМУЛЫ!'!$B$6,Расчет!I1206*Расчет!$O$28,0))))</f>
        <v>0</v>
      </c>
      <c r="D1192" s="3">
        <f>C1192*Расчет!E1206</f>
        <v>0</v>
      </c>
      <c r="E1192" s="3">
        <f t="shared" si="145"/>
        <v>0</v>
      </c>
      <c r="F1192" s="3">
        <f>E1192*Расчет!E1206</f>
        <v>0</v>
      </c>
      <c r="G1192" s="3">
        <f>IF(Расчет!M1206="",'ФОРМУЛЫ!'!E1192*(100+Расчет!$M$28)/100,'ФОРМУЛЫ!'!E1192*(100+Расчет!M1206)/100)</f>
        <v>0</v>
      </c>
      <c r="H1192" s="7">
        <f>IF(Расчет!M1206="",ROUND(Расчет!K1206*(1+Расчет!$M$28/100),0),ROUND(Расчет!K1206*(1+Расчет!M1206/100),0))</f>
        <v>0</v>
      </c>
      <c r="I1192" s="7">
        <f>IF(Расчет!M1206="",(Расчет!$M$28+100)/100,(Расчет!M1206+100)/100)</f>
        <v>1.2</v>
      </c>
      <c r="J1192" s="5">
        <f>IF(Расчет!P1206="",IF($O$16=0,'ФОРМУЛЫ!'!H1192,ROUND(Расчет!K1206*'ФОРМУЛЫ!'!I1192+L1192,0)),Расчет!P1206)</f>
        <v>0</v>
      </c>
      <c r="K1192" s="5">
        <f>J1192*Расчет!E1206</f>
        <v>0</v>
      </c>
      <c r="L1192" s="3">
        <f>IF($O$16=0,0,$M$16*(Расчет!K1206/$O$16))</f>
        <v>0</v>
      </c>
      <c r="O1192" s="3">
        <f>IF(Расчет!P1206=0,Расчет!L1206,0)</f>
        <v>0</v>
      </c>
      <c r="P1192" s="12">
        <f t="shared" si="146"/>
        <v>0</v>
      </c>
      <c r="Q1192" s="3">
        <f>IF(Расчет!H1206='ФОРМУЛЫ!'!$B$5,'ФОРМУЛЫ!'!A1192,0)</f>
        <v>0</v>
      </c>
      <c r="R1192" s="3">
        <f>IF(Расчет!H1206='ФОРМУЛЫ!'!$B$4,'ФОРМУЛЫ!'!A1192,0)</f>
        <v>0</v>
      </c>
      <c r="S1192" s="3">
        <f>IF(Расчет!H1206='ФОРМУЛЫ!'!$B$6,'ФОРМУЛЫ!'!A1192,0)</f>
        <v>0</v>
      </c>
      <c r="T1192" s="5">
        <f>ROUND((IF(Расчет!R1206='ФОРМУЛЫ!'!$E$3,(A1192-A1192/1.18),IF(Расчет!R1206='ФОРМУЛЫ!'!$E$4,0,IF(Расчет!R1206='ФОРМУЛЫ!'!$E$5,(A1192-A1192/1.1),X))))*Расчет!E1206,2)</f>
        <v>0</v>
      </c>
      <c r="U1192" s="3">
        <f>ROUND((IF(Расчет!R1206='ФОРМУЛЫ!'!$E$3,(J1192-J1192/1.18),IF(Расчет!R1206='ФОРМУЛЫ!'!$E$4,0,IF(Расчет!R1206='ФОРМУЛЫ!'!$E$5,(J1192-J1192/1.1),X))))*Расчет!E1206,2)</f>
        <v>0</v>
      </c>
      <c r="V1192" s="3">
        <f>ROUND((J1192-J1192/1.18)*Расчет!E1206,2)</f>
        <v>0</v>
      </c>
      <c r="W1192" s="3">
        <f>ROUND(A1192*Расчет!E1206*0.21/365,2)</f>
        <v>0</v>
      </c>
      <c r="X1192" s="3">
        <f t="shared" si="147"/>
        <v>0</v>
      </c>
      <c r="Y1192" s="3">
        <f>IF(($Q$2-Расчет!X1206)&gt;0,($Q$2-Расчет!X1206),0)</f>
        <v>0</v>
      </c>
      <c r="Z1192" s="3">
        <f t="shared" si="148"/>
        <v>0</v>
      </c>
      <c r="AA1192" s="3">
        <f>IF(IF(Y1192&gt;0,$Q$3-$Q$2,$Q$3-Расчет!X1206)&gt;0,IF(Y1192&gt;0,$Q$3-$Q$2,$Q$3-Расчет!X1206),0)</f>
        <v>0</v>
      </c>
      <c r="AB1192" s="3">
        <f t="shared" si="149"/>
        <v>0</v>
      </c>
      <c r="AC1192" s="3">
        <f>IF(IF(AA1192&gt;0,$Q$4-$Q$3,$Q$4-Расчет!X1206)&gt;0,IF(AA1192&gt;0,$Q$4-$Q$3,$Q$4-Расчет!X1206),0)</f>
        <v>0</v>
      </c>
      <c r="AD1192" s="3">
        <f t="shared" si="150"/>
        <v>0</v>
      </c>
      <c r="AE1192" s="3">
        <f>IF(IF(AC1192&gt;0,$Q$5-$Q$4,$Q$5-Расчет!X1206)&gt;0,IF(AC1192&gt;0,$Q$5-$Q$4,$Q$5-Расчет!X1206),0)</f>
        <v>0</v>
      </c>
      <c r="AF1192" s="3">
        <f t="shared" si="151"/>
        <v>0</v>
      </c>
      <c r="AG1192" s="3">
        <f>IF(IF(AE1192&gt;0,$Q$6-$Q$5,$Q$6-Расчет!X1206)&gt;0,IF(AE1192&gt;0,$Q$6-$Q$5,$Q$6-Расчет!X1206),0)</f>
        <v>0</v>
      </c>
      <c r="AH1192" s="3">
        <f t="shared" si="152"/>
        <v>0</v>
      </c>
    </row>
    <row r="1193" spans="1:34" x14ac:dyDescent="0.25">
      <c r="A1193" s="3">
        <f>IF(Расчет!H1207='ФОРМУЛЫ!'!$B$4,Расчет!G1207*Расчет!$N$28,IF(Расчет!H1207='ФОРМУЛЫ!'!$B$5,Расчет!G1207,IF(Расчет!H1207='ФОРМУЛЫ!'!$B$6,Расчет!G1207*Расчет!$O$28,0)))</f>
        <v>0</v>
      </c>
      <c r="B1193" s="3">
        <f>A1193*Расчет!E1207</f>
        <v>0</v>
      </c>
      <c r="C1193" s="3">
        <f>IF(Расчет!J1207='ФОРМУЛЫ!'!$B$3,Расчет!G1207*Расчет!I1207/100,IF(Расчет!J1207='ФОРМУЛЫ!'!$B$4,Расчет!I1207*Расчет!$N$28,IF(Расчет!J1207='ФОРМУЛЫ!'!$B$5,Расчет!I1207,IF(Расчет!J1207='ФОРМУЛЫ!'!$B$6,Расчет!I1207*Расчет!$O$28,0))))</f>
        <v>0</v>
      </c>
      <c r="D1193" s="3">
        <f>C1193*Расчет!E1207</f>
        <v>0</v>
      </c>
      <c r="E1193" s="3">
        <f t="shared" si="145"/>
        <v>0</v>
      </c>
      <c r="F1193" s="3">
        <f>E1193*Расчет!E1207</f>
        <v>0</v>
      </c>
      <c r="G1193" s="3">
        <f>IF(Расчет!M1207="",'ФОРМУЛЫ!'!E1193*(100+Расчет!$M$28)/100,'ФОРМУЛЫ!'!E1193*(100+Расчет!M1207)/100)</f>
        <v>0</v>
      </c>
      <c r="H1193" s="7">
        <f>IF(Расчет!M1207="",ROUND(Расчет!K1207*(1+Расчет!$M$28/100),0),ROUND(Расчет!K1207*(1+Расчет!M1207/100),0))</f>
        <v>0</v>
      </c>
      <c r="I1193" s="7">
        <f>IF(Расчет!M1207="",(Расчет!$M$28+100)/100,(Расчет!M1207+100)/100)</f>
        <v>1.2</v>
      </c>
      <c r="J1193" s="5">
        <f>IF(Расчет!P1207="",IF($O$16=0,'ФОРМУЛЫ!'!H1193,ROUND(Расчет!K1207*'ФОРМУЛЫ!'!I1193+L1193,0)),Расчет!P1207)</f>
        <v>0</v>
      </c>
      <c r="K1193" s="5">
        <f>J1193*Расчет!E1207</f>
        <v>0</v>
      </c>
      <c r="L1193" s="3">
        <f>IF($O$16=0,0,$M$16*(Расчет!K1207/$O$16))</f>
        <v>0</v>
      </c>
      <c r="O1193" s="3">
        <f>IF(Расчет!P1207=0,Расчет!L1207,0)</f>
        <v>0</v>
      </c>
      <c r="P1193" s="12">
        <f t="shared" si="146"/>
        <v>0</v>
      </c>
      <c r="Q1193" s="3">
        <f>IF(Расчет!H1207='ФОРМУЛЫ!'!$B$5,'ФОРМУЛЫ!'!A1193,0)</f>
        <v>0</v>
      </c>
      <c r="R1193" s="3">
        <f>IF(Расчет!H1207='ФОРМУЛЫ!'!$B$4,'ФОРМУЛЫ!'!A1193,0)</f>
        <v>0</v>
      </c>
      <c r="S1193" s="3">
        <f>IF(Расчет!H1207='ФОРМУЛЫ!'!$B$6,'ФОРМУЛЫ!'!A1193,0)</f>
        <v>0</v>
      </c>
      <c r="T1193" s="5">
        <f>ROUND((IF(Расчет!R1207='ФОРМУЛЫ!'!$E$3,(A1193-A1193/1.18),IF(Расчет!R1207='ФОРМУЛЫ!'!$E$4,0,IF(Расчет!R1207='ФОРМУЛЫ!'!$E$5,(A1193-A1193/1.1),X))))*Расчет!E1207,2)</f>
        <v>0</v>
      </c>
      <c r="U1193" s="3">
        <f>ROUND((IF(Расчет!R1207='ФОРМУЛЫ!'!$E$3,(J1193-J1193/1.18),IF(Расчет!R1207='ФОРМУЛЫ!'!$E$4,0,IF(Расчет!R1207='ФОРМУЛЫ!'!$E$5,(J1193-J1193/1.1),X))))*Расчет!E1207,2)</f>
        <v>0</v>
      </c>
      <c r="V1193" s="3">
        <f>ROUND((J1193-J1193/1.18)*Расчет!E1207,2)</f>
        <v>0</v>
      </c>
      <c r="W1193" s="3">
        <f>ROUND(A1193*Расчет!E1207*0.21/365,2)</f>
        <v>0</v>
      </c>
      <c r="X1193" s="3">
        <f t="shared" si="147"/>
        <v>0</v>
      </c>
      <c r="Y1193" s="3">
        <f>IF(($Q$2-Расчет!X1207)&gt;0,($Q$2-Расчет!X1207),0)</f>
        <v>0</v>
      </c>
      <c r="Z1193" s="3">
        <f t="shared" si="148"/>
        <v>0</v>
      </c>
      <c r="AA1193" s="3">
        <f>IF(IF(Y1193&gt;0,$Q$3-$Q$2,$Q$3-Расчет!X1207)&gt;0,IF(Y1193&gt;0,$Q$3-$Q$2,$Q$3-Расчет!X1207),0)</f>
        <v>0</v>
      </c>
      <c r="AB1193" s="3">
        <f t="shared" si="149"/>
        <v>0</v>
      </c>
      <c r="AC1193" s="3">
        <f>IF(IF(AA1193&gt;0,$Q$4-$Q$3,$Q$4-Расчет!X1207)&gt;0,IF(AA1193&gt;0,$Q$4-$Q$3,$Q$4-Расчет!X1207),0)</f>
        <v>0</v>
      </c>
      <c r="AD1193" s="3">
        <f t="shared" si="150"/>
        <v>0</v>
      </c>
      <c r="AE1193" s="3">
        <f>IF(IF(AC1193&gt;0,$Q$5-$Q$4,$Q$5-Расчет!X1207)&gt;0,IF(AC1193&gt;0,$Q$5-$Q$4,$Q$5-Расчет!X1207),0)</f>
        <v>0</v>
      </c>
      <c r="AF1193" s="3">
        <f t="shared" si="151"/>
        <v>0</v>
      </c>
      <c r="AG1193" s="3">
        <f>IF(IF(AE1193&gt;0,$Q$6-$Q$5,$Q$6-Расчет!X1207)&gt;0,IF(AE1193&gt;0,$Q$6-$Q$5,$Q$6-Расчет!X1207),0)</f>
        <v>0</v>
      </c>
      <c r="AH1193" s="3">
        <f t="shared" si="152"/>
        <v>0</v>
      </c>
    </row>
    <row r="1194" spans="1:34" x14ac:dyDescent="0.25">
      <c r="A1194" s="3">
        <f>IF(Расчет!H1208='ФОРМУЛЫ!'!$B$4,Расчет!G1208*Расчет!$N$28,IF(Расчет!H1208='ФОРМУЛЫ!'!$B$5,Расчет!G1208,IF(Расчет!H1208='ФОРМУЛЫ!'!$B$6,Расчет!G1208*Расчет!$O$28,0)))</f>
        <v>0</v>
      </c>
      <c r="B1194" s="3">
        <f>A1194*Расчет!E1208</f>
        <v>0</v>
      </c>
      <c r="C1194" s="3">
        <f>IF(Расчет!J1208='ФОРМУЛЫ!'!$B$3,Расчет!G1208*Расчет!I1208/100,IF(Расчет!J1208='ФОРМУЛЫ!'!$B$4,Расчет!I1208*Расчет!$N$28,IF(Расчет!J1208='ФОРМУЛЫ!'!$B$5,Расчет!I1208,IF(Расчет!J1208='ФОРМУЛЫ!'!$B$6,Расчет!I1208*Расчет!$O$28,0))))</f>
        <v>0</v>
      </c>
      <c r="D1194" s="3">
        <f>C1194*Расчет!E1208</f>
        <v>0</v>
      </c>
      <c r="E1194" s="3">
        <f t="shared" si="145"/>
        <v>0</v>
      </c>
      <c r="F1194" s="3">
        <f>E1194*Расчет!E1208</f>
        <v>0</v>
      </c>
      <c r="G1194" s="3">
        <f>IF(Расчет!M1208="",'ФОРМУЛЫ!'!E1194*(100+Расчет!$M$28)/100,'ФОРМУЛЫ!'!E1194*(100+Расчет!M1208)/100)</f>
        <v>0</v>
      </c>
      <c r="H1194" s="7">
        <f>IF(Расчет!M1208="",ROUND(Расчет!K1208*(1+Расчет!$M$28/100),0),ROUND(Расчет!K1208*(1+Расчет!M1208/100),0))</f>
        <v>0</v>
      </c>
      <c r="I1194" s="7">
        <f>IF(Расчет!M1208="",(Расчет!$M$28+100)/100,(Расчет!M1208+100)/100)</f>
        <v>1.2</v>
      </c>
      <c r="J1194" s="5">
        <f>IF(Расчет!P1208="",IF($O$16=0,'ФОРМУЛЫ!'!H1194,ROUND(Расчет!K1208*'ФОРМУЛЫ!'!I1194+L1194,0)),Расчет!P1208)</f>
        <v>0</v>
      </c>
      <c r="K1194" s="5">
        <f>J1194*Расчет!E1208</f>
        <v>0</v>
      </c>
      <c r="L1194" s="3">
        <f>IF($O$16=0,0,$M$16*(Расчет!K1208/$O$16))</f>
        <v>0</v>
      </c>
      <c r="O1194" s="3">
        <f>IF(Расчет!P1208=0,Расчет!L1208,0)</f>
        <v>0</v>
      </c>
      <c r="P1194" s="12">
        <f t="shared" si="146"/>
        <v>0</v>
      </c>
      <c r="Q1194" s="3">
        <f>IF(Расчет!H1208='ФОРМУЛЫ!'!$B$5,'ФОРМУЛЫ!'!A1194,0)</f>
        <v>0</v>
      </c>
      <c r="R1194" s="3">
        <f>IF(Расчет!H1208='ФОРМУЛЫ!'!$B$4,'ФОРМУЛЫ!'!A1194,0)</f>
        <v>0</v>
      </c>
      <c r="S1194" s="3">
        <f>IF(Расчет!H1208='ФОРМУЛЫ!'!$B$6,'ФОРМУЛЫ!'!A1194,0)</f>
        <v>0</v>
      </c>
      <c r="T1194" s="5">
        <f>ROUND((IF(Расчет!R1208='ФОРМУЛЫ!'!$E$3,(A1194-A1194/1.18),IF(Расчет!R1208='ФОРМУЛЫ!'!$E$4,0,IF(Расчет!R1208='ФОРМУЛЫ!'!$E$5,(A1194-A1194/1.1),X))))*Расчет!E1208,2)</f>
        <v>0</v>
      </c>
      <c r="U1194" s="3">
        <f>ROUND((IF(Расчет!R1208='ФОРМУЛЫ!'!$E$3,(J1194-J1194/1.18),IF(Расчет!R1208='ФОРМУЛЫ!'!$E$4,0,IF(Расчет!R1208='ФОРМУЛЫ!'!$E$5,(J1194-J1194/1.1),X))))*Расчет!E1208,2)</f>
        <v>0</v>
      </c>
      <c r="V1194" s="3">
        <f>ROUND((J1194-J1194/1.18)*Расчет!E1208,2)</f>
        <v>0</v>
      </c>
      <c r="W1194" s="3">
        <f>ROUND(A1194*Расчет!E1208*0.21/365,2)</f>
        <v>0</v>
      </c>
      <c r="X1194" s="3">
        <f t="shared" si="147"/>
        <v>0</v>
      </c>
      <c r="Y1194" s="3">
        <f>IF(($Q$2-Расчет!X1208)&gt;0,($Q$2-Расчет!X1208),0)</f>
        <v>0</v>
      </c>
      <c r="Z1194" s="3">
        <f t="shared" si="148"/>
        <v>0</v>
      </c>
      <c r="AA1194" s="3">
        <f>IF(IF(Y1194&gt;0,$Q$3-$Q$2,$Q$3-Расчет!X1208)&gt;0,IF(Y1194&gt;0,$Q$3-$Q$2,$Q$3-Расчет!X1208),0)</f>
        <v>0</v>
      </c>
      <c r="AB1194" s="3">
        <f t="shared" si="149"/>
        <v>0</v>
      </c>
      <c r="AC1194" s="3">
        <f>IF(IF(AA1194&gt;0,$Q$4-$Q$3,$Q$4-Расчет!X1208)&gt;0,IF(AA1194&gt;0,$Q$4-$Q$3,$Q$4-Расчет!X1208),0)</f>
        <v>0</v>
      </c>
      <c r="AD1194" s="3">
        <f t="shared" si="150"/>
        <v>0</v>
      </c>
      <c r="AE1194" s="3">
        <f>IF(IF(AC1194&gt;0,$Q$5-$Q$4,$Q$5-Расчет!X1208)&gt;0,IF(AC1194&gt;0,$Q$5-$Q$4,$Q$5-Расчет!X1208),0)</f>
        <v>0</v>
      </c>
      <c r="AF1194" s="3">
        <f t="shared" si="151"/>
        <v>0</v>
      </c>
      <c r="AG1194" s="3">
        <f>IF(IF(AE1194&gt;0,$Q$6-$Q$5,$Q$6-Расчет!X1208)&gt;0,IF(AE1194&gt;0,$Q$6-$Q$5,$Q$6-Расчет!X1208),0)</f>
        <v>0</v>
      </c>
      <c r="AH1194" s="3">
        <f t="shared" si="152"/>
        <v>0</v>
      </c>
    </row>
    <row r="1195" spans="1:34" x14ac:dyDescent="0.25">
      <c r="A1195" s="3">
        <f>IF(Расчет!H1209='ФОРМУЛЫ!'!$B$4,Расчет!G1209*Расчет!$N$28,IF(Расчет!H1209='ФОРМУЛЫ!'!$B$5,Расчет!G1209,IF(Расчет!H1209='ФОРМУЛЫ!'!$B$6,Расчет!G1209*Расчет!$O$28,0)))</f>
        <v>0</v>
      </c>
      <c r="B1195" s="3">
        <f>A1195*Расчет!E1209</f>
        <v>0</v>
      </c>
      <c r="C1195" s="3">
        <f>IF(Расчет!J1209='ФОРМУЛЫ!'!$B$3,Расчет!G1209*Расчет!I1209/100,IF(Расчет!J1209='ФОРМУЛЫ!'!$B$4,Расчет!I1209*Расчет!$N$28,IF(Расчет!J1209='ФОРМУЛЫ!'!$B$5,Расчет!I1209,IF(Расчет!J1209='ФОРМУЛЫ!'!$B$6,Расчет!I1209*Расчет!$O$28,0))))</f>
        <v>0</v>
      </c>
      <c r="D1195" s="3">
        <f>C1195*Расчет!E1209</f>
        <v>0</v>
      </c>
      <c r="E1195" s="3">
        <f t="shared" si="145"/>
        <v>0</v>
      </c>
      <c r="F1195" s="3">
        <f>E1195*Расчет!E1209</f>
        <v>0</v>
      </c>
      <c r="G1195" s="3">
        <f>IF(Расчет!M1209="",'ФОРМУЛЫ!'!E1195*(100+Расчет!$M$28)/100,'ФОРМУЛЫ!'!E1195*(100+Расчет!M1209)/100)</f>
        <v>0</v>
      </c>
      <c r="H1195" s="7">
        <f>IF(Расчет!M1209="",ROUND(Расчет!K1209*(1+Расчет!$M$28/100),0),ROUND(Расчет!K1209*(1+Расчет!M1209/100),0))</f>
        <v>0</v>
      </c>
      <c r="I1195" s="7">
        <f>IF(Расчет!M1209="",(Расчет!$M$28+100)/100,(Расчет!M1209+100)/100)</f>
        <v>1.2</v>
      </c>
      <c r="J1195" s="5">
        <f>IF(Расчет!P1209="",IF($O$16=0,'ФОРМУЛЫ!'!H1195,ROUND(Расчет!K1209*'ФОРМУЛЫ!'!I1195+L1195,0)),Расчет!P1209)</f>
        <v>0</v>
      </c>
      <c r="K1195" s="5">
        <f>J1195*Расчет!E1209</f>
        <v>0</v>
      </c>
      <c r="L1195" s="3">
        <f>IF($O$16=0,0,$M$16*(Расчет!K1209/$O$16))</f>
        <v>0</v>
      </c>
      <c r="O1195" s="3">
        <f>IF(Расчет!P1209=0,Расчет!L1209,0)</f>
        <v>0</v>
      </c>
      <c r="P1195" s="12">
        <f t="shared" si="146"/>
        <v>0</v>
      </c>
      <c r="Q1195" s="3">
        <f>IF(Расчет!H1209='ФОРМУЛЫ!'!$B$5,'ФОРМУЛЫ!'!A1195,0)</f>
        <v>0</v>
      </c>
      <c r="R1195" s="3">
        <f>IF(Расчет!H1209='ФОРМУЛЫ!'!$B$4,'ФОРМУЛЫ!'!A1195,0)</f>
        <v>0</v>
      </c>
      <c r="S1195" s="3">
        <f>IF(Расчет!H1209='ФОРМУЛЫ!'!$B$6,'ФОРМУЛЫ!'!A1195,0)</f>
        <v>0</v>
      </c>
      <c r="T1195" s="5">
        <f>ROUND((IF(Расчет!R1209='ФОРМУЛЫ!'!$E$3,(A1195-A1195/1.18),IF(Расчет!R1209='ФОРМУЛЫ!'!$E$4,0,IF(Расчет!R1209='ФОРМУЛЫ!'!$E$5,(A1195-A1195/1.1),X))))*Расчет!E1209,2)</f>
        <v>0</v>
      </c>
      <c r="U1195" s="3">
        <f>ROUND((IF(Расчет!R1209='ФОРМУЛЫ!'!$E$3,(J1195-J1195/1.18),IF(Расчет!R1209='ФОРМУЛЫ!'!$E$4,0,IF(Расчет!R1209='ФОРМУЛЫ!'!$E$5,(J1195-J1195/1.1),X))))*Расчет!E1209,2)</f>
        <v>0</v>
      </c>
      <c r="V1195" s="3">
        <f>ROUND((J1195-J1195/1.18)*Расчет!E1209,2)</f>
        <v>0</v>
      </c>
      <c r="W1195" s="3">
        <f>ROUND(A1195*Расчет!E1209*0.21/365,2)</f>
        <v>0</v>
      </c>
      <c r="X1195" s="3">
        <f t="shared" si="147"/>
        <v>0</v>
      </c>
      <c r="Y1195" s="3">
        <f>IF(($Q$2-Расчет!X1209)&gt;0,($Q$2-Расчет!X1209),0)</f>
        <v>0</v>
      </c>
      <c r="Z1195" s="3">
        <f t="shared" si="148"/>
        <v>0</v>
      </c>
      <c r="AA1195" s="3">
        <f>IF(IF(Y1195&gt;0,$Q$3-$Q$2,$Q$3-Расчет!X1209)&gt;0,IF(Y1195&gt;0,$Q$3-$Q$2,$Q$3-Расчет!X1209),0)</f>
        <v>0</v>
      </c>
      <c r="AB1195" s="3">
        <f t="shared" si="149"/>
        <v>0</v>
      </c>
      <c r="AC1195" s="3">
        <f>IF(IF(AA1195&gt;0,$Q$4-$Q$3,$Q$4-Расчет!X1209)&gt;0,IF(AA1195&gt;0,$Q$4-$Q$3,$Q$4-Расчет!X1209),0)</f>
        <v>0</v>
      </c>
      <c r="AD1195" s="3">
        <f t="shared" si="150"/>
        <v>0</v>
      </c>
      <c r="AE1195" s="3">
        <f>IF(IF(AC1195&gt;0,$Q$5-$Q$4,$Q$5-Расчет!X1209)&gt;0,IF(AC1195&gt;0,$Q$5-$Q$4,$Q$5-Расчет!X1209),0)</f>
        <v>0</v>
      </c>
      <c r="AF1195" s="3">
        <f t="shared" si="151"/>
        <v>0</v>
      </c>
      <c r="AG1195" s="3">
        <f>IF(IF(AE1195&gt;0,$Q$6-$Q$5,$Q$6-Расчет!X1209)&gt;0,IF(AE1195&gt;0,$Q$6-$Q$5,$Q$6-Расчет!X1209),0)</f>
        <v>0</v>
      </c>
      <c r="AH1195" s="3">
        <f t="shared" si="152"/>
        <v>0</v>
      </c>
    </row>
    <row r="1196" spans="1:34" x14ac:dyDescent="0.25">
      <c r="A1196" s="3">
        <f>IF(Расчет!H1210='ФОРМУЛЫ!'!$B$4,Расчет!G1210*Расчет!$N$28,IF(Расчет!H1210='ФОРМУЛЫ!'!$B$5,Расчет!G1210,IF(Расчет!H1210='ФОРМУЛЫ!'!$B$6,Расчет!G1210*Расчет!$O$28,0)))</f>
        <v>0</v>
      </c>
      <c r="B1196" s="3">
        <f>A1196*Расчет!E1210</f>
        <v>0</v>
      </c>
      <c r="C1196" s="3">
        <f>IF(Расчет!J1210='ФОРМУЛЫ!'!$B$3,Расчет!G1210*Расчет!I1210/100,IF(Расчет!J1210='ФОРМУЛЫ!'!$B$4,Расчет!I1210*Расчет!$N$28,IF(Расчет!J1210='ФОРМУЛЫ!'!$B$5,Расчет!I1210,IF(Расчет!J1210='ФОРМУЛЫ!'!$B$6,Расчет!I1210*Расчет!$O$28,0))))</f>
        <v>0</v>
      </c>
      <c r="D1196" s="3">
        <f>C1196*Расчет!E1210</f>
        <v>0</v>
      </c>
      <c r="E1196" s="3">
        <f t="shared" si="145"/>
        <v>0</v>
      </c>
      <c r="F1196" s="3">
        <f>E1196*Расчет!E1210</f>
        <v>0</v>
      </c>
      <c r="G1196" s="3">
        <f>IF(Расчет!M1210="",'ФОРМУЛЫ!'!E1196*(100+Расчет!$M$28)/100,'ФОРМУЛЫ!'!E1196*(100+Расчет!M1210)/100)</f>
        <v>0</v>
      </c>
      <c r="H1196" s="7">
        <f>IF(Расчет!M1210="",ROUND(Расчет!K1210*(1+Расчет!$M$28/100),0),ROUND(Расчет!K1210*(1+Расчет!M1210/100),0))</f>
        <v>0</v>
      </c>
      <c r="I1196" s="7">
        <f>IF(Расчет!M1210="",(Расчет!$M$28+100)/100,(Расчет!M1210+100)/100)</f>
        <v>1.2</v>
      </c>
      <c r="J1196" s="5">
        <f>IF(Расчет!P1210="",IF($O$16=0,'ФОРМУЛЫ!'!H1196,ROUND(Расчет!K1210*'ФОРМУЛЫ!'!I1196+L1196,0)),Расчет!P1210)</f>
        <v>0</v>
      </c>
      <c r="K1196" s="5">
        <f>J1196*Расчет!E1210</f>
        <v>0</v>
      </c>
      <c r="L1196" s="3">
        <f>IF($O$16=0,0,$M$16*(Расчет!K1210/$O$16))</f>
        <v>0</v>
      </c>
      <c r="O1196" s="3">
        <f>IF(Расчет!P1210=0,Расчет!L1210,0)</f>
        <v>0</v>
      </c>
      <c r="P1196" s="12">
        <f t="shared" si="146"/>
        <v>0</v>
      </c>
      <c r="Q1196" s="3">
        <f>IF(Расчет!H1210='ФОРМУЛЫ!'!$B$5,'ФОРМУЛЫ!'!A1196,0)</f>
        <v>0</v>
      </c>
      <c r="R1196" s="3">
        <f>IF(Расчет!H1210='ФОРМУЛЫ!'!$B$4,'ФОРМУЛЫ!'!A1196,0)</f>
        <v>0</v>
      </c>
      <c r="S1196" s="3">
        <f>IF(Расчет!H1210='ФОРМУЛЫ!'!$B$6,'ФОРМУЛЫ!'!A1196,0)</f>
        <v>0</v>
      </c>
      <c r="T1196" s="5">
        <f>ROUND((IF(Расчет!R1210='ФОРМУЛЫ!'!$E$3,(A1196-A1196/1.18),IF(Расчет!R1210='ФОРМУЛЫ!'!$E$4,0,IF(Расчет!R1210='ФОРМУЛЫ!'!$E$5,(A1196-A1196/1.1),X))))*Расчет!E1210,2)</f>
        <v>0</v>
      </c>
      <c r="U1196" s="3">
        <f>ROUND((IF(Расчет!R1210='ФОРМУЛЫ!'!$E$3,(J1196-J1196/1.18),IF(Расчет!R1210='ФОРМУЛЫ!'!$E$4,0,IF(Расчет!R1210='ФОРМУЛЫ!'!$E$5,(J1196-J1196/1.1),X))))*Расчет!E1210,2)</f>
        <v>0</v>
      </c>
      <c r="V1196" s="3">
        <f>ROUND((J1196-J1196/1.18)*Расчет!E1210,2)</f>
        <v>0</v>
      </c>
      <c r="W1196" s="3">
        <f>ROUND(A1196*Расчет!E1210*0.21/365,2)</f>
        <v>0</v>
      </c>
      <c r="X1196" s="3">
        <f t="shared" si="147"/>
        <v>0</v>
      </c>
      <c r="Y1196" s="3">
        <f>IF(($Q$2-Расчет!X1210)&gt;0,($Q$2-Расчет!X1210),0)</f>
        <v>0</v>
      </c>
      <c r="Z1196" s="3">
        <f t="shared" si="148"/>
        <v>0</v>
      </c>
      <c r="AA1196" s="3">
        <f>IF(IF(Y1196&gt;0,$Q$3-$Q$2,$Q$3-Расчет!X1210)&gt;0,IF(Y1196&gt;0,$Q$3-$Q$2,$Q$3-Расчет!X1210),0)</f>
        <v>0</v>
      </c>
      <c r="AB1196" s="3">
        <f t="shared" si="149"/>
        <v>0</v>
      </c>
      <c r="AC1196" s="3">
        <f>IF(IF(AA1196&gt;0,$Q$4-$Q$3,$Q$4-Расчет!X1210)&gt;0,IF(AA1196&gt;0,$Q$4-$Q$3,$Q$4-Расчет!X1210),0)</f>
        <v>0</v>
      </c>
      <c r="AD1196" s="3">
        <f t="shared" si="150"/>
        <v>0</v>
      </c>
      <c r="AE1196" s="3">
        <f>IF(IF(AC1196&gt;0,$Q$5-$Q$4,$Q$5-Расчет!X1210)&gt;0,IF(AC1196&gt;0,$Q$5-$Q$4,$Q$5-Расчет!X1210),0)</f>
        <v>0</v>
      </c>
      <c r="AF1196" s="3">
        <f t="shared" si="151"/>
        <v>0</v>
      </c>
      <c r="AG1196" s="3">
        <f>IF(IF(AE1196&gt;0,$Q$6-$Q$5,$Q$6-Расчет!X1210)&gt;0,IF(AE1196&gt;0,$Q$6-$Q$5,$Q$6-Расчет!X1210),0)</f>
        <v>0</v>
      </c>
      <c r="AH1196" s="3">
        <f t="shared" si="152"/>
        <v>0</v>
      </c>
    </row>
    <row r="1197" spans="1:34" x14ac:dyDescent="0.25">
      <c r="A1197" s="3">
        <f>IF(Расчет!H1211='ФОРМУЛЫ!'!$B$4,Расчет!G1211*Расчет!$N$28,IF(Расчет!H1211='ФОРМУЛЫ!'!$B$5,Расчет!G1211,IF(Расчет!H1211='ФОРМУЛЫ!'!$B$6,Расчет!G1211*Расчет!$O$28,0)))</f>
        <v>0</v>
      </c>
      <c r="B1197" s="3">
        <f>A1197*Расчет!E1211</f>
        <v>0</v>
      </c>
      <c r="C1197" s="3">
        <f>IF(Расчет!J1211='ФОРМУЛЫ!'!$B$3,Расчет!G1211*Расчет!I1211/100,IF(Расчет!J1211='ФОРМУЛЫ!'!$B$4,Расчет!I1211*Расчет!$N$28,IF(Расчет!J1211='ФОРМУЛЫ!'!$B$5,Расчет!I1211,IF(Расчет!J1211='ФОРМУЛЫ!'!$B$6,Расчет!I1211*Расчет!$O$28,0))))</f>
        <v>0</v>
      </c>
      <c r="D1197" s="3">
        <f>C1197*Расчет!E1211</f>
        <v>0</v>
      </c>
      <c r="E1197" s="3">
        <f t="shared" si="145"/>
        <v>0</v>
      </c>
      <c r="F1197" s="3">
        <f>E1197*Расчет!E1211</f>
        <v>0</v>
      </c>
      <c r="G1197" s="3">
        <f>IF(Расчет!M1211="",'ФОРМУЛЫ!'!E1197*(100+Расчет!$M$28)/100,'ФОРМУЛЫ!'!E1197*(100+Расчет!M1211)/100)</f>
        <v>0</v>
      </c>
      <c r="H1197" s="7">
        <f>IF(Расчет!M1211="",ROUND(Расчет!K1211*(1+Расчет!$M$28/100),0),ROUND(Расчет!K1211*(1+Расчет!M1211/100),0))</f>
        <v>0</v>
      </c>
      <c r="I1197" s="7">
        <f>IF(Расчет!M1211="",(Расчет!$M$28+100)/100,(Расчет!M1211+100)/100)</f>
        <v>1.2</v>
      </c>
      <c r="J1197" s="5">
        <f>IF(Расчет!P1211="",IF($O$16=0,'ФОРМУЛЫ!'!H1197,ROUND(Расчет!K1211*'ФОРМУЛЫ!'!I1197+L1197,0)),Расчет!P1211)</f>
        <v>0</v>
      </c>
      <c r="K1197" s="5">
        <f>J1197*Расчет!E1211</f>
        <v>0</v>
      </c>
      <c r="L1197" s="3">
        <f>IF($O$16=0,0,$M$16*(Расчет!K1211/$O$16))</f>
        <v>0</v>
      </c>
      <c r="O1197" s="3">
        <f>IF(Расчет!P1211=0,Расчет!L1211,0)</f>
        <v>0</v>
      </c>
      <c r="P1197" s="12">
        <f t="shared" si="146"/>
        <v>0</v>
      </c>
      <c r="Q1197" s="3">
        <f>IF(Расчет!H1211='ФОРМУЛЫ!'!$B$5,'ФОРМУЛЫ!'!A1197,0)</f>
        <v>0</v>
      </c>
      <c r="R1197" s="3">
        <f>IF(Расчет!H1211='ФОРМУЛЫ!'!$B$4,'ФОРМУЛЫ!'!A1197,0)</f>
        <v>0</v>
      </c>
      <c r="S1197" s="3">
        <f>IF(Расчет!H1211='ФОРМУЛЫ!'!$B$6,'ФОРМУЛЫ!'!A1197,0)</f>
        <v>0</v>
      </c>
      <c r="T1197" s="5">
        <f>ROUND((IF(Расчет!R1211='ФОРМУЛЫ!'!$E$3,(A1197-A1197/1.18),IF(Расчет!R1211='ФОРМУЛЫ!'!$E$4,0,IF(Расчет!R1211='ФОРМУЛЫ!'!$E$5,(A1197-A1197/1.1),X))))*Расчет!E1211,2)</f>
        <v>0</v>
      </c>
      <c r="U1197" s="3">
        <f>ROUND((IF(Расчет!R1211='ФОРМУЛЫ!'!$E$3,(J1197-J1197/1.18),IF(Расчет!R1211='ФОРМУЛЫ!'!$E$4,0,IF(Расчет!R1211='ФОРМУЛЫ!'!$E$5,(J1197-J1197/1.1),X))))*Расчет!E1211,2)</f>
        <v>0</v>
      </c>
      <c r="V1197" s="3">
        <f>ROUND((J1197-J1197/1.18)*Расчет!E1211,2)</f>
        <v>0</v>
      </c>
      <c r="W1197" s="3">
        <f>ROUND(A1197*Расчет!E1211*0.21/365,2)</f>
        <v>0</v>
      </c>
      <c r="X1197" s="3">
        <f t="shared" si="147"/>
        <v>0</v>
      </c>
      <c r="Y1197" s="3">
        <f>IF(($Q$2-Расчет!X1211)&gt;0,($Q$2-Расчет!X1211),0)</f>
        <v>0</v>
      </c>
      <c r="Z1197" s="3">
        <f t="shared" si="148"/>
        <v>0</v>
      </c>
      <c r="AA1197" s="3">
        <f>IF(IF(Y1197&gt;0,$Q$3-$Q$2,$Q$3-Расчет!X1211)&gt;0,IF(Y1197&gt;0,$Q$3-$Q$2,$Q$3-Расчет!X1211),0)</f>
        <v>0</v>
      </c>
      <c r="AB1197" s="3">
        <f t="shared" si="149"/>
        <v>0</v>
      </c>
      <c r="AC1197" s="3">
        <f>IF(IF(AA1197&gt;0,$Q$4-$Q$3,$Q$4-Расчет!X1211)&gt;0,IF(AA1197&gt;0,$Q$4-$Q$3,$Q$4-Расчет!X1211),0)</f>
        <v>0</v>
      </c>
      <c r="AD1197" s="3">
        <f t="shared" si="150"/>
        <v>0</v>
      </c>
      <c r="AE1197" s="3">
        <f>IF(IF(AC1197&gt;0,$Q$5-$Q$4,$Q$5-Расчет!X1211)&gt;0,IF(AC1197&gt;0,$Q$5-$Q$4,$Q$5-Расчет!X1211),0)</f>
        <v>0</v>
      </c>
      <c r="AF1197" s="3">
        <f t="shared" si="151"/>
        <v>0</v>
      </c>
      <c r="AG1197" s="3">
        <f>IF(IF(AE1197&gt;0,$Q$6-$Q$5,$Q$6-Расчет!X1211)&gt;0,IF(AE1197&gt;0,$Q$6-$Q$5,$Q$6-Расчет!X1211),0)</f>
        <v>0</v>
      </c>
      <c r="AH1197" s="3">
        <f t="shared" si="152"/>
        <v>0</v>
      </c>
    </row>
    <row r="1198" spans="1:34" x14ac:dyDescent="0.25">
      <c r="A1198" s="3">
        <f>IF(Расчет!H1212='ФОРМУЛЫ!'!$B$4,Расчет!G1212*Расчет!$N$28,IF(Расчет!H1212='ФОРМУЛЫ!'!$B$5,Расчет!G1212,IF(Расчет!H1212='ФОРМУЛЫ!'!$B$6,Расчет!G1212*Расчет!$O$28,0)))</f>
        <v>0</v>
      </c>
      <c r="B1198" s="3">
        <f>A1198*Расчет!E1212</f>
        <v>0</v>
      </c>
      <c r="C1198" s="3">
        <f>IF(Расчет!J1212='ФОРМУЛЫ!'!$B$3,Расчет!G1212*Расчет!I1212/100,IF(Расчет!J1212='ФОРМУЛЫ!'!$B$4,Расчет!I1212*Расчет!$N$28,IF(Расчет!J1212='ФОРМУЛЫ!'!$B$5,Расчет!I1212,IF(Расчет!J1212='ФОРМУЛЫ!'!$B$6,Расчет!I1212*Расчет!$O$28,0))))</f>
        <v>0</v>
      </c>
      <c r="D1198" s="3">
        <f>C1198*Расчет!E1212</f>
        <v>0</v>
      </c>
      <c r="E1198" s="3">
        <f t="shared" si="145"/>
        <v>0</v>
      </c>
      <c r="F1198" s="3">
        <f>E1198*Расчет!E1212</f>
        <v>0</v>
      </c>
      <c r="G1198" s="3">
        <f>IF(Расчет!M1212="",'ФОРМУЛЫ!'!E1198*(100+Расчет!$M$28)/100,'ФОРМУЛЫ!'!E1198*(100+Расчет!M1212)/100)</f>
        <v>0</v>
      </c>
      <c r="H1198" s="7">
        <f>IF(Расчет!M1212="",ROUND(Расчет!K1212*(1+Расчет!$M$28/100),0),ROUND(Расчет!K1212*(1+Расчет!M1212/100),0))</f>
        <v>0</v>
      </c>
      <c r="I1198" s="7">
        <f>IF(Расчет!M1212="",(Расчет!$M$28+100)/100,(Расчет!M1212+100)/100)</f>
        <v>1.2</v>
      </c>
      <c r="J1198" s="5">
        <f>IF(Расчет!P1212="",IF($O$16=0,'ФОРМУЛЫ!'!H1198,ROUND(Расчет!K1212*'ФОРМУЛЫ!'!I1198+L1198,0)),Расчет!P1212)</f>
        <v>0</v>
      </c>
      <c r="K1198" s="5">
        <f>J1198*Расчет!E1212</f>
        <v>0</v>
      </c>
      <c r="L1198" s="3">
        <f>IF($O$16=0,0,$M$16*(Расчет!K1212/$O$16))</f>
        <v>0</v>
      </c>
      <c r="O1198" s="3">
        <f>IF(Расчет!P1212=0,Расчет!L1212,0)</f>
        <v>0</v>
      </c>
      <c r="P1198" s="12">
        <f t="shared" si="146"/>
        <v>0</v>
      </c>
      <c r="Q1198" s="3">
        <f>IF(Расчет!H1212='ФОРМУЛЫ!'!$B$5,'ФОРМУЛЫ!'!A1198,0)</f>
        <v>0</v>
      </c>
      <c r="R1198" s="3">
        <f>IF(Расчет!H1212='ФОРМУЛЫ!'!$B$4,'ФОРМУЛЫ!'!A1198,0)</f>
        <v>0</v>
      </c>
      <c r="S1198" s="3">
        <f>IF(Расчет!H1212='ФОРМУЛЫ!'!$B$6,'ФОРМУЛЫ!'!A1198,0)</f>
        <v>0</v>
      </c>
      <c r="T1198" s="5">
        <f>ROUND((IF(Расчет!R1212='ФОРМУЛЫ!'!$E$3,(A1198-A1198/1.18),IF(Расчет!R1212='ФОРМУЛЫ!'!$E$4,0,IF(Расчет!R1212='ФОРМУЛЫ!'!$E$5,(A1198-A1198/1.1),X))))*Расчет!E1212,2)</f>
        <v>0</v>
      </c>
      <c r="U1198" s="3">
        <f>ROUND((IF(Расчет!R1212='ФОРМУЛЫ!'!$E$3,(J1198-J1198/1.18),IF(Расчет!R1212='ФОРМУЛЫ!'!$E$4,0,IF(Расчет!R1212='ФОРМУЛЫ!'!$E$5,(J1198-J1198/1.1),X))))*Расчет!E1212,2)</f>
        <v>0</v>
      </c>
      <c r="V1198" s="3">
        <f>ROUND((J1198-J1198/1.18)*Расчет!E1212,2)</f>
        <v>0</v>
      </c>
      <c r="W1198" s="3">
        <f>ROUND(A1198*Расчет!E1212*0.21/365,2)</f>
        <v>0</v>
      </c>
      <c r="X1198" s="3">
        <f t="shared" si="147"/>
        <v>0</v>
      </c>
      <c r="Y1198" s="3">
        <f>IF(($Q$2-Расчет!X1212)&gt;0,($Q$2-Расчет!X1212),0)</f>
        <v>0</v>
      </c>
      <c r="Z1198" s="3">
        <f t="shared" si="148"/>
        <v>0</v>
      </c>
      <c r="AA1198" s="3">
        <f>IF(IF(Y1198&gt;0,$Q$3-$Q$2,$Q$3-Расчет!X1212)&gt;0,IF(Y1198&gt;0,$Q$3-$Q$2,$Q$3-Расчет!X1212),0)</f>
        <v>0</v>
      </c>
      <c r="AB1198" s="3">
        <f t="shared" si="149"/>
        <v>0</v>
      </c>
      <c r="AC1198" s="3">
        <f>IF(IF(AA1198&gt;0,$Q$4-$Q$3,$Q$4-Расчет!X1212)&gt;0,IF(AA1198&gt;0,$Q$4-$Q$3,$Q$4-Расчет!X1212),0)</f>
        <v>0</v>
      </c>
      <c r="AD1198" s="3">
        <f t="shared" si="150"/>
        <v>0</v>
      </c>
      <c r="AE1198" s="3">
        <f>IF(IF(AC1198&gt;0,$Q$5-$Q$4,$Q$5-Расчет!X1212)&gt;0,IF(AC1198&gt;0,$Q$5-$Q$4,$Q$5-Расчет!X1212),0)</f>
        <v>0</v>
      </c>
      <c r="AF1198" s="3">
        <f t="shared" si="151"/>
        <v>0</v>
      </c>
      <c r="AG1198" s="3">
        <f>IF(IF(AE1198&gt;0,$Q$6-$Q$5,$Q$6-Расчет!X1212)&gt;0,IF(AE1198&gt;0,$Q$6-$Q$5,$Q$6-Расчет!X1212),0)</f>
        <v>0</v>
      </c>
      <c r="AH1198" s="3">
        <f t="shared" si="152"/>
        <v>0</v>
      </c>
    </row>
    <row r="1199" spans="1:34" x14ac:dyDescent="0.25">
      <c r="A1199" s="3">
        <f>IF(Расчет!H1213='ФОРМУЛЫ!'!$B$4,Расчет!G1213*Расчет!$N$28,IF(Расчет!H1213='ФОРМУЛЫ!'!$B$5,Расчет!G1213,IF(Расчет!H1213='ФОРМУЛЫ!'!$B$6,Расчет!G1213*Расчет!$O$28,0)))</f>
        <v>0</v>
      </c>
      <c r="B1199" s="3">
        <f>A1199*Расчет!E1213</f>
        <v>0</v>
      </c>
      <c r="C1199" s="3">
        <f>IF(Расчет!J1213='ФОРМУЛЫ!'!$B$3,Расчет!G1213*Расчет!I1213/100,IF(Расчет!J1213='ФОРМУЛЫ!'!$B$4,Расчет!I1213*Расчет!$N$28,IF(Расчет!J1213='ФОРМУЛЫ!'!$B$5,Расчет!I1213,IF(Расчет!J1213='ФОРМУЛЫ!'!$B$6,Расчет!I1213*Расчет!$O$28,0))))</f>
        <v>0</v>
      </c>
      <c r="D1199" s="3">
        <f>C1199*Расчет!E1213</f>
        <v>0</v>
      </c>
      <c r="E1199" s="3">
        <f t="shared" si="145"/>
        <v>0</v>
      </c>
      <c r="F1199" s="3">
        <f>E1199*Расчет!E1213</f>
        <v>0</v>
      </c>
      <c r="G1199" s="3">
        <f>IF(Расчет!M1213="",'ФОРМУЛЫ!'!E1199*(100+Расчет!$M$28)/100,'ФОРМУЛЫ!'!E1199*(100+Расчет!M1213)/100)</f>
        <v>0</v>
      </c>
      <c r="H1199" s="7">
        <f>IF(Расчет!M1213="",ROUND(Расчет!K1213*(1+Расчет!$M$28/100),0),ROUND(Расчет!K1213*(1+Расчет!M1213/100),0))</f>
        <v>0</v>
      </c>
      <c r="I1199" s="7">
        <f>IF(Расчет!M1213="",(Расчет!$M$28+100)/100,(Расчет!M1213+100)/100)</f>
        <v>1.2</v>
      </c>
      <c r="J1199" s="5">
        <f>IF(Расчет!P1213="",IF($O$16=0,'ФОРМУЛЫ!'!H1199,ROUND(Расчет!K1213*'ФОРМУЛЫ!'!I1199+L1199,0)),Расчет!P1213)</f>
        <v>0</v>
      </c>
      <c r="K1199" s="5">
        <f>J1199*Расчет!E1213</f>
        <v>0</v>
      </c>
      <c r="L1199" s="3">
        <f>IF($O$16=0,0,$M$16*(Расчет!K1213/$O$16))</f>
        <v>0</v>
      </c>
      <c r="O1199" s="3">
        <f>IF(Расчет!P1213=0,Расчет!L1213,0)</f>
        <v>0</v>
      </c>
      <c r="P1199" s="12">
        <f t="shared" si="146"/>
        <v>0</v>
      </c>
      <c r="Q1199" s="3">
        <f>IF(Расчет!H1213='ФОРМУЛЫ!'!$B$5,'ФОРМУЛЫ!'!A1199,0)</f>
        <v>0</v>
      </c>
      <c r="R1199" s="3">
        <f>IF(Расчет!H1213='ФОРМУЛЫ!'!$B$4,'ФОРМУЛЫ!'!A1199,0)</f>
        <v>0</v>
      </c>
      <c r="S1199" s="3">
        <f>IF(Расчет!H1213='ФОРМУЛЫ!'!$B$6,'ФОРМУЛЫ!'!A1199,0)</f>
        <v>0</v>
      </c>
      <c r="T1199" s="5">
        <f>ROUND((IF(Расчет!R1213='ФОРМУЛЫ!'!$E$3,(A1199-A1199/1.18),IF(Расчет!R1213='ФОРМУЛЫ!'!$E$4,0,IF(Расчет!R1213='ФОРМУЛЫ!'!$E$5,(A1199-A1199/1.1),X))))*Расчет!E1213,2)</f>
        <v>0</v>
      </c>
      <c r="U1199" s="3">
        <f>ROUND((IF(Расчет!R1213='ФОРМУЛЫ!'!$E$3,(J1199-J1199/1.18),IF(Расчет!R1213='ФОРМУЛЫ!'!$E$4,0,IF(Расчет!R1213='ФОРМУЛЫ!'!$E$5,(J1199-J1199/1.1),X))))*Расчет!E1213,2)</f>
        <v>0</v>
      </c>
      <c r="V1199" s="3">
        <f>ROUND((J1199-J1199/1.18)*Расчет!E1213,2)</f>
        <v>0</v>
      </c>
      <c r="W1199" s="3">
        <f>ROUND(A1199*Расчет!E1213*0.21/365,2)</f>
        <v>0</v>
      </c>
      <c r="X1199" s="3">
        <f t="shared" si="147"/>
        <v>0</v>
      </c>
      <c r="Y1199" s="3">
        <f>IF(($Q$2-Расчет!X1213)&gt;0,($Q$2-Расчет!X1213),0)</f>
        <v>0</v>
      </c>
      <c r="Z1199" s="3">
        <f t="shared" si="148"/>
        <v>0</v>
      </c>
      <c r="AA1199" s="3">
        <f>IF(IF(Y1199&gt;0,$Q$3-$Q$2,$Q$3-Расчет!X1213)&gt;0,IF(Y1199&gt;0,$Q$3-$Q$2,$Q$3-Расчет!X1213),0)</f>
        <v>0</v>
      </c>
      <c r="AB1199" s="3">
        <f t="shared" si="149"/>
        <v>0</v>
      </c>
      <c r="AC1199" s="3">
        <f>IF(IF(AA1199&gt;0,$Q$4-$Q$3,$Q$4-Расчет!X1213)&gt;0,IF(AA1199&gt;0,$Q$4-$Q$3,$Q$4-Расчет!X1213),0)</f>
        <v>0</v>
      </c>
      <c r="AD1199" s="3">
        <f t="shared" si="150"/>
        <v>0</v>
      </c>
      <c r="AE1199" s="3">
        <f>IF(IF(AC1199&gt;0,$Q$5-$Q$4,$Q$5-Расчет!X1213)&gt;0,IF(AC1199&gt;0,$Q$5-$Q$4,$Q$5-Расчет!X1213),0)</f>
        <v>0</v>
      </c>
      <c r="AF1199" s="3">
        <f t="shared" si="151"/>
        <v>0</v>
      </c>
      <c r="AG1199" s="3">
        <f>IF(IF(AE1199&gt;0,$Q$6-$Q$5,$Q$6-Расчет!X1213)&gt;0,IF(AE1199&gt;0,$Q$6-$Q$5,$Q$6-Расчет!X1213),0)</f>
        <v>0</v>
      </c>
      <c r="AH1199" s="3">
        <f t="shared" si="152"/>
        <v>0</v>
      </c>
    </row>
    <row r="1200" spans="1:34" x14ac:dyDescent="0.25">
      <c r="A1200" s="3">
        <f>IF(Расчет!H1214='ФОРМУЛЫ!'!$B$4,Расчет!G1214*Расчет!$N$28,IF(Расчет!H1214='ФОРМУЛЫ!'!$B$5,Расчет!G1214,IF(Расчет!H1214='ФОРМУЛЫ!'!$B$6,Расчет!G1214*Расчет!$O$28,0)))</f>
        <v>0</v>
      </c>
      <c r="B1200" s="3">
        <f>A1200*Расчет!E1214</f>
        <v>0</v>
      </c>
      <c r="C1200" s="3">
        <f>IF(Расчет!J1214='ФОРМУЛЫ!'!$B$3,Расчет!G1214*Расчет!I1214/100,IF(Расчет!J1214='ФОРМУЛЫ!'!$B$4,Расчет!I1214*Расчет!$N$28,IF(Расчет!J1214='ФОРМУЛЫ!'!$B$5,Расчет!I1214,IF(Расчет!J1214='ФОРМУЛЫ!'!$B$6,Расчет!I1214*Расчет!$O$28,0))))</f>
        <v>0</v>
      </c>
      <c r="D1200" s="3">
        <f>C1200*Расчет!E1214</f>
        <v>0</v>
      </c>
      <c r="E1200" s="3">
        <f t="shared" si="145"/>
        <v>0</v>
      </c>
      <c r="F1200" s="3">
        <f>E1200*Расчет!E1214</f>
        <v>0</v>
      </c>
      <c r="G1200" s="3">
        <f>IF(Расчет!M1214="",'ФОРМУЛЫ!'!E1200*(100+Расчет!$M$28)/100,'ФОРМУЛЫ!'!E1200*(100+Расчет!M1214)/100)</f>
        <v>0</v>
      </c>
      <c r="H1200" s="7">
        <f>IF(Расчет!M1214="",ROUND(Расчет!K1214*(1+Расчет!$M$28/100),0),ROUND(Расчет!K1214*(1+Расчет!M1214/100),0))</f>
        <v>0</v>
      </c>
      <c r="I1200" s="7">
        <f>IF(Расчет!M1214="",(Расчет!$M$28+100)/100,(Расчет!M1214+100)/100)</f>
        <v>1.2</v>
      </c>
      <c r="J1200" s="5">
        <f>IF(Расчет!P1214="",IF($O$16=0,'ФОРМУЛЫ!'!H1200,ROUND(Расчет!K1214*'ФОРМУЛЫ!'!I1200+L1200,0)),Расчет!P1214)</f>
        <v>0</v>
      </c>
      <c r="K1200" s="5">
        <f>J1200*Расчет!E1214</f>
        <v>0</v>
      </c>
      <c r="L1200" s="3">
        <f>IF($O$16=0,0,$M$16*(Расчет!K1214/$O$16))</f>
        <v>0</v>
      </c>
      <c r="O1200" s="3">
        <f>IF(Расчет!P1214=0,Расчет!L1214,0)</f>
        <v>0</v>
      </c>
      <c r="P1200" s="12">
        <f t="shared" si="146"/>
        <v>0</v>
      </c>
      <c r="Q1200" s="3">
        <f>IF(Расчет!H1214='ФОРМУЛЫ!'!$B$5,'ФОРМУЛЫ!'!A1200,0)</f>
        <v>0</v>
      </c>
      <c r="R1200" s="3">
        <f>IF(Расчет!H1214='ФОРМУЛЫ!'!$B$4,'ФОРМУЛЫ!'!A1200,0)</f>
        <v>0</v>
      </c>
      <c r="S1200" s="3">
        <f>IF(Расчет!H1214='ФОРМУЛЫ!'!$B$6,'ФОРМУЛЫ!'!A1200,0)</f>
        <v>0</v>
      </c>
      <c r="T1200" s="5">
        <f>ROUND((IF(Расчет!R1214='ФОРМУЛЫ!'!$E$3,(A1200-A1200/1.18),IF(Расчет!R1214='ФОРМУЛЫ!'!$E$4,0,IF(Расчет!R1214='ФОРМУЛЫ!'!$E$5,(A1200-A1200/1.1),X))))*Расчет!E1214,2)</f>
        <v>0</v>
      </c>
      <c r="U1200" s="3">
        <f>ROUND((IF(Расчет!R1214='ФОРМУЛЫ!'!$E$3,(J1200-J1200/1.18),IF(Расчет!R1214='ФОРМУЛЫ!'!$E$4,0,IF(Расчет!R1214='ФОРМУЛЫ!'!$E$5,(J1200-J1200/1.1),X))))*Расчет!E1214,2)</f>
        <v>0</v>
      </c>
      <c r="V1200" s="3">
        <f>ROUND((J1200-J1200/1.18)*Расчет!E1214,2)</f>
        <v>0</v>
      </c>
      <c r="W1200" s="3">
        <f>ROUND(A1200*Расчет!E1214*0.21/365,2)</f>
        <v>0</v>
      </c>
      <c r="X1200" s="3">
        <f t="shared" si="147"/>
        <v>0</v>
      </c>
      <c r="Y1200" s="3">
        <f>IF(($Q$2-Расчет!X1214)&gt;0,($Q$2-Расчет!X1214),0)</f>
        <v>0</v>
      </c>
      <c r="Z1200" s="3">
        <f t="shared" si="148"/>
        <v>0</v>
      </c>
      <c r="AA1200" s="3">
        <f>IF(IF(Y1200&gt;0,$Q$3-$Q$2,$Q$3-Расчет!X1214)&gt;0,IF(Y1200&gt;0,$Q$3-$Q$2,$Q$3-Расчет!X1214),0)</f>
        <v>0</v>
      </c>
      <c r="AB1200" s="3">
        <f t="shared" si="149"/>
        <v>0</v>
      </c>
      <c r="AC1200" s="3">
        <f>IF(IF(AA1200&gt;0,$Q$4-$Q$3,$Q$4-Расчет!X1214)&gt;0,IF(AA1200&gt;0,$Q$4-$Q$3,$Q$4-Расчет!X1214),0)</f>
        <v>0</v>
      </c>
      <c r="AD1200" s="3">
        <f t="shared" si="150"/>
        <v>0</v>
      </c>
      <c r="AE1200" s="3">
        <f>IF(IF(AC1200&gt;0,$Q$5-$Q$4,$Q$5-Расчет!X1214)&gt;0,IF(AC1200&gt;0,$Q$5-$Q$4,$Q$5-Расчет!X1214),0)</f>
        <v>0</v>
      </c>
      <c r="AF1200" s="3">
        <f t="shared" si="151"/>
        <v>0</v>
      </c>
      <c r="AG1200" s="3">
        <f>IF(IF(AE1200&gt;0,$Q$6-$Q$5,$Q$6-Расчет!X1214)&gt;0,IF(AE1200&gt;0,$Q$6-$Q$5,$Q$6-Расчет!X1214),0)</f>
        <v>0</v>
      </c>
      <c r="AH1200" s="3">
        <f t="shared" si="152"/>
        <v>0</v>
      </c>
    </row>
    <row r="1201" spans="1:34" x14ac:dyDescent="0.25">
      <c r="A1201" s="3">
        <f>IF(Расчет!H1215='ФОРМУЛЫ!'!$B$4,Расчет!G1215*Расчет!$N$28,IF(Расчет!H1215='ФОРМУЛЫ!'!$B$5,Расчет!G1215,IF(Расчет!H1215='ФОРМУЛЫ!'!$B$6,Расчет!G1215*Расчет!$O$28,0)))</f>
        <v>0</v>
      </c>
      <c r="B1201" s="3">
        <f>A1201*Расчет!E1215</f>
        <v>0</v>
      </c>
      <c r="C1201" s="3">
        <f>IF(Расчет!J1215='ФОРМУЛЫ!'!$B$3,Расчет!G1215*Расчет!I1215/100,IF(Расчет!J1215='ФОРМУЛЫ!'!$B$4,Расчет!I1215*Расчет!$N$28,IF(Расчет!J1215='ФОРМУЛЫ!'!$B$5,Расчет!I1215,IF(Расчет!J1215='ФОРМУЛЫ!'!$B$6,Расчет!I1215*Расчет!$O$28,0))))</f>
        <v>0</v>
      </c>
      <c r="D1201" s="3">
        <f>C1201*Расчет!E1215</f>
        <v>0</v>
      </c>
      <c r="E1201" s="3">
        <f t="shared" si="145"/>
        <v>0</v>
      </c>
      <c r="F1201" s="3">
        <f>E1201*Расчет!E1215</f>
        <v>0</v>
      </c>
      <c r="G1201" s="3">
        <f>IF(Расчет!M1215="",'ФОРМУЛЫ!'!E1201*(100+Расчет!$M$28)/100,'ФОРМУЛЫ!'!E1201*(100+Расчет!M1215)/100)</f>
        <v>0</v>
      </c>
      <c r="H1201" s="7">
        <f>IF(Расчет!M1215="",ROUND(Расчет!K1215*(1+Расчет!$M$28/100),0),ROUND(Расчет!K1215*(1+Расчет!M1215/100),0))</f>
        <v>0</v>
      </c>
      <c r="I1201" s="7">
        <f>IF(Расчет!M1215="",(Расчет!$M$28+100)/100,(Расчет!M1215+100)/100)</f>
        <v>1.2</v>
      </c>
      <c r="J1201" s="5">
        <f>IF(Расчет!P1215="",IF($O$16=0,'ФОРМУЛЫ!'!H1201,ROUND(Расчет!K1215*'ФОРМУЛЫ!'!I1201+L1201,0)),Расчет!P1215)</f>
        <v>0</v>
      </c>
      <c r="K1201" s="5">
        <f>J1201*Расчет!E1215</f>
        <v>0</v>
      </c>
      <c r="L1201" s="3">
        <f>IF($O$16=0,0,$M$16*(Расчет!K1215/$O$16))</f>
        <v>0</v>
      </c>
      <c r="O1201" s="3">
        <f>IF(Расчет!P1215=0,Расчет!L1215,0)</f>
        <v>0</v>
      </c>
      <c r="P1201" s="12">
        <f t="shared" si="146"/>
        <v>0</v>
      </c>
      <c r="Q1201" s="3">
        <f>IF(Расчет!H1215='ФОРМУЛЫ!'!$B$5,'ФОРМУЛЫ!'!A1201,0)</f>
        <v>0</v>
      </c>
      <c r="R1201" s="3">
        <f>IF(Расчет!H1215='ФОРМУЛЫ!'!$B$4,'ФОРМУЛЫ!'!A1201,0)</f>
        <v>0</v>
      </c>
      <c r="S1201" s="3">
        <f>IF(Расчет!H1215='ФОРМУЛЫ!'!$B$6,'ФОРМУЛЫ!'!A1201,0)</f>
        <v>0</v>
      </c>
      <c r="T1201" s="5">
        <f>ROUND((IF(Расчет!R1215='ФОРМУЛЫ!'!$E$3,(A1201-A1201/1.18),IF(Расчет!R1215='ФОРМУЛЫ!'!$E$4,0,IF(Расчет!R1215='ФОРМУЛЫ!'!$E$5,(A1201-A1201/1.1),X))))*Расчет!E1215,2)</f>
        <v>0</v>
      </c>
      <c r="U1201" s="3">
        <f>ROUND((IF(Расчет!R1215='ФОРМУЛЫ!'!$E$3,(J1201-J1201/1.18),IF(Расчет!R1215='ФОРМУЛЫ!'!$E$4,0,IF(Расчет!R1215='ФОРМУЛЫ!'!$E$5,(J1201-J1201/1.1),X))))*Расчет!E1215,2)</f>
        <v>0</v>
      </c>
      <c r="V1201" s="3">
        <f>ROUND((J1201-J1201/1.18)*Расчет!E1215,2)</f>
        <v>0</v>
      </c>
      <c r="W1201" s="3">
        <f>ROUND(A1201*Расчет!E1215*0.21/365,2)</f>
        <v>0</v>
      </c>
      <c r="X1201" s="3">
        <f t="shared" si="147"/>
        <v>0</v>
      </c>
      <c r="Y1201" s="3">
        <f>IF(($Q$2-Расчет!X1215)&gt;0,($Q$2-Расчет!X1215),0)</f>
        <v>0</v>
      </c>
      <c r="Z1201" s="3">
        <f t="shared" si="148"/>
        <v>0</v>
      </c>
      <c r="AA1201" s="3">
        <f>IF(IF(Y1201&gt;0,$Q$3-$Q$2,$Q$3-Расчет!X1215)&gt;0,IF(Y1201&gt;0,$Q$3-$Q$2,$Q$3-Расчет!X1215),0)</f>
        <v>0</v>
      </c>
      <c r="AB1201" s="3">
        <f t="shared" si="149"/>
        <v>0</v>
      </c>
      <c r="AC1201" s="3">
        <f>IF(IF(AA1201&gt;0,$Q$4-$Q$3,$Q$4-Расчет!X1215)&gt;0,IF(AA1201&gt;0,$Q$4-$Q$3,$Q$4-Расчет!X1215),0)</f>
        <v>0</v>
      </c>
      <c r="AD1201" s="3">
        <f t="shared" si="150"/>
        <v>0</v>
      </c>
      <c r="AE1201" s="3">
        <f>IF(IF(AC1201&gt;0,$Q$5-$Q$4,$Q$5-Расчет!X1215)&gt;0,IF(AC1201&gt;0,$Q$5-$Q$4,$Q$5-Расчет!X1215),0)</f>
        <v>0</v>
      </c>
      <c r="AF1201" s="3">
        <f t="shared" si="151"/>
        <v>0</v>
      </c>
      <c r="AG1201" s="3">
        <f>IF(IF(AE1201&gt;0,$Q$6-$Q$5,$Q$6-Расчет!X1215)&gt;0,IF(AE1201&gt;0,$Q$6-$Q$5,$Q$6-Расчет!X1215),0)</f>
        <v>0</v>
      </c>
      <c r="AH1201" s="3">
        <f t="shared" si="152"/>
        <v>0</v>
      </c>
    </row>
    <row r="1202" spans="1:34" x14ac:dyDescent="0.25">
      <c r="A1202" s="3">
        <f>IF(Расчет!H1216='ФОРМУЛЫ!'!$B$4,Расчет!G1216*Расчет!$N$28,IF(Расчет!H1216='ФОРМУЛЫ!'!$B$5,Расчет!G1216,IF(Расчет!H1216='ФОРМУЛЫ!'!$B$6,Расчет!G1216*Расчет!$O$28,0)))</f>
        <v>0</v>
      </c>
      <c r="B1202" s="3">
        <f>A1202*Расчет!E1216</f>
        <v>0</v>
      </c>
      <c r="C1202" s="3">
        <f>IF(Расчет!J1216='ФОРМУЛЫ!'!$B$3,Расчет!G1216*Расчет!I1216/100,IF(Расчет!J1216='ФОРМУЛЫ!'!$B$4,Расчет!I1216*Расчет!$N$28,IF(Расчет!J1216='ФОРМУЛЫ!'!$B$5,Расчет!I1216,IF(Расчет!J1216='ФОРМУЛЫ!'!$B$6,Расчет!I1216*Расчет!$O$28,0))))</f>
        <v>0</v>
      </c>
      <c r="D1202" s="3">
        <f>C1202*Расчет!E1216</f>
        <v>0</v>
      </c>
      <c r="E1202" s="3">
        <f t="shared" si="145"/>
        <v>0</v>
      </c>
      <c r="F1202" s="3">
        <f>E1202*Расчет!E1216</f>
        <v>0</v>
      </c>
      <c r="G1202" s="3">
        <f>IF(Расчет!M1216="",'ФОРМУЛЫ!'!E1202*(100+Расчет!$M$28)/100,'ФОРМУЛЫ!'!E1202*(100+Расчет!M1216)/100)</f>
        <v>0</v>
      </c>
      <c r="H1202" s="7">
        <f>IF(Расчет!M1216="",ROUND(Расчет!K1216*(1+Расчет!$M$28/100),0),ROUND(Расчет!K1216*(1+Расчет!M1216/100),0))</f>
        <v>0</v>
      </c>
      <c r="I1202" s="7">
        <f>IF(Расчет!M1216="",(Расчет!$M$28+100)/100,(Расчет!M1216+100)/100)</f>
        <v>1.2</v>
      </c>
      <c r="J1202" s="5">
        <f>IF(Расчет!P1216="",IF($O$16=0,'ФОРМУЛЫ!'!H1202,ROUND(Расчет!K1216*'ФОРМУЛЫ!'!I1202+L1202,0)),Расчет!P1216)</f>
        <v>0</v>
      </c>
      <c r="K1202" s="5">
        <f>J1202*Расчет!E1216</f>
        <v>0</v>
      </c>
      <c r="L1202" s="3">
        <f>IF($O$16=0,0,$M$16*(Расчет!K1216/$O$16))</f>
        <v>0</v>
      </c>
      <c r="O1202" s="3">
        <f>IF(Расчет!P1216=0,Расчет!L1216,0)</f>
        <v>0</v>
      </c>
      <c r="P1202" s="12">
        <f t="shared" si="146"/>
        <v>0</v>
      </c>
      <c r="Q1202" s="3">
        <f>IF(Расчет!H1216='ФОРМУЛЫ!'!$B$5,'ФОРМУЛЫ!'!A1202,0)</f>
        <v>0</v>
      </c>
      <c r="R1202" s="3">
        <f>IF(Расчет!H1216='ФОРМУЛЫ!'!$B$4,'ФОРМУЛЫ!'!A1202,0)</f>
        <v>0</v>
      </c>
      <c r="S1202" s="3">
        <f>IF(Расчет!H1216='ФОРМУЛЫ!'!$B$6,'ФОРМУЛЫ!'!A1202,0)</f>
        <v>0</v>
      </c>
      <c r="T1202" s="5">
        <f>ROUND((IF(Расчет!R1216='ФОРМУЛЫ!'!$E$3,(A1202-A1202/1.18),IF(Расчет!R1216='ФОРМУЛЫ!'!$E$4,0,IF(Расчет!R1216='ФОРМУЛЫ!'!$E$5,(A1202-A1202/1.1),X))))*Расчет!E1216,2)</f>
        <v>0</v>
      </c>
      <c r="U1202" s="3">
        <f>ROUND((IF(Расчет!R1216='ФОРМУЛЫ!'!$E$3,(J1202-J1202/1.18),IF(Расчет!R1216='ФОРМУЛЫ!'!$E$4,0,IF(Расчет!R1216='ФОРМУЛЫ!'!$E$5,(J1202-J1202/1.1),X))))*Расчет!E1216,2)</f>
        <v>0</v>
      </c>
      <c r="V1202" s="3">
        <f>ROUND((J1202-J1202/1.18)*Расчет!E1216,2)</f>
        <v>0</v>
      </c>
      <c r="W1202" s="3">
        <f>ROUND(A1202*Расчет!E1216*0.21/365,2)</f>
        <v>0</v>
      </c>
      <c r="X1202" s="3">
        <f t="shared" si="147"/>
        <v>0</v>
      </c>
      <c r="Y1202" s="3">
        <f>IF(($Q$2-Расчет!X1216)&gt;0,($Q$2-Расчет!X1216),0)</f>
        <v>0</v>
      </c>
      <c r="Z1202" s="3">
        <f t="shared" si="148"/>
        <v>0</v>
      </c>
      <c r="AA1202" s="3">
        <f>IF(IF(Y1202&gt;0,$Q$3-$Q$2,$Q$3-Расчет!X1216)&gt;0,IF(Y1202&gt;0,$Q$3-$Q$2,$Q$3-Расчет!X1216),0)</f>
        <v>0</v>
      </c>
      <c r="AB1202" s="3">
        <f t="shared" si="149"/>
        <v>0</v>
      </c>
      <c r="AC1202" s="3">
        <f>IF(IF(AA1202&gt;0,$Q$4-$Q$3,$Q$4-Расчет!X1216)&gt;0,IF(AA1202&gt;0,$Q$4-$Q$3,$Q$4-Расчет!X1216),0)</f>
        <v>0</v>
      </c>
      <c r="AD1202" s="3">
        <f t="shared" si="150"/>
        <v>0</v>
      </c>
      <c r="AE1202" s="3">
        <f>IF(IF(AC1202&gt;0,$Q$5-$Q$4,$Q$5-Расчет!X1216)&gt;0,IF(AC1202&gt;0,$Q$5-$Q$4,$Q$5-Расчет!X1216),0)</f>
        <v>0</v>
      </c>
      <c r="AF1202" s="3">
        <f t="shared" si="151"/>
        <v>0</v>
      </c>
      <c r="AG1202" s="3">
        <f>IF(IF(AE1202&gt;0,$Q$6-$Q$5,$Q$6-Расчет!X1216)&gt;0,IF(AE1202&gt;0,$Q$6-$Q$5,$Q$6-Расчет!X1216),0)</f>
        <v>0</v>
      </c>
      <c r="AH1202" s="3">
        <f t="shared" si="152"/>
        <v>0</v>
      </c>
    </row>
    <row r="1203" spans="1:34" x14ac:dyDescent="0.25">
      <c r="A1203" s="3">
        <f>IF(Расчет!H1217='ФОРМУЛЫ!'!$B$4,Расчет!G1217*Расчет!$N$28,IF(Расчет!H1217='ФОРМУЛЫ!'!$B$5,Расчет!G1217,IF(Расчет!H1217='ФОРМУЛЫ!'!$B$6,Расчет!G1217*Расчет!$O$28,0)))</f>
        <v>0</v>
      </c>
      <c r="B1203" s="3">
        <f>A1203*Расчет!E1217</f>
        <v>0</v>
      </c>
      <c r="C1203" s="3">
        <f>IF(Расчет!J1217='ФОРМУЛЫ!'!$B$3,Расчет!G1217*Расчет!I1217/100,IF(Расчет!J1217='ФОРМУЛЫ!'!$B$4,Расчет!I1217*Расчет!$N$28,IF(Расчет!J1217='ФОРМУЛЫ!'!$B$5,Расчет!I1217,IF(Расчет!J1217='ФОРМУЛЫ!'!$B$6,Расчет!I1217*Расчет!$O$28,0))))</f>
        <v>0</v>
      </c>
      <c r="D1203" s="3">
        <f>C1203*Расчет!E1217</f>
        <v>0</v>
      </c>
      <c r="E1203" s="3">
        <f t="shared" si="145"/>
        <v>0</v>
      </c>
      <c r="F1203" s="3">
        <f>E1203*Расчет!E1217</f>
        <v>0</v>
      </c>
      <c r="G1203" s="3">
        <f>IF(Расчет!M1217="",'ФОРМУЛЫ!'!E1203*(100+Расчет!$M$28)/100,'ФОРМУЛЫ!'!E1203*(100+Расчет!M1217)/100)</f>
        <v>0</v>
      </c>
      <c r="H1203" s="7">
        <f>IF(Расчет!M1217="",ROUND(Расчет!K1217*(1+Расчет!$M$28/100),0),ROUND(Расчет!K1217*(1+Расчет!M1217/100),0))</f>
        <v>0</v>
      </c>
      <c r="I1203" s="7">
        <f>IF(Расчет!M1217="",(Расчет!$M$28+100)/100,(Расчет!M1217+100)/100)</f>
        <v>1.2</v>
      </c>
      <c r="J1203" s="5">
        <f>IF(Расчет!P1217="",IF($O$16=0,'ФОРМУЛЫ!'!H1203,ROUND(Расчет!K1217*'ФОРМУЛЫ!'!I1203+L1203,0)),Расчет!P1217)</f>
        <v>0</v>
      </c>
      <c r="K1203" s="5">
        <f>J1203*Расчет!E1217</f>
        <v>0</v>
      </c>
      <c r="L1203" s="3">
        <f>IF($O$16=0,0,$M$16*(Расчет!K1217/$O$16))</f>
        <v>0</v>
      </c>
      <c r="O1203" s="3">
        <f>IF(Расчет!P1217=0,Расчет!L1217,0)</f>
        <v>0</v>
      </c>
      <c r="P1203" s="12">
        <f t="shared" si="146"/>
        <v>0</v>
      </c>
      <c r="Q1203" s="3">
        <f>IF(Расчет!H1217='ФОРМУЛЫ!'!$B$5,'ФОРМУЛЫ!'!A1203,0)</f>
        <v>0</v>
      </c>
      <c r="R1203" s="3">
        <f>IF(Расчет!H1217='ФОРМУЛЫ!'!$B$4,'ФОРМУЛЫ!'!A1203,0)</f>
        <v>0</v>
      </c>
      <c r="S1203" s="3">
        <f>IF(Расчет!H1217='ФОРМУЛЫ!'!$B$6,'ФОРМУЛЫ!'!A1203,0)</f>
        <v>0</v>
      </c>
      <c r="T1203" s="5">
        <f>ROUND((IF(Расчет!R1217='ФОРМУЛЫ!'!$E$3,(A1203-A1203/1.18),IF(Расчет!R1217='ФОРМУЛЫ!'!$E$4,0,IF(Расчет!R1217='ФОРМУЛЫ!'!$E$5,(A1203-A1203/1.1),X))))*Расчет!E1217,2)</f>
        <v>0</v>
      </c>
      <c r="U1203" s="3">
        <f>ROUND((IF(Расчет!R1217='ФОРМУЛЫ!'!$E$3,(J1203-J1203/1.18),IF(Расчет!R1217='ФОРМУЛЫ!'!$E$4,0,IF(Расчет!R1217='ФОРМУЛЫ!'!$E$5,(J1203-J1203/1.1),X))))*Расчет!E1217,2)</f>
        <v>0</v>
      </c>
      <c r="V1203" s="3">
        <f>ROUND((J1203-J1203/1.18)*Расчет!E1217,2)</f>
        <v>0</v>
      </c>
      <c r="W1203" s="3">
        <f>ROUND(A1203*Расчет!E1217*0.21/365,2)</f>
        <v>0</v>
      </c>
      <c r="X1203" s="3">
        <f t="shared" si="147"/>
        <v>0</v>
      </c>
      <c r="Y1203" s="3">
        <f>IF(($Q$2-Расчет!X1217)&gt;0,($Q$2-Расчет!X1217),0)</f>
        <v>0</v>
      </c>
      <c r="Z1203" s="3">
        <f t="shared" si="148"/>
        <v>0</v>
      </c>
      <c r="AA1203" s="3">
        <f>IF(IF(Y1203&gt;0,$Q$3-$Q$2,$Q$3-Расчет!X1217)&gt;0,IF(Y1203&gt;0,$Q$3-$Q$2,$Q$3-Расчет!X1217),0)</f>
        <v>0</v>
      </c>
      <c r="AB1203" s="3">
        <f t="shared" si="149"/>
        <v>0</v>
      </c>
      <c r="AC1203" s="3">
        <f>IF(IF(AA1203&gt;0,$Q$4-$Q$3,$Q$4-Расчет!X1217)&gt;0,IF(AA1203&gt;0,$Q$4-$Q$3,$Q$4-Расчет!X1217),0)</f>
        <v>0</v>
      </c>
      <c r="AD1203" s="3">
        <f t="shared" si="150"/>
        <v>0</v>
      </c>
      <c r="AE1203" s="3">
        <f>IF(IF(AC1203&gt;0,$Q$5-$Q$4,$Q$5-Расчет!X1217)&gt;0,IF(AC1203&gt;0,$Q$5-$Q$4,$Q$5-Расчет!X1217),0)</f>
        <v>0</v>
      </c>
      <c r="AF1203" s="3">
        <f t="shared" si="151"/>
        <v>0</v>
      </c>
      <c r="AG1203" s="3">
        <f>IF(IF(AE1203&gt;0,$Q$6-$Q$5,$Q$6-Расчет!X1217)&gt;0,IF(AE1203&gt;0,$Q$6-$Q$5,$Q$6-Расчет!X1217),0)</f>
        <v>0</v>
      </c>
      <c r="AH1203" s="3">
        <f t="shared" si="152"/>
        <v>0</v>
      </c>
    </row>
    <row r="1204" spans="1:34" x14ac:dyDescent="0.25">
      <c r="A1204" s="3">
        <f>IF(Расчет!H1218='ФОРМУЛЫ!'!$B$4,Расчет!G1218*Расчет!$N$28,IF(Расчет!H1218='ФОРМУЛЫ!'!$B$5,Расчет!G1218,IF(Расчет!H1218='ФОРМУЛЫ!'!$B$6,Расчет!G1218*Расчет!$O$28,0)))</f>
        <v>0</v>
      </c>
      <c r="B1204" s="3">
        <f>A1204*Расчет!E1218</f>
        <v>0</v>
      </c>
      <c r="C1204" s="3">
        <f>IF(Расчет!J1218='ФОРМУЛЫ!'!$B$3,Расчет!G1218*Расчет!I1218/100,IF(Расчет!J1218='ФОРМУЛЫ!'!$B$4,Расчет!I1218*Расчет!$N$28,IF(Расчет!J1218='ФОРМУЛЫ!'!$B$5,Расчет!I1218,IF(Расчет!J1218='ФОРМУЛЫ!'!$B$6,Расчет!I1218*Расчет!$O$28,0))))</f>
        <v>0</v>
      </c>
      <c r="D1204" s="3">
        <f>C1204*Расчет!E1218</f>
        <v>0</v>
      </c>
      <c r="E1204" s="3">
        <f t="shared" si="145"/>
        <v>0</v>
      </c>
      <c r="F1204" s="3">
        <f>E1204*Расчет!E1218</f>
        <v>0</v>
      </c>
      <c r="G1204" s="3">
        <f>IF(Расчет!M1218="",'ФОРМУЛЫ!'!E1204*(100+Расчет!$M$28)/100,'ФОРМУЛЫ!'!E1204*(100+Расчет!M1218)/100)</f>
        <v>0</v>
      </c>
      <c r="H1204" s="7">
        <f>IF(Расчет!M1218="",ROUND(Расчет!K1218*(1+Расчет!$M$28/100),0),ROUND(Расчет!K1218*(1+Расчет!M1218/100),0))</f>
        <v>0</v>
      </c>
      <c r="I1204" s="7">
        <f>IF(Расчет!M1218="",(Расчет!$M$28+100)/100,(Расчет!M1218+100)/100)</f>
        <v>1.2</v>
      </c>
      <c r="J1204" s="5">
        <f>IF(Расчет!P1218="",IF($O$16=0,'ФОРМУЛЫ!'!H1204,ROUND(Расчет!K1218*'ФОРМУЛЫ!'!I1204+L1204,0)),Расчет!P1218)</f>
        <v>0</v>
      </c>
      <c r="K1204" s="5">
        <f>J1204*Расчет!E1218</f>
        <v>0</v>
      </c>
      <c r="L1204" s="3">
        <f>IF($O$16=0,0,$M$16*(Расчет!K1218/$O$16))</f>
        <v>0</v>
      </c>
      <c r="O1204" s="3">
        <f>IF(Расчет!P1218=0,Расчет!L1218,0)</f>
        <v>0</v>
      </c>
      <c r="P1204" s="12">
        <f t="shared" si="146"/>
        <v>0</v>
      </c>
      <c r="Q1204" s="3">
        <f>IF(Расчет!H1218='ФОРМУЛЫ!'!$B$5,'ФОРМУЛЫ!'!A1204,0)</f>
        <v>0</v>
      </c>
      <c r="R1204" s="3">
        <f>IF(Расчет!H1218='ФОРМУЛЫ!'!$B$4,'ФОРМУЛЫ!'!A1204,0)</f>
        <v>0</v>
      </c>
      <c r="S1204" s="3">
        <f>IF(Расчет!H1218='ФОРМУЛЫ!'!$B$6,'ФОРМУЛЫ!'!A1204,0)</f>
        <v>0</v>
      </c>
      <c r="T1204" s="5">
        <f>ROUND((IF(Расчет!R1218='ФОРМУЛЫ!'!$E$3,(A1204-A1204/1.18),IF(Расчет!R1218='ФОРМУЛЫ!'!$E$4,0,IF(Расчет!R1218='ФОРМУЛЫ!'!$E$5,(A1204-A1204/1.1),X))))*Расчет!E1218,2)</f>
        <v>0</v>
      </c>
      <c r="U1204" s="3">
        <f>ROUND((IF(Расчет!R1218='ФОРМУЛЫ!'!$E$3,(J1204-J1204/1.18),IF(Расчет!R1218='ФОРМУЛЫ!'!$E$4,0,IF(Расчет!R1218='ФОРМУЛЫ!'!$E$5,(J1204-J1204/1.1),X))))*Расчет!E1218,2)</f>
        <v>0</v>
      </c>
      <c r="V1204" s="3">
        <f>ROUND((J1204-J1204/1.18)*Расчет!E1218,2)</f>
        <v>0</v>
      </c>
      <c r="W1204" s="3">
        <f>ROUND(A1204*Расчет!E1218*0.21/365,2)</f>
        <v>0</v>
      </c>
      <c r="X1204" s="3">
        <f t="shared" si="147"/>
        <v>0</v>
      </c>
      <c r="Y1204" s="3">
        <f>IF(($Q$2-Расчет!X1218)&gt;0,($Q$2-Расчет!X1218),0)</f>
        <v>0</v>
      </c>
      <c r="Z1204" s="3">
        <f t="shared" si="148"/>
        <v>0</v>
      </c>
      <c r="AA1204" s="3">
        <f>IF(IF(Y1204&gt;0,$Q$3-$Q$2,$Q$3-Расчет!X1218)&gt;0,IF(Y1204&gt;0,$Q$3-$Q$2,$Q$3-Расчет!X1218),0)</f>
        <v>0</v>
      </c>
      <c r="AB1204" s="3">
        <f t="shared" si="149"/>
        <v>0</v>
      </c>
      <c r="AC1204" s="3">
        <f>IF(IF(AA1204&gt;0,$Q$4-$Q$3,$Q$4-Расчет!X1218)&gt;0,IF(AA1204&gt;0,$Q$4-$Q$3,$Q$4-Расчет!X1218),0)</f>
        <v>0</v>
      </c>
      <c r="AD1204" s="3">
        <f t="shared" si="150"/>
        <v>0</v>
      </c>
      <c r="AE1204" s="3">
        <f>IF(IF(AC1204&gt;0,$Q$5-$Q$4,$Q$5-Расчет!X1218)&gt;0,IF(AC1204&gt;0,$Q$5-$Q$4,$Q$5-Расчет!X1218),0)</f>
        <v>0</v>
      </c>
      <c r="AF1204" s="3">
        <f t="shared" si="151"/>
        <v>0</v>
      </c>
      <c r="AG1204" s="3">
        <f>IF(IF(AE1204&gt;0,$Q$6-$Q$5,$Q$6-Расчет!X1218)&gt;0,IF(AE1204&gt;0,$Q$6-$Q$5,$Q$6-Расчет!X1218),0)</f>
        <v>0</v>
      </c>
      <c r="AH1204" s="3">
        <f t="shared" si="152"/>
        <v>0</v>
      </c>
    </row>
    <row r="1205" spans="1:34" x14ac:dyDescent="0.25">
      <c r="A1205" s="3">
        <f>IF(Расчет!H1219='ФОРМУЛЫ!'!$B$4,Расчет!G1219*Расчет!$N$28,IF(Расчет!H1219='ФОРМУЛЫ!'!$B$5,Расчет!G1219,IF(Расчет!H1219='ФОРМУЛЫ!'!$B$6,Расчет!G1219*Расчет!$O$28,0)))</f>
        <v>0</v>
      </c>
      <c r="B1205" s="3">
        <f>A1205*Расчет!E1219</f>
        <v>0</v>
      </c>
      <c r="C1205" s="3">
        <f>IF(Расчет!J1219='ФОРМУЛЫ!'!$B$3,Расчет!G1219*Расчет!I1219/100,IF(Расчет!J1219='ФОРМУЛЫ!'!$B$4,Расчет!I1219*Расчет!$N$28,IF(Расчет!J1219='ФОРМУЛЫ!'!$B$5,Расчет!I1219,IF(Расчет!J1219='ФОРМУЛЫ!'!$B$6,Расчет!I1219*Расчет!$O$28,0))))</f>
        <v>0</v>
      </c>
      <c r="D1205" s="3">
        <f>C1205*Расчет!E1219</f>
        <v>0</v>
      </c>
      <c r="E1205" s="3">
        <f t="shared" si="145"/>
        <v>0</v>
      </c>
      <c r="F1205" s="3">
        <f>E1205*Расчет!E1219</f>
        <v>0</v>
      </c>
      <c r="G1205" s="3">
        <f>IF(Расчет!M1219="",'ФОРМУЛЫ!'!E1205*(100+Расчет!$M$28)/100,'ФОРМУЛЫ!'!E1205*(100+Расчет!M1219)/100)</f>
        <v>0</v>
      </c>
      <c r="H1205" s="7">
        <f>IF(Расчет!M1219="",ROUND(Расчет!K1219*(1+Расчет!$M$28/100),0),ROUND(Расчет!K1219*(1+Расчет!M1219/100),0))</f>
        <v>0</v>
      </c>
      <c r="I1205" s="7">
        <f>IF(Расчет!M1219="",(Расчет!$M$28+100)/100,(Расчет!M1219+100)/100)</f>
        <v>1.2</v>
      </c>
      <c r="J1205" s="5">
        <f>IF(Расчет!P1219="",IF($O$16=0,'ФОРМУЛЫ!'!H1205,ROUND(Расчет!K1219*'ФОРМУЛЫ!'!I1205+L1205,0)),Расчет!P1219)</f>
        <v>0</v>
      </c>
      <c r="K1205" s="5">
        <f>J1205*Расчет!E1219</f>
        <v>0</v>
      </c>
      <c r="L1205" s="3">
        <f>IF($O$16=0,0,$M$16*(Расчет!K1219/$O$16))</f>
        <v>0</v>
      </c>
      <c r="O1205" s="3">
        <f>IF(Расчет!P1219=0,Расчет!L1219,0)</f>
        <v>0</v>
      </c>
      <c r="P1205" s="12">
        <f t="shared" si="146"/>
        <v>0</v>
      </c>
      <c r="Q1205" s="3">
        <f>IF(Расчет!H1219='ФОРМУЛЫ!'!$B$5,'ФОРМУЛЫ!'!A1205,0)</f>
        <v>0</v>
      </c>
      <c r="R1205" s="3">
        <f>IF(Расчет!H1219='ФОРМУЛЫ!'!$B$4,'ФОРМУЛЫ!'!A1205,0)</f>
        <v>0</v>
      </c>
      <c r="S1205" s="3">
        <f>IF(Расчет!H1219='ФОРМУЛЫ!'!$B$6,'ФОРМУЛЫ!'!A1205,0)</f>
        <v>0</v>
      </c>
      <c r="T1205" s="5">
        <f>ROUND((IF(Расчет!R1219='ФОРМУЛЫ!'!$E$3,(A1205-A1205/1.18),IF(Расчет!R1219='ФОРМУЛЫ!'!$E$4,0,IF(Расчет!R1219='ФОРМУЛЫ!'!$E$5,(A1205-A1205/1.1),X))))*Расчет!E1219,2)</f>
        <v>0</v>
      </c>
      <c r="U1205" s="3">
        <f>ROUND((IF(Расчет!R1219='ФОРМУЛЫ!'!$E$3,(J1205-J1205/1.18),IF(Расчет!R1219='ФОРМУЛЫ!'!$E$4,0,IF(Расчет!R1219='ФОРМУЛЫ!'!$E$5,(J1205-J1205/1.1),X))))*Расчет!E1219,2)</f>
        <v>0</v>
      </c>
      <c r="V1205" s="3">
        <f>ROUND((J1205-J1205/1.18)*Расчет!E1219,2)</f>
        <v>0</v>
      </c>
      <c r="W1205" s="3">
        <f>ROUND(A1205*Расчет!E1219*0.21/365,2)</f>
        <v>0</v>
      </c>
      <c r="X1205" s="3">
        <f t="shared" si="147"/>
        <v>0</v>
      </c>
      <c r="Y1205" s="3">
        <f>IF(($Q$2-Расчет!X1219)&gt;0,($Q$2-Расчет!X1219),0)</f>
        <v>0</v>
      </c>
      <c r="Z1205" s="3">
        <f t="shared" si="148"/>
        <v>0</v>
      </c>
      <c r="AA1205" s="3">
        <f>IF(IF(Y1205&gt;0,$Q$3-$Q$2,$Q$3-Расчет!X1219)&gt;0,IF(Y1205&gt;0,$Q$3-$Q$2,$Q$3-Расчет!X1219),0)</f>
        <v>0</v>
      </c>
      <c r="AB1205" s="3">
        <f t="shared" si="149"/>
        <v>0</v>
      </c>
      <c r="AC1205" s="3">
        <f>IF(IF(AA1205&gt;0,$Q$4-$Q$3,$Q$4-Расчет!X1219)&gt;0,IF(AA1205&gt;0,$Q$4-$Q$3,$Q$4-Расчет!X1219),0)</f>
        <v>0</v>
      </c>
      <c r="AD1205" s="3">
        <f t="shared" si="150"/>
        <v>0</v>
      </c>
      <c r="AE1205" s="3">
        <f>IF(IF(AC1205&gt;0,$Q$5-$Q$4,$Q$5-Расчет!X1219)&gt;0,IF(AC1205&gt;0,$Q$5-$Q$4,$Q$5-Расчет!X1219),0)</f>
        <v>0</v>
      </c>
      <c r="AF1205" s="3">
        <f t="shared" si="151"/>
        <v>0</v>
      </c>
      <c r="AG1205" s="3">
        <f>IF(IF(AE1205&gt;0,$Q$6-$Q$5,$Q$6-Расчет!X1219)&gt;0,IF(AE1205&gt;0,$Q$6-$Q$5,$Q$6-Расчет!X1219),0)</f>
        <v>0</v>
      </c>
      <c r="AH1205" s="3">
        <f t="shared" si="152"/>
        <v>0</v>
      </c>
    </row>
    <row r="1206" spans="1:34" x14ac:dyDescent="0.25">
      <c r="A1206" s="3">
        <f>IF(Расчет!H1220='ФОРМУЛЫ!'!$B$4,Расчет!G1220*Расчет!$N$28,IF(Расчет!H1220='ФОРМУЛЫ!'!$B$5,Расчет!G1220,IF(Расчет!H1220='ФОРМУЛЫ!'!$B$6,Расчет!G1220*Расчет!$O$28,0)))</f>
        <v>0</v>
      </c>
      <c r="B1206" s="3">
        <f>A1206*Расчет!E1220</f>
        <v>0</v>
      </c>
      <c r="C1206" s="3">
        <f>IF(Расчет!J1220='ФОРМУЛЫ!'!$B$3,Расчет!G1220*Расчет!I1220/100,IF(Расчет!J1220='ФОРМУЛЫ!'!$B$4,Расчет!I1220*Расчет!$N$28,IF(Расчет!J1220='ФОРМУЛЫ!'!$B$5,Расчет!I1220,IF(Расчет!J1220='ФОРМУЛЫ!'!$B$6,Расчет!I1220*Расчет!$O$28,0))))</f>
        <v>0</v>
      </c>
      <c r="D1206" s="3">
        <f>C1206*Расчет!E1220</f>
        <v>0</v>
      </c>
      <c r="E1206" s="3">
        <f t="shared" si="145"/>
        <v>0</v>
      </c>
      <c r="F1206" s="3">
        <f>E1206*Расчет!E1220</f>
        <v>0</v>
      </c>
      <c r="G1206" s="3">
        <f>IF(Расчет!M1220="",'ФОРМУЛЫ!'!E1206*(100+Расчет!$M$28)/100,'ФОРМУЛЫ!'!E1206*(100+Расчет!M1220)/100)</f>
        <v>0</v>
      </c>
      <c r="H1206" s="7">
        <f>IF(Расчет!M1220="",ROUND(Расчет!K1220*(1+Расчет!$M$28/100),0),ROUND(Расчет!K1220*(1+Расчет!M1220/100),0))</f>
        <v>0</v>
      </c>
      <c r="I1206" s="7">
        <f>IF(Расчет!M1220="",(Расчет!$M$28+100)/100,(Расчет!M1220+100)/100)</f>
        <v>1.2</v>
      </c>
      <c r="J1206" s="5">
        <f>IF(Расчет!P1220="",IF($O$16=0,'ФОРМУЛЫ!'!H1206,ROUND(Расчет!K1220*'ФОРМУЛЫ!'!I1206+L1206,0)),Расчет!P1220)</f>
        <v>0</v>
      </c>
      <c r="K1206" s="5">
        <f>J1206*Расчет!E1220</f>
        <v>0</v>
      </c>
      <c r="L1206" s="3">
        <f>IF($O$16=0,0,$M$16*(Расчет!K1220/$O$16))</f>
        <v>0</v>
      </c>
      <c r="O1206" s="3">
        <f>IF(Расчет!P1220=0,Расчет!L1220,0)</f>
        <v>0</v>
      </c>
      <c r="P1206" s="12">
        <f t="shared" si="146"/>
        <v>0</v>
      </c>
      <c r="Q1206" s="3">
        <f>IF(Расчет!H1220='ФОРМУЛЫ!'!$B$5,'ФОРМУЛЫ!'!A1206,0)</f>
        <v>0</v>
      </c>
      <c r="R1206" s="3">
        <f>IF(Расчет!H1220='ФОРМУЛЫ!'!$B$4,'ФОРМУЛЫ!'!A1206,0)</f>
        <v>0</v>
      </c>
      <c r="S1206" s="3">
        <f>IF(Расчет!H1220='ФОРМУЛЫ!'!$B$6,'ФОРМУЛЫ!'!A1206,0)</f>
        <v>0</v>
      </c>
      <c r="T1206" s="5">
        <f>ROUND((IF(Расчет!R1220='ФОРМУЛЫ!'!$E$3,(A1206-A1206/1.18),IF(Расчет!R1220='ФОРМУЛЫ!'!$E$4,0,IF(Расчет!R1220='ФОРМУЛЫ!'!$E$5,(A1206-A1206/1.1),X))))*Расчет!E1220,2)</f>
        <v>0</v>
      </c>
      <c r="U1206" s="3">
        <f>ROUND((IF(Расчет!R1220='ФОРМУЛЫ!'!$E$3,(J1206-J1206/1.18),IF(Расчет!R1220='ФОРМУЛЫ!'!$E$4,0,IF(Расчет!R1220='ФОРМУЛЫ!'!$E$5,(J1206-J1206/1.1),X))))*Расчет!E1220,2)</f>
        <v>0</v>
      </c>
      <c r="V1206" s="3">
        <f>ROUND((J1206-J1206/1.18)*Расчет!E1220,2)</f>
        <v>0</v>
      </c>
      <c r="W1206" s="3">
        <f>ROUND(A1206*Расчет!E1220*0.21/365,2)</f>
        <v>0</v>
      </c>
      <c r="X1206" s="3">
        <f t="shared" si="147"/>
        <v>0</v>
      </c>
      <c r="Y1206" s="3">
        <f>IF(($Q$2-Расчет!X1220)&gt;0,($Q$2-Расчет!X1220),0)</f>
        <v>0</v>
      </c>
      <c r="Z1206" s="3">
        <f t="shared" si="148"/>
        <v>0</v>
      </c>
      <c r="AA1206" s="3">
        <f>IF(IF(Y1206&gt;0,$Q$3-$Q$2,$Q$3-Расчет!X1220)&gt;0,IF(Y1206&gt;0,$Q$3-$Q$2,$Q$3-Расчет!X1220),0)</f>
        <v>0</v>
      </c>
      <c r="AB1206" s="3">
        <f t="shared" si="149"/>
        <v>0</v>
      </c>
      <c r="AC1206" s="3">
        <f>IF(IF(AA1206&gt;0,$Q$4-$Q$3,$Q$4-Расчет!X1220)&gt;0,IF(AA1206&gt;0,$Q$4-$Q$3,$Q$4-Расчет!X1220),0)</f>
        <v>0</v>
      </c>
      <c r="AD1206" s="3">
        <f t="shared" si="150"/>
        <v>0</v>
      </c>
      <c r="AE1206" s="3">
        <f>IF(IF(AC1206&gt;0,$Q$5-$Q$4,$Q$5-Расчет!X1220)&gt;0,IF(AC1206&gt;0,$Q$5-$Q$4,$Q$5-Расчет!X1220),0)</f>
        <v>0</v>
      </c>
      <c r="AF1206" s="3">
        <f t="shared" si="151"/>
        <v>0</v>
      </c>
      <c r="AG1206" s="3">
        <f>IF(IF(AE1206&gt;0,$Q$6-$Q$5,$Q$6-Расчет!X1220)&gt;0,IF(AE1206&gt;0,$Q$6-$Q$5,$Q$6-Расчет!X1220),0)</f>
        <v>0</v>
      </c>
      <c r="AH1206" s="3">
        <f t="shared" si="152"/>
        <v>0</v>
      </c>
    </row>
    <row r="1207" spans="1:34" x14ac:dyDescent="0.25">
      <c r="A1207" s="3">
        <f>IF(Расчет!H1221='ФОРМУЛЫ!'!$B$4,Расчет!G1221*Расчет!$N$28,IF(Расчет!H1221='ФОРМУЛЫ!'!$B$5,Расчет!G1221,IF(Расчет!H1221='ФОРМУЛЫ!'!$B$6,Расчет!G1221*Расчет!$O$28,0)))</f>
        <v>0</v>
      </c>
      <c r="B1207" s="3">
        <f>A1207*Расчет!E1221</f>
        <v>0</v>
      </c>
      <c r="C1207" s="3">
        <f>IF(Расчет!J1221='ФОРМУЛЫ!'!$B$3,Расчет!G1221*Расчет!I1221/100,IF(Расчет!J1221='ФОРМУЛЫ!'!$B$4,Расчет!I1221*Расчет!$N$28,IF(Расчет!J1221='ФОРМУЛЫ!'!$B$5,Расчет!I1221,IF(Расчет!J1221='ФОРМУЛЫ!'!$B$6,Расчет!I1221*Расчет!$O$28,0))))</f>
        <v>0</v>
      </c>
      <c r="D1207" s="3">
        <f>C1207*Расчет!E1221</f>
        <v>0</v>
      </c>
      <c r="E1207" s="3">
        <f t="shared" si="145"/>
        <v>0</v>
      </c>
      <c r="F1207" s="3">
        <f>E1207*Расчет!E1221</f>
        <v>0</v>
      </c>
      <c r="G1207" s="3">
        <f>IF(Расчет!M1221="",'ФОРМУЛЫ!'!E1207*(100+Расчет!$M$28)/100,'ФОРМУЛЫ!'!E1207*(100+Расчет!M1221)/100)</f>
        <v>0</v>
      </c>
      <c r="H1207" s="7">
        <f>IF(Расчет!M1221="",ROUND(Расчет!K1221*(1+Расчет!$M$28/100),0),ROUND(Расчет!K1221*(1+Расчет!M1221/100),0))</f>
        <v>0</v>
      </c>
      <c r="I1207" s="7">
        <f>IF(Расчет!M1221="",(Расчет!$M$28+100)/100,(Расчет!M1221+100)/100)</f>
        <v>1.2</v>
      </c>
      <c r="J1207" s="5">
        <f>IF(Расчет!P1221="",IF($O$16=0,'ФОРМУЛЫ!'!H1207,ROUND(Расчет!K1221*'ФОРМУЛЫ!'!I1207+L1207,0)),Расчет!P1221)</f>
        <v>0</v>
      </c>
      <c r="K1207" s="5">
        <f>J1207*Расчет!E1221</f>
        <v>0</v>
      </c>
      <c r="L1207" s="3">
        <f>IF($O$16=0,0,$M$16*(Расчет!K1221/$O$16))</f>
        <v>0</v>
      </c>
      <c r="O1207" s="3">
        <f>IF(Расчет!P1221=0,Расчет!L1221,0)</f>
        <v>0</v>
      </c>
      <c r="P1207" s="12">
        <f t="shared" si="146"/>
        <v>0</v>
      </c>
      <c r="Q1207" s="3">
        <f>IF(Расчет!H1221='ФОРМУЛЫ!'!$B$5,'ФОРМУЛЫ!'!A1207,0)</f>
        <v>0</v>
      </c>
      <c r="R1207" s="3">
        <f>IF(Расчет!H1221='ФОРМУЛЫ!'!$B$4,'ФОРМУЛЫ!'!A1207,0)</f>
        <v>0</v>
      </c>
      <c r="S1207" s="3">
        <f>IF(Расчет!H1221='ФОРМУЛЫ!'!$B$6,'ФОРМУЛЫ!'!A1207,0)</f>
        <v>0</v>
      </c>
      <c r="T1207" s="5">
        <f>ROUND((IF(Расчет!R1221='ФОРМУЛЫ!'!$E$3,(A1207-A1207/1.18),IF(Расчет!R1221='ФОРМУЛЫ!'!$E$4,0,IF(Расчет!R1221='ФОРМУЛЫ!'!$E$5,(A1207-A1207/1.1),X))))*Расчет!E1221,2)</f>
        <v>0</v>
      </c>
      <c r="U1207" s="3">
        <f>ROUND((IF(Расчет!R1221='ФОРМУЛЫ!'!$E$3,(J1207-J1207/1.18),IF(Расчет!R1221='ФОРМУЛЫ!'!$E$4,0,IF(Расчет!R1221='ФОРМУЛЫ!'!$E$5,(J1207-J1207/1.1),X))))*Расчет!E1221,2)</f>
        <v>0</v>
      </c>
      <c r="V1207" s="3">
        <f>ROUND((J1207-J1207/1.18)*Расчет!E1221,2)</f>
        <v>0</v>
      </c>
      <c r="W1207" s="3">
        <f>ROUND(A1207*Расчет!E1221*0.21/365,2)</f>
        <v>0</v>
      </c>
      <c r="X1207" s="3">
        <f t="shared" si="147"/>
        <v>0</v>
      </c>
      <c r="Y1207" s="3">
        <f>IF(($Q$2-Расчет!X1221)&gt;0,($Q$2-Расчет!X1221),0)</f>
        <v>0</v>
      </c>
      <c r="Z1207" s="3">
        <f t="shared" si="148"/>
        <v>0</v>
      </c>
      <c r="AA1207" s="3">
        <f>IF(IF(Y1207&gt;0,$Q$3-$Q$2,$Q$3-Расчет!X1221)&gt;0,IF(Y1207&gt;0,$Q$3-$Q$2,$Q$3-Расчет!X1221),0)</f>
        <v>0</v>
      </c>
      <c r="AB1207" s="3">
        <f t="shared" si="149"/>
        <v>0</v>
      </c>
      <c r="AC1207" s="3">
        <f>IF(IF(AA1207&gt;0,$Q$4-$Q$3,$Q$4-Расчет!X1221)&gt;0,IF(AA1207&gt;0,$Q$4-$Q$3,$Q$4-Расчет!X1221),0)</f>
        <v>0</v>
      </c>
      <c r="AD1207" s="3">
        <f t="shared" si="150"/>
        <v>0</v>
      </c>
      <c r="AE1207" s="3">
        <f>IF(IF(AC1207&gt;0,$Q$5-$Q$4,$Q$5-Расчет!X1221)&gt;0,IF(AC1207&gt;0,$Q$5-$Q$4,$Q$5-Расчет!X1221),0)</f>
        <v>0</v>
      </c>
      <c r="AF1207" s="3">
        <f t="shared" si="151"/>
        <v>0</v>
      </c>
      <c r="AG1207" s="3">
        <f>IF(IF(AE1207&gt;0,$Q$6-$Q$5,$Q$6-Расчет!X1221)&gt;0,IF(AE1207&gt;0,$Q$6-$Q$5,$Q$6-Расчет!X1221),0)</f>
        <v>0</v>
      </c>
      <c r="AH1207" s="3">
        <f t="shared" si="152"/>
        <v>0</v>
      </c>
    </row>
    <row r="1208" spans="1:34" x14ac:dyDescent="0.25">
      <c r="A1208" s="3">
        <f>IF(Расчет!H1222='ФОРМУЛЫ!'!$B$4,Расчет!G1222*Расчет!$N$28,IF(Расчет!H1222='ФОРМУЛЫ!'!$B$5,Расчет!G1222,IF(Расчет!H1222='ФОРМУЛЫ!'!$B$6,Расчет!G1222*Расчет!$O$28,0)))</f>
        <v>0</v>
      </c>
      <c r="B1208" s="3">
        <f>A1208*Расчет!E1222</f>
        <v>0</v>
      </c>
      <c r="C1208" s="3">
        <f>IF(Расчет!J1222='ФОРМУЛЫ!'!$B$3,Расчет!G1222*Расчет!I1222/100,IF(Расчет!J1222='ФОРМУЛЫ!'!$B$4,Расчет!I1222*Расчет!$N$28,IF(Расчет!J1222='ФОРМУЛЫ!'!$B$5,Расчет!I1222,IF(Расчет!J1222='ФОРМУЛЫ!'!$B$6,Расчет!I1222*Расчет!$O$28,0))))</f>
        <v>0</v>
      </c>
      <c r="D1208" s="3">
        <f>C1208*Расчет!E1222</f>
        <v>0</v>
      </c>
      <c r="E1208" s="3">
        <f t="shared" si="145"/>
        <v>0</v>
      </c>
      <c r="F1208" s="3">
        <f>E1208*Расчет!E1222</f>
        <v>0</v>
      </c>
      <c r="G1208" s="3">
        <f>IF(Расчет!M1222="",'ФОРМУЛЫ!'!E1208*(100+Расчет!$M$28)/100,'ФОРМУЛЫ!'!E1208*(100+Расчет!M1222)/100)</f>
        <v>0</v>
      </c>
      <c r="H1208" s="7">
        <f>IF(Расчет!M1222="",ROUND(Расчет!K1222*(1+Расчет!$M$28/100),0),ROUND(Расчет!K1222*(1+Расчет!M1222/100),0))</f>
        <v>0</v>
      </c>
      <c r="I1208" s="7">
        <f>IF(Расчет!M1222="",(Расчет!$M$28+100)/100,(Расчет!M1222+100)/100)</f>
        <v>1.2</v>
      </c>
      <c r="J1208" s="5">
        <f>IF(Расчет!P1222="",IF($O$16=0,'ФОРМУЛЫ!'!H1208,ROUND(Расчет!K1222*'ФОРМУЛЫ!'!I1208+L1208,0)),Расчет!P1222)</f>
        <v>0</v>
      </c>
      <c r="K1208" s="5">
        <f>J1208*Расчет!E1222</f>
        <v>0</v>
      </c>
      <c r="L1208" s="3">
        <f>IF($O$16=0,0,$M$16*(Расчет!K1222/$O$16))</f>
        <v>0</v>
      </c>
      <c r="O1208" s="3">
        <f>IF(Расчет!P1222=0,Расчет!L1222,0)</f>
        <v>0</v>
      </c>
      <c r="P1208" s="12">
        <f t="shared" si="146"/>
        <v>0</v>
      </c>
      <c r="Q1208" s="3">
        <f>IF(Расчет!H1222='ФОРМУЛЫ!'!$B$5,'ФОРМУЛЫ!'!A1208,0)</f>
        <v>0</v>
      </c>
      <c r="R1208" s="3">
        <f>IF(Расчет!H1222='ФОРМУЛЫ!'!$B$4,'ФОРМУЛЫ!'!A1208,0)</f>
        <v>0</v>
      </c>
      <c r="S1208" s="3">
        <f>IF(Расчет!H1222='ФОРМУЛЫ!'!$B$6,'ФОРМУЛЫ!'!A1208,0)</f>
        <v>0</v>
      </c>
      <c r="T1208" s="5">
        <f>ROUND((IF(Расчет!R1222='ФОРМУЛЫ!'!$E$3,(A1208-A1208/1.18),IF(Расчет!R1222='ФОРМУЛЫ!'!$E$4,0,IF(Расчет!R1222='ФОРМУЛЫ!'!$E$5,(A1208-A1208/1.1),X))))*Расчет!E1222,2)</f>
        <v>0</v>
      </c>
      <c r="U1208" s="3">
        <f>ROUND((IF(Расчет!R1222='ФОРМУЛЫ!'!$E$3,(J1208-J1208/1.18),IF(Расчет!R1222='ФОРМУЛЫ!'!$E$4,0,IF(Расчет!R1222='ФОРМУЛЫ!'!$E$5,(J1208-J1208/1.1),X))))*Расчет!E1222,2)</f>
        <v>0</v>
      </c>
      <c r="V1208" s="3">
        <f>ROUND((J1208-J1208/1.18)*Расчет!E1222,2)</f>
        <v>0</v>
      </c>
      <c r="W1208" s="3">
        <f>ROUND(A1208*Расчет!E1222*0.21/365,2)</f>
        <v>0</v>
      </c>
      <c r="X1208" s="3">
        <f t="shared" si="147"/>
        <v>0</v>
      </c>
      <c r="Y1208" s="3">
        <f>IF(($Q$2-Расчет!X1222)&gt;0,($Q$2-Расчет!X1222),0)</f>
        <v>0</v>
      </c>
      <c r="Z1208" s="3">
        <f t="shared" si="148"/>
        <v>0</v>
      </c>
      <c r="AA1208" s="3">
        <f>IF(IF(Y1208&gt;0,$Q$3-$Q$2,$Q$3-Расчет!X1222)&gt;0,IF(Y1208&gt;0,$Q$3-$Q$2,$Q$3-Расчет!X1222),0)</f>
        <v>0</v>
      </c>
      <c r="AB1208" s="3">
        <f t="shared" si="149"/>
        <v>0</v>
      </c>
      <c r="AC1208" s="3">
        <f>IF(IF(AA1208&gt;0,$Q$4-$Q$3,$Q$4-Расчет!X1222)&gt;0,IF(AA1208&gt;0,$Q$4-$Q$3,$Q$4-Расчет!X1222),0)</f>
        <v>0</v>
      </c>
      <c r="AD1208" s="3">
        <f t="shared" si="150"/>
        <v>0</v>
      </c>
      <c r="AE1208" s="3">
        <f>IF(IF(AC1208&gt;0,$Q$5-$Q$4,$Q$5-Расчет!X1222)&gt;0,IF(AC1208&gt;0,$Q$5-$Q$4,$Q$5-Расчет!X1222),0)</f>
        <v>0</v>
      </c>
      <c r="AF1208" s="3">
        <f t="shared" si="151"/>
        <v>0</v>
      </c>
      <c r="AG1208" s="3">
        <f>IF(IF(AE1208&gt;0,$Q$6-$Q$5,$Q$6-Расчет!X1222)&gt;0,IF(AE1208&gt;0,$Q$6-$Q$5,$Q$6-Расчет!X1222),0)</f>
        <v>0</v>
      </c>
      <c r="AH1208" s="3">
        <f t="shared" si="152"/>
        <v>0</v>
      </c>
    </row>
    <row r="1209" spans="1:34" x14ac:dyDescent="0.25">
      <c r="A1209" s="3">
        <f>IF(Расчет!H1223='ФОРМУЛЫ!'!$B$4,Расчет!G1223*Расчет!$N$28,IF(Расчет!H1223='ФОРМУЛЫ!'!$B$5,Расчет!G1223,IF(Расчет!H1223='ФОРМУЛЫ!'!$B$6,Расчет!G1223*Расчет!$O$28,0)))</f>
        <v>0</v>
      </c>
      <c r="B1209" s="3">
        <f>A1209*Расчет!E1223</f>
        <v>0</v>
      </c>
      <c r="C1209" s="3">
        <f>IF(Расчет!J1223='ФОРМУЛЫ!'!$B$3,Расчет!G1223*Расчет!I1223/100,IF(Расчет!J1223='ФОРМУЛЫ!'!$B$4,Расчет!I1223*Расчет!$N$28,IF(Расчет!J1223='ФОРМУЛЫ!'!$B$5,Расчет!I1223,IF(Расчет!J1223='ФОРМУЛЫ!'!$B$6,Расчет!I1223*Расчет!$O$28,0))))</f>
        <v>0</v>
      </c>
      <c r="D1209" s="3">
        <f>C1209*Расчет!E1223</f>
        <v>0</v>
      </c>
      <c r="E1209" s="3">
        <f t="shared" si="145"/>
        <v>0</v>
      </c>
      <c r="F1209" s="3">
        <f>E1209*Расчет!E1223</f>
        <v>0</v>
      </c>
      <c r="G1209" s="3">
        <f>IF(Расчет!M1223="",'ФОРМУЛЫ!'!E1209*(100+Расчет!$M$28)/100,'ФОРМУЛЫ!'!E1209*(100+Расчет!M1223)/100)</f>
        <v>0</v>
      </c>
      <c r="H1209" s="7">
        <f>IF(Расчет!M1223="",ROUND(Расчет!K1223*(1+Расчет!$M$28/100),0),ROUND(Расчет!K1223*(1+Расчет!M1223/100),0))</f>
        <v>0</v>
      </c>
      <c r="I1209" s="7">
        <f>IF(Расчет!M1223="",(Расчет!$M$28+100)/100,(Расчет!M1223+100)/100)</f>
        <v>1.2</v>
      </c>
      <c r="J1209" s="5">
        <f>IF(Расчет!P1223="",IF($O$16=0,'ФОРМУЛЫ!'!H1209,ROUND(Расчет!K1223*'ФОРМУЛЫ!'!I1209+L1209,0)),Расчет!P1223)</f>
        <v>0</v>
      </c>
      <c r="K1209" s="5">
        <f>J1209*Расчет!E1223</f>
        <v>0</v>
      </c>
      <c r="L1209" s="3">
        <f>IF($O$16=0,0,$M$16*(Расчет!K1223/$O$16))</f>
        <v>0</v>
      </c>
      <c r="O1209" s="3">
        <f>IF(Расчет!P1223=0,Расчет!L1223,0)</f>
        <v>0</v>
      </c>
      <c r="P1209" s="12">
        <f t="shared" si="146"/>
        <v>0</v>
      </c>
      <c r="Q1209" s="3">
        <f>IF(Расчет!H1223='ФОРМУЛЫ!'!$B$5,'ФОРМУЛЫ!'!A1209,0)</f>
        <v>0</v>
      </c>
      <c r="R1209" s="3">
        <f>IF(Расчет!H1223='ФОРМУЛЫ!'!$B$4,'ФОРМУЛЫ!'!A1209,0)</f>
        <v>0</v>
      </c>
      <c r="S1209" s="3">
        <f>IF(Расчет!H1223='ФОРМУЛЫ!'!$B$6,'ФОРМУЛЫ!'!A1209,0)</f>
        <v>0</v>
      </c>
      <c r="T1209" s="5">
        <f>ROUND((IF(Расчет!R1223='ФОРМУЛЫ!'!$E$3,(A1209-A1209/1.18),IF(Расчет!R1223='ФОРМУЛЫ!'!$E$4,0,IF(Расчет!R1223='ФОРМУЛЫ!'!$E$5,(A1209-A1209/1.1),X))))*Расчет!E1223,2)</f>
        <v>0</v>
      </c>
      <c r="U1209" s="3">
        <f>ROUND((IF(Расчет!R1223='ФОРМУЛЫ!'!$E$3,(J1209-J1209/1.18),IF(Расчет!R1223='ФОРМУЛЫ!'!$E$4,0,IF(Расчет!R1223='ФОРМУЛЫ!'!$E$5,(J1209-J1209/1.1),X))))*Расчет!E1223,2)</f>
        <v>0</v>
      </c>
      <c r="V1209" s="3">
        <f>ROUND((J1209-J1209/1.18)*Расчет!E1223,2)</f>
        <v>0</v>
      </c>
      <c r="W1209" s="3">
        <f>ROUND(A1209*Расчет!E1223*0.21/365,2)</f>
        <v>0</v>
      </c>
      <c r="X1209" s="3">
        <f t="shared" si="147"/>
        <v>0</v>
      </c>
      <c r="Y1209" s="3">
        <f>IF(($Q$2-Расчет!X1223)&gt;0,($Q$2-Расчет!X1223),0)</f>
        <v>0</v>
      </c>
      <c r="Z1209" s="3">
        <f t="shared" si="148"/>
        <v>0</v>
      </c>
      <c r="AA1209" s="3">
        <f>IF(IF(Y1209&gt;0,$Q$3-$Q$2,$Q$3-Расчет!X1223)&gt;0,IF(Y1209&gt;0,$Q$3-$Q$2,$Q$3-Расчет!X1223),0)</f>
        <v>0</v>
      </c>
      <c r="AB1209" s="3">
        <f t="shared" si="149"/>
        <v>0</v>
      </c>
      <c r="AC1209" s="3">
        <f>IF(IF(AA1209&gt;0,$Q$4-$Q$3,$Q$4-Расчет!X1223)&gt;0,IF(AA1209&gt;0,$Q$4-$Q$3,$Q$4-Расчет!X1223),0)</f>
        <v>0</v>
      </c>
      <c r="AD1209" s="3">
        <f t="shared" si="150"/>
        <v>0</v>
      </c>
      <c r="AE1209" s="3">
        <f>IF(IF(AC1209&gt;0,$Q$5-$Q$4,$Q$5-Расчет!X1223)&gt;0,IF(AC1209&gt;0,$Q$5-$Q$4,$Q$5-Расчет!X1223),0)</f>
        <v>0</v>
      </c>
      <c r="AF1209" s="3">
        <f t="shared" si="151"/>
        <v>0</v>
      </c>
      <c r="AG1209" s="3">
        <f>IF(IF(AE1209&gt;0,$Q$6-$Q$5,$Q$6-Расчет!X1223)&gt;0,IF(AE1209&gt;0,$Q$6-$Q$5,$Q$6-Расчет!X1223),0)</f>
        <v>0</v>
      </c>
      <c r="AH1209" s="3">
        <f t="shared" si="152"/>
        <v>0</v>
      </c>
    </row>
    <row r="1210" spans="1:34" x14ac:dyDescent="0.25">
      <c r="A1210" s="3">
        <f>IF(Расчет!H1224='ФОРМУЛЫ!'!$B$4,Расчет!G1224*Расчет!$N$28,IF(Расчет!H1224='ФОРМУЛЫ!'!$B$5,Расчет!G1224,IF(Расчет!H1224='ФОРМУЛЫ!'!$B$6,Расчет!G1224*Расчет!$O$28,0)))</f>
        <v>0</v>
      </c>
      <c r="B1210" s="3">
        <f>A1210*Расчет!E1224</f>
        <v>0</v>
      </c>
      <c r="C1210" s="3">
        <f>IF(Расчет!J1224='ФОРМУЛЫ!'!$B$3,Расчет!G1224*Расчет!I1224/100,IF(Расчет!J1224='ФОРМУЛЫ!'!$B$4,Расчет!I1224*Расчет!$N$28,IF(Расчет!J1224='ФОРМУЛЫ!'!$B$5,Расчет!I1224,IF(Расчет!J1224='ФОРМУЛЫ!'!$B$6,Расчет!I1224*Расчет!$O$28,0))))</f>
        <v>0</v>
      </c>
      <c r="D1210" s="3">
        <f>C1210*Расчет!E1224</f>
        <v>0</v>
      </c>
      <c r="E1210" s="3">
        <f t="shared" si="145"/>
        <v>0</v>
      </c>
      <c r="F1210" s="3">
        <f>E1210*Расчет!E1224</f>
        <v>0</v>
      </c>
      <c r="G1210" s="3">
        <f>IF(Расчет!M1224="",'ФОРМУЛЫ!'!E1210*(100+Расчет!$M$28)/100,'ФОРМУЛЫ!'!E1210*(100+Расчет!M1224)/100)</f>
        <v>0</v>
      </c>
      <c r="H1210" s="7">
        <f>IF(Расчет!M1224="",ROUND(Расчет!K1224*(1+Расчет!$M$28/100),0),ROUND(Расчет!K1224*(1+Расчет!M1224/100),0))</f>
        <v>0</v>
      </c>
      <c r="I1210" s="7">
        <f>IF(Расчет!M1224="",(Расчет!$M$28+100)/100,(Расчет!M1224+100)/100)</f>
        <v>1.2</v>
      </c>
      <c r="J1210" s="5">
        <f>IF(Расчет!P1224="",IF($O$16=0,'ФОРМУЛЫ!'!H1210,ROUND(Расчет!K1224*'ФОРМУЛЫ!'!I1210+L1210,0)),Расчет!P1224)</f>
        <v>0</v>
      </c>
      <c r="K1210" s="5">
        <f>J1210*Расчет!E1224</f>
        <v>0</v>
      </c>
      <c r="L1210" s="3">
        <f>IF($O$16=0,0,$M$16*(Расчет!K1224/$O$16))</f>
        <v>0</v>
      </c>
      <c r="O1210" s="3">
        <f>IF(Расчет!P1224=0,Расчет!L1224,0)</f>
        <v>0</v>
      </c>
      <c r="P1210" s="12">
        <f t="shared" si="146"/>
        <v>0</v>
      </c>
      <c r="Q1210" s="3">
        <f>IF(Расчет!H1224='ФОРМУЛЫ!'!$B$5,'ФОРМУЛЫ!'!A1210,0)</f>
        <v>0</v>
      </c>
      <c r="R1210" s="3">
        <f>IF(Расчет!H1224='ФОРМУЛЫ!'!$B$4,'ФОРМУЛЫ!'!A1210,0)</f>
        <v>0</v>
      </c>
      <c r="S1210" s="3">
        <f>IF(Расчет!H1224='ФОРМУЛЫ!'!$B$6,'ФОРМУЛЫ!'!A1210,0)</f>
        <v>0</v>
      </c>
      <c r="T1210" s="5">
        <f>ROUND((IF(Расчет!R1224='ФОРМУЛЫ!'!$E$3,(A1210-A1210/1.18),IF(Расчет!R1224='ФОРМУЛЫ!'!$E$4,0,IF(Расчет!R1224='ФОРМУЛЫ!'!$E$5,(A1210-A1210/1.1),X))))*Расчет!E1224,2)</f>
        <v>0</v>
      </c>
      <c r="U1210" s="3">
        <f>ROUND((IF(Расчет!R1224='ФОРМУЛЫ!'!$E$3,(J1210-J1210/1.18),IF(Расчет!R1224='ФОРМУЛЫ!'!$E$4,0,IF(Расчет!R1224='ФОРМУЛЫ!'!$E$5,(J1210-J1210/1.1),X))))*Расчет!E1224,2)</f>
        <v>0</v>
      </c>
      <c r="V1210" s="3">
        <f>ROUND((J1210-J1210/1.18)*Расчет!E1224,2)</f>
        <v>0</v>
      </c>
      <c r="W1210" s="3">
        <f>ROUND(A1210*Расчет!E1224*0.21/365,2)</f>
        <v>0</v>
      </c>
      <c r="X1210" s="3">
        <f t="shared" si="147"/>
        <v>0</v>
      </c>
      <c r="Y1210" s="3">
        <f>IF(($Q$2-Расчет!X1224)&gt;0,($Q$2-Расчет!X1224),0)</f>
        <v>0</v>
      </c>
      <c r="Z1210" s="3">
        <f t="shared" si="148"/>
        <v>0</v>
      </c>
      <c r="AA1210" s="3">
        <f>IF(IF(Y1210&gt;0,$Q$3-$Q$2,$Q$3-Расчет!X1224)&gt;0,IF(Y1210&gt;0,$Q$3-$Q$2,$Q$3-Расчет!X1224),0)</f>
        <v>0</v>
      </c>
      <c r="AB1210" s="3">
        <f t="shared" si="149"/>
        <v>0</v>
      </c>
      <c r="AC1210" s="3">
        <f>IF(IF(AA1210&gt;0,$Q$4-$Q$3,$Q$4-Расчет!X1224)&gt;0,IF(AA1210&gt;0,$Q$4-$Q$3,$Q$4-Расчет!X1224),0)</f>
        <v>0</v>
      </c>
      <c r="AD1210" s="3">
        <f t="shared" si="150"/>
        <v>0</v>
      </c>
      <c r="AE1210" s="3">
        <f>IF(IF(AC1210&gt;0,$Q$5-$Q$4,$Q$5-Расчет!X1224)&gt;0,IF(AC1210&gt;0,$Q$5-$Q$4,$Q$5-Расчет!X1224),0)</f>
        <v>0</v>
      </c>
      <c r="AF1210" s="3">
        <f t="shared" si="151"/>
        <v>0</v>
      </c>
      <c r="AG1210" s="3">
        <f>IF(IF(AE1210&gt;0,$Q$6-$Q$5,$Q$6-Расчет!X1224)&gt;0,IF(AE1210&gt;0,$Q$6-$Q$5,$Q$6-Расчет!X1224),0)</f>
        <v>0</v>
      </c>
      <c r="AH1210" s="3">
        <f t="shared" si="152"/>
        <v>0</v>
      </c>
    </row>
    <row r="1211" spans="1:34" x14ac:dyDescent="0.25">
      <c r="A1211" s="3">
        <f>IF(Расчет!H1225='ФОРМУЛЫ!'!$B$4,Расчет!G1225*Расчет!$N$28,IF(Расчет!H1225='ФОРМУЛЫ!'!$B$5,Расчет!G1225,IF(Расчет!H1225='ФОРМУЛЫ!'!$B$6,Расчет!G1225*Расчет!$O$28,0)))</f>
        <v>0</v>
      </c>
      <c r="B1211" s="3">
        <f>A1211*Расчет!E1225</f>
        <v>0</v>
      </c>
      <c r="C1211" s="3">
        <f>IF(Расчет!J1225='ФОРМУЛЫ!'!$B$3,Расчет!G1225*Расчет!I1225/100,IF(Расчет!J1225='ФОРМУЛЫ!'!$B$4,Расчет!I1225*Расчет!$N$28,IF(Расчет!J1225='ФОРМУЛЫ!'!$B$5,Расчет!I1225,IF(Расчет!J1225='ФОРМУЛЫ!'!$B$6,Расчет!I1225*Расчет!$O$28,0))))</f>
        <v>0</v>
      </c>
      <c r="D1211" s="3">
        <f>C1211*Расчет!E1225</f>
        <v>0</v>
      </c>
      <c r="E1211" s="3">
        <f t="shared" si="145"/>
        <v>0</v>
      </c>
      <c r="F1211" s="3">
        <f>E1211*Расчет!E1225</f>
        <v>0</v>
      </c>
      <c r="G1211" s="3">
        <f>IF(Расчет!M1225="",'ФОРМУЛЫ!'!E1211*(100+Расчет!$M$28)/100,'ФОРМУЛЫ!'!E1211*(100+Расчет!M1225)/100)</f>
        <v>0</v>
      </c>
      <c r="H1211" s="7">
        <f>IF(Расчет!M1225="",ROUND(Расчет!K1225*(1+Расчет!$M$28/100),0),ROUND(Расчет!K1225*(1+Расчет!M1225/100),0))</f>
        <v>0</v>
      </c>
      <c r="I1211" s="7">
        <f>IF(Расчет!M1225="",(Расчет!$M$28+100)/100,(Расчет!M1225+100)/100)</f>
        <v>1.2</v>
      </c>
      <c r="J1211" s="5">
        <f>IF(Расчет!P1225="",IF($O$16=0,'ФОРМУЛЫ!'!H1211,ROUND(Расчет!K1225*'ФОРМУЛЫ!'!I1211+L1211,0)),Расчет!P1225)</f>
        <v>0</v>
      </c>
      <c r="K1211" s="5">
        <f>J1211*Расчет!E1225</f>
        <v>0</v>
      </c>
      <c r="L1211" s="3">
        <f>IF($O$16=0,0,$M$16*(Расчет!K1225/$O$16))</f>
        <v>0</v>
      </c>
      <c r="O1211" s="3">
        <f>IF(Расчет!P1225=0,Расчет!L1225,0)</f>
        <v>0</v>
      </c>
      <c r="P1211" s="12">
        <f t="shared" si="146"/>
        <v>0</v>
      </c>
      <c r="Q1211" s="3">
        <f>IF(Расчет!H1225='ФОРМУЛЫ!'!$B$5,'ФОРМУЛЫ!'!A1211,0)</f>
        <v>0</v>
      </c>
      <c r="R1211" s="3">
        <f>IF(Расчет!H1225='ФОРМУЛЫ!'!$B$4,'ФОРМУЛЫ!'!A1211,0)</f>
        <v>0</v>
      </c>
      <c r="S1211" s="3">
        <f>IF(Расчет!H1225='ФОРМУЛЫ!'!$B$6,'ФОРМУЛЫ!'!A1211,0)</f>
        <v>0</v>
      </c>
      <c r="T1211" s="5">
        <f>ROUND((IF(Расчет!R1225='ФОРМУЛЫ!'!$E$3,(A1211-A1211/1.18),IF(Расчет!R1225='ФОРМУЛЫ!'!$E$4,0,IF(Расчет!R1225='ФОРМУЛЫ!'!$E$5,(A1211-A1211/1.1),X))))*Расчет!E1225,2)</f>
        <v>0</v>
      </c>
      <c r="U1211" s="3">
        <f>ROUND((IF(Расчет!R1225='ФОРМУЛЫ!'!$E$3,(J1211-J1211/1.18),IF(Расчет!R1225='ФОРМУЛЫ!'!$E$4,0,IF(Расчет!R1225='ФОРМУЛЫ!'!$E$5,(J1211-J1211/1.1),X))))*Расчет!E1225,2)</f>
        <v>0</v>
      </c>
      <c r="V1211" s="3">
        <f>ROUND((J1211-J1211/1.18)*Расчет!E1225,2)</f>
        <v>0</v>
      </c>
      <c r="W1211" s="3">
        <f>ROUND(A1211*Расчет!E1225*0.21/365,2)</f>
        <v>0</v>
      </c>
      <c r="X1211" s="3">
        <f t="shared" si="147"/>
        <v>0</v>
      </c>
      <c r="Y1211" s="3">
        <f>IF(($Q$2-Расчет!X1225)&gt;0,($Q$2-Расчет!X1225),0)</f>
        <v>0</v>
      </c>
      <c r="Z1211" s="3">
        <f t="shared" si="148"/>
        <v>0</v>
      </c>
      <c r="AA1211" s="3">
        <f>IF(IF(Y1211&gt;0,$Q$3-$Q$2,$Q$3-Расчет!X1225)&gt;0,IF(Y1211&gt;0,$Q$3-$Q$2,$Q$3-Расчет!X1225),0)</f>
        <v>0</v>
      </c>
      <c r="AB1211" s="3">
        <f t="shared" si="149"/>
        <v>0</v>
      </c>
      <c r="AC1211" s="3">
        <f>IF(IF(AA1211&gt;0,$Q$4-$Q$3,$Q$4-Расчет!X1225)&gt;0,IF(AA1211&gt;0,$Q$4-$Q$3,$Q$4-Расчет!X1225),0)</f>
        <v>0</v>
      </c>
      <c r="AD1211" s="3">
        <f t="shared" si="150"/>
        <v>0</v>
      </c>
      <c r="AE1211" s="3">
        <f>IF(IF(AC1211&gt;0,$Q$5-$Q$4,$Q$5-Расчет!X1225)&gt;0,IF(AC1211&gt;0,$Q$5-$Q$4,$Q$5-Расчет!X1225),0)</f>
        <v>0</v>
      </c>
      <c r="AF1211" s="3">
        <f t="shared" si="151"/>
        <v>0</v>
      </c>
      <c r="AG1211" s="3">
        <f>IF(IF(AE1211&gt;0,$Q$6-$Q$5,$Q$6-Расчет!X1225)&gt;0,IF(AE1211&gt;0,$Q$6-$Q$5,$Q$6-Расчет!X1225),0)</f>
        <v>0</v>
      </c>
      <c r="AH1211" s="3">
        <f t="shared" si="152"/>
        <v>0</v>
      </c>
    </row>
    <row r="1212" spans="1:34" x14ac:dyDescent="0.25">
      <c r="A1212" s="3">
        <f>IF(Расчет!H1226='ФОРМУЛЫ!'!$B$4,Расчет!G1226*Расчет!$N$28,IF(Расчет!H1226='ФОРМУЛЫ!'!$B$5,Расчет!G1226,IF(Расчет!H1226='ФОРМУЛЫ!'!$B$6,Расчет!G1226*Расчет!$O$28,0)))</f>
        <v>0</v>
      </c>
      <c r="B1212" s="3">
        <f>A1212*Расчет!E1226</f>
        <v>0</v>
      </c>
      <c r="C1212" s="3">
        <f>IF(Расчет!J1226='ФОРМУЛЫ!'!$B$3,Расчет!G1226*Расчет!I1226/100,IF(Расчет!J1226='ФОРМУЛЫ!'!$B$4,Расчет!I1226*Расчет!$N$28,IF(Расчет!J1226='ФОРМУЛЫ!'!$B$5,Расчет!I1226,IF(Расчет!J1226='ФОРМУЛЫ!'!$B$6,Расчет!I1226*Расчет!$O$28,0))))</f>
        <v>0</v>
      </c>
      <c r="D1212" s="3">
        <f>C1212*Расчет!E1226</f>
        <v>0</v>
      </c>
      <c r="E1212" s="3">
        <f t="shared" si="145"/>
        <v>0</v>
      </c>
      <c r="F1212" s="3">
        <f>E1212*Расчет!E1226</f>
        <v>0</v>
      </c>
      <c r="G1212" s="3">
        <f>IF(Расчет!M1226="",'ФОРМУЛЫ!'!E1212*(100+Расчет!$M$28)/100,'ФОРМУЛЫ!'!E1212*(100+Расчет!M1226)/100)</f>
        <v>0</v>
      </c>
      <c r="H1212" s="7">
        <f>IF(Расчет!M1226="",ROUND(Расчет!K1226*(1+Расчет!$M$28/100),0),ROUND(Расчет!K1226*(1+Расчет!M1226/100),0))</f>
        <v>0</v>
      </c>
      <c r="I1212" s="7">
        <f>IF(Расчет!M1226="",(Расчет!$M$28+100)/100,(Расчет!M1226+100)/100)</f>
        <v>1.2</v>
      </c>
      <c r="J1212" s="5">
        <f>IF(Расчет!P1226="",IF($O$16=0,'ФОРМУЛЫ!'!H1212,ROUND(Расчет!K1226*'ФОРМУЛЫ!'!I1212+L1212,0)),Расчет!P1226)</f>
        <v>0</v>
      </c>
      <c r="K1212" s="5">
        <f>J1212*Расчет!E1226</f>
        <v>0</v>
      </c>
      <c r="L1212" s="3">
        <f>IF($O$16=0,0,$M$16*(Расчет!K1226/$O$16))</f>
        <v>0</v>
      </c>
      <c r="O1212" s="3">
        <f>IF(Расчет!P1226=0,Расчет!L1226,0)</f>
        <v>0</v>
      </c>
      <c r="P1212" s="12">
        <f t="shared" si="146"/>
        <v>0</v>
      </c>
      <c r="Q1212" s="3">
        <f>IF(Расчет!H1226='ФОРМУЛЫ!'!$B$5,'ФОРМУЛЫ!'!A1212,0)</f>
        <v>0</v>
      </c>
      <c r="R1212" s="3">
        <f>IF(Расчет!H1226='ФОРМУЛЫ!'!$B$4,'ФОРМУЛЫ!'!A1212,0)</f>
        <v>0</v>
      </c>
      <c r="S1212" s="3">
        <f>IF(Расчет!H1226='ФОРМУЛЫ!'!$B$6,'ФОРМУЛЫ!'!A1212,0)</f>
        <v>0</v>
      </c>
      <c r="T1212" s="5">
        <f>ROUND((IF(Расчет!R1226='ФОРМУЛЫ!'!$E$3,(A1212-A1212/1.18),IF(Расчет!R1226='ФОРМУЛЫ!'!$E$4,0,IF(Расчет!R1226='ФОРМУЛЫ!'!$E$5,(A1212-A1212/1.1),X))))*Расчет!E1226,2)</f>
        <v>0</v>
      </c>
      <c r="U1212" s="3">
        <f>ROUND((IF(Расчет!R1226='ФОРМУЛЫ!'!$E$3,(J1212-J1212/1.18),IF(Расчет!R1226='ФОРМУЛЫ!'!$E$4,0,IF(Расчет!R1226='ФОРМУЛЫ!'!$E$5,(J1212-J1212/1.1),X))))*Расчет!E1226,2)</f>
        <v>0</v>
      </c>
      <c r="V1212" s="3">
        <f>ROUND((J1212-J1212/1.18)*Расчет!E1226,2)</f>
        <v>0</v>
      </c>
      <c r="W1212" s="3">
        <f>ROUND(A1212*Расчет!E1226*0.21/365,2)</f>
        <v>0</v>
      </c>
      <c r="X1212" s="3">
        <f t="shared" si="147"/>
        <v>0</v>
      </c>
      <c r="Y1212" s="3">
        <f>IF(($Q$2-Расчет!X1226)&gt;0,($Q$2-Расчет!X1226),0)</f>
        <v>0</v>
      </c>
      <c r="Z1212" s="3">
        <f t="shared" si="148"/>
        <v>0</v>
      </c>
      <c r="AA1212" s="3">
        <f>IF(IF(Y1212&gt;0,$Q$3-$Q$2,$Q$3-Расчет!X1226)&gt;0,IF(Y1212&gt;0,$Q$3-$Q$2,$Q$3-Расчет!X1226),0)</f>
        <v>0</v>
      </c>
      <c r="AB1212" s="3">
        <f t="shared" si="149"/>
        <v>0</v>
      </c>
      <c r="AC1212" s="3">
        <f>IF(IF(AA1212&gt;0,$Q$4-$Q$3,$Q$4-Расчет!X1226)&gt;0,IF(AA1212&gt;0,$Q$4-$Q$3,$Q$4-Расчет!X1226),0)</f>
        <v>0</v>
      </c>
      <c r="AD1212" s="3">
        <f t="shared" si="150"/>
        <v>0</v>
      </c>
      <c r="AE1212" s="3">
        <f>IF(IF(AC1212&gt;0,$Q$5-$Q$4,$Q$5-Расчет!X1226)&gt;0,IF(AC1212&gt;0,$Q$5-$Q$4,$Q$5-Расчет!X1226),0)</f>
        <v>0</v>
      </c>
      <c r="AF1212" s="3">
        <f t="shared" si="151"/>
        <v>0</v>
      </c>
      <c r="AG1212" s="3">
        <f>IF(IF(AE1212&gt;0,$Q$6-$Q$5,$Q$6-Расчет!X1226)&gt;0,IF(AE1212&gt;0,$Q$6-$Q$5,$Q$6-Расчет!X1226),0)</f>
        <v>0</v>
      </c>
      <c r="AH1212" s="3">
        <f t="shared" si="152"/>
        <v>0</v>
      </c>
    </row>
    <row r="1213" spans="1:34" x14ac:dyDescent="0.25">
      <c r="A1213" s="3">
        <f>IF(Расчет!H1227='ФОРМУЛЫ!'!$B$4,Расчет!G1227*Расчет!$N$28,IF(Расчет!H1227='ФОРМУЛЫ!'!$B$5,Расчет!G1227,IF(Расчет!H1227='ФОРМУЛЫ!'!$B$6,Расчет!G1227*Расчет!$O$28,0)))</f>
        <v>0</v>
      </c>
      <c r="B1213" s="3">
        <f>A1213*Расчет!E1227</f>
        <v>0</v>
      </c>
      <c r="C1213" s="3">
        <f>IF(Расчет!J1227='ФОРМУЛЫ!'!$B$3,Расчет!G1227*Расчет!I1227/100,IF(Расчет!J1227='ФОРМУЛЫ!'!$B$4,Расчет!I1227*Расчет!$N$28,IF(Расчет!J1227='ФОРМУЛЫ!'!$B$5,Расчет!I1227,IF(Расчет!J1227='ФОРМУЛЫ!'!$B$6,Расчет!I1227*Расчет!$O$28,0))))</f>
        <v>0</v>
      </c>
      <c r="D1213" s="3">
        <f>C1213*Расчет!E1227</f>
        <v>0</v>
      </c>
      <c r="E1213" s="3">
        <f t="shared" si="145"/>
        <v>0</v>
      </c>
      <c r="F1213" s="3">
        <f>E1213*Расчет!E1227</f>
        <v>0</v>
      </c>
      <c r="G1213" s="3">
        <f>IF(Расчет!M1227="",'ФОРМУЛЫ!'!E1213*(100+Расчет!$M$28)/100,'ФОРМУЛЫ!'!E1213*(100+Расчет!M1227)/100)</f>
        <v>0</v>
      </c>
      <c r="H1213" s="7">
        <f>IF(Расчет!M1227="",ROUND(Расчет!K1227*(1+Расчет!$M$28/100),0),ROUND(Расчет!K1227*(1+Расчет!M1227/100),0))</f>
        <v>0</v>
      </c>
      <c r="I1213" s="7">
        <f>IF(Расчет!M1227="",(Расчет!$M$28+100)/100,(Расчет!M1227+100)/100)</f>
        <v>1.2</v>
      </c>
      <c r="J1213" s="5">
        <f>IF(Расчет!P1227="",IF($O$16=0,'ФОРМУЛЫ!'!H1213,ROUND(Расчет!K1227*'ФОРМУЛЫ!'!I1213+L1213,0)),Расчет!P1227)</f>
        <v>0</v>
      </c>
      <c r="K1213" s="5">
        <f>J1213*Расчет!E1227</f>
        <v>0</v>
      </c>
      <c r="L1213" s="3">
        <f>IF($O$16=0,0,$M$16*(Расчет!K1227/$O$16))</f>
        <v>0</v>
      </c>
      <c r="O1213" s="3">
        <f>IF(Расчет!P1227=0,Расчет!L1227,0)</f>
        <v>0</v>
      </c>
      <c r="P1213" s="12">
        <f t="shared" si="146"/>
        <v>0</v>
      </c>
      <c r="Q1213" s="3">
        <f>IF(Расчет!H1227='ФОРМУЛЫ!'!$B$5,'ФОРМУЛЫ!'!A1213,0)</f>
        <v>0</v>
      </c>
      <c r="R1213" s="3">
        <f>IF(Расчет!H1227='ФОРМУЛЫ!'!$B$4,'ФОРМУЛЫ!'!A1213,0)</f>
        <v>0</v>
      </c>
      <c r="S1213" s="3">
        <f>IF(Расчет!H1227='ФОРМУЛЫ!'!$B$6,'ФОРМУЛЫ!'!A1213,0)</f>
        <v>0</v>
      </c>
      <c r="T1213" s="5">
        <f>ROUND((IF(Расчет!R1227='ФОРМУЛЫ!'!$E$3,(A1213-A1213/1.18),IF(Расчет!R1227='ФОРМУЛЫ!'!$E$4,0,IF(Расчет!R1227='ФОРМУЛЫ!'!$E$5,(A1213-A1213/1.1),X))))*Расчет!E1227,2)</f>
        <v>0</v>
      </c>
      <c r="U1213" s="3">
        <f>ROUND((IF(Расчет!R1227='ФОРМУЛЫ!'!$E$3,(J1213-J1213/1.18),IF(Расчет!R1227='ФОРМУЛЫ!'!$E$4,0,IF(Расчет!R1227='ФОРМУЛЫ!'!$E$5,(J1213-J1213/1.1),X))))*Расчет!E1227,2)</f>
        <v>0</v>
      </c>
      <c r="V1213" s="3">
        <f>ROUND((J1213-J1213/1.18)*Расчет!E1227,2)</f>
        <v>0</v>
      </c>
      <c r="W1213" s="3">
        <f>ROUND(A1213*Расчет!E1227*0.21/365,2)</f>
        <v>0</v>
      </c>
      <c r="X1213" s="3">
        <f t="shared" si="147"/>
        <v>0</v>
      </c>
      <c r="Y1213" s="3">
        <f>IF(($Q$2-Расчет!X1227)&gt;0,($Q$2-Расчет!X1227),0)</f>
        <v>0</v>
      </c>
      <c r="Z1213" s="3">
        <f t="shared" si="148"/>
        <v>0</v>
      </c>
      <c r="AA1213" s="3">
        <f>IF(IF(Y1213&gt;0,$Q$3-$Q$2,$Q$3-Расчет!X1227)&gt;0,IF(Y1213&gt;0,$Q$3-$Q$2,$Q$3-Расчет!X1227),0)</f>
        <v>0</v>
      </c>
      <c r="AB1213" s="3">
        <f t="shared" si="149"/>
        <v>0</v>
      </c>
      <c r="AC1213" s="3">
        <f>IF(IF(AA1213&gt;0,$Q$4-$Q$3,$Q$4-Расчет!X1227)&gt;0,IF(AA1213&gt;0,$Q$4-$Q$3,$Q$4-Расчет!X1227),0)</f>
        <v>0</v>
      </c>
      <c r="AD1213" s="3">
        <f t="shared" si="150"/>
        <v>0</v>
      </c>
      <c r="AE1213" s="3">
        <f>IF(IF(AC1213&gt;0,$Q$5-$Q$4,$Q$5-Расчет!X1227)&gt;0,IF(AC1213&gt;0,$Q$5-$Q$4,$Q$5-Расчет!X1227),0)</f>
        <v>0</v>
      </c>
      <c r="AF1213" s="3">
        <f t="shared" si="151"/>
        <v>0</v>
      </c>
      <c r="AG1213" s="3">
        <f>IF(IF(AE1213&gt;0,$Q$6-$Q$5,$Q$6-Расчет!X1227)&gt;0,IF(AE1213&gt;0,$Q$6-$Q$5,$Q$6-Расчет!X1227),0)</f>
        <v>0</v>
      </c>
      <c r="AH1213" s="3">
        <f t="shared" si="152"/>
        <v>0</v>
      </c>
    </row>
    <row r="1214" spans="1:34" x14ac:dyDescent="0.25">
      <c r="A1214" s="3">
        <f>IF(Расчет!H1228='ФОРМУЛЫ!'!$B$4,Расчет!G1228*Расчет!$N$28,IF(Расчет!H1228='ФОРМУЛЫ!'!$B$5,Расчет!G1228,IF(Расчет!H1228='ФОРМУЛЫ!'!$B$6,Расчет!G1228*Расчет!$O$28,0)))</f>
        <v>0</v>
      </c>
      <c r="B1214" s="3">
        <f>A1214*Расчет!E1228</f>
        <v>0</v>
      </c>
      <c r="C1214" s="3">
        <f>IF(Расчет!J1228='ФОРМУЛЫ!'!$B$3,Расчет!G1228*Расчет!I1228/100,IF(Расчет!J1228='ФОРМУЛЫ!'!$B$4,Расчет!I1228*Расчет!$N$28,IF(Расчет!J1228='ФОРМУЛЫ!'!$B$5,Расчет!I1228,IF(Расчет!J1228='ФОРМУЛЫ!'!$B$6,Расчет!I1228*Расчет!$O$28,0))))</f>
        <v>0</v>
      </c>
      <c r="D1214" s="3">
        <f>C1214*Расчет!E1228</f>
        <v>0</v>
      </c>
      <c r="E1214" s="3">
        <f t="shared" si="145"/>
        <v>0</v>
      </c>
      <c r="F1214" s="3">
        <f>E1214*Расчет!E1228</f>
        <v>0</v>
      </c>
      <c r="G1214" s="3">
        <f>IF(Расчет!M1228="",'ФОРМУЛЫ!'!E1214*(100+Расчет!$M$28)/100,'ФОРМУЛЫ!'!E1214*(100+Расчет!M1228)/100)</f>
        <v>0</v>
      </c>
      <c r="H1214" s="7">
        <f>IF(Расчет!M1228="",ROUND(Расчет!K1228*(1+Расчет!$M$28/100),0),ROUND(Расчет!K1228*(1+Расчет!M1228/100),0))</f>
        <v>0</v>
      </c>
      <c r="I1214" s="7">
        <f>IF(Расчет!M1228="",(Расчет!$M$28+100)/100,(Расчет!M1228+100)/100)</f>
        <v>1.2</v>
      </c>
      <c r="J1214" s="5">
        <f>IF(Расчет!P1228="",IF($O$16=0,'ФОРМУЛЫ!'!H1214,ROUND(Расчет!K1228*'ФОРМУЛЫ!'!I1214+L1214,0)),Расчет!P1228)</f>
        <v>0</v>
      </c>
      <c r="K1214" s="5">
        <f>J1214*Расчет!E1228</f>
        <v>0</v>
      </c>
      <c r="L1214" s="3">
        <f>IF($O$16=0,0,$M$16*(Расчет!K1228/$O$16))</f>
        <v>0</v>
      </c>
      <c r="O1214" s="3">
        <f>IF(Расчет!P1228=0,Расчет!L1228,0)</f>
        <v>0</v>
      </c>
      <c r="P1214" s="12">
        <f t="shared" si="146"/>
        <v>0</v>
      </c>
      <c r="Q1214" s="3">
        <f>IF(Расчет!H1228='ФОРМУЛЫ!'!$B$5,'ФОРМУЛЫ!'!A1214,0)</f>
        <v>0</v>
      </c>
      <c r="R1214" s="3">
        <f>IF(Расчет!H1228='ФОРМУЛЫ!'!$B$4,'ФОРМУЛЫ!'!A1214,0)</f>
        <v>0</v>
      </c>
      <c r="S1214" s="3">
        <f>IF(Расчет!H1228='ФОРМУЛЫ!'!$B$6,'ФОРМУЛЫ!'!A1214,0)</f>
        <v>0</v>
      </c>
      <c r="T1214" s="5">
        <f>ROUND((IF(Расчет!R1228='ФОРМУЛЫ!'!$E$3,(A1214-A1214/1.18),IF(Расчет!R1228='ФОРМУЛЫ!'!$E$4,0,IF(Расчет!R1228='ФОРМУЛЫ!'!$E$5,(A1214-A1214/1.1),X))))*Расчет!E1228,2)</f>
        <v>0</v>
      </c>
      <c r="U1214" s="3">
        <f>ROUND((IF(Расчет!R1228='ФОРМУЛЫ!'!$E$3,(J1214-J1214/1.18),IF(Расчет!R1228='ФОРМУЛЫ!'!$E$4,0,IF(Расчет!R1228='ФОРМУЛЫ!'!$E$5,(J1214-J1214/1.1),X))))*Расчет!E1228,2)</f>
        <v>0</v>
      </c>
      <c r="V1214" s="3">
        <f>ROUND((J1214-J1214/1.18)*Расчет!E1228,2)</f>
        <v>0</v>
      </c>
      <c r="W1214" s="3">
        <f>ROUND(A1214*Расчет!E1228*0.21/365,2)</f>
        <v>0</v>
      </c>
      <c r="X1214" s="3">
        <f t="shared" si="147"/>
        <v>0</v>
      </c>
      <c r="Y1214" s="3">
        <f>IF(($Q$2-Расчет!X1228)&gt;0,($Q$2-Расчет!X1228),0)</f>
        <v>0</v>
      </c>
      <c r="Z1214" s="3">
        <f t="shared" si="148"/>
        <v>0</v>
      </c>
      <c r="AA1214" s="3">
        <f>IF(IF(Y1214&gt;0,$Q$3-$Q$2,$Q$3-Расчет!X1228)&gt;0,IF(Y1214&gt;0,$Q$3-$Q$2,$Q$3-Расчет!X1228),0)</f>
        <v>0</v>
      </c>
      <c r="AB1214" s="3">
        <f t="shared" si="149"/>
        <v>0</v>
      </c>
      <c r="AC1214" s="3">
        <f>IF(IF(AA1214&gt;0,$Q$4-$Q$3,$Q$4-Расчет!X1228)&gt;0,IF(AA1214&gt;0,$Q$4-$Q$3,$Q$4-Расчет!X1228),0)</f>
        <v>0</v>
      </c>
      <c r="AD1214" s="3">
        <f t="shared" si="150"/>
        <v>0</v>
      </c>
      <c r="AE1214" s="3">
        <f>IF(IF(AC1214&gt;0,$Q$5-$Q$4,$Q$5-Расчет!X1228)&gt;0,IF(AC1214&gt;0,$Q$5-$Q$4,$Q$5-Расчет!X1228),0)</f>
        <v>0</v>
      </c>
      <c r="AF1214" s="3">
        <f t="shared" si="151"/>
        <v>0</v>
      </c>
      <c r="AG1214" s="3">
        <f>IF(IF(AE1214&gt;0,$Q$6-$Q$5,$Q$6-Расчет!X1228)&gt;0,IF(AE1214&gt;0,$Q$6-$Q$5,$Q$6-Расчет!X1228),0)</f>
        <v>0</v>
      </c>
      <c r="AH1214" s="3">
        <f t="shared" si="152"/>
        <v>0</v>
      </c>
    </row>
    <row r="1215" spans="1:34" x14ac:dyDescent="0.25">
      <c r="A1215" s="3">
        <f>IF(Расчет!H1229='ФОРМУЛЫ!'!$B$4,Расчет!G1229*Расчет!$N$28,IF(Расчет!H1229='ФОРМУЛЫ!'!$B$5,Расчет!G1229,IF(Расчет!H1229='ФОРМУЛЫ!'!$B$6,Расчет!G1229*Расчет!$O$28,0)))</f>
        <v>0</v>
      </c>
      <c r="B1215" s="3">
        <f>A1215*Расчет!E1229</f>
        <v>0</v>
      </c>
      <c r="C1215" s="3">
        <f>IF(Расчет!J1229='ФОРМУЛЫ!'!$B$3,Расчет!G1229*Расчет!I1229/100,IF(Расчет!J1229='ФОРМУЛЫ!'!$B$4,Расчет!I1229*Расчет!$N$28,IF(Расчет!J1229='ФОРМУЛЫ!'!$B$5,Расчет!I1229,IF(Расчет!J1229='ФОРМУЛЫ!'!$B$6,Расчет!I1229*Расчет!$O$28,0))))</f>
        <v>0</v>
      </c>
      <c r="D1215" s="3">
        <f>C1215*Расчет!E1229</f>
        <v>0</v>
      </c>
      <c r="E1215" s="3">
        <f t="shared" si="145"/>
        <v>0</v>
      </c>
      <c r="F1215" s="3">
        <f>E1215*Расчет!E1229</f>
        <v>0</v>
      </c>
      <c r="G1215" s="3">
        <f>IF(Расчет!M1229="",'ФОРМУЛЫ!'!E1215*(100+Расчет!$M$28)/100,'ФОРМУЛЫ!'!E1215*(100+Расчет!M1229)/100)</f>
        <v>0</v>
      </c>
      <c r="H1215" s="7">
        <f>IF(Расчет!M1229="",ROUND(Расчет!K1229*(1+Расчет!$M$28/100),0),ROUND(Расчет!K1229*(1+Расчет!M1229/100),0))</f>
        <v>0</v>
      </c>
      <c r="I1215" s="7">
        <f>IF(Расчет!M1229="",(Расчет!$M$28+100)/100,(Расчет!M1229+100)/100)</f>
        <v>1.2</v>
      </c>
      <c r="J1215" s="5">
        <f>IF(Расчет!P1229="",IF($O$16=0,'ФОРМУЛЫ!'!H1215,ROUND(Расчет!K1229*'ФОРМУЛЫ!'!I1215+L1215,0)),Расчет!P1229)</f>
        <v>0</v>
      </c>
      <c r="K1215" s="5">
        <f>J1215*Расчет!E1229</f>
        <v>0</v>
      </c>
      <c r="L1215" s="3">
        <f>IF($O$16=0,0,$M$16*(Расчет!K1229/$O$16))</f>
        <v>0</v>
      </c>
      <c r="O1215" s="3">
        <f>IF(Расчет!P1229=0,Расчет!L1229,0)</f>
        <v>0</v>
      </c>
      <c r="P1215" s="12">
        <f t="shared" si="146"/>
        <v>0</v>
      </c>
      <c r="Q1215" s="3">
        <f>IF(Расчет!H1229='ФОРМУЛЫ!'!$B$5,'ФОРМУЛЫ!'!A1215,0)</f>
        <v>0</v>
      </c>
      <c r="R1215" s="3">
        <f>IF(Расчет!H1229='ФОРМУЛЫ!'!$B$4,'ФОРМУЛЫ!'!A1215,0)</f>
        <v>0</v>
      </c>
      <c r="S1215" s="3">
        <f>IF(Расчет!H1229='ФОРМУЛЫ!'!$B$6,'ФОРМУЛЫ!'!A1215,0)</f>
        <v>0</v>
      </c>
      <c r="T1215" s="5">
        <f>ROUND((IF(Расчет!R1229='ФОРМУЛЫ!'!$E$3,(A1215-A1215/1.18),IF(Расчет!R1229='ФОРМУЛЫ!'!$E$4,0,IF(Расчет!R1229='ФОРМУЛЫ!'!$E$5,(A1215-A1215/1.1),X))))*Расчет!E1229,2)</f>
        <v>0</v>
      </c>
      <c r="U1215" s="3">
        <f>ROUND((IF(Расчет!R1229='ФОРМУЛЫ!'!$E$3,(J1215-J1215/1.18),IF(Расчет!R1229='ФОРМУЛЫ!'!$E$4,0,IF(Расчет!R1229='ФОРМУЛЫ!'!$E$5,(J1215-J1215/1.1),X))))*Расчет!E1229,2)</f>
        <v>0</v>
      </c>
      <c r="V1215" s="3">
        <f>ROUND((J1215-J1215/1.18)*Расчет!E1229,2)</f>
        <v>0</v>
      </c>
      <c r="W1215" s="3">
        <f>ROUND(A1215*Расчет!E1229*0.21/365,2)</f>
        <v>0</v>
      </c>
      <c r="X1215" s="3">
        <f t="shared" si="147"/>
        <v>0</v>
      </c>
      <c r="Y1215" s="3">
        <f>IF(($Q$2-Расчет!X1229)&gt;0,($Q$2-Расчет!X1229),0)</f>
        <v>0</v>
      </c>
      <c r="Z1215" s="3">
        <f t="shared" si="148"/>
        <v>0</v>
      </c>
      <c r="AA1215" s="3">
        <f>IF(IF(Y1215&gt;0,$Q$3-$Q$2,$Q$3-Расчет!X1229)&gt;0,IF(Y1215&gt;0,$Q$3-$Q$2,$Q$3-Расчет!X1229),0)</f>
        <v>0</v>
      </c>
      <c r="AB1215" s="3">
        <f t="shared" si="149"/>
        <v>0</v>
      </c>
      <c r="AC1215" s="3">
        <f>IF(IF(AA1215&gt;0,$Q$4-$Q$3,$Q$4-Расчет!X1229)&gt;0,IF(AA1215&gt;0,$Q$4-$Q$3,$Q$4-Расчет!X1229),0)</f>
        <v>0</v>
      </c>
      <c r="AD1215" s="3">
        <f t="shared" si="150"/>
        <v>0</v>
      </c>
      <c r="AE1215" s="3">
        <f>IF(IF(AC1215&gt;0,$Q$5-$Q$4,$Q$5-Расчет!X1229)&gt;0,IF(AC1215&gt;0,$Q$5-$Q$4,$Q$5-Расчет!X1229),0)</f>
        <v>0</v>
      </c>
      <c r="AF1215" s="3">
        <f t="shared" si="151"/>
        <v>0</v>
      </c>
      <c r="AG1215" s="3">
        <f>IF(IF(AE1215&gt;0,$Q$6-$Q$5,$Q$6-Расчет!X1229)&gt;0,IF(AE1215&gt;0,$Q$6-$Q$5,$Q$6-Расчет!X1229),0)</f>
        <v>0</v>
      </c>
      <c r="AH1215" s="3">
        <f t="shared" si="152"/>
        <v>0</v>
      </c>
    </row>
    <row r="1216" spans="1:34" x14ac:dyDescent="0.25">
      <c r="A1216" s="3">
        <f>IF(Расчет!H1230='ФОРМУЛЫ!'!$B$4,Расчет!G1230*Расчет!$N$28,IF(Расчет!H1230='ФОРМУЛЫ!'!$B$5,Расчет!G1230,IF(Расчет!H1230='ФОРМУЛЫ!'!$B$6,Расчет!G1230*Расчет!$O$28,0)))</f>
        <v>0</v>
      </c>
      <c r="B1216" s="3">
        <f>A1216*Расчет!E1230</f>
        <v>0</v>
      </c>
      <c r="C1216" s="3">
        <f>IF(Расчет!J1230='ФОРМУЛЫ!'!$B$3,Расчет!G1230*Расчет!I1230/100,IF(Расчет!J1230='ФОРМУЛЫ!'!$B$4,Расчет!I1230*Расчет!$N$28,IF(Расчет!J1230='ФОРМУЛЫ!'!$B$5,Расчет!I1230,IF(Расчет!J1230='ФОРМУЛЫ!'!$B$6,Расчет!I1230*Расчет!$O$28,0))))</f>
        <v>0</v>
      </c>
      <c r="D1216" s="3">
        <f>C1216*Расчет!E1230</f>
        <v>0</v>
      </c>
      <c r="E1216" s="3">
        <f t="shared" si="145"/>
        <v>0</v>
      </c>
      <c r="F1216" s="3">
        <f>E1216*Расчет!E1230</f>
        <v>0</v>
      </c>
      <c r="G1216" s="3">
        <f>IF(Расчет!M1230="",'ФОРМУЛЫ!'!E1216*(100+Расчет!$M$28)/100,'ФОРМУЛЫ!'!E1216*(100+Расчет!M1230)/100)</f>
        <v>0</v>
      </c>
      <c r="H1216" s="7">
        <f>IF(Расчет!M1230="",ROUND(Расчет!K1230*(1+Расчет!$M$28/100),0),ROUND(Расчет!K1230*(1+Расчет!M1230/100),0))</f>
        <v>0</v>
      </c>
      <c r="I1216" s="7">
        <f>IF(Расчет!M1230="",(Расчет!$M$28+100)/100,(Расчет!M1230+100)/100)</f>
        <v>1.2</v>
      </c>
      <c r="J1216" s="5">
        <f>IF(Расчет!P1230="",IF($O$16=0,'ФОРМУЛЫ!'!H1216,ROUND(Расчет!K1230*'ФОРМУЛЫ!'!I1216+L1216,0)),Расчет!P1230)</f>
        <v>0</v>
      </c>
      <c r="K1216" s="5">
        <f>J1216*Расчет!E1230</f>
        <v>0</v>
      </c>
      <c r="L1216" s="3">
        <f>IF($O$16=0,0,$M$16*(Расчет!K1230/$O$16))</f>
        <v>0</v>
      </c>
      <c r="O1216" s="3">
        <f>IF(Расчет!P1230=0,Расчет!L1230,0)</f>
        <v>0</v>
      </c>
      <c r="P1216" s="12">
        <f t="shared" si="146"/>
        <v>0</v>
      </c>
      <c r="Q1216" s="3">
        <f>IF(Расчет!H1230='ФОРМУЛЫ!'!$B$5,'ФОРМУЛЫ!'!A1216,0)</f>
        <v>0</v>
      </c>
      <c r="R1216" s="3">
        <f>IF(Расчет!H1230='ФОРМУЛЫ!'!$B$4,'ФОРМУЛЫ!'!A1216,0)</f>
        <v>0</v>
      </c>
      <c r="S1216" s="3">
        <f>IF(Расчет!H1230='ФОРМУЛЫ!'!$B$6,'ФОРМУЛЫ!'!A1216,0)</f>
        <v>0</v>
      </c>
      <c r="T1216" s="5">
        <f>ROUND((IF(Расчет!R1230='ФОРМУЛЫ!'!$E$3,(A1216-A1216/1.18),IF(Расчет!R1230='ФОРМУЛЫ!'!$E$4,0,IF(Расчет!R1230='ФОРМУЛЫ!'!$E$5,(A1216-A1216/1.1),X))))*Расчет!E1230,2)</f>
        <v>0</v>
      </c>
      <c r="U1216" s="3">
        <f>ROUND((IF(Расчет!R1230='ФОРМУЛЫ!'!$E$3,(J1216-J1216/1.18),IF(Расчет!R1230='ФОРМУЛЫ!'!$E$4,0,IF(Расчет!R1230='ФОРМУЛЫ!'!$E$5,(J1216-J1216/1.1),X))))*Расчет!E1230,2)</f>
        <v>0</v>
      </c>
      <c r="V1216" s="3">
        <f>ROUND((J1216-J1216/1.18)*Расчет!E1230,2)</f>
        <v>0</v>
      </c>
      <c r="W1216" s="3">
        <f>ROUND(A1216*Расчет!E1230*0.21/365,2)</f>
        <v>0</v>
      </c>
      <c r="X1216" s="3">
        <f t="shared" si="147"/>
        <v>0</v>
      </c>
      <c r="Y1216" s="3">
        <f>IF(($Q$2-Расчет!X1230)&gt;0,($Q$2-Расчет!X1230),0)</f>
        <v>0</v>
      </c>
      <c r="Z1216" s="3">
        <f t="shared" si="148"/>
        <v>0</v>
      </c>
      <c r="AA1216" s="3">
        <f>IF(IF(Y1216&gt;0,$Q$3-$Q$2,$Q$3-Расчет!X1230)&gt;0,IF(Y1216&gt;0,$Q$3-$Q$2,$Q$3-Расчет!X1230),0)</f>
        <v>0</v>
      </c>
      <c r="AB1216" s="3">
        <f t="shared" si="149"/>
        <v>0</v>
      </c>
      <c r="AC1216" s="3">
        <f>IF(IF(AA1216&gt;0,$Q$4-$Q$3,$Q$4-Расчет!X1230)&gt;0,IF(AA1216&gt;0,$Q$4-$Q$3,$Q$4-Расчет!X1230),0)</f>
        <v>0</v>
      </c>
      <c r="AD1216" s="3">
        <f t="shared" si="150"/>
        <v>0</v>
      </c>
      <c r="AE1216" s="3">
        <f>IF(IF(AC1216&gt;0,$Q$5-$Q$4,$Q$5-Расчет!X1230)&gt;0,IF(AC1216&gt;0,$Q$5-$Q$4,$Q$5-Расчет!X1230),0)</f>
        <v>0</v>
      </c>
      <c r="AF1216" s="3">
        <f t="shared" si="151"/>
        <v>0</v>
      </c>
      <c r="AG1216" s="3">
        <f>IF(IF(AE1216&gt;0,$Q$6-$Q$5,$Q$6-Расчет!X1230)&gt;0,IF(AE1216&gt;0,$Q$6-$Q$5,$Q$6-Расчет!X1230),0)</f>
        <v>0</v>
      </c>
      <c r="AH1216" s="3">
        <f t="shared" si="152"/>
        <v>0</v>
      </c>
    </row>
    <row r="1217" spans="1:34" x14ac:dyDescent="0.25">
      <c r="A1217" s="3">
        <f>IF(Расчет!H1231='ФОРМУЛЫ!'!$B$4,Расчет!G1231*Расчет!$N$28,IF(Расчет!H1231='ФОРМУЛЫ!'!$B$5,Расчет!G1231,IF(Расчет!H1231='ФОРМУЛЫ!'!$B$6,Расчет!G1231*Расчет!$O$28,0)))</f>
        <v>0</v>
      </c>
      <c r="B1217" s="3">
        <f>A1217*Расчет!E1231</f>
        <v>0</v>
      </c>
      <c r="C1217" s="3">
        <f>IF(Расчет!J1231='ФОРМУЛЫ!'!$B$3,Расчет!G1231*Расчет!I1231/100,IF(Расчет!J1231='ФОРМУЛЫ!'!$B$4,Расчет!I1231*Расчет!$N$28,IF(Расчет!J1231='ФОРМУЛЫ!'!$B$5,Расчет!I1231,IF(Расчет!J1231='ФОРМУЛЫ!'!$B$6,Расчет!I1231*Расчет!$O$28,0))))</f>
        <v>0</v>
      </c>
      <c r="D1217" s="3">
        <f>C1217*Расчет!E1231</f>
        <v>0</v>
      </c>
      <c r="E1217" s="3">
        <f t="shared" si="145"/>
        <v>0</v>
      </c>
      <c r="F1217" s="3">
        <f>E1217*Расчет!E1231</f>
        <v>0</v>
      </c>
      <c r="G1217" s="3">
        <f>IF(Расчет!M1231="",'ФОРМУЛЫ!'!E1217*(100+Расчет!$M$28)/100,'ФОРМУЛЫ!'!E1217*(100+Расчет!M1231)/100)</f>
        <v>0</v>
      </c>
      <c r="H1217" s="7">
        <f>IF(Расчет!M1231="",ROUND(Расчет!K1231*(1+Расчет!$M$28/100),0),ROUND(Расчет!K1231*(1+Расчет!M1231/100),0))</f>
        <v>0</v>
      </c>
      <c r="I1217" s="7">
        <f>IF(Расчет!M1231="",(Расчет!$M$28+100)/100,(Расчет!M1231+100)/100)</f>
        <v>1.2</v>
      </c>
      <c r="J1217" s="5">
        <f>IF(Расчет!P1231="",IF($O$16=0,'ФОРМУЛЫ!'!H1217,ROUND(Расчет!K1231*'ФОРМУЛЫ!'!I1217+L1217,0)),Расчет!P1231)</f>
        <v>0</v>
      </c>
      <c r="K1217" s="5">
        <f>J1217*Расчет!E1231</f>
        <v>0</v>
      </c>
      <c r="L1217" s="3">
        <f>IF($O$16=0,0,$M$16*(Расчет!K1231/$O$16))</f>
        <v>0</v>
      </c>
      <c r="O1217" s="3">
        <f>IF(Расчет!P1231=0,Расчет!L1231,0)</f>
        <v>0</v>
      </c>
      <c r="P1217" s="12">
        <f t="shared" si="146"/>
        <v>0</v>
      </c>
      <c r="Q1217" s="3">
        <f>IF(Расчет!H1231='ФОРМУЛЫ!'!$B$5,'ФОРМУЛЫ!'!A1217,0)</f>
        <v>0</v>
      </c>
      <c r="R1217" s="3">
        <f>IF(Расчет!H1231='ФОРМУЛЫ!'!$B$4,'ФОРМУЛЫ!'!A1217,0)</f>
        <v>0</v>
      </c>
      <c r="S1217" s="3">
        <f>IF(Расчет!H1231='ФОРМУЛЫ!'!$B$6,'ФОРМУЛЫ!'!A1217,0)</f>
        <v>0</v>
      </c>
      <c r="T1217" s="5">
        <f>ROUND((IF(Расчет!R1231='ФОРМУЛЫ!'!$E$3,(A1217-A1217/1.18),IF(Расчет!R1231='ФОРМУЛЫ!'!$E$4,0,IF(Расчет!R1231='ФОРМУЛЫ!'!$E$5,(A1217-A1217/1.1),X))))*Расчет!E1231,2)</f>
        <v>0</v>
      </c>
      <c r="U1217" s="3">
        <f>ROUND((IF(Расчет!R1231='ФОРМУЛЫ!'!$E$3,(J1217-J1217/1.18),IF(Расчет!R1231='ФОРМУЛЫ!'!$E$4,0,IF(Расчет!R1231='ФОРМУЛЫ!'!$E$5,(J1217-J1217/1.1),X))))*Расчет!E1231,2)</f>
        <v>0</v>
      </c>
      <c r="V1217" s="3">
        <f>ROUND((J1217-J1217/1.18)*Расчет!E1231,2)</f>
        <v>0</v>
      </c>
      <c r="W1217" s="3">
        <f>ROUND(A1217*Расчет!E1231*0.21/365,2)</f>
        <v>0</v>
      </c>
      <c r="X1217" s="3">
        <f t="shared" si="147"/>
        <v>0</v>
      </c>
      <c r="Y1217" s="3">
        <f>IF(($Q$2-Расчет!X1231)&gt;0,($Q$2-Расчет!X1231),0)</f>
        <v>0</v>
      </c>
      <c r="Z1217" s="3">
        <f t="shared" si="148"/>
        <v>0</v>
      </c>
      <c r="AA1217" s="3">
        <f>IF(IF(Y1217&gt;0,$Q$3-$Q$2,$Q$3-Расчет!X1231)&gt;0,IF(Y1217&gt;0,$Q$3-$Q$2,$Q$3-Расчет!X1231),0)</f>
        <v>0</v>
      </c>
      <c r="AB1217" s="3">
        <f t="shared" si="149"/>
        <v>0</v>
      </c>
      <c r="AC1217" s="3">
        <f>IF(IF(AA1217&gt;0,$Q$4-$Q$3,$Q$4-Расчет!X1231)&gt;0,IF(AA1217&gt;0,$Q$4-$Q$3,$Q$4-Расчет!X1231),0)</f>
        <v>0</v>
      </c>
      <c r="AD1217" s="3">
        <f t="shared" si="150"/>
        <v>0</v>
      </c>
      <c r="AE1217" s="3">
        <f>IF(IF(AC1217&gt;0,$Q$5-$Q$4,$Q$5-Расчет!X1231)&gt;0,IF(AC1217&gt;0,$Q$5-$Q$4,$Q$5-Расчет!X1231),0)</f>
        <v>0</v>
      </c>
      <c r="AF1217" s="3">
        <f t="shared" si="151"/>
        <v>0</v>
      </c>
      <c r="AG1217" s="3">
        <f>IF(IF(AE1217&gt;0,$Q$6-$Q$5,$Q$6-Расчет!X1231)&gt;0,IF(AE1217&gt;0,$Q$6-$Q$5,$Q$6-Расчет!X1231),0)</f>
        <v>0</v>
      </c>
      <c r="AH1217" s="3">
        <f t="shared" si="152"/>
        <v>0</v>
      </c>
    </row>
    <row r="1218" spans="1:34" x14ac:dyDescent="0.25">
      <c r="A1218" s="3">
        <f>IF(Расчет!H1232='ФОРМУЛЫ!'!$B$4,Расчет!G1232*Расчет!$N$28,IF(Расчет!H1232='ФОРМУЛЫ!'!$B$5,Расчет!G1232,IF(Расчет!H1232='ФОРМУЛЫ!'!$B$6,Расчет!G1232*Расчет!$O$28,0)))</f>
        <v>0</v>
      </c>
      <c r="B1218" s="3">
        <f>A1218*Расчет!E1232</f>
        <v>0</v>
      </c>
      <c r="C1218" s="3">
        <f>IF(Расчет!J1232='ФОРМУЛЫ!'!$B$3,Расчет!G1232*Расчет!I1232/100,IF(Расчет!J1232='ФОРМУЛЫ!'!$B$4,Расчет!I1232*Расчет!$N$28,IF(Расчет!J1232='ФОРМУЛЫ!'!$B$5,Расчет!I1232,IF(Расчет!J1232='ФОРМУЛЫ!'!$B$6,Расчет!I1232*Расчет!$O$28,0))))</f>
        <v>0</v>
      </c>
      <c r="D1218" s="3">
        <f>C1218*Расчет!E1232</f>
        <v>0</v>
      </c>
      <c r="E1218" s="3">
        <f t="shared" si="145"/>
        <v>0</v>
      </c>
      <c r="F1218" s="3">
        <f>E1218*Расчет!E1232</f>
        <v>0</v>
      </c>
      <c r="G1218" s="3">
        <f>IF(Расчет!M1232="",'ФОРМУЛЫ!'!E1218*(100+Расчет!$M$28)/100,'ФОРМУЛЫ!'!E1218*(100+Расчет!M1232)/100)</f>
        <v>0</v>
      </c>
      <c r="H1218" s="7">
        <f>IF(Расчет!M1232="",ROUND(Расчет!K1232*(1+Расчет!$M$28/100),0),ROUND(Расчет!K1232*(1+Расчет!M1232/100),0))</f>
        <v>0</v>
      </c>
      <c r="I1218" s="7">
        <f>IF(Расчет!M1232="",(Расчет!$M$28+100)/100,(Расчет!M1232+100)/100)</f>
        <v>1.2</v>
      </c>
      <c r="J1218" s="5">
        <f>IF(Расчет!P1232="",IF($O$16=0,'ФОРМУЛЫ!'!H1218,ROUND(Расчет!K1232*'ФОРМУЛЫ!'!I1218+L1218,0)),Расчет!P1232)</f>
        <v>0</v>
      </c>
      <c r="K1218" s="5">
        <f>J1218*Расчет!E1232</f>
        <v>0</v>
      </c>
      <c r="L1218" s="3">
        <f>IF($O$16=0,0,$M$16*(Расчет!K1232/$O$16))</f>
        <v>0</v>
      </c>
      <c r="O1218" s="3">
        <f>IF(Расчет!P1232=0,Расчет!L1232,0)</f>
        <v>0</v>
      </c>
      <c r="P1218" s="12">
        <f t="shared" si="146"/>
        <v>0</v>
      </c>
      <c r="Q1218" s="3">
        <f>IF(Расчет!H1232='ФОРМУЛЫ!'!$B$5,'ФОРМУЛЫ!'!A1218,0)</f>
        <v>0</v>
      </c>
      <c r="R1218" s="3">
        <f>IF(Расчет!H1232='ФОРМУЛЫ!'!$B$4,'ФОРМУЛЫ!'!A1218,0)</f>
        <v>0</v>
      </c>
      <c r="S1218" s="3">
        <f>IF(Расчет!H1232='ФОРМУЛЫ!'!$B$6,'ФОРМУЛЫ!'!A1218,0)</f>
        <v>0</v>
      </c>
      <c r="T1218" s="5">
        <f>ROUND((IF(Расчет!R1232='ФОРМУЛЫ!'!$E$3,(A1218-A1218/1.18),IF(Расчет!R1232='ФОРМУЛЫ!'!$E$4,0,IF(Расчет!R1232='ФОРМУЛЫ!'!$E$5,(A1218-A1218/1.1),X))))*Расчет!E1232,2)</f>
        <v>0</v>
      </c>
      <c r="U1218" s="3">
        <f>ROUND((IF(Расчет!R1232='ФОРМУЛЫ!'!$E$3,(J1218-J1218/1.18),IF(Расчет!R1232='ФОРМУЛЫ!'!$E$4,0,IF(Расчет!R1232='ФОРМУЛЫ!'!$E$5,(J1218-J1218/1.1),X))))*Расчет!E1232,2)</f>
        <v>0</v>
      </c>
      <c r="V1218" s="3">
        <f>ROUND((J1218-J1218/1.18)*Расчет!E1232,2)</f>
        <v>0</v>
      </c>
      <c r="W1218" s="3">
        <f>ROUND(A1218*Расчет!E1232*0.21/365,2)</f>
        <v>0</v>
      </c>
      <c r="X1218" s="3">
        <f t="shared" si="147"/>
        <v>0</v>
      </c>
      <c r="Y1218" s="3">
        <f>IF(($Q$2-Расчет!X1232)&gt;0,($Q$2-Расчет!X1232),0)</f>
        <v>0</v>
      </c>
      <c r="Z1218" s="3">
        <f t="shared" si="148"/>
        <v>0</v>
      </c>
      <c r="AA1218" s="3">
        <f>IF(IF(Y1218&gt;0,$Q$3-$Q$2,$Q$3-Расчет!X1232)&gt;0,IF(Y1218&gt;0,$Q$3-$Q$2,$Q$3-Расчет!X1232),0)</f>
        <v>0</v>
      </c>
      <c r="AB1218" s="3">
        <f t="shared" si="149"/>
        <v>0</v>
      </c>
      <c r="AC1218" s="3">
        <f>IF(IF(AA1218&gt;0,$Q$4-$Q$3,$Q$4-Расчет!X1232)&gt;0,IF(AA1218&gt;0,$Q$4-$Q$3,$Q$4-Расчет!X1232),0)</f>
        <v>0</v>
      </c>
      <c r="AD1218" s="3">
        <f t="shared" si="150"/>
        <v>0</v>
      </c>
      <c r="AE1218" s="3">
        <f>IF(IF(AC1218&gt;0,$Q$5-$Q$4,$Q$5-Расчет!X1232)&gt;0,IF(AC1218&gt;0,$Q$5-$Q$4,$Q$5-Расчет!X1232),0)</f>
        <v>0</v>
      </c>
      <c r="AF1218" s="3">
        <f t="shared" si="151"/>
        <v>0</v>
      </c>
      <c r="AG1218" s="3">
        <f>IF(IF(AE1218&gt;0,$Q$6-$Q$5,$Q$6-Расчет!X1232)&gt;0,IF(AE1218&gt;0,$Q$6-$Q$5,$Q$6-Расчет!X1232),0)</f>
        <v>0</v>
      </c>
      <c r="AH1218" s="3">
        <f t="shared" si="152"/>
        <v>0</v>
      </c>
    </row>
    <row r="1219" spans="1:34" x14ac:dyDescent="0.25">
      <c r="A1219" s="3">
        <f>IF(Расчет!H1233='ФОРМУЛЫ!'!$B$4,Расчет!G1233*Расчет!$N$28,IF(Расчет!H1233='ФОРМУЛЫ!'!$B$5,Расчет!G1233,IF(Расчет!H1233='ФОРМУЛЫ!'!$B$6,Расчет!G1233*Расчет!$O$28,0)))</f>
        <v>0</v>
      </c>
      <c r="B1219" s="3">
        <f>A1219*Расчет!E1233</f>
        <v>0</v>
      </c>
      <c r="C1219" s="3">
        <f>IF(Расчет!J1233='ФОРМУЛЫ!'!$B$3,Расчет!G1233*Расчет!I1233/100,IF(Расчет!J1233='ФОРМУЛЫ!'!$B$4,Расчет!I1233*Расчет!$N$28,IF(Расчет!J1233='ФОРМУЛЫ!'!$B$5,Расчет!I1233,IF(Расчет!J1233='ФОРМУЛЫ!'!$B$6,Расчет!I1233*Расчет!$O$28,0))))</f>
        <v>0</v>
      </c>
      <c r="D1219" s="3">
        <f>C1219*Расчет!E1233</f>
        <v>0</v>
      </c>
      <c r="E1219" s="3">
        <f t="shared" si="145"/>
        <v>0</v>
      </c>
      <c r="F1219" s="3">
        <f>E1219*Расчет!E1233</f>
        <v>0</v>
      </c>
      <c r="G1219" s="3">
        <f>IF(Расчет!M1233="",'ФОРМУЛЫ!'!E1219*(100+Расчет!$M$28)/100,'ФОРМУЛЫ!'!E1219*(100+Расчет!M1233)/100)</f>
        <v>0</v>
      </c>
      <c r="H1219" s="7">
        <f>IF(Расчет!M1233="",ROUND(Расчет!K1233*(1+Расчет!$M$28/100),0),ROUND(Расчет!K1233*(1+Расчет!M1233/100),0))</f>
        <v>0</v>
      </c>
      <c r="I1219" s="7">
        <f>IF(Расчет!M1233="",(Расчет!$M$28+100)/100,(Расчет!M1233+100)/100)</f>
        <v>1.2</v>
      </c>
      <c r="J1219" s="5">
        <f>IF(Расчет!P1233="",IF($O$16=0,'ФОРМУЛЫ!'!H1219,ROUND(Расчет!K1233*'ФОРМУЛЫ!'!I1219+L1219,0)),Расчет!P1233)</f>
        <v>0</v>
      </c>
      <c r="K1219" s="5">
        <f>J1219*Расчет!E1233</f>
        <v>0</v>
      </c>
      <c r="L1219" s="3">
        <f>IF($O$16=0,0,$M$16*(Расчет!K1233/$O$16))</f>
        <v>0</v>
      </c>
      <c r="O1219" s="3">
        <f>IF(Расчет!P1233=0,Расчет!L1233,0)</f>
        <v>0</v>
      </c>
      <c r="P1219" s="12">
        <f t="shared" si="146"/>
        <v>0</v>
      </c>
      <c r="Q1219" s="3">
        <f>IF(Расчет!H1233='ФОРМУЛЫ!'!$B$5,'ФОРМУЛЫ!'!A1219,0)</f>
        <v>0</v>
      </c>
      <c r="R1219" s="3">
        <f>IF(Расчет!H1233='ФОРМУЛЫ!'!$B$4,'ФОРМУЛЫ!'!A1219,0)</f>
        <v>0</v>
      </c>
      <c r="S1219" s="3">
        <f>IF(Расчет!H1233='ФОРМУЛЫ!'!$B$6,'ФОРМУЛЫ!'!A1219,0)</f>
        <v>0</v>
      </c>
      <c r="T1219" s="5">
        <f>ROUND((IF(Расчет!R1233='ФОРМУЛЫ!'!$E$3,(A1219-A1219/1.18),IF(Расчет!R1233='ФОРМУЛЫ!'!$E$4,0,IF(Расчет!R1233='ФОРМУЛЫ!'!$E$5,(A1219-A1219/1.1),X))))*Расчет!E1233,2)</f>
        <v>0</v>
      </c>
      <c r="U1219" s="3">
        <f>ROUND((IF(Расчет!R1233='ФОРМУЛЫ!'!$E$3,(J1219-J1219/1.18),IF(Расчет!R1233='ФОРМУЛЫ!'!$E$4,0,IF(Расчет!R1233='ФОРМУЛЫ!'!$E$5,(J1219-J1219/1.1),X))))*Расчет!E1233,2)</f>
        <v>0</v>
      </c>
      <c r="V1219" s="3">
        <f>ROUND((J1219-J1219/1.18)*Расчет!E1233,2)</f>
        <v>0</v>
      </c>
      <c r="W1219" s="3">
        <f>ROUND(A1219*Расчет!E1233*0.21/365,2)</f>
        <v>0</v>
      </c>
      <c r="X1219" s="3">
        <f t="shared" si="147"/>
        <v>0</v>
      </c>
      <c r="Y1219" s="3">
        <f>IF(($Q$2-Расчет!X1233)&gt;0,($Q$2-Расчет!X1233),0)</f>
        <v>0</v>
      </c>
      <c r="Z1219" s="3">
        <f t="shared" si="148"/>
        <v>0</v>
      </c>
      <c r="AA1219" s="3">
        <f>IF(IF(Y1219&gt;0,$Q$3-$Q$2,$Q$3-Расчет!X1233)&gt;0,IF(Y1219&gt;0,$Q$3-$Q$2,$Q$3-Расчет!X1233),0)</f>
        <v>0</v>
      </c>
      <c r="AB1219" s="3">
        <f t="shared" si="149"/>
        <v>0</v>
      </c>
      <c r="AC1219" s="3">
        <f>IF(IF(AA1219&gt;0,$Q$4-$Q$3,$Q$4-Расчет!X1233)&gt;0,IF(AA1219&gt;0,$Q$4-$Q$3,$Q$4-Расчет!X1233),0)</f>
        <v>0</v>
      </c>
      <c r="AD1219" s="3">
        <f t="shared" si="150"/>
        <v>0</v>
      </c>
      <c r="AE1219" s="3">
        <f>IF(IF(AC1219&gt;0,$Q$5-$Q$4,$Q$5-Расчет!X1233)&gt;0,IF(AC1219&gt;0,$Q$5-$Q$4,$Q$5-Расчет!X1233),0)</f>
        <v>0</v>
      </c>
      <c r="AF1219" s="3">
        <f t="shared" si="151"/>
        <v>0</v>
      </c>
      <c r="AG1219" s="3">
        <f>IF(IF(AE1219&gt;0,$Q$6-$Q$5,$Q$6-Расчет!X1233)&gt;0,IF(AE1219&gt;0,$Q$6-$Q$5,$Q$6-Расчет!X1233),0)</f>
        <v>0</v>
      </c>
      <c r="AH1219" s="3">
        <f t="shared" si="152"/>
        <v>0</v>
      </c>
    </row>
    <row r="1220" spans="1:34" x14ac:dyDescent="0.25">
      <c r="A1220" s="3">
        <f>IF(Расчет!H1234='ФОРМУЛЫ!'!$B$4,Расчет!G1234*Расчет!$N$28,IF(Расчет!H1234='ФОРМУЛЫ!'!$B$5,Расчет!G1234,IF(Расчет!H1234='ФОРМУЛЫ!'!$B$6,Расчет!G1234*Расчет!$O$28,0)))</f>
        <v>0</v>
      </c>
      <c r="B1220" s="3">
        <f>A1220*Расчет!E1234</f>
        <v>0</v>
      </c>
      <c r="C1220" s="3">
        <f>IF(Расчет!J1234='ФОРМУЛЫ!'!$B$3,Расчет!G1234*Расчет!I1234/100,IF(Расчет!J1234='ФОРМУЛЫ!'!$B$4,Расчет!I1234*Расчет!$N$28,IF(Расчет!J1234='ФОРМУЛЫ!'!$B$5,Расчет!I1234,IF(Расчет!J1234='ФОРМУЛЫ!'!$B$6,Расчет!I1234*Расчет!$O$28,0))))</f>
        <v>0</v>
      </c>
      <c r="D1220" s="3">
        <f>C1220*Расчет!E1234</f>
        <v>0</v>
      </c>
      <c r="E1220" s="3">
        <f t="shared" si="145"/>
        <v>0</v>
      </c>
      <c r="F1220" s="3">
        <f>E1220*Расчет!E1234</f>
        <v>0</v>
      </c>
      <c r="G1220" s="3">
        <f>IF(Расчет!M1234="",'ФОРМУЛЫ!'!E1220*(100+Расчет!$M$28)/100,'ФОРМУЛЫ!'!E1220*(100+Расчет!M1234)/100)</f>
        <v>0</v>
      </c>
      <c r="H1220" s="7">
        <f>IF(Расчет!M1234="",ROUND(Расчет!K1234*(1+Расчет!$M$28/100),0),ROUND(Расчет!K1234*(1+Расчет!M1234/100),0))</f>
        <v>0</v>
      </c>
      <c r="I1220" s="7">
        <f>IF(Расчет!M1234="",(Расчет!$M$28+100)/100,(Расчет!M1234+100)/100)</f>
        <v>1.2</v>
      </c>
      <c r="J1220" s="5">
        <f>IF(Расчет!P1234="",IF($O$16=0,'ФОРМУЛЫ!'!H1220,ROUND(Расчет!K1234*'ФОРМУЛЫ!'!I1220+L1220,0)),Расчет!P1234)</f>
        <v>0</v>
      </c>
      <c r="K1220" s="5">
        <f>J1220*Расчет!E1234</f>
        <v>0</v>
      </c>
      <c r="L1220" s="3">
        <f>IF($O$16=0,0,$M$16*(Расчет!K1234/$O$16))</f>
        <v>0</v>
      </c>
      <c r="O1220" s="3">
        <f>IF(Расчет!P1234=0,Расчет!L1234,0)</f>
        <v>0</v>
      </c>
      <c r="P1220" s="12">
        <f t="shared" si="146"/>
        <v>0</v>
      </c>
      <c r="Q1220" s="3">
        <f>IF(Расчет!H1234='ФОРМУЛЫ!'!$B$5,'ФОРМУЛЫ!'!A1220,0)</f>
        <v>0</v>
      </c>
      <c r="R1220" s="3">
        <f>IF(Расчет!H1234='ФОРМУЛЫ!'!$B$4,'ФОРМУЛЫ!'!A1220,0)</f>
        <v>0</v>
      </c>
      <c r="S1220" s="3">
        <f>IF(Расчет!H1234='ФОРМУЛЫ!'!$B$6,'ФОРМУЛЫ!'!A1220,0)</f>
        <v>0</v>
      </c>
      <c r="T1220" s="5">
        <f>ROUND((IF(Расчет!R1234='ФОРМУЛЫ!'!$E$3,(A1220-A1220/1.18),IF(Расчет!R1234='ФОРМУЛЫ!'!$E$4,0,IF(Расчет!R1234='ФОРМУЛЫ!'!$E$5,(A1220-A1220/1.1),X))))*Расчет!E1234,2)</f>
        <v>0</v>
      </c>
      <c r="U1220" s="3">
        <f>ROUND((IF(Расчет!R1234='ФОРМУЛЫ!'!$E$3,(J1220-J1220/1.18),IF(Расчет!R1234='ФОРМУЛЫ!'!$E$4,0,IF(Расчет!R1234='ФОРМУЛЫ!'!$E$5,(J1220-J1220/1.1),X))))*Расчет!E1234,2)</f>
        <v>0</v>
      </c>
      <c r="V1220" s="3">
        <f>ROUND((J1220-J1220/1.18)*Расчет!E1234,2)</f>
        <v>0</v>
      </c>
      <c r="W1220" s="3">
        <f>ROUND(A1220*Расчет!E1234*0.21/365,2)</f>
        <v>0</v>
      </c>
      <c r="X1220" s="3">
        <f t="shared" si="147"/>
        <v>0</v>
      </c>
      <c r="Y1220" s="3">
        <f>IF(($Q$2-Расчет!X1234)&gt;0,($Q$2-Расчет!X1234),0)</f>
        <v>0</v>
      </c>
      <c r="Z1220" s="3">
        <f t="shared" si="148"/>
        <v>0</v>
      </c>
      <c r="AA1220" s="3">
        <f>IF(IF(Y1220&gt;0,$Q$3-$Q$2,$Q$3-Расчет!X1234)&gt;0,IF(Y1220&gt;0,$Q$3-$Q$2,$Q$3-Расчет!X1234),0)</f>
        <v>0</v>
      </c>
      <c r="AB1220" s="3">
        <f t="shared" si="149"/>
        <v>0</v>
      </c>
      <c r="AC1220" s="3">
        <f>IF(IF(AA1220&gt;0,$Q$4-$Q$3,$Q$4-Расчет!X1234)&gt;0,IF(AA1220&gt;0,$Q$4-$Q$3,$Q$4-Расчет!X1234),0)</f>
        <v>0</v>
      </c>
      <c r="AD1220" s="3">
        <f t="shared" si="150"/>
        <v>0</v>
      </c>
      <c r="AE1220" s="3">
        <f>IF(IF(AC1220&gt;0,$Q$5-$Q$4,$Q$5-Расчет!X1234)&gt;0,IF(AC1220&gt;0,$Q$5-$Q$4,$Q$5-Расчет!X1234),0)</f>
        <v>0</v>
      </c>
      <c r="AF1220" s="3">
        <f t="shared" si="151"/>
        <v>0</v>
      </c>
      <c r="AG1220" s="3">
        <f>IF(IF(AE1220&gt;0,$Q$6-$Q$5,$Q$6-Расчет!X1234)&gt;0,IF(AE1220&gt;0,$Q$6-$Q$5,$Q$6-Расчет!X1234),0)</f>
        <v>0</v>
      </c>
      <c r="AH1220" s="3">
        <f t="shared" si="152"/>
        <v>0</v>
      </c>
    </row>
    <row r="1221" spans="1:34" x14ac:dyDescent="0.25">
      <c r="A1221" s="3">
        <f>IF(Расчет!H1235='ФОРМУЛЫ!'!$B$4,Расчет!G1235*Расчет!$N$28,IF(Расчет!H1235='ФОРМУЛЫ!'!$B$5,Расчет!G1235,IF(Расчет!H1235='ФОРМУЛЫ!'!$B$6,Расчет!G1235*Расчет!$O$28,0)))</f>
        <v>0</v>
      </c>
      <c r="B1221" s="3">
        <f>A1221*Расчет!E1235</f>
        <v>0</v>
      </c>
      <c r="C1221" s="3">
        <f>IF(Расчет!J1235='ФОРМУЛЫ!'!$B$3,Расчет!G1235*Расчет!I1235/100,IF(Расчет!J1235='ФОРМУЛЫ!'!$B$4,Расчет!I1235*Расчет!$N$28,IF(Расчет!J1235='ФОРМУЛЫ!'!$B$5,Расчет!I1235,IF(Расчет!J1235='ФОРМУЛЫ!'!$B$6,Расчет!I1235*Расчет!$O$28,0))))</f>
        <v>0</v>
      </c>
      <c r="D1221" s="3">
        <f>C1221*Расчет!E1235</f>
        <v>0</v>
      </c>
      <c r="E1221" s="3">
        <f t="shared" si="145"/>
        <v>0</v>
      </c>
      <c r="F1221" s="3">
        <f>E1221*Расчет!E1235</f>
        <v>0</v>
      </c>
      <c r="G1221" s="3">
        <f>IF(Расчет!M1235="",'ФОРМУЛЫ!'!E1221*(100+Расчет!$M$28)/100,'ФОРМУЛЫ!'!E1221*(100+Расчет!M1235)/100)</f>
        <v>0</v>
      </c>
      <c r="H1221" s="7">
        <f>IF(Расчет!M1235="",ROUND(Расчет!K1235*(1+Расчет!$M$28/100),0),ROUND(Расчет!K1235*(1+Расчет!M1235/100),0))</f>
        <v>0</v>
      </c>
      <c r="I1221" s="7">
        <f>IF(Расчет!M1235="",(Расчет!$M$28+100)/100,(Расчет!M1235+100)/100)</f>
        <v>1.2</v>
      </c>
      <c r="J1221" s="5">
        <f>IF(Расчет!P1235="",IF($O$16=0,'ФОРМУЛЫ!'!H1221,ROUND(Расчет!K1235*'ФОРМУЛЫ!'!I1221+L1221,0)),Расчет!P1235)</f>
        <v>0</v>
      </c>
      <c r="K1221" s="5">
        <f>J1221*Расчет!E1235</f>
        <v>0</v>
      </c>
      <c r="L1221" s="3">
        <f>IF($O$16=0,0,$M$16*(Расчет!K1235/$O$16))</f>
        <v>0</v>
      </c>
      <c r="O1221" s="3">
        <f>IF(Расчет!P1235=0,Расчет!L1235,0)</f>
        <v>0</v>
      </c>
      <c r="P1221" s="12">
        <f t="shared" si="146"/>
        <v>0</v>
      </c>
      <c r="Q1221" s="3">
        <f>IF(Расчет!H1235='ФОРМУЛЫ!'!$B$5,'ФОРМУЛЫ!'!A1221,0)</f>
        <v>0</v>
      </c>
      <c r="R1221" s="3">
        <f>IF(Расчет!H1235='ФОРМУЛЫ!'!$B$4,'ФОРМУЛЫ!'!A1221,0)</f>
        <v>0</v>
      </c>
      <c r="S1221" s="3">
        <f>IF(Расчет!H1235='ФОРМУЛЫ!'!$B$6,'ФОРМУЛЫ!'!A1221,0)</f>
        <v>0</v>
      </c>
      <c r="T1221" s="5">
        <f>ROUND((IF(Расчет!R1235='ФОРМУЛЫ!'!$E$3,(A1221-A1221/1.18),IF(Расчет!R1235='ФОРМУЛЫ!'!$E$4,0,IF(Расчет!R1235='ФОРМУЛЫ!'!$E$5,(A1221-A1221/1.1),X))))*Расчет!E1235,2)</f>
        <v>0</v>
      </c>
      <c r="U1221" s="3">
        <f>ROUND((IF(Расчет!R1235='ФОРМУЛЫ!'!$E$3,(J1221-J1221/1.18),IF(Расчет!R1235='ФОРМУЛЫ!'!$E$4,0,IF(Расчет!R1235='ФОРМУЛЫ!'!$E$5,(J1221-J1221/1.1),X))))*Расчет!E1235,2)</f>
        <v>0</v>
      </c>
      <c r="V1221" s="3">
        <f>ROUND((J1221-J1221/1.18)*Расчет!E1235,2)</f>
        <v>0</v>
      </c>
      <c r="W1221" s="3">
        <f>ROUND(A1221*Расчет!E1235*0.21/365,2)</f>
        <v>0</v>
      </c>
      <c r="X1221" s="3">
        <f t="shared" si="147"/>
        <v>0</v>
      </c>
      <c r="Y1221" s="3">
        <f>IF(($Q$2-Расчет!X1235)&gt;0,($Q$2-Расчет!X1235),0)</f>
        <v>0</v>
      </c>
      <c r="Z1221" s="3">
        <f t="shared" si="148"/>
        <v>0</v>
      </c>
      <c r="AA1221" s="3">
        <f>IF(IF(Y1221&gt;0,$Q$3-$Q$2,$Q$3-Расчет!X1235)&gt;0,IF(Y1221&gt;0,$Q$3-$Q$2,$Q$3-Расчет!X1235),0)</f>
        <v>0</v>
      </c>
      <c r="AB1221" s="3">
        <f t="shared" si="149"/>
        <v>0</v>
      </c>
      <c r="AC1221" s="3">
        <f>IF(IF(AA1221&gt;0,$Q$4-$Q$3,$Q$4-Расчет!X1235)&gt;0,IF(AA1221&gt;0,$Q$4-$Q$3,$Q$4-Расчет!X1235),0)</f>
        <v>0</v>
      </c>
      <c r="AD1221" s="3">
        <f t="shared" si="150"/>
        <v>0</v>
      </c>
      <c r="AE1221" s="3">
        <f>IF(IF(AC1221&gt;0,$Q$5-$Q$4,$Q$5-Расчет!X1235)&gt;0,IF(AC1221&gt;0,$Q$5-$Q$4,$Q$5-Расчет!X1235),0)</f>
        <v>0</v>
      </c>
      <c r="AF1221" s="3">
        <f t="shared" si="151"/>
        <v>0</v>
      </c>
      <c r="AG1221" s="3">
        <f>IF(IF(AE1221&gt;0,$Q$6-$Q$5,$Q$6-Расчет!X1235)&gt;0,IF(AE1221&gt;0,$Q$6-$Q$5,$Q$6-Расчет!X1235),0)</f>
        <v>0</v>
      </c>
      <c r="AH1221" s="3">
        <f t="shared" si="152"/>
        <v>0</v>
      </c>
    </row>
    <row r="1222" spans="1:34" x14ac:dyDescent="0.25">
      <c r="A1222" s="3">
        <f>IF(Расчет!H1236='ФОРМУЛЫ!'!$B$4,Расчет!G1236*Расчет!$N$28,IF(Расчет!H1236='ФОРМУЛЫ!'!$B$5,Расчет!G1236,IF(Расчет!H1236='ФОРМУЛЫ!'!$B$6,Расчет!G1236*Расчет!$O$28,0)))</f>
        <v>0</v>
      </c>
      <c r="B1222" s="3">
        <f>A1222*Расчет!E1236</f>
        <v>0</v>
      </c>
      <c r="C1222" s="3">
        <f>IF(Расчет!J1236='ФОРМУЛЫ!'!$B$3,Расчет!G1236*Расчет!I1236/100,IF(Расчет!J1236='ФОРМУЛЫ!'!$B$4,Расчет!I1236*Расчет!$N$28,IF(Расчет!J1236='ФОРМУЛЫ!'!$B$5,Расчет!I1236,IF(Расчет!J1236='ФОРМУЛЫ!'!$B$6,Расчет!I1236*Расчет!$O$28,0))))</f>
        <v>0</v>
      </c>
      <c r="D1222" s="3">
        <f>C1222*Расчет!E1236</f>
        <v>0</v>
      </c>
      <c r="E1222" s="3">
        <f t="shared" si="145"/>
        <v>0</v>
      </c>
      <c r="F1222" s="3">
        <f>E1222*Расчет!E1236</f>
        <v>0</v>
      </c>
      <c r="G1222" s="3">
        <f>IF(Расчет!M1236="",'ФОРМУЛЫ!'!E1222*(100+Расчет!$M$28)/100,'ФОРМУЛЫ!'!E1222*(100+Расчет!M1236)/100)</f>
        <v>0</v>
      </c>
      <c r="H1222" s="7">
        <f>IF(Расчет!M1236="",ROUND(Расчет!K1236*(1+Расчет!$M$28/100),0),ROUND(Расчет!K1236*(1+Расчет!M1236/100),0))</f>
        <v>0</v>
      </c>
      <c r="I1222" s="7">
        <f>IF(Расчет!M1236="",(Расчет!$M$28+100)/100,(Расчет!M1236+100)/100)</f>
        <v>1.2</v>
      </c>
      <c r="J1222" s="5">
        <f>IF(Расчет!P1236="",IF($O$16=0,'ФОРМУЛЫ!'!H1222,ROUND(Расчет!K1236*'ФОРМУЛЫ!'!I1222+L1222,0)),Расчет!P1236)</f>
        <v>0</v>
      </c>
      <c r="K1222" s="5">
        <f>J1222*Расчет!E1236</f>
        <v>0</v>
      </c>
      <c r="L1222" s="3">
        <f>IF($O$16=0,0,$M$16*(Расчет!K1236/$O$16))</f>
        <v>0</v>
      </c>
      <c r="O1222" s="3">
        <f>IF(Расчет!P1236=0,Расчет!L1236,0)</f>
        <v>0</v>
      </c>
      <c r="P1222" s="12">
        <f t="shared" si="146"/>
        <v>0</v>
      </c>
      <c r="Q1222" s="3">
        <f>IF(Расчет!H1236='ФОРМУЛЫ!'!$B$5,'ФОРМУЛЫ!'!A1222,0)</f>
        <v>0</v>
      </c>
      <c r="R1222" s="3">
        <f>IF(Расчет!H1236='ФОРМУЛЫ!'!$B$4,'ФОРМУЛЫ!'!A1222,0)</f>
        <v>0</v>
      </c>
      <c r="S1222" s="3">
        <f>IF(Расчет!H1236='ФОРМУЛЫ!'!$B$6,'ФОРМУЛЫ!'!A1222,0)</f>
        <v>0</v>
      </c>
      <c r="T1222" s="5">
        <f>ROUND((IF(Расчет!R1236='ФОРМУЛЫ!'!$E$3,(A1222-A1222/1.18),IF(Расчет!R1236='ФОРМУЛЫ!'!$E$4,0,IF(Расчет!R1236='ФОРМУЛЫ!'!$E$5,(A1222-A1222/1.1),X))))*Расчет!E1236,2)</f>
        <v>0</v>
      </c>
      <c r="U1222" s="3">
        <f>ROUND((IF(Расчет!R1236='ФОРМУЛЫ!'!$E$3,(J1222-J1222/1.18),IF(Расчет!R1236='ФОРМУЛЫ!'!$E$4,0,IF(Расчет!R1236='ФОРМУЛЫ!'!$E$5,(J1222-J1222/1.1),X))))*Расчет!E1236,2)</f>
        <v>0</v>
      </c>
      <c r="V1222" s="3">
        <f>ROUND((J1222-J1222/1.18)*Расчет!E1236,2)</f>
        <v>0</v>
      </c>
      <c r="W1222" s="3">
        <f>ROUND(A1222*Расчет!E1236*0.21/365,2)</f>
        <v>0</v>
      </c>
      <c r="X1222" s="3">
        <f t="shared" si="147"/>
        <v>0</v>
      </c>
      <c r="Y1222" s="3">
        <f>IF(($Q$2-Расчет!X1236)&gt;0,($Q$2-Расчет!X1236),0)</f>
        <v>0</v>
      </c>
      <c r="Z1222" s="3">
        <f t="shared" si="148"/>
        <v>0</v>
      </c>
      <c r="AA1222" s="3">
        <f>IF(IF(Y1222&gt;0,$Q$3-$Q$2,$Q$3-Расчет!X1236)&gt;0,IF(Y1222&gt;0,$Q$3-$Q$2,$Q$3-Расчет!X1236),0)</f>
        <v>0</v>
      </c>
      <c r="AB1222" s="3">
        <f t="shared" si="149"/>
        <v>0</v>
      </c>
      <c r="AC1222" s="3">
        <f>IF(IF(AA1222&gt;0,$Q$4-$Q$3,$Q$4-Расчет!X1236)&gt;0,IF(AA1222&gt;0,$Q$4-$Q$3,$Q$4-Расчет!X1236),0)</f>
        <v>0</v>
      </c>
      <c r="AD1222" s="3">
        <f t="shared" si="150"/>
        <v>0</v>
      </c>
      <c r="AE1222" s="3">
        <f>IF(IF(AC1222&gt;0,$Q$5-$Q$4,$Q$5-Расчет!X1236)&gt;0,IF(AC1222&gt;0,$Q$5-$Q$4,$Q$5-Расчет!X1236),0)</f>
        <v>0</v>
      </c>
      <c r="AF1222" s="3">
        <f t="shared" si="151"/>
        <v>0</v>
      </c>
      <c r="AG1222" s="3">
        <f>IF(IF(AE1222&gt;0,$Q$6-$Q$5,$Q$6-Расчет!X1236)&gt;0,IF(AE1222&gt;0,$Q$6-$Q$5,$Q$6-Расчет!X1236),0)</f>
        <v>0</v>
      </c>
      <c r="AH1222" s="3">
        <f t="shared" si="152"/>
        <v>0</v>
      </c>
    </row>
    <row r="1223" spans="1:34" x14ac:dyDescent="0.25">
      <c r="A1223" s="3">
        <f>IF(Расчет!H1237='ФОРМУЛЫ!'!$B$4,Расчет!G1237*Расчет!$N$28,IF(Расчет!H1237='ФОРМУЛЫ!'!$B$5,Расчет!G1237,IF(Расчет!H1237='ФОРМУЛЫ!'!$B$6,Расчет!G1237*Расчет!$O$28,0)))</f>
        <v>0</v>
      </c>
      <c r="B1223" s="3">
        <f>A1223*Расчет!E1237</f>
        <v>0</v>
      </c>
      <c r="C1223" s="3">
        <f>IF(Расчет!J1237='ФОРМУЛЫ!'!$B$3,Расчет!G1237*Расчет!I1237/100,IF(Расчет!J1237='ФОРМУЛЫ!'!$B$4,Расчет!I1237*Расчет!$N$28,IF(Расчет!J1237='ФОРМУЛЫ!'!$B$5,Расчет!I1237,IF(Расчет!J1237='ФОРМУЛЫ!'!$B$6,Расчет!I1237*Расчет!$O$28,0))))</f>
        <v>0</v>
      </c>
      <c r="D1223" s="3">
        <f>C1223*Расчет!E1237</f>
        <v>0</v>
      </c>
      <c r="E1223" s="3">
        <f t="shared" si="145"/>
        <v>0</v>
      </c>
      <c r="F1223" s="3">
        <f>E1223*Расчет!E1237</f>
        <v>0</v>
      </c>
      <c r="G1223" s="3">
        <f>IF(Расчет!M1237="",'ФОРМУЛЫ!'!E1223*(100+Расчет!$M$28)/100,'ФОРМУЛЫ!'!E1223*(100+Расчет!M1237)/100)</f>
        <v>0</v>
      </c>
      <c r="H1223" s="7">
        <f>IF(Расчет!M1237="",ROUND(Расчет!K1237*(1+Расчет!$M$28/100),0),ROUND(Расчет!K1237*(1+Расчет!M1237/100),0))</f>
        <v>0</v>
      </c>
      <c r="I1223" s="7">
        <f>IF(Расчет!M1237="",(Расчет!$M$28+100)/100,(Расчет!M1237+100)/100)</f>
        <v>1.2</v>
      </c>
      <c r="J1223" s="5">
        <f>IF(Расчет!P1237="",IF($O$16=0,'ФОРМУЛЫ!'!H1223,ROUND(Расчет!K1237*'ФОРМУЛЫ!'!I1223+L1223,0)),Расчет!P1237)</f>
        <v>0</v>
      </c>
      <c r="K1223" s="5">
        <f>J1223*Расчет!E1237</f>
        <v>0</v>
      </c>
      <c r="L1223" s="3">
        <f>IF($O$16=0,0,$M$16*(Расчет!K1237/$O$16))</f>
        <v>0</v>
      </c>
      <c r="O1223" s="3">
        <f>IF(Расчет!P1237=0,Расчет!L1237,0)</f>
        <v>0</v>
      </c>
      <c r="P1223" s="12">
        <f t="shared" si="146"/>
        <v>0</v>
      </c>
      <c r="Q1223" s="3">
        <f>IF(Расчет!H1237='ФОРМУЛЫ!'!$B$5,'ФОРМУЛЫ!'!A1223,0)</f>
        <v>0</v>
      </c>
      <c r="R1223" s="3">
        <f>IF(Расчет!H1237='ФОРМУЛЫ!'!$B$4,'ФОРМУЛЫ!'!A1223,0)</f>
        <v>0</v>
      </c>
      <c r="S1223" s="3">
        <f>IF(Расчет!H1237='ФОРМУЛЫ!'!$B$6,'ФОРМУЛЫ!'!A1223,0)</f>
        <v>0</v>
      </c>
      <c r="T1223" s="5">
        <f>ROUND((IF(Расчет!R1237='ФОРМУЛЫ!'!$E$3,(A1223-A1223/1.18),IF(Расчет!R1237='ФОРМУЛЫ!'!$E$4,0,IF(Расчет!R1237='ФОРМУЛЫ!'!$E$5,(A1223-A1223/1.1),X))))*Расчет!E1237,2)</f>
        <v>0</v>
      </c>
      <c r="U1223" s="3">
        <f>ROUND((IF(Расчет!R1237='ФОРМУЛЫ!'!$E$3,(J1223-J1223/1.18),IF(Расчет!R1237='ФОРМУЛЫ!'!$E$4,0,IF(Расчет!R1237='ФОРМУЛЫ!'!$E$5,(J1223-J1223/1.1),X))))*Расчет!E1237,2)</f>
        <v>0</v>
      </c>
      <c r="V1223" s="3">
        <f>ROUND((J1223-J1223/1.18)*Расчет!E1237,2)</f>
        <v>0</v>
      </c>
      <c r="W1223" s="3">
        <f>ROUND(A1223*Расчет!E1237*0.21/365,2)</f>
        <v>0</v>
      </c>
      <c r="X1223" s="3">
        <f t="shared" si="147"/>
        <v>0</v>
      </c>
      <c r="Y1223" s="3">
        <f>IF(($Q$2-Расчет!X1237)&gt;0,($Q$2-Расчет!X1237),0)</f>
        <v>0</v>
      </c>
      <c r="Z1223" s="3">
        <f t="shared" si="148"/>
        <v>0</v>
      </c>
      <c r="AA1223" s="3">
        <f>IF(IF(Y1223&gt;0,$Q$3-$Q$2,$Q$3-Расчет!X1237)&gt;0,IF(Y1223&gt;0,$Q$3-$Q$2,$Q$3-Расчет!X1237),0)</f>
        <v>0</v>
      </c>
      <c r="AB1223" s="3">
        <f t="shared" si="149"/>
        <v>0</v>
      </c>
      <c r="AC1223" s="3">
        <f>IF(IF(AA1223&gt;0,$Q$4-$Q$3,$Q$4-Расчет!X1237)&gt;0,IF(AA1223&gt;0,$Q$4-$Q$3,$Q$4-Расчет!X1237),0)</f>
        <v>0</v>
      </c>
      <c r="AD1223" s="3">
        <f t="shared" si="150"/>
        <v>0</v>
      </c>
      <c r="AE1223" s="3">
        <f>IF(IF(AC1223&gt;0,$Q$5-$Q$4,$Q$5-Расчет!X1237)&gt;0,IF(AC1223&gt;0,$Q$5-$Q$4,$Q$5-Расчет!X1237),0)</f>
        <v>0</v>
      </c>
      <c r="AF1223" s="3">
        <f t="shared" si="151"/>
        <v>0</v>
      </c>
      <c r="AG1223" s="3">
        <f>IF(IF(AE1223&gt;0,$Q$6-$Q$5,$Q$6-Расчет!X1237)&gt;0,IF(AE1223&gt;0,$Q$6-$Q$5,$Q$6-Расчет!X1237),0)</f>
        <v>0</v>
      </c>
      <c r="AH1223" s="3">
        <f t="shared" si="152"/>
        <v>0</v>
      </c>
    </row>
    <row r="1224" spans="1:34" x14ac:dyDescent="0.25">
      <c r="A1224" s="3">
        <f>IF(Расчет!H1238='ФОРМУЛЫ!'!$B$4,Расчет!G1238*Расчет!$N$28,IF(Расчет!H1238='ФОРМУЛЫ!'!$B$5,Расчет!G1238,IF(Расчет!H1238='ФОРМУЛЫ!'!$B$6,Расчет!G1238*Расчет!$O$28,0)))</f>
        <v>0</v>
      </c>
      <c r="B1224" s="3">
        <f>A1224*Расчет!E1238</f>
        <v>0</v>
      </c>
      <c r="C1224" s="3">
        <f>IF(Расчет!J1238='ФОРМУЛЫ!'!$B$3,Расчет!G1238*Расчет!I1238/100,IF(Расчет!J1238='ФОРМУЛЫ!'!$B$4,Расчет!I1238*Расчет!$N$28,IF(Расчет!J1238='ФОРМУЛЫ!'!$B$5,Расчет!I1238,IF(Расчет!J1238='ФОРМУЛЫ!'!$B$6,Расчет!I1238*Расчет!$O$28,0))))</f>
        <v>0</v>
      </c>
      <c r="D1224" s="3">
        <f>C1224*Расчет!E1238</f>
        <v>0</v>
      </c>
      <c r="E1224" s="3">
        <f t="shared" si="145"/>
        <v>0</v>
      </c>
      <c r="F1224" s="3">
        <f>E1224*Расчет!E1238</f>
        <v>0</v>
      </c>
      <c r="G1224" s="3">
        <f>IF(Расчет!M1238="",'ФОРМУЛЫ!'!E1224*(100+Расчет!$M$28)/100,'ФОРМУЛЫ!'!E1224*(100+Расчет!M1238)/100)</f>
        <v>0</v>
      </c>
      <c r="H1224" s="7">
        <f>IF(Расчет!M1238="",ROUND(Расчет!K1238*(1+Расчет!$M$28/100),0),ROUND(Расчет!K1238*(1+Расчет!M1238/100),0))</f>
        <v>0</v>
      </c>
      <c r="I1224" s="7">
        <f>IF(Расчет!M1238="",(Расчет!$M$28+100)/100,(Расчет!M1238+100)/100)</f>
        <v>1.2</v>
      </c>
      <c r="J1224" s="5">
        <f>IF(Расчет!P1238="",IF($O$16=0,'ФОРМУЛЫ!'!H1224,ROUND(Расчет!K1238*'ФОРМУЛЫ!'!I1224+L1224,0)),Расчет!P1238)</f>
        <v>0</v>
      </c>
      <c r="K1224" s="5">
        <f>J1224*Расчет!E1238</f>
        <v>0</v>
      </c>
      <c r="L1224" s="3">
        <f>IF($O$16=0,0,$M$16*(Расчет!K1238/$O$16))</f>
        <v>0</v>
      </c>
      <c r="O1224" s="3">
        <f>IF(Расчет!P1238=0,Расчет!L1238,0)</f>
        <v>0</v>
      </c>
      <c r="P1224" s="12">
        <f t="shared" si="146"/>
        <v>0</v>
      </c>
      <c r="Q1224" s="3">
        <f>IF(Расчет!H1238='ФОРМУЛЫ!'!$B$5,'ФОРМУЛЫ!'!A1224,0)</f>
        <v>0</v>
      </c>
      <c r="R1224" s="3">
        <f>IF(Расчет!H1238='ФОРМУЛЫ!'!$B$4,'ФОРМУЛЫ!'!A1224,0)</f>
        <v>0</v>
      </c>
      <c r="S1224" s="3">
        <f>IF(Расчет!H1238='ФОРМУЛЫ!'!$B$6,'ФОРМУЛЫ!'!A1224,0)</f>
        <v>0</v>
      </c>
      <c r="T1224" s="5">
        <f>ROUND((IF(Расчет!R1238='ФОРМУЛЫ!'!$E$3,(A1224-A1224/1.18),IF(Расчет!R1238='ФОРМУЛЫ!'!$E$4,0,IF(Расчет!R1238='ФОРМУЛЫ!'!$E$5,(A1224-A1224/1.1),X))))*Расчет!E1238,2)</f>
        <v>0</v>
      </c>
      <c r="U1224" s="3">
        <f>ROUND((IF(Расчет!R1238='ФОРМУЛЫ!'!$E$3,(J1224-J1224/1.18),IF(Расчет!R1238='ФОРМУЛЫ!'!$E$4,0,IF(Расчет!R1238='ФОРМУЛЫ!'!$E$5,(J1224-J1224/1.1),X))))*Расчет!E1238,2)</f>
        <v>0</v>
      </c>
      <c r="V1224" s="3">
        <f>ROUND((J1224-J1224/1.18)*Расчет!E1238,2)</f>
        <v>0</v>
      </c>
      <c r="W1224" s="3">
        <f>ROUND(A1224*Расчет!E1238*0.21/365,2)</f>
        <v>0</v>
      </c>
      <c r="X1224" s="3">
        <f t="shared" si="147"/>
        <v>0</v>
      </c>
      <c r="Y1224" s="3">
        <f>IF(($Q$2-Расчет!X1238)&gt;0,($Q$2-Расчет!X1238),0)</f>
        <v>0</v>
      </c>
      <c r="Z1224" s="3">
        <f t="shared" si="148"/>
        <v>0</v>
      </c>
      <c r="AA1224" s="3">
        <f>IF(IF(Y1224&gt;0,$Q$3-$Q$2,$Q$3-Расчет!X1238)&gt;0,IF(Y1224&gt;0,$Q$3-$Q$2,$Q$3-Расчет!X1238),0)</f>
        <v>0</v>
      </c>
      <c r="AB1224" s="3">
        <f t="shared" si="149"/>
        <v>0</v>
      </c>
      <c r="AC1224" s="3">
        <f>IF(IF(AA1224&gt;0,$Q$4-$Q$3,$Q$4-Расчет!X1238)&gt;0,IF(AA1224&gt;0,$Q$4-$Q$3,$Q$4-Расчет!X1238),0)</f>
        <v>0</v>
      </c>
      <c r="AD1224" s="3">
        <f t="shared" si="150"/>
        <v>0</v>
      </c>
      <c r="AE1224" s="3">
        <f>IF(IF(AC1224&gt;0,$Q$5-$Q$4,$Q$5-Расчет!X1238)&gt;0,IF(AC1224&gt;0,$Q$5-$Q$4,$Q$5-Расчет!X1238),0)</f>
        <v>0</v>
      </c>
      <c r="AF1224" s="3">
        <f t="shared" si="151"/>
        <v>0</v>
      </c>
      <c r="AG1224" s="3">
        <f>IF(IF(AE1224&gt;0,$Q$6-$Q$5,$Q$6-Расчет!X1238)&gt;0,IF(AE1224&gt;0,$Q$6-$Q$5,$Q$6-Расчет!X1238),0)</f>
        <v>0</v>
      </c>
      <c r="AH1224" s="3">
        <f t="shared" si="152"/>
        <v>0</v>
      </c>
    </row>
    <row r="1225" spans="1:34" x14ac:dyDescent="0.25">
      <c r="A1225" s="3">
        <f>IF(Расчет!H1239='ФОРМУЛЫ!'!$B$4,Расчет!G1239*Расчет!$N$28,IF(Расчет!H1239='ФОРМУЛЫ!'!$B$5,Расчет!G1239,IF(Расчет!H1239='ФОРМУЛЫ!'!$B$6,Расчет!G1239*Расчет!$O$28,0)))</f>
        <v>0</v>
      </c>
      <c r="B1225" s="3">
        <f>A1225*Расчет!E1239</f>
        <v>0</v>
      </c>
      <c r="C1225" s="3">
        <f>IF(Расчет!J1239='ФОРМУЛЫ!'!$B$3,Расчет!G1239*Расчет!I1239/100,IF(Расчет!J1239='ФОРМУЛЫ!'!$B$4,Расчет!I1239*Расчет!$N$28,IF(Расчет!J1239='ФОРМУЛЫ!'!$B$5,Расчет!I1239,IF(Расчет!J1239='ФОРМУЛЫ!'!$B$6,Расчет!I1239*Расчет!$O$28,0))))</f>
        <v>0</v>
      </c>
      <c r="D1225" s="3">
        <f>C1225*Расчет!E1239</f>
        <v>0</v>
      </c>
      <c r="E1225" s="3">
        <f t="shared" si="145"/>
        <v>0</v>
      </c>
      <c r="F1225" s="3">
        <f>E1225*Расчет!E1239</f>
        <v>0</v>
      </c>
      <c r="G1225" s="3">
        <f>IF(Расчет!M1239="",'ФОРМУЛЫ!'!E1225*(100+Расчет!$M$28)/100,'ФОРМУЛЫ!'!E1225*(100+Расчет!M1239)/100)</f>
        <v>0</v>
      </c>
      <c r="H1225" s="7">
        <f>IF(Расчет!M1239="",ROUND(Расчет!K1239*(1+Расчет!$M$28/100),0),ROUND(Расчет!K1239*(1+Расчет!M1239/100),0))</f>
        <v>0</v>
      </c>
      <c r="I1225" s="7">
        <f>IF(Расчет!M1239="",(Расчет!$M$28+100)/100,(Расчет!M1239+100)/100)</f>
        <v>1.2</v>
      </c>
      <c r="J1225" s="5">
        <f>IF(Расчет!P1239="",IF($O$16=0,'ФОРМУЛЫ!'!H1225,ROUND(Расчет!K1239*'ФОРМУЛЫ!'!I1225+L1225,0)),Расчет!P1239)</f>
        <v>0</v>
      </c>
      <c r="K1225" s="5">
        <f>J1225*Расчет!E1239</f>
        <v>0</v>
      </c>
      <c r="L1225" s="3">
        <f>IF($O$16=0,0,$M$16*(Расчет!K1239/$O$16))</f>
        <v>0</v>
      </c>
      <c r="O1225" s="3">
        <f>IF(Расчет!P1239=0,Расчет!L1239,0)</f>
        <v>0</v>
      </c>
      <c r="P1225" s="12">
        <f t="shared" si="146"/>
        <v>0</v>
      </c>
      <c r="Q1225" s="3">
        <f>IF(Расчет!H1239='ФОРМУЛЫ!'!$B$5,'ФОРМУЛЫ!'!A1225,0)</f>
        <v>0</v>
      </c>
      <c r="R1225" s="3">
        <f>IF(Расчет!H1239='ФОРМУЛЫ!'!$B$4,'ФОРМУЛЫ!'!A1225,0)</f>
        <v>0</v>
      </c>
      <c r="S1225" s="3">
        <f>IF(Расчет!H1239='ФОРМУЛЫ!'!$B$6,'ФОРМУЛЫ!'!A1225,0)</f>
        <v>0</v>
      </c>
      <c r="T1225" s="5">
        <f>ROUND((IF(Расчет!R1239='ФОРМУЛЫ!'!$E$3,(A1225-A1225/1.18),IF(Расчет!R1239='ФОРМУЛЫ!'!$E$4,0,IF(Расчет!R1239='ФОРМУЛЫ!'!$E$5,(A1225-A1225/1.1),X))))*Расчет!E1239,2)</f>
        <v>0</v>
      </c>
      <c r="U1225" s="3">
        <f>ROUND((IF(Расчет!R1239='ФОРМУЛЫ!'!$E$3,(J1225-J1225/1.18),IF(Расчет!R1239='ФОРМУЛЫ!'!$E$4,0,IF(Расчет!R1239='ФОРМУЛЫ!'!$E$5,(J1225-J1225/1.1),X))))*Расчет!E1239,2)</f>
        <v>0</v>
      </c>
      <c r="V1225" s="3">
        <f>ROUND((J1225-J1225/1.18)*Расчет!E1239,2)</f>
        <v>0</v>
      </c>
      <c r="W1225" s="3">
        <f>ROUND(A1225*Расчет!E1239*0.21/365,2)</f>
        <v>0</v>
      </c>
      <c r="X1225" s="3">
        <f t="shared" si="147"/>
        <v>0</v>
      </c>
      <c r="Y1225" s="3">
        <f>IF(($Q$2-Расчет!X1239)&gt;0,($Q$2-Расчет!X1239),0)</f>
        <v>0</v>
      </c>
      <c r="Z1225" s="3">
        <f t="shared" si="148"/>
        <v>0</v>
      </c>
      <c r="AA1225" s="3">
        <f>IF(IF(Y1225&gt;0,$Q$3-$Q$2,$Q$3-Расчет!X1239)&gt;0,IF(Y1225&gt;0,$Q$3-$Q$2,$Q$3-Расчет!X1239),0)</f>
        <v>0</v>
      </c>
      <c r="AB1225" s="3">
        <f t="shared" si="149"/>
        <v>0</v>
      </c>
      <c r="AC1225" s="3">
        <f>IF(IF(AA1225&gt;0,$Q$4-$Q$3,$Q$4-Расчет!X1239)&gt;0,IF(AA1225&gt;0,$Q$4-$Q$3,$Q$4-Расчет!X1239),0)</f>
        <v>0</v>
      </c>
      <c r="AD1225" s="3">
        <f t="shared" si="150"/>
        <v>0</v>
      </c>
      <c r="AE1225" s="3">
        <f>IF(IF(AC1225&gt;0,$Q$5-$Q$4,$Q$5-Расчет!X1239)&gt;0,IF(AC1225&gt;0,$Q$5-$Q$4,$Q$5-Расчет!X1239),0)</f>
        <v>0</v>
      </c>
      <c r="AF1225" s="3">
        <f t="shared" si="151"/>
        <v>0</v>
      </c>
      <c r="AG1225" s="3">
        <f>IF(IF(AE1225&gt;0,$Q$6-$Q$5,$Q$6-Расчет!X1239)&gt;0,IF(AE1225&gt;0,$Q$6-$Q$5,$Q$6-Расчет!X1239),0)</f>
        <v>0</v>
      </c>
      <c r="AH1225" s="3">
        <f t="shared" si="152"/>
        <v>0</v>
      </c>
    </row>
    <row r="1226" spans="1:34" x14ac:dyDescent="0.25">
      <c r="A1226" s="3">
        <f>IF(Расчет!H1240='ФОРМУЛЫ!'!$B$4,Расчет!G1240*Расчет!$N$28,IF(Расчет!H1240='ФОРМУЛЫ!'!$B$5,Расчет!G1240,IF(Расчет!H1240='ФОРМУЛЫ!'!$B$6,Расчет!G1240*Расчет!$O$28,0)))</f>
        <v>0</v>
      </c>
      <c r="B1226" s="3">
        <f>A1226*Расчет!E1240</f>
        <v>0</v>
      </c>
      <c r="C1226" s="3">
        <f>IF(Расчет!J1240='ФОРМУЛЫ!'!$B$3,Расчет!G1240*Расчет!I1240/100,IF(Расчет!J1240='ФОРМУЛЫ!'!$B$4,Расчет!I1240*Расчет!$N$28,IF(Расчет!J1240='ФОРМУЛЫ!'!$B$5,Расчет!I1240,IF(Расчет!J1240='ФОРМУЛЫ!'!$B$6,Расчет!I1240*Расчет!$O$28,0))))</f>
        <v>0</v>
      </c>
      <c r="D1226" s="3">
        <f>C1226*Расчет!E1240</f>
        <v>0</v>
      </c>
      <c r="E1226" s="3">
        <f t="shared" si="145"/>
        <v>0</v>
      </c>
      <c r="F1226" s="3">
        <f>E1226*Расчет!E1240</f>
        <v>0</v>
      </c>
      <c r="G1226" s="3">
        <f>IF(Расчет!M1240="",'ФОРМУЛЫ!'!E1226*(100+Расчет!$M$28)/100,'ФОРМУЛЫ!'!E1226*(100+Расчет!M1240)/100)</f>
        <v>0</v>
      </c>
      <c r="H1226" s="7">
        <f>IF(Расчет!M1240="",ROUND(Расчет!K1240*(1+Расчет!$M$28/100),0),ROUND(Расчет!K1240*(1+Расчет!M1240/100),0))</f>
        <v>0</v>
      </c>
      <c r="I1226" s="7">
        <f>IF(Расчет!M1240="",(Расчет!$M$28+100)/100,(Расчет!M1240+100)/100)</f>
        <v>1.2</v>
      </c>
      <c r="J1226" s="5">
        <f>IF(Расчет!P1240="",IF($O$16=0,'ФОРМУЛЫ!'!H1226,ROUND(Расчет!K1240*'ФОРМУЛЫ!'!I1226+L1226,0)),Расчет!P1240)</f>
        <v>0</v>
      </c>
      <c r="K1226" s="5">
        <f>J1226*Расчет!E1240</f>
        <v>0</v>
      </c>
      <c r="L1226" s="3">
        <f>IF($O$16=0,0,$M$16*(Расчет!K1240/$O$16))</f>
        <v>0</v>
      </c>
      <c r="O1226" s="3">
        <f>IF(Расчет!P1240=0,Расчет!L1240,0)</f>
        <v>0</v>
      </c>
      <c r="P1226" s="12">
        <f t="shared" si="146"/>
        <v>0</v>
      </c>
      <c r="Q1226" s="3">
        <f>IF(Расчет!H1240='ФОРМУЛЫ!'!$B$5,'ФОРМУЛЫ!'!A1226,0)</f>
        <v>0</v>
      </c>
      <c r="R1226" s="3">
        <f>IF(Расчет!H1240='ФОРМУЛЫ!'!$B$4,'ФОРМУЛЫ!'!A1226,0)</f>
        <v>0</v>
      </c>
      <c r="S1226" s="3">
        <f>IF(Расчет!H1240='ФОРМУЛЫ!'!$B$6,'ФОРМУЛЫ!'!A1226,0)</f>
        <v>0</v>
      </c>
      <c r="T1226" s="5">
        <f>ROUND((IF(Расчет!R1240='ФОРМУЛЫ!'!$E$3,(A1226-A1226/1.18),IF(Расчет!R1240='ФОРМУЛЫ!'!$E$4,0,IF(Расчет!R1240='ФОРМУЛЫ!'!$E$5,(A1226-A1226/1.1),X))))*Расчет!E1240,2)</f>
        <v>0</v>
      </c>
      <c r="U1226" s="3">
        <f>ROUND((IF(Расчет!R1240='ФОРМУЛЫ!'!$E$3,(J1226-J1226/1.18),IF(Расчет!R1240='ФОРМУЛЫ!'!$E$4,0,IF(Расчет!R1240='ФОРМУЛЫ!'!$E$5,(J1226-J1226/1.1),X))))*Расчет!E1240,2)</f>
        <v>0</v>
      </c>
      <c r="V1226" s="3">
        <f>ROUND((J1226-J1226/1.18)*Расчет!E1240,2)</f>
        <v>0</v>
      </c>
      <c r="W1226" s="3">
        <f>ROUND(A1226*Расчет!E1240*0.21/365,2)</f>
        <v>0</v>
      </c>
      <c r="X1226" s="3">
        <f t="shared" si="147"/>
        <v>0</v>
      </c>
      <c r="Y1226" s="3">
        <f>IF(($Q$2-Расчет!X1240)&gt;0,($Q$2-Расчет!X1240),0)</f>
        <v>0</v>
      </c>
      <c r="Z1226" s="3">
        <f t="shared" si="148"/>
        <v>0</v>
      </c>
      <c r="AA1226" s="3">
        <f>IF(IF(Y1226&gt;0,$Q$3-$Q$2,$Q$3-Расчет!X1240)&gt;0,IF(Y1226&gt;0,$Q$3-$Q$2,$Q$3-Расчет!X1240),0)</f>
        <v>0</v>
      </c>
      <c r="AB1226" s="3">
        <f t="shared" si="149"/>
        <v>0</v>
      </c>
      <c r="AC1226" s="3">
        <f>IF(IF(AA1226&gt;0,$Q$4-$Q$3,$Q$4-Расчет!X1240)&gt;0,IF(AA1226&gt;0,$Q$4-$Q$3,$Q$4-Расчет!X1240),0)</f>
        <v>0</v>
      </c>
      <c r="AD1226" s="3">
        <f t="shared" si="150"/>
        <v>0</v>
      </c>
      <c r="AE1226" s="3">
        <f>IF(IF(AC1226&gt;0,$Q$5-$Q$4,$Q$5-Расчет!X1240)&gt;0,IF(AC1226&gt;0,$Q$5-$Q$4,$Q$5-Расчет!X1240),0)</f>
        <v>0</v>
      </c>
      <c r="AF1226" s="3">
        <f t="shared" si="151"/>
        <v>0</v>
      </c>
      <c r="AG1226" s="3">
        <f>IF(IF(AE1226&gt;0,$Q$6-$Q$5,$Q$6-Расчет!X1240)&gt;0,IF(AE1226&gt;0,$Q$6-$Q$5,$Q$6-Расчет!X1240),0)</f>
        <v>0</v>
      </c>
      <c r="AH1226" s="3">
        <f t="shared" si="152"/>
        <v>0</v>
      </c>
    </row>
    <row r="1227" spans="1:34" x14ac:dyDescent="0.25">
      <c r="A1227" s="3">
        <f>IF(Расчет!H1241='ФОРМУЛЫ!'!$B$4,Расчет!G1241*Расчет!$N$28,IF(Расчет!H1241='ФОРМУЛЫ!'!$B$5,Расчет!G1241,IF(Расчет!H1241='ФОРМУЛЫ!'!$B$6,Расчет!G1241*Расчет!$O$28,0)))</f>
        <v>0</v>
      </c>
      <c r="B1227" s="3">
        <f>A1227*Расчет!E1241</f>
        <v>0</v>
      </c>
      <c r="C1227" s="3">
        <f>IF(Расчет!J1241='ФОРМУЛЫ!'!$B$3,Расчет!G1241*Расчет!I1241/100,IF(Расчет!J1241='ФОРМУЛЫ!'!$B$4,Расчет!I1241*Расчет!$N$28,IF(Расчет!J1241='ФОРМУЛЫ!'!$B$5,Расчет!I1241,IF(Расчет!J1241='ФОРМУЛЫ!'!$B$6,Расчет!I1241*Расчет!$O$28,0))))</f>
        <v>0</v>
      </c>
      <c r="D1227" s="3">
        <f>C1227*Расчет!E1241</f>
        <v>0</v>
      </c>
      <c r="E1227" s="3">
        <f t="shared" si="145"/>
        <v>0</v>
      </c>
      <c r="F1227" s="3">
        <f>E1227*Расчет!E1241</f>
        <v>0</v>
      </c>
      <c r="G1227" s="3">
        <f>IF(Расчет!M1241="",'ФОРМУЛЫ!'!E1227*(100+Расчет!$M$28)/100,'ФОРМУЛЫ!'!E1227*(100+Расчет!M1241)/100)</f>
        <v>0</v>
      </c>
      <c r="H1227" s="7">
        <f>IF(Расчет!M1241="",ROUND(Расчет!K1241*(1+Расчет!$M$28/100),0),ROUND(Расчет!K1241*(1+Расчет!M1241/100),0))</f>
        <v>0</v>
      </c>
      <c r="I1227" s="7">
        <f>IF(Расчет!M1241="",(Расчет!$M$28+100)/100,(Расчет!M1241+100)/100)</f>
        <v>1.2</v>
      </c>
      <c r="J1227" s="5">
        <f>IF(Расчет!P1241="",IF($O$16=0,'ФОРМУЛЫ!'!H1227,ROUND(Расчет!K1241*'ФОРМУЛЫ!'!I1227+L1227,0)),Расчет!P1241)</f>
        <v>0</v>
      </c>
      <c r="K1227" s="5">
        <f>J1227*Расчет!E1241</f>
        <v>0</v>
      </c>
      <c r="L1227" s="3">
        <f>IF($O$16=0,0,$M$16*(Расчет!K1241/$O$16))</f>
        <v>0</v>
      </c>
      <c r="O1227" s="3">
        <f>IF(Расчет!P1241=0,Расчет!L1241,0)</f>
        <v>0</v>
      </c>
      <c r="P1227" s="12">
        <f t="shared" si="146"/>
        <v>0</v>
      </c>
      <c r="Q1227" s="3">
        <f>IF(Расчет!H1241='ФОРМУЛЫ!'!$B$5,'ФОРМУЛЫ!'!A1227,0)</f>
        <v>0</v>
      </c>
      <c r="R1227" s="3">
        <f>IF(Расчет!H1241='ФОРМУЛЫ!'!$B$4,'ФОРМУЛЫ!'!A1227,0)</f>
        <v>0</v>
      </c>
      <c r="S1227" s="3">
        <f>IF(Расчет!H1241='ФОРМУЛЫ!'!$B$6,'ФОРМУЛЫ!'!A1227,0)</f>
        <v>0</v>
      </c>
      <c r="T1227" s="5">
        <f>ROUND((IF(Расчет!R1241='ФОРМУЛЫ!'!$E$3,(A1227-A1227/1.18),IF(Расчет!R1241='ФОРМУЛЫ!'!$E$4,0,IF(Расчет!R1241='ФОРМУЛЫ!'!$E$5,(A1227-A1227/1.1),X))))*Расчет!E1241,2)</f>
        <v>0</v>
      </c>
      <c r="U1227" s="3">
        <f>ROUND((IF(Расчет!R1241='ФОРМУЛЫ!'!$E$3,(J1227-J1227/1.18),IF(Расчет!R1241='ФОРМУЛЫ!'!$E$4,0,IF(Расчет!R1241='ФОРМУЛЫ!'!$E$5,(J1227-J1227/1.1),X))))*Расчет!E1241,2)</f>
        <v>0</v>
      </c>
      <c r="V1227" s="3">
        <f>ROUND((J1227-J1227/1.18)*Расчет!E1241,2)</f>
        <v>0</v>
      </c>
      <c r="W1227" s="3">
        <f>ROUND(A1227*Расчет!E1241*0.21/365,2)</f>
        <v>0</v>
      </c>
      <c r="X1227" s="3">
        <f t="shared" si="147"/>
        <v>0</v>
      </c>
      <c r="Y1227" s="3">
        <f>IF(($Q$2-Расчет!X1241)&gt;0,($Q$2-Расчет!X1241),0)</f>
        <v>0</v>
      </c>
      <c r="Z1227" s="3">
        <f t="shared" si="148"/>
        <v>0</v>
      </c>
      <c r="AA1227" s="3">
        <f>IF(IF(Y1227&gt;0,$Q$3-$Q$2,$Q$3-Расчет!X1241)&gt;0,IF(Y1227&gt;0,$Q$3-$Q$2,$Q$3-Расчет!X1241),0)</f>
        <v>0</v>
      </c>
      <c r="AB1227" s="3">
        <f t="shared" si="149"/>
        <v>0</v>
      </c>
      <c r="AC1227" s="3">
        <f>IF(IF(AA1227&gt;0,$Q$4-$Q$3,$Q$4-Расчет!X1241)&gt;0,IF(AA1227&gt;0,$Q$4-$Q$3,$Q$4-Расчет!X1241),0)</f>
        <v>0</v>
      </c>
      <c r="AD1227" s="3">
        <f t="shared" si="150"/>
        <v>0</v>
      </c>
      <c r="AE1227" s="3">
        <f>IF(IF(AC1227&gt;0,$Q$5-$Q$4,$Q$5-Расчет!X1241)&gt;0,IF(AC1227&gt;0,$Q$5-$Q$4,$Q$5-Расчет!X1241),0)</f>
        <v>0</v>
      </c>
      <c r="AF1227" s="3">
        <f t="shared" si="151"/>
        <v>0</v>
      </c>
      <c r="AG1227" s="3">
        <f>IF(IF(AE1227&gt;0,$Q$6-$Q$5,$Q$6-Расчет!X1241)&gt;0,IF(AE1227&gt;0,$Q$6-$Q$5,$Q$6-Расчет!X1241),0)</f>
        <v>0</v>
      </c>
      <c r="AH1227" s="3">
        <f t="shared" si="152"/>
        <v>0</v>
      </c>
    </row>
    <row r="1228" spans="1:34" x14ac:dyDescent="0.25">
      <c r="A1228" s="3">
        <f>IF(Расчет!H1242='ФОРМУЛЫ!'!$B$4,Расчет!G1242*Расчет!$N$28,IF(Расчет!H1242='ФОРМУЛЫ!'!$B$5,Расчет!G1242,IF(Расчет!H1242='ФОРМУЛЫ!'!$B$6,Расчет!G1242*Расчет!$O$28,0)))</f>
        <v>0</v>
      </c>
      <c r="B1228" s="3">
        <f>A1228*Расчет!E1242</f>
        <v>0</v>
      </c>
      <c r="C1228" s="3">
        <f>IF(Расчет!J1242='ФОРМУЛЫ!'!$B$3,Расчет!G1242*Расчет!I1242/100,IF(Расчет!J1242='ФОРМУЛЫ!'!$B$4,Расчет!I1242*Расчет!$N$28,IF(Расчет!J1242='ФОРМУЛЫ!'!$B$5,Расчет!I1242,IF(Расчет!J1242='ФОРМУЛЫ!'!$B$6,Расчет!I1242*Расчет!$O$28,0))))</f>
        <v>0</v>
      </c>
      <c r="D1228" s="3">
        <f>C1228*Расчет!E1242</f>
        <v>0</v>
      </c>
      <c r="E1228" s="3">
        <f t="shared" si="145"/>
        <v>0</v>
      </c>
      <c r="F1228" s="3">
        <f>E1228*Расчет!E1242</f>
        <v>0</v>
      </c>
      <c r="G1228" s="3">
        <f>IF(Расчет!M1242="",'ФОРМУЛЫ!'!E1228*(100+Расчет!$M$28)/100,'ФОРМУЛЫ!'!E1228*(100+Расчет!M1242)/100)</f>
        <v>0</v>
      </c>
      <c r="H1228" s="7">
        <f>IF(Расчет!M1242="",ROUND(Расчет!K1242*(1+Расчет!$M$28/100),0),ROUND(Расчет!K1242*(1+Расчет!M1242/100),0))</f>
        <v>0</v>
      </c>
      <c r="I1228" s="7">
        <f>IF(Расчет!M1242="",(Расчет!$M$28+100)/100,(Расчет!M1242+100)/100)</f>
        <v>1.2</v>
      </c>
      <c r="J1228" s="5">
        <f>IF(Расчет!P1242="",IF($O$16=0,'ФОРМУЛЫ!'!H1228,ROUND(Расчет!K1242*'ФОРМУЛЫ!'!I1228+L1228,0)),Расчет!P1242)</f>
        <v>0</v>
      </c>
      <c r="K1228" s="5">
        <f>J1228*Расчет!E1242</f>
        <v>0</v>
      </c>
      <c r="L1228" s="3">
        <f>IF($O$16=0,0,$M$16*(Расчет!K1242/$O$16))</f>
        <v>0</v>
      </c>
      <c r="O1228" s="3">
        <f>IF(Расчет!P1242=0,Расчет!L1242,0)</f>
        <v>0</v>
      </c>
      <c r="P1228" s="12">
        <f t="shared" si="146"/>
        <v>0</v>
      </c>
      <c r="Q1228" s="3">
        <f>IF(Расчет!H1242='ФОРМУЛЫ!'!$B$5,'ФОРМУЛЫ!'!A1228,0)</f>
        <v>0</v>
      </c>
      <c r="R1228" s="3">
        <f>IF(Расчет!H1242='ФОРМУЛЫ!'!$B$4,'ФОРМУЛЫ!'!A1228,0)</f>
        <v>0</v>
      </c>
      <c r="S1228" s="3">
        <f>IF(Расчет!H1242='ФОРМУЛЫ!'!$B$6,'ФОРМУЛЫ!'!A1228,0)</f>
        <v>0</v>
      </c>
      <c r="T1228" s="5">
        <f>ROUND((IF(Расчет!R1242='ФОРМУЛЫ!'!$E$3,(A1228-A1228/1.18),IF(Расчет!R1242='ФОРМУЛЫ!'!$E$4,0,IF(Расчет!R1242='ФОРМУЛЫ!'!$E$5,(A1228-A1228/1.1),X))))*Расчет!E1242,2)</f>
        <v>0</v>
      </c>
      <c r="U1228" s="3">
        <f>ROUND((IF(Расчет!R1242='ФОРМУЛЫ!'!$E$3,(J1228-J1228/1.18),IF(Расчет!R1242='ФОРМУЛЫ!'!$E$4,0,IF(Расчет!R1242='ФОРМУЛЫ!'!$E$5,(J1228-J1228/1.1),X))))*Расчет!E1242,2)</f>
        <v>0</v>
      </c>
      <c r="V1228" s="3">
        <f>ROUND((J1228-J1228/1.18)*Расчет!E1242,2)</f>
        <v>0</v>
      </c>
      <c r="W1228" s="3">
        <f>ROUND(A1228*Расчет!E1242*0.21/365,2)</f>
        <v>0</v>
      </c>
      <c r="X1228" s="3">
        <f t="shared" si="147"/>
        <v>0</v>
      </c>
      <c r="Y1228" s="3">
        <f>IF(($Q$2-Расчет!X1242)&gt;0,($Q$2-Расчет!X1242),0)</f>
        <v>0</v>
      </c>
      <c r="Z1228" s="3">
        <f t="shared" si="148"/>
        <v>0</v>
      </c>
      <c r="AA1228" s="3">
        <f>IF(IF(Y1228&gt;0,$Q$3-$Q$2,$Q$3-Расчет!X1242)&gt;0,IF(Y1228&gt;0,$Q$3-$Q$2,$Q$3-Расчет!X1242),0)</f>
        <v>0</v>
      </c>
      <c r="AB1228" s="3">
        <f t="shared" si="149"/>
        <v>0</v>
      </c>
      <c r="AC1228" s="3">
        <f>IF(IF(AA1228&gt;0,$Q$4-$Q$3,$Q$4-Расчет!X1242)&gt;0,IF(AA1228&gt;0,$Q$4-$Q$3,$Q$4-Расчет!X1242),0)</f>
        <v>0</v>
      </c>
      <c r="AD1228" s="3">
        <f t="shared" si="150"/>
        <v>0</v>
      </c>
      <c r="AE1228" s="3">
        <f>IF(IF(AC1228&gt;0,$Q$5-$Q$4,$Q$5-Расчет!X1242)&gt;0,IF(AC1228&gt;0,$Q$5-$Q$4,$Q$5-Расчет!X1242),0)</f>
        <v>0</v>
      </c>
      <c r="AF1228" s="3">
        <f t="shared" si="151"/>
        <v>0</v>
      </c>
      <c r="AG1228" s="3">
        <f>IF(IF(AE1228&gt;0,$Q$6-$Q$5,$Q$6-Расчет!X1242)&gt;0,IF(AE1228&gt;0,$Q$6-$Q$5,$Q$6-Расчет!X1242),0)</f>
        <v>0</v>
      </c>
      <c r="AH1228" s="3">
        <f t="shared" si="152"/>
        <v>0</v>
      </c>
    </row>
    <row r="1229" spans="1:34" x14ac:dyDescent="0.25">
      <c r="A1229" s="3">
        <f>IF(Расчет!H1243='ФОРМУЛЫ!'!$B$4,Расчет!G1243*Расчет!$N$28,IF(Расчет!H1243='ФОРМУЛЫ!'!$B$5,Расчет!G1243,IF(Расчет!H1243='ФОРМУЛЫ!'!$B$6,Расчет!G1243*Расчет!$O$28,0)))</f>
        <v>0</v>
      </c>
      <c r="B1229" s="3">
        <f>A1229*Расчет!E1243</f>
        <v>0</v>
      </c>
      <c r="C1229" s="3">
        <f>IF(Расчет!J1243='ФОРМУЛЫ!'!$B$3,Расчет!G1243*Расчет!I1243/100,IF(Расчет!J1243='ФОРМУЛЫ!'!$B$4,Расчет!I1243*Расчет!$N$28,IF(Расчет!J1243='ФОРМУЛЫ!'!$B$5,Расчет!I1243,IF(Расчет!J1243='ФОРМУЛЫ!'!$B$6,Расчет!I1243*Расчет!$O$28,0))))</f>
        <v>0</v>
      </c>
      <c r="D1229" s="3">
        <f>C1229*Расчет!E1243</f>
        <v>0</v>
      </c>
      <c r="E1229" s="3">
        <f t="shared" si="145"/>
        <v>0</v>
      </c>
      <c r="F1229" s="3">
        <f>E1229*Расчет!E1243</f>
        <v>0</v>
      </c>
      <c r="G1229" s="3">
        <f>IF(Расчет!M1243="",'ФОРМУЛЫ!'!E1229*(100+Расчет!$M$28)/100,'ФОРМУЛЫ!'!E1229*(100+Расчет!M1243)/100)</f>
        <v>0</v>
      </c>
      <c r="H1229" s="7">
        <f>IF(Расчет!M1243="",ROUND(Расчет!K1243*(1+Расчет!$M$28/100),0),ROUND(Расчет!K1243*(1+Расчет!M1243/100),0))</f>
        <v>0</v>
      </c>
      <c r="I1229" s="7">
        <f>IF(Расчет!M1243="",(Расчет!$M$28+100)/100,(Расчет!M1243+100)/100)</f>
        <v>1.2</v>
      </c>
      <c r="J1229" s="5">
        <f>IF(Расчет!P1243="",IF($O$16=0,'ФОРМУЛЫ!'!H1229,ROUND(Расчет!K1243*'ФОРМУЛЫ!'!I1229+L1229,0)),Расчет!P1243)</f>
        <v>0</v>
      </c>
      <c r="K1229" s="5">
        <f>J1229*Расчет!E1243</f>
        <v>0</v>
      </c>
      <c r="L1229" s="3">
        <f>IF($O$16=0,0,$M$16*(Расчет!K1243/$O$16))</f>
        <v>0</v>
      </c>
      <c r="O1229" s="3">
        <f>IF(Расчет!P1243=0,Расчет!L1243,0)</f>
        <v>0</v>
      </c>
      <c r="P1229" s="12">
        <f t="shared" si="146"/>
        <v>0</v>
      </c>
      <c r="Q1229" s="3">
        <f>IF(Расчет!H1243='ФОРМУЛЫ!'!$B$5,'ФОРМУЛЫ!'!A1229,0)</f>
        <v>0</v>
      </c>
      <c r="R1229" s="3">
        <f>IF(Расчет!H1243='ФОРМУЛЫ!'!$B$4,'ФОРМУЛЫ!'!A1229,0)</f>
        <v>0</v>
      </c>
      <c r="S1229" s="3">
        <f>IF(Расчет!H1243='ФОРМУЛЫ!'!$B$6,'ФОРМУЛЫ!'!A1229,0)</f>
        <v>0</v>
      </c>
      <c r="T1229" s="5">
        <f>ROUND((IF(Расчет!R1243='ФОРМУЛЫ!'!$E$3,(A1229-A1229/1.18),IF(Расчет!R1243='ФОРМУЛЫ!'!$E$4,0,IF(Расчет!R1243='ФОРМУЛЫ!'!$E$5,(A1229-A1229/1.1),X))))*Расчет!E1243,2)</f>
        <v>0</v>
      </c>
      <c r="U1229" s="3">
        <f>ROUND((IF(Расчет!R1243='ФОРМУЛЫ!'!$E$3,(J1229-J1229/1.18),IF(Расчет!R1243='ФОРМУЛЫ!'!$E$4,0,IF(Расчет!R1243='ФОРМУЛЫ!'!$E$5,(J1229-J1229/1.1),X))))*Расчет!E1243,2)</f>
        <v>0</v>
      </c>
      <c r="V1229" s="3">
        <f>ROUND((J1229-J1229/1.18)*Расчет!E1243,2)</f>
        <v>0</v>
      </c>
      <c r="W1229" s="3">
        <f>ROUND(A1229*Расчет!E1243*0.21/365,2)</f>
        <v>0</v>
      </c>
      <c r="X1229" s="3">
        <f t="shared" si="147"/>
        <v>0</v>
      </c>
      <c r="Y1229" s="3">
        <f>IF(($Q$2-Расчет!X1243)&gt;0,($Q$2-Расчет!X1243),0)</f>
        <v>0</v>
      </c>
      <c r="Z1229" s="3">
        <f t="shared" si="148"/>
        <v>0</v>
      </c>
      <c r="AA1229" s="3">
        <f>IF(IF(Y1229&gt;0,$Q$3-$Q$2,$Q$3-Расчет!X1243)&gt;0,IF(Y1229&gt;0,$Q$3-$Q$2,$Q$3-Расчет!X1243),0)</f>
        <v>0</v>
      </c>
      <c r="AB1229" s="3">
        <f t="shared" si="149"/>
        <v>0</v>
      </c>
      <c r="AC1229" s="3">
        <f>IF(IF(AA1229&gt;0,$Q$4-$Q$3,$Q$4-Расчет!X1243)&gt;0,IF(AA1229&gt;0,$Q$4-$Q$3,$Q$4-Расчет!X1243),0)</f>
        <v>0</v>
      </c>
      <c r="AD1229" s="3">
        <f t="shared" si="150"/>
        <v>0</v>
      </c>
      <c r="AE1229" s="3">
        <f>IF(IF(AC1229&gt;0,$Q$5-$Q$4,$Q$5-Расчет!X1243)&gt;0,IF(AC1229&gt;0,$Q$5-$Q$4,$Q$5-Расчет!X1243),0)</f>
        <v>0</v>
      </c>
      <c r="AF1229" s="3">
        <f t="shared" si="151"/>
        <v>0</v>
      </c>
      <c r="AG1229" s="3">
        <f>IF(IF(AE1229&gt;0,$Q$6-$Q$5,$Q$6-Расчет!X1243)&gt;0,IF(AE1229&gt;0,$Q$6-$Q$5,$Q$6-Расчет!X1243),0)</f>
        <v>0</v>
      </c>
      <c r="AH1229" s="3">
        <f t="shared" si="152"/>
        <v>0</v>
      </c>
    </row>
    <row r="1230" spans="1:34" x14ac:dyDescent="0.25">
      <c r="A1230" s="3">
        <f>IF(Расчет!H1244='ФОРМУЛЫ!'!$B$4,Расчет!G1244*Расчет!$N$28,IF(Расчет!H1244='ФОРМУЛЫ!'!$B$5,Расчет!G1244,IF(Расчет!H1244='ФОРМУЛЫ!'!$B$6,Расчет!G1244*Расчет!$O$28,0)))</f>
        <v>0</v>
      </c>
      <c r="B1230" s="3">
        <f>A1230*Расчет!E1244</f>
        <v>0</v>
      </c>
      <c r="C1230" s="3">
        <f>IF(Расчет!J1244='ФОРМУЛЫ!'!$B$3,Расчет!G1244*Расчет!I1244/100,IF(Расчет!J1244='ФОРМУЛЫ!'!$B$4,Расчет!I1244*Расчет!$N$28,IF(Расчет!J1244='ФОРМУЛЫ!'!$B$5,Расчет!I1244,IF(Расчет!J1244='ФОРМУЛЫ!'!$B$6,Расчет!I1244*Расчет!$O$28,0))))</f>
        <v>0</v>
      </c>
      <c r="D1230" s="3">
        <f>C1230*Расчет!E1244</f>
        <v>0</v>
      </c>
      <c r="E1230" s="3">
        <f t="shared" si="145"/>
        <v>0</v>
      </c>
      <c r="F1230" s="3">
        <f>E1230*Расчет!E1244</f>
        <v>0</v>
      </c>
      <c r="G1230" s="3">
        <f>IF(Расчет!M1244="",'ФОРМУЛЫ!'!E1230*(100+Расчет!$M$28)/100,'ФОРМУЛЫ!'!E1230*(100+Расчет!M1244)/100)</f>
        <v>0</v>
      </c>
      <c r="H1230" s="7">
        <f>IF(Расчет!M1244="",ROUND(Расчет!K1244*(1+Расчет!$M$28/100),0),ROUND(Расчет!K1244*(1+Расчет!M1244/100),0))</f>
        <v>0</v>
      </c>
      <c r="I1230" s="7">
        <f>IF(Расчет!M1244="",(Расчет!$M$28+100)/100,(Расчет!M1244+100)/100)</f>
        <v>1.2</v>
      </c>
      <c r="J1230" s="5">
        <f>IF(Расчет!P1244="",IF($O$16=0,'ФОРМУЛЫ!'!H1230,ROUND(Расчет!K1244*'ФОРМУЛЫ!'!I1230+L1230,0)),Расчет!P1244)</f>
        <v>0</v>
      </c>
      <c r="K1230" s="5">
        <f>J1230*Расчет!E1244</f>
        <v>0</v>
      </c>
      <c r="L1230" s="3">
        <f>IF($O$16=0,0,$M$16*(Расчет!K1244/$O$16))</f>
        <v>0</v>
      </c>
      <c r="O1230" s="3">
        <f>IF(Расчет!P1244=0,Расчет!L1244,0)</f>
        <v>0</v>
      </c>
      <c r="P1230" s="12">
        <f t="shared" si="146"/>
        <v>0</v>
      </c>
      <c r="Q1230" s="3">
        <f>IF(Расчет!H1244='ФОРМУЛЫ!'!$B$5,'ФОРМУЛЫ!'!A1230,0)</f>
        <v>0</v>
      </c>
      <c r="R1230" s="3">
        <f>IF(Расчет!H1244='ФОРМУЛЫ!'!$B$4,'ФОРМУЛЫ!'!A1230,0)</f>
        <v>0</v>
      </c>
      <c r="S1230" s="3">
        <f>IF(Расчет!H1244='ФОРМУЛЫ!'!$B$6,'ФОРМУЛЫ!'!A1230,0)</f>
        <v>0</v>
      </c>
      <c r="T1230" s="5">
        <f>ROUND((IF(Расчет!R1244='ФОРМУЛЫ!'!$E$3,(A1230-A1230/1.18),IF(Расчет!R1244='ФОРМУЛЫ!'!$E$4,0,IF(Расчет!R1244='ФОРМУЛЫ!'!$E$5,(A1230-A1230/1.1),X))))*Расчет!E1244,2)</f>
        <v>0</v>
      </c>
      <c r="U1230" s="3">
        <f>ROUND((IF(Расчет!R1244='ФОРМУЛЫ!'!$E$3,(J1230-J1230/1.18),IF(Расчет!R1244='ФОРМУЛЫ!'!$E$4,0,IF(Расчет!R1244='ФОРМУЛЫ!'!$E$5,(J1230-J1230/1.1),X))))*Расчет!E1244,2)</f>
        <v>0</v>
      </c>
      <c r="V1230" s="3">
        <f>ROUND((J1230-J1230/1.18)*Расчет!E1244,2)</f>
        <v>0</v>
      </c>
      <c r="W1230" s="3">
        <f>ROUND(A1230*Расчет!E1244*0.21/365,2)</f>
        <v>0</v>
      </c>
      <c r="X1230" s="3">
        <f t="shared" si="147"/>
        <v>0</v>
      </c>
      <c r="Y1230" s="3">
        <f>IF(($Q$2-Расчет!X1244)&gt;0,($Q$2-Расчет!X1244),0)</f>
        <v>0</v>
      </c>
      <c r="Z1230" s="3">
        <f t="shared" si="148"/>
        <v>0</v>
      </c>
      <c r="AA1230" s="3">
        <f>IF(IF(Y1230&gt;0,$Q$3-$Q$2,$Q$3-Расчет!X1244)&gt;0,IF(Y1230&gt;0,$Q$3-$Q$2,$Q$3-Расчет!X1244),0)</f>
        <v>0</v>
      </c>
      <c r="AB1230" s="3">
        <f t="shared" si="149"/>
        <v>0</v>
      </c>
      <c r="AC1230" s="3">
        <f>IF(IF(AA1230&gt;0,$Q$4-$Q$3,$Q$4-Расчет!X1244)&gt;0,IF(AA1230&gt;0,$Q$4-$Q$3,$Q$4-Расчет!X1244),0)</f>
        <v>0</v>
      </c>
      <c r="AD1230" s="3">
        <f t="shared" si="150"/>
        <v>0</v>
      </c>
      <c r="AE1230" s="3">
        <f>IF(IF(AC1230&gt;0,$Q$5-$Q$4,$Q$5-Расчет!X1244)&gt;0,IF(AC1230&gt;0,$Q$5-$Q$4,$Q$5-Расчет!X1244),0)</f>
        <v>0</v>
      </c>
      <c r="AF1230" s="3">
        <f t="shared" si="151"/>
        <v>0</v>
      </c>
      <c r="AG1230" s="3">
        <f>IF(IF(AE1230&gt;0,$Q$6-$Q$5,$Q$6-Расчет!X1244)&gt;0,IF(AE1230&gt;0,$Q$6-$Q$5,$Q$6-Расчет!X1244),0)</f>
        <v>0</v>
      </c>
      <c r="AH1230" s="3">
        <f t="shared" si="152"/>
        <v>0</v>
      </c>
    </row>
    <row r="1231" spans="1:34" x14ac:dyDescent="0.25">
      <c r="A1231" s="3">
        <f>IF(Расчет!H1245='ФОРМУЛЫ!'!$B$4,Расчет!G1245*Расчет!$N$28,IF(Расчет!H1245='ФОРМУЛЫ!'!$B$5,Расчет!G1245,IF(Расчет!H1245='ФОРМУЛЫ!'!$B$6,Расчет!G1245*Расчет!$O$28,0)))</f>
        <v>0</v>
      </c>
      <c r="B1231" s="3">
        <f>A1231*Расчет!E1245</f>
        <v>0</v>
      </c>
      <c r="C1231" s="3">
        <f>IF(Расчет!J1245='ФОРМУЛЫ!'!$B$3,Расчет!G1245*Расчет!I1245/100,IF(Расчет!J1245='ФОРМУЛЫ!'!$B$4,Расчет!I1245*Расчет!$N$28,IF(Расчет!J1245='ФОРМУЛЫ!'!$B$5,Расчет!I1245,IF(Расчет!J1245='ФОРМУЛЫ!'!$B$6,Расчет!I1245*Расчет!$O$28,0))))</f>
        <v>0</v>
      </c>
      <c r="D1231" s="3">
        <f>C1231*Расчет!E1245</f>
        <v>0</v>
      </c>
      <c r="E1231" s="3">
        <f t="shared" si="145"/>
        <v>0</v>
      </c>
      <c r="F1231" s="3">
        <f>E1231*Расчет!E1245</f>
        <v>0</v>
      </c>
      <c r="G1231" s="3">
        <f>IF(Расчет!M1245="",'ФОРМУЛЫ!'!E1231*(100+Расчет!$M$28)/100,'ФОРМУЛЫ!'!E1231*(100+Расчет!M1245)/100)</f>
        <v>0</v>
      </c>
      <c r="H1231" s="7">
        <f>IF(Расчет!M1245="",ROUND(Расчет!K1245*(1+Расчет!$M$28/100),0),ROUND(Расчет!K1245*(1+Расчет!M1245/100),0))</f>
        <v>0</v>
      </c>
      <c r="I1231" s="7">
        <f>IF(Расчет!M1245="",(Расчет!$M$28+100)/100,(Расчет!M1245+100)/100)</f>
        <v>1.2</v>
      </c>
      <c r="J1231" s="5">
        <f>IF(Расчет!P1245="",IF($O$16=0,'ФОРМУЛЫ!'!H1231,ROUND(Расчет!K1245*'ФОРМУЛЫ!'!I1231+L1231,0)),Расчет!P1245)</f>
        <v>0</v>
      </c>
      <c r="K1231" s="5">
        <f>J1231*Расчет!E1245</f>
        <v>0</v>
      </c>
      <c r="L1231" s="3">
        <f>IF($O$16=0,0,$M$16*(Расчет!K1245/$O$16))</f>
        <v>0</v>
      </c>
      <c r="O1231" s="3">
        <f>IF(Расчет!P1245=0,Расчет!L1245,0)</f>
        <v>0</v>
      </c>
      <c r="P1231" s="12">
        <f t="shared" si="146"/>
        <v>0</v>
      </c>
      <c r="Q1231" s="3">
        <f>IF(Расчет!H1245='ФОРМУЛЫ!'!$B$5,'ФОРМУЛЫ!'!A1231,0)</f>
        <v>0</v>
      </c>
      <c r="R1231" s="3">
        <f>IF(Расчет!H1245='ФОРМУЛЫ!'!$B$4,'ФОРМУЛЫ!'!A1231,0)</f>
        <v>0</v>
      </c>
      <c r="S1231" s="3">
        <f>IF(Расчет!H1245='ФОРМУЛЫ!'!$B$6,'ФОРМУЛЫ!'!A1231,0)</f>
        <v>0</v>
      </c>
      <c r="T1231" s="5">
        <f>ROUND((IF(Расчет!R1245='ФОРМУЛЫ!'!$E$3,(A1231-A1231/1.18),IF(Расчет!R1245='ФОРМУЛЫ!'!$E$4,0,IF(Расчет!R1245='ФОРМУЛЫ!'!$E$5,(A1231-A1231/1.1),X))))*Расчет!E1245,2)</f>
        <v>0</v>
      </c>
      <c r="U1231" s="3">
        <f>ROUND((IF(Расчет!R1245='ФОРМУЛЫ!'!$E$3,(J1231-J1231/1.18),IF(Расчет!R1245='ФОРМУЛЫ!'!$E$4,0,IF(Расчет!R1245='ФОРМУЛЫ!'!$E$5,(J1231-J1231/1.1),X))))*Расчет!E1245,2)</f>
        <v>0</v>
      </c>
      <c r="V1231" s="3">
        <f>ROUND((J1231-J1231/1.18)*Расчет!E1245,2)</f>
        <v>0</v>
      </c>
      <c r="W1231" s="3">
        <f>ROUND(A1231*Расчет!E1245*0.21/365,2)</f>
        <v>0</v>
      </c>
      <c r="X1231" s="3">
        <f t="shared" si="147"/>
        <v>0</v>
      </c>
      <c r="Y1231" s="3">
        <f>IF(($Q$2-Расчет!X1245)&gt;0,($Q$2-Расчет!X1245),0)</f>
        <v>0</v>
      </c>
      <c r="Z1231" s="3">
        <f t="shared" si="148"/>
        <v>0</v>
      </c>
      <c r="AA1231" s="3">
        <f>IF(IF(Y1231&gt;0,$Q$3-$Q$2,$Q$3-Расчет!X1245)&gt;0,IF(Y1231&gt;0,$Q$3-$Q$2,$Q$3-Расчет!X1245),0)</f>
        <v>0</v>
      </c>
      <c r="AB1231" s="3">
        <f t="shared" si="149"/>
        <v>0</v>
      </c>
      <c r="AC1231" s="3">
        <f>IF(IF(AA1231&gt;0,$Q$4-$Q$3,$Q$4-Расчет!X1245)&gt;0,IF(AA1231&gt;0,$Q$4-$Q$3,$Q$4-Расчет!X1245),0)</f>
        <v>0</v>
      </c>
      <c r="AD1231" s="3">
        <f t="shared" si="150"/>
        <v>0</v>
      </c>
      <c r="AE1231" s="3">
        <f>IF(IF(AC1231&gt;0,$Q$5-$Q$4,$Q$5-Расчет!X1245)&gt;0,IF(AC1231&gt;0,$Q$5-$Q$4,$Q$5-Расчет!X1245),0)</f>
        <v>0</v>
      </c>
      <c r="AF1231" s="3">
        <f t="shared" si="151"/>
        <v>0</v>
      </c>
      <c r="AG1231" s="3">
        <f>IF(IF(AE1231&gt;0,$Q$6-$Q$5,$Q$6-Расчет!X1245)&gt;0,IF(AE1231&gt;0,$Q$6-$Q$5,$Q$6-Расчет!X1245),0)</f>
        <v>0</v>
      </c>
      <c r="AH1231" s="3">
        <f t="shared" si="152"/>
        <v>0</v>
      </c>
    </row>
    <row r="1232" spans="1:34" x14ac:dyDescent="0.25">
      <c r="A1232" s="3">
        <f>IF(Расчет!H1246='ФОРМУЛЫ!'!$B$4,Расчет!G1246*Расчет!$N$28,IF(Расчет!H1246='ФОРМУЛЫ!'!$B$5,Расчет!G1246,IF(Расчет!H1246='ФОРМУЛЫ!'!$B$6,Расчет!G1246*Расчет!$O$28,0)))</f>
        <v>0</v>
      </c>
      <c r="B1232" s="3">
        <f>A1232*Расчет!E1246</f>
        <v>0</v>
      </c>
      <c r="C1232" s="3">
        <f>IF(Расчет!J1246='ФОРМУЛЫ!'!$B$3,Расчет!G1246*Расчет!I1246/100,IF(Расчет!J1246='ФОРМУЛЫ!'!$B$4,Расчет!I1246*Расчет!$N$28,IF(Расчет!J1246='ФОРМУЛЫ!'!$B$5,Расчет!I1246,IF(Расчет!J1246='ФОРМУЛЫ!'!$B$6,Расчет!I1246*Расчет!$O$28,0))))</f>
        <v>0</v>
      </c>
      <c r="D1232" s="3">
        <f>C1232*Расчет!E1246</f>
        <v>0</v>
      </c>
      <c r="E1232" s="3">
        <f t="shared" si="145"/>
        <v>0</v>
      </c>
      <c r="F1232" s="3">
        <f>E1232*Расчет!E1246</f>
        <v>0</v>
      </c>
      <c r="G1232" s="3">
        <f>IF(Расчет!M1246="",'ФОРМУЛЫ!'!E1232*(100+Расчет!$M$28)/100,'ФОРМУЛЫ!'!E1232*(100+Расчет!M1246)/100)</f>
        <v>0</v>
      </c>
      <c r="H1232" s="7">
        <f>IF(Расчет!M1246="",ROUND(Расчет!K1246*(1+Расчет!$M$28/100),0),ROUND(Расчет!K1246*(1+Расчет!M1246/100),0))</f>
        <v>0</v>
      </c>
      <c r="I1232" s="7">
        <f>IF(Расчет!M1246="",(Расчет!$M$28+100)/100,(Расчет!M1246+100)/100)</f>
        <v>1.2</v>
      </c>
      <c r="J1232" s="5">
        <f>IF(Расчет!P1246="",IF($O$16=0,'ФОРМУЛЫ!'!H1232,ROUND(Расчет!K1246*'ФОРМУЛЫ!'!I1232+L1232,0)),Расчет!P1246)</f>
        <v>0</v>
      </c>
      <c r="K1232" s="5">
        <f>J1232*Расчет!E1246</f>
        <v>0</v>
      </c>
      <c r="L1232" s="3">
        <f>IF($O$16=0,0,$M$16*(Расчет!K1246/$O$16))</f>
        <v>0</v>
      </c>
      <c r="O1232" s="3">
        <f>IF(Расчет!P1246=0,Расчет!L1246,0)</f>
        <v>0</v>
      </c>
      <c r="P1232" s="12">
        <f t="shared" si="146"/>
        <v>0</v>
      </c>
      <c r="Q1232" s="3">
        <f>IF(Расчет!H1246='ФОРМУЛЫ!'!$B$5,'ФОРМУЛЫ!'!A1232,0)</f>
        <v>0</v>
      </c>
      <c r="R1232" s="3">
        <f>IF(Расчет!H1246='ФОРМУЛЫ!'!$B$4,'ФОРМУЛЫ!'!A1232,0)</f>
        <v>0</v>
      </c>
      <c r="S1232" s="3">
        <f>IF(Расчет!H1246='ФОРМУЛЫ!'!$B$6,'ФОРМУЛЫ!'!A1232,0)</f>
        <v>0</v>
      </c>
      <c r="T1232" s="5">
        <f>ROUND((IF(Расчет!R1246='ФОРМУЛЫ!'!$E$3,(A1232-A1232/1.18),IF(Расчет!R1246='ФОРМУЛЫ!'!$E$4,0,IF(Расчет!R1246='ФОРМУЛЫ!'!$E$5,(A1232-A1232/1.1),X))))*Расчет!E1246,2)</f>
        <v>0</v>
      </c>
      <c r="U1232" s="3">
        <f>ROUND((IF(Расчет!R1246='ФОРМУЛЫ!'!$E$3,(J1232-J1232/1.18),IF(Расчет!R1246='ФОРМУЛЫ!'!$E$4,0,IF(Расчет!R1246='ФОРМУЛЫ!'!$E$5,(J1232-J1232/1.1),X))))*Расчет!E1246,2)</f>
        <v>0</v>
      </c>
      <c r="V1232" s="3">
        <f>ROUND((J1232-J1232/1.18)*Расчет!E1246,2)</f>
        <v>0</v>
      </c>
      <c r="W1232" s="3">
        <f>ROUND(A1232*Расчет!E1246*0.21/365,2)</f>
        <v>0</v>
      </c>
      <c r="X1232" s="3">
        <f t="shared" si="147"/>
        <v>0</v>
      </c>
      <c r="Y1232" s="3">
        <f>IF(($Q$2-Расчет!X1246)&gt;0,($Q$2-Расчет!X1246),0)</f>
        <v>0</v>
      </c>
      <c r="Z1232" s="3">
        <f t="shared" si="148"/>
        <v>0</v>
      </c>
      <c r="AA1232" s="3">
        <f>IF(IF(Y1232&gt;0,$Q$3-$Q$2,$Q$3-Расчет!X1246)&gt;0,IF(Y1232&gt;0,$Q$3-$Q$2,$Q$3-Расчет!X1246),0)</f>
        <v>0</v>
      </c>
      <c r="AB1232" s="3">
        <f t="shared" si="149"/>
        <v>0</v>
      </c>
      <c r="AC1232" s="3">
        <f>IF(IF(AA1232&gt;0,$Q$4-$Q$3,$Q$4-Расчет!X1246)&gt;0,IF(AA1232&gt;0,$Q$4-$Q$3,$Q$4-Расчет!X1246),0)</f>
        <v>0</v>
      </c>
      <c r="AD1232" s="3">
        <f t="shared" si="150"/>
        <v>0</v>
      </c>
      <c r="AE1232" s="3">
        <f>IF(IF(AC1232&gt;0,$Q$5-$Q$4,$Q$5-Расчет!X1246)&gt;0,IF(AC1232&gt;0,$Q$5-$Q$4,$Q$5-Расчет!X1246),0)</f>
        <v>0</v>
      </c>
      <c r="AF1232" s="3">
        <f t="shared" si="151"/>
        <v>0</v>
      </c>
      <c r="AG1232" s="3">
        <f>IF(IF(AE1232&gt;0,$Q$6-$Q$5,$Q$6-Расчет!X1246)&gt;0,IF(AE1232&gt;0,$Q$6-$Q$5,$Q$6-Расчет!X1246),0)</f>
        <v>0</v>
      </c>
      <c r="AH1232" s="3">
        <f t="shared" si="152"/>
        <v>0</v>
      </c>
    </row>
    <row r="1233" spans="1:34" x14ac:dyDescent="0.25">
      <c r="A1233" s="3">
        <f>IF(Расчет!H1247='ФОРМУЛЫ!'!$B$4,Расчет!G1247*Расчет!$N$28,IF(Расчет!H1247='ФОРМУЛЫ!'!$B$5,Расчет!G1247,IF(Расчет!H1247='ФОРМУЛЫ!'!$B$6,Расчет!G1247*Расчет!$O$28,0)))</f>
        <v>0</v>
      </c>
      <c r="B1233" s="3">
        <f>A1233*Расчет!E1247</f>
        <v>0</v>
      </c>
      <c r="C1233" s="3">
        <f>IF(Расчет!J1247='ФОРМУЛЫ!'!$B$3,Расчет!G1247*Расчет!I1247/100,IF(Расчет!J1247='ФОРМУЛЫ!'!$B$4,Расчет!I1247*Расчет!$N$28,IF(Расчет!J1247='ФОРМУЛЫ!'!$B$5,Расчет!I1247,IF(Расчет!J1247='ФОРМУЛЫ!'!$B$6,Расчет!I1247*Расчет!$O$28,0))))</f>
        <v>0</v>
      </c>
      <c r="D1233" s="3">
        <f>C1233*Расчет!E1247</f>
        <v>0</v>
      </c>
      <c r="E1233" s="3">
        <f t="shared" ref="E1233:E1296" si="153">A1233-C1233</f>
        <v>0</v>
      </c>
      <c r="F1233" s="3">
        <f>E1233*Расчет!E1247</f>
        <v>0</v>
      </c>
      <c r="G1233" s="3">
        <f>IF(Расчет!M1247="",'ФОРМУЛЫ!'!E1233*(100+Расчет!$M$28)/100,'ФОРМУЛЫ!'!E1233*(100+Расчет!M1247)/100)</f>
        <v>0</v>
      </c>
      <c r="H1233" s="7">
        <f>IF(Расчет!M1247="",ROUND(Расчет!K1247*(1+Расчет!$M$28/100),0),ROUND(Расчет!K1247*(1+Расчет!M1247/100),0))</f>
        <v>0</v>
      </c>
      <c r="I1233" s="7">
        <f>IF(Расчет!M1247="",(Расчет!$M$28+100)/100,(Расчет!M1247+100)/100)</f>
        <v>1.2</v>
      </c>
      <c r="J1233" s="5">
        <f>IF(Расчет!P1247="",IF($O$16=0,'ФОРМУЛЫ!'!H1233,ROUND(Расчет!K1247*'ФОРМУЛЫ!'!I1233+L1233,0)),Расчет!P1247)</f>
        <v>0</v>
      </c>
      <c r="K1233" s="5">
        <f>J1233*Расчет!E1247</f>
        <v>0</v>
      </c>
      <c r="L1233" s="3">
        <f>IF($O$16=0,0,$M$16*(Расчет!K1247/$O$16))</f>
        <v>0</v>
      </c>
      <c r="O1233" s="3">
        <f>IF(Расчет!P1247=0,Расчет!L1247,0)</f>
        <v>0</v>
      </c>
      <c r="P1233" s="12">
        <f t="shared" si="146"/>
        <v>0</v>
      </c>
      <c r="Q1233" s="3">
        <f>IF(Расчет!H1247='ФОРМУЛЫ!'!$B$5,'ФОРМУЛЫ!'!A1233,0)</f>
        <v>0</v>
      </c>
      <c r="R1233" s="3">
        <f>IF(Расчет!H1247='ФОРМУЛЫ!'!$B$4,'ФОРМУЛЫ!'!A1233,0)</f>
        <v>0</v>
      </c>
      <c r="S1233" s="3">
        <f>IF(Расчет!H1247='ФОРМУЛЫ!'!$B$6,'ФОРМУЛЫ!'!A1233,0)</f>
        <v>0</v>
      </c>
      <c r="T1233" s="5">
        <f>ROUND((IF(Расчет!R1247='ФОРМУЛЫ!'!$E$3,(A1233-A1233/1.18),IF(Расчет!R1247='ФОРМУЛЫ!'!$E$4,0,IF(Расчет!R1247='ФОРМУЛЫ!'!$E$5,(A1233-A1233/1.1),X))))*Расчет!E1247,2)</f>
        <v>0</v>
      </c>
      <c r="U1233" s="3">
        <f>ROUND((IF(Расчет!R1247='ФОРМУЛЫ!'!$E$3,(J1233-J1233/1.18),IF(Расчет!R1247='ФОРМУЛЫ!'!$E$4,0,IF(Расчет!R1247='ФОРМУЛЫ!'!$E$5,(J1233-J1233/1.1),X))))*Расчет!E1247,2)</f>
        <v>0</v>
      </c>
      <c r="V1233" s="3">
        <f>ROUND((J1233-J1233/1.18)*Расчет!E1247,2)</f>
        <v>0</v>
      </c>
      <c r="W1233" s="3">
        <f>ROUND(A1233*Расчет!E1247*0.21/365,2)</f>
        <v>0</v>
      </c>
      <c r="X1233" s="3">
        <f t="shared" si="147"/>
        <v>0</v>
      </c>
      <c r="Y1233" s="3">
        <f>IF(($Q$2-Расчет!X1247)&gt;0,($Q$2-Расчет!X1247),0)</f>
        <v>0</v>
      </c>
      <c r="Z1233" s="3">
        <f t="shared" si="148"/>
        <v>0</v>
      </c>
      <c r="AA1233" s="3">
        <f>IF(IF(Y1233&gt;0,$Q$3-$Q$2,$Q$3-Расчет!X1247)&gt;0,IF(Y1233&gt;0,$Q$3-$Q$2,$Q$3-Расчет!X1247),0)</f>
        <v>0</v>
      </c>
      <c r="AB1233" s="3">
        <f t="shared" si="149"/>
        <v>0</v>
      </c>
      <c r="AC1233" s="3">
        <f>IF(IF(AA1233&gt;0,$Q$4-$Q$3,$Q$4-Расчет!X1247)&gt;0,IF(AA1233&gt;0,$Q$4-$Q$3,$Q$4-Расчет!X1247),0)</f>
        <v>0</v>
      </c>
      <c r="AD1233" s="3">
        <f t="shared" si="150"/>
        <v>0</v>
      </c>
      <c r="AE1233" s="3">
        <f>IF(IF(AC1233&gt;0,$Q$5-$Q$4,$Q$5-Расчет!X1247)&gt;0,IF(AC1233&gt;0,$Q$5-$Q$4,$Q$5-Расчет!X1247),0)</f>
        <v>0</v>
      </c>
      <c r="AF1233" s="3">
        <f t="shared" si="151"/>
        <v>0</v>
      </c>
      <c r="AG1233" s="3">
        <f>IF(IF(AE1233&gt;0,$Q$6-$Q$5,$Q$6-Расчет!X1247)&gt;0,IF(AE1233&gt;0,$Q$6-$Q$5,$Q$6-Расчет!X1247),0)</f>
        <v>0</v>
      </c>
      <c r="AH1233" s="3">
        <f t="shared" si="152"/>
        <v>0</v>
      </c>
    </row>
    <row r="1234" spans="1:34" x14ac:dyDescent="0.25">
      <c r="A1234" s="3">
        <f>IF(Расчет!H1248='ФОРМУЛЫ!'!$B$4,Расчет!G1248*Расчет!$N$28,IF(Расчет!H1248='ФОРМУЛЫ!'!$B$5,Расчет!G1248,IF(Расчет!H1248='ФОРМУЛЫ!'!$B$6,Расчет!G1248*Расчет!$O$28,0)))</f>
        <v>0</v>
      </c>
      <c r="B1234" s="3">
        <f>A1234*Расчет!E1248</f>
        <v>0</v>
      </c>
      <c r="C1234" s="3">
        <f>IF(Расчет!J1248='ФОРМУЛЫ!'!$B$3,Расчет!G1248*Расчет!I1248/100,IF(Расчет!J1248='ФОРМУЛЫ!'!$B$4,Расчет!I1248*Расчет!$N$28,IF(Расчет!J1248='ФОРМУЛЫ!'!$B$5,Расчет!I1248,IF(Расчет!J1248='ФОРМУЛЫ!'!$B$6,Расчет!I1248*Расчет!$O$28,0))))</f>
        <v>0</v>
      </c>
      <c r="D1234" s="3">
        <f>C1234*Расчет!E1248</f>
        <v>0</v>
      </c>
      <c r="E1234" s="3">
        <f t="shared" si="153"/>
        <v>0</v>
      </c>
      <c r="F1234" s="3">
        <f>E1234*Расчет!E1248</f>
        <v>0</v>
      </c>
      <c r="G1234" s="3">
        <f>IF(Расчет!M1248="",'ФОРМУЛЫ!'!E1234*(100+Расчет!$M$28)/100,'ФОРМУЛЫ!'!E1234*(100+Расчет!M1248)/100)</f>
        <v>0</v>
      </c>
      <c r="H1234" s="7">
        <f>IF(Расчет!M1248="",ROUND(Расчет!K1248*(1+Расчет!$M$28/100),0),ROUND(Расчет!K1248*(1+Расчет!M1248/100),0))</f>
        <v>0</v>
      </c>
      <c r="I1234" s="7">
        <f>IF(Расчет!M1248="",(Расчет!$M$28+100)/100,(Расчет!M1248+100)/100)</f>
        <v>1.2</v>
      </c>
      <c r="J1234" s="5">
        <f>IF(Расчет!P1248="",IF($O$16=0,'ФОРМУЛЫ!'!H1234,ROUND(Расчет!K1248*'ФОРМУЛЫ!'!I1234+L1234,0)),Расчет!P1248)</f>
        <v>0</v>
      </c>
      <c r="K1234" s="5">
        <f>J1234*Расчет!E1248</f>
        <v>0</v>
      </c>
      <c r="L1234" s="3">
        <f>IF($O$16=0,0,$M$16*(Расчет!K1248/$O$16))</f>
        <v>0</v>
      </c>
      <c r="O1234" s="3">
        <f>IF(Расчет!P1248=0,Расчет!L1248,0)</f>
        <v>0</v>
      </c>
      <c r="P1234" s="12">
        <f t="shared" ref="P1234:P1297" si="154">IF(E1234=0,0,(J1234-E1234)/J1234)</f>
        <v>0</v>
      </c>
      <c r="Q1234" s="3">
        <f>IF(Расчет!H1248='ФОРМУЛЫ!'!$B$5,'ФОРМУЛЫ!'!A1234,0)</f>
        <v>0</v>
      </c>
      <c r="R1234" s="3">
        <f>IF(Расчет!H1248='ФОРМУЛЫ!'!$B$4,'ФОРМУЛЫ!'!A1234,0)</f>
        <v>0</v>
      </c>
      <c r="S1234" s="3">
        <f>IF(Расчет!H1248='ФОРМУЛЫ!'!$B$6,'ФОРМУЛЫ!'!A1234,0)</f>
        <v>0</v>
      </c>
      <c r="T1234" s="5">
        <f>ROUND((IF(Расчет!R1248='ФОРМУЛЫ!'!$E$3,(A1234-A1234/1.18),IF(Расчет!R1248='ФОРМУЛЫ!'!$E$4,0,IF(Расчет!R1248='ФОРМУЛЫ!'!$E$5,(A1234-A1234/1.1),X))))*Расчет!E1248,2)</f>
        <v>0</v>
      </c>
      <c r="U1234" s="3">
        <f>ROUND((IF(Расчет!R1248='ФОРМУЛЫ!'!$E$3,(J1234-J1234/1.18),IF(Расчет!R1248='ФОРМУЛЫ!'!$E$4,0,IF(Расчет!R1248='ФОРМУЛЫ!'!$E$5,(J1234-J1234/1.1),X))))*Расчет!E1248,2)</f>
        <v>0</v>
      </c>
      <c r="V1234" s="3">
        <f>ROUND((J1234-J1234/1.18)*Расчет!E1248,2)</f>
        <v>0</v>
      </c>
      <c r="W1234" s="3">
        <f>ROUND(A1234*Расчет!E1248*0.21/365,2)</f>
        <v>0</v>
      </c>
      <c r="X1234" s="3">
        <f t="shared" ref="X1234:X1297" si="155">Z1234+AB1234+AD1234+AF1234+AH1234</f>
        <v>0</v>
      </c>
      <c r="Y1234" s="3">
        <f>IF(($Q$2-Расчет!X1248)&gt;0,($Q$2-Расчет!X1248),0)</f>
        <v>0</v>
      </c>
      <c r="Z1234" s="3">
        <f t="shared" ref="Z1234:Z1297" si="156">$W1234*Y1234</f>
        <v>0</v>
      </c>
      <c r="AA1234" s="3">
        <f>IF(IF(Y1234&gt;0,$Q$3-$Q$2,$Q$3-Расчет!X1248)&gt;0,IF(Y1234&gt;0,$Q$3-$Q$2,$Q$3-Расчет!X1248),0)</f>
        <v>0</v>
      </c>
      <c r="AB1234" s="3">
        <f t="shared" ref="AB1234:AB1297" si="157">$W1234*AA1234</f>
        <v>0</v>
      </c>
      <c r="AC1234" s="3">
        <f>IF(IF(AA1234&gt;0,$Q$4-$Q$3,$Q$4-Расчет!X1248)&gt;0,IF(AA1234&gt;0,$Q$4-$Q$3,$Q$4-Расчет!X1248),0)</f>
        <v>0</v>
      </c>
      <c r="AD1234" s="3">
        <f t="shared" ref="AD1234:AD1297" si="158">$W1234*AC1234</f>
        <v>0</v>
      </c>
      <c r="AE1234" s="3">
        <f>IF(IF(AC1234&gt;0,$Q$5-$Q$4,$Q$5-Расчет!X1248)&gt;0,IF(AC1234&gt;0,$Q$5-$Q$4,$Q$5-Расчет!X1248),0)</f>
        <v>0</v>
      </c>
      <c r="AF1234" s="3">
        <f t="shared" ref="AF1234:AF1297" si="159">$W1234*AE1234</f>
        <v>0</v>
      </c>
      <c r="AG1234" s="3">
        <f>IF(IF(AE1234&gt;0,$Q$6-$Q$5,$Q$6-Расчет!X1248)&gt;0,IF(AE1234&gt;0,$Q$6-$Q$5,$Q$6-Расчет!X1248),0)</f>
        <v>0</v>
      </c>
      <c r="AH1234" s="3">
        <f t="shared" ref="AH1234:AH1297" si="160">$W1234*AG1234</f>
        <v>0</v>
      </c>
    </row>
    <row r="1235" spans="1:34" x14ac:dyDescent="0.25">
      <c r="A1235" s="3">
        <f>IF(Расчет!H1249='ФОРМУЛЫ!'!$B$4,Расчет!G1249*Расчет!$N$28,IF(Расчет!H1249='ФОРМУЛЫ!'!$B$5,Расчет!G1249,IF(Расчет!H1249='ФОРМУЛЫ!'!$B$6,Расчет!G1249*Расчет!$O$28,0)))</f>
        <v>0</v>
      </c>
      <c r="B1235" s="3">
        <f>A1235*Расчет!E1249</f>
        <v>0</v>
      </c>
      <c r="C1235" s="3">
        <f>IF(Расчет!J1249='ФОРМУЛЫ!'!$B$3,Расчет!G1249*Расчет!I1249/100,IF(Расчет!J1249='ФОРМУЛЫ!'!$B$4,Расчет!I1249*Расчет!$N$28,IF(Расчет!J1249='ФОРМУЛЫ!'!$B$5,Расчет!I1249,IF(Расчет!J1249='ФОРМУЛЫ!'!$B$6,Расчет!I1249*Расчет!$O$28,0))))</f>
        <v>0</v>
      </c>
      <c r="D1235" s="3">
        <f>C1235*Расчет!E1249</f>
        <v>0</v>
      </c>
      <c r="E1235" s="3">
        <f t="shared" si="153"/>
        <v>0</v>
      </c>
      <c r="F1235" s="3">
        <f>E1235*Расчет!E1249</f>
        <v>0</v>
      </c>
      <c r="G1235" s="3">
        <f>IF(Расчет!M1249="",'ФОРМУЛЫ!'!E1235*(100+Расчет!$M$28)/100,'ФОРМУЛЫ!'!E1235*(100+Расчет!M1249)/100)</f>
        <v>0</v>
      </c>
      <c r="H1235" s="7">
        <f>IF(Расчет!M1249="",ROUND(Расчет!K1249*(1+Расчет!$M$28/100),0),ROUND(Расчет!K1249*(1+Расчет!M1249/100),0))</f>
        <v>0</v>
      </c>
      <c r="I1235" s="7">
        <f>IF(Расчет!M1249="",(Расчет!$M$28+100)/100,(Расчет!M1249+100)/100)</f>
        <v>1.2</v>
      </c>
      <c r="J1235" s="5">
        <f>IF(Расчет!P1249="",IF($O$16=0,'ФОРМУЛЫ!'!H1235,ROUND(Расчет!K1249*'ФОРМУЛЫ!'!I1235+L1235,0)),Расчет!P1249)</f>
        <v>0</v>
      </c>
      <c r="K1235" s="5">
        <f>J1235*Расчет!E1249</f>
        <v>0</v>
      </c>
      <c r="L1235" s="3">
        <f>IF($O$16=0,0,$M$16*(Расчет!K1249/$O$16))</f>
        <v>0</v>
      </c>
      <c r="O1235" s="3">
        <f>IF(Расчет!P1249=0,Расчет!L1249,0)</f>
        <v>0</v>
      </c>
      <c r="P1235" s="12">
        <f t="shared" si="154"/>
        <v>0</v>
      </c>
      <c r="Q1235" s="3">
        <f>IF(Расчет!H1249='ФОРМУЛЫ!'!$B$5,'ФОРМУЛЫ!'!A1235,0)</f>
        <v>0</v>
      </c>
      <c r="R1235" s="3">
        <f>IF(Расчет!H1249='ФОРМУЛЫ!'!$B$4,'ФОРМУЛЫ!'!A1235,0)</f>
        <v>0</v>
      </c>
      <c r="S1235" s="3">
        <f>IF(Расчет!H1249='ФОРМУЛЫ!'!$B$6,'ФОРМУЛЫ!'!A1235,0)</f>
        <v>0</v>
      </c>
      <c r="T1235" s="5">
        <f>ROUND((IF(Расчет!R1249='ФОРМУЛЫ!'!$E$3,(A1235-A1235/1.18),IF(Расчет!R1249='ФОРМУЛЫ!'!$E$4,0,IF(Расчет!R1249='ФОРМУЛЫ!'!$E$5,(A1235-A1235/1.1),X))))*Расчет!E1249,2)</f>
        <v>0</v>
      </c>
      <c r="U1235" s="3">
        <f>ROUND((IF(Расчет!R1249='ФОРМУЛЫ!'!$E$3,(J1235-J1235/1.18),IF(Расчет!R1249='ФОРМУЛЫ!'!$E$4,0,IF(Расчет!R1249='ФОРМУЛЫ!'!$E$5,(J1235-J1235/1.1),X))))*Расчет!E1249,2)</f>
        <v>0</v>
      </c>
      <c r="V1235" s="3">
        <f>ROUND((J1235-J1235/1.18)*Расчет!E1249,2)</f>
        <v>0</v>
      </c>
      <c r="W1235" s="3">
        <f>ROUND(A1235*Расчет!E1249*0.21/365,2)</f>
        <v>0</v>
      </c>
      <c r="X1235" s="3">
        <f t="shared" si="155"/>
        <v>0</v>
      </c>
      <c r="Y1235" s="3">
        <f>IF(($Q$2-Расчет!X1249)&gt;0,($Q$2-Расчет!X1249),0)</f>
        <v>0</v>
      </c>
      <c r="Z1235" s="3">
        <f t="shared" si="156"/>
        <v>0</v>
      </c>
      <c r="AA1235" s="3">
        <f>IF(IF(Y1235&gt;0,$Q$3-$Q$2,$Q$3-Расчет!X1249)&gt;0,IF(Y1235&gt;0,$Q$3-$Q$2,$Q$3-Расчет!X1249),0)</f>
        <v>0</v>
      </c>
      <c r="AB1235" s="3">
        <f t="shared" si="157"/>
        <v>0</v>
      </c>
      <c r="AC1235" s="3">
        <f>IF(IF(AA1235&gt;0,$Q$4-$Q$3,$Q$4-Расчет!X1249)&gt;0,IF(AA1235&gt;0,$Q$4-$Q$3,$Q$4-Расчет!X1249),0)</f>
        <v>0</v>
      </c>
      <c r="AD1235" s="3">
        <f t="shared" si="158"/>
        <v>0</v>
      </c>
      <c r="AE1235" s="3">
        <f>IF(IF(AC1235&gt;0,$Q$5-$Q$4,$Q$5-Расчет!X1249)&gt;0,IF(AC1235&gt;0,$Q$5-$Q$4,$Q$5-Расчет!X1249),0)</f>
        <v>0</v>
      </c>
      <c r="AF1235" s="3">
        <f t="shared" si="159"/>
        <v>0</v>
      </c>
      <c r="AG1235" s="3">
        <f>IF(IF(AE1235&gt;0,$Q$6-$Q$5,$Q$6-Расчет!X1249)&gt;0,IF(AE1235&gt;0,$Q$6-$Q$5,$Q$6-Расчет!X1249),0)</f>
        <v>0</v>
      </c>
      <c r="AH1235" s="3">
        <f t="shared" si="160"/>
        <v>0</v>
      </c>
    </row>
    <row r="1236" spans="1:34" x14ac:dyDescent="0.25">
      <c r="A1236" s="3">
        <f>IF(Расчет!H1250='ФОРМУЛЫ!'!$B$4,Расчет!G1250*Расчет!$N$28,IF(Расчет!H1250='ФОРМУЛЫ!'!$B$5,Расчет!G1250,IF(Расчет!H1250='ФОРМУЛЫ!'!$B$6,Расчет!G1250*Расчет!$O$28,0)))</f>
        <v>0</v>
      </c>
      <c r="B1236" s="3">
        <f>A1236*Расчет!E1250</f>
        <v>0</v>
      </c>
      <c r="C1236" s="3">
        <f>IF(Расчет!J1250='ФОРМУЛЫ!'!$B$3,Расчет!G1250*Расчет!I1250/100,IF(Расчет!J1250='ФОРМУЛЫ!'!$B$4,Расчет!I1250*Расчет!$N$28,IF(Расчет!J1250='ФОРМУЛЫ!'!$B$5,Расчет!I1250,IF(Расчет!J1250='ФОРМУЛЫ!'!$B$6,Расчет!I1250*Расчет!$O$28,0))))</f>
        <v>0</v>
      </c>
      <c r="D1236" s="3">
        <f>C1236*Расчет!E1250</f>
        <v>0</v>
      </c>
      <c r="E1236" s="3">
        <f t="shared" si="153"/>
        <v>0</v>
      </c>
      <c r="F1236" s="3">
        <f>E1236*Расчет!E1250</f>
        <v>0</v>
      </c>
      <c r="G1236" s="3">
        <f>IF(Расчет!M1250="",'ФОРМУЛЫ!'!E1236*(100+Расчет!$M$28)/100,'ФОРМУЛЫ!'!E1236*(100+Расчет!M1250)/100)</f>
        <v>0</v>
      </c>
      <c r="H1236" s="7">
        <f>IF(Расчет!M1250="",ROUND(Расчет!K1250*(1+Расчет!$M$28/100),0),ROUND(Расчет!K1250*(1+Расчет!M1250/100),0))</f>
        <v>0</v>
      </c>
      <c r="I1236" s="7">
        <f>IF(Расчет!M1250="",(Расчет!$M$28+100)/100,(Расчет!M1250+100)/100)</f>
        <v>1.2</v>
      </c>
      <c r="J1236" s="5">
        <f>IF(Расчет!P1250="",IF($O$16=0,'ФОРМУЛЫ!'!H1236,ROUND(Расчет!K1250*'ФОРМУЛЫ!'!I1236+L1236,0)),Расчет!P1250)</f>
        <v>0</v>
      </c>
      <c r="K1236" s="5">
        <f>J1236*Расчет!E1250</f>
        <v>0</v>
      </c>
      <c r="L1236" s="3">
        <f>IF($O$16=0,0,$M$16*(Расчет!K1250/$O$16))</f>
        <v>0</v>
      </c>
      <c r="O1236" s="3">
        <f>IF(Расчет!P1250=0,Расчет!L1250,0)</f>
        <v>0</v>
      </c>
      <c r="P1236" s="12">
        <f t="shared" si="154"/>
        <v>0</v>
      </c>
      <c r="Q1236" s="3">
        <f>IF(Расчет!H1250='ФОРМУЛЫ!'!$B$5,'ФОРМУЛЫ!'!A1236,0)</f>
        <v>0</v>
      </c>
      <c r="R1236" s="3">
        <f>IF(Расчет!H1250='ФОРМУЛЫ!'!$B$4,'ФОРМУЛЫ!'!A1236,0)</f>
        <v>0</v>
      </c>
      <c r="S1236" s="3">
        <f>IF(Расчет!H1250='ФОРМУЛЫ!'!$B$6,'ФОРМУЛЫ!'!A1236,0)</f>
        <v>0</v>
      </c>
      <c r="T1236" s="5">
        <f>ROUND((IF(Расчет!R1250='ФОРМУЛЫ!'!$E$3,(A1236-A1236/1.18),IF(Расчет!R1250='ФОРМУЛЫ!'!$E$4,0,IF(Расчет!R1250='ФОРМУЛЫ!'!$E$5,(A1236-A1236/1.1),X))))*Расчет!E1250,2)</f>
        <v>0</v>
      </c>
      <c r="U1236" s="3">
        <f>ROUND((IF(Расчет!R1250='ФОРМУЛЫ!'!$E$3,(J1236-J1236/1.18),IF(Расчет!R1250='ФОРМУЛЫ!'!$E$4,0,IF(Расчет!R1250='ФОРМУЛЫ!'!$E$5,(J1236-J1236/1.1),X))))*Расчет!E1250,2)</f>
        <v>0</v>
      </c>
      <c r="V1236" s="3">
        <f>ROUND((J1236-J1236/1.18)*Расчет!E1250,2)</f>
        <v>0</v>
      </c>
      <c r="W1236" s="3">
        <f>ROUND(A1236*Расчет!E1250*0.21/365,2)</f>
        <v>0</v>
      </c>
      <c r="X1236" s="3">
        <f t="shared" si="155"/>
        <v>0</v>
      </c>
      <c r="Y1236" s="3">
        <f>IF(($Q$2-Расчет!X1250)&gt;0,($Q$2-Расчет!X1250),0)</f>
        <v>0</v>
      </c>
      <c r="Z1236" s="3">
        <f t="shared" si="156"/>
        <v>0</v>
      </c>
      <c r="AA1236" s="3">
        <f>IF(IF(Y1236&gt;0,$Q$3-$Q$2,$Q$3-Расчет!X1250)&gt;0,IF(Y1236&gt;0,$Q$3-$Q$2,$Q$3-Расчет!X1250),0)</f>
        <v>0</v>
      </c>
      <c r="AB1236" s="3">
        <f t="shared" si="157"/>
        <v>0</v>
      </c>
      <c r="AC1236" s="3">
        <f>IF(IF(AA1236&gt;0,$Q$4-$Q$3,$Q$4-Расчет!X1250)&gt;0,IF(AA1236&gt;0,$Q$4-$Q$3,$Q$4-Расчет!X1250),0)</f>
        <v>0</v>
      </c>
      <c r="AD1236" s="3">
        <f t="shared" si="158"/>
        <v>0</v>
      </c>
      <c r="AE1236" s="3">
        <f>IF(IF(AC1236&gt;0,$Q$5-$Q$4,$Q$5-Расчет!X1250)&gt;0,IF(AC1236&gt;0,$Q$5-$Q$4,$Q$5-Расчет!X1250),0)</f>
        <v>0</v>
      </c>
      <c r="AF1236" s="3">
        <f t="shared" si="159"/>
        <v>0</v>
      </c>
      <c r="AG1236" s="3">
        <f>IF(IF(AE1236&gt;0,$Q$6-$Q$5,$Q$6-Расчет!X1250)&gt;0,IF(AE1236&gt;0,$Q$6-$Q$5,$Q$6-Расчет!X1250),0)</f>
        <v>0</v>
      </c>
      <c r="AH1236" s="3">
        <f t="shared" si="160"/>
        <v>0</v>
      </c>
    </row>
    <row r="1237" spans="1:34" x14ac:dyDescent="0.25">
      <c r="A1237" s="3">
        <f>IF(Расчет!H1251='ФОРМУЛЫ!'!$B$4,Расчет!G1251*Расчет!$N$28,IF(Расчет!H1251='ФОРМУЛЫ!'!$B$5,Расчет!G1251,IF(Расчет!H1251='ФОРМУЛЫ!'!$B$6,Расчет!G1251*Расчет!$O$28,0)))</f>
        <v>0</v>
      </c>
      <c r="B1237" s="3">
        <f>A1237*Расчет!E1251</f>
        <v>0</v>
      </c>
      <c r="C1237" s="3">
        <f>IF(Расчет!J1251='ФОРМУЛЫ!'!$B$3,Расчет!G1251*Расчет!I1251/100,IF(Расчет!J1251='ФОРМУЛЫ!'!$B$4,Расчет!I1251*Расчет!$N$28,IF(Расчет!J1251='ФОРМУЛЫ!'!$B$5,Расчет!I1251,IF(Расчет!J1251='ФОРМУЛЫ!'!$B$6,Расчет!I1251*Расчет!$O$28,0))))</f>
        <v>0</v>
      </c>
      <c r="D1237" s="3">
        <f>C1237*Расчет!E1251</f>
        <v>0</v>
      </c>
      <c r="E1237" s="3">
        <f t="shared" si="153"/>
        <v>0</v>
      </c>
      <c r="F1237" s="3">
        <f>E1237*Расчет!E1251</f>
        <v>0</v>
      </c>
      <c r="G1237" s="3">
        <f>IF(Расчет!M1251="",'ФОРМУЛЫ!'!E1237*(100+Расчет!$M$28)/100,'ФОРМУЛЫ!'!E1237*(100+Расчет!M1251)/100)</f>
        <v>0</v>
      </c>
      <c r="H1237" s="7">
        <f>IF(Расчет!M1251="",ROUND(Расчет!K1251*(1+Расчет!$M$28/100),0),ROUND(Расчет!K1251*(1+Расчет!M1251/100),0))</f>
        <v>0</v>
      </c>
      <c r="I1237" s="7">
        <f>IF(Расчет!M1251="",(Расчет!$M$28+100)/100,(Расчет!M1251+100)/100)</f>
        <v>1.2</v>
      </c>
      <c r="J1237" s="5">
        <f>IF(Расчет!P1251="",IF($O$16=0,'ФОРМУЛЫ!'!H1237,ROUND(Расчет!K1251*'ФОРМУЛЫ!'!I1237+L1237,0)),Расчет!P1251)</f>
        <v>0</v>
      </c>
      <c r="K1237" s="5">
        <f>J1237*Расчет!E1251</f>
        <v>0</v>
      </c>
      <c r="L1237" s="3">
        <f>IF($O$16=0,0,$M$16*(Расчет!K1251/$O$16))</f>
        <v>0</v>
      </c>
      <c r="O1237" s="3">
        <f>IF(Расчет!P1251=0,Расчет!L1251,0)</f>
        <v>0</v>
      </c>
      <c r="P1237" s="12">
        <f t="shared" si="154"/>
        <v>0</v>
      </c>
      <c r="Q1237" s="3">
        <f>IF(Расчет!H1251='ФОРМУЛЫ!'!$B$5,'ФОРМУЛЫ!'!A1237,0)</f>
        <v>0</v>
      </c>
      <c r="R1237" s="3">
        <f>IF(Расчет!H1251='ФОРМУЛЫ!'!$B$4,'ФОРМУЛЫ!'!A1237,0)</f>
        <v>0</v>
      </c>
      <c r="S1237" s="3">
        <f>IF(Расчет!H1251='ФОРМУЛЫ!'!$B$6,'ФОРМУЛЫ!'!A1237,0)</f>
        <v>0</v>
      </c>
      <c r="T1237" s="5">
        <f>ROUND((IF(Расчет!R1251='ФОРМУЛЫ!'!$E$3,(A1237-A1237/1.18),IF(Расчет!R1251='ФОРМУЛЫ!'!$E$4,0,IF(Расчет!R1251='ФОРМУЛЫ!'!$E$5,(A1237-A1237/1.1),X))))*Расчет!E1251,2)</f>
        <v>0</v>
      </c>
      <c r="U1237" s="3">
        <f>ROUND((IF(Расчет!R1251='ФОРМУЛЫ!'!$E$3,(J1237-J1237/1.18),IF(Расчет!R1251='ФОРМУЛЫ!'!$E$4,0,IF(Расчет!R1251='ФОРМУЛЫ!'!$E$5,(J1237-J1237/1.1),X))))*Расчет!E1251,2)</f>
        <v>0</v>
      </c>
      <c r="V1237" s="3">
        <f>ROUND((J1237-J1237/1.18)*Расчет!E1251,2)</f>
        <v>0</v>
      </c>
      <c r="W1237" s="3">
        <f>ROUND(A1237*Расчет!E1251*0.21/365,2)</f>
        <v>0</v>
      </c>
      <c r="X1237" s="3">
        <f t="shared" si="155"/>
        <v>0</v>
      </c>
      <c r="Y1237" s="3">
        <f>IF(($Q$2-Расчет!X1251)&gt;0,($Q$2-Расчет!X1251),0)</f>
        <v>0</v>
      </c>
      <c r="Z1237" s="3">
        <f t="shared" si="156"/>
        <v>0</v>
      </c>
      <c r="AA1237" s="3">
        <f>IF(IF(Y1237&gt;0,$Q$3-$Q$2,$Q$3-Расчет!X1251)&gt;0,IF(Y1237&gt;0,$Q$3-$Q$2,$Q$3-Расчет!X1251),0)</f>
        <v>0</v>
      </c>
      <c r="AB1237" s="3">
        <f t="shared" si="157"/>
        <v>0</v>
      </c>
      <c r="AC1237" s="3">
        <f>IF(IF(AA1237&gt;0,$Q$4-$Q$3,$Q$4-Расчет!X1251)&gt;0,IF(AA1237&gt;0,$Q$4-$Q$3,$Q$4-Расчет!X1251),0)</f>
        <v>0</v>
      </c>
      <c r="AD1237" s="3">
        <f t="shared" si="158"/>
        <v>0</v>
      </c>
      <c r="AE1237" s="3">
        <f>IF(IF(AC1237&gt;0,$Q$5-$Q$4,$Q$5-Расчет!X1251)&gt;0,IF(AC1237&gt;0,$Q$5-$Q$4,$Q$5-Расчет!X1251),0)</f>
        <v>0</v>
      </c>
      <c r="AF1237" s="3">
        <f t="shared" si="159"/>
        <v>0</v>
      </c>
      <c r="AG1237" s="3">
        <f>IF(IF(AE1237&gt;0,$Q$6-$Q$5,$Q$6-Расчет!X1251)&gt;0,IF(AE1237&gt;0,$Q$6-$Q$5,$Q$6-Расчет!X1251),0)</f>
        <v>0</v>
      </c>
      <c r="AH1237" s="3">
        <f t="shared" si="160"/>
        <v>0</v>
      </c>
    </row>
    <row r="1238" spans="1:34" x14ac:dyDescent="0.25">
      <c r="A1238" s="3">
        <f>IF(Расчет!H1252='ФОРМУЛЫ!'!$B$4,Расчет!G1252*Расчет!$N$28,IF(Расчет!H1252='ФОРМУЛЫ!'!$B$5,Расчет!G1252,IF(Расчет!H1252='ФОРМУЛЫ!'!$B$6,Расчет!G1252*Расчет!$O$28,0)))</f>
        <v>0</v>
      </c>
      <c r="B1238" s="3">
        <f>A1238*Расчет!E1252</f>
        <v>0</v>
      </c>
      <c r="C1238" s="3">
        <f>IF(Расчет!J1252='ФОРМУЛЫ!'!$B$3,Расчет!G1252*Расчет!I1252/100,IF(Расчет!J1252='ФОРМУЛЫ!'!$B$4,Расчет!I1252*Расчет!$N$28,IF(Расчет!J1252='ФОРМУЛЫ!'!$B$5,Расчет!I1252,IF(Расчет!J1252='ФОРМУЛЫ!'!$B$6,Расчет!I1252*Расчет!$O$28,0))))</f>
        <v>0</v>
      </c>
      <c r="D1238" s="3">
        <f>C1238*Расчет!E1252</f>
        <v>0</v>
      </c>
      <c r="E1238" s="3">
        <f t="shared" si="153"/>
        <v>0</v>
      </c>
      <c r="F1238" s="3">
        <f>E1238*Расчет!E1252</f>
        <v>0</v>
      </c>
      <c r="G1238" s="3">
        <f>IF(Расчет!M1252="",'ФОРМУЛЫ!'!E1238*(100+Расчет!$M$28)/100,'ФОРМУЛЫ!'!E1238*(100+Расчет!M1252)/100)</f>
        <v>0</v>
      </c>
      <c r="H1238" s="7">
        <f>IF(Расчет!M1252="",ROUND(Расчет!K1252*(1+Расчет!$M$28/100),0),ROUND(Расчет!K1252*(1+Расчет!M1252/100),0))</f>
        <v>0</v>
      </c>
      <c r="I1238" s="7">
        <f>IF(Расчет!M1252="",(Расчет!$M$28+100)/100,(Расчет!M1252+100)/100)</f>
        <v>1.2</v>
      </c>
      <c r="J1238" s="5">
        <f>IF(Расчет!P1252="",IF($O$16=0,'ФОРМУЛЫ!'!H1238,ROUND(Расчет!K1252*'ФОРМУЛЫ!'!I1238+L1238,0)),Расчет!P1252)</f>
        <v>0</v>
      </c>
      <c r="K1238" s="5">
        <f>J1238*Расчет!E1252</f>
        <v>0</v>
      </c>
      <c r="L1238" s="3">
        <f>IF($O$16=0,0,$M$16*(Расчет!K1252/$O$16))</f>
        <v>0</v>
      </c>
      <c r="O1238" s="3">
        <f>IF(Расчет!P1252=0,Расчет!L1252,0)</f>
        <v>0</v>
      </c>
      <c r="P1238" s="12">
        <f t="shared" si="154"/>
        <v>0</v>
      </c>
      <c r="Q1238" s="3">
        <f>IF(Расчет!H1252='ФОРМУЛЫ!'!$B$5,'ФОРМУЛЫ!'!A1238,0)</f>
        <v>0</v>
      </c>
      <c r="R1238" s="3">
        <f>IF(Расчет!H1252='ФОРМУЛЫ!'!$B$4,'ФОРМУЛЫ!'!A1238,0)</f>
        <v>0</v>
      </c>
      <c r="S1238" s="3">
        <f>IF(Расчет!H1252='ФОРМУЛЫ!'!$B$6,'ФОРМУЛЫ!'!A1238,0)</f>
        <v>0</v>
      </c>
      <c r="T1238" s="5">
        <f>ROUND((IF(Расчет!R1252='ФОРМУЛЫ!'!$E$3,(A1238-A1238/1.18),IF(Расчет!R1252='ФОРМУЛЫ!'!$E$4,0,IF(Расчет!R1252='ФОРМУЛЫ!'!$E$5,(A1238-A1238/1.1),X))))*Расчет!E1252,2)</f>
        <v>0</v>
      </c>
      <c r="U1238" s="3">
        <f>ROUND((IF(Расчет!R1252='ФОРМУЛЫ!'!$E$3,(J1238-J1238/1.18),IF(Расчет!R1252='ФОРМУЛЫ!'!$E$4,0,IF(Расчет!R1252='ФОРМУЛЫ!'!$E$5,(J1238-J1238/1.1),X))))*Расчет!E1252,2)</f>
        <v>0</v>
      </c>
      <c r="V1238" s="3">
        <f>ROUND((J1238-J1238/1.18)*Расчет!E1252,2)</f>
        <v>0</v>
      </c>
      <c r="W1238" s="3">
        <f>ROUND(A1238*Расчет!E1252*0.21/365,2)</f>
        <v>0</v>
      </c>
      <c r="X1238" s="3">
        <f t="shared" si="155"/>
        <v>0</v>
      </c>
      <c r="Y1238" s="3">
        <f>IF(($Q$2-Расчет!X1252)&gt;0,($Q$2-Расчет!X1252),0)</f>
        <v>0</v>
      </c>
      <c r="Z1238" s="3">
        <f t="shared" si="156"/>
        <v>0</v>
      </c>
      <c r="AA1238" s="3">
        <f>IF(IF(Y1238&gt;0,$Q$3-$Q$2,$Q$3-Расчет!X1252)&gt;0,IF(Y1238&gt;0,$Q$3-$Q$2,$Q$3-Расчет!X1252),0)</f>
        <v>0</v>
      </c>
      <c r="AB1238" s="3">
        <f t="shared" si="157"/>
        <v>0</v>
      </c>
      <c r="AC1238" s="3">
        <f>IF(IF(AA1238&gt;0,$Q$4-$Q$3,$Q$4-Расчет!X1252)&gt;0,IF(AA1238&gt;0,$Q$4-$Q$3,$Q$4-Расчет!X1252),0)</f>
        <v>0</v>
      </c>
      <c r="AD1238" s="3">
        <f t="shared" si="158"/>
        <v>0</v>
      </c>
      <c r="AE1238" s="3">
        <f>IF(IF(AC1238&gt;0,$Q$5-$Q$4,$Q$5-Расчет!X1252)&gt;0,IF(AC1238&gt;0,$Q$5-$Q$4,$Q$5-Расчет!X1252),0)</f>
        <v>0</v>
      </c>
      <c r="AF1238" s="3">
        <f t="shared" si="159"/>
        <v>0</v>
      </c>
      <c r="AG1238" s="3">
        <f>IF(IF(AE1238&gt;0,$Q$6-$Q$5,$Q$6-Расчет!X1252)&gt;0,IF(AE1238&gt;0,$Q$6-$Q$5,$Q$6-Расчет!X1252),0)</f>
        <v>0</v>
      </c>
      <c r="AH1238" s="3">
        <f t="shared" si="160"/>
        <v>0</v>
      </c>
    </row>
    <row r="1239" spans="1:34" x14ac:dyDescent="0.25">
      <c r="A1239" s="3">
        <f>IF(Расчет!H1253='ФОРМУЛЫ!'!$B$4,Расчет!G1253*Расчет!$N$28,IF(Расчет!H1253='ФОРМУЛЫ!'!$B$5,Расчет!G1253,IF(Расчет!H1253='ФОРМУЛЫ!'!$B$6,Расчет!G1253*Расчет!$O$28,0)))</f>
        <v>0</v>
      </c>
      <c r="B1239" s="3">
        <f>A1239*Расчет!E1253</f>
        <v>0</v>
      </c>
      <c r="C1239" s="3">
        <f>IF(Расчет!J1253='ФОРМУЛЫ!'!$B$3,Расчет!G1253*Расчет!I1253/100,IF(Расчет!J1253='ФОРМУЛЫ!'!$B$4,Расчет!I1253*Расчет!$N$28,IF(Расчет!J1253='ФОРМУЛЫ!'!$B$5,Расчет!I1253,IF(Расчет!J1253='ФОРМУЛЫ!'!$B$6,Расчет!I1253*Расчет!$O$28,0))))</f>
        <v>0</v>
      </c>
      <c r="D1239" s="3">
        <f>C1239*Расчет!E1253</f>
        <v>0</v>
      </c>
      <c r="E1239" s="3">
        <f t="shared" si="153"/>
        <v>0</v>
      </c>
      <c r="F1239" s="3">
        <f>E1239*Расчет!E1253</f>
        <v>0</v>
      </c>
      <c r="G1239" s="3">
        <f>IF(Расчет!M1253="",'ФОРМУЛЫ!'!E1239*(100+Расчет!$M$28)/100,'ФОРМУЛЫ!'!E1239*(100+Расчет!M1253)/100)</f>
        <v>0</v>
      </c>
      <c r="H1239" s="7">
        <f>IF(Расчет!M1253="",ROUND(Расчет!K1253*(1+Расчет!$M$28/100),0),ROUND(Расчет!K1253*(1+Расчет!M1253/100),0))</f>
        <v>0</v>
      </c>
      <c r="I1239" s="7">
        <f>IF(Расчет!M1253="",(Расчет!$M$28+100)/100,(Расчет!M1253+100)/100)</f>
        <v>1.2</v>
      </c>
      <c r="J1239" s="5">
        <f>IF(Расчет!P1253="",IF($O$16=0,'ФОРМУЛЫ!'!H1239,ROUND(Расчет!K1253*'ФОРМУЛЫ!'!I1239+L1239,0)),Расчет!P1253)</f>
        <v>0</v>
      </c>
      <c r="K1239" s="5">
        <f>J1239*Расчет!E1253</f>
        <v>0</v>
      </c>
      <c r="L1239" s="3">
        <f>IF($O$16=0,0,$M$16*(Расчет!K1253/$O$16))</f>
        <v>0</v>
      </c>
      <c r="O1239" s="3">
        <f>IF(Расчет!P1253=0,Расчет!L1253,0)</f>
        <v>0</v>
      </c>
      <c r="P1239" s="12">
        <f t="shared" si="154"/>
        <v>0</v>
      </c>
      <c r="Q1239" s="3">
        <f>IF(Расчет!H1253='ФОРМУЛЫ!'!$B$5,'ФОРМУЛЫ!'!A1239,0)</f>
        <v>0</v>
      </c>
      <c r="R1239" s="3">
        <f>IF(Расчет!H1253='ФОРМУЛЫ!'!$B$4,'ФОРМУЛЫ!'!A1239,0)</f>
        <v>0</v>
      </c>
      <c r="S1239" s="3">
        <f>IF(Расчет!H1253='ФОРМУЛЫ!'!$B$6,'ФОРМУЛЫ!'!A1239,0)</f>
        <v>0</v>
      </c>
      <c r="T1239" s="5">
        <f>ROUND((IF(Расчет!R1253='ФОРМУЛЫ!'!$E$3,(A1239-A1239/1.18),IF(Расчет!R1253='ФОРМУЛЫ!'!$E$4,0,IF(Расчет!R1253='ФОРМУЛЫ!'!$E$5,(A1239-A1239/1.1),X))))*Расчет!E1253,2)</f>
        <v>0</v>
      </c>
      <c r="U1239" s="3">
        <f>ROUND((IF(Расчет!R1253='ФОРМУЛЫ!'!$E$3,(J1239-J1239/1.18),IF(Расчет!R1253='ФОРМУЛЫ!'!$E$4,0,IF(Расчет!R1253='ФОРМУЛЫ!'!$E$5,(J1239-J1239/1.1),X))))*Расчет!E1253,2)</f>
        <v>0</v>
      </c>
      <c r="V1239" s="3">
        <f>ROUND((J1239-J1239/1.18)*Расчет!E1253,2)</f>
        <v>0</v>
      </c>
      <c r="W1239" s="3">
        <f>ROUND(A1239*Расчет!E1253*0.21/365,2)</f>
        <v>0</v>
      </c>
      <c r="X1239" s="3">
        <f t="shared" si="155"/>
        <v>0</v>
      </c>
      <c r="Y1239" s="3">
        <f>IF(($Q$2-Расчет!X1253)&gt;0,($Q$2-Расчет!X1253),0)</f>
        <v>0</v>
      </c>
      <c r="Z1239" s="3">
        <f t="shared" si="156"/>
        <v>0</v>
      </c>
      <c r="AA1239" s="3">
        <f>IF(IF(Y1239&gt;0,$Q$3-$Q$2,$Q$3-Расчет!X1253)&gt;0,IF(Y1239&gt;0,$Q$3-$Q$2,$Q$3-Расчет!X1253),0)</f>
        <v>0</v>
      </c>
      <c r="AB1239" s="3">
        <f t="shared" si="157"/>
        <v>0</v>
      </c>
      <c r="AC1239" s="3">
        <f>IF(IF(AA1239&gt;0,$Q$4-$Q$3,$Q$4-Расчет!X1253)&gt;0,IF(AA1239&gt;0,$Q$4-$Q$3,$Q$4-Расчет!X1253),0)</f>
        <v>0</v>
      </c>
      <c r="AD1239" s="3">
        <f t="shared" si="158"/>
        <v>0</v>
      </c>
      <c r="AE1239" s="3">
        <f>IF(IF(AC1239&gt;0,$Q$5-$Q$4,$Q$5-Расчет!X1253)&gt;0,IF(AC1239&gt;0,$Q$5-$Q$4,$Q$5-Расчет!X1253),0)</f>
        <v>0</v>
      </c>
      <c r="AF1239" s="3">
        <f t="shared" si="159"/>
        <v>0</v>
      </c>
      <c r="AG1239" s="3">
        <f>IF(IF(AE1239&gt;0,$Q$6-$Q$5,$Q$6-Расчет!X1253)&gt;0,IF(AE1239&gt;0,$Q$6-$Q$5,$Q$6-Расчет!X1253),0)</f>
        <v>0</v>
      </c>
      <c r="AH1239" s="3">
        <f t="shared" si="160"/>
        <v>0</v>
      </c>
    </row>
    <row r="1240" spans="1:34" x14ac:dyDescent="0.25">
      <c r="A1240" s="3">
        <f>IF(Расчет!H1254='ФОРМУЛЫ!'!$B$4,Расчет!G1254*Расчет!$N$28,IF(Расчет!H1254='ФОРМУЛЫ!'!$B$5,Расчет!G1254,IF(Расчет!H1254='ФОРМУЛЫ!'!$B$6,Расчет!G1254*Расчет!$O$28,0)))</f>
        <v>0</v>
      </c>
      <c r="B1240" s="3">
        <f>A1240*Расчет!E1254</f>
        <v>0</v>
      </c>
      <c r="C1240" s="3">
        <f>IF(Расчет!J1254='ФОРМУЛЫ!'!$B$3,Расчет!G1254*Расчет!I1254/100,IF(Расчет!J1254='ФОРМУЛЫ!'!$B$4,Расчет!I1254*Расчет!$N$28,IF(Расчет!J1254='ФОРМУЛЫ!'!$B$5,Расчет!I1254,IF(Расчет!J1254='ФОРМУЛЫ!'!$B$6,Расчет!I1254*Расчет!$O$28,0))))</f>
        <v>0</v>
      </c>
      <c r="D1240" s="3">
        <f>C1240*Расчет!E1254</f>
        <v>0</v>
      </c>
      <c r="E1240" s="3">
        <f t="shared" si="153"/>
        <v>0</v>
      </c>
      <c r="F1240" s="3">
        <f>E1240*Расчет!E1254</f>
        <v>0</v>
      </c>
      <c r="G1240" s="3">
        <f>IF(Расчет!M1254="",'ФОРМУЛЫ!'!E1240*(100+Расчет!$M$28)/100,'ФОРМУЛЫ!'!E1240*(100+Расчет!M1254)/100)</f>
        <v>0</v>
      </c>
      <c r="H1240" s="7">
        <f>IF(Расчет!M1254="",ROUND(Расчет!K1254*(1+Расчет!$M$28/100),0),ROUND(Расчет!K1254*(1+Расчет!M1254/100),0))</f>
        <v>0</v>
      </c>
      <c r="I1240" s="7">
        <f>IF(Расчет!M1254="",(Расчет!$M$28+100)/100,(Расчет!M1254+100)/100)</f>
        <v>1.2</v>
      </c>
      <c r="J1240" s="5">
        <f>IF(Расчет!P1254="",IF($O$16=0,'ФОРМУЛЫ!'!H1240,ROUND(Расчет!K1254*'ФОРМУЛЫ!'!I1240+L1240,0)),Расчет!P1254)</f>
        <v>0</v>
      </c>
      <c r="K1240" s="5">
        <f>J1240*Расчет!E1254</f>
        <v>0</v>
      </c>
      <c r="L1240" s="3">
        <f>IF($O$16=0,0,$M$16*(Расчет!K1254/$O$16))</f>
        <v>0</v>
      </c>
      <c r="O1240" s="3">
        <f>IF(Расчет!P1254=0,Расчет!L1254,0)</f>
        <v>0</v>
      </c>
      <c r="P1240" s="12">
        <f t="shared" si="154"/>
        <v>0</v>
      </c>
      <c r="Q1240" s="3">
        <f>IF(Расчет!H1254='ФОРМУЛЫ!'!$B$5,'ФОРМУЛЫ!'!A1240,0)</f>
        <v>0</v>
      </c>
      <c r="R1240" s="3">
        <f>IF(Расчет!H1254='ФОРМУЛЫ!'!$B$4,'ФОРМУЛЫ!'!A1240,0)</f>
        <v>0</v>
      </c>
      <c r="S1240" s="3">
        <f>IF(Расчет!H1254='ФОРМУЛЫ!'!$B$6,'ФОРМУЛЫ!'!A1240,0)</f>
        <v>0</v>
      </c>
      <c r="T1240" s="5">
        <f>ROUND((IF(Расчет!R1254='ФОРМУЛЫ!'!$E$3,(A1240-A1240/1.18),IF(Расчет!R1254='ФОРМУЛЫ!'!$E$4,0,IF(Расчет!R1254='ФОРМУЛЫ!'!$E$5,(A1240-A1240/1.1),X))))*Расчет!E1254,2)</f>
        <v>0</v>
      </c>
      <c r="U1240" s="3">
        <f>ROUND((IF(Расчет!R1254='ФОРМУЛЫ!'!$E$3,(J1240-J1240/1.18),IF(Расчет!R1254='ФОРМУЛЫ!'!$E$4,0,IF(Расчет!R1254='ФОРМУЛЫ!'!$E$5,(J1240-J1240/1.1),X))))*Расчет!E1254,2)</f>
        <v>0</v>
      </c>
      <c r="V1240" s="3">
        <f>ROUND((J1240-J1240/1.18)*Расчет!E1254,2)</f>
        <v>0</v>
      </c>
      <c r="W1240" s="3">
        <f>ROUND(A1240*Расчет!E1254*0.21/365,2)</f>
        <v>0</v>
      </c>
      <c r="X1240" s="3">
        <f t="shared" si="155"/>
        <v>0</v>
      </c>
      <c r="Y1240" s="3">
        <f>IF(($Q$2-Расчет!X1254)&gt;0,($Q$2-Расчет!X1254),0)</f>
        <v>0</v>
      </c>
      <c r="Z1240" s="3">
        <f t="shared" si="156"/>
        <v>0</v>
      </c>
      <c r="AA1240" s="3">
        <f>IF(IF(Y1240&gt;0,$Q$3-$Q$2,$Q$3-Расчет!X1254)&gt;0,IF(Y1240&gt;0,$Q$3-$Q$2,$Q$3-Расчет!X1254),0)</f>
        <v>0</v>
      </c>
      <c r="AB1240" s="3">
        <f t="shared" si="157"/>
        <v>0</v>
      </c>
      <c r="AC1240" s="3">
        <f>IF(IF(AA1240&gt;0,$Q$4-$Q$3,$Q$4-Расчет!X1254)&gt;0,IF(AA1240&gt;0,$Q$4-$Q$3,$Q$4-Расчет!X1254),0)</f>
        <v>0</v>
      </c>
      <c r="AD1240" s="3">
        <f t="shared" si="158"/>
        <v>0</v>
      </c>
      <c r="AE1240" s="3">
        <f>IF(IF(AC1240&gt;0,$Q$5-$Q$4,$Q$5-Расчет!X1254)&gt;0,IF(AC1240&gt;0,$Q$5-$Q$4,$Q$5-Расчет!X1254),0)</f>
        <v>0</v>
      </c>
      <c r="AF1240" s="3">
        <f t="shared" si="159"/>
        <v>0</v>
      </c>
      <c r="AG1240" s="3">
        <f>IF(IF(AE1240&gt;0,$Q$6-$Q$5,$Q$6-Расчет!X1254)&gt;0,IF(AE1240&gt;0,$Q$6-$Q$5,$Q$6-Расчет!X1254),0)</f>
        <v>0</v>
      </c>
      <c r="AH1240" s="3">
        <f t="shared" si="160"/>
        <v>0</v>
      </c>
    </row>
    <row r="1241" spans="1:34" x14ac:dyDescent="0.25">
      <c r="A1241" s="3">
        <f>IF(Расчет!H1255='ФОРМУЛЫ!'!$B$4,Расчет!G1255*Расчет!$N$28,IF(Расчет!H1255='ФОРМУЛЫ!'!$B$5,Расчет!G1255,IF(Расчет!H1255='ФОРМУЛЫ!'!$B$6,Расчет!G1255*Расчет!$O$28,0)))</f>
        <v>0</v>
      </c>
      <c r="B1241" s="3">
        <f>A1241*Расчет!E1255</f>
        <v>0</v>
      </c>
      <c r="C1241" s="3">
        <f>IF(Расчет!J1255='ФОРМУЛЫ!'!$B$3,Расчет!G1255*Расчет!I1255/100,IF(Расчет!J1255='ФОРМУЛЫ!'!$B$4,Расчет!I1255*Расчет!$N$28,IF(Расчет!J1255='ФОРМУЛЫ!'!$B$5,Расчет!I1255,IF(Расчет!J1255='ФОРМУЛЫ!'!$B$6,Расчет!I1255*Расчет!$O$28,0))))</f>
        <v>0</v>
      </c>
      <c r="D1241" s="3">
        <f>C1241*Расчет!E1255</f>
        <v>0</v>
      </c>
      <c r="E1241" s="3">
        <f t="shared" si="153"/>
        <v>0</v>
      </c>
      <c r="F1241" s="3">
        <f>E1241*Расчет!E1255</f>
        <v>0</v>
      </c>
      <c r="G1241" s="3">
        <f>IF(Расчет!M1255="",'ФОРМУЛЫ!'!E1241*(100+Расчет!$M$28)/100,'ФОРМУЛЫ!'!E1241*(100+Расчет!M1255)/100)</f>
        <v>0</v>
      </c>
      <c r="H1241" s="7">
        <f>IF(Расчет!M1255="",ROUND(Расчет!K1255*(1+Расчет!$M$28/100),0),ROUND(Расчет!K1255*(1+Расчет!M1255/100),0))</f>
        <v>0</v>
      </c>
      <c r="I1241" s="7">
        <f>IF(Расчет!M1255="",(Расчет!$M$28+100)/100,(Расчет!M1255+100)/100)</f>
        <v>1.2</v>
      </c>
      <c r="J1241" s="5">
        <f>IF(Расчет!P1255="",IF($O$16=0,'ФОРМУЛЫ!'!H1241,ROUND(Расчет!K1255*'ФОРМУЛЫ!'!I1241+L1241,0)),Расчет!P1255)</f>
        <v>0</v>
      </c>
      <c r="K1241" s="5">
        <f>J1241*Расчет!E1255</f>
        <v>0</v>
      </c>
      <c r="L1241" s="3">
        <f>IF($O$16=0,0,$M$16*(Расчет!K1255/$O$16))</f>
        <v>0</v>
      </c>
      <c r="O1241" s="3">
        <f>IF(Расчет!P1255=0,Расчет!L1255,0)</f>
        <v>0</v>
      </c>
      <c r="P1241" s="12">
        <f t="shared" si="154"/>
        <v>0</v>
      </c>
      <c r="Q1241" s="3">
        <f>IF(Расчет!H1255='ФОРМУЛЫ!'!$B$5,'ФОРМУЛЫ!'!A1241,0)</f>
        <v>0</v>
      </c>
      <c r="R1241" s="3">
        <f>IF(Расчет!H1255='ФОРМУЛЫ!'!$B$4,'ФОРМУЛЫ!'!A1241,0)</f>
        <v>0</v>
      </c>
      <c r="S1241" s="3">
        <f>IF(Расчет!H1255='ФОРМУЛЫ!'!$B$6,'ФОРМУЛЫ!'!A1241,0)</f>
        <v>0</v>
      </c>
      <c r="T1241" s="5">
        <f>ROUND((IF(Расчет!R1255='ФОРМУЛЫ!'!$E$3,(A1241-A1241/1.18),IF(Расчет!R1255='ФОРМУЛЫ!'!$E$4,0,IF(Расчет!R1255='ФОРМУЛЫ!'!$E$5,(A1241-A1241/1.1),X))))*Расчет!E1255,2)</f>
        <v>0</v>
      </c>
      <c r="U1241" s="3">
        <f>ROUND((IF(Расчет!R1255='ФОРМУЛЫ!'!$E$3,(J1241-J1241/1.18),IF(Расчет!R1255='ФОРМУЛЫ!'!$E$4,0,IF(Расчет!R1255='ФОРМУЛЫ!'!$E$5,(J1241-J1241/1.1),X))))*Расчет!E1255,2)</f>
        <v>0</v>
      </c>
      <c r="V1241" s="3">
        <f>ROUND((J1241-J1241/1.18)*Расчет!E1255,2)</f>
        <v>0</v>
      </c>
      <c r="W1241" s="3">
        <f>ROUND(A1241*Расчет!E1255*0.21/365,2)</f>
        <v>0</v>
      </c>
      <c r="X1241" s="3">
        <f t="shared" si="155"/>
        <v>0</v>
      </c>
      <c r="Y1241" s="3">
        <f>IF(($Q$2-Расчет!X1255)&gt;0,($Q$2-Расчет!X1255),0)</f>
        <v>0</v>
      </c>
      <c r="Z1241" s="3">
        <f t="shared" si="156"/>
        <v>0</v>
      </c>
      <c r="AA1241" s="3">
        <f>IF(IF(Y1241&gt;0,$Q$3-$Q$2,$Q$3-Расчет!X1255)&gt;0,IF(Y1241&gt;0,$Q$3-$Q$2,$Q$3-Расчет!X1255),0)</f>
        <v>0</v>
      </c>
      <c r="AB1241" s="3">
        <f t="shared" si="157"/>
        <v>0</v>
      </c>
      <c r="AC1241" s="3">
        <f>IF(IF(AA1241&gt;0,$Q$4-$Q$3,$Q$4-Расчет!X1255)&gt;0,IF(AA1241&gt;0,$Q$4-$Q$3,$Q$4-Расчет!X1255),0)</f>
        <v>0</v>
      </c>
      <c r="AD1241" s="3">
        <f t="shared" si="158"/>
        <v>0</v>
      </c>
      <c r="AE1241" s="3">
        <f>IF(IF(AC1241&gt;0,$Q$5-$Q$4,$Q$5-Расчет!X1255)&gt;0,IF(AC1241&gt;0,$Q$5-$Q$4,$Q$5-Расчет!X1255),0)</f>
        <v>0</v>
      </c>
      <c r="AF1241" s="3">
        <f t="shared" si="159"/>
        <v>0</v>
      </c>
      <c r="AG1241" s="3">
        <f>IF(IF(AE1241&gt;0,$Q$6-$Q$5,$Q$6-Расчет!X1255)&gt;0,IF(AE1241&gt;0,$Q$6-$Q$5,$Q$6-Расчет!X1255),0)</f>
        <v>0</v>
      </c>
      <c r="AH1241" s="3">
        <f t="shared" si="160"/>
        <v>0</v>
      </c>
    </row>
    <row r="1242" spans="1:34" x14ac:dyDescent="0.25">
      <c r="A1242" s="3">
        <f>IF(Расчет!H1256='ФОРМУЛЫ!'!$B$4,Расчет!G1256*Расчет!$N$28,IF(Расчет!H1256='ФОРМУЛЫ!'!$B$5,Расчет!G1256,IF(Расчет!H1256='ФОРМУЛЫ!'!$B$6,Расчет!G1256*Расчет!$O$28,0)))</f>
        <v>0</v>
      </c>
      <c r="B1242" s="3">
        <f>A1242*Расчет!E1256</f>
        <v>0</v>
      </c>
      <c r="C1242" s="3">
        <f>IF(Расчет!J1256='ФОРМУЛЫ!'!$B$3,Расчет!G1256*Расчет!I1256/100,IF(Расчет!J1256='ФОРМУЛЫ!'!$B$4,Расчет!I1256*Расчет!$N$28,IF(Расчет!J1256='ФОРМУЛЫ!'!$B$5,Расчет!I1256,IF(Расчет!J1256='ФОРМУЛЫ!'!$B$6,Расчет!I1256*Расчет!$O$28,0))))</f>
        <v>0</v>
      </c>
      <c r="D1242" s="3">
        <f>C1242*Расчет!E1256</f>
        <v>0</v>
      </c>
      <c r="E1242" s="3">
        <f t="shared" si="153"/>
        <v>0</v>
      </c>
      <c r="F1242" s="3">
        <f>E1242*Расчет!E1256</f>
        <v>0</v>
      </c>
      <c r="G1242" s="3">
        <f>IF(Расчет!M1256="",'ФОРМУЛЫ!'!E1242*(100+Расчет!$M$28)/100,'ФОРМУЛЫ!'!E1242*(100+Расчет!M1256)/100)</f>
        <v>0</v>
      </c>
      <c r="H1242" s="7">
        <f>IF(Расчет!M1256="",ROUND(Расчет!K1256*(1+Расчет!$M$28/100),0),ROUND(Расчет!K1256*(1+Расчет!M1256/100),0))</f>
        <v>0</v>
      </c>
      <c r="I1242" s="7">
        <f>IF(Расчет!M1256="",(Расчет!$M$28+100)/100,(Расчет!M1256+100)/100)</f>
        <v>1.2</v>
      </c>
      <c r="J1242" s="5">
        <f>IF(Расчет!P1256="",IF($O$16=0,'ФОРМУЛЫ!'!H1242,ROUND(Расчет!K1256*'ФОРМУЛЫ!'!I1242+L1242,0)),Расчет!P1256)</f>
        <v>0</v>
      </c>
      <c r="K1242" s="5">
        <f>J1242*Расчет!E1256</f>
        <v>0</v>
      </c>
      <c r="L1242" s="3">
        <f>IF($O$16=0,0,$M$16*(Расчет!K1256/$O$16))</f>
        <v>0</v>
      </c>
      <c r="O1242" s="3">
        <f>IF(Расчет!P1256=0,Расчет!L1256,0)</f>
        <v>0</v>
      </c>
      <c r="P1242" s="12">
        <f t="shared" si="154"/>
        <v>0</v>
      </c>
      <c r="Q1242" s="3">
        <f>IF(Расчет!H1256='ФОРМУЛЫ!'!$B$5,'ФОРМУЛЫ!'!A1242,0)</f>
        <v>0</v>
      </c>
      <c r="R1242" s="3">
        <f>IF(Расчет!H1256='ФОРМУЛЫ!'!$B$4,'ФОРМУЛЫ!'!A1242,0)</f>
        <v>0</v>
      </c>
      <c r="S1242" s="3">
        <f>IF(Расчет!H1256='ФОРМУЛЫ!'!$B$6,'ФОРМУЛЫ!'!A1242,0)</f>
        <v>0</v>
      </c>
      <c r="T1242" s="5">
        <f>ROUND((IF(Расчет!R1256='ФОРМУЛЫ!'!$E$3,(A1242-A1242/1.18),IF(Расчет!R1256='ФОРМУЛЫ!'!$E$4,0,IF(Расчет!R1256='ФОРМУЛЫ!'!$E$5,(A1242-A1242/1.1),X))))*Расчет!E1256,2)</f>
        <v>0</v>
      </c>
      <c r="U1242" s="3">
        <f>ROUND((IF(Расчет!R1256='ФОРМУЛЫ!'!$E$3,(J1242-J1242/1.18),IF(Расчет!R1256='ФОРМУЛЫ!'!$E$4,0,IF(Расчет!R1256='ФОРМУЛЫ!'!$E$5,(J1242-J1242/1.1),X))))*Расчет!E1256,2)</f>
        <v>0</v>
      </c>
      <c r="V1242" s="3">
        <f>ROUND((J1242-J1242/1.18)*Расчет!E1256,2)</f>
        <v>0</v>
      </c>
      <c r="W1242" s="3">
        <f>ROUND(A1242*Расчет!E1256*0.21/365,2)</f>
        <v>0</v>
      </c>
      <c r="X1242" s="3">
        <f t="shared" si="155"/>
        <v>0</v>
      </c>
      <c r="Y1242" s="3">
        <f>IF(($Q$2-Расчет!X1256)&gt;0,($Q$2-Расчет!X1256),0)</f>
        <v>0</v>
      </c>
      <c r="Z1242" s="3">
        <f t="shared" si="156"/>
        <v>0</v>
      </c>
      <c r="AA1242" s="3">
        <f>IF(IF(Y1242&gt;0,$Q$3-$Q$2,$Q$3-Расчет!X1256)&gt;0,IF(Y1242&gt;0,$Q$3-$Q$2,$Q$3-Расчет!X1256),0)</f>
        <v>0</v>
      </c>
      <c r="AB1242" s="3">
        <f t="shared" si="157"/>
        <v>0</v>
      </c>
      <c r="AC1242" s="3">
        <f>IF(IF(AA1242&gt;0,$Q$4-$Q$3,$Q$4-Расчет!X1256)&gt;0,IF(AA1242&gt;0,$Q$4-$Q$3,$Q$4-Расчет!X1256),0)</f>
        <v>0</v>
      </c>
      <c r="AD1242" s="3">
        <f t="shared" si="158"/>
        <v>0</v>
      </c>
      <c r="AE1242" s="3">
        <f>IF(IF(AC1242&gt;0,$Q$5-$Q$4,$Q$5-Расчет!X1256)&gt;0,IF(AC1242&gt;0,$Q$5-$Q$4,$Q$5-Расчет!X1256),0)</f>
        <v>0</v>
      </c>
      <c r="AF1242" s="3">
        <f t="shared" si="159"/>
        <v>0</v>
      </c>
      <c r="AG1242" s="3">
        <f>IF(IF(AE1242&gt;0,$Q$6-$Q$5,$Q$6-Расчет!X1256)&gt;0,IF(AE1242&gt;0,$Q$6-$Q$5,$Q$6-Расчет!X1256),0)</f>
        <v>0</v>
      </c>
      <c r="AH1242" s="3">
        <f t="shared" si="160"/>
        <v>0</v>
      </c>
    </row>
    <row r="1243" spans="1:34" x14ac:dyDescent="0.25">
      <c r="A1243" s="3">
        <f>IF(Расчет!H1257='ФОРМУЛЫ!'!$B$4,Расчет!G1257*Расчет!$N$28,IF(Расчет!H1257='ФОРМУЛЫ!'!$B$5,Расчет!G1257,IF(Расчет!H1257='ФОРМУЛЫ!'!$B$6,Расчет!G1257*Расчет!$O$28,0)))</f>
        <v>0</v>
      </c>
      <c r="B1243" s="3">
        <f>A1243*Расчет!E1257</f>
        <v>0</v>
      </c>
      <c r="C1243" s="3">
        <f>IF(Расчет!J1257='ФОРМУЛЫ!'!$B$3,Расчет!G1257*Расчет!I1257/100,IF(Расчет!J1257='ФОРМУЛЫ!'!$B$4,Расчет!I1257*Расчет!$N$28,IF(Расчет!J1257='ФОРМУЛЫ!'!$B$5,Расчет!I1257,IF(Расчет!J1257='ФОРМУЛЫ!'!$B$6,Расчет!I1257*Расчет!$O$28,0))))</f>
        <v>0</v>
      </c>
      <c r="D1243" s="3">
        <f>C1243*Расчет!E1257</f>
        <v>0</v>
      </c>
      <c r="E1243" s="3">
        <f t="shared" si="153"/>
        <v>0</v>
      </c>
      <c r="F1243" s="3">
        <f>E1243*Расчет!E1257</f>
        <v>0</v>
      </c>
      <c r="G1243" s="3">
        <f>IF(Расчет!M1257="",'ФОРМУЛЫ!'!E1243*(100+Расчет!$M$28)/100,'ФОРМУЛЫ!'!E1243*(100+Расчет!M1257)/100)</f>
        <v>0</v>
      </c>
      <c r="H1243" s="7">
        <f>IF(Расчет!M1257="",ROUND(Расчет!K1257*(1+Расчет!$M$28/100),0),ROUND(Расчет!K1257*(1+Расчет!M1257/100),0))</f>
        <v>0</v>
      </c>
      <c r="I1243" s="7">
        <f>IF(Расчет!M1257="",(Расчет!$M$28+100)/100,(Расчет!M1257+100)/100)</f>
        <v>1.2</v>
      </c>
      <c r="J1243" s="5">
        <f>IF(Расчет!P1257="",IF($O$16=0,'ФОРМУЛЫ!'!H1243,ROUND(Расчет!K1257*'ФОРМУЛЫ!'!I1243+L1243,0)),Расчет!P1257)</f>
        <v>0</v>
      </c>
      <c r="K1243" s="5">
        <f>J1243*Расчет!E1257</f>
        <v>0</v>
      </c>
      <c r="L1243" s="3">
        <f>IF($O$16=0,0,$M$16*(Расчет!K1257/$O$16))</f>
        <v>0</v>
      </c>
      <c r="O1243" s="3">
        <f>IF(Расчет!P1257=0,Расчет!L1257,0)</f>
        <v>0</v>
      </c>
      <c r="P1243" s="12">
        <f t="shared" si="154"/>
        <v>0</v>
      </c>
      <c r="Q1243" s="3">
        <f>IF(Расчет!H1257='ФОРМУЛЫ!'!$B$5,'ФОРМУЛЫ!'!A1243,0)</f>
        <v>0</v>
      </c>
      <c r="R1243" s="3">
        <f>IF(Расчет!H1257='ФОРМУЛЫ!'!$B$4,'ФОРМУЛЫ!'!A1243,0)</f>
        <v>0</v>
      </c>
      <c r="S1243" s="3">
        <f>IF(Расчет!H1257='ФОРМУЛЫ!'!$B$6,'ФОРМУЛЫ!'!A1243,0)</f>
        <v>0</v>
      </c>
      <c r="T1243" s="5">
        <f>ROUND((IF(Расчет!R1257='ФОРМУЛЫ!'!$E$3,(A1243-A1243/1.18),IF(Расчет!R1257='ФОРМУЛЫ!'!$E$4,0,IF(Расчет!R1257='ФОРМУЛЫ!'!$E$5,(A1243-A1243/1.1),X))))*Расчет!E1257,2)</f>
        <v>0</v>
      </c>
      <c r="U1243" s="3">
        <f>ROUND((IF(Расчет!R1257='ФОРМУЛЫ!'!$E$3,(J1243-J1243/1.18),IF(Расчет!R1257='ФОРМУЛЫ!'!$E$4,0,IF(Расчет!R1257='ФОРМУЛЫ!'!$E$5,(J1243-J1243/1.1),X))))*Расчет!E1257,2)</f>
        <v>0</v>
      </c>
      <c r="V1243" s="3">
        <f>ROUND((J1243-J1243/1.18)*Расчет!E1257,2)</f>
        <v>0</v>
      </c>
      <c r="W1243" s="3">
        <f>ROUND(A1243*Расчет!E1257*0.21/365,2)</f>
        <v>0</v>
      </c>
      <c r="X1243" s="3">
        <f t="shared" si="155"/>
        <v>0</v>
      </c>
      <c r="Y1243" s="3">
        <f>IF(($Q$2-Расчет!X1257)&gt;0,($Q$2-Расчет!X1257),0)</f>
        <v>0</v>
      </c>
      <c r="Z1243" s="3">
        <f t="shared" si="156"/>
        <v>0</v>
      </c>
      <c r="AA1243" s="3">
        <f>IF(IF(Y1243&gt;0,$Q$3-$Q$2,$Q$3-Расчет!X1257)&gt;0,IF(Y1243&gt;0,$Q$3-$Q$2,$Q$3-Расчет!X1257),0)</f>
        <v>0</v>
      </c>
      <c r="AB1243" s="3">
        <f t="shared" si="157"/>
        <v>0</v>
      </c>
      <c r="AC1243" s="3">
        <f>IF(IF(AA1243&gt;0,$Q$4-$Q$3,$Q$4-Расчет!X1257)&gt;0,IF(AA1243&gt;0,$Q$4-$Q$3,$Q$4-Расчет!X1257),0)</f>
        <v>0</v>
      </c>
      <c r="AD1243" s="3">
        <f t="shared" si="158"/>
        <v>0</v>
      </c>
      <c r="AE1243" s="3">
        <f>IF(IF(AC1243&gt;0,$Q$5-$Q$4,$Q$5-Расчет!X1257)&gt;0,IF(AC1243&gt;0,$Q$5-$Q$4,$Q$5-Расчет!X1257),0)</f>
        <v>0</v>
      </c>
      <c r="AF1243" s="3">
        <f t="shared" si="159"/>
        <v>0</v>
      </c>
      <c r="AG1243" s="3">
        <f>IF(IF(AE1243&gt;0,$Q$6-$Q$5,$Q$6-Расчет!X1257)&gt;0,IF(AE1243&gt;0,$Q$6-$Q$5,$Q$6-Расчет!X1257),0)</f>
        <v>0</v>
      </c>
      <c r="AH1243" s="3">
        <f t="shared" si="160"/>
        <v>0</v>
      </c>
    </row>
    <row r="1244" spans="1:34" x14ac:dyDescent="0.25">
      <c r="A1244" s="3">
        <f>IF(Расчет!H1258='ФОРМУЛЫ!'!$B$4,Расчет!G1258*Расчет!$N$28,IF(Расчет!H1258='ФОРМУЛЫ!'!$B$5,Расчет!G1258,IF(Расчет!H1258='ФОРМУЛЫ!'!$B$6,Расчет!G1258*Расчет!$O$28,0)))</f>
        <v>0</v>
      </c>
      <c r="B1244" s="3">
        <f>A1244*Расчет!E1258</f>
        <v>0</v>
      </c>
      <c r="C1244" s="3">
        <f>IF(Расчет!J1258='ФОРМУЛЫ!'!$B$3,Расчет!G1258*Расчет!I1258/100,IF(Расчет!J1258='ФОРМУЛЫ!'!$B$4,Расчет!I1258*Расчет!$N$28,IF(Расчет!J1258='ФОРМУЛЫ!'!$B$5,Расчет!I1258,IF(Расчет!J1258='ФОРМУЛЫ!'!$B$6,Расчет!I1258*Расчет!$O$28,0))))</f>
        <v>0</v>
      </c>
      <c r="D1244" s="3">
        <f>C1244*Расчет!E1258</f>
        <v>0</v>
      </c>
      <c r="E1244" s="3">
        <f t="shared" si="153"/>
        <v>0</v>
      </c>
      <c r="F1244" s="3">
        <f>E1244*Расчет!E1258</f>
        <v>0</v>
      </c>
      <c r="G1244" s="3">
        <f>IF(Расчет!M1258="",'ФОРМУЛЫ!'!E1244*(100+Расчет!$M$28)/100,'ФОРМУЛЫ!'!E1244*(100+Расчет!M1258)/100)</f>
        <v>0</v>
      </c>
      <c r="H1244" s="7">
        <f>IF(Расчет!M1258="",ROUND(Расчет!K1258*(1+Расчет!$M$28/100),0),ROUND(Расчет!K1258*(1+Расчет!M1258/100),0))</f>
        <v>0</v>
      </c>
      <c r="I1244" s="7">
        <f>IF(Расчет!M1258="",(Расчет!$M$28+100)/100,(Расчет!M1258+100)/100)</f>
        <v>1.2</v>
      </c>
      <c r="J1244" s="5">
        <f>IF(Расчет!P1258="",IF($O$16=0,'ФОРМУЛЫ!'!H1244,ROUND(Расчет!K1258*'ФОРМУЛЫ!'!I1244+L1244,0)),Расчет!P1258)</f>
        <v>0</v>
      </c>
      <c r="K1244" s="5">
        <f>J1244*Расчет!E1258</f>
        <v>0</v>
      </c>
      <c r="L1244" s="3">
        <f>IF($O$16=0,0,$M$16*(Расчет!K1258/$O$16))</f>
        <v>0</v>
      </c>
      <c r="O1244" s="3">
        <f>IF(Расчет!P1258=0,Расчет!L1258,0)</f>
        <v>0</v>
      </c>
      <c r="P1244" s="12">
        <f t="shared" si="154"/>
        <v>0</v>
      </c>
      <c r="Q1244" s="3">
        <f>IF(Расчет!H1258='ФОРМУЛЫ!'!$B$5,'ФОРМУЛЫ!'!A1244,0)</f>
        <v>0</v>
      </c>
      <c r="R1244" s="3">
        <f>IF(Расчет!H1258='ФОРМУЛЫ!'!$B$4,'ФОРМУЛЫ!'!A1244,0)</f>
        <v>0</v>
      </c>
      <c r="S1244" s="3">
        <f>IF(Расчет!H1258='ФОРМУЛЫ!'!$B$6,'ФОРМУЛЫ!'!A1244,0)</f>
        <v>0</v>
      </c>
      <c r="T1244" s="5">
        <f>ROUND((IF(Расчет!R1258='ФОРМУЛЫ!'!$E$3,(A1244-A1244/1.18),IF(Расчет!R1258='ФОРМУЛЫ!'!$E$4,0,IF(Расчет!R1258='ФОРМУЛЫ!'!$E$5,(A1244-A1244/1.1),X))))*Расчет!E1258,2)</f>
        <v>0</v>
      </c>
      <c r="U1244" s="3">
        <f>ROUND((IF(Расчет!R1258='ФОРМУЛЫ!'!$E$3,(J1244-J1244/1.18),IF(Расчет!R1258='ФОРМУЛЫ!'!$E$4,0,IF(Расчет!R1258='ФОРМУЛЫ!'!$E$5,(J1244-J1244/1.1),X))))*Расчет!E1258,2)</f>
        <v>0</v>
      </c>
      <c r="V1244" s="3">
        <f>ROUND((J1244-J1244/1.18)*Расчет!E1258,2)</f>
        <v>0</v>
      </c>
      <c r="W1244" s="3">
        <f>ROUND(A1244*Расчет!E1258*0.21/365,2)</f>
        <v>0</v>
      </c>
      <c r="X1244" s="3">
        <f t="shared" si="155"/>
        <v>0</v>
      </c>
      <c r="Y1244" s="3">
        <f>IF(($Q$2-Расчет!X1258)&gt;0,($Q$2-Расчет!X1258),0)</f>
        <v>0</v>
      </c>
      <c r="Z1244" s="3">
        <f t="shared" si="156"/>
        <v>0</v>
      </c>
      <c r="AA1244" s="3">
        <f>IF(IF(Y1244&gt;0,$Q$3-$Q$2,$Q$3-Расчет!X1258)&gt;0,IF(Y1244&gt;0,$Q$3-$Q$2,$Q$3-Расчет!X1258),0)</f>
        <v>0</v>
      </c>
      <c r="AB1244" s="3">
        <f t="shared" si="157"/>
        <v>0</v>
      </c>
      <c r="AC1244" s="3">
        <f>IF(IF(AA1244&gt;0,$Q$4-$Q$3,$Q$4-Расчет!X1258)&gt;0,IF(AA1244&gt;0,$Q$4-$Q$3,$Q$4-Расчет!X1258),0)</f>
        <v>0</v>
      </c>
      <c r="AD1244" s="3">
        <f t="shared" si="158"/>
        <v>0</v>
      </c>
      <c r="AE1244" s="3">
        <f>IF(IF(AC1244&gt;0,$Q$5-$Q$4,$Q$5-Расчет!X1258)&gt;0,IF(AC1244&gt;0,$Q$5-$Q$4,$Q$5-Расчет!X1258),0)</f>
        <v>0</v>
      </c>
      <c r="AF1244" s="3">
        <f t="shared" si="159"/>
        <v>0</v>
      </c>
      <c r="AG1244" s="3">
        <f>IF(IF(AE1244&gt;0,$Q$6-$Q$5,$Q$6-Расчет!X1258)&gt;0,IF(AE1244&gt;0,$Q$6-$Q$5,$Q$6-Расчет!X1258),0)</f>
        <v>0</v>
      </c>
      <c r="AH1244" s="3">
        <f t="shared" si="160"/>
        <v>0</v>
      </c>
    </row>
    <row r="1245" spans="1:34" x14ac:dyDescent="0.25">
      <c r="A1245" s="3">
        <f>IF(Расчет!H1259='ФОРМУЛЫ!'!$B$4,Расчет!G1259*Расчет!$N$28,IF(Расчет!H1259='ФОРМУЛЫ!'!$B$5,Расчет!G1259,IF(Расчет!H1259='ФОРМУЛЫ!'!$B$6,Расчет!G1259*Расчет!$O$28,0)))</f>
        <v>0</v>
      </c>
      <c r="B1245" s="3">
        <f>A1245*Расчет!E1259</f>
        <v>0</v>
      </c>
      <c r="C1245" s="3">
        <f>IF(Расчет!J1259='ФОРМУЛЫ!'!$B$3,Расчет!G1259*Расчет!I1259/100,IF(Расчет!J1259='ФОРМУЛЫ!'!$B$4,Расчет!I1259*Расчет!$N$28,IF(Расчет!J1259='ФОРМУЛЫ!'!$B$5,Расчет!I1259,IF(Расчет!J1259='ФОРМУЛЫ!'!$B$6,Расчет!I1259*Расчет!$O$28,0))))</f>
        <v>0</v>
      </c>
      <c r="D1245" s="3">
        <f>C1245*Расчет!E1259</f>
        <v>0</v>
      </c>
      <c r="E1245" s="3">
        <f t="shared" si="153"/>
        <v>0</v>
      </c>
      <c r="F1245" s="3">
        <f>E1245*Расчет!E1259</f>
        <v>0</v>
      </c>
      <c r="G1245" s="3">
        <f>IF(Расчет!M1259="",'ФОРМУЛЫ!'!E1245*(100+Расчет!$M$28)/100,'ФОРМУЛЫ!'!E1245*(100+Расчет!M1259)/100)</f>
        <v>0</v>
      </c>
      <c r="H1245" s="7">
        <f>IF(Расчет!M1259="",ROUND(Расчет!K1259*(1+Расчет!$M$28/100),0),ROUND(Расчет!K1259*(1+Расчет!M1259/100),0))</f>
        <v>0</v>
      </c>
      <c r="I1245" s="7">
        <f>IF(Расчет!M1259="",(Расчет!$M$28+100)/100,(Расчет!M1259+100)/100)</f>
        <v>1.2</v>
      </c>
      <c r="J1245" s="5">
        <f>IF(Расчет!P1259="",IF($O$16=0,'ФОРМУЛЫ!'!H1245,ROUND(Расчет!K1259*'ФОРМУЛЫ!'!I1245+L1245,0)),Расчет!P1259)</f>
        <v>0</v>
      </c>
      <c r="K1245" s="5">
        <f>J1245*Расчет!E1259</f>
        <v>0</v>
      </c>
      <c r="L1245" s="3">
        <f>IF($O$16=0,0,$M$16*(Расчет!K1259/$O$16))</f>
        <v>0</v>
      </c>
      <c r="O1245" s="3">
        <f>IF(Расчет!P1259=0,Расчет!L1259,0)</f>
        <v>0</v>
      </c>
      <c r="P1245" s="12">
        <f t="shared" si="154"/>
        <v>0</v>
      </c>
      <c r="Q1245" s="3">
        <f>IF(Расчет!H1259='ФОРМУЛЫ!'!$B$5,'ФОРМУЛЫ!'!A1245,0)</f>
        <v>0</v>
      </c>
      <c r="R1245" s="3">
        <f>IF(Расчет!H1259='ФОРМУЛЫ!'!$B$4,'ФОРМУЛЫ!'!A1245,0)</f>
        <v>0</v>
      </c>
      <c r="S1245" s="3">
        <f>IF(Расчет!H1259='ФОРМУЛЫ!'!$B$6,'ФОРМУЛЫ!'!A1245,0)</f>
        <v>0</v>
      </c>
      <c r="T1245" s="5">
        <f>ROUND((IF(Расчет!R1259='ФОРМУЛЫ!'!$E$3,(A1245-A1245/1.18),IF(Расчет!R1259='ФОРМУЛЫ!'!$E$4,0,IF(Расчет!R1259='ФОРМУЛЫ!'!$E$5,(A1245-A1245/1.1),X))))*Расчет!E1259,2)</f>
        <v>0</v>
      </c>
      <c r="U1245" s="3">
        <f>ROUND((IF(Расчет!R1259='ФОРМУЛЫ!'!$E$3,(J1245-J1245/1.18),IF(Расчет!R1259='ФОРМУЛЫ!'!$E$4,0,IF(Расчет!R1259='ФОРМУЛЫ!'!$E$5,(J1245-J1245/1.1),X))))*Расчет!E1259,2)</f>
        <v>0</v>
      </c>
      <c r="V1245" s="3">
        <f>ROUND((J1245-J1245/1.18)*Расчет!E1259,2)</f>
        <v>0</v>
      </c>
      <c r="W1245" s="3">
        <f>ROUND(A1245*Расчет!E1259*0.21/365,2)</f>
        <v>0</v>
      </c>
      <c r="X1245" s="3">
        <f t="shared" si="155"/>
        <v>0</v>
      </c>
      <c r="Y1245" s="3">
        <f>IF(($Q$2-Расчет!X1259)&gt;0,($Q$2-Расчет!X1259),0)</f>
        <v>0</v>
      </c>
      <c r="Z1245" s="3">
        <f t="shared" si="156"/>
        <v>0</v>
      </c>
      <c r="AA1245" s="3">
        <f>IF(IF(Y1245&gt;0,$Q$3-$Q$2,$Q$3-Расчет!X1259)&gt;0,IF(Y1245&gt;0,$Q$3-$Q$2,$Q$3-Расчет!X1259),0)</f>
        <v>0</v>
      </c>
      <c r="AB1245" s="3">
        <f t="shared" si="157"/>
        <v>0</v>
      </c>
      <c r="AC1245" s="3">
        <f>IF(IF(AA1245&gt;0,$Q$4-$Q$3,$Q$4-Расчет!X1259)&gt;0,IF(AA1245&gt;0,$Q$4-$Q$3,$Q$4-Расчет!X1259),0)</f>
        <v>0</v>
      </c>
      <c r="AD1245" s="3">
        <f t="shared" si="158"/>
        <v>0</v>
      </c>
      <c r="AE1245" s="3">
        <f>IF(IF(AC1245&gt;0,$Q$5-$Q$4,$Q$5-Расчет!X1259)&gt;0,IF(AC1245&gt;0,$Q$5-$Q$4,$Q$5-Расчет!X1259),0)</f>
        <v>0</v>
      </c>
      <c r="AF1245" s="3">
        <f t="shared" si="159"/>
        <v>0</v>
      </c>
      <c r="AG1245" s="3">
        <f>IF(IF(AE1245&gt;0,$Q$6-$Q$5,$Q$6-Расчет!X1259)&gt;0,IF(AE1245&gt;0,$Q$6-$Q$5,$Q$6-Расчет!X1259),0)</f>
        <v>0</v>
      </c>
      <c r="AH1245" s="3">
        <f t="shared" si="160"/>
        <v>0</v>
      </c>
    </row>
    <row r="1246" spans="1:34" x14ac:dyDescent="0.25">
      <c r="A1246" s="3">
        <f>IF(Расчет!H1260='ФОРМУЛЫ!'!$B$4,Расчет!G1260*Расчет!$N$28,IF(Расчет!H1260='ФОРМУЛЫ!'!$B$5,Расчет!G1260,IF(Расчет!H1260='ФОРМУЛЫ!'!$B$6,Расчет!G1260*Расчет!$O$28,0)))</f>
        <v>0</v>
      </c>
      <c r="B1246" s="3">
        <f>A1246*Расчет!E1260</f>
        <v>0</v>
      </c>
      <c r="C1246" s="3">
        <f>IF(Расчет!J1260='ФОРМУЛЫ!'!$B$3,Расчет!G1260*Расчет!I1260/100,IF(Расчет!J1260='ФОРМУЛЫ!'!$B$4,Расчет!I1260*Расчет!$N$28,IF(Расчет!J1260='ФОРМУЛЫ!'!$B$5,Расчет!I1260,IF(Расчет!J1260='ФОРМУЛЫ!'!$B$6,Расчет!I1260*Расчет!$O$28,0))))</f>
        <v>0</v>
      </c>
      <c r="D1246" s="3">
        <f>C1246*Расчет!E1260</f>
        <v>0</v>
      </c>
      <c r="E1246" s="3">
        <f t="shared" si="153"/>
        <v>0</v>
      </c>
      <c r="F1246" s="3">
        <f>E1246*Расчет!E1260</f>
        <v>0</v>
      </c>
      <c r="G1246" s="3">
        <f>IF(Расчет!M1260="",'ФОРМУЛЫ!'!E1246*(100+Расчет!$M$28)/100,'ФОРМУЛЫ!'!E1246*(100+Расчет!M1260)/100)</f>
        <v>0</v>
      </c>
      <c r="H1246" s="7">
        <f>IF(Расчет!M1260="",ROUND(Расчет!K1260*(1+Расчет!$M$28/100),0),ROUND(Расчет!K1260*(1+Расчет!M1260/100),0))</f>
        <v>0</v>
      </c>
      <c r="I1246" s="7">
        <f>IF(Расчет!M1260="",(Расчет!$M$28+100)/100,(Расчет!M1260+100)/100)</f>
        <v>1.2</v>
      </c>
      <c r="J1246" s="5">
        <f>IF(Расчет!P1260="",IF($O$16=0,'ФОРМУЛЫ!'!H1246,ROUND(Расчет!K1260*'ФОРМУЛЫ!'!I1246+L1246,0)),Расчет!P1260)</f>
        <v>0</v>
      </c>
      <c r="K1246" s="5">
        <f>J1246*Расчет!E1260</f>
        <v>0</v>
      </c>
      <c r="L1246" s="3">
        <f>IF($O$16=0,0,$M$16*(Расчет!K1260/$O$16))</f>
        <v>0</v>
      </c>
      <c r="O1246" s="3">
        <f>IF(Расчет!P1260=0,Расчет!L1260,0)</f>
        <v>0</v>
      </c>
      <c r="P1246" s="12">
        <f t="shared" si="154"/>
        <v>0</v>
      </c>
      <c r="Q1246" s="3">
        <f>IF(Расчет!H1260='ФОРМУЛЫ!'!$B$5,'ФОРМУЛЫ!'!A1246,0)</f>
        <v>0</v>
      </c>
      <c r="R1246" s="3">
        <f>IF(Расчет!H1260='ФОРМУЛЫ!'!$B$4,'ФОРМУЛЫ!'!A1246,0)</f>
        <v>0</v>
      </c>
      <c r="S1246" s="3">
        <f>IF(Расчет!H1260='ФОРМУЛЫ!'!$B$6,'ФОРМУЛЫ!'!A1246,0)</f>
        <v>0</v>
      </c>
      <c r="T1246" s="5">
        <f>ROUND((IF(Расчет!R1260='ФОРМУЛЫ!'!$E$3,(A1246-A1246/1.18),IF(Расчет!R1260='ФОРМУЛЫ!'!$E$4,0,IF(Расчет!R1260='ФОРМУЛЫ!'!$E$5,(A1246-A1246/1.1),X))))*Расчет!E1260,2)</f>
        <v>0</v>
      </c>
      <c r="U1246" s="3">
        <f>ROUND((IF(Расчет!R1260='ФОРМУЛЫ!'!$E$3,(J1246-J1246/1.18),IF(Расчет!R1260='ФОРМУЛЫ!'!$E$4,0,IF(Расчет!R1260='ФОРМУЛЫ!'!$E$5,(J1246-J1246/1.1),X))))*Расчет!E1260,2)</f>
        <v>0</v>
      </c>
      <c r="V1246" s="3">
        <f>ROUND((J1246-J1246/1.18)*Расчет!E1260,2)</f>
        <v>0</v>
      </c>
      <c r="W1246" s="3">
        <f>ROUND(A1246*Расчет!E1260*0.21/365,2)</f>
        <v>0</v>
      </c>
      <c r="X1246" s="3">
        <f t="shared" si="155"/>
        <v>0</v>
      </c>
      <c r="Y1246" s="3">
        <f>IF(($Q$2-Расчет!X1260)&gt;0,($Q$2-Расчет!X1260),0)</f>
        <v>0</v>
      </c>
      <c r="Z1246" s="3">
        <f t="shared" si="156"/>
        <v>0</v>
      </c>
      <c r="AA1246" s="3">
        <f>IF(IF(Y1246&gt;0,$Q$3-$Q$2,$Q$3-Расчет!X1260)&gt;0,IF(Y1246&gt;0,$Q$3-$Q$2,$Q$3-Расчет!X1260),0)</f>
        <v>0</v>
      </c>
      <c r="AB1246" s="3">
        <f t="shared" si="157"/>
        <v>0</v>
      </c>
      <c r="AC1246" s="3">
        <f>IF(IF(AA1246&gt;0,$Q$4-$Q$3,$Q$4-Расчет!X1260)&gt;0,IF(AA1246&gt;0,$Q$4-$Q$3,$Q$4-Расчет!X1260),0)</f>
        <v>0</v>
      </c>
      <c r="AD1246" s="3">
        <f t="shared" si="158"/>
        <v>0</v>
      </c>
      <c r="AE1246" s="3">
        <f>IF(IF(AC1246&gt;0,$Q$5-$Q$4,$Q$5-Расчет!X1260)&gt;0,IF(AC1246&gt;0,$Q$5-$Q$4,$Q$5-Расчет!X1260),0)</f>
        <v>0</v>
      </c>
      <c r="AF1246" s="3">
        <f t="shared" si="159"/>
        <v>0</v>
      </c>
      <c r="AG1246" s="3">
        <f>IF(IF(AE1246&gt;0,$Q$6-$Q$5,$Q$6-Расчет!X1260)&gt;0,IF(AE1246&gt;0,$Q$6-$Q$5,$Q$6-Расчет!X1260),0)</f>
        <v>0</v>
      </c>
      <c r="AH1246" s="3">
        <f t="shared" si="160"/>
        <v>0</v>
      </c>
    </row>
    <row r="1247" spans="1:34" x14ac:dyDescent="0.25">
      <c r="A1247" s="3">
        <f>IF(Расчет!H1261='ФОРМУЛЫ!'!$B$4,Расчет!G1261*Расчет!$N$28,IF(Расчет!H1261='ФОРМУЛЫ!'!$B$5,Расчет!G1261,IF(Расчет!H1261='ФОРМУЛЫ!'!$B$6,Расчет!G1261*Расчет!$O$28,0)))</f>
        <v>0</v>
      </c>
      <c r="B1247" s="3">
        <f>A1247*Расчет!E1261</f>
        <v>0</v>
      </c>
      <c r="C1247" s="3">
        <f>IF(Расчет!J1261='ФОРМУЛЫ!'!$B$3,Расчет!G1261*Расчет!I1261/100,IF(Расчет!J1261='ФОРМУЛЫ!'!$B$4,Расчет!I1261*Расчет!$N$28,IF(Расчет!J1261='ФОРМУЛЫ!'!$B$5,Расчет!I1261,IF(Расчет!J1261='ФОРМУЛЫ!'!$B$6,Расчет!I1261*Расчет!$O$28,0))))</f>
        <v>0</v>
      </c>
      <c r="D1247" s="3">
        <f>C1247*Расчет!E1261</f>
        <v>0</v>
      </c>
      <c r="E1247" s="3">
        <f t="shared" si="153"/>
        <v>0</v>
      </c>
      <c r="F1247" s="3">
        <f>E1247*Расчет!E1261</f>
        <v>0</v>
      </c>
      <c r="G1247" s="3">
        <f>IF(Расчет!M1261="",'ФОРМУЛЫ!'!E1247*(100+Расчет!$M$28)/100,'ФОРМУЛЫ!'!E1247*(100+Расчет!M1261)/100)</f>
        <v>0</v>
      </c>
      <c r="H1247" s="7">
        <f>IF(Расчет!M1261="",ROUND(Расчет!K1261*(1+Расчет!$M$28/100),0),ROUND(Расчет!K1261*(1+Расчет!M1261/100),0))</f>
        <v>0</v>
      </c>
      <c r="I1247" s="7">
        <f>IF(Расчет!M1261="",(Расчет!$M$28+100)/100,(Расчет!M1261+100)/100)</f>
        <v>1.2</v>
      </c>
      <c r="J1247" s="5">
        <f>IF(Расчет!P1261="",IF($O$16=0,'ФОРМУЛЫ!'!H1247,ROUND(Расчет!K1261*'ФОРМУЛЫ!'!I1247+L1247,0)),Расчет!P1261)</f>
        <v>0</v>
      </c>
      <c r="K1247" s="5">
        <f>J1247*Расчет!E1261</f>
        <v>0</v>
      </c>
      <c r="L1247" s="3">
        <f>IF($O$16=0,0,$M$16*(Расчет!K1261/$O$16))</f>
        <v>0</v>
      </c>
      <c r="O1247" s="3">
        <f>IF(Расчет!P1261=0,Расчет!L1261,0)</f>
        <v>0</v>
      </c>
      <c r="P1247" s="12">
        <f t="shared" si="154"/>
        <v>0</v>
      </c>
      <c r="Q1247" s="3">
        <f>IF(Расчет!H1261='ФОРМУЛЫ!'!$B$5,'ФОРМУЛЫ!'!A1247,0)</f>
        <v>0</v>
      </c>
      <c r="R1247" s="3">
        <f>IF(Расчет!H1261='ФОРМУЛЫ!'!$B$4,'ФОРМУЛЫ!'!A1247,0)</f>
        <v>0</v>
      </c>
      <c r="S1247" s="3">
        <f>IF(Расчет!H1261='ФОРМУЛЫ!'!$B$6,'ФОРМУЛЫ!'!A1247,0)</f>
        <v>0</v>
      </c>
      <c r="T1247" s="5">
        <f>ROUND((IF(Расчет!R1261='ФОРМУЛЫ!'!$E$3,(A1247-A1247/1.18),IF(Расчет!R1261='ФОРМУЛЫ!'!$E$4,0,IF(Расчет!R1261='ФОРМУЛЫ!'!$E$5,(A1247-A1247/1.1),X))))*Расчет!E1261,2)</f>
        <v>0</v>
      </c>
      <c r="U1247" s="3">
        <f>ROUND((IF(Расчет!R1261='ФОРМУЛЫ!'!$E$3,(J1247-J1247/1.18),IF(Расчет!R1261='ФОРМУЛЫ!'!$E$4,0,IF(Расчет!R1261='ФОРМУЛЫ!'!$E$5,(J1247-J1247/1.1),X))))*Расчет!E1261,2)</f>
        <v>0</v>
      </c>
      <c r="V1247" s="3">
        <f>ROUND((J1247-J1247/1.18)*Расчет!E1261,2)</f>
        <v>0</v>
      </c>
      <c r="W1247" s="3">
        <f>ROUND(A1247*Расчет!E1261*0.21/365,2)</f>
        <v>0</v>
      </c>
      <c r="X1247" s="3">
        <f t="shared" si="155"/>
        <v>0</v>
      </c>
      <c r="Y1247" s="3">
        <f>IF(($Q$2-Расчет!X1261)&gt;0,($Q$2-Расчет!X1261),0)</f>
        <v>0</v>
      </c>
      <c r="Z1247" s="3">
        <f t="shared" si="156"/>
        <v>0</v>
      </c>
      <c r="AA1247" s="3">
        <f>IF(IF(Y1247&gt;0,$Q$3-$Q$2,$Q$3-Расчет!X1261)&gt;0,IF(Y1247&gt;0,$Q$3-$Q$2,$Q$3-Расчет!X1261),0)</f>
        <v>0</v>
      </c>
      <c r="AB1247" s="3">
        <f t="shared" si="157"/>
        <v>0</v>
      </c>
      <c r="AC1247" s="3">
        <f>IF(IF(AA1247&gt;0,$Q$4-$Q$3,$Q$4-Расчет!X1261)&gt;0,IF(AA1247&gt;0,$Q$4-$Q$3,$Q$4-Расчет!X1261),0)</f>
        <v>0</v>
      </c>
      <c r="AD1247" s="3">
        <f t="shared" si="158"/>
        <v>0</v>
      </c>
      <c r="AE1247" s="3">
        <f>IF(IF(AC1247&gt;0,$Q$5-$Q$4,$Q$5-Расчет!X1261)&gt;0,IF(AC1247&gt;0,$Q$5-$Q$4,$Q$5-Расчет!X1261),0)</f>
        <v>0</v>
      </c>
      <c r="AF1247" s="3">
        <f t="shared" si="159"/>
        <v>0</v>
      </c>
      <c r="AG1247" s="3">
        <f>IF(IF(AE1247&gt;0,$Q$6-$Q$5,$Q$6-Расчет!X1261)&gt;0,IF(AE1247&gt;0,$Q$6-$Q$5,$Q$6-Расчет!X1261),0)</f>
        <v>0</v>
      </c>
      <c r="AH1247" s="3">
        <f t="shared" si="160"/>
        <v>0</v>
      </c>
    </row>
    <row r="1248" spans="1:34" x14ac:dyDescent="0.25">
      <c r="A1248" s="3">
        <f>IF(Расчет!H1262='ФОРМУЛЫ!'!$B$4,Расчет!G1262*Расчет!$N$28,IF(Расчет!H1262='ФОРМУЛЫ!'!$B$5,Расчет!G1262,IF(Расчет!H1262='ФОРМУЛЫ!'!$B$6,Расчет!G1262*Расчет!$O$28,0)))</f>
        <v>0</v>
      </c>
      <c r="B1248" s="3">
        <f>A1248*Расчет!E1262</f>
        <v>0</v>
      </c>
      <c r="C1248" s="3">
        <f>IF(Расчет!J1262='ФОРМУЛЫ!'!$B$3,Расчет!G1262*Расчет!I1262/100,IF(Расчет!J1262='ФОРМУЛЫ!'!$B$4,Расчет!I1262*Расчет!$N$28,IF(Расчет!J1262='ФОРМУЛЫ!'!$B$5,Расчет!I1262,IF(Расчет!J1262='ФОРМУЛЫ!'!$B$6,Расчет!I1262*Расчет!$O$28,0))))</f>
        <v>0</v>
      </c>
      <c r="D1248" s="3">
        <f>C1248*Расчет!E1262</f>
        <v>0</v>
      </c>
      <c r="E1248" s="3">
        <f t="shared" si="153"/>
        <v>0</v>
      </c>
      <c r="F1248" s="3">
        <f>E1248*Расчет!E1262</f>
        <v>0</v>
      </c>
      <c r="G1248" s="3">
        <f>IF(Расчет!M1262="",'ФОРМУЛЫ!'!E1248*(100+Расчет!$M$28)/100,'ФОРМУЛЫ!'!E1248*(100+Расчет!M1262)/100)</f>
        <v>0</v>
      </c>
      <c r="H1248" s="7">
        <f>IF(Расчет!M1262="",ROUND(Расчет!K1262*(1+Расчет!$M$28/100),0),ROUND(Расчет!K1262*(1+Расчет!M1262/100),0))</f>
        <v>0</v>
      </c>
      <c r="I1248" s="7">
        <f>IF(Расчет!M1262="",(Расчет!$M$28+100)/100,(Расчет!M1262+100)/100)</f>
        <v>1.2</v>
      </c>
      <c r="J1248" s="5">
        <f>IF(Расчет!P1262="",IF($O$16=0,'ФОРМУЛЫ!'!H1248,ROUND(Расчет!K1262*'ФОРМУЛЫ!'!I1248+L1248,0)),Расчет!P1262)</f>
        <v>0</v>
      </c>
      <c r="K1248" s="5">
        <f>J1248*Расчет!E1262</f>
        <v>0</v>
      </c>
      <c r="L1248" s="3">
        <f>IF($O$16=0,0,$M$16*(Расчет!K1262/$O$16))</f>
        <v>0</v>
      </c>
      <c r="O1248" s="3">
        <f>IF(Расчет!P1262=0,Расчет!L1262,0)</f>
        <v>0</v>
      </c>
      <c r="P1248" s="12">
        <f t="shared" si="154"/>
        <v>0</v>
      </c>
      <c r="Q1248" s="3">
        <f>IF(Расчет!H1262='ФОРМУЛЫ!'!$B$5,'ФОРМУЛЫ!'!A1248,0)</f>
        <v>0</v>
      </c>
      <c r="R1248" s="3">
        <f>IF(Расчет!H1262='ФОРМУЛЫ!'!$B$4,'ФОРМУЛЫ!'!A1248,0)</f>
        <v>0</v>
      </c>
      <c r="S1248" s="3">
        <f>IF(Расчет!H1262='ФОРМУЛЫ!'!$B$6,'ФОРМУЛЫ!'!A1248,0)</f>
        <v>0</v>
      </c>
      <c r="T1248" s="5">
        <f>ROUND((IF(Расчет!R1262='ФОРМУЛЫ!'!$E$3,(A1248-A1248/1.18),IF(Расчет!R1262='ФОРМУЛЫ!'!$E$4,0,IF(Расчет!R1262='ФОРМУЛЫ!'!$E$5,(A1248-A1248/1.1),X))))*Расчет!E1262,2)</f>
        <v>0</v>
      </c>
      <c r="U1248" s="3">
        <f>ROUND((IF(Расчет!R1262='ФОРМУЛЫ!'!$E$3,(J1248-J1248/1.18),IF(Расчет!R1262='ФОРМУЛЫ!'!$E$4,0,IF(Расчет!R1262='ФОРМУЛЫ!'!$E$5,(J1248-J1248/1.1),X))))*Расчет!E1262,2)</f>
        <v>0</v>
      </c>
      <c r="V1248" s="3">
        <f>ROUND((J1248-J1248/1.18)*Расчет!E1262,2)</f>
        <v>0</v>
      </c>
      <c r="W1248" s="3">
        <f>ROUND(A1248*Расчет!E1262*0.21/365,2)</f>
        <v>0</v>
      </c>
      <c r="X1248" s="3">
        <f t="shared" si="155"/>
        <v>0</v>
      </c>
      <c r="Y1248" s="3">
        <f>IF(($Q$2-Расчет!X1262)&gt;0,($Q$2-Расчет!X1262),0)</f>
        <v>0</v>
      </c>
      <c r="Z1248" s="3">
        <f t="shared" si="156"/>
        <v>0</v>
      </c>
      <c r="AA1248" s="3">
        <f>IF(IF(Y1248&gt;0,$Q$3-$Q$2,$Q$3-Расчет!X1262)&gt;0,IF(Y1248&gt;0,$Q$3-$Q$2,$Q$3-Расчет!X1262),0)</f>
        <v>0</v>
      </c>
      <c r="AB1248" s="3">
        <f t="shared" si="157"/>
        <v>0</v>
      </c>
      <c r="AC1248" s="3">
        <f>IF(IF(AA1248&gt;0,$Q$4-$Q$3,$Q$4-Расчет!X1262)&gt;0,IF(AA1248&gt;0,$Q$4-$Q$3,$Q$4-Расчет!X1262),0)</f>
        <v>0</v>
      </c>
      <c r="AD1248" s="3">
        <f t="shared" si="158"/>
        <v>0</v>
      </c>
      <c r="AE1248" s="3">
        <f>IF(IF(AC1248&gt;0,$Q$5-$Q$4,$Q$5-Расчет!X1262)&gt;0,IF(AC1248&gt;0,$Q$5-$Q$4,$Q$5-Расчет!X1262),0)</f>
        <v>0</v>
      </c>
      <c r="AF1248" s="3">
        <f t="shared" si="159"/>
        <v>0</v>
      </c>
      <c r="AG1248" s="3">
        <f>IF(IF(AE1248&gt;0,$Q$6-$Q$5,$Q$6-Расчет!X1262)&gt;0,IF(AE1248&gt;0,$Q$6-$Q$5,$Q$6-Расчет!X1262),0)</f>
        <v>0</v>
      </c>
      <c r="AH1248" s="3">
        <f t="shared" si="160"/>
        <v>0</v>
      </c>
    </row>
    <row r="1249" spans="1:34" x14ac:dyDescent="0.25">
      <c r="A1249" s="3">
        <f>IF(Расчет!H1263='ФОРМУЛЫ!'!$B$4,Расчет!G1263*Расчет!$N$28,IF(Расчет!H1263='ФОРМУЛЫ!'!$B$5,Расчет!G1263,IF(Расчет!H1263='ФОРМУЛЫ!'!$B$6,Расчет!G1263*Расчет!$O$28,0)))</f>
        <v>0</v>
      </c>
      <c r="B1249" s="3">
        <f>A1249*Расчет!E1263</f>
        <v>0</v>
      </c>
      <c r="C1249" s="3">
        <f>IF(Расчет!J1263='ФОРМУЛЫ!'!$B$3,Расчет!G1263*Расчет!I1263/100,IF(Расчет!J1263='ФОРМУЛЫ!'!$B$4,Расчет!I1263*Расчет!$N$28,IF(Расчет!J1263='ФОРМУЛЫ!'!$B$5,Расчет!I1263,IF(Расчет!J1263='ФОРМУЛЫ!'!$B$6,Расчет!I1263*Расчет!$O$28,0))))</f>
        <v>0</v>
      </c>
      <c r="D1249" s="3">
        <f>C1249*Расчет!E1263</f>
        <v>0</v>
      </c>
      <c r="E1249" s="3">
        <f t="shared" si="153"/>
        <v>0</v>
      </c>
      <c r="F1249" s="3">
        <f>E1249*Расчет!E1263</f>
        <v>0</v>
      </c>
      <c r="G1249" s="3">
        <f>IF(Расчет!M1263="",'ФОРМУЛЫ!'!E1249*(100+Расчет!$M$28)/100,'ФОРМУЛЫ!'!E1249*(100+Расчет!M1263)/100)</f>
        <v>0</v>
      </c>
      <c r="H1249" s="7">
        <f>IF(Расчет!M1263="",ROUND(Расчет!K1263*(1+Расчет!$M$28/100),0),ROUND(Расчет!K1263*(1+Расчет!M1263/100),0))</f>
        <v>0</v>
      </c>
      <c r="I1249" s="7">
        <f>IF(Расчет!M1263="",(Расчет!$M$28+100)/100,(Расчет!M1263+100)/100)</f>
        <v>1.2</v>
      </c>
      <c r="J1249" s="5">
        <f>IF(Расчет!P1263="",IF($O$16=0,'ФОРМУЛЫ!'!H1249,ROUND(Расчет!K1263*'ФОРМУЛЫ!'!I1249+L1249,0)),Расчет!P1263)</f>
        <v>0</v>
      </c>
      <c r="K1249" s="5">
        <f>J1249*Расчет!E1263</f>
        <v>0</v>
      </c>
      <c r="L1249" s="3">
        <f>IF($O$16=0,0,$M$16*(Расчет!K1263/$O$16))</f>
        <v>0</v>
      </c>
      <c r="O1249" s="3">
        <f>IF(Расчет!P1263=0,Расчет!L1263,0)</f>
        <v>0</v>
      </c>
      <c r="P1249" s="12">
        <f t="shared" si="154"/>
        <v>0</v>
      </c>
      <c r="Q1249" s="3">
        <f>IF(Расчет!H1263='ФОРМУЛЫ!'!$B$5,'ФОРМУЛЫ!'!A1249,0)</f>
        <v>0</v>
      </c>
      <c r="R1249" s="3">
        <f>IF(Расчет!H1263='ФОРМУЛЫ!'!$B$4,'ФОРМУЛЫ!'!A1249,0)</f>
        <v>0</v>
      </c>
      <c r="S1249" s="3">
        <f>IF(Расчет!H1263='ФОРМУЛЫ!'!$B$6,'ФОРМУЛЫ!'!A1249,0)</f>
        <v>0</v>
      </c>
      <c r="T1249" s="5">
        <f>ROUND((IF(Расчет!R1263='ФОРМУЛЫ!'!$E$3,(A1249-A1249/1.18),IF(Расчет!R1263='ФОРМУЛЫ!'!$E$4,0,IF(Расчет!R1263='ФОРМУЛЫ!'!$E$5,(A1249-A1249/1.1),X))))*Расчет!E1263,2)</f>
        <v>0</v>
      </c>
      <c r="U1249" s="3">
        <f>ROUND((IF(Расчет!R1263='ФОРМУЛЫ!'!$E$3,(J1249-J1249/1.18),IF(Расчет!R1263='ФОРМУЛЫ!'!$E$4,0,IF(Расчет!R1263='ФОРМУЛЫ!'!$E$5,(J1249-J1249/1.1),X))))*Расчет!E1263,2)</f>
        <v>0</v>
      </c>
      <c r="V1249" s="3">
        <f>ROUND((J1249-J1249/1.18)*Расчет!E1263,2)</f>
        <v>0</v>
      </c>
      <c r="W1249" s="3">
        <f>ROUND(A1249*Расчет!E1263*0.21/365,2)</f>
        <v>0</v>
      </c>
      <c r="X1249" s="3">
        <f t="shared" si="155"/>
        <v>0</v>
      </c>
      <c r="Y1249" s="3">
        <f>IF(($Q$2-Расчет!X1263)&gt;0,($Q$2-Расчет!X1263),0)</f>
        <v>0</v>
      </c>
      <c r="Z1249" s="3">
        <f t="shared" si="156"/>
        <v>0</v>
      </c>
      <c r="AA1249" s="3">
        <f>IF(IF(Y1249&gt;0,$Q$3-$Q$2,$Q$3-Расчет!X1263)&gt;0,IF(Y1249&gt;0,$Q$3-$Q$2,$Q$3-Расчет!X1263),0)</f>
        <v>0</v>
      </c>
      <c r="AB1249" s="3">
        <f t="shared" si="157"/>
        <v>0</v>
      </c>
      <c r="AC1249" s="3">
        <f>IF(IF(AA1249&gt;0,$Q$4-$Q$3,$Q$4-Расчет!X1263)&gt;0,IF(AA1249&gt;0,$Q$4-$Q$3,$Q$4-Расчет!X1263),0)</f>
        <v>0</v>
      </c>
      <c r="AD1249" s="3">
        <f t="shared" si="158"/>
        <v>0</v>
      </c>
      <c r="AE1249" s="3">
        <f>IF(IF(AC1249&gt;0,$Q$5-$Q$4,$Q$5-Расчет!X1263)&gt;0,IF(AC1249&gt;0,$Q$5-$Q$4,$Q$5-Расчет!X1263),0)</f>
        <v>0</v>
      </c>
      <c r="AF1249" s="3">
        <f t="shared" si="159"/>
        <v>0</v>
      </c>
      <c r="AG1249" s="3">
        <f>IF(IF(AE1249&gt;0,$Q$6-$Q$5,$Q$6-Расчет!X1263)&gt;0,IF(AE1249&gt;0,$Q$6-$Q$5,$Q$6-Расчет!X1263),0)</f>
        <v>0</v>
      </c>
      <c r="AH1249" s="3">
        <f t="shared" si="160"/>
        <v>0</v>
      </c>
    </row>
    <row r="1250" spans="1:34" x14ac:dyDescent="0.25">
      <c r="A1250" s="3">
        <f>IF(Расчет!H1264='ФОРМУЛЫ!'!$B$4,Расчет!G1264*Расчет!$N$28,IF(Расчет!H1264='ФОРМУЛЫ!'!$B$5,Расчет!G1264,IF(Расчет!H1264='ФОРМУЛЫ!'!$B$6,Расчет!G1264*Расчет!$O$28,0)))</f>
        <v>0</v>
      </c>
      <c r="B1250" s="3">
        <f>A1250*Расчет!E1264</f>
        <v>0</v>
      </c>
      <c r="C1250" s="3">
        <f>IF(Расчет!J1264='ФОРМУЛЫ!'!$B$3,Расчет!G1264*Расчет!I1264/100,IF(Расчет!J1264='ФОРМУЛЫ!'!$B$4,Расчет!I1264*Расчет!$N$28,IF(Расчет!J1264='ФОРМУЛЫ!'!$B$5,Расчет!I1264,IF(Расчет!J1264='ФОРМУЛЫ!'!$B$6,Расчет!I1264*Расчет!$O$28,0))))</f>
        <v>0</v>
      </c>
      <c r="D1250" s="3">
        <f>C1250*Расчет!E1264</f>
        <v>0</v>
      </c>
      <c r="E1250" s="3">
        <f t="shared" si="153"/>
        <v>0</v>
      </c>
      <c r="F1250" s="3">
        <f>E1250*Расчет!E1264</f>
        <v>0</v>
      </c>
      <c r="G1250" s="3">
        <f>IF(Расчет!M1264="",'ФОРМУЛЫ!'!E1250*(100+Расчет!$M$28)/100,'ФОРМУЛЫ!'!E1250*(100+Расчет!M1264)/100)</f>
        <v>0</v>
      </c>
      <c r="H1250" s="7">
        <f>IF(Расчет!M1264="",ROUND(Расчет!K1264*(1+Расчет!$M$28/100),0),ROUND(Расчет!K1264*(1+Расчет!M1264/100),0))</f>
        <v>0</v>
      </c>
      <c r="I1250" s="7">
        <f>IF(Расчет!M1264="",(Расчет!$M$28+100)/100,(Расчет!M1264+100)/100)</f>
        <v>1.2</v>
      </c>
      <c r="J1250" s="5">
        <f>IF(Расчет!P1264="",IF($O$16=0,'ФОРМУЛЫ!'!H1250,ROUND(Расчет!K1264*'ФОРМУЛЫ!'!I1250+L1250,0)),Расчет!P1264)</f>
        <v>0</v>
      </c>
      <c r="K1250" s="5">
        <f>J1250*Расчет!E1264</f>
        <v>0</v>
      </c>
      <c r="L1250" s="3">
        <f>IF($O$16=0,0,$M$16*(Расчет!K1264/$O$16))</f>
        <v>0</v>
      </c>
      <c r="O1250" s="3">
        <f>IF(Расчет!P1264=0,Расчет!L1264,0)</f>
        <v>0</v>
      </c>
      <c r="P1250" s="12">
        <f t="shared" si="154"/>
        <v>0</v>
      </c>
      <c r="Q1250" s="3">
        <f>IF(Расчет!H1264='ФОРМУЛЫ!'!$B$5,'ФОРМУЛЫ!'!A1250,0)</f>
        <v>0</v>
      </c>
      <c r="R1250" s="3">
        <f>IF(Расчет!H1264='ФОРМУЛЫ!'!$B$4,'ФОРМУЛЫ!'!A1250,0)</f>
        <v>0</v>
      </c>
      <c r="S1250" s="3">
        <f>IF(Расчет!H1264='ФОРМУЛЫ!'!$B$6,'ФОРМУЛЫ!'!A1250,0)</f>
        <v>0</v>
      </c>
      <c r="T1250" s="5">
        <f>ROUND((IF(Расчет!R1264='ФОРМУЛЫ!'!$E$3,(A1250-A1250/1.18),IF(Расчет!R1264='ФОРМУЛЫ!'!$E$4,0,IF(Расчет!R1264='ФОРМУЛЫ!'!$E$5,(A1250-A1250/1.1),X))))*Расчет!E1264,2)</f>
        <v>0</v>
      </c>
      <c r="U1250" s="3">
        <f>ROUND((IF(Расчет!R1264='ФОРМУЛЫ!'!$E$3,(J1250-J1250/1.18),IF(Расчет!R1264='ФОРМУЛЫ!'!$E$4,0,IF(Расчет!R1264='ФОРМУЛЫ!'!$E$5,(J1250-J1250/1.1),X))))*Расчет!E1264,2)</f>
        <v>0</v>
      </c>
      <c r="V1250" s="3">
        <f>ROUND((J1250-J1250/1.18)*Расчет!E1264,2)</f>
        <v>0</v>
      </c>
      <c r="W1250" s="3">
        <f>ROUND(A1250*Расчет!E1264*0.21/365,2)</f>
        <v>0</v>
      </c>
      <c r="X1250" s="3">
        <f t="shared" si="155"/>
        <v>0</v>
      </c>
      <c r="Y1250" s="3">
        <f>IF(($Q$2-Расчет!X1264)&gt;0,($Q$2-Расчет!X1264),0)</f>
        <v>0</v>
      </c>
      <c r="Z1250" s="3">
        <f t="shared" si="156"/>
        <v>0</v>
      </c>
      <c r="AA1250" s="3">
        <f>IF(IF(Y1250&gt;0,$Q$3-$Q$2,$Q$3-Расчет!X1264)&gt;0,IF(Y1250&gt;0,$Q$3-$Q$2,$Q$3-Расчет!X1264),0)</f>
        <v>0</v>
      </c>
      <c r="AB1250" s="3">
        <f t="shared" si="157"/>
        <v>0</v>
      </c>
      <c r="AC1250" s="3">
        <f>IF(IF(AA1250&gt;0,$Q$4-$Q$3,$Q$4-Расчет!X1264)&gt;0,IF(AA1250&gt;0,$Q$4-$Q$3,$Q$4-Расчет!X1264),0)</f>
        <v>0</v>
      </c>
      <c r="AD1250" s="3">
        <f t="shared" si="158"/>
        <v>0</v>
      </c>
      <c r="AE1250" s="3">
        <f>IF(IF(AC1250&gt;0,$Q$5-$Q$4,$Q$5-Расчет!X1264)&gt;0,IF(AC1250&gt;0,$Q$5-$Q$4,$Q$5-Расчет!X1264),0)</f>
        <v>0</v>
      </c>
      <c r="AF1250" s="3">
        <f t="shared" si="159"/>
        <v>0</v>
      </c>
      <c r="AG1250" s="3">
        <f>IF(IF(AE1250&gt;0,$Q$6-$Q$5,$Q$6-Расчет!X1264)&gt;0,IF(AE1250&gt;0,$Q$6-$Q$5,$Q$6-Расчет!X1264),0)</f>
        <v>0</v>
      </c>
      <c r="AH1250" s="3">
        <f t="shared" si="160"/>
        <v>0</v>
      </c>
    </row>
    <row r="1251" spans="1:34" x14ac:dyDescent="0.25">
      <c r="A1251" s="3">
        <f>IF(Расчет!H1265='ФОРМУЛЫ!'!$B$4,Расчет!G1265*Расчет!$N$28,IF(Расчет!H1265='ФОРМУЛЫ!'!$B$5,Расчет!G1265,IF(Расчет!H1265='ФОРМУЛЫ!'!$B$6,Расчет!G1265*Расчет!$O$28,0)))</f>
        <v>0</v>
      </c>
      <c r="B1251" s="3">
        <f>A1251*Расчет!E1265</f>
        <v>0</v>
      </c>
      <c r="C1251" s="3">
        <f>IF(Расчет!J1265='ФОРМУЛЫ!'!$B$3,Расчет!G1265*Расчет!I1265/100,IF(Расчет!J1265='ФОРМУЛЫ!'!$B$4,Расчет!I1265*Расчет!$N$28,IF(Расчет!J1265='ФОРМУЛЫ!'!$B$5,Расчет!I1265,IF(Расчет!J1265='ФОРМУЛЫ!'!$B$6,Расчет!I1265*Расчет!$O$28,0))))</f>
        <v>0</v>
      </c>
      <c r="D1251" s="3">
        <f>C1251*Расчет!E1265</f>
        <v>0</v>
      </c>
      <c r="E1251" s="3">
        <f t="shared" si="153"/>
        <v>0</v>
      </c>
      <c r="F1251" s="3">
        <f>E1251*Расчет!E1265</f>
        <v>0</v>
      </c>
      <c r="G1251" s="3">
        <f>IF(Расчет!M1265="",'ФОРМУЛЫ!'!E1251*(100+Расчет!$M$28)/100,'ФОРМУЛЫ!'!E1251*(100+Расчет!M1265)/100)</f>
        <v>0</v>
      </c>
      <c r="H1251" s="7">
        <f>IF(Расчет!M1265="",ROUND(Расчет!K1265*(1+Расчет!$M$28/100),0),ROUND(Расчет!K1265*(1+Расчет!M1265/100),0))</f>
        <v>0</v>
      </c>
      <c r="I1251" s="7">
        <f>IF(Расчет!M1265="",(Расчет!$M$28+100)/100,(Расчет!M1265+100)/100)</f>
        <v>1.2</v>
      </c>
      <c r="J1251" s="5">
        <f>IF(Расчет!P1265="",IF($O$16=0,'ФОРМУЛЫ!'!H1251,ROUND(Расчет!K1265*'ФОРМУЛЫ!'!I1251+L1251,0)),Расчет!P1265)</f>
        <v>0</v>
      </c>
      <c r="K1251" s="5">
        <f>J1251*Расчет!E1265</f>
        <v>0</v>
      </c>
      <c r="L1251" s="3">
        <f>IF($O$16=0,0,$M$16*(Расчет!K1265/$O$16))</f>
        <v>0</v>
      </c>
      <c r="O1251" s="3">
        <f>IF(Расчет!P1265=0,Расчет!L1265,0)</f>
        <v>0</v>
      </c>
      <c r="P1251" s="12">
        <f t="shared" si="154"/>
        <v>0</v>
      </c>
      <c r="Q1251" s="3">
        <f>IF(Расчет!H1265='ФОРМУЛЫ!'!$B$5,'ФОРМУЛЫ!'!A1251,0)</f>
        <v>0</v>
      </c>
      <c r="R1251" s="3">
        <f>IF(Расчет!H1265='ФОРМУЛЫ!'!$B$4,'ФОРМУЛЫ!'!A1251,0)</f>
        <v>0</v>
      </c>
      <c r="S1251" s="3">
        <f>IF(Расчет!H1265='ФОРМУЛЫ!'!$B$6,'ФОРМУЛЫ!'!A1251,0)</f>
        <v>0</v>
      </c>
      <c r="T1251" s="5">
        <f>ROUND((IF(Расчет!R1265='ФОРМУЛЫ!'!$E$3,(A1251-A1251/1.18),IF(Расчет!R1265='ФОРМУЛЫ!'!$E$4,0,IF(Расчет!R1265='ФОРМУЛЫ!'!$E$5,(A1251-A1251/1.1),X))))*Расчет!E1265,2)</f>
        <v>0</v>
      </c>
      <c r="U1251" s="3">
        <f>ROUND((IF(Расчет!R1265='ФОРМУЛЫ!'!$E$3,(J1251-J1251/1.18),IF(Расчет!R1265='ФОРМУЛЫ!'!$E$4,0,IF(Расчет!R1265='ФОРМУЛЫ!'!$E$5,(J1251-J1251/1.1),X))))*Расчет!E1265,2)</f>
        <v>0</v>
      </c>
      <c r="V1251" s="3">
        <f>ROUND((J1251-J1251/1.18)*Расчет!E1265,2)</f>
        <v>0</v>
      </c>
      <c r="W1251" s="3">
        <f>ROUND(A1251*Расчет!E1265*0.21/365,2)</f>
        <v>0</v>
      </c>
      <c r="X1251" s="3">
        <f t="shared" si="155"/>
        <v>0</v>
      </c>
      <c r="Y1251" s="3">
        <f>IF(($Q$2-Расчет!X1265)&gt;0,($Q$2-Расчет!X1265),0)</f>
        <v>0</v>
      </c>
      <c r="Z1251" s="3">
        <f t="shared" si="156"/>
        <v>0</v>
      </c>
      <c r="AA1251" s="3">
        <f>IF(IF(Y1251&gt;0,$Q$3-$Q$2,$Q$3-Расчет!X1265)&gt;0,IF(Y1251&gt;0,$Q$3-$Q$2,$Q$3-Расчет!X1265),0)</f>
        <v>0</v>
      </c>
      <c r="AB1251" s="3">
        <f t="shared" si="157"/>
        <v>0</v>
      </c>
      <c r="AC1251" s="3">
        <f>IF(IF(AA1251&gt;0,$Q$4-$Q$3,$Q$4-Расчет!X1265)&gt;0,IF(AA1251&gt;0,$Q$4-$Q$3,$Q$4-Расчет!X1265),0)</f>
        <v>0</v>
      </c>
      <c r="AD1251" s="3">
        <f t="shared" si="158"/>
        <v>0</v>
      </c>
      <c r="AE1251" s="3">
        <f>IF(IF(AC1251&gt;0,$Q$5-$Q$4,$Q$5-Расчет!X1265)&gt;0,IF(AC1251&gt;0,$Q$5-$Q$4,$Q$5-Расчет!X1265),0)</f>
        <v>0</v>
      </c>
      <c r="AF1251" s="3">
        <f t="shared" si="159"/>
        <v>0</v>
      </c>
      <c r="AG1251" s="3">
        <f>IF(IF(AE1251&gt;0,$Q$6-$Q$5,$Q$6-Расчет!X1265)&gt;0,IF(AE1251&gt;0,$Q$6-$Q$5,$Q$6-Расчет!X1265),0)</f>
        <v>0</v>
      </c>
      <c r="AH1251" s="3">
        <f t="shared" si="160"/>
        <v>0</v>
      </c>
    </row>
    <row r="1252" spans="1:34" x14ac:dyDescent="0.25">
      <c r="A1252" s="3">
        <f>IF(Расчет!H1266='ФОРМУЛЫ!'!$B$4,Расчет!G1266*Расчет!$N$28,IF(Расчет!H1266='ФОРМУЛЫ!'!$B$5,Расчет!G1266,IF(Расчет!H1266='ФОРМУЛЫ!'!$B$6,Расчет!G1266*Расчет!$O$28,0)))</f>
        <v>0</v>
      </c>
      <c r="B1252" s="3">
        <f>A1252*Расчет!E1266</f>
        <v>0</v>
      </c>
      <c r="C1252" s="3">
        <f>IF(Расчет!J1266='ФОРМУЛЫ!'!$B$3,Расчет!G1266*Расчет!I1266/100,IF(Расчет!J1266='ФОРМУЛЫ!'!$B$4,Расчет!I1266*Расчет!$N$28,IF(Расчет!J1266='ФОРМУЛЫ!'!$B$5,Расчет!I1266,IF(Расчет!J1266='ФОРМУЛЫ!'!$B$6,Расчет!I1266*Расчет!$O$28,0))))</f>
        <v>0</v>
      </c>
      <c r="D1252" s="3">
        <f>C1252*Расчет!E1266</f>
        <v>0</v>
      </c>
      <c r="E1252" s="3">
        <f t="shared" si="153"/>
        <v>0</v>
      </c>
      <c r="F1252" s="3">
        <f>E1252*Расчет!E1266</f>
        <v>0</v>
      </c>
      <c r="G1252" s="3">
        <f>IF(Расчет!M1266="",'ФОРМУЛЫ!'!E1252*(100+Расчет!$M$28)/100,'ФОРМУЛЫ!'!E1252*(100+Расчет!M1266)/100)</f>
        <v>0</v>
      </c>
      <c r="H1252" s="7">
        <f>IF(Расчет!M1266="",ROUND(Расчет!K1266*(1+Расчет!$M$28/100),0),ROUND(Расчет!K1266*(1+Расчет!M1266/100),0))</f>
        <v>0</v>
      </c>
      <c r="I1252" s="7">
        <f>IF(Расчет!M1266="",(Расчет!$M$28+100)/100,(Расчет!M1266+100)/100)</f>
        <v>1.2</v>
      </c>
      <c r="J1252" s="5">
        <f>IF(Расчет!P1266="",IF($O$16=0,'ФОРМУЛЫ!'!H1252,ROUND(Расчет!K1266*'ФОРМУЛЫ!'!I1252+L1252,0)),Расчет!P1266)</f>
        <v>0</v>
      </c>
      <c r="K1252" s="5">
        <f>J1252*Расчет!E1266</f>
        <v>0</v>
      </c>
      <c r="L1252" s="3">
        <f>IF($O$16=0,0,$M$16*(Расчет!K1266/$O$16))</f>
        <v>0</v>
      </c>
      <c r="O1252" s="3">
        <f>IF(Расчет!P1266=0,Расчет!L1266,0)</f>
        <v>0</v>
      </c>
      <c r="P1252" s="12">
        <f t="shared" si="154"/>
        <v>0</v>
      </c>
      <c r="Q1252" s="3">
        <f>IF(Расчет!H1266='ФОРМУЛЫ!'!$B$5,'ФОРМУЛЫ!'!A1252,0)</f>
        <v>0</v>
      </c>
      <c r="R1252" s="3">
        <f>IF(Расчет!H1266='ФОРМУЛЫ!'!$B$4,'ФОРМУЛЫ!'!A1252,0)</f>
        <v>0</v>
      </c>
      <c r="S1252" s="3">
        <f>IF(Расчет!H1266='ФОРМУЛЫ!'!$B$6,'ФОРМУЛЫ!'!A1252,0)</f>
        <v>0</v>
      </c>
      <c r="T1252" s="5">
        <f>ROUND((IF(Расчет!R1266='ФОРМУЛЫ!'!$E$3,(A1252-A1252/1.18),IF(Расчет!R1266='ФОРМУЛЫ!'!$E$4,0,IF(Расчет!R1266='ФОРМУЛЫ!'!$E$5,(A1252-A1252/1.1),X))))*Расчет!E1266,2)</f>
        <v>0</v>
      </c>
      <c r="U1252" s="3">
        <f>ROUND((IF(Расчет!R1266='ФОРМУЛЫ!'!$E$3,(J1252-J1252/1.18),IF(Расчет!R1266='ФОРМУЛЫ!'!$E$4,0,IF(Расчет!R1266='ФОРМУЛЫ!'!$E$5,(J1252-J1252/1.1),X))))*Расчет!E1266,2)</f>
        <v>0</v>
      </c>
      <c r="V1252" s="3">
        <f>ROUND((J1252-J1252/1.18)*Расчет!E1266,2)</f>
        <v>0</v>
      </c>
      <c r="W1252" s="3">
        <f>ROUND(A1252*Расчет!E1266*0.21/365,2)</f>
        <v>0</v>
      </c>
      <c r="X1252" s="3">
        <f t="shared" si="155"/>
        <v>0</v>
      </c>
      <c r="Y1252" s="3">
        <f>IF(($Q$2-Расчет!X1266)&gt;0,($Q$2-Расчет!X1266),0)</f>
        <v>0</v>
      </c>
      <c r="Z1252" s="3">
        <f t="shared" si="156"/>
        <v>0</v>
      </c>
      <c r="AA1252" s="3">
        <f>IF(IF(Y1252&gt;0,$Q$3-$Q$2,$Q$3-Расчет!X1266)&gt;0,IF(Y1252&gt;0,$Q$3-$Q$2,$Q$3-Расчет!X1266),0)</f>
        <v>0</v>
      </c>
      <c r="AB1252" s="3">
        <f t="shared" si="157"/>
        <v>0</v>
      </c>
      <c r="AC1252" s="3">
        <f>IF(IF(AA1252&gt;0,$Q$4-$Q$3,$Q$4-Расчет!X1266)&gt;0,IF(AA1252&gt;0,$Q$4-$Q$3,$Q$4-Расчет!X1266),0)</f>
        <v>0</v>
      </c>
      <c r="AD1252" s="3">
        <f t="shared" si="158"/>
        <v>0</v>
      </c>
      <c r="AE1252" s="3">
        <f>IF(IF(AC1252&gt;0,$Q$5-$Q$4,$Q$5-Расчет!X1266)&gt;0,IF(AC1252&gt;0,$Q$5-$Q$4,$Q$5-Расчет!X1266),0)</f>
        <v>0</v>
      </c>
      <c r="AF1252" s="3">
        <f t="shared" si="159"/>
        <v>0</v>
      </c>
      <c r="AG1252" s="3">
        <f>IF(IF(AE1252&gt;0,$Q$6-$Q$5,$Q$6-Расчет!X1266)&gt;0,IF(AE1252&gt;0,$Q$6-$Q$5,$Q$6-Расчет!X1266),0)</f>
        <v>0</v>
      </c>
      <c r="AH1252" s="3">
        <f t="shared" si="160"/>
        <v>0</v>
      </c>
    </row>
    <row r="1253" spans="1:34" x14ac:dyDescent="0.25">
      <c r="A1253" s="3">
        <f>IF(Расчет!H1267='ФОРМУЛЫ!'!$B$4,Расчет!G1267*Расчет!$N$28,IF(Расчет!H1267='ФОРМУЛЫ!'!$B$5,Расчет!G1267,IF(Расчет!H1267='ФОРМУЛЫ!'!$B$6,Расчет!G1267*Расчет!$O$28,0)))</f>
        <v>0</v>
      </c>
      <c r="B1253" s="3">
        <f>A1253*Расчет!E1267</f>
        <v>0</v>
      </c>
      <c r="C1253" s="3">
        <f>IF(Расчет!J1267='ФОРМУЛЫ!'!$B$3,Расчет!G1267*Расчет!I1267/100,IF(Расчет!J1267='ФОРМУЛЫ!'!$B$4,Расчет!I1267*Расчет!$N$28,IF(Расчет!J1267='ФОРМУЛЫ!'!$B$5,Расчет!I1267,IF(Расчет!J1267='ФОРМУЛЫ!'!$B$6,Расчет!I1267*Расчет!$O$28,0))))</f>
        <v>0</v>
      </c>
      <c r="D1253" s="3">
        <f>C1253*Расчет!E1267</f>
        <v>0</v>
      </c>
      <c r="E1253" s="3">
        <f t="shared" si="153"/>
        <v>0</v>
      </c>
      <c r="F1253" s="3">
        <f>E1253*Расчет!E1267</f>
        <v>0</v>
      </c>
      <c r="G1253" s="3">
        <f>IF(Расчет!M1267="",'ФОРМУЛЫ!'!E1253*(100+Расчет!$M$28)/100,'ФОРМУЛЫ!'!E1253*(100+Расчет!M1267)/100)</f>
        <v>0</v>
      </c>
      <c r="H1253" s="7">
        <f>IF(Расчет!M1267="",ROUND(Расчет!K1267*(1+Расчет!$M$28/100),0),ROUND(Расчет!K1267*(1+Расчет!M1267/100),0))</f>
        <v>0</v>
      </c>
      <c r="I1253" s="7">
        <f>IF(Расчет!M1267="",(Расчет!$M$28+100)/100,(Расчет!M1267+100)/100)</f>
        <v>1.2</v>
      </c>
      <c r="J1253" s="5">
        <f>IF(Расчет!P1267="",IF($O$16=0,'ФОРМУЛЫ!'!H1253,ROUND(Расчет!K1267*'ФОРМУЛЫ!'!I1253+L1253,0)),Расчет!P1267)</f>
        <v>0</v>
      </c>
      <c r="K1253" s="5">
        <f>J1253*Расчет!E1267</f>
        <v>0</v>
      </c>
      <c r="L1253" s="3">
        <f>IF($O$16=0,0,$M$16*(Расчет!K1267/$O$16))</f>
        <v>0</v>
      </c>
      <c r="O1253" s="3">
        <f>IF(Расчет!P1267=0,Расчет!L1267,0)</f>
        <v>0</v>
      </c>
      <c r="P1253" s="12">
        <f t="shared" si="154"/>
        <v>0</v>
      </c>
      <c r="Q1253" s="3">
        <f>IF(Расчет!H1267='ФОРМУЛЫ!'!$B$5,'ФОРМУЛЫ!'!A1253,0)</f>
        <v>0</v>
      </c>
      <c r="R1253" s="3">
        <f>IF(Расчет!H1267='ФОРМУЛЫ!'!$B$4,'ФОРМУЛЫ!'!A1253,0)</f>
        <v>0</v>
      </c>
      <c r="S1253" s="3">
        <f>IF(Расчет!H1267='ФОРМУЛЫ!'!$B$6,'ФОРМУЛЫ!'!A1253,0)</f>
        <v>0</v>
      </c>
      <c r="T1253" s="5">
        <f>ROUND((IF(Расчет!R1267='ФОРМУЛЫ!'!$E$3,(A1253-A1253/1.18),IF(Расчет!R1267='ФОРМУЛЫ!'!$E$4,0,IF(Расчет!R1267='ФОРМУЛЫ!'!$E$5,(A1253-A1253/1.1),X))))*Расчет!E1267,2)</f>
        <v>0</v>
      </c>
      <c r="U1253" s="3">
        <f>ROUND((IF(Расчет!R1267='ФОРМУЛЫ!'!$E$3,(J1253-J1253/1.18),IF(Расчет!R1267='ФОРМУЛЫ!'!$E$4,0,IF(Расчет!R1267='ФОРМУЛЫ!'!$E$5,(J1253-J1253/1.1),X))))*Расчет!E1267,2)</f>
        <v>0</v>
      </c>
      <c r="V1253" s="3">
        <f>ROUND((J1253-J1253/1.18)*Расчет!E1267,2)</f>
        <v>0</v>
      </c>
      <c r="W1253" s="3">
        <f>ROUND(A1253*Расчет!E1267*0.21/365,2)</f>
        <v>0</v>
      </c>
      <c r="X1253" s="3">
        <f t="shared" si="155"/>
        <v>0</v>
      </c>
      <c r="Y1253" s="3">
        <f>IF(($Q$2-Расчет!X1267)&gt;0,($Q$2-Расчет!X1267),0)</f>
        <v>0</v>
      </c>
      <c r="Z1253" s="3">
        <f t="shared" si="156"/>
        <v>0</v>
      </c>
      <c r="AA1253" s="3">
        <f>IF(IF(Y1253&gt;0,$Q$3-$Q$2,$Q$3-Расчет!X1267)&gt;0,IF(Y1253&gt;0,$Q$3-$Q$2,$Q$3-Расчет!X1267),0)</f>
        <v>0</v>
      </c>
      <c r="AB1253" s="3">
        <f t="shared" si="157"/>
        <v>0</v>
      </c>
      <c r="AC1253" s="3">
        <f>IF(IF(AA1253&gt;0,$Q$4-$Q$3,$Q$4-Расчет!X1267)&gt;0,IF(AA1253&gt;0,$Q$4-$Q$3,$Q$4-Расчет!X1267),0)</f>
        <v>0</v>
      </c>
      <c r="AD1253" s="3">
        <f t="shared" si="158"/>
        <v>0</v>
      </c>
      <c r="AE1253" s="3">
        <f>IF(IF(AC1253&gt;0,$Q$5-$Q$4,$Q$5-Расчет!X1267)&gt;0,IF(AC1253&gt;0,$Q$5-$Q$4,$Q$5-Расчет!X1267),0)</f>
        <v>0</v>
      </c>
      <c r="AF1253" s="3">
        <f t="shared" si="159"/>
        <v>0</v>
      </c>
      <c r="AG1253" s="3">
        <f>IF(IF(AE1253&gt;0,$Q$6-$Q$5,$Q$6-Расчет!X1267)&gt;0,IF(AE1253&gt;0,$Q$6-$Q$5,$Q$6-Расчет!X1267),0)</f>
        <v>0</v>
      </c>
      <c r="AH1253" s="3">
        <f t="shared" si="160"/>
        <v>0</v>
      </c>
    </row>
    <row r="1254" spans="1:34" x14ac:dyDescent="0.25">
      <c r="A1254" s="3">
        <f>IF(Расчет!H1268='ФОРМУЛЫ!'!$B$4,Расчет!G1268*Расчет!$N$28,IF(Расчет!H1268='ФОРМУЛЫ!'!$B$5,Расчет!G1268,IF(Расчет!H1268='ФОРМУЛЫ!'!$B$6,Расчет!G1268*Расчет!$O$28,0)))</f>
        <v>0</v>
      </c>
      <c r="B1254" s="3">
        <f>A1254*Расчет!E1268</f>
        <v>0</v>
      </c>
      <c r="C1254" s="3">
        <f>IF(Расчет!J1268='ФОРМУЛЫ!'!$B$3,Расчет!G1268*Расчет!I1268/100,IF(Расчет!J1268='ФОРМУЛЫ!'!$B$4,Расчет!I1268*Расчет!$N$28,IF(Расчет!J1268='ФОРМУЛЫ!'!$B$5,Расчет!I1268,IF(Расчет!J1268='ФОРМУЛЫ!'!$B$6,Расчет!I1268*Расчет!$O$28,0))))</f>
        <v>0</v>
      </c>
      <c r="D1254" s="3">
        <f>C1254*Расчет!E1268</f>
        <v>0</v>
      </c>
      <c r="E1254" s="3">
        <f t="shared" si="153"/>
        <v>0</v>
      </c>
      <c r="F1254" s="3">
        <f>E1254*Расчет!E1268</f>
        <v>0</v>
      </c>
      <c r="G1254" s="3">
        <f>IF(Расчет!M1268="",'ФОРМУЛЫ!'!E1254*(100+Расчет!$M$28)/100,'ФОРМУЛЫ!'!E1254*(100+Расчет!M1268)/100)</f>
        <v>0</v>
      </c>
      <c r="H1254" s="7">
        <f>IF(Расчет!M1268="",ROUND(Расчет!K1268*(1+Расчет!$M$28/100),0),ROUND(Расчет!K1268*(1+Расчет!M1268/100),0))</f>
        <v>0</v>
      </c>
      <c r="I1254" s="7">
        <f>IF(Расчет!M1268="",(Расчет!$M$28+100)/100,(Расчет!M1268+100)/100)</f>
        <v>1.2</v>
      </c>
      <c r="J1254" s="5">
        <f>IF(Расчет!P1268="",IF($O$16=0,'ФОРМУЛЫ!'!H1254,ROUND(Расчет!K1268*'ФОРМУЛЫ!'!I1254+L1254,0)),Расчет!P1268)</f>
        <v>0</v>
      </c>
      <c r="K1254" s="5">
        <f>J1254*Расчет!E1268</f>
        <v>0</v>
      </c>
      <c r="L1254" s="3">
        <f>IF($O$16=0,0,$M$16*(Расчет!K1268/$O$16))</f>
        <v>0</v>
      </c>
      <c r="O1254" s="3">
        <f>IF(Расчет!P1268=0,Расчет!L1268,0)</f>
        <v>0</v>
      </c>
      <c r="P1254" s="12">
        <f t="shared" si="154"/>
        <v>0</v>
      </c>
      <c r="Q1254" s="3">
        <f>IF(Расчет!H1268='ФОРМУЛЫ!'!$B$5,'ФОРМУЛЫ!'!A1254,0)</f>
        <v>0</v>
      </c>
      <c r="R1254" s="3">
        <f>IF(Расчет!H1268='ФОРМУЛЫ!'!$B$4,'ФОРМУЛЫ!'!A1254,0)</f>
        <v>0</v>
      </c>
      <c r="S1254" s="3">
        <f>IF(Расчет!H1268='ФОРМУЛЫ!'!$B$6,'ФОРМУЛЫ!'!A1254,0)</f>
        <v>0</v>
      </c>
      <c r="T1254" s="5">
        <f>ROUND((IF(Расчет!R1268='ФОРМУЛЫ!'!$E$3,(A1254-A1254/1.18),IF(Расчет!R1268='ФОРМУЛЫ!'!$E$4,0,IF(Расчет!R1268='ФОРМУЛЫ!'!$E$5,(A1254-A1254/1.1),X))))*Расчет!E1268,2)</f>
        <v>0</v>
      </c>
      <c r="U1254" s="3">
        <f>ROUND((IF(Расчет!R1268='ФОРМУЛЫ!'!$E$3,(J1254-J1254/1.18),IF(Расчет!R1268='ФОРМУЛЫ!'!$E$4,0,IF(Расчет!R1268='ФОРМУЛЫ!'!$E$5,(J1254-J1254/1.1),X))))*Расчет!E1268,2)</f>
        <v>0</v>
      </c>
      <c r="V1254" s="3">
        <f>ROUND((J1254-J1254/1.18)*Расчет!E1268,2)</f>
        <v>0</v>
      </c>
      <c r="W1254" s="3">
        <f>ROUND(A1254*Расчет!E1268*0.21/365,2)</f>
        <v>0</v>
      </c>
      <c r="X1254" s="3">
        <f t="shared" si="155"/>
        <v>0</v>
      </c>
      <c r="Y1254" s="3">
        <f>IF(($Q$2-Расчет!X1268)&gt;0,($Q$2-Расчет!X1268),0)</f>
        <v>0</v>
      </c>
      <c r="Z1254" s="3">
        <f t="shared" si="156"/>
        <v>0</v>
      </c>
      <c r="AA1254" s="3">
        <f>IF(IF(Y1254&gt;0,$Q$3-$Q$2,$Q$3-Расчет!X1268)&gt;0,IF(Y1254&gt;0,$Q$3-$Q$2,$Q$3-Расчет!X1268),0)</f>
        <v>0</v>
      </c>
      <c r="AB1254" s="3">
        <f t="shared" si="157"/>
        <v>0</v>
      </c>
      <c r="AC1254" s="3">
        <f>IF(IF(AA1254&gt;0,$Q$4-$Q$3,$Q$4-Расчет!X1268)&gt;0,IF(AA1254&gt;0,$Q$4-$Q$3,$Q$4-Расчет!X1268),0)</f>
        <v>0</v>
      </c>
      <c r="AD1254" s="3">
        <f t="shared" si="158"/>
        <v>0</v>
      </c>
      <c r="AE1254" s="3">
        <f>IF(IF(AC1254&gt;0,$Q$5-$Q$4,$Q$5-Расчет!X1268)&gt;0,IF(AC1254&gt;0,$Q$5-$Q$4,$Q$5-Расчет!X1268),0)</f>
        <v>0</v>
      </c>
      <c r="AF1254" s="3">
        <f t="shared" si="159"/>
        <v>0</v>
      </c>
      <c r="AG1254" s="3">
        <f>IF(IF(AE1254&gt;0,$Q$6-$Q$5,$Q$6-Расчет!X1268)&gt;0,IF(AE1254&gt;0,$Q$6-$Q$5,$Q$6-Расчет!X1268),0)</f>
        <v>0</v>
      </c>
      <c r="AH1254" s="3">
        <f t="shared" si="160"/>
        <v>0</v>
      </c>
    </row>
    <row r="1255" spans="1:34" x14ac:dyDescent="0.25">
      <c r="A1255" s="3">
        <f>IF(Расчет!H1269='ФОРМУЛЫ!'!$B$4,Расчет!G1269*Расчет!$N$28,IF(Расчет!H1269='ФОРМУЛЫ!'!$B$5,Расчет!G1269,IF(Расчет!H1269='ФОРМУЛЫ!'!$B$6,Расчет!G1269*Расчет!$O$28,0)))</f>
        <v>0</v>
      </c>
      <c r="B1255" s="3">
        <f>A1255*Расчет!E1269</f>
        <v>0</v>
      </c>
      <c r="C1255" s="3">
        <f>IF(Расчет!J1269='ФОРМУЛЫ!'!$B$3,Расчет!G1269*Расчет!I1269/100,IF(Расчет!J1269='ФОРМУЛЫ!'!$B$4,Расчет!I1269*Расчет!$N$28,IF(Расчет!J1269='ФОРМУЛЫ!'!$B$5,Расчет!I1269,IF(Расчет!J1269='ФОРМУЛЫ!'!$B$6,Расчет!I1269*Расчет!$O$28,0))))</f>
        <v>0</v>
      </c>
      <c r="D1255" s="3">
        <f>C1255*Расчет!E1269</f>
        <v>0</v>
      </c>
      <c r="E1255" s="3">
        <f t="shared" si="153"/>
        <v>0</v>
      </c>
      <c r="F1255" s="3">
        <f>E1255*Расчет!E1269</f>
        <v>0</v>
      </c>
      <c r="G1255" s="3">
        <f>IF(Расчет!M1269="",'ФОРМУЛЫ!'!E1255*(100+Расчет!$M$28)/100,'ФОРМУЛЫ!'!E1255*(100+Расчет!M1269)/100)</f>
        <v>0</v>
      </c>
      <c r="H1255" s="7">
        <f>IF(Расчет!M1269="",ROUND(Расчет!K1269*(1+Расчет!$M$28/100),0),ROUND(Расчет!K1269*(1+Расчет!M1269/100),0))</f>
        <v>0</v>
      </c>
      <c r="I1255" s="7">
        <f>IF(Расчет!M1269="",(Расчет!$M$28+100)/100,(Расчет!M1269+100)/100)</f>
        <v>1.2</v>
      </c>
      <c r="J1255" s="5">
        <f>IF(Расчет!P1269="",IF($O$16=0,'ФОРМУЛЫ!'!H1255,ROUND(Расчет!K1269*'ФОРМУЛЫ!'!I1255+L1255,0)),Расчет!P1269)</f>
        <v>0</v>
      </c>
      <c r="K1255" s="5">
        <f>J1255*Расчет!E1269</f>
        <v>0</v>
      </c>
      <c r="L1255" s="3">
        <f>IF($O$16=0,0,$M$16*(Расчет!K1269/$O$16))</f>
        <v>0</v>
      </c>
      <c r="O1255" s="3">
        <f>IF(Расчет!P1269=0,Расчет!L1269,0)</f>
        <v>0</v>
      </c>
      <c r="P1255" s="12">
        <f t="shared" si="154"/>
        <v>0</v>
      </c>
      <c r="Q1255" s="3">
        <f>IF(Расчет!H1269='ФОРМУЛЫ!'!$B$5,'ФОРМУЛЫ!'!A1255,0)</f>
        <v>0</v>
      </c>
      <c r="R1255" s="3">
        <f>IF(Расчет!H1269='ФОРМУЛЫ!'!$B$4,'ФОРМУЛЫ!'!A1255,0)</f>
        <v>0</v>
      </c>
      <c r="S1255" s="3">
        <f>IF(Расчет!H1269='ФОРМУЛЫ!'!$B$6,'ФОРМУЛЫ!'!A1255,0)</f>
        <v>0</v>
      </c>
      <c r="T1255" s="5">
        <f>ROUND((IF(Расчет!R1269='ФОРМУЛЫ!'!$E$3,(A1255-A1255/1.18),IF(Расчет!R1269='ФОРМУЛЫ!'!$E$4,0,IF(Расчет!R1269='ФОРМУЛЫ!'!$E$5,(A1255-A1255/1.1),X))))*Расчет!E1269,2)</f>
        <v>0</v>
      </c>
      <c r="U1255" s="3">
        <f>ROUND((IF(Расчет!R1269='ФОРМУЛЫ!'!$E$3,(J1255-J1255/1.18),IF(Расчет!R1269='ФОРМУЛЫ!'!$E$4,0,IF(Расчет!R1269='ФОРМУЛЫ!'!$E$5,(J1255-J1255/1.1),X))))*Расчет!E1269,2)</f>
        <v>0</v>
      </c>
      <c r="V1255" s="3">
        <f>ROUND((J1255-J1255/1.18)*Расчет!E1269,2)</f>
        <v>0</v>
      </c>
      <c r="W1255" s="3">
        <f>ROUND(A1255*Расчет!E1269*0.21/365,2)</f>
        <v>0</v>
      </c>
      <c r="X1255" s="3">
        <f t="shared" si="155"/>
        <v>0</v>
      </c>
      <c r="Y1255" s="3">
        <f>IF(($Q$2-Расчет!X1269)&gt;0,($Q$2-Расчет!X1269),0)</f>
        <v>0</v>
      </c>
      <c r="Z1255" s="3">
        <f t="shared" si="156"/>
        <v>0</v>
      </c>
      <c r="AA1255" s="3">
        <f>IF(IF(Y1255&gt;0,$Q$3-$Q$2,$Q$3-Расчет!X1269)&gt;0,IF(Y1255&gt;0,$Q$3-$Q$2,$Q$3-Расчет!X1269),0)</f>
        <v>0</v>
      </c>
      <c r="AB1255" s="3">
        <f t="shared" si="157"/>
        <v>0</v>
      </c>
      <c r="AC1255" s="3">
        <f>IF(IF(AA1255&gt;0,$Q$4-$Q$3,$Q$4-Расчет!X1269)&gt;0,IF(AA1255&gt;0,$Q$4-$Q$3,$Q$4-Расчет!X1269),0)</f>
        <v>0</v>
      </c>
      <c r="AD1255" s="3">
        <f t="shared" si="158"/>
        <v>0</v>
      </c>
      <c r="AE1255" s="3">
        <f>IF(IF(AC1255&gt;0,$Q$5-$Q$4,$Q$5-Расчет!X1269)&gt;0,IF(AC1255&gt;0,$Q$5-$Q$4,$Q$5-Расчет!X1269),0)</f>
        <v>0</v>
      </c>
      <c r="AF1255" s="3">
        <f t="shared" si="159"/>
        <v>0</v>
      </c>
      <c r="AG1255" s="3">
        <f>IF(IF(AE1255&gt;0,$Q$6-$Q$5,$Q$6-Расчет!X1269)&gt;0,IF(AE1255&gt;0,$Q$6-$Q$5,$Q$6-Расчет!X1269),0)</f>
        <v>0</v>
      </c>
      <c r="AH1255" s="3">
        <f t="shared" si="160"/>
        <v>0</v>
      </c>
    </row>
    <row r="1256" spans="1:34" x14ac:dyDescent="0.25">
      <c r="A1256" s="3">
        <f>IF(Расчет!H1270='ФОРМУЛЫ!'!$B$4,Расчет!G1270*Расчет!$N$28,IF(Расчет!H1270='ФОРМУЛЫ!'!$B$5,Расчет!G1270,IF(Расчет!H1270='ФОРМУЛЫ!'!$B$6,Расчет!G1270*Расчет!$O$28,0)))</f>
        <v>0</v>
      </c>
      <c r="B1256" s="3">
        <f>A1256*Расчет!E1270</f>
        <v>0</v>
      </c>
      <c r="C1256" s="3">
        <f>IF(Расчет!J1270='ФОРМУЛЫ!'!$B$3,Расчет!G1270*Расчет!I1270/100,IF(Расчет!J1270='ФОРМУЛЫ!'!$B$4,Расчет!I1270*Расчет!$N$28,IF(Расчет!J1270='ФОРМУЛЫ!'!$B$5,Расчет!I1270,IF(Расчет!J1270='ФОРМУЛЫ!'!$B$6,Расчет!I1270*Расчет!$O$28,0))))</f>
        <v>0</v>
      </c>
      <c r="D1256" s="3">
        <f>C1256*Расчет!E1270</f>
        <v>0</v>
      </c>
      <c r="E1256" s="3">
        <f t="shared" si="153"/>
        <v>0</v>
      </c>
      <c r="F1256" s="3">
        <f>E1256*Расчет!E1270</f>
        <v>0</v>
      </c>
      <c r="G1256" s="3">
        <f>IF(Расчет!M1270="",'ФОРМУЛЫ!'!E1256*(100+Расчет!$M$28)/100,'ФОРМУЛЫ!'!E1256*(100+Расчет!M1270)/100)</f>
        <v>0</v>
      </c>
      <c r="H1256" s="7">
        <f>IF(Расчет!M1270="",ROUND(Расчет!K1270*(1+Расчет!$M$28/100),0),ROUND(Расчет!K1270*(1+Расчет!M1270/100),0))</f>
        <v>0</v>
      </c>
      <c r="I1256" s="7">
        <f>IF(Расчет!M1270="",(Расчет!$M$28+100)/100,(Расчет!M1270+100)/100)</f>
        <v>1.2</v>
      </c>
      <c r="J1256" s="5">
        <f>IF(Расчет!P1270="",IF($O$16=0,'ФОРМУЛЫ!'!H1256,ROUND(Расчет!K1270*'ФОРМУЛЫ!'!I1256+L1256,0)),Расчет!P1270)</f>
        <v>0</v>
      </c>
      <c r="K1256" s="5">
        <f>J1256*Расчет!E1270</f>
        <v>0</v>
      </c>
      <c r="L1256" s="3">
        <f>IF($O$16=0,0,$M$16*(Расчет!K1270/$O$16))</f>
        <v>0</v>
      </c>
      <c r="O1256" s="3">
        <f>IF(Расчет!P1270=0,Расчет!L1270,0)</f>
        <v>0</v>
      </c>
      <c r="P1256" s="12">
        <f t="shared" si="154"/>
        <v>0</v>
      </c>
      <c r="Q1256" s="3">
        <f>IF(Расчет!H1270='ФОРМУЛЫ!'!$B$5,'ФОРМУЛЫ!'!A1256,0)</f>
        <v>0</v>
      </c>
      <c r="R1256" s="3">
        <f>IF(Расчет!H1270='ФОРМУЛЫ!'!$B$4,'ФОРМУЛЫ!'!A1256,0)</f>
        <v>0</v>
      </c>
      <c r="S1256" s="3">
        <f>IF(Расчет!H1270='ФОРМУЛЫ!'!$B$6,'ФОРМУЛЫ!'!A1256,0)</f>
        <v>0</v>
      </c>
      <c r="T1256" s="5">
        <f>ROUND((IF(Расчет!R1270='ФОРМУЛЫ!'!$E$3,(A1256-A1256/1.18),IF(Расчет!R1270='ФОРМУЛЫ!'!$E$4,0,IF(Расчет!R1270='ФОРМУЛЫ!'!$E$5,(A1256-A1256/1.1),X))))*Расчет!E1270,2)</f>
        <v>0</v>
      </c>
      <c r="U1256" s="3">
        <f>ROUND((IF(Расчет!R1270='ФОРМУЛЫ!'!$E$3,(J1256-J1256/1.18),IF(Расчет!R1270='ФОРМУЛЫ!'!$E$4,0,IF(Расчет!R1270='ФОРМУЛЫ!'!$E$5,(J1256-J1256/1.1),X))))*Расчет!E1270,2)</f>
        <v>0</v>
      </c>
      <c r="V1256" s="3">
        <f>ROUND((J1256-J1256/1.18)*Расчет!E1270,2)</f>
        <v>0</v>
      </c>
      <c r="W1256" s="3">
        <f>ROUND(A1256*Расчет!E1270*0.21/365,2)</f>
        <v>0</v>
      </c>
      <c r="X1256" s="3">
        <f t="shared" si="155"/>
        <v>0</v>
      </c>
      <c r="Y1256" s="3">
        <f>IF(($Q$2-Расчет!X1270)&gt;0,($Q$2-Расчет!X1270),0)</f>
        <v>0</v>
      </c>
      <c r="Z1256" s="3">
        <f t="shared" si="156"/>
        <v>0</v>
      </c>
      <c r="AA1256" s="3">
        <f>IF(IF(Y1256&gt;0,$Q$3-$Q$2,$Q$3-Расчет!X1270)&gt;0,IF(Y1256&gt;0,$Q$3-$Q$2,$Q$3-Расчет!X1270),0)</f>
        <v>0</v>
      </c>
      <c r="AB1256" s="3">
        <f t="shared" si="157"/>
        <v>0</v>
      </c>
      <c r="AC1256" s="3">
        <f>IF(IF(AA1256&gt;0,$Q$4-$Q$3,$Q$4-Расчет!X1270)&gt;0,IF(AA1256&gt;0,$Q$4-$Q$3,$Q$4-Расчет!X1270),0)</f>
        <v>0</v>
      </c>
      <c r="AD1256" s="3">
        <f t="shared" si="158"/>
        <v>0</v>
      </c>
      <c r="AE1256" s="3">
        <f>IF(IF(AC1256&gt;0,$Q$5-$Q$4,$Q$5-Расчет!X1270)&gt;0,IF(AC1256&gt;0,$Q$5-$Q$4,$Q$5-Расчет!X1270),0)</f>
        <v>0</v>
      </c>
      <c r="AF1256" s="3">
        <f t="shared" si="159"/>
        <v>0</v>
      </c>
      <c r="AG1256" s="3">
        <f>IF(IF(AE1256&gt;0,$Q$6-$Q$5,$Q$6-Расчет!X1270)&gt;0,IF(AE1256&gt;0,$Q$6-$Q$5,$Q$6-Расчет!X1270),0)</f>
        <v>0</v>
      </c>
      <c r="AH1256" s="3">
        <f t="shared" si="160"/>
        <v>0</v>
      </c>
    </row>
    <row r="1257" spans="1:34" x14ac:dyDescent="0.25">
      <c r="A1257" s="3">
        <f>IF(Расчет!H1271='ФОРМУЛЫ!'!$B$4,Расчет!G1271*Расчет!$N$28,IF(Расчет!H1271='ФОРМУЛЫ!'!$B$5,Расчет!G1271,IF(Расчет!H1271='ФОРМУЛЫ!'!$B$6,Расчет!G1271*Расчет!$O$28,0)))</f>
        <v>0</v>
      </c>
      <c r="B1257" s="3">
        <f>A1257*Расчет!E1271</f>
        <v>0</v>
      </c>
      <c r="C1257" s="3">
        <f>IF(Расчет!J1271='ФОРМУЛЫ!'!$B$3,Расчет!G1271*Расчет!I1271/100,IF(Расчет!J1271='ФОРМУЛЫ!'!$B$4,Расчет!I1271*Расчет!$N$28,IF(Расчет!J1271='ФОРМУЛЫ!'!$B$5,Расчет!I1271,IF(Расчет!J1271='ФОРМУЛЫ!'!$B$6,Расчет!I1271*Расчет!$O$28,0))))</f>
        <v>0</v>
      </c>
      <c r="D1257" s="3">
        <f>C1257*Расчет!E1271</f>
        <v>0</v>
      </c>
      <c r="E1257" s="3">
        <f t="shared" si="153"/>
        <v>0</v>
      </c>
      <c r="F1257" s="3">
        <f>E1257*Расчет!E1271</f>
        <v>0</v>
      </c>
      <c r="G1257" s="3">
        <f>IF(Расчет!M1271="",'ФОРМУЛЫ!'!E1257*(100+Расчет!$M$28)/100,'ФОРМУЛЫ!'!E1257*(100+Расчет!M1271)/100)</f>
        <v>0</v>
      </c>
      <c r="H1257" s="7">
        <f>IF(Расчет!M1271="",ROUND(Расчет!K1271*(1+Расчет!$M$28/100),0),ROUND(Расчет!K1271*(1+Расчет!M1271/100),0))</f>
        <v>0</v>
      </c>
      <c r="I1257" s="7">
        <f>IF(Расчет!M1271="",(Расчет!$M$28+100)/100,(Расчет!M1271+100)/100)</f>
        <v>1.2</v>
      </c>
      <c r="J1257" s="5">
        <f>IF(Расчет!P1271="",IF($O$16=0,'ФОРМУЛЫ!'!H1257,ROUND(Расчет!K1271*'ФОРМУЛЫ!'!I1257+L1257,0)),Расчет!P1271)</f>
        <v>0</v>
      </c>
      <c r="K1257" s="5">
        <f>J1257*Расчет!E1271</f>
        <v>0</v>
      </c>
      <c r="L1257" s="3">
        <f>IF($O$16=0,0,$M$16*(Расчет!K1271/$O$16))</f>
        <v>0</v>
      </c>
      <c r="O1257" s="3">
        <f>IF(Расчет!P1271=0,Расчет!L1271,0)</f>
        <v>0</v>
      </c>
      <c r="P1257" s="12">
        <f t="shared" si="154"/>
        <v>0</v>
      </c>
      <c r="Q1257" s="3">
        <f>IF(Расчет!H1271='ФОРМУЛЫ!'!$B$5,'ФОРМУЛЫ!'!A1257,0)</f>
        <v>0</v>
      </c>
      <c r="R1257" s="3">
        <f>IF(Расчет!H1271='ФОРМУЛЫ!'!$B$4,'ФОРМУЛЫ!'!A1257,0)</f>
        <v>0</v>
      </c>
      <c r="S1257" s="3">
        <f>IF(Расчет!H1271='ФОРМУЛЫ!'!$B$6,'ФОРМУЛЫ!'!A1257,0)</f>
        <v>0</v>
      </c>
      <c r="T1257" s="5">
        <f>ROUND((IF(Расчет!R1271='ФОРМУЛЫ!'!$E$3,(A1257-A1257/1.18),IF(Расчет!R1271='ФОРМУЛЫ!'!$E$4,0,IF(Расчет!R1271='ФОРМУЛЫ!'!$E$5,(A1257-A1257/1.1),X))))*Расчет!E1271,2)</f>
        <v>0</v>
      </c>
      <c r="U1257" s="3">
        <f>ROUND((IF(Расчет!R1271='ФОРМУЛЫ!'!$E$3,(J1257-J1257/1.18),IF(Расчет!R1271='ФОРМУЛЫ!'!$E$4,0,IF(Расчет!R1271='ФОРМУЛЫ!'!$E$5,(J1257-J1257/1.1),X))))*Расчет!E1271,2)</f>
        <v>0</v>
      </c>
      <c r="V1257" s="3">
        <f>ROUND((J1257-J1257/1.18)*Расчет!E1271,2)</f>
        <v>0</v>
      </c>
      <c r="W1257" s="3">
        <f>ROUND(A1257*Расчет!E1271*0.21/365,2)</f>
        <v>0</v>
      </c>
      <c r="X1257" s="3">
        <f t="shared" si="155"/>
        <v>0</v>
      </c>
      <c r="Y1257" s="3">
        <f>IF(($Q$2-Расчет!X1271)&gt;0,($Q$2-Расчет!X1271),0)</f>
        <v>0</v>
      </c>
      <c r="Z1257" s="3">
        <f t="shared" si="156"/>
        <v>0</v>
      </c>
      <c r="AA1257" s="3">
        <f>IF(IF(Y1257&gt;0,$Q$3-$Q$2,$Q$3-Расчет!X1271)&gt;0,IF(Y1257&gt;0,$Q$3-$Q$2,$Q$3-Расчет!X1271),0)</f>
        <v>0</v>
      </c>
      <c r="AB1257" s="3">
        <f t="shared" si="157"/>
        <v>0</v>
      </c>
      <c r="AC1257" s="3">
        <f>IF(IF(AA1257&gt;0,$Q$4-$Q$3,$Q$4-Расчет!X1271)&gt;0,IF(AA1257&gt;0,$Q$4-$Q$3,$Q$4-Расчет!X1271),0)</f>
        <v>0</v>
      </c>
      <c r="AD1257" s="3">
        <f t="shared" si="158"/>
        <v>0</v>
      </c>
      <c r="AE1257" s="3">
        <f>IF(IF(AC1257&gt;0,$Q$5-$Q$4,$Q$5-Расчет!X1271)&gt;0,IF(AC1257&gt;0,$Q$5-$Q$4,$Q$5-Расчет!X1271),0)</f>
        <v>0</v>
      </c>
      <c r="AF1257" s="3">
        <f t="shared" si="159"/>
        <v>0</v>
      </c>
      <c r="AG1257" s="3">
        <f>IF(IF(AE1257&gt;0,$Q$6-$Q$5,$Q$6-Расчет!X1271)&gt;0,IF(AE1257&gt;0,$Q$6-$Q$5,$Q$6-Расчет!X1271),0)</f>
        <v>0</v>
      </c>
      <c r="AH1257" s="3">
        <f t="shared" si="160"/>
        <v>0</v>
      </c>
    </row>
    <row r="1258" spans="1:34" x14ac:dyDescent="0.25">
      <c r="A1258" s="3">
        <f>IF(Расчет!H1272='ФОРМУЛЫ!'!$B$4,Расчет!G1272*Расчет!$N$28,IF(Расчет!H1272='ФОРМУЛЫ!'!$B$5,Расчет!G1272,IF(Расчет!H1272='ФОРМУЛЫ!'!$B$6,Расчет!G1272*Расчет!$O$28,0)))</f>
        <v>0</v>
      </c>
      <c r="B1258" s="3">
        <f>A1258*Расчет!E1272</f>
        <v>0</v>
      </c>
      <c r="C1258" s="3">
        <f>IF(Расчет!J1272='ФОРМУЛЫ!'!$B$3,Расчет!G1272*Расчет!I1272/100,IF(Расчет!J1272='ФОРМУЛЫ!'!$B$4,Расчет!I1272*Расчет!$N$28,IF(Расчет!J1272='ФОРМУЛЫ!'!$B$5,Расчет!I1272,IF(Расчет!J1272='ФОРМУЛЫ!'!$B$6,Расчет!I1272*Расчет!$O$28,0))))</f>
        <v>0</v>
      </c>
      <c r="D1258" s="3">
        <f>C1258*Расчет!E1272</f>
        <v>0</v>
      </c>
      <c r="E1258" s="3">
        <f t="shared" si="153"/>
        <v>0</v>
      </c>
      <c r="F1258" s="3">
        <f>E1258*Расчет!E1272</f>
        <v>0</v>
      </c>
      <c r="G1258" s="3">
        <f>IF(Расчет!M1272="",'ФОРМУЛЫ!'!E1258*(100+Расчет!$M$28)/100,'ФОРМУЛЫ!'!E1258*(100+Расчет!M1272)/100)</f>
        <v>0</v>
      </c>
      <c r="H1258" s="7">
        <f>IF(Расчет!M1272="",ROUND(Расчет!K1272*(1+Расчет!$M$28/100),0),ROUND(Расчет!K1272*(1+Расчет!M1272/100),0))</f>
        <v>0</v>
      </c>
      <c r="I1258" s="7">
        <f>IF(Расчет!M1272="",(Расчет!$M$28+100)/100,(Расчет!M1272+100)/100)</f>
        <v>1.2</v>
      </c>
      <c r="J1258" s="5">
        <f>IF(Расчет!P1272="",IF($O$16=0,'ФОРМУЛЫ!'!H1258,ROUND(Расчет!K1272*'ФОРМУЛЫ!'!I1258+L1258,0)),Расчет!P1272)</f>
        <v>0</v>
      </c>
      <c r="K1258" s="5">
        <f>J1258*Расчет!E1272</f>
        <v>0</v>
      </c>
      <c r="L1258" s="3">
        <f>IF($O$16=0,0,$M$16*(Расчет!K1272/$O$16))</f>
        <v>0</v>
      </c>
      <c r="O1258" s="3">
        <f>IF(Расчет!P1272=0,Расчет!L1272,0)</f>
        <v>0</v>
      </c>
      <c r="P1258" s="12">
        <f t="shared" si="154"/>
        <v>0</v>
      </c>
      <c r="Q1258" s="3">
        <f>IF(Расчет!H1272='ФОРМУЛЫ!'!$B$5,'ФОРМУЛЫ!'!A1258,0)</f>
        <v>0</v>
      </c>
      <c r="R1258" s="3">
        <f>IF(Расчет!H1272='ФОРМУЛЫ!'!$B$4,'ФОРМУЛЫ!'!A1258,0)</f>
        <v>0</v>
      </c>
      <c r="S1258" s="3">
        <f>IF(Расчет!H1272='ФОРМУЛЫ!'!$B$6,'ФОРМУЛЫ!'!A1258,0)</f>
        <v>0</v>
      </c>
      <c r="T1258" s="5">
        <f>ROUND((IF(Расчет!R1272='ФОРМУЛЫ!'!$E$3,(A1258-A1258/1.18),IF(Расчет!R1272='ФОРМУЛЫ!'!$E$4,0,IF(Расчет!R1272='ФОРМУЛЫ!'!$E$5,(A1258-A1258/1.1),X))))*Расчет!E1272,2)</f>
        <v>0</v>
      </c>
      <c r="U1258" s="3">
        <f>ROUND((IF(Расчет!R1272='ФОРМУЛЫ!'!$E$3,(J1258-J1258/1.18),IF(Расчет!R1272='ФОРМУЛЫ!'!$E$4,0,IF(Расчет!R1272='ФОРМУЛЫ!'!$E$5,(J1258-J1258/1.1),X))))*Расчет!E1272,2)</f>
        <v>0</v>
      </c>
      <c r="V1258" s="3">
        <f>ROUND((J1258-J1258/1.18)*Расчет!E1272,2)</f>
        <v>0</v>
      </c>
      <c r="W1258" s="3">
        <f>ROUND(A1258*Расчет!E1272*0.21/365,2)</f>
        <v>0</v>
      </c>
      <c r="X1258" s="3">
        <f t="shared" si="155"/>
        <v>0</v>
      </c>
      <c r="Y1258" s="3">
        <f>IF(($Q$2-Расчет!X1272)&gt;0,($Q$2-Расчет!X1272),0)</f>
        <v>0</v>
      </c>
      <c r="Z1258" s="3">
        <f t="shared" si="156"/>
        <v>0</v>
      </c>
      <c r="AA1258" s="3">
        <f>IF(IF(Y1258&gt;0,$Q$3-$Q$2,$Q$3-Расчет!X1272)&gt;0,IF(Y1258&gt;0,$Q$3-$Q$2,$Q$3-Расчет!X1272),0)</f>
        <v>0</v>
      </c>
      <c r="AB1258" s="3">
        <f t="shared" si="157"/>
        <v>0</v>
      </c>
      <c r="AC1258" s="3">
        <f>IF(IF(AA1258&gt;0,$Q$4-$Q$3,$Q$4-Расчет!X1272)&gt;0,IF(AA1258&gt;0,$Q$4-$Q$3,$Q$4-Расчет!X1272),0)</f>
        <v>0</v>
      </c>
      <c r="AD1258" s="3">
        <f t="shared" si="158"/>
        <v>0</v>
      </c>
      <c r="AE1258" s="3">
        <f>IF(IF(AC1258&gt;0,$Q$5-$Q$4,$Q$5-Расчет!X1272)&gt;0,IF(AC1258&gt;0,$Q$5-$Q$4,$Q$5-Расчет!X1272),0)</f>
        <v>0</v>
      </c>
      <c r="AF1258" s="3">
        <f t="shared" si="159"/>
        <v>0</v>
      </c>
      <c r="AG1258" s="3">
        <f>IF(IF(AE1258&gt;0,$Q$6-$Q$5,$Q$6-Расчет!X1272)&gt;0,IF(AE1258&gt;0,$Q$6-$Q$5,$Q$6-Расчет!X1272),0)</f>
        <v>0</v>
      </c>
      <c r="AH1258" s="3">
        <f t="shared" si="160"/>
        <v>0</v>
      </c>
    </row>
    <row r="1259" spans="1:34" x14ac:dyDescent="0.25">
      <c r="A1259" s="3">
        <f>IF(Расчет!H1273='ФОРМУЛЫ!'!$B$4,Расчет!G1273*Расчет!$N$28,IF(Расчет!H1273='ФОРМУЛЫ!'!$B$5,Расчет!G1273,IF(Расчет!H1273='ФОРМУЛЫ!'!$B$6,Расчет!G1273*Расчет!$O$28,0)))</f>
        <v>0</v>
      </c>
      <c r="B1259" s="3">
        <f>A1259*Расчет!E1273</f>
        <v>0</v>
      </c>
      <c r="C1259" s="3">
        <f>IF(Расчет!J1273='ФОРМУЛЫ!'!$B$3,Расчет!G1273*Расчет!I1273/100,IF(Расчет!J1273='ФОРМУЛЫ!'!$B$4,Расчет!I1273*Расчет!$N$28,IF(Расчет!J1273='ФОРМУЛЫ!'!$B$5,Расчет!I1273,IF(Расчет!J1273='ФОРМУЛЫ!'!$B$6,Расчет!I1273*Расчет!$O$28,0))))</f>
        <v>0</v>
      </c>
      <c r="D1259" s="3">
        <f>C1259*Расчет!E1273</f>
        <v>0</v>
      </c>
      <c r="E1259" s="3">
        <f t="shared" si="153"/>
        <v>0</v>
      </c>
      <c r="F1259" s="3">
        <f>E1259*Расчет!E1273</f>
        <v>0</v>
      </c>
      <c r="G1259" s="3">
        <f>IF(Расчет!M1273="",'ФОРМУЛЫ!'!E1259*(100+Расчет!$M$28)/100,'ФОРМУЛЫ!'!E1259*(100+Расчет!M1273)/100)</f>
        <v>0</v>
      </c>
      <c r="H1259" s="7">
        <f>IF(Расчет!M1273="",ROUND(Расчет!K1273*(1+Расчет!$M$28/100),0),ROUND(Расчет!K1273*(1+Расчет!M1273/100),0))</f>
        <v>0</v>
      </c>
      <c r="I1259" s="7">
        <f>IF(Расчет!M1273="",(Расчет!$M$28+100)/100,(Расчет!M1273+100)/100)</f>
        <v>1.2</v>
      </c>
      <c r="J1259" s="5">
        <f>IF(Расчет!P1273="",IF($O$16=0,'ФОРМУЛЫ!'!H1259,ROUND(Расчет!K1273*'ФОРМУЛЫ!'!I1259+L1259,0)),Расчет!P1273)</f>
        <v>0</v>
      </c>
      <c r="K1259" s="5">
        <f>J1259*Расчет!E1273</f>
        <v>0</v>
      </c>
      <c r="L1259" s="3">
        <f>IF($O$16=0,0,$M$16*(Расчет!K1273/$O$16))</f>
        <v>0</v>
      </c>
      <c r="O1259" s="3">
        <f>IF(Расчет!P1273=0,Расчет!L1273,0)</f>
        <v>0</v>
      </c>
      <c r="P1259" s="12">
        <f t="shared" si="154"/>
        <v>0</v>
      </c>
      <c r="Q1259" s="3">
        <f>IF(Расчет!H1273='ФОРМУЛЫ!'!$B$5,'ФОРМУЛЫ!'!A1259,0)</f>
        <v>0</v>
      </c>
      <c r="R1259" s="3">
        <f>IF(Расчет!H1273='ФОРМУЛЫ!'!$B$4,'ФОРМУЛЫ!'!A1259,0)</f>
        <v>0</v>
      </c>
      <c r="S1259" s="3">
        <f>IF(Расчет!H1273='ФОРМУЛЫ!'!$B$6,'ФОРМУЛЫ!'!A1259,0)</f>
        <v>0</v>
      </c>
      <c r="T1259" s="5">
        <f>ROUND((IF(Расчет!R1273='ФОРМУЛЫ!'!$E$3,(A1259-A1259/1.18),IF(Расчет!R1273='ФОРМУЛЫ!'!$E$4,0,IF(Расчет!R1273='ФОРМУЛЫ!'!$E$5,(A1259-A1259/1.1),X))))*Расчет!E1273,2)</f>
        <v>0</v>
      </c>
      <c r="U1259" s="3">
        <f>ROUND((IF(Расчет!R1273='ФОРМУЛЫ!'!$E$3,(J1259-J1259/1.18),IF(Расчет!R1273='ФОРМУЛЫ!'!$E$4,0,IF(Расчет!R1273='ФОРМУЛЫ!'!$E$5,(J1259-J1259/1.1),X))))*Расчет!E1273,2)</f>
        <v>0</v>
      </c>
      <c r="V1259" s="3">
        <f>ROUND((J1259-J1259/1.18)*Расчет!E1273,2)</f>
        <v>0</v>
      </c>
      <c r="W1259" s="3">
        <f>ROUND(A1259*Расчет!E1273*0.21/365,2)</f>
        <v>0</v>
      </c>
      <c r="X1259" s="3">
        <f t="shared" si="155"/>
        <v>0</v>
      </c>
      <c r="Y1259" s="3">
        <f>IF(($Q$2-Расчет!X1273)&gt;0,($Q$2-Расчет!X1273),0)</f>
        <v>0</v>
      </c>
      <c r="Z1259" s="3">
        <f t="shared" si="156"/>
        <v>0</v>
      </c>
      <c r="AA1259" s="3">
        <f>IF(IF(Y1259&gt;0,$Q$3-$Q$2,$Q$3-Расчет!X1273)&gt;0,IF(Y1259&gt;0,$Q$3-$Q$2,$Q$3-Расчет!X1273),0)</f>
        <v>0</v>
      </c>
      <c r="AB1259" s="3">
        <f t="shared" si="157"/>
        <v>0</v>
      </c>
      <c r="AC1259" s="3">
        <f>IF(IF(AA1259&gt;0,$Q$4-$Q$3,$Q$4-Расчет!X1273)&gt;0,IF(AA1259&gt;0,$Q$4-$Q$3,$Q$4-Расчет!X1273),0)</f>
        <v>0</v>
      </c>
      <c r="AD1259" s="3">
        <f t="shared" si="158"/>
        <v>0</v>
      </c>
      <c r="AE1259" s="3">
        <f>IF(IF(AC1259&gt;0,$Q$5-$Q$4,$Q$5-Расчет!X1273)&gt;0,IF(AC1259&gt;0,$Q$5-$Q$4,$Q$5-Расчет!X1273),0)</f>
        <v>0</v>
      </c>
      <c r="AF1259" s="3">
        <f t="shared" si="159"/>
        <v>0</v>
      </c>
      <c r="AG1259" s="3">
        <f>IF(IF(AE1259&gt;0,$Q$6-$Q$5,$Q$6-Расчет!X1273)&gt;0,IF(AE1259&gt;0,$Q$6-$Q$5,$Q$6-Расчет!X1273),0)</f>
        <v>0</v>
      </c>
      <c r="AH1259" s="3">
        <f t="shared" si="160"/>
        <v>0</v>
      </c>
    </row>
    <row r="1260" spans="1:34" x14ac:dyDescent="0.25">
      <c r="A1260" s="3">
        <f>IF(Расчет!H1274='ФОРМУЛЫ!'!$B$4,Расчет!G1274*Расчет!$N$28,IF(Расчет!H1274='ФОРМУЛЫ!'!$B$5,Расчет!G1274,IF(Расчет!H1274='ФОРМУЛЫ!'!$B$6,Расчет!G1274*Расчет!$O$28,0)))</f>
        <v>0</v>
      </c>
      <c r="B1260" s="3">
        <f>A1260*Расчет!E1274</f>
        <v>0</v>
      </c>
      <c r="C1260" s="3">
        <f>IF(Расчет!J1274='ФОРМУЛЫ!'!$B$3,Расчет!G1274*Расчет!I1274/100,IF(Расчет!J1274='ФОРМУЛЫ!'!$B$4,Расчет!I1274*Расчет!$N$28,IF(Расчет!J1274='ФОРМУЛЫ!'!$B$5,Расчет!I1274,IF(Расчет!J1274='ФОРМУЛЫ!'!$B$6,Расчет!I1274*Расчет!$O$28,0))))</f>
        <v>0</v>
      </c>
      <c r="D1260" s="3">
        <f>C1260*Расчет!E1274</f>
        <v>0</v>
      </c>
      <c r="E1260" s="3">
        <f t="shared" si="153"/>
        <v>0</v>
      </c>
      <c r="F1260" s="3">
        <f>E1260*Расчет!E1274</f>
        <v>0</v>
      </c>
      <c r="G1260" s="3">
        <f>IF(Расчет!M1274="",'ФОРМУЛЫ!'!E1260*(100+Расчет!$M$28)/100,'ФОРМУЛЫ!'!E1260*(100+Расчет!M1274)/100)</f>
        <v>0</v>
      </c>
      <c r="H1260" s="7">
        <f>IF(Расчет!M1274="",ROUND(Расчет!K1274*(1+Расчет!$M$28/100),0),ROUND(Расчет!K1274*(1+Расчет!M1274/100),0))</f>
        <v>0</v>
      </c>
      <c r="I1260" s="7">
        <f>IF(Расчет!M1274="",(Расчет!$M$28+100)/100,(Расчет!M1274+100)/100)</f>
        <v>1.2</v>
      </c>
      <c r="J1260" s="5">
        <f>IF(Расчет!P1274="",IF($O$16=0,'ФОРМУЛЫ!'!H1260,ROUND(Расчет!K1274*'ФОРМУЛЫ!'!I1260+L1260,0)),Расчет!P1274)</f>
        <v>0</v>
      </c>
      <c r="K1260" s="5">
        <f>J1260*Расчет!E1274</f>
        <v>0</v>
      </c>
      <c r="L1260" s="3">
        <f>IF($O$16=0,0,$M$16*(Расчет!K1274/$O$16))</f>
        <v>0</v>
      </c>
      <c r="O1260" s="3">
        <f>IF(Расчет!P1274=0,Расчет!L1274,0)</f>
        <v>0</v>
      </c>
      <c r="P1260" s="12">
        <f t="shared" si="154"/>
        <v>0</v>
      </c>
      <c r="Q1260" s="3">
        <f>IF(Расчет!H1274='ФОРМУЛЫ!'!$B$5,'ФОРМУЛЫ!'!A1260,0)</f>
        <v>0</v>
      </c>
      <c r="R1260" s="3">
        <f>IF(Расчет!H1274='ФОРМУЛЫ!'!$B$4,'ФОРМУЛЫ!'!A1260,0)</f>
        <v>0</v>
      </c>
      <c r="S1260" s="3">
        <f>IF(Расчет!H1274='ФОРМУЛЫ!'!$B$6,'ФОРМУЛЫ!'!A1260,0)</f>
        <v>0</v>
      </c>
      <c r="T1260" s="5">
        <f>ROUND((IF(Расчет!R1274='ФОРМУЛЫ!'!$E$3,(A1260-A1260/1.18),IF(Расчет!R1274='ФОРМУЛЫ!'!$E$4,0,IF(Расчет!R1274='ФОРМУЛЫ!'!$E$5,(A1260-A1260/1.1),X))))*Расчет!E1274,2)</f>
        <v>0</v>
      </c>
      <c r="U1260" s="3">
        <f>ROUND((IF(Расчет!R1274='ФОРМУЛЫ!'!$E$3,(J1260-J1260/1.18),IF(Расчет!R1274='ФОРМУЛЫ!'!$E$4,0,IF(Расчет!R1274='ФОРМУЛЫ!'!$E$5,(J1260-J1260/1.1),X))))*Расчет!E1274,2)</f>
        <v>0</v>
      </c>
      <c r="V1260" s="3">
        <f>ROUND((J1260-J1260/1.18)*Расчет!E1274,2)</f>
        <v>0</v>
      </c>
      <c r="W1260" s="3">
        <f>ROUND(A1260*Расчет!E1274*0.21/365,2)</f>
        <v>0</v>
      </c>
      <c r="X1260" s="3">
        <f t="shared" si="155"/>
        <v>0</v>
      </c>
      <c r="Y1260" s="3">
        <f>IF(($Q$2-Расчет!X1274)&gt;0,($Q$2-Расчет!X1274),0)</f>
        <v>0</v>
      </c>
      <c r="Z1260" s="3">
        <f t="shared" si="156"/>
        <v>0</v>
      </c>
      <c r="AA1260" s="3">
        <f>IF(IF(Y1260&gt;0,$Q$3-$Q$2,$Q$3-Расчет!X1274)&gt;0,IF(Y1260&gt;0,$Q$3-$Q$2,$Q$3-Расчет!X1274),0)</f>
        <v>0</v>
      </c>
      <c r="AB1260" s="3">
        <f t="shared" si="157"/>
        <v>0</v>
      </c>
      <c r="AC1260" s="3">
        <f>IF(IF(AA1260&gt;0,$Q$4-$Q$3,$Q$4-Расчет!X1274)&gt;0,IF(AA1260&gt;0,$Q$4-$Q$3,$Q$4-Расчет!X1274),0)</f>
        <v>0</v>
      </c>
      <c r="AD1260" s="3">
        <f t="shared" si="158"/>
        <v>0</v>
      </c>
      <c r="AE1260" s="3">
        <f>IF(IF(AC1260&gt;0,$Q$5-$Q$4,$Q$5-Расчет!X1274)&gt;0,IF(AC1260&gt;0,$Q$5-$Q$4,$Q$5-Расчет!X1274),0)</f>
        <v>0</v>
      </c>
      <c r="AF1260" s="3">
        <f t="shared" si="159"/>
        <v>0</v>
      </c>
      <c r="AG1260" s="3">
        <f>IF(IF(AE1260&gt;0,$Q$6-$Q$5,$Q$6-Расчет!X1274)&gt;0,IF(AE1260&gt;0,$Q$6-$Q$5,$Q$6-Расчет!X1274),0)</f>
        <v>0</v>
      </c>
      <c r="AH1260" s="3">
        <f t="shared" si="160"/>
        <v>0</v>
      </c>
    </row>
    <row r="1261" spans="1:34" x14ac:dyDescent="0.25">
      <c r="A1261" s="3">
        <f>IF(Расчет!H1275='ФОРМУЛЫ!'!$B$4,Расчет!G1275*Расчет!$N$28,IF(Расчет!H1275='ФОРМУЛЫ!'!$B$5,Расчет!G1275,IF(Расчет!H1275='ФОРМУЛЫ!'!$B$6,Расчет!G1275*Расчет!$O$28,0)))</f>
        <v>0</v>
      </c>
      <c r="B1261" s="3">
        <f>A1261*Расчет!E1275</f>
        <v>0</v>
      </c>
      <c r="C1261" s="3">
        <f>IF(Расчет!J1275='ФОРМУЛЫ!'!$B$3,Расчет!G1275*Расчет!I1275/100,IF(Расчет!J1275='ФОРМУЛЫ!'!$B$4,Расчет!I1275*Расчет!$N$28,IF(Расчет!J1275='ФОРМУЛЫ!'!$B$5,Расчет!I1275,IF(Расчет!J1275='ФОРМУЛЫ!'!$B$6,Расчет!I1275*Расчет!$O$28,0))))</f>
        <v>0</v>
      </c>
      <c r="D1261" s="3">
        <f>C1261*Расчет!E1275</f>
        <v>0</v>
      </c>
      <c r="E1261" s="3">
        <f t="shared" si="153"/>
        <v>0</v>
      </c>
      <c r="F1261" s="3">
        <f>E1261*Расчет!E1275</f>
        <v>0</v>
      </c>
      <c r="G1261" s="3">
        <f>IF(Расчет!M1275="",'ФОРМУЛЫ!'!E1261*(100+Расчет!$M$28)/100,'ФОРМУЛЫ!'!E1261*(100+Расчет!M1275)/100)</f>
        <v>0</v>
      </c>
      <c r="H1261" s="7">
        <f>IF(Расчет!M1275="",ROUND(Расчет!K1275*(1+Расчет!$M$28/100),0),ROUND(Расчет!K1275*(1+Расчет!M1275/100),0))</f>
        <v>0</v>
      </c>
      <c r="I1261" s="7">
        <f>IF(Расчет!M1275="",(Расчет!$M$28+100)/100,(Расчет!M1275+100)/100)</f>
        <v>1.2</v>
      </c>
      <c r="J1261" s="5">
        <f>IF(Расчет!P1275="",IF($O$16=0,'ФОРМУЛЫ!'!H1261,ROUND(Расчет!K1275*'ФОРМУЛЫ!'!I1261+L1261,0)),Расчет!P1275)</f>
        <v>0</v>
      </c>
      <c r="K1261" s="5">
        <f>J1261*Расчет!E1275</f>
        <v>0</v>
      </c>
      <c r="L1261" s="3">
        <f>IF($O$16=0,0,$M$16*(Расчет!K1275/$O$16))</f>
        <v>0</v>
      </c>
      <c r="O1261" s="3">
        <f>IF(Расчет!P1275=0,Расчет!L1275,0)</f>
        <v>0</v>
      </c>
      <c r="P1261" s="12">
        <f t="shared" si="154"/>
        <v>0</v>
      </c>
      <c r="Q1261" s="3">
        <f>IF(Расчет!H1275='ФОРМУЛЫ!'!$B$5,'ФОРМУЛЫ!'!A1261,0)</f>
        <v>0</v>
      </c>
      <c r="R1261" s="3">
        <f>IF(Расчет!H1275='ФОРМУЛЫ!'!$B$4,'ФОРМУЛЫ!'!A1261,0)</f>
        <v>0</v>
      </c>
      <c r="S1261" s="3">
        <f>IF(Расчет!H1275='ФОРМУЛЫ!'!$B$6,'ФОРМУЛЫ!'!A1261,0)</f>
        <v>0</v>
      </c>
      <c r="T1261" s="5">
        <f>ROUND((IF(Расчет!R1275='ФОРМУЛЫ!'!$E$3,(A1261-A1261/1.18),IF(Расчет!R1275='ФОРМУЛЫ!'!$E$4,0,IF(Расчет!R1275='ФОРМУЛЫ!'!$E$5,(A1261-A1261/1.1),X))))*Расчет!E1275,2)</f>
        <v>0</v>
      </c>
      <c r="U1261" s="3">
        <f>ROUND((IF(Расчет!R1275='ФОРМУЛЫ!'!$E$3,(J1261-J1261/1.18),IF(Расчет!R1275='ФОРМУЛЫ!'!$E$4,0,IF(Расчет!R1275='ФОРМУЛЫ!'!$E$5,(J1261-J1261/1.1),X))))*Расчет!E1275,2)</f>
        <v>0</v>
      </c>
      <c r="V1261" s="3">
        <f>ROUND((J1261-J1261/1.18)*Расчет!E1275,2)</f>
        <v>0</v>
      </c>
      <c r="W1261" s="3">
        <f>ROUND(A1261*Расчет!E1275*0.21/365,2)</f>
        <v>0</v>
      </c>
      <c r="X1261" s="3">
        <f t="shared" si="155"/>
        <v>0</v>
      </c>
      <c r="Y1261" s="3">
        <f>IF(($Q$2-Расчет!X1275)&gt;0,($Q$2-Расчет!X1275),0)</f>
        <v>0</v>
      </c>
      <c r="Z1261" s="3">
        <f t="shared" si="156"/>
        <v>0</v>
      </c>
      <c r="AA1261" s="3">
        <f>IF(IF(Y1261&gt;0,$Q$3-$Q$2,$Q$3-Расчет!X1275)&gt;0,IF(Y1261&gt;0,$Q$3-$Q$2,$Q$3-Расчет!X1275),0)</f>
        <v>0</v>
      </c>
      <c r="AB1261" s="3">
        <f t="shared" si="157"/>
        <v>0</v>
      </c>
      <c r="AC1261" s="3">
        <f>IF(IF(AA1261&gt;0,$Q$4-$Q$3,$Q$4-Расчет!X1275)&gt;0,IF(AA1261&gt;0,$Q$4-$Q$3,$Q$4-Расчет!X1275),0)</f>
        <v>0</v>
      </c>
      <c r="AD1261" s="3">
        <f t="shared" si="158"/>
        <v>0</v>
      </c>
      <c r="AE1261" s="3">
        <f>IF(IF(AC1261&gt;0,$Q$5-$Q$4,$Q$5-Расчет!X1275)&gt;0,IF(AC1261&gt;0,$Q$5-$Q$4,$Q$5-Расчет!X1275),0)</f>
        <v>0</v>
      </c>
      <c r="AF1261" s="3">
        <f t="shared" si="159"/>
        <v>0</v>
      </c>
      <c r="AG1261" s="3">
        <f>IF(IF(AE1261&gt;0,$Q$6-$Q$5,$Q$6-Расчет!X1275)&gt;0,IF(AE1261&gt;0,$Q$6-$Q$5,$Q$6-Расчет!X1275),0)</f>
        <v>0</v>
      </c>
      <c r="AH1261" s="3">
        <f t="shared" si="160"/>
        <v>0</v>
      </c>
    </row>
    <row r="1262" spans="1:34" x14ac:dyDescent="0.25">
      <c r="A1262" s="3">
        <f>IF(Расчет!H1276='ФОРМУЛЫ!'!$B$4,Расчет!G1276*Расчет!$N$28,IF(Расчет!H1276='ФОРМУЛЫ!'!$B$5,Расчет!G1276,IF(Расчет!H1276='ФОРМУЛЫ!'!$B$6,Расчет!G1276*Расчет!$O$28,0)))</f>
        <v>0</v>
      </c>
      <c r="B1262" s="3">
        <f>A1262*Расчет!E1276</f>
        <v>0</v>
      </c>
      <c r="C1262" s="3">
        <f>IF(Расчет!J1276='ФОРМУЛЫ!'!$B$3,Расчет!G1276*Расчет!I1276/100,IF(Расчет!J1276='ФОРМУЛЫ!'!$B$4,Расчет!I1276*Расчет!$N$28,IF(Расчет!J1276='ФОРМУЛЫ!'!$B$5,Расчет!I1276,IF(Расчет!J1276='ФОРМУЛЫ!'!$B$6,Расчет!I1276*Расчет!$O$28,0))))</f>
        <v>0</v>
      </c>
      <c r="D1262" s="3">
        <f>C1262*Расчет!E1276</f>
        <v>0</v>
      </c>
      <c r="E1262" s="3">
        <f t="shared" si="153"/>
        <v>0</v>
      </c>
      <c r="F1262" s="3">
        <f>E1262*Расчет!E1276</f>
        <v>0</v>
      </c>
      <c r="G1262" s="3">
        <f>IF(Расчет!M1276="",'ФОРМУЛЫ!'!E1262*(100+Расчет!$M$28)/100,'ФОРМУЛЫ!'!E1262*(100+Расчет!M1276)/100)</f>
        <v>0</v>
      </c>
      <c r="H1262" s="7">
        <f>IF(Расчет!M1276="",ROUND(Расчет!K1276*(1+Расчет!$M$28/100),0),ROUND(Расчет!K1276*(1+Расчет!M1276/100),0))</f>
        <v>0</v>
      </c>
      <c r="I1262" s="7">
        <f>IF(Расчет!M1276="",(Расчет!$M$28+100)/100,(Расчет!M1276+100)/100)</f>
        <v>1.2</v>
      </c>
      <c r="J1262" s="5">
        <f>IF(Расчет!P1276="",IF($O$16=0,'ФОРМУЛЫ!'!H1262,ROUND(Расчет!K1276*'ФОРМУЛЫ!'!I1262+L1262,0)),Расчет!P1276)</f>
        <v>0</v>
      </c>
      <c r="K1262" s="5">
        <f>J1262*Расчет!E1276</f>
        <v>0</v>
      </c>
      <c r="L1262" s="3">
        <f>IF($O$16=0,0,$M$16*(Расчет!K1276/$O$16))</f>
        <v>0</v>
      </c>
      <c r="O1262" s="3">
        <f>IF(Расчет!P1276=0,Расчет!L1276,0)</f>
        <v>0</v>
      </c>
      <c r="P1262" s="12">
        <f t="shared" si="154"/>
        <v>0</v>
      </c>
      <c r="Q1262" s="3">
        <f>IF(Расчет!H1276='ФОРМУЛЫ!'!$B$5,'ФОРМУЛЫ!'!A1262,0)</f>
        <v>0</v>
      </c>
      <c r="R1262" s="3">
        <f>IF(Расчет!H1276='ФОРМУЛЫ!'!$B$4,'ФОРМУЛЫ!'!A1262,0)</f>
        <v>0</v>
      </c>
      <c r="S1262" s="3">
        <f>IF(Расчет!H1276='ФОРМУЛЫ!'!$B$6,'ФОРМУЛЫ!'!A1262,0)</f>
        <v>0</v>
      </c>
      <c r="T1262" s="5">
        <f>ROUND((IF(Расчет!R1276='ФОРМУЛЫ!'!$E$3,(A1262-A1262/1.18),IF(Расчет!R1276='ФОРМУЛЫ!'!$E$4,0,IF(Расчет!R1276='ФОРМУЛЫ!'!$E$5,(A1262-A1262/1.1),X))))*Расчет!E1276,2)</f>
        <v>0</v>
      </c>
      <c r="U1262" s="3">
        <f>ROUND((IF(Расчет!R1276='ФОРМУЛЫ!'!$E$3,(J1262-J1262/1.18),IF(Расчет!R1276='ФОРМУЛЫ!'!$E$4,0,IF(Расчет!R1276='ФОРМУЛЫ!'!$E$5,(J1262-J1262/1.1),X))))*Расчет!E1276,2)</f>
        <v>0</v>
      </c>
      <c r="V1262" s="3">
        <f>ROUND((J1262-J1262/1.18)*Расчет!E1276,2)</f>
        <v>0</v>
      </c>
      <c r="W1262" s="3">
        <f>ROUND(A1262*Расчет!E1276*0.21/365,2)</f>
        <v>0</v>
      </c>
      <c r="X1262" s="3">
        <f t="shared" si="155"/>
        <v>0</v>
      </c>
      <c r="Y1262" s="3">
        <f>IF(($Q$2-Расчет!X1276)&gt;0,($Q$2-Расчет!X1276),0)</f>
        <v>0</v>
      </c>
      <c r="Z1262" s="3">
        <f t="shared" si="156"/>
        <v>0</v>
      </c>
      <c r="AA1262" s="3">
        <f>IF(IF(Y1262&gt;0,$Q$3-$Q$2,$Q$3-Расчет!X1276)&gt;0,IF(Y1262&gt;0,$Q$3-$Q$2,$Q$3-Расчет!X1276),0)</f>
        <v>0</v>
      </c>
      <c r="AB1262" s="3">
        <f t="shared" si="157"/>
        <v>0</v>
      </c>
      <c r="AC1262" s="3">
        <f>IF(IF(AA1262&gt;0,$Q$4-$Q$3,$Q$4-Расчет!X1276)&gt;0,IF(AA1262&gt;0,$Q$4-$Q$3,$Q$4-Расчет!X1276),0)</f>
        <v>0</v>
      </c>
      <c r="AD1262" s="3">
        <f t="shared" si="158"/>
        <v>0</v>
      </c>
      <c r="AE1262" s="3">
        <f>IF(IF(AC1262&gt;0,$Q$5-$Q$4,$Q$5-Расчет!X1276)&gt;0,IF(AC1262&gt;0,$Q$5-$Q$4,$Q$5-Расчет!X1276),0)</f>
        <v>0</v>
      </c>
      <c r="AF1262" s="3">
        <f t="shared" si="159"/>
        <v>0</v>
      </c>
      <c r="AG1262" s="3">
        <f>IF(IF(AE1262&gt;0,$Q$6-$Q$5,$Q$6-Расчет!X1276)&gt;0,IF(AE1262&gt;0,$Q$6-$Q$5,$Q$6-Расчет!X1276),0)</f>
        <v>0</v>
      </c>
      <c r="AH1262" s="3">
        <f t="shared" si="160"/>
        <v>0</v>
      </c>
    </row>
    <row r="1263" spans="1:34" x14ac:dyDescent="0.25">
      <c r="A1263" s="3">
        <f>IF(Расчет!H1277='ФОРМУЛЫ!'!$B$4,Расчет!G1277*Расчет!$N$28,IF(Расчет!H1277='ФОРМУЛЫ!'!$B$5,Расчет!G1277,IF(Расчет!H1277='ФОРМУЛЫ!'!$B$6,Расчет!G1277*Расчет!$O$28,0)))</f>
        <v>0</v>
      </c>
      <c r="B1263" s="3">
        <f>A1263*Расчет!E1277</f>
        <v>0</v>
      </c>
      <c r="C1263" s="3">
        <f>IF(Расчет!J1277='ФОРМУЛЫ!'!$B$3,Расчет!G1277*Расчет!I1277/100,IF(Расчет!J1277='ФОРМУЛЫ!'!$B$4,Расчет!I1277*Расчет!$N$28,IF(Расчет!J1277='ФОРМУЛЫ!'!$B$5,Расчет!I1277,IF(Расчет!J1277='ФОРМУЛЫ!'!$B$6,Расчет!I1277*Расчет!$O$28,0))))</f>
        <v>0</v>
      </c>
      <c r="D1263" s="3">
        <f>C1263*Расчет!E1277</f>
        <v>0</v>
      </c>
      <c r="E1263" s="3">
        <f t="shared" si="153"/>
        <v>0</v>
      </c>
      <c r="F1263" s="3">
        <f>E1263*Расчет!E1277</f>
        <v>0</v>
      </c>
      <c r="G1263" s="3">
        <f>IF(Расчет!M1277="",'ФОРМУЛЫ!'!E1263*(100+Расчет!$M$28)/100,'ФОРМУЛЫ!'!E1263*(100+Расчет!M1277)/100)</f>
        <v>0</v>
      </c>
      <c r="H1263" s="7">
        <f>IF(Расчет!M1277="",ROUND(Расчет!K1277*(1+Расчет!$M$28/100),0),ROUND(Расчет!K1277*(1+Расчет!M1277/100),0))</f>
        <v>0</v>
      </c>
      <c r="I1263" s="7">
        <f>IF(Расчет!M1277="",(Расчет!$M$28+100)/100,(Расчет!M1277+100)/100)</f>
        <v>1.2</v>
      </c>
      <c r="J1263" s="5">
        <f>IF(Расчет!P1277="",IF($O$16=0,'ФОРМУЛЫ!'!H1263,ROUND(Расчет!K1277*'ФОРМУЛЫ!'!I1263+L1263,0)),Расчет!P1277)</f>
        <v>0</v>
      </c>
      <c r="K1263" s="5">
        <f>J1263*Расчет!E1277</f>
        <v>0</v>
      </c>
      <c r="L1263" s="3">
        <f>IF($O$16=0,0,$M$16*(Расчет!K1277/$O$16))</f>
        <v>0</v>
      </c>
      <c r="O1263" s="3">
        <f>IF(Расчет!P1277=0,Расчет!L1277,0)</f>
        <v>0</v>
      </c>
      <c r="P1263" s="12">
        <f t="shared" si="154"/>
        <v>0</v>
      </c>
      <c r="Q1263" s="3">
        <f>IF(Расчет!H1277='ФОРМУЛЫ!'!$B$5,'ФОРМУЛЫ!'!A1263,0)</f>
        <v>0</v>
      </c>
      <c r="R1263" s="3">
        <f>IF(Расчет!H1277='ФОРМУЛЫ!'!$B$4,'ФОРМУЛЫ!'!A1263,0)</f>
        <v>0</v>
      </c>
      <c r="S1263" s="3">
        <f>IF(Расчет!H1277='ФОРМУЛЫ!'!$B$6,'ФОРМУЛЫ!'!A1263,0)</f>
        <v>0</v>
      </c>
      <c r="T1263" s="5">
        <f>ROUND((IF(Расчет!R1277='ФОРМУЛЫ!'!$E$3,(A1263-A1263/1.18),IF(Расчет!R1277='ФОРМУЛЫ!'!$E$4,0,IF(Расчет!R1277='ФОРМУЛЫ!'!$E$5,(A1263-A1263/1.1),X))))*Расчет!E1277,2)</f>
        <v>0</v>
      </c>
      <c r="U1263" s="3">
        <f>ROUND((IF(Расчет!R1277='ФОРМУЛЫ!'!$E$3,(J1263-J1263/1.18),IF(Расчет!R1277='ФОРМУЛЫ!'!$E$4,0,IF(Расчет!R1277='ФОРМУЛЫ!'!$E$5,(J1263-J1263/1.1),X))))*Расчет!E1277,2)</f>
        <v>0</v>
      </c>
      <c r="V1263" s="3">
        <f>ROUND((J1263-J1263/1.18)*Расчет!E1277,2)</f>
        <v>0</v>
      </c>
      <c r="W1263" s="3">
        <f>ROUND(A1263*Расчет!E1277*0.21/365,2)</f>
        <v>0</v>
      </c>
      <c r="X1263" s="3">
        <f t="shared" si="155"/>
        <v>0</v>
      </c>
      <c r="Y1263" s="3">
        <f>IF(($Q$2-Расчет!X1277)&gt;0,($Q$2-Расчет!X1277),0)</f>
        <v>0</v>
      </c>
      <c r="Z1263" s="3">
        <f t="shared" si="156"/>
        <v>0</v>
      </c>
      <c r="AA1263" s="3">
        <f>IF(IF(Y1263&gt;0,$Q$3-$Q$2,$Q$3-Расчет!X1277)&gt;0,IF(Y1263&gt;0,$Q$3-$Q$2,$Q$3-Расчет!X1277),0)</f>
        <v>0</v>
      </c>
      <c r="AB1263" s="3">
        <f t="shared" si="157"/>
        <v>0</v>
      </c>
      <c r="AC1263" s="3">
        <f>IF(IF(AA1263&gt;0,$Q$4-$Q$3,$Q$4-Расчет!X1277)&gt;0,IF(AA1263&gt;0,$Q$4-$Q$3,$Q$4-Расчет!X1277),0)</f>
        <v>0</v>
      </c>
      <c r="AD1263" s="3">
        <f t="shared" si="158"/>
        <v>0</v>
      </c>
      <c r="AE1263" s="3">
        <f>IF(IF(AC1263&gt;0,$Q$5-$Q$4,$Q$5-Расчет!X1277)&gt;0,IF(AC1263&gt;0,$Q$5-$Q$4,$Q$5-Расчет!X1277),0)</f>
        <v>0</v>
      </c>
      <c r="AF1263" s="3">
        <f t="shared" si="159"/>
        <v>0</v>
      </c>
      <c r="AG1263" s="3">
        <f>IF(IF(AE1263&gt;0,$Q$6-$Q$5,$Q$6-Расчет!X1277)&gt;0,IF(AE1263&gt;0,$Q$6-$Q$5,$Q$6-Расчет!X1277),0)</f>
        <v>0</v>
      </c>
      <c r="AH1263" s="3">
        <f t="shared" si="160"/>
        <v>0</v>
      </c>
    </row>
    <row r="1264" spans="1:34" x14ac:dyDescent="0.25">
      <c r="A1264" s="3">
        <f>IF(Расчет!H1278='ФОРМУЛЫ!'!$B$4,Расчет!G1278*Расчет!$N$28,IF(Расчет!H1278='ФОРМУЛЫ!'!$B$5,Расчет!G1278,IF(Расчет!H1278='ФОРМУЛЫ!'!$B$6,Расчет!G1278*Расчет!$O$28,0)))</f>
        <v>0</v>
      </c>
      <c r="B1264" s="3">
        <f>A1264*Расчет!E1278</f>
        <v>0</v>
      </c>
      <c r="C1264" s="3">
        <f>IF(Расчет!J1278='ФОРМУЛЫ!'!$B$3,Расчет!G1278*Расчет!I1278/100,IF(Расчет!J1278='ФОРМУЛЫ!'!$B$4,Расчет!I1278*Расчет!$N$28,IF(Расчет!J1278='ФОРМУЛЫ!'!$B$5,Расчет!I1278,IF(Расчет!J1278='ФОРМУЛЫ!'!$B$6,Расчет!I1278*Расчет!$O$28,0))))</f>
        <v>0</v>
      </c>
      <c r="D1264" s="3">
        <f>C1264*Расчет!E1278</f>
        <v>0</v>
      </c>
      <c r="E1264" s="3">
        <f t="shared" si="153"/>
        <v>0</v>
      </c>
      <c r="F1264" s="3">
        <f>E1264*Расчет!E1278</f>
        <v>0</v>
      </c>
      <c r="G1264" s="3">
        <f>IF(Расчет!M1278="",'ФОРМУЛЫ!'!E1264*(100+Расчет!$M$28)/100,'ФОРМУЛЫ!'!E1264*(100+Расчет!M1278)/100)</f>
        <v>0</v>
      </c>
      <c r="H1264" s="7">
        <f>IF(Расчет!M1278="",ROUND(Расчет!K1278*(1+Расчет!$M$28/100),0),ROUND(Расчет!K1278*(1+Расчет!M1278/100),0))</f>
        <v>0</v>
      </c>
      <c r="I1264" s="7">
        <f>IF(Расчет!M1278="",(Расчет!$M$28+100)/100,(Расчет!M1278+100)/100)</f>
        <v>1.2</v>
      </c>
      <c r="J1264" s="5">
        <f>IF(Расчет!P1278="",IF($O$16=0,'ФОРМУЛЫ!'!H1264,ROUND(Расчет!K1278*'ФОРМУЛЫ!'!I1264+L1264,0)),Расчет!P1278)</f>
        <v>0</v>
      </c>
      <c r="K1264" s="5">
        <f>J1264*Расчет!E1278</f>
        <v>0</v>
      </c>
      <c r="L1264" s="3">
        <f>IF($O$16=0,0,$M$16*(Расчет!K1278/$O$16))</f>
        <v>0</v>
      </c>
      <c r="O1264" s="3">
        <f>IF(Расчет!P1278=0,Расчет!L1278,0)</f>
        <v>0</v>
      </c>
      <c r="P1264" s="12">
        <f t="shared" si="154"/>
        <v>0</v>
      </c>
      <c r="Q1264" s="3">
        <f>IF(Расчет!H1278='ФОРМУЛЫ!'!$B$5,'ФОРМУЛЫ!'!A1264,0)</f>
        <v>0</v>
      </c>
      <c r="R1264" s="3">
        <f>IF(Расчет!H1278='ФОРМУЛЫ!'!$B$4,'ФОРМУЛЫ!'!A1264,0)</f>
        <v>0</v>
      </c>
      <c r="S1264" s="3">
        <f>IF(Расчет!H1278='ФОРМУЛЫ!'!$B$6,'ФОРМУЛЫ!'!A1264,0)</f>
        <v>0</v>
      </c>
      <c r="T1264" s="5">
        <f>ROUND((IF(Расчет!R1278='ФОРМУЛЫ!'!$E$3,(A1264-A1264/1.18),IF(Расчет!R1278='ФОРМУЛЫ!'!$E$4,0,IF(Расчет!R1278='ФОРМУЛЫ!'!$E$5,(A1264-A1264/1.1),X))))*Расчет!E1278,2)</f>
        <v>0</v>
      </c>
      <c r="U1264" s="3">
        <f>ROUND((IF(Расчет!R1278='ФОРМУЛЫ!'!$E$3,(J1264-J1264/1.18),IF(Расчет!R1278='ФОРМУЛЫ!'!$E$4,0,IF(Расчет!R1278='ФОРМУЛЫ!'!$E$5,(J1264-J1264/1.1),X))))*Расчет!E1278,2)</f>
        <v>0</v>
      </c>
      <c r="V1264" s="3">
        <f>ROUND((J1264-J1264/1.18)*Расчет!E1278,2)</f>
        <v>0</v>
      </c>
      <c r="W1264" s="3">
        <f>ROUND(A1264*Расчет!E1278*0.21/365,2)</f>
        <v>0</v>
      </c>
      <c r="X1264" s="3">
        <f t="shared" si="155"/>
        <v>0</v>
      </c>
      <c r="Y1264" s="3">
        <f>IF(($Q$2-Расчет!X1278)&gt;0,($Q$2-Расчет!X1278),0)</f>
        <v>0</v>
      </c>
      <c r="Z1264" s="3">
        <f t="shared" si="156"/>
        <v>0</v>
      </c>
      <c r="AA1264" s="3">
        <f>IF(IF(Y1264&gt;0,$Q$3-$Q$2,$Q$3-Расчет!X1278)&gt;0,IF(Y1264&gt;0,$Q$3-$Q$2,$Q$3-Расчет!X1278),0)</f>
        <v>0</v>
      </c>
      <c r="AB1264" s="3">
        <f t="shared" si="157"/>
        <v>0</v>
      </c>
      <c r="AC1264" s="3">
        <f>IF(IF(AA1264&gt;0,$Q$4-$Q$3,$Q$4-Расчет!X1278)&gt;0,IF(AA1264&gt;0,$Q$4-$Q$3,$Q$4-Расчет!X1278),0)</f>
        <v>0</v>
      </c>
      <c r="AD1264" s="3">
        <f t="shared" si="158"/>
        <v>0</v>
      </c>
      <c r="AE1264" s="3">
        <f>IF(IF(AC1264&gt;0,$Q$5-$Q$4,$Q$5-Расчет!X1278)&gt;0,IF(AC1264&gt;0,$Q$5-$Q$4,$Q$5-Расчет!X1278),0)</f>
        <v>0</v>
      </c>
      <c r="AF1264" s="3">
        <f t="shared" si="159"/>
        <v>0</v>
      </c>
      <c r="AG1264" s="3">
        <f>IF(IF(AE1264&gt;0,$Q$6-$Q$5,$Q$6-Расчет!X1278)&gt;0,IF(AE1264&gt;0,$Q$6-$Q$5,$Q$6-Расчет!X1278),0)</f>
        <v>0</v>
      </c>
      <c r="AH1264" s="3">
        <f t="shared" si="160"/>
        <v>0</v>
      </c>
    </row>
    <row r="1265" spans="1:34" x14ac:dyDescent="0.25">
      <c r="A1265" s="3">
        <f>IF(Расчет!H1279='ФОРМУЛЫ!'!$B$4,Расчет!G1279*Расчет!$N$28,IF(Расчет!H1279='ФОРМУЛЫ!'!$B$5,Расчет!G1279,IF(Расчет!H1279='ФОРМУЛЫ!'!$B$6,Расчет!G1279*Расчет!$O$28,0)))</f>
        <v>0</v>
      </c>
      <c r="B1265" s="3">
        <f>A1265*Расчет!E1279</f>
        <v>0</v>
      </c>
      <c r="C1265" s="3">
        <f>IF(Расчет!J1279='ФОРМУЛЫ!'!$B$3,Расчет!G1279*Расчет!I1279/100,IF(Расчет!J1279='ФОРМУЛЫ!'!$B$4,Расчет!I1279*Расчет!$N$28,IF(Расчет!J1279='ФОРМУЛЫ!'!$B$5,Расчет!I1279,IF(Расчет!J1279='ФОРМУЛЫ!'!$B$6,Расчет!I1279*Расчет!$O$28,0))))</f>
        <v>0</v>
      </c>
      <c r="D1265" s="3">
        <f>C1265*Расчет!E1279</f>
        <v>0</v>
      </c>
      <c r="E1265" s="3">
        <f t="shared" si="153"/>
        <v>0</v>
      </c>
      <c r="F1265" s="3">
        <f>E1265*Расчет!E1279</f>
        <v>0</v>
      </c>
      <c r="G1265" s="3">
        <f>IF(Расчет!M1279="",'ФОРМУЛЫ!'!E1265*(100+Расчет!$M$28)/100,'ФОРМУЛЫ!'!E1265*(100+Расчет!M1279)/100)</f>
        <v>0</v>
      </c>
      <c r="H1265" s="7">
        <f>IF(Расчет!M1279="",ROUND(Расчет!K1279*(1+Расчет!$M$28/100),0),ROUND(Расчет!K1279*(1+Расчет!M1279/100),0))</f>
        <v>0</v>
      </c>
      <c r="I1265" s="7">
        <f>IF(Расчет!M1279="",(Расчет!$M$28+100)/100,(Расчет!M1279+100)/100)</f>
        <v>1.2</v>
      </c>
      <c r="J1265" s="5">
        <f>IF(Расчет!P1279="",IF($O$16=0,'ФОРМУЛЫ!'!H1265,ROUND(Расчет!K1279*'ФОРМУЛЫ!'!I1265+L1265,0)),Расчет!P1279)</f>
        <v>0</v>
      </c>
      <c r="K1265" s="5">
        <f>J1265*Расчет!E1279</f>
        <v>0</v>
      </c>
      <c r="L1265" s="3">
        <f>IF($O$16=0,0,$M$16*(Расчет!K1279/$O$16))</f>
        <v>0</v>
      </c>
      <c r="O1265" s="3">
        <f>IF(Расчет!P1279=0,Расчет!L1279,0)</f>
        <v>0</v>
      </c>
      <c r="P1265" s="12">
        <f t="shared" si="154"/>
        <v>0</v>
      </c>
      <c r="Q1265" s="3">
        <f>IF(Расчет!H1279='ФОРМУЛЫ!'!$B$5,'ФОРМУЛЫ!'!A1265,0)</f>
        <v>0</v>
      </c>
      <c r="R1265" s="3">
        <f>IF(Расчет!H1279='ФОРМУЛЫ!'!$B$4,'ФОРМУЛЫ!'!A1265,0)</f>
        <v>0</v>
      </c>
      <c r="S1265" s="3">
        <f>IF(Расчет!H1279='ФОРМУЛЫ!'!$B$6,'ФОРМУЛЫ!'!A1265,0)</f>
        <v>0</v>
      </c>
      <c r="T1265" s="5">
        <f>ROUND((IF(Расчет!R1279='ФОРМУЛЫ!'!$E$3,(A1265-A1265/1.18),IF(Расчет!R1279='ФОРМУЛЫ!'!$E$4,0,IF(Расчет!R1279='ФОРМУЛЫ!'!$E$5,(A1265-A1265/1.1),X))))*Расчет!E1279,2)</f>
        <v>0</v>
      </c>
      <c r="U1265" s="3">
        <f>ROUND((IF(Расчет!R1279='ФОРМУЛЫ!'!$E$3,(J1265-J1265/1.18),IF(Расчет!R1279='ФОРМУЛЫ!'!$E$4,0,IF(Расчет!R1279='ФОРМУЛЫ!'!$E$5,(J1265-J1265/1.1),X))))*Расчет!E1279,2)</f>
        <v>0</v>
      </c>
      <c r="V1265" s="3">
        <f>ROUND((J1265-J1265/1.18)*Расчет!E1279,2)</f>
        <v>0</v>
      </c>
      <c r="W1265" s="3">
        <f>ROUND(A1265*Расчет!E1279*0.21/365,2)</f>
        <v>0</v>
      </c>
      <c r="X1265" s="3">
        <f t="shared" si="155"/>
        <v>0</v>
      </c>
      <c r="Y1265" s="3">
        <f>IF(($Q$2-Расчет!X1279)&gt;0,($Q$2-Расчет!X1279),0)</f>
        <v>0</v>
      </c>
      <c r="Z1265" s="3">
        <f t="shared" si="156"/>
        <v>0</v>
      </c>
      <c r="AA1265" s="3">
        <f>IF(IF(Y1265&gt;0,$Q$3-$Q$2,$Q$3-Расчет!X1279)&gt;0,IF(Y1265&gt;0,$Q$3-$Q$2,$Q$3-Расчет!X1279),0)</f>
        <v>0</v>
      </c>
      <c r="AB1265" s="3">
        <f t="shared" si="157"/>
        <v>0</v>
      </c>
      <c r="AC1265" s="3">
        <f>IF(IF(AA1265&gt;0,$Q$4-$Q$3,$Q$4-Расчет!X1279)&gt;0,IF(AA1265&gt;0,$Q$4-$Q$3,$Q$4-Расчет!X1279),0)</f>
        <v>0</v>
      </c>
      <c r="AD1265" s="3">
        <f t="shared" si="158"/>
        <v>0</v>
      </c>
      <c r="AE1265" s="3">
        <f>IF(IF(AC1265&gt;0,$Q$5-$Q$4,$Q$5-Расчет!X1279)&gt;0,IF(AC1265&gt;0,$Q$5-$Q$4,$Q$5-Расчет!X1279),0)</f>
        <v>0</v>
      </c>
      <c r="AF1265" s="3">
        <f t="shared" si="159"/>
        <v>0</v>
      </c>
      <c r="AG1265" s="3">
        <f>IF(IF(AE1265&gt;0,$Q$6-$Q$5,$Q$6-Расчет!X1279)&gt;0,IF(AE1265&gt;0,$Q$6-$Q$5,$Q$6-Расчет!X1279),0)</f>
        <v>0</v>
      </c>
      <c r="AH1265" s="3">
        <f t="shared" si="160"/>
        <v>0</v>
      </c>
    </row>
    <row r="1266" spans="1:34" x14ac:dyDescent="0.25">
      <c r="A1266" s="3">
        <f>IF(Расчет!H1280='ФОРМУЛЫ!'!$B$4,Расчет!G1280*Расчет!$N$28,IF(Расчет!H1280='ФОРМУЛЫ!'!$B$5,Расчет!G1280,IF(Расчет!H1280='ФОРМУЛЫ!'!$B$6,Расчет!G1280*Расчет!$O$28,0)))</f>
        <v>0</v>
      </c>
      <c r="B1266" s="3">
        <f>A1266*Расчет!E1280</f>
        <v>0</v>
      </c>
      <c r="C1266" s="3">
        <f>IF(Расчет!J1280='ФОРМУЛЫ!'!$B$3,Расчет!G1280*Расчет!I1280/100,IF(Расчет!J1280='ФОРМУЛЫ!'!$B$4,Расчет!I1280*Расчет!$N$28,IF(Расчет!J1280='ФОРМУЛЫ!'!$B$5,Расчет!I1280,IF(Расчет!J1280='ФОРМУЛЫ!'!$B$6,Расчет!I1280*Расчет!$O$28,0))))</f>
        <v>0</v>
      </c>
      <c r="D1266" s="3">
        <f>C1266*Расчет!E1280</f>
        <v>0</v>
      </c>
      <c r="E1266" s="3">
        <f t="shared" si="153"/>
        <v>0</v>
      </c>
      <c r="F1266" s="3">
        <f>E1266*Расчет!E1280</f>
        <v>0</v>
      </c>
      <c r="G1266" s="3">
        <f>IF(Расчет!M1280="",'ФОРМУЛЫ!'!E1266*(100+Расчет!$M$28)/100,'ФОРМУЛЫ!'!E1266*(100+Расчет!M1280)/100)</f>
        <v>0</v>
      </c>
      <c r="H1266" s="7">
        <f>IF(Расчет!M1280="",ROUND(Расчет!K1280*(1+Расчет!$M$28/100),0),ROUND(Расчет!K1280*(1+Расчет!M1280/100),0))</f>
        <v>0</v>
      </c>
      <c r="I1266" s="7">
        <f>IF(Расчет!M1280="",(Расчет!$M$28+100)/100,(Расчет!M1280+100)/100)</f>
        <v>1.2</v>
      </c>
      <c r="J1266" s="5">
        <f>IF(Расчет!P1280="",IF($O$16=0,'ФОРМУЛЫ!'!H1266,ROUND(Расчет!K1280*'ФОРМУЛЫ!'!I1266+L1266,0)),Расчет!P1280)</f>
        <v>0</v>
      </c>
      <c r="K1266" s="5">
        <f>J1266*Расчет!E1280</f>
        <v>0</v>
      </c>
      <c r="L1266" s="3">
        <f>IF($O$16=0,0,$M$16*(Расчет!K1280/$O$16))</f>
        <v>0</v>
      </c>
      <c r="O1266" s="3">
        <f>IF(Расчет!P1280=0,Расчет!L1280,0)</f>
        <v>0</v>
      </c>
      <c r="P1266" s="12">
        <f t="shared" si="154"/>
        <v>0</v>
      </c>
      <c r="Q1266" s="3">
        <f>IF(Расчет!H1280='ФОРМУЛЫ!'!$B$5,'ФОРМУЛЫ!'!A1266,0)</f>
        <v>0</v>
      </c>
      <c r="R1266" s="3">
        <f>IF(Расчет!H1280='ФОРМУЛЫ!'!$B$4,'ФОРМУЛЫ!'!A1266,0)</f>
        <v>0</v>
      </c>
      <c r="S1266" s="3">
        <f>IF(Расчет!H1280='ФОРМУЛЫ!'!$B$6,'ФОРМУЛЫ!'!A1266,0)</f>
        <v>0</v>
      </c>
      <c r="T1266" s="5">
        <f>ROUND((IF(Расчет!R1280='ФОРМУЛЫ!'!$E$3,(A1266-A1266/1.18),IF(Расчет!R1280='ФОРМУЛЫ!'!$E$4,0,IF(Расчет!R1280='ФОРМУЛЫ!'!$E$5,(A1266-A1266/1.1),X))))*Расчет!E1280,2)</f>
        <v>0</v>
      </c>
      <c r="U1266" s="3">
        <f>ROUND((IF(Расчет!R1280='ФОРМУЛЫ!'!$E$3,(J1266-J1266/1.18),IF(Расчет!R1280='ФОРМУЛЫ!'!$E$4,0,IF(Расчет!R1280='ФОРМУЛЫ!'!$E$5,(J1266-J1266/1.1),X))))*Расчет!E1280,2)</f>
        <v>0</v>
      </c>
      <c r="V1266" s="3">
        <f>ROUND((J1266-J1266/1.18)*Расчет!E1280,2)</f>
        <v>0</v>
      </c>
      <c r="W1266" s="3">
        <f>ROUND(A1266*Расчет!E1280*0.21/365,2)</f>
        <v>0</v>
      </c>
      <c r="X1266" s="3">
        <f t="shared" si="155"/>
        <v>0</v>
      </c>
      <c r="Y1266" s="3">
        <f>IF(($Q$2-Расчет!X1280)&gt;0,($Q$2-Расчет!X1280),0)</f>
        <v>0</v>
      </c>
      <c r="Z1266" s="3">
        <f t="shared" si="156"/>
        <v>0</v>
      </c>
      <c r="AA1266" s="3">
        <f>IF(IF(Y1266&gt;0,$Q$3-$Q$2,$Q$3-Расчет!X1280)&gt;0,IF(Y1266&gt;0,$Q$3-$Q$2,$Q$3-Расчет!X1280),0)</f>
        <v>0</v>
      </c>
      <c r="AB1266" s="3">
        <f t="shared" si="157"/>
        <v>0</v>
      </c>
      <c r="AC1266" s="3">
        <f>IF(IF(AA1266&gt;0,$Q$4-$Q$3,$Q$4-Расчет!X1280)&gt;0,IF(AA1266&gt;0,$Q$4-$Q$3,$Q$4-Расчет!X1280),0)</f>
        <v>0</v>
      </c>
      <c r="AD1266" s="3">
        <f t="shared" si="158"/>
        <v>0</v>
      </c>
      <c r="AE1266" s="3">
        <f>IF(IF(AC1266&gt;0,$Q$5-$Q$4,$Q$5-Расчет!X1280)&gt;0,IF(AC1266&gt;0,$Q$5-$Q$4,$Q$5-Расчет!X1280),0)</f>
        <v>0</v>
      </c>
      <c r="AF1266" s="3">
        <f t="shared" si="159"/>
        <v>0</v>
      </c>
      <c r="AG1266" s="3">
        <f>IF(IF(AE1266&gt;0,$Q$6-$Q$5,$Q$6-Расчет!X1280)&gt;0,IF(AE1266&gt;0,$Q$6-$Q$5,$Q$6-Расчет!X1280),0)</f>
        <v>0</v>
      </c>
      <c r="AH1266" s="3">
        <f t="shared" si="160"/>
        <v>0</v>
      </c>
    </row>
    <row r="1267" spans="1:34" x14ac:dyDescent="0.25">
      <c r="A1267" s="3">
        <f>IF(Расчет!H1281='ФОРМУЛЫ!'!$B$4,Расчет!G1281*Расчет!$N$28,IF(Расчет!H1281='ФОРМУЛЫ!'!$B$5,Расчет!G1281,IF(Расчет!H1281='ФОРМУЛЫ!'!$B$6,Расчет!G1281*Расчет!$O$28,0)))</f>
        <v>0</v>
      </c>
      <c r="B1267" s="3">
        <f>A1267*Расчет!E1281</f>
        <v>0</v>
      </c>
      <c r="C1267" s="3">
        <f>IF(Расчет!J1281='ФОРМУЛЫ!'!$B$3,Расчет!G1281*Расчет!I1281/100,IF(Расчет!J1281='ФОРМУЛЫ!'!$B$4,Расчет!I1281*Расчет!$N$28,IF(Расчет!J1281='ФОРМУЛЫ!'!$B$5,Расчет!I1281,IF(Расчет!J1281='ФОРМУЛЫ!'!$B$6,Расчет!I1281*Расчет!$O$28,0))))</f>
        <v>0</v>
      </c>
      <c r="D1267" s="3">
        <f>C1267*Расчет!E1281</f>
        <v>0</v>
      </c>
      <c r="E1267" s="3">
        <f t="shared" si="153"/>
        <v>0</v>
      </c>
      <c r="F1267" s="3">
        <f>E1267*Расчет!E1281</f>
        <v>0</v>
      </c>
      <c r="G1267" s="3">
        <f>IF(Расчет!M1281="",'ФОРМУЛЫ!'!E1267*(100+Расчет!$M$28)/100,'ФОРМУЛЫ!'!E1267*(100+Расчет!M1281)/100)</f>
        <v>0</v>
      </c>
      <c r="H1267" s="7">
        <f>IF(Расчет!M1281="",ROUND(Расчет!K1281*(1+Расчет!$M$28/100),0),ROUND(Расчет!K1281*(1+Расчет!M1281/100),0))</f>
        <v>0</v>
      </c>
      <c r="I1267" s="7">
        <f>IF(Расчет!M1281="",(Расчет!$M$28+100)/100,(Расчет!M1281+100)/100)</f>
        <v>1.2</v>
      </c>
      <c r="J1267" s="5">
        <f>IF(Расчет!P1281="",IF($O$16=0,'ФОРМУЛЫ!'!H1267,ROUND(Расчет!K1281*'ФОРМУЛЫ!'!I1267+L1267,0)),Расчет!P1281)</f>
        <v>0</v>
      </c>
      <c r="K1267" s="5">
        <f>J1267*Расчет!E1281</f>
        <v>0</v>
      </c>
      <c r="L1267" s="3">
        <f>IF($O$16=0,0,$M$16*(Расчет!K1281/$O$16))</f>
        <v>0</v>
      </c>
      <c r="O1267" s="3">
        <f>IF(Расчет!P1281=0,Расчет!L1281,0)</f>
        <v>0</v>
      </c>
      <c r="P1267" s="12">
        <f t="shared" si="154"/>
        <v>0</v>
      </c>
      <c r="Q1267" s="3">
        <f>IF(Расчет!H1281='ФОРМУЛЫ!'!$B$5,'ФОРМУЛЫ!'!A1267,0)</f>
        <v>0</v>
      </c>
      <c r="R1267" s="3">
        <f>IF(Расчет!H1281='ФОРМУЛЫ!'!$B$4,'ФОРМУЛЫ!'!A1267,0)</f>
        <v>0</v>
      </c>
      <c r="S1267" s="3">
        <f>IF(Расчет!H1281='ФОРМУЛЫ!'!$B$6,'ФОРМУЛЫ!'!A1267,0)</f>
        <v>0</v>
      </c>
      <c r="T1267" s="5">
        <f>ROUND((IF(Расчет!R1281='ФОРМУЛЫ!'!$E$3,(A1267-A1267/1.18),IF(Расчет!R1281='ФОРМУЛЫ!'!$E$4,0,IF(Расчет!R1281='ФОРМУЛЫ!'!$E$5,(A1267-A1267/1.1),X))))*Расчет!E1281,2)</f>
        <v>0</v>
      </c>
      <c r="U1267" s="3">
        <f>ROUND((IF(Расчет!R1281='ФОРМУЛЫ!'!$E$3,(J1267-J1267/1.18),IF(Расчет!R1281='ФОРМУЛЫ!'!$E$4,0,IF(Расчет!R1281='ФОРМУЛЫ!'!$E$5,(J1267-J1267/1.1),X))))*Расчет!E1281,2)</f>
        <v>0</v>
      </c>
      <c r="V1267" s="3">
        <f>ROUND((J1267-J1267/1.18)*Расчет!E1281,2)</f>
        <v>0</v>
      </c>
      <c r="W1267" s="3">
        <f>ROUND(A1267*Расчет!E1281*0.21/365,2)</f>
        <v>0</v>
      </c>
      <c r="X1267" s="3">
        <f t="shared" si="155"/>
        <v>0</v>
      </c>
      <c r="Y1267" s="3">
        <f>IF(($Q$2-Расчет!X1281)&gt;0,($Q$2-Расчет!X1281),0)</f>
        <v>0</v>
      </c>
      <c r="Z1267" s="3">
        <f t="shared" si="156"/>
        <v>0</v>
      </c>
      <c r="AA1267" s="3">
        <f>IF(IF(Y1267&gt;0,$Q$3-$Q$2,$Q$3-Расчет!X1281)&gt;0,IF(Y1267&gt;0,$Q$3-$Q$2,$Q$3-Расчет!X1281),0)</f>
        <v>0</v>
      </c>
      <c r="AB1267" s="3">
        <f t="shared" si="157"/>
        <v>0</v>
      </c>
      <c r="AC1267" s="3">
        <f>IF(IF(AA1267&gt;0,$Q$4-$Q$3,$Q$4-Расчет!X1281)&gt;0,IF(AA1267&gt;0,$Q$4-$Q$3,$Q$4-Расчет!X1281),0)</f>
        <v>0</v>
      </c>
      <c r="AD1267" s="3">
        <f t="shared" si="158"/>
        <v>0</v>
      </c>
      <c r="AE1267" s="3">
        <f>IF(IF(AC1267&gt;0,$Q$5-$Q$4,$Q$5-Расчет!X1281)&gt;0,IF(AC1267&gt;0,$Q$5-$Q$4,$Q$5-Расчет!X1281),0)</f>
        <v>0</v>
      </c>
      <c r="AF1267" s="3">
        <f t="shared" si="159"/>
        <v>0</v>
      </c>
      <c r="AG1267" s="3">
        <f>IF(IF(AE1267&gt;0,$Q$6-$Q$5,$Q$6-Расчет!X1281)&gt;0,IF(AE1267&gt;0,$Q$6-$Q$5,$Q$6-Расчет!X1281),0)</f>
        <v>0</v>
      </c>
      <c r="AH1267" s="3">
        <f t="shared" si="160"/>
        <v>0</v>
      </c>
    </row>
    <row r="1268" spans="1:34" x14ac:dyDescent="0.25">
      <c r="A1268" s="3">
        <f>IF(Расчет!H1282='ФОРМУЛЫ!'!$B$4,Расчет!G1282*Расчет!$N$28,IF(Расчет!H1282='ФОРМУЛЫ!'!$B$5,Расчет!G1282,IF(Расчет!H1282='ФОРМУЛЫ!'!$B$6,Расчет!G1282*Расчет!$O$28,0)))</f>
        <v>0</v>
      </c>
      <c r="B1268" s="3">
        <f>A1268*Расчет!E1282</f>
        <v>0</v>
      </c>
      <c r="C1268" s="3">
        <f>IF(Расчет!J1282='ФОРМУЛЫ!'!$B$3,Расчет!G1282*Расчет!I1282/100,IF(Расчет!J1282='ФОРМУЛЫ!'!$B$4,Расчет!I1282*Расчет!$N$28,IF(Расчет!J1282='ФОРМУЛЫ!'!$B$5,Расчет!I1282,IF(Расчет!J1282='ФОРМУЛЫ!'!$B$6,Расчет!I1282*Расчет!$O$28,0))))</f>
        <v>0</v>
      </c>
      <c r="D1268" s="3">
        <f>C1268*Расчет!E1282</f>
        <v>0</v>
      </c>
      <c r="E1268" s="3">
        <f t="shared" si="153"/>
        <v>0</v>
      </c>
      <c r="F1268" s="3">
        <f>E1268*Расчет!E1282</f>
        <v>0</v>
      </c>
      <c r="G1268" s="3">
        <f>IF(Расчет!M1282="",'ФОРМУЛЫ!'!E1268*(100+Расчет!$M$28)/100,'ФОРМУЛЫ!'!E1268*(100+Расчет!M1282)/100)</f>
        <v>0</v>
      </c>
      <c r="H1268" s="7">
        <f>IF(Расчет!M1282="",ROUND(Расчет!K1282*(1+Расчет!$M$28/100),0),ROUND(Расчет!K1282*(1+Расчет!M1282/100),0))</f>
        <v>0</v>
      </c>
      <c r="I1268" s="7">
        <f>IF(Расчет!M1282="",(Расчет!$M$28+100)/100,(Расчет!M1282+100)/100)</f>
        <v>1.2</v>
      </c>
      <c r="J1268" s="5">
        <f>IF(Расчет!P1282="",IF($O$16=0,'ФОРМУЛЫ!'!H1268,ROUND(Расчет!K1282*'ФОРМУЛЫ!'!I1268+L1268,0)),Расчет!P1282)</f>
        <v>0</v>
      </c>
      <c r="K1268" s="5">
        <f>J1268*Расчет!E1282</f>
        <v>0</v>
      </c>
      <c r="L1268" s="3">
        <f>IF($O$16=0,0,$M$16*(Расчет!K1282/$O$16))</f>
        <v>0</v>
      </c>
      <c r="O1268" s="3">
        <f>IF(Расчет!P1282=0,Расчет!L1282,0)</f>
        <v>0</v>
      </c>
      <c r="P1268" s="12">
        <f t="shared" si="154"/>
        <v>0</v>
      </c>
      <c r="Q1268" s="3">
        <f>IF(Расчет!H1282='ФОРМУЛЫ!'!$B$5,'ФОРМУЛЫ!'!A1268,0)</f>
        <v>0</v>
      </c>
      <c r="R1268" s="3">
        <f>IF(Расчет!H1282='ФОРМУЛЫ!'!$B$4,'ФОРМУЛЫ!'!A1268,0)</f>
        <v>0</v>
      </c>
      <c r="S1268" s="3">
        <f>IF(Расчет!H1282='ФОРМУЛЫ!'!$B$6,'ФОРМУЛЫ!'!A1268,0)</f>
        <v>0</v>
      </c>
      <c r="T1268" s="5">
        <f>ROUND((IF(Расчет!R1282='ФОРМУЛЫ!'!$E$3,(A1268-A1268/1.18),IF(Расчет!R1282='ФОРМУЛЫ!'!$E$4,0,IF(Расчет!R1282='ФОРМУЛЫ!'!$E$5,(A1268-A1268/1.1),X))))*Расчет!E1282,2)</f>
        <v>0</v>
      </c>
      <c r="U1268" s="3">
        <f>ROUND((IF(Расчет!R1282='ФОРМУЛЫ!'!$E$3,(J1268-J1268/1.18),IF(Расчет!R1282='ФОРМУЛЫ!'!$E$4,0,IF(Расчет!R1282='ФОРМУЛЫ!'!$E$5,(J1268-J1268/1.1),X))))*Расчет!E1282,2)</f>
        <v>0</v>
      </c>
      <c r="V1268" s="3">
        <f>ROUND((J1268-J1268/1.18)*Расчет!E1282,2)</f>
        <v>0</v>
      </c>
      <c r="W1268" s="3">
        <f>ROUND(A1268*Расчет!E1282*0.21/365,2)</f>
        <v>0</v>
      </c>
      <c r="X1268" s="3">
        <f t="shared" si="155"/>
        <v>0</v>
      </c>
      <c r="Y1268" s="3">
        <f>IF(($Q$2-Расчет!X1282)&gt;0,($Q$2-Расчет!X1282),0)</f>
        <v>0</v>
      </c>
      <c r="Z1268" s="3">
        <f t="shared" si="156"/>
        <v>0</v>
      </c>
      <c r="AA1268" s="3">
        <f>IF(IF(Y1268&gt;0,$Q$3-$Q$2,$Q$3-Расчет!X1282)&gt;0,IF(Y1268&gt;0,$Q$3-$Q$2,$Q$3-Расчет!X1282),0)</f>
        <v>0</v>
      </c>
      <c r="AB1268" s="3">
        <f t="shared" si="157"/>
        <v>0</v>
      </c>
      <c r="AC1268" s="3">
        <f>IF(IF(AA1268&gt;0,$Q$4-$Q$3,$Q$4-Расчет!X1282)&gt;0,IF(AA1268&gt;0,$Q$4-$Q$3,$Q$4-Расчет!X1282),0)</f>
        <v>0</v>
      </c>
      <c r="AD1268" s="3">
        <f t="shared" si="158"/>
        <v>0</v>
      </c>
      <c r="AE1268" s="3">
        <f>IF(IF(AC1268&gt;0,$Q$5-$Q$4,$Q$5-Расчет!X1282)&gt;0,IF(AC1268&gt;0,$Q$5-$Q$4,$Q$5-Расчет!X1282),0)</f>
        <v>0</v>
      </c>
      <c r="AF1268" s="3">
        <f t="shared" si="159"/>
        <v>0</v>
      </c>
      <c r="AG1268" s="3">
        <f>IF(IF(AE1268&gt;0,$Q$6-$Q$5,$Q$6-Расчет!X1282)&gt;0,IF(AE1268&gt;0,$Q$6-$Q$5,$Q$6-Расчет!X1282),0)</f>
        <v>0</v>
      </c>
      <c r="AH1268" s="3">
        <f t="shared" si="160"/>
        <v>0</v>
      </c>
    </row>
    <row r="1269" spans="1:34" x14ac:dyDescent="0.25">
      <c r="A1269" s="3">
        <f>IF(Расчет!H1283='ФОРМУЛЫ!'!$B$4,Расчет!G1283*Расчет!$N$28,IF(Расчет!H1283='ФОРМУЛЫ!'!$B$5,Расчет!G1283,IF(Расчет!H1283='ФОРМУЛЫ!'!$B$6,Расчет!G1283*Расчет!$O$28,0)))</f>
        <v>0</v>
      </c>
      <c r="B1269" s="3">
        <f>A1269*Расчет!E1283</f>
        <v>0</v>
      </c>
      <c r="C1269" s="3">
        <f>IF(Расчет!J1283='ФОРМУЛЫ!'!$B$3,Расчет!G1283*Расчет!I1283/100,IF(Расчет!J1283='ФОРМУЛЫ!'!$B$4,Расчет!I1283*Расчет!$N$28,IF(Расчет!J1283='ФОРМУЛЫ!'!$B$5,Расчет!I1283,IF(Расчет!J1283='ФОРМУЛЫ!'!$B$6,Расчет!I1283*Расчет!$O$28,0))))</f>
        <v>0</v>
      </c>
      <c r="D1269" s="3">
        <f>C1269*Расчет!E1283</f>
        <v>0</v>
      </c>
      <c r="E1269" s="3">
        <f t="shared" si="153"/>
        <v>0</v>
      </c>
      <c r="F1269" s="3">
        <f>E1269*Расчет!E1283</f>
        <v>0</v>
      </c>
      <c r="G1269" s="3">
        <f>IF(Расчет!M1283="",'ФОРМУЛЫ!'!E1269*(100+Расчет!$M$28)/100,'ФОРМУЛЫ!'!E1269*(100+Расчет!M1283)/100)</f>
        <v>0</v>
      </c>
      <c r="H1269" s="7">
        <f>IF(Расчет!M1283="",ROUND(Расчет!K1283*(1+Расчет!$M$28/100),0),ROUND(Расчет!K1283*(1+Расчет!M1283/100),0))</f>
        <v>0</v>
      </c>
      <c r="I1269" s="7">
        <f>IF(Расчет!M1283="",(Расчет!$M$28+100)/100,(Расчет!M1283+100)/100)</f>
        <v>1.2</v>
      </c>
      <c r="J1269" s="5">
        <f>IF(Расчет!P1283="",IF($O$16=0,'ФОРМУЛЫ!'!H1269,ROUND(Расчет!K1283*'ФОРМУЛЫ!'!I1269+L1269,0)),Расчет!P1283)</f>
        <v>0</v>
      </c>
      <c r="K1269" s="5">
        <f>J1269*Расчет!E1283</f>
        <v>0</v>
      </c>
      <c r="L1269" s="3">
        <f>IF($O$16=0,0,$M$16*(Расчет!K1283/$O$16))</f>
        <v>0</v>
      </c>
      <c r="O1269" s="3">
        <f>IF(Расчет!P1283=0,Расчет!L1283,0)</f>
        <v>0</v>
      </c>
      <c r="P1269" s="12">
        <f t="shared" si="154"/>
        <v>0</v>
      </c>
      <c r="Q1269" s="3">
        <f>IF(Расчет!H1283='ФОРМУЛЫ!'!$B$5,'ФОРМУЛЫ!'!A1269,0)</f>
        <v>0</v>
      </c>
      <c r="R1269" s="3">
        <f>IF(Расчет!H1283='ФОРМУЛЫ!'!$B$4,'ФОРМУЛЫ!'!A1269,0)</f>
        <v>0</v>
      </c>
      <c r="S1269" s="3">
        <f>IF(Расчет!H1283='ФОРМУЛЫ!'!$B$6,'ФОРМУЛЫ!'!A1269,0)</f>
        <v>0</v>
      </c>
      <c r="T1269" s="5">
        <f>ROUND((IF(Расчет!R1283='ФОРМУЛЫ!'!$E$3,(A1269-A1269/1.18),IF(Расчет!R1283='ФОРМУЛЫ!'!$E$4,0,IF(Расчет!R1283='ФОРМУЛЫ!'!$E$5,(A1269-A1269/1.1),X))))*Расчет!E1283,2)</f>
        <v>0</v>
      </c>
      <c r="U1269" s="3">
        <f>ROUND((IF(Расчет!R1283='ФОРМУЛЫ!'!$E$3,(J1269-J1269/1.18),IF(Расчет!R1283='ФОРМУЛЫ!'!$E$4,0,IF(Расчет!R1283='ФОРМУЛЫ!'!$E$5,(J1269-J1269/1.1),X))))*Расчет!E1283,2)</f>
        <v>0</v>
      </c>
      <c r="V1269" s="3">
        <f>ROUND((J1269-J1269/1.18)*Расчет!E1283,2)</f>
        <v>0</v>
      </c>
      <c r="W1269" s="3">
        <f>ROUND(A1269*Расчет!E1283*0.21/365,2)</f>
        <v>0</v>
      </c>
      <c r="X1269" s="3">
        <f t="shared" si="155"/>
        <v>0</v>
      </c>
      <c r="Y1269" s="3">
        <f>IF(($Q$2-Расчет!X1283)&gt;0,($Q$2-Расчет!X1283),0)</f>
        <v>0</v>
      </c>
      <c r="Z1269" s="3">
        <f t="shared" si="156"/>
        <v>0</v>
      </c>
      <c r="AA1269" s="3">
        <f>IF(IF(Y1269&gt;0,$Q$3-$Q$2,$Q$3-Расчет!X1283)&gt;0,IF(Y1269&gt;0,$Q$3-$Q$2,$Q$3-Расчет!X1283),0)</f>
        <v>0</v>
      </c>
      <c r="AB1269" s="3">
        <f t="shared" si="157"/>
        <v>0</v>
      </c>
      <c r="AC1269" s="3">
        <f>IF(IF(AA1269&gt;0,$Q$4-$Q$3,$Q$4-Расчет!X1283)&gt;0,IF(AA1269&gt;0,$Q$4-$Q$3,$Q$4-Расчет!X1283),0)</f>
        <v>0</v>
      </c>
      <c r="AD1269" s="3">
        <f t="shared" si="158"/>
        <v>0</v>
      </c>
      <c r="AE1269" s="3">
        <f>IF(IF(AC1269&gt;0,$Q$5-$Q$4,$Q$5-Расчет!X1283)&gt;0,IF(AC1269&gt;0,$Q$5-$Q$4,$Q$5-Расчет!X1283),0)</f>
        <v>0</v>
      </c>
      <c r="AF1269" s="3">
        <f t="shared" si="159"/>
        <v>0</v>
      </c>
      <c r="AG1269" s="3">
        <f>IF(IF(AE1269&gt;0,$Q$6-$Q$5,$Q$6-Расчет!X1283)&gt;0,IF(AE1269&gt;0,$Q$6-$Q$5,$Q$6-Расчет!X1283),0)</f>
        <v>0</v>
      </c>
      <c r="AH1269" s="3">
        <f t="shared" si="160"/>
        <v>0</v>
      </c>
    </row>
    <row r="1270" spans="1:34" x14ac:dyDescent="0.25">
      <c r="A1270" s="3">
        <f>IF(Расчет!H1284='ФОРМУЛЫ!'!$B$4,Расчет!G1284*Расчет!$N$28,IF(Расчет!H1284='ФОРМУЛЫ!'!$B$5,Расчет!G1284,IF(Расчет!H1284='ФОРМУЛЫ!'!$B$6,Расчет!G1284*Расчет!$O$28,0)))</f>
        <v>0</v>
      </c>
      <c r="B1270" s="3">
        <f>A1270*Расчет!E1284</f>
        <v>0</v>
      </c>
      <c r="C1270" s="3">
        <f>IF(Расчет!J1284='ФОРМУЛЫ!'!$B$3,Расчет!G1284*Расчет!I1284/100,IF(Расчет!J1284='ФОРМУЛЫ!'!$B$4,Расчет!I1284*Расчет!$N$28,IF(Расчет!J1284='ФОРМУЛЫ!'!$B$5,Расчет!I1284,IF(Расчет!J1284='ФОРМУЛЫ!'!$B$6,Расчет!I1284*Расчет!$O$28,0))))</f>
        <v>0</v>
      </c>
      <c r="D1270" s="3">
        <f>C1270*Расчет!E1284</f>
        <v>0</v>
      </c>
      <c r="E1270" s="3">
        <f t="shared" si="153"/>
        <v>0</v>
      </c>
      <c r="F1270" s="3">
        <f>E1270*Расчет!E1284</f>
        <v>0</v>
      </c>
      <c r="G1270" s="3">
        <f>IF(Расчет!M1284="",'ФОРМУЛЫ!'!E1270*(100+Расчет!$M$28)/100,'ФОРМУЛЫ!'!E1270*(100+Расчет!M1284)/100)</f>
        <v>0</v>
      </c>
      <c r="H1270" s="7">
        <f>IF(Расчет!M1284="",ROUND(Расчет!K1284*(1+Расчет!$M$28/100),0),ROUND(Расчет!K1284*(1+Расчет!M1284/100),0))</f>
        <v>0</v>
      </c>
      <c r="I1270" s="7">
        <f>IF(Расчет!M1284="",(Расчет!$M$28+100)/100,(Расчет!M1284+100)/100)</f>
        <v>1.2</v>
      </c>
      <c r="J1270" s="5">
        <f>IF(Расчет!P1284="",IF($O$16=0,'ФОРМУЛЫ!'!H1270,ROUND(Расчет!K1284*'ФОРМУЛЫ!'!I1270+L1270,0)),Расчет!P1284)</f>
        <v>0</v>
      </c>
      <c r="K1270" s="5">
        <f>J1270*Расчет!E1284</f>
        <v>0</v>
      </c>
      <c r="L1270" s="3">
        <f>IF($O$16=0,0,$M$16*(Расчет!K1284/$O$16))</f>
        <v>0</v>
      </c>
      <c r="O1270" s="3">
        <f>IF(Расчет!P1284=0,Расчет!L1284,0)</f>
        <v>0</v>
      </c>
      <c r="P1270" s="12">
        <f t="shared" si="154"/>
        <v>0</v>
      </c>
      <c r="Q1270" s="3">
        <f>IF(Расчет!H1284='ФОРМУЛЫ!'!$B$5,'ФОРМУЛЫ!'!A1270,0)</f>
        <v>0</v>
      </c>
      <c r="R1270" s="3">
        <f>IF(Расчет!H1284='ФОРМУЛЫ!'!$B$4,'ФОРМУЛЫ!'!A1270,0)</f>
        <v>0</v>
      </c>
      <c r="S1270" s="3">
        <f>IF(Расчет!H1284='ФОРМУЛЫ!'!$B$6,'ФОРМУЛЫ!'!A1270,0)</f>
        <v>0</v>
      </c>
      <c r="T1270" s="5">
        <f>ROUND((IF(Расчет!R1284='ФОРМУЛЫ!'!$E$3,(A1270-A1270/1.18),IF(Расчет!R1284='ФОРМУЛЫ!'!$E$4,0,IF(Расчет!R1284='ФОРМУЛЫ!'!$E$5,(A1270-A1270/1.1),X))))*Расчет!E1284,2)</f>
        <v>0</v>
      </c>
      <c r="U1270" s="3">
        <f>ROUND((IF(Расчет!R1284='ФОРМУЛЫ!'!$E$3,(J1270-J1270/1.18),IF(Расчет!R1284='ФОРМУЛЫ!'!$E$4,0,IF(Расчет!R1284='ФОРМУЛЫ!'!$E$5,(J1270-J1270/1.1),X))))*Расчет!E1284,2)</f>
        <v>0</v>
      </c>
      <c r="V1270" s="3">
        <f>ROUND((J1270-J1270/1.18)*Расчет!E1284,2)</f>
        <v>0</v>
      </c>
      <c r="W1270" s="3">
        <f>ROUND(A1270*Расчет!E1284*0.21/365,2)</f>
        <v>0</v>
      </c>
      <c r="X1270" s="3">
        <f t="shared" si="155"/>
        <v>0</v>
      </c>
      <c r="Y1270" s="3">
        <f>IF(($Q$2-Расчет!X1284)&gt;0,($Q$2-Расчет!X1284),0)</f>
        <v>0</v>
      </c>
      <c r="Z1270" s="3">
        <f t="shared" si="156"/>
        <v>0</v>
      </c>
      <c r="AA1270" s="3">
        <f>IF(IF(Y1270&gt;0,$Q$3-$Q$2,$Q$3-Расчет!X1284)&gt;0,IF(Y1270&gt;0,$Q$3-$Q$2,$Q$3-Расчет!X1284),0)</f>
        <v>0</v>
      </c>
      <c r="AB1270" s="3">
        <f t="shared" si="157"/>
        <v>0</v>
      </c>
      <c r="AC1270" s="3">
        <f>IF(IF(AA1270&gt;0,$Q$4-$Q$3,$Q$4-Расчет!X1284)&gt;0,IF(AA1270&gt;0,$Q$4-$Q$3,$Q$4-Расчет!X1284),0)</f>
        <v>0</v>
      </c>
      <c r="AD1270" s="3">
        <f t="shared" si="158"/>
        <v>0</v>
      </c>
      <c r="AE1270" s="3">
        <f>IF(IF(AC1270&gt;0,$Q$5-$Q$4,$Q$5-Расчет!X1284)&gt;0,IF(AC1270&gt;0,$Q$5-$Q$4,$Q$5-Расчет!X1284),0)</f>
        <v>0</v>
      </c>
      <c r="AF1270" s="3">
        <f t="shared" si="159"/>
        <v>0</v>
      </c>
      <c r="AG1270" s="3">
        <f>IF(IF(AE1270&gt;0,$Q$6-$Q$5,$Q$6-Расчет!X1284)&gt;0,IF(AE1270&gt;0,$Q$6-$Q$5,$Q$6-Расчет!X1284),0)</f>
        <v>0</v>
      </c>
      <c r="AH1270" s="3">
        <f t="shared" si="160"/>
        <v>0</v>
      </c>
    </row>
    <row r="1271" spans="1:34" x14ac:dyDescent="0.25">
      <c r="A1271" s="3">
        <f>IF(Расчет!H1285='ФОРМУЛЫ!'!$B$4,Расчет!G1285*Расчет!$N$28,IF(Расчет!H1285='ФОРМУЛЫ!'!$B$5,Расчет!G1285,IF(Расчет!H1285='ФОРМУЛЫ!'!$B$6,Расчет!G1285*Расчет!$O$28,0)))</f>
        <v>0</v>
      </c>
      <c r="B1271" s="3">
        <f>A1271*Расчет!E1285</f>
        <v>0</v>
      </c>
      <c r="C1271" s="3">
        <f>IF(Расчет!J1285='ФОРМУЛЫ!'!$B$3,Расчет!G1285*Расчет!I1285/100,IF(Расчет!J1285='ФОРМУЛЫ!'!$B$4,Расчет!I1285*Расчет!$N$28,IF(Расчет!J1285='ФОРМУЛЫ!'!$B$5,Расчет!I1285,IF(Расчет!J1285='ФОРМУЛЫ!'!$B$6,Расчет!I1285*Расчет!$O$28,0))))</f>
        <v>0</v>
      </c>
      <c r="D1271" s="3">
        <f>C1271*Расчет!E1285</f>
        <v>0</v>
      </c>
      <c r="E1271" s="3">
        <f t="shared" si="153"/>
        <v>0</v>
      </c>
      <c r="F1271" s="3">
        <f>E1271*Расчет!E1285</f>
        <v>0</v>
      </c>
      <c r="G1271" s="3">
        <f>IF(Расчет!M1285="",'ФОРМУЛЫ!'!E1271*(100+Расчет!$M$28)/100,'ФОРМУЛЫ!'!E1271*(100+Расчет!M1285)/100)</f>
        <v>0</v>
      </c>
      <c r="H1271" s="7">
        <f>IF(Расчет!M1285="",ROUND(Расчет!K1285*(1+Расчет!$M$28/100),0),ROUND(Расчет!K1285*(1+Расчет!M1285/100),0))</f>
        <v>0</v>
      </c>
      <c r="I1271" s="7">
        <f>IF(Расчет!M1285="",(Расчет!$M$28+100)/100,(Расчет!M1285+100)/100)</f>
        <v>1.2</v>
      </c>
      <c r="J1271" s="5">
        <f>IF(Расчет!P1285="",IF($O$16=0,'ФОРМУЛЫ!'!H1271,ROUND(Расчет!K1285*'ФОРМУЛЫ!'!I1271+L1271,0)),Расчет!P1285)</f>
        <v>0</v>
      </c>
      <c r="K1271" s="5">
        <f>J1271*Расчет!E1285</f>
        <v>0</v>
      </c>
      <c r="L1271" s="3">
        <f>IF($O$16=0,0,$M$16*(Расчет!K1285/$O$16))</f>
        <v>0</v>
      </c>
      <c r="O1271" s="3">
        <f>IF(Расчет!P1285=0,Расчет!L1285,0)</f>
        <v>0</v>
      </c>
      <c r="P1271" s="12">
        <f t="shared" si="154"/>
        <v>0</v>
      </c>
      <c r="Q1271" s="3">
        <f>IF(Расчет!H1285='ФОРМУЛЫ!'!$B$5,'ФОРМУЛЫ!'!A1271,0)</f>
        <v>0</v>
      </c>
      <c r="R1271" s="3">
        <f>IF(Расчет!H1285='ФОРМУЛЫ!'!$B$4,'ФОРМУЛЫ!'!A1271,0)</f>
        <v>0</v>
      </c>
      <c r="S1271" s="3">
        <f>IF(Расчет!H1285='ФОРМУЛЫ!'!$B$6,'ФОРМУЛЫ!'!A1271,0)</f>
        <v>0</v>
      </c>
      <c r="T1271" s="5">
        <f>ROUND((IF(Расчет!R1285='ФОРМУЛЫ!'!$E$3,(A1271-A1271/1.18),IF(Расчет!R1285='ФОРМУЛЫ!'!$E$4,0,IF(Расчет!R1285='ФОРМУЛЫ!'!$E$5,(A1271-A1271/1.1),X))))*Расчет!E1285,2)</f>
        <v>0</v>
      </c>
      <c r="U1271" s="3">
        <f>ROUND((IF(Расчет!R1285='ФОРМУЛЫ!'!$E$3,(J1271-J1271/1.18),IF(Расчет!R1285='ФОРМУЛЫ!'!$E$4,0,IF(Расчет!R1285='ФОРМУЛЫ!'!$E$5,(J1271-J1271/1.1),X))))*Расчет!E1285,2)</f>
        <v>0</v>
      </c>
      <c r="V1271" s="3">
        <f>ROUND((J1271-J1271/1.18)*Расчет!E1285,2)</f>
        <v>0</v>
      </c>
      <c r="W1271" s="3">
        <f>ROUND(A1271*Расчет!E1285*0.21/365,2)</f>
        <v>0</v>
      </c>
      <c r="X1271" s="3">
        <f t="shared" si="155"/>
        <v>0</v>
      </c>
      <c r="Y1271" s="3">
        <f>IF(($Q$2-Расчет!X1285)&gt;0,($Q$2-Расчет!X1285),0)</f>
        <v>0</v>
      </c>
      <c r="Z1271" s="3">
        <f t="shared" si="156"/>
        <v>0</v>
      </c>
      <c r="AA1271" s="3">
        <f>IF(IF(Y1271&gt;0,$Q$3-$Q$2,$Q$3-Расчет!X1285)&gt;0,IF(Y1271&gt;0,$Q$3-$Q$2,$Q$3-Расчет!X1285),0)</f>
        <v>0</v>
      </c>
      <c r="AB1271" s="3">
        <f t="shared" si="157"/>
        <v>0</v>
      </c>
      <c r="AC1271" s="3">
        <f>IF(IF(AA1271&gt;0,$Q$4-$Q$3,$Q$4-Расчет!X1285)&gt;0,IF(AA1271&gt;0,$Q$4-$Q$3,$Q$4-Расчет!X1285),0)</f>
        <v>0</v>
      </c>
      <c r="AD1271" s="3">
        <f t="shared" si="158"/>
        <v>0</v>
      </c>
      <c r="AE1271" s="3">
        <f>IF(IF(AC1271&gt;0,$Q$5-$Q$4,$Q$5-Расчет!X1285)&gt;0,IF(AC1271&gt;0,$Q$5-$Q$4,$Q$5-Расчет!X1285),0)</f>
        <v>0</v>
      </c>
      <c r="AF1271" s="3">
        <f t="shared" si="159"/>
        <v>0</v>
      </c>
      <c r="AG1271" s="3">
        <f>IF(IF(AE1271&gt;0,$Q$6-$Q$5,$Q$6-Расчет!X1285)&gt;0,IF(AE1271&gt;0,$Q$6-$Q$5,$Q$6-Расчет!X1285),0)</f>
        <v>0</v>
      </c>
      <c r="AH1271" s="3">
        <f t="shared" si="160"/>
        <v>0</v>
      </c>
    </row>
    <row r="1272" spans="1:34" x14ac:dyDescent="0.25">
      <c r="A1272" s="3">
        <f>IF(Расчет!H1286='ФОРМУЛЫ!'!$B$4,Расчет!G1286*Расчет!$N$28,IF(Расчет!H1286='ФОРМУЛЫ!'!$B$5,Расчет!G1286,IF(Расчет!H1286='ФОРМУЛЫ!'!$B$6,Расчет!G1286*Расчет!$O$28,0)))</f>
        <v>0</v>
      </c>
      <c r="B1272" s="3">
        <f>A1272*Расчет!E1286</f>
        <v>0</v>
      </c>
      <c r="C1272" s="3">
        <f>IF(Расчет!J1286='ФОРМУЛЫ!'!$B$3,Расчет!G1286*Расчет!I1286/100,IF(Расчет!J1286='ФОРМУЛЫ!'!$B$4,Расчет!I1286*Расчет!$N$28,IF(Расчет!J1286='ФОРМУЛЫ!'!$B$5,Расчет!I1286,IF(Расчет!J1286='ФОРМУЛЫ!'!$B$6,Расчет!I1286*Расчет!$O$28,0))))</f>
        <v>0</v>
      </c>
      <c r="D1272" s="3">
        <f>C1272*Расчет!E1286</f>
        <v>0</v>
      </c>
      <c r="E1272" s="3">
        <f t="shared" si="153"/>
        <v>0</v>
      </c>
      <c r="F1272" s="3">
        <f>E1272*Расчет!E1286</f>
        <v>0</v>
      </c>
      <c r="G1272" s="3">
        <f>IF(Расчет!M1286="",'ФОРМУЛЫ!'!E1272*(100+Расчет!$M$28)/100,'ФОРМУЛЫ!'!E1272*(100+Расчет!M1286)/100)</f>
        <v>0</v>
      </c>
      <c r="H1272" s="7">
        <f>IF(Расчет!M1286="",ROUND(Расчет!K1286*(1+Расчет!$M$28/100),0),ROUND(Расчет!K1286*(1+Расчет!M1286/100),0))</f>
        <v>0</v>
      </c>
      <c r="I1272" s="7">
        <f>IF(Расчет!M1286="",(Расчет!$M$28+100)/100,(Расчет!M1286+100)/100)</f>
        <v>1.2</v>
      </c>
      <c r="J1272" s="5">
        <f>IF(Расчет!P1286="",IF($O$16=0,'ФОРМУЛЫ!'!H1272,ROUND(Расчет!K1286*'ФОРМУЛЫ!'!I1272+L1272,0)),Расчет!P1286)</f>
        <v>0</v>
      </c>
      <c r="K1272" s="5">
        <f>J1272*Расчет!E1286</f>
        <v>0</v>
      </c>
      <c r="L1272" s="3">
        <f>IF($O$16=0,0,$M$16*(Расчет!K1286/$O$16))</f>
        <v>0</v>
      </c>
      <c r="O1272" s="3">
        <f>IF(Расчет!P1286=0,Расчет!L1286,0)</f>
        <v>0</v>
      </c>
      <c r="P1272" s="12">
        <f t="shared" si="154"/>
        <v>0</v>
      </c>
      <c r="Q1272" s="3">
        <f>IF(Расчет!H1286='ФОРМУЛЫ!'!$B$5,'ФОРМУЛЫ!'!A1272,0)</f>
        <v>0</v>
      </c>
      <c r="R1272" s="3">
        <f>IF(Расчет!H1286='ФОРМУЛЫ!'!$B$4,'ФОРМУЛЫ!'!A1272,0)</f>
        <v>0</v>
      </c>
      <c r="S1272" s="3">
        <f>IF(Расчет!H1286='ФОРМУЛЫ!'!$B$6,'ФОРМУЛЫ!'!A1272,0)</f>
        <v>0</v>
      </c>
      <c r="T1272" s="5">
        <f>ROUND((IF(Расчет!R1286='ФОРМУЛЫ!'!$E$3,(A1272-A1272/1.18),IF(Расчет!R1286='ФОРМУЛЫ!'!$E$4,0,IF(Расчет!R1286='ФОРМУЛЫ!'!$E$5,(A1272-A1272/1.1),X))))*Расчет!E1286,2)</f>
        <v>0</v>
      </c>
      <c r="U1272" s="3">
        <f>ROUND((IF(Расчет!R1286='ФОРМУЛЫ!'!$E$3,(J1272-J1272/1.18),IF(Расчет!R1286='ФОРМУЛЫ!'!$E$4,0,IF(Расчет!R1286='ФОРМУЛЫ!'!$E$5,(J1272-J1272/1.1),X))))*Расчет!E1286,2)</f>
        <v>0</v>
      </c>
      <c r="V1272" s="3">
        <f>ROUND((J1272-J1272/1.18)*Расчет!E1286,2)</f>
        <v>0</v>
      </c>
      <c r="W1272" s="3">
        <f>ROUND(A1272*Расчет!E1286*0.21/365,2)</f>
        <v>0</v>
      </c>
      <c r="X1272" s="3">
        <f t="shared" si="155"/>
        <v>0</v>
      </c>
      <c r="Y1272" s="3">
        <f>IF(($Q$2-Расчет!X1286)&gt;0,($Q$2-Расчет!X1286),0)</f>
        <v>0</v>
      </c>
      <c r="Z1272" s="3">
        <f t="shared" si="156"/>
        <v>0</v>
      </c>
      <c r="AA1272" s="3">
        <f>IF(IF(Y1272&gt;0,$Q$3-$Q$2,$Q$3-Расчет!X1286)&gt;0,IF(Y1272&gt;0,$Q$3-$Q$2,$Q$3-Расчет!X1286),0)</f>
        <v>0</v>
      </c>
      <c r="AB1272" s="3">
        <f t="shared" si="157"/>
        <v>0</v>
      </c>
      <c r="AC1272" s="3">
        <f>IF(IF(AA1272&gt;0,$Q$4-$Q$3,$Q$4-Расчет!X1286)&gt;0,IF(AA1272&gt;0,$Q$4-$Q$3,$Q$4-Расчет!X1286),0)</f>
        <v>0</v>
      </c>
      <c r="AD1272" s="3">
        <f t="shared" si="158"/>
        <v>0</v>
      </c>
      <c r="AE1272" s="3">
        <f>IF(IF(AC1272&gt;0,$Q$5-$Q$4,$Q$5-Расчет!X1286)&gt;0,IF(AC1272&gt;0,$Q$5-$Q$4,$Q$5-Расчет!X1286),0)</f>
        <v>0</v>
      </c>
      <c r="AF1272" s="3">
        <f t="shared" si="159"/>
        <v>0</v>
      </c>
      <c r="AG1272" s="3">
        <f>IF(IF(AE1272&gt;0,$Q$6-$Q$5,$Q$6-Расчет!X1286)&gt;0,IF(AE1272&gt;0,$Q$6-$Q$5,$Q$6-Расчет!X1286),0)</f>
        <v>0</v>
      </c>
      <c r="AH1272" s="3">
        <f t="shared" si="160"/>
        <v>0</v>
      </c>
    </row>
    <row r="1273" spans="1:34" x14ac:dyDescent="0.25">
      <c r="A1273" s="3">
        <f>IF(Расчет!H1287='ФОРМУЛЫ!'!$B$4,Расчет!G1287*Расчет!$N$28,IF(Расчет!H1287='ФОРМУЛЫ!'!$B$5,Расчет!G1287,IF(Расчет!H1287='ФОРМУЛЫ!'!$B$6,Расчет!G1287*Расчет!$O$28,0)))</f>
        <v>0</v>
      </c>
      <c r="B1273" s="3">
        <f>A1273*Расчет!E1287</f>
        <v>0</v>
      </c>
      <c r="C1273" s="3">
        <f>IF(Расчет!J1287='ФОРМУЛЫ!'!$B$3,Расчет!G1287*Расчет!I1287/100,IF(Расчет!J1287='ФОРМУЛЫ!'!$B$4,Расчет!I1287*Расчет!$N$28,IF(Расчет!J1287='ФОРМУЛЫ!'!$B$5,Расчет!I1287,IF(Расчет!J1287='ФОРМУЛЫ!'!$B$6,Расчет!I1287*Расчет!$O$28,0))))</f>
        <v>0</v>
      </c>
      <c r="D1273" s="3">
        <f>C1273*Расчет!E1287</f>
        <v>0</v>
      </c>
      <c r="E1273" s="3">
        <f t="shared" si="153"/>
        <v>0</v>
      </c>
      <c r="F1273" s="3">
        <f>E1273*Расчет!E1287</f>
        <v>0</v>
      </c>
      <c r="G1273" s="3">
        <f>IF(Расчет!M1287="",'ФОРМУЛЫ!'!E1273*(100+Расчет!$M$28)/100,'ФОРМУЛЫ!'!E1273*(100+Расчет!M1287)/100)</f>
        <v>0</v>
      </c>
      <c r="H1273" s="7">
        <f>IF(Расчет!M1287="",ROUND(Расчет!K1287*(1+Расчет!$M$28/100),0),ROUND(Расчет!K1287*(1+Расчет!M1287/100),0))</f>
        <v>0</v>
      </c>
      <c r="I1273" s="7">
        <f>IF(Расчет!M1287="",(Расчет!$M$28+100)/100,(Расчет!M1287+100)/100)</f>
        <v>1.2</v>
      </c>
      <c r="J1273" s="5">
        <f>IF(Расчет!P1287="",IF($O$16=0,'ФОРМУЛЫ!'!H1273,ROUND(Расчет!K1287*'ФОРМУЛЫ!'!I1273+L1273,0)),Расчет!P1287)</f>
        <v>0</v>
      </c>
      <c r="K1273" s="5">
        <f>J1273*Расчет!E1287</f>
        <v>0</v>
      </c>
      <c r="L1273" s="3">
        <f>IF($O$16=0,0,$M$16*(Расчет!K1287/$O$16))</f>
        <v>0</v>
      </c>
      <c r="O1273" s="3">
        <f>IF(Расчет!P1287=0,Расчет!L1287,0)</f>
        <v>0</v>
      </c>
      <c r="P1273" s="12">
        <f t="shared" si="154"/>
        <v>0</v>
      </c>
      <c r="Q1273" s="3">
        <f>IF(Расчет!H1287='ФОРМУЛЫ!'!$B$5,'ФОРМУЛЫ!'!A1273,0)</f>
        <v>0</v>
      </c>
      <c r="R1273" s="3">
        <f>IF(Расчет!H1287='ФОРМУЛЫ!'!$B$4,'ФОРМУЛЫ!'!A1273,0)</f>
        <v>0</v>
      </c>
      <c r="S1273" s="3">
        <f>IF(Расчет!H1287='ФОРМУЛЫ!'!$B$6,'ФОРМУЛЫ!'!A1273,0)</f>
        <v>0</v>
      </c>
      <c r="T1273" s="5">
        <f>ROUND((IF(Расчет!R1287='ФОРМУЛЫ!'!$E$3,(A1273-A1273/1.18),IF(Расчет!R1287='ФОРМУЛЫ!'!$E$4,0,IF(Расчет!R1287='ФОРМУЛЫ!'!$E$5,(A1273-A1273/1.1),X))))*Расчет!E1287,2)</f>
        <v>0</v>
      </c>
      <c r="U1273" s="3">
        <f>ROUND((IF(Расчет!R1287='ФОРМУЛЫ!'!$E$3,(J1273-J1273/1.18),IF(Расчет!R1287='ФОРМУЛЫ!'!$E$4,0,IF(Расчет!R1287='ФОРМУЛЫ!'!$E$5,(J1273-J1273/1.1),X))))*Расчет!E1287,2)</f>
        <v>0</v>
      </c>
      <c r="V1273" s="3">
        <f>ROUND((J1273-J1273/1.18)*Расчет!E1287,2)</f>
        <v>0</v>
      </c>
      <c r="W1273" s="3">
        <f>ROUND(A1273*Расчет!E1287*0.21/365,2)</f>
        <v>0</v>
      </c>
      <c r="X1273" s="3">
        <f t="shared" si="155"/>
        <v>0</v>
      </c>
      <c r="Y1273" s="3">
        <f>IF(($Q$2-Расчет!X1287)&gt;0,($Q$2-Расчет!X1287),0)</f>
        <v>0</v>
      </c>
      <c r="Z1273" s="3">
        <f t="shared" si="156"/>
        <v>0</v>
      </c>
      <c r="AA1273" s="3">
        <f>IF(IF(Y1273&gt;0,$Q$3-$Q$2,$Q$3-Расчет!X1287)&gt;0,IF(Y1273&gt;0,$Q$3-$Q$2,$Q$3-Расчет!X1287),0)</f>
        <v>0</v>
      </c>
      <c r="AB1273" s="3">
        <f t="shared" si="157"/>
        <v>0</v>
      </c>
      <c r="AC1273" s="3">
        <f>IF(IF(AA1273&gt;0,$Q$4-$Q$3,$Q$4-Расчет!X1287)&gt;0,IF(AA1273&gt;0,$Q$4-$Q$3,$Q$4-Расчет!X1287),0)</f>
        <v>0</v>
      </c>
      <c r="AD1273" s="3">
        <f t="shared" si="158"/>
        <v>0</v>
      </c>
      <c r="AE1273" s="3">
        <f>IF(IF(AC1273&gt;0,$Q$5-$Q$4,$Q$5-Расчет!X1287)&gt;0,IF(AC1273&gt;0,$Q$5-$Q$4,$Q$5-Расчет!X1287),0)</f>
        <v>0</v>
      </c>
      <c r="AF1273" s="3">
        <f t="shared" si="159"/>
        <v>0</v>
      </c>
      <c r="AG1273" s="3">
        <f>IF(IF(AE1273&gt;0,$Q$6-$Q$5,$Q$6-Расчет!X1287)&gt;0,IF(AE1273&gt;0,$Q$6-$Q$5,$Q$6-Расчет!X1287),0)</f>
        <v>0</v>
      </c>
      <c r="AH1273" s="3">
        <f t="shared" si="160"/>
        <v>0</v>
      </c>
    </row>
    <row r="1274" spans="1:34" x14ac:dyDescent="0.25">
      <c r="A1274" s="3">
        <f>IF(Расчет!H1288='ФОРМУЛЫ!'!$B$4,Расчет!G1288*Расчет!$N$28,IF(Расчет!H1288='ФОРМУЛЫ!'!$B$5,Расчет!G1288,IF(Расчет!H1288='ФОРМУЛЫ!'!$B$6,Расчет!G1288*Расчет!$O$28,0)))</f>
        <v>0</v>
      </c>
      <c r="B1274" s="3">
        <f>A1274*Расчет!E1288</f>
        <v>0</v>
      </c>
      <c r="C1274" s="3">
        <f>IF(Расчет!J1288='ФОРМУЛЫ!'!$B$3,Расчет!G1288*Расчет!I1288/100,IF(Расчет!J1288='ФОРМУЛЫ!'!$B$4,Расчет!I1288*Расчет!$N$28,IF(Расчет!J1288='ФОРМУЛЫ!'!$B$5,Расчет!I1288,IF(Расчет!J1288='ФОРМУЛЫ!'!$B$6,Расчет!I1288*Расчет!$O$28,0))))</f>
        <v>0</v>
      </c>
      <c r="D1274" s="3">
        <f>C1274*Расчет!E1288</f>
        <v>0</v>
      </c>
      <c r="E1274" s="3">
        <f t="shared" si="153"/>
        <v>0</v>
      </c>
      <c r="F1274" s="3">
        <f>E1274*Расчет!E1288</f>
        <v>0</v>
      </c>
      <c r="G1274" s="3">
        <f>IF(Расчет!M1288="",'ФОРМУЛЫ!'!E1274*(100+Расчет!$M$28)/100,'ФОРМУЛЫ!'!E1274*(100+Расчет!M1288)/100)</f>
        <v>0</v>
      </c>
      <c r="H1274" s="7">
        <f>IF(Расчет!M1288="",ROUND(Расчет!K1288*(1+Расчет!$M$28/100),0),ROUND(Расчет!K1288*(1+Расчет!M1288/100),0))</f>
        <v>0</v>
      </c>
      <c r="I1274" s="7">
        <f>IF(Расчет!M1288="",(Расчет!$M$28+100)/100,(Расчет!M1288+100)/100)</f>
        <v>1.2</v>
      </c>
      <c r="J1274" s="5">
        <f>IF(Расчет!P1288="",IF($O$16=0,'ФОРМУЛЫ!'!H1274,ROUND(Расчет!K1288*'ФОРМУЛЫ!'!I1274+L1274,0)),Расчет!P1288)</f>
        <v>0</v>
      </c>
      <c r="K1274" s="5">
        <f>J1274*Расчет!E1288</f>
        <v>0</v>
      </c>
      <c r="L1274" s="3">
        <f>IF($O$16=0,0,$M$16*(Расчет!K1288/$O$16))</f>
        <v>0</v>
      </c>
      <c r="O1274" s="3">
        <f>IF(Расчет!P1288=0,Расчет!L1288,0)</f>
        <v>0</v>
      </c>
      <c r="P1274" s="12">
        <f t="shared" si="154"/>
        <v>0</v>
      </c>
      <c r="Q1274" s="3">
        <f>IF(Расчет!H1288='ФОРМУЛЫ!'!$B$5,'ФОРМУЛЫ!'!A1274,0)</f>
        <v>0</v>
      </c>
      <c r="R1274" s="3">
        <f>IF(Расчет!H1288='ФОРМУЛЫ!'!$B$4,'ФОРМУЛЫ!'!A1274,0)</f>
        <v>0</v>
      </c>
      <c r="S1274" s="3">
        <f>IF(Расчет!H1288='ФОРМУЛЫ!'!$B$6,'ФОРМУЛЫ!'!A1274,0)</f>
        <v>0</v>
      </c>
      <c r="T1274" s="5">
        <f>ROUND((IF(Расчет!R1288='ФОРМУЛЫ!'!$E$3,(A1274-A1274/1.18),IF(Расчет!R1288='ФОРМУЛЫ!'!$E$4,0,IF(Расчет!R1288='ФОРМУЛЫ!'!$E$5,(A1274-A1274/1.1),X))))*Расчет!E1288,2)</f>
        <v>0</v>
      </c>
      <c r="U1274" s="3">
        <f>ROUND((IF(Расчет!R1288='ФОРМУЛЫ!'!$E$3,(J1274-J1274/1.18),IF(Расчет!R1288='ФОРМУЛЫ!'!$E$4,0,IF(Расчет!R1288='ФОРМУЛЫ!'!$E$5,(J1274-J1274/1.1),X))))*Расчет!E1288,2)</f>
        <v>0</v>
      </c>
      <c r="V1274" s="3">
        <f>ROUND((J1274-J1274/1.18)*Расчет!E1288,2)</f>
        <v>0</v>
      </c>
      <c r="W1274" s="3">
        <f>ROUND(A1274*Расчет!E1288*0.21/365,2)</f>
        <v>0</v>
      </c>
      <c r="X1274" s="3">
        <f t="shared" si="155"/>
        <v>0</v>
      </c>
      <c r="Y1274" s="3">
        <f>IF(($Q$2-Расчет!X1288)&gt;0,($Q$2-Расчет!X1288),0)</f>
        <v>0</v>
      </c>
      <c r="Z1274" s="3">
        <f t="shared" si="156"/>
        <v>0</v>
      </c>
      <c r="AA1274" s="3">
        <f>IF(IF(Y1274&gt;0,$Q$3-$Q$2,$Q$3-Расчет!X1288)&gt;0,IF(Y1274&gt;0,$Q$3-$Q$2,$Q$3-Расчет!X1288),0)</f>
        <v>0</v>
      </c>
      <c r="AB1274" s="3">
        <f t="shared" si="157"/>
        <v>0</v>
      </c>
      <c r="AC1274" s="3">
        <f>IF(IF(AA1274&gt;0,$Q$4-$Q$3,$Q$4-Расчет!X1288)&gt;0,IF(AA1274&gt;0,$Q$4-$Q$3,$Q$4-Расчет!X1288),0)</f>
        <v>0</v>
      </c>
      <c r="AD1274" s="3">
        <f t="shared" si="158"/>
        <v>0</v>
      </c>
      <c r="AE1274" s="3">
        <f>IF(IF(AC1274&gt;0,$Q$5-$Q$4,$Q$5-Расчет!X1288)&gt;0,IF(AC1274&gt;0,$Q$5-$Q$4,$Q$5-Расчет!X1288),0)</f>
        <v>0</v>
      </c>
      <c r="AF1274" s="3">
        <f t="shared" si="159"/>
        <v>0</v>
      </c>
      <c r="AG1274" s="3">
        <f>IF(IF(AE1274&gt;0,$Q$6-$Q$5,$Q$6-Расчет!X1288)&gt;0,IF(AE1274&gt;0,$Q$6-$Q$5,$Q$6-Расчет!X1288),0)</f>
        <v>0</v>
      </c>
      <c r="AH1274" s="3">
        <f t="shared" si="160"/>
        <v>0</v>
      </c>
    </row>
    <row r="1275" spans="1:34" x14ac:dyDescent="0.25">
      <c r="A1275" s="3">
        <f>IF(Расчет!H1289='ФОРМУЛЫ!'!$B$4,Расчет!G1289*Расчет!$N$28,IF(Расчет!H1289='ФОРМУЛЫ!'!$B$5,Расчет!G1289,IF(Расчет!H1289='ФОРМУЛЫ!'!$B$6,Расчет!G1289*Расчет!$O$28,0)))</f>
        <v>0</v>
      </c>
      <c r="B1275" s="3">
        <f>A1275*Расчет!E1289</f>
        <v>0</v>
      </c>
      <c r="C1275" s="3">
        <f>IF(Расчет!J1289='ФОРМУЛЫ!'!$B$3,Расчет!G1289*Расчет!I1289/100,IF(Расчет!J1289='ФОРМУЛЫ!'!$B$4,Расчет!I1289*Расчет!$N$28,IF(Расчет!J1289='ФОРМУЛЫ!'!$B$5,Расчет!I1289,IF(Расчет!J1289='ФОРМУЛЫ!'!$B$6,Расчет!I1289*Расчет!$O$28,0))))</f>
        <v>0</v>
      </c>
      <c r="D1275" s="3">
        <f>C1275*Расчет!E1289</f>
        <v>0</v>
      </c>
      <c r="E1275" s="3">
        <f t="shared" si="153"/>
        <v>0</v>
      </c>
      <c r="F1275" s="3">
        <f>E1275*Расчет!E1289</f>
        <v>0</v>
      </c>
      <c r="G1275" s="3">
        <f>IF(Расчет!M1289="",'ФОРМУЛЫ!'!E1275*(100+Расчет!$M$28)/100,'ФОРМУЛЫ!'!E1275*(100+Расчет!M1289)/100)</f>
        <v>0</v>
      </c>
      <c r="H1275" s="7">
        <f>IF(Расчет!M1289="",ROUND(Расчет!K1289*(1+Расчет!$M$28/100),0),ROUND(Расчет!K1289*(1+Расчет!M1289/100),0))</f>
        <v>0</v>
      </c>
      <c r="I1275" s="7">
        <f>IF(Расчет!M1289="",(Расчет!$M$28+100)/100,(Расчет!M1289+100)/100)</f>
        <v>1.2</v>
      </c>
      <c r="J1275" s="5">
        <f>IF(Расчет!P1289="",IF($O$16=0,'ФОРМУЛЫ!'!H1275,ROUND(Расчет!K1289*'ФОРМУЛЫ!'!I1275+L1275,0)),Расчет!P1289)</f>
        <v>0</v>
      </c>
      <c r="K1275" s="5">
        <f>J1275*Расчет!E1289</f>
        <v>0</v>
      </c>
      <c r="L1275" s="3">
        <f>IF($O$16=0,0,$M$16*(Расчет!K1289/$O$16))</f>
        <v>0</v>
      </c>
      <c r="O1275" s="3">
        <f>IF(Расчет!P1289=0,Расчет!L1289,0)</f>
        <v>0</v>
      </c>
      <c r="P1275" s="12">
        <f t="shared" si="154"/>
        <v>0</v>
      </c>
      <c r="Q1275" s="3">
        <f>IF(Расчет!H1289='ФОРМУЛЫ!'!$B$5,'ФОРМУЛЫ!'!A1275,0)</f>
        <v>0</v>
      </c>
      <c r="R1275" s="3">
        <f>IF(Расчет!H1289='ФОРМУЛЫ!'!$B$4,'ФОРМУЛЫ!'!A1275,0)</f>
        <v>0</v>
      </c>
      <c r="S1275" s="3">
        <f>IF(Расчет!H1289='ФОРМУЛЫ!'!$B$6,'ФОРМУЛЫ!'!A1275,0)</f>
        <v>0</v>
      </c>
      <c r="T1275" s="5">
        <f>ROUND((IF(Расчет!R1289='ФОРМУЛЫ!'!$E$3,(A1275-A1275/1.18),IF(Расчет!R1289='ФОРМУЛЫ!'!$E$4,0,IF(Расчет!R1289='ФОРМУЛЫ!'!$E$5,(A1275-A1275/1.1),X))))*Расчет!E1289,2)</f>
        <v>0</v>
      </c>
      <c r="U1275" s="3">
        <f>ROUND((IF(Расчет!R1289='ФОРМУЛЫ!'!$E$3,(J1275-J1275/1.18),IF(Расчет!R1289='ФОРМУЛЫ!'!$E$4,0,IF(Расчет!R1289='ФОРМУЛЫ!'!$E$5,(J1275-J1275/1.1),X))))*Расчет!E1289,2)</f>
        <v>0</v>
      </c>
      <c r="V1275" s="3">
        <f>ROUND((J1275-J1275/1.18)*Расчет!E1289,2)</f>
        <v>0</v>
      </c>
      <c r="W1275" s="3">
        <f>ROUND(A1275*Расчет!E1289*0.21/365,2)</f>
        <v>0</v>
      </c>
      <c r="X1275" s="3">
        <f t="shared" si="155"/>
        <v>0</v>
      </c>
      <c r="Y1275" s="3">
        <f>IF(($Q$2-Расчет!X1289)&gt;0,($Q$2-Расчет!X1289),0)</f>
        <v>0</v>
      </c>
      <c r="Z1275" s="3">
        <f t="shared" si="156"/>
        <v>0</v>
      </c>
      <c r="AA1275" s="3">
        <f>IF(IF(Y1275&gt;0,$Q$3-$Q$2,$Q$3-Расчет!X1289)&gt;0,IF(Y1275&gt;0,$Q$3-$Q$2,$Q$3-Расчет!X1289),0)</f>
        <v>0</v>
      </c>
      <c r="AB1275" s="3">
        <f t="shared" si="157"/>
        <v>0</v>
      </c>
      <c r="AC1275" s="3">
        <f>IF(IF(AA1275&gt;0,$Q$4-$Q$3,$Q$4-Расчет!X1289)&gt;0,IF(AA1275&gt;0,$Q$4-$Q$3,$Q$4-Расчет!X1289),0)</f>
        <v>0</v>
      </c>
      <c r="AD1275" s="3">
        <f t="shared" si="158"/>
        <v>0</v>
      </c>
      <c r="AE1275" s="3">
        <f>IF(IF(AC1275&gt;0,$Q$5-$Q$4,$Q$5-Расчет!X1289)&gt;0,IF(AC1275&gt;0,$Q$5-$Q$4,$Q$5-Расчет!X1289),0)</f>
        <v>0</v>
      </c>
      <c r="AF1275" s="3">
        <f t="shared" si="159"/>
        <v>0</v>
      </c>
      <c r="AG1275" s="3">
        <f>IF(IF(AE1275&gt;0,$Q$6-$Q$5,$Q$6-Расчет!X1289)&gt;0,IF(AE1275&gt;0,$Q$6-$Q$5,$Q$6-Расчет!X1289),0)</f>
        <v>0</v>
      </c>
      <c r="AH1275" s="3">
        <f t="shared" si="160"/>
        <v>0</v>
      </c>
    </row>
    <row r="1276" spans="1:34" x14ac:dyDescent="0.25">
      <c r="A1276" s="3">
        <f>IF(Расчет!H1290='ФОРМУЛЫ!'!$B$4,Расчет!G1290*Расчет!$N$28,IF(Расчет!H1290='ФОРМУЛЫ!'!$B$5,Расчет!G1290,IF(Расчет!H1290='ФОРМУЛЫ!'!$B$6,Расчет!G1290*Расчет!$O$28,0)))</f>
        <v>0</v>
      </c>
      <c r="B1276" s="3">
        <f>A1276*Расчет!E1290</f>
        <v>0</v>
      </c>
      <c r="C1276" s="3">
        <f>IF(Расчет!J1290='ФОРМУЛЫ!'!$B$3,Расчет!G1290*Расчет!I1290/100,IF(Расчет!J1290='ФОРМУЛЫ!'!$B$4,Расчет!I1290*Расчет!$N$28,IF(Расчет!J1290='ФОРМУЛЫ!'!$B$5,Расчет!I1290,IF(Расчет!J1290='ФОРМУЛЫ!'!$B$6,Расчет!I1290*Расчет!$O$28,0))))</f>
        <v>0</v>
      </c>
      <c r="D1276" s="3">
        <f>C1276*Расчет!E1290</f>
        <v>0</v>
      </c>
      <c r="E1276" s="3">
        <f t="shared" si="153"/>
        <v>0</v>
      </c>
      <c r="F1276" s="3">
        <f>E1276*Расчет!E1290</f>
        <v>0</v>
      </c>
      <c r="G1276" s="3">
        <f>IF(Расчет!M1290="",'ФОРМУЛЫ!'!E1276*(100+Расчет!$M$28)/100,'ФОРМУЛЫ!'!E1276*(100+Расчет!M1290)/100)</f>
        <v>0</v>
      </c>
      <c r="H1276" s="7">
        <f>IF(Расчет!M1290="",ROUND(Расчет!K1290*(1+Расчет!$M$28/100),0),ROUND(Расчет!K1290*(1+Расчет!M1290/100),0))</f>
        <v>0</v>
      </c>
      <c r="I1276" s="7">
        <f>IF(Расчет!M1290="",(Расчет!$M$28+100)/100,(Расчет!M1290+100)/100)</f>
        <v>1.2</v>
      </c>
      <c r="J1276" s="5">
        <f>IF(Расчет!P1290="",IF($O$16=0,'ФОРМУЛЫ!'!H1276,ROUND(Расчет!K1290*'ФОРМУЛЫ!'!I1276+L1276,0)),Расчет!P1290)</f>
        <v>0</v>
      </c>
      <c r="K1276" s="5">
        <f>J1276*Расчет!E1290</f>
        <v>0</v>
      </c>
      <c r="L1276" s="3">
        <f>IF($O$16=0,0,$M$16*(Расчет!K1290/$O$16))</f>
        <v>0</v>
      </c>
      <c r="O1276" s="3">
        <f>IF(Расчет!P1290=0,Расчет!L1290,0)</f>
        <v>0</v>
      </c>
      <c r="P1276" s="12">
        <f t="shared" si="154"/>
        <v>0</v>
      </c>
      <c r="Q1276" s="3">
        <f>IF(Расчет!H1290='ФОРМУЛЫ!'!$B$5,'ФОРМУЛЫ!'!A1276,0)</f>
        <v>0</v>
      </c>
      <c r="R1276" s="3">
        <f>IF(Расчет!H1290='ФОРМУЛЫ!'!$B$4,'ФОРМУЛЫ!'!A1276,0)</f>
        <v>0</v>
      </c>
      <c r="S1276" s="3">
        <f>IF(Расчет!H1290='ФОРМУЛЫ!'!$B$6,'ФОРМУЛЫ!'!A1276,0)</f>
        <v>0</v>
      </c>
      <c r="T1276" s="5">
        <f>ROUND((IF(Расчет!R1290='ФОРМУЛЫ!'!$E$3,(A1276-A1276/1.18),IF(Расчет!R1290='ФОРМУЛЫ!'!$E$4,0,IF(Расчет!R1290='ФОРМУЛЫ!'!$E$5,(A1276-A1276/1.1),X))))*Расчет!E1290,2)</f>
        <v>0</v>
      </c>
      <c r="U1276" s="3">
        <f>ROUND((IF(Расчет!R1290='ФОРМУЛЫ!'!$E$3,(J1276-J1276/1.18),IF(Расчет!R1290='ФОРМУЛЫ!'!$E$4,0,IF(Расчет!R1290='ФОРМУЛЫ!'!$E$5,(J1276-J1276/1.1),X))))*Расчет!E1290,2)</f>
        <v>0</v>
      </c>
      <c r="V1276" s="3">
        <f>ROUND((J1276-J1276/1.18)*Расчет!E1290,2)</f>
        <v>0</v>
      </c>
      <c r="W1276" s="3">
        <f>ROUND(A1276*Расчет!E1290*0.21/365,2)</f>
        <v>0</v>
      </c>
      <c r="X1276" s="3">
        <f t="shared" si="155"/>
        <v>0</v>
      </c>
      <c r="Y1276" s="3">
        <f>IF(($Q$2-Расчет!X1290)&gt;0,($Q$2-Расчет!X1290),0)</f>
        <v>0</v>
      </c>
      <c r="Z1276" s="3">
        <f t="shared" si="156"/>
        <v>0</v>
      </c>
      <c r="AA1276" s="3">
        <f>IF(IF(Y1276&gt;0,$Q$3-$Q$2,$Q$3-Расчет!X1290)&gt;0,IF(Y1276&gt;0,$Q$3-$Q$2,$Q$3-Расчет!X1290),0)</f>
        <v>0</v>
      </c>
      <c r="AB1276" s="3">
        <f t="shared" si="157"/>
        <v>0</v>
      </c>
      <c r="AC1276" s="3">
        <f>IF(IF(AA1276&gt;0,$Q$4-$Q$3,$Q$4-Расчет!X1290)&gt;0,IF(AA1276&gt;0,$Q$4-$Q$3,$Q$4-Расчет!X1290),0)</f>
        <v>0</v>
      </c>
      <c r="AD1276" s="3">
        <f t="shared" si="158"/>
        <v>0</v>
      </c>
      <c r="AE1276" s="3">
        <f>IF(IF(AC1276&gt;0,$Q$5-$Q$4,$Q$5-Расчет!X1290)&gt;0,IF(AC1276&gt;0,$Q$5-$Q$4,$Q$5-Расчет!X1290),0)</f>
        <v>0</v>
      </c>
      <c r="AF1276" s="3">
        <f t="shared" si="159"/>
        <v>0</v>
      </c>
      <c r="AG1276" s="3">
        <f>IF(IF(AE1276&gt;0,$Q$6-$Q$5,$Q$6-Расчет!X1290)&gt;0,IF(AE1276&gt;0,$Q$6-$Q$5,$Q$6-Расчет!X1290),0)</f>
        <v>0</v>
      </c>
      <c r="AH1276" s="3">
        <f t="shared" si="160"/>
        <v>0</v>
      </c>
    </row>
    <row r="1277" spans="1:34" x14ac:dyDescent="0.25">
      <c r="A1277" s="3">
        <f>IF(Расчет!H1291='ФОРМУЛЫ!'!$B$4,Расчет!G1291*Расчет!$N$28,IF(Расчет!H1291='ФОРМУЛЫ!'!$B$5,Расчет!G1291,IF(Расчет!H1291='ФОРМУЛЫ!'!$B$6,Расчет!G1291*Расчет!$O$28,0)))</f>
        <v>0</v>
      </c>
      <c r="B1277" s="3">
        <f>A1277*Расчет!E1291</f>
        <v>0</v>
      </c>
      <c r="C1277" s="3">
        <f>IF(Расчет!J1291='ФОРМУЛЫ!'!$B$3,Расчет!G1291*Расчет!I1291/100,IF(Расчет!J1291='ФОРМУЛЫ!'!$B$4,Расчет!I1291*Расчет!$N$28,IF(Расчет!J1291='ФОРМУЛЫ!'!$B$5,Расчет!I1291,IF(Расчет!J1291='ФОРМУЛЫ!'!$B$6,Расчет!I1291*Расчет!$O$28,0))))</f>
        <v>0</v>
      </c>
      <c r="D1277" s="3">
        <f>C1277*Расчет!E1291</f>
        <v>0</v>
      </c>
      <c r="E1277" s="3">
        <f t="shared" si="153"/>
        <v>0</v>
      </c>
      <c r="F1277" s="3">
        <f>E1277*Расчет!E1291</f>
        <v>0</v>
      </c>
      <c r="G1277" s="3">
        <f>IF(Расчет!M1291="",'ФОРМУЛЫ!'!E1277*(100+Расчет!$M$28)/100,'ФОРМУЛЫ!'!E1277*(100+Расчет!M1291)/100)</f>
        <v>0</v>
      </c>
      <c r="H1277" s="7">
        <f>IF(Расчет!M1291="",ROUND(Расчет!K1291*(1+Расчет!$M$28/100),0),ROUND(Расчет!K1291*(1+Расчет!M1291/100),0))</f>
        <v>0</v>
      </c>
      <c r="I1277" s="7">
        <f>IF(Расчет!M1291="",(Расчет!$M$28+100)/100,(Расчет!M1291+100)/100)</f>
        <v>1.2</v>
      </c>
      <c r="J1277" s="5">
        <f>IF(Расчет!P1291="",IF($O$16=0,'ФОРМУЛЫ!'!H1277,ROUND(Расчет!K1291*'ФОРМУЛЫ!'!I1277+L1277,0)),Расчет!P1291)</f>
        <v>0</v>
      </c>
      <c r="K1277" s="5">
        <f>J1277*Расчет!E1291</f>
        <v>0</v>
      </c>
      <c r="L1277" s="3">
        <f>IF($O$16=0,0,$M$16*(Расчет!K1291/$O$16))</f>
        <v>0</v>
      </c>
      <c r="O1277" s="3">
        <f>IF(Расчет!P1291=0,Расчет!L1291,0)</f>
        <v>0</v>
      </c>
      <c r="P1277" s="12">
        <f t="shared" si="154"/>
        <v>0</v>
      </c>
      <c r="Q1277" s="3">
        <f>IF(Расчет!H1291='ФОРМУЛЫ!'!$B$5,'ФОРМУЛЫ!'!A1277,0)</f>
        <v>0</v>
      </c>
      <c r="R1277" s="3">
        <f>IF(Расчет!H1291='ФОРМУЛЫ!'!$B$4,'ФОРМУЛЫ!'!A1277,0)</f>
        <v>0</v>
      </c>
      <c r="S1277" s="3">
        <f>IF(Расчет!H1291='ФОРМУЛЫ!'!$B$6,'ФОРМУЛЫ!'!A1277,0)</f>
        <v>0</v>
      </c>
      <c r="T1277" s="5">
        <f>ROUND((IF(Расчет!R1291='ФОРМУЛЫ!'!$E$3,(A1277-A1277/1.18),IF(Расчет!R1291='ФОРМУЛЫ!'!$E$4,0,IF(Расчет!R1291='ФОРМУЛЫ!'!$E$5,(A1277-A1277/1.1),X))))*Расчет!E1291,2)</f>
        <v>0</v>
      </c>
      <c r="U1277" s="3">
        <f>ROUND((IF(Расчет!R1291='ФОРМУЛЫ!'!$E$3,(J1277-J1277/1.18),IF(Расчет!R1291='ФОРМУЛЫ!'!$E$4,0,IF(Расчет!R1291='ФОРМУЛЫ!'!$E$5,(J1277-J1277/1.1),X))))*Расчет!E1291,2)</f>
        <v>0</v>
      </c>
      <c r="V1277" s="3">
        <f>ROUND((J1277-J1277/1.18)*Расчет!E1291,2)</f>
        <v>0</v>
      </c>
      <c r="W1277" s="3">
        <f>ROUND(A1277*Расчет!E1291*0.21/365,2)</f>
        <v>0</v>
      </c>
      <c r="X1277" s="3">
        <f t="shared" si="155"/>
        <v>0</v>
      </c>
      <c r="Y1277" s="3">
        <f>IF(($Q$2-Расчет!X1291)&gt;0,($Q$2-Расчет!X1291),0)</f>
        <v>0</v>
      </c>
      <c r="Z1277" s="3">
        <f t="shared" si="156"/>
        <v>0</v>
      </c>
      <c r="AA1277" s="3">
        <f>IF(IF(Y1277&gt;0,$Q$3-$Q$2,$Q$3-Расчет!X1291)&gt;0,IF(Y1277&gt;0,$Q$3-$Q$2,$Q$3-Расчет!X1291),0)</f>
        <v>0</v>
      </c>
      <c r="AB1277" s="3">
        <f t="shared" si="157"/>
        <v>0</v>
      </c>
      <c r="AC1277" s="3">
        <f>IF(IF(AA1277&gt;0,$Q$4-$Q$3,$Q$4-Расчет!X1291)&gt;0,IF(AA1277&gt;0,$Q$4-$Q$3,$Q$4-Расчет!X1291),0)</f>
        <v>0</v>
      </c>
      <c r="AD1277" s="3">
        <f t="shared" si="158"/>
        <v>0</v>
      </c>
      <c r="AE1277" s="3">
        <f>IF(IF(AC1277&gt;0,$Q$5-$Q$4,$Q$5-Расчет!X1291)&gt;0,IF(AC1277&gt;0,$Q$5-$Q$4,$Q$5-Расчет!X1291),0)</f>
        <v>0</v>
      </c>
      <c r="AF1277" s="3">
        <f t="shared" si="159"/>
        <v>0</v>
      </c>
      <c r="AG1277" s="3">
        <f>IF(IF(AE1277&gt;0,$Q$6-$Q$5,$Q$6-Расчет!X1291)&gt;0,IF(AE1277&gt;0,$Q$6-$Q$5,$Q$6-Расчет!X1291),0)</f>
        <v>0</v>
      </c>
      <c r="AH1277" s="3">
        <f t="shared" si="160"/>
        <v>0</v>
      </c>
    </row>
    <row r="1278" spans="1:34" x14ac:dyDescent="0.25">
      <c r="A1278" s="3">
        <f>IF(Расчет!H1292='ФОРМУЛЫ!'!$B$4,Расчет!G1292*Расчет!$N$28,IF(Расчет!H1292='ФОРМУЛЫ!'!$B$5,Расчет!G1292,IF(Расчет!H1292='ФОРМУЛЫ!'!$B$6,Расчет!G1292*Расчет!$O$28,0)))</f>
        <v>0</v>
      </c>
      <c r="B1278" s="3">
        <f>A1278*Расчет!E1292</f>
        <v>0</v>
      </c>
      <c r="C1278" s="3">
        <f>IF(Расчет!J1292='ФОРМУЛЫ!'!$B$3,Расчет!G1292*Расчет!I1292/100,IF(Расчет!J1292='ФОРМУЛЫ!'!$B$4,Расчет!I1292*Расчет!$N$28,IF(Расчет!J1292='ФОРМУЛЫ!'!$B$5,Расчет!I1292,IF(Расчет!J1292='ФОРМУЛЫ!'!$B$6,Расчет!I1292*Расчет!$O$28,0))))</f>
        <v>0</v>
      </c>
      <c r="D1278" s="3">
        <f>C1278*Расчет!E1292</f>
        <v>0</v>
      </c>
      <c r="E1278" s="3">
        <f t="shared" si="153"/>
        <v>0</v>
      </c>
      <c r="F1278" s="3">
        <f>E1278*Расчет!E1292</f>
        <v>0</v>
      </c>
      <c r="G1278" s="3">
        <f>IF(Расчет!M1292="",'ФОРМУЛЫ!'!E1278*(100+Расчет!$M$28)/100,'ФОРМУЛЫ!'!E1278*(100+Расчет!M1292)/100)</f>
        <v>0</v>
      </c>
      <c r="H1278" s="7">
        <f>IF(Расчет!M1292="",ROUND(Расчет!K1292*(1+Расчет!$M$28/100),0),ROUND(Расчет!K1292*(1+Расчет!M1292/100),0))</f>
        <v>0</v>
      </c>
      <c r="I1278" s="7">
        <f>IF(Расчет!M1292="",(Расчет!$M$28+100)/100,(Расчет!M1292+100)/100)</f>
        <v>1.2</v>
      </c>
      <c r="J1278" s="5">
        <f>IF(Расчет!P1292="",IF($O$16=0,'ФОРМУЛЫ!'!H1278,ROUND(Расчет!K1292*'ФОРМУЛЫ!'!I1278+L1278,0)),Расчет!P1292)</f>
        <v>0</v>
      </c>
      <c r="K1278" s="5">
        <f>J1278*Расчет!E1292</f>
        <v>0</v>
      </c>
      <c r="L1278" s="3">
        <f>IF($O$16=0,0,$M$16*(Расчет!K1292/$O$16))</f>
        <v>0</v>
      </c>
      <c r="O1278" s="3">
        <f>IF(Расчет!P1292=0,Расчет!L1292,0)</f>
        <v>0</v>
      </c>
      <c r="P1278" s="12">
        <f t="shared" si="154"/>
        <v>0</v>
      </c>
      <c r="Q1278" s="3">
        <f>IF(Расчет!H1292='ФОРМУЛЫ!'!$B$5,'ФОРМУЛЫ!'!A1278,0)</f>
        <v>0</v>
      </c>
      <c r="R1278" s="3">
        <f>IF(Расчет!H1292='ФОРМУЛЫ!'!$B$4,'ФОРМУЛЫ!'!A1278,0)</f>
        <v>0</v>
      </c>
      <c r="S1278" s="3">
        <f>IF(Расчет!H1292='ФОРМУЛЫ!'!$B$6,'ФОРМУЛЫ!'!A1278,0)</f>
        <v>0</v>
      </c>
      <c r="T1278" s="5">
        <f>ROUND((IF(Расчет!R1292='ФОРМУЛЫ!'!$E$3,(A1278-A1278/1.18),IF(Расчет!R1292='ФОРМУЛЫ!'!$E$4,0,IF(Расчет!R1292='ФОРМУЛЫ!'!$E$5,(A1278-A1278/1.1),X))))*Расчет!E1292,2)</f>
        <v>0</v>
      </c>
      <c r="U1278" s="3">
        <f>ROUND((IF(Расчет!R1292='ФОРМУЛЫ!'!$E$3,(J1278-J1278/1.18),IF(Расчет!R1292='ФОРМУЛЫ!'!$E$4,0,IF(Расчет!R1292='ФОРМУЛЫ!'!$E$5,(J1278-J1278/1.1),X))))*Расчет!E1292,2)</f>
        <v>0</v>
      </c>
      <c r="V1278" s="3">
        <f>ROUND((J1278-J1278/1.18)*Расчет!E1292,2)</f>
        <v>0</v>
      </c>
      <c r="W1278" s="3">
        <f>ROUND(A1278*Расчет!E1292*0.21/365,2)</f>
        <v>0</v>
      </c>
      <c r="X1278" s="3">
        <f t="shared" si="155"/>
        <v>0</v>
      </c>
      <c r="Y1278" s="3">
        <f>IF(($Q$2-Расчет!X1292)&gt;0,($Q$2-Расчет!X1292),0)</f>
        <v>0</v>
      </c>
      <c r="Z1278" s="3">
        <f t="shared" si="156"/>
        <v>0</v>
      </c>
      <c r="AA1278" s="3">
        <f>IF(IF(Y1278&gt;0,$Q$3-$Q$2,$Q$3-Расчет!X1292)&gt;0,IF(Y1278&gt;0,$Q$3-$Q$2,$Q$3-Расчет!X1292),0)</f>
        <v>0</v>
      </c>
      <c r="AB1278" s="3">
        <f t="shared" si="157"/>
        <v>0</v>
      </c>
      <c r="AC1278" s="3">
        <f>IF(IF(AA1278&gt;0,$Q$4-$Q$3,$Q$4-Расчет!X1292)&gt;0,IF(AA1278&gt;0,$Q$4-$Q$3,$Q$4-Расчет!X1292),0)</f>
        <v>0</v>
      </c>
      <c r="AD1278" s="3">
        <f t="shared" si="158"/>
        <v>0</v>
      </c>
      <c r="AE1278" s="3">
        <f>IF(IF(AC1278&gt;0,$Q$5-$Q$4,$Q$5-Расчет!X1292)&gt;0,IF(AC1278&gt;0,$Q$5-$Q$4,$Q$5-Расчет!X1292),0)</f>
        <v>0</v>
      </c>
      <c r="AF1278" s="3">
        <f t="shared" si="159"/>
        <v>0</v>
      </c>
      <c r="AG1278" s="3">
        <f>IF(IF(AE1278&gt;0,$Q$6-$Q$5,$Q$6-Расчет!X1292)&gt;0,IF(AE1278&gt;0,$Q$6-$Q$5,$Q$6-Расчет!X1292),0)</f>
        <v>0</v>
      </c>
      <c r="AH1278" s="3">
        <f t="shared" si="160"/>
        <v>0</v>
      </c>
    </row>
    <row r="1279" spans="1:34" x14ac:dyDescent="0.25">
      <c r="A1279" s="3">
        <f>IF(Расчет!H1293='ФОРМУЛЫ!'!$B$4,Расчет!G1293*Расчет!$N$28,IF(Расчет!H1293='ФОРМУЛЫ!'!$B$5,Расчет!G1293,IF(Расчет!H1293='ФОРМУЛЫ!'!$B$6,Расчет!G1293*Расчет!$O$28,0)))</f>
        <v>0</v>
      </c>
      <c r="B1279" s="3">
        <f>A1279*Расчет!E1293</f>
        <v>0</v>
      </c>
      <c r="C1279" s="3">
        <f>IF(Расчет!J1293='ФОРМУЛЫ!'!$B$3,Расчет!G1293*Расчет!I1293/100,IF(Расчет!J1293='ФОРМУЛЫ!'!$B$4,Расчет!I1293*Расчет!$N$28,IF(Расчет!J1293='ФОРМУЛЫ!'!$B$5,Расчет!I1293,IF(Расчет!J1293='ФОРМУЛЫ!'!$B$6,Расчет!I1293*Расчет!$O$28,0))))</f>
        <v>0</v>
      </c>
      <c r="D1279" s="3">
        <f>C1279*Расчет!E1293</f>
        <v>0</v>
      </c>
      <c r="E1279" s="3">
        <f t="shared" si="153"/>
        <v>0</v>
      </c>
      <c r="F1279" s="3">
        <f>E1279*Расчет!E1293</f>
        <v>0</v>
      </c>
      <c r="G1279" s="3">
        <f>IF(Расчет!M1293="",'ФОРМУЛЫ!'!E1279*(100+Расчет!$M$28)/100,'ФОРМУЛЫ!'!E1279*(100+Расчет!M1293)/100)</f>
        <v>0</v>
      </c>
      <c r="H1279" s="7">
        <f>IF(Расчет!M1293="",ROUND(Расчет!K1293*(1+Расчет!$M$28/100),0),ROUND(Расчет!K1293*(1+Расчет!M1293/100),0))</f>
        <v>0</v>
      </c>
      <c r="I1279" s="7">
        <f>IF(Расчет!M1293="",(Расчет!$M$28+100)/100,(Расчет!M1293+100)/100)</f>
        <v>1.2</v>
      </c>
      <c r="J1279" s="5">
        <f>IF(Расчет!P1293="",IF($O$16=0,'ФОРМУЛЫ!'!H1279,ROUND(Расчет!K1293*'ФОРМУЛЫ!'!I1279+L1279,0)),Расчет!P1293)</f>
        <v>0</v>
      </c>
      <c r="K1279" s="5">
        <f>J1279*Расчет!E1293</f>
        <v>0</v>
      </c>
      <c r="L1279" s="3">
        <f>IF($O$16=0,0,$M$16*(Расчет!K1293/$O$16))</f>
        <v>0</v>
      </c>
      <c r="O1279" s="3">
        <f>IF(Расчет!P1293=0,Расчет!L1293,0)</f>
        <v>0</v>
      </c>
      <c r="P1279" s="12">
        <f t="shared" si="154"/>
        <v>0</v>
      </c>
      <c r="Q1279" s="3">
        <f>IF(Расчет!H1293='ФОРМУЛЫ!'!$B$5,'ФОРМУЛЫ!'!A1279,0)</f>
        <v>0</v>
      </c>
      <c r="R1279" s="3">
        <f>IF(Расчет!H1293='ФОРМУЛЫ!'!$B$4,'ФОРМУЛЫ!'!A1279,0)</f>
        <v>0</v>
      </c>
      <c r="S1279" s="3">
        <f>IF(Расчет!H1293='ФОРМУЛЫ!'!$B$6,'ФОРМУЛЫ!'!A1279,0)</f>
        <v>0</v>
      </c>
      <c r="T1279" s="5">
        <f>ROUND((IF(Расчет!R1293='ФОРМУЛЫ!'!$E$3,(A1279-A1279/1.18),IF(Расчет!R1293='ФОРМУЛЫ!'!$E$4,0,IF(Расчет!R1293='ФОРМУЛЫ!'!$E$5,(A1279-A1279/1.1),X))))*Расчет!E1293,2)</f>
        <v>0</v>
      </c>
      <c r="U1279" s="3">
        <f>ROUND((IF(Расчет!R1293='ФОРМУЛЫ!'!$E$3,(J1279-J1279/1.18),IF(Расчет!R1293='ФОРМУЛЫ!'!$E$4,0,IF(Расчет!R1293='ФОРМУЛЫ!'!$E$5,(J1279-J1279/1.1),X))))*Расчет!E1293,2)</f>
        <v>0</v>
      </c>
      <c r="V1279" s="3">
        <f>ROUND((J1279-J1279/1.18)*Расчет!E1293,2)</f>
        <v>0</v>
      </c>
      <c r="W1279" s="3">
        <f>ROUND(A1279*Расчет!E1293*0.21/365,2)</f>
        <v>0</v>
      </c>
      <c r="X1279" s="3">
        <f t="shared" si="155"/>
        <v>0</v>
      </c>
      <c r="Y1279" s="3">
        <f>IF(($Q$2-Расчет!X1293)&gt;0,($Q$2-Расчет!X1293),0)</f>
        <v>0</v>
      </c>
      <c r="Z1279" s="3">
        <f t="shared" si="156"/>
        <v>0</v>
      </c>
      <c r="AA1279" s="3">
        <f>IF(IF(Y1279&gt;0,$Q$3-$Q$2,$Q$3-Расчет!X1293)&gt;0,IF(Y1279&gt;0,$Q$3-$Q$2,$Q$3-Расчет!X1293),0)</f>
        <v>0</v>
      </c>
      <c r="AB1279" s="3">
        <f t="shared" si="157"/>
        <v>0</v>
      </c>
      <c r="AC1279" s="3">
        <f>IF(IF(AA1279&gt;0,$Q$4-$Q$3,$Q$4-Расчет!X1293)&gt;0,IF(AA1279&gt;0,$Q$4-$Q$3,$Q$4-Расчет!X1293),0)</f>
        <v>0</v>
      </c>
      <c r="AD1279" s="3">
        <f t="shared" si="158"/>
        <v>0</v>
      </c>
      <c r="AE1279" s="3">
        <f>IF(IF(AC1279&gt;0,$Q$5-$Q$4,$Q$5-Расчет!X1293)&gt;0,IF(AC1279&gt;0,$Q$5-$Q$4,$Q$5-Расчет!X1293),0)</f>
        <v>0</v>
      </c>
      <c r="AF1279" s="3">
        <f t="shared" si="159"/>
        <v>0</v>
      </c>
      <c r="AG1279" s="3">
        <f>IF(IF(AE1279&gt;0,$Q$6-$Q$5,$Q$6-Расчет!X1293)&gt;0,IF(AE1279&gt;0,$Q$6-$Q$5,$Q$6-Расчет!X1293),0)</f>
        <v>0</v>
      </c>
      <c r="AH1279" s="3">
        <f t="shared" si="160"/>
        <v>0</v>
      </c>
    </row>
    <row r="1280" spans="1:34" x14ac:dyDescent="0.25">
      <c r="A1280" s="3">
        <f>IF(Расчет!H1294='ФОРМУЛЫ!'!$B$4,Расчет!G1294*Расчет!$N$28,IF(Расчет!H1294='ФОРМУЛЫ!'!$B$5,Расчет!G1294,IF(Расчет!H1294='ФОРМУЛЫ!'!$B$6,Расчет!G1294*Расчет!$O$28,0)))</f>
        <v>0</v>
      </c>
      <c r="B1280" s="3">
        <f>A1280*Расчет!E1294</f>
        <v>0</v>
      </c>
      <c r="C1280" s="3">
        <f>IF(Расчет!J1294='ФОРМУЛЫ!'!$B$3,Расчет!G1294*Расчет!I1294/100,IF(Расчет!J1294='ФОРМУЛЫ!'!$B$4,Расчет!I1294*Расчет!$N$28,IF(Расчет!J1294='ФОРМУЛЫ!'!$B$5,Расчет!I1294,IF(Расчет!J1294='ФОРМУЛЫ!'!$B$6,Расчет!I1294*Расчет!$O$28,0))))</f>
        <v>0</v>
      </c>
      <c r="D1280" s="3">
        <f>C1280*Расчет!E1294</f>
        <v>0</v>
      </c>
      <c r="E1280" s="3">
        <f t="shared" si="153"/>
        <v>0</v>
      </c>
      <c r="F1280" s="3">
        <f>E1280*Расчет!E1294</f>
        <v>0</v>
      </c>
      <c r="G1280" s="3">
        <f>IF(Расчет!M1294="",'ФОРМУЛЫ!'!E1280*(100+Расчет!$M$28)/100,'ФОРМУЛЫ!'!E1280*(100+Расчет!M1294)/100)</f>
        <v>0</v>
      </c>
      <c r="H1280" s="7">
        <f>IF(Расчет!M1294="",ROUND(Расчет!K1294*(1+Расчет!$M$28/100),0),ROUND(Расчет!K1294*(1+Расчет!M1294/100),0))</f>
        <v>0</v>
      </c>
      <c r="I1280" s="7">
        <f>IF(Расчет!M1294="",(Расчет!$M$28+100)/100,(Расчет!M1294+100)/100)</f>
        <v>1.2</v>
      </c>
      <c r="J1280" s="5">
        <f>IF(Расчет!P1294="",IF($O$16=0,'ФОРМУЛЫ!'!H1280,ROUND(Расчет!K1294*'ФОРМУЛЫ!'!I1280+L1280,0)),Расчет!P1294)</f>
        <v>0</v>
      </c>
      <c r="K1280" s="5">
        <f>J1280*Расчет!E1294</f>
        <v>0</v>
      </c>
      <c r="L1280" s="3">
        <f>IF($O$16=0,0,$M$16*(Расчет!K1294/$O$16))</f>
        <v>0</v>
      </c>
      <c r="O1280" s="3">
        <f>IF(Расчет!P1294=0,Расчет!L1294,0)</f>
        <v>0</v>
      </c>
      <c r="P1280" s="12">
        <f t="shared" si="154"/>
        <v>0</v>
      </c>
      <c r="Q1280" s="3">
        <f>IF(Расчет!H1294='ФОРМУЛЫ!'!$B$5,'ФОРМУЛЫ!'!A1280,0)</f>
        <v>0</v>
      </c>
      <c r="R1280" s="3">
        <f>IF(Расчет!H1294='ФОРМУЛЫ!'!$B$4,'ФОРМУЛЫ!'!A1280,0)</f>
        <v>0</v>
      </c>
      <c r="S1280" s="3">
        <f>IF(Расчет!H1294='ФОРМУЛЫ!'!$B$6,'ФОРМУЛЫ!'!A1280,0)</f>
        <v>0</v>
      </c>
      <c r="T1280" s="5">
        <f>ROUND((IF(Расчет!R1294='ФОРМУЛЫ!'!$E$3,(A1280-A1280/1.18),IF(Расчет!R1294='ФОРМУЛЫ!'!$E$4,0,IF(Расчет!R1294='ФОРМУЛЫ!'!$E$5,(A1280-A1280/1.1),X))))*Расчет!E1294,2)</f>
        <v>0</v>
      </c>
      <c r="U1280" s="3">
        <f>ROUND((IF(Расчет!R1294='ФОРМУЛЫ!'!$E$3,(J1280-J1280/1.18),IF(Расчет!R1294='ФОРМУЛЫ!'!$E$4,0,IF(Расчет!R1294='ФОРМУЛЫ!'!$E$5,(J1280-J1280/1.1),X))))*Расчет!E1294,2)</f>
        <v>0</v>
      </c>
      <c r="V1280" s="3">
        <f>ROUND((J1280-J1280/1.18)*Расчет!E1294,2)</f>
        <v>0</v>
      </c>
      <c r="W1280" s="3">
        <f>ROUND(A1280*Расчет!E1294*0.21/365,2)</f>
        <v>0</v>
      </c>
      <c r="X1280" s="3">
        <f t="shared" si="155"/>
        <v>0</v>
      </c>
      <c r="Y1280" s="3">
        <f>IF(($Q$2-Расчет!X1294)&gt;0,($Q$2-Расчет!X1294),0)</f>
        <v>0</v>
      </c>
      <c r="Z1280" s="3">
        <f t="shared" si="156"/>
        <v>0</v>
      </c>
      <c r="AA1280" s="3">
        <f>IF(IF(Y1280&gt;0,$Q$3-$Q$2,$Q$3-Расчет!X1294)&gt;0,IF(Y1280&gt;0,$Q$3-$Q$2,$Q$3-Расчет!X1294),0)</f>
        <v>0</v>
      </c>
      <c r="AB1280" s="3">
        <f t="shared" si="157"/>
        <v>0</v>
      </c>
      <c r="AC1280" s="3">
        <f>IF(IF(AA1280&gt;0,$Q$4-$Q$3,$Q$4-Расчет!X1294)&gt;0,IF(AA1280&gt;0,$Q$4-$Q$3,$Q$4-Расчет!X1294),0)</f>
        <v>0</v>
      </c>
      <c r="AD1280" s="3">
        <f t="shared" si="158"/>
        <v>0</v>
      </c>
      <c r="AE1280" s="3">
        <f>IF(IF(AC1280&gt;0,$Q$5-$Q$4,$Q$5-Расчет!X1294)&gt;0,IF(AC1280&gt;0,$Q$5-$Q$4,$Q$5-Расчет!X1294),0)</f>
        <v>0</v>
      </c>
      <c r="AF1280" s="3">
        <f t="shared" si="159"/>
        <v>0</v>
      </c>
      <c r="AG1280" s="3">
        <f>IF(IF(AE1280&gt;0,$Q$6-$Q$5,$Q$6-Расчет!X1294)&gt;0,IF(AE1280&gt;0,$Q$6-$Q$5,$Q$6-Расчет!X1294),0)</f>
        <v>0</v>
      </c>
      <c r="AH1280" s="3">
        <f t="shared" si="160"/>
        <v>0</v>
      </c>
    </row>
    <row r="1281" spans="1:34" x14ac:dyDescent="0.25">
      <c r="A1281" s="3">
        <f>IF(Расчет!H1295='ФОРМУЛЫ!'!$B$4,Расчет!G1295*Расчет!$N$28,IF(Расчет!H1295='ФОРМУЛЫ!'!$B$5,Расчет!G1295,IF(Расчет!H1295='ФОРМУЛЫ!'!$B$6,Расчет!G1295*Расчет!$O$28,0)))</f>
        <v>0</v>
      </c>
      <c r="B1281" s="3">
        <f>A1281*Расчет!E1295</f>
        <v>0</v>
      </c>
      <c r="C1281" s="3">
        <f>IF(Расчет!J1295='ФОРМУЛЫ!'!$B$3,Расчет!G1295*Расчет!I1295/100,IF(Расчет!J1295='ФОРМУЛЫ!'!$B$4,Расчет!I1295*Расчет!$N$28,IF(Расчет!J1295='ФОРМУЛЫ!'!$B$5,Расчет!I1295,IF(Расчет!J1295='ФОРМУЛЫ!'!$B$6,Расчет!I1295*Расчет!$O$28,0))))</f>
        <v>0</v>
      </c>
      <c r="D1281" s="3">
        <f>C1281*Расчет!E1295</f>
        <v>0</v>
      </c>
      <c r="E1281" s="3">
        <f t="shared" si="153"/>
        <v>0</v>
      </c>
      <c r="F1281" s="3">
        <f>E1281*Расчет!E1295</f>
        <v>0</v>
      </c>
      <c r="G1281" s="3">
        <f>IF(Расчет!M1295="",'ФОРМУЛЫ!'!E1281*(100+Расчет!$M$28)/100,'ФОРМУЛЫ!'!E1281*(100+Расчет!M1295)/100)</f>
        <v>0</v>
      </c>
      <c r="H1281" s="7">
        <f>IF(Расчет!M1295="",ROUND(Расчет!K1295*(1+Расчет!$M$28/100),0),ROUND(Расчет!K1295*(1+Расчет!M1295/100),0))</f>
        <v>0</v>
      </c>
      <c r="I1281" s="7">
        <f>IF(Расчет!M1295="",(Расчет!$M$28+100)/100,(Расчет!M1295+100)/100)</f>
        <v>1.2</v>
      </c>
      <c r="J1281" s="5">
        <f>IF(Расчет!P1295="",IF($O$16=0,'ФОРМУЛЫ!'!H1281,ROUND(Расчет!K1295*'ФОРМУЛЫ!'!I1281+L1281,0)),Расчет!P1295)</f>
        <v>0</v>
      </c>
      <c r="K1281" s="5">
        <f>J1281*Расчет!E1295</f>
        <v>0</v>
      </c>
      <c r="L1281" s="3">
        <f>IF($O$16=0,0,$M$16*(Расчет!K1295/$O$16))</f>
        <v>0</v>
      </c>
      <c r="O1281" s="3">
        <f>IF(Расчет!P1295=0,Расчет!L1295,0)</f>
        <v>0</v>
      </c>
      <c r="P1281" s="12">
        <f t="shared" si="154"/>
        <v>0</v>
      </c>
      <c r="Q1281" s="3">
        <f>IF(Расчет!H1295='ФОРМУЛЫ!'!$B$5,'ФОРМУЛЫ!'!A1281,0)</f>
        <v>0</v>
      </c>
      <c r="R1281" s="3">
        <f>IF(Расчет!H1295='ФОРМУЛЫ!'!$B$4,'ФОРМУЛЫ!'!A1281,0)</f>
        <v>0</v>
      </c>
      <c r="S1281" s="3">
        <f>IF(Расчет!H1295='ФОРМУЛЫ!'!$B$6,'ФОРМУЛЫ!'!A1281,0)</f>
        <v>0</v>
      </c>
      <c r="T1281" s="5">
        <f>ROUND((IF(Расчет!R1295='ФОРМУЛЫ!'!$E$3,(A1281-A1281/1.18),IF(Расчет!R1295='ФОРМУЛЫ!'!$E$4,0,IF(Расчет!R1295='ФОРМУЛЫ!'!$E$5,(A1281-A1281/1.1),X))))*Расчет!E1295,2)</f>
        <v>0</v>
      </c>
      <c r="U1281" s="3">
        <f>ROUND((IF(Расчет!R1295='ФОРМУЛЫ!'!$E$3,(J1281-J1281/1.18),IF(Расчет!R1295='ФОРМУЛЫ!'!$E$4,0,IF(Расчет!R1295='ФОРМУЛЫ!'!$E$5,(J1281-J1281/1.1),X))))*Расчет!E1295,2)</f>
        <v>0</v>
      </c>
      <c r="V1281" s="3">
        <f>ROUND((J1281-J1281/1.18)*Расчет!E1295,2)</f>
        <v>0</v>
      </c>
      <c r="W1281" s="3">
        <f>ROUND(A1281*Расчет!E1295*0.21/365,2)</f>
        <v>0</v>
      </c>
      <c r="X1281" s="3">
        <f t="shared" si="155"/>
        <v>0</v>
      </c>
      <c r="Y1281" s="3">
        <f>IF(($Q$2-Расчет!X1295)&gt;0,($Q$2-Расчет!X1295),0)</f>
        <v>0</v>
      </c>
      <c r="Z1281" s="3">
        <f t="shared" si="156"/>
        <v>0</v>
      </c>
      <c r="AA1281" s="3">
        <f>IF(IF(Y1281&gt;0,$Q$3-$Q$2,$Q$3-Расчет!X1295)&gt;0,IF(Y1281&gt;0,$Q$3-$Q$2,$Q$3-Расчет!X1295),0)</f>
        <v>0</v>
      </c>
      <c r="AB1281" s="3">
        <f t="shared" si="157"/>
        <v>0</v>
      </c>
      <c r="AC1281" s="3">
        <f>IF(IF(AA1281&gt;0,$Q$4-$Q$3,$Q$4-Расчет!X1295)&gt;0,IF(AA1281&gt;0,$Q$4-$Q$3,$Q$4-Расчет!X1295),0)</f>
        <v>0</v>
      </c>
      <c r="AD1281" s="3">
        <f t="shared" si="158"/>
        <v>0</v>
      </c>
      <c r="AE1281" s="3">
        <f>IF(IF(AC1281&gt;0,$Q$5-$Q$4,$Q$5-Расчет!X1295)&gt;0,IF(AC1281&gt;0,$Q$5-$Q$4,$Q$5-Расчет!X1295),0)</f>
        <v>0</v>
      </c>
      <c r="AF1281" s="3">
        <f t="shared" si="159"/>
        <v>0</v>
      </c>
      <c r="AG1281" s="3">
        <f>IF(IF(AE1281&gt;0,$Q$6-$Q$5,$Q$6-Расчет!X1295)&gt;0,IF(AE1281&gt;0,$Q$6-$Q$5,$Q$6-Расчет!X1295),0)</f>
        <v>0</v>
      </c>
      <c r="AH1281" s="3">
        <f t="shared" si="160"/>
        <v>0</v>
      </c>
    </row>
    <row r="1282" spans="1:34" x14ac:dyDescent="0.25">
      <c r="A1282" s="3">
        <f>IF(Расчет!H1296='ФОРМУЛЫ!'!$B$4,Расчет!G1296*Расчет!$N$28,IF(Расчет!H1296='ФОРМУЛЫ!'!$B$5,Расчет!G1296,IF(Расчет!H1296='ФОРМУЛЫ!'!$B$6,Расчет!G1296*Расчет!$O$28,0)))</f>
        <v>0</v>
      </c>
      <c r="B1282" s="3">
        <f>A1282*Расчет!E1296</f>
        <v>0</v>
      </c>
      <c r="C1282" s="3">
        <f>IF(Расчет!J1296='ФОРМУЛЫ!'!$B$3,Расчет!G1296*Расчет!I1296/100,IF(Расчет!J1296='ФОРМУЛЫ!'!$B$4,Расчет!I1296*Расчет!$N$28,IF(Расчет!J1296='ФОРМУЛЫ!'!$B$5,Расчет!I1296,IF(Расчет!J1296='ФОРМУЛЫ!'!$B$6,Расчет!I1296*Расчет!$O$28,0))))</f>
        <v>0</v>
      </c>
      <c r="D1282" s="3">
        <f>C1282*Расчет!E1296</f>
        <v>0</v>
      </c>
      <c r="E1282" s="3">
        <f t="shared" si="153"/>
        <v>0</v>
      </c>
      <c r="F1282" s="3">
        <f>E1282*Расчет!E1296</f>
        <v>0</v>
      </c>
      <c r="G1282" s="3">
        <f>IF(Расчет!M1296="",'ФОРМУЛЫ!'!E1282*(100+Расчет!$M$28)/100,'ФОРМУЛЫ!'!E1282*(100+Расчет!M1296)/100)</f>
        <v>0</v>
      </c>
      <c r="H1282" s="7">
        <f>IF(Расчет!M1296="",ROUND(Расчет!K1296*(1+Расчет!$M$28/100),0),ROUND(Расчет!K1296*(1+Расчет!M1296/100),0))</f>
        <v>0</v>
      </c>
      <c r="I1282" s="7">
        <f>IF(Расчет!M1296="",(Расчет!$M$28+100)/100,(Расчет!M1296+100)/100)</f>
        <v>1.2</v>
      </c>
      <c r="J1282" s="5">
        <f>IF(Расчет!P1296="",IF($O$16=0,'ФОРМУЛЫ!'!H1282,ROUND(Расчет!K1296*'ФОРМУЛЫ!'!I1282+L1282,0)),Расчет!P1296)</f>
        <v>0</v>
      </c>
      <c r="K1282" s="5">
        <f>J1282*Расчет!E1296</f>
        <v>0</v>
      </c>
      <c r="L1282" s="3">
        <f>IF($O$16=0,0,$M$16*(Расчет!K1296/$O$16))</f>
        <v>0</v>
      </c>
      <c r="O1282" s="3">
        <f>IF(Расчет!P1296=0,Расчет!L1296,0)</f>
        <v>0</v>
      </c>
      <c r="P1282" s="12">
        <f t="shared" si="154"/>
        <v>0</v>
      </c>
      <c r="Q1282" s="3">
        <f>IF(Расчет!H1296='ФОРМУЛЫ!'!$B$5,'ФОРМУЛЫ!'!A1282,0)</f>
        <v>0</v>
      </c>
      <c r="R1282" s="3">
        <f>IF(Расчет!H1296='ФОРМУЛЫ!'!$B$4,'ФОРМУЛЫ!'!A1282,0)</f>
        <v>0</v>
      </c>
      <c r="S1282" s="3">
        <f>IF(Расчет!H1296='ФОРМУЛЫ!'!$B$6,'ФОРМУЛЫ!'!A1282,0)</f>
        <v>0</v>
      </c>
      <c r="T1282" s="5">
        <f>ROUND((IF(Расчет!R1296='ФОРМУЛЫ!'!$E$3,(A1282-A1282/1.18),IF(Расчет!R1296='ФОРМУЛЫ!'!$E$4,0,IF(Расчет!R1296='ФОРМУЛЫ!'!$E$5,(A1282-A1282/1.1),X))))*Расчет!E1296,2)</f>
        <v>0</v>
      </c>
      <c r="U1282" s="3">
        <f>ROUND((IF(Расчет!R1296='ФОРМУЛЫ!'!$E$3,(J1282-J1282/1.18),IF(Расчет!R1296='ФОРМУЛЫ!'!$E$4,0,IF(Расчет!R1296='ФОРМУЛЫ!'!$E$5,(J1282-J1282/1.1),X))))*Расчет!E1296,2)</f>
        <v>0</v>
      </c>
      <c r="V1282" s="3">
        <f>ROUND((J1282-J1282/1.18)*Расчет!E1296,2)</f>
        <v>0</v>
      </c>
      <c r="W1282" s="3">
        <f>ROUND(A1282*Расчет!E1296*0.21/365,2)</f>
        <v>0</v>
      </c>
      <c r="X1282" s="3">
        <f t="shared" si="155"/>
        <v>0</v>
      </c>
      <c r="Y1282" s="3">
        <f>IF(($Q$2-Расчет!X1296)&gt;0,($Q$2-Расчет!X1296),0)</f>
        <v>0</v>
      </c>
      <c r="Z1282" s="3">
        <f t="shared" si="156"/>
        <v>0</v>
      </c>
      <c r="AA1282" s="3">
        <f>IF(IF(Y1282&gt;0,$Q$3-$Q$2,$Q$3-Расчет!X1296)&gt;0,IF(Y1282&gt;0,$Q$3-$Q$2,$Q$3-Расчет!X1296),0)</f>
        <v>0</v>
      </c>
      <c r="AB1282" s="3">
        <f t="shared" si="157"/>
        <v>0</v>
      </c>
      <c r="AC1282" s="3">
        <f>IF(IF(AA1282&gt;0,$Q$4-$Q$3,$Q$4-Расчет!X1296)&gt;0,IF(AA1282&gt;0,$Q$4-$Q$3,$Q$4-Расчет!X1296),0)</f>
        <v>0</v>
      </c>
      <c r="AD1282" s="3">
        <f t="shared" si="158"/>
        <v>0</v>
      </c>
      <c r="AE1282" s="3">
        <f>IF(IF(AC1282&gt;0,$Q$5-$Q$4,$Q$5-Расчет!X1296)&gt;0,IF(AC1282&gt;0,$Q$5-$Q$4,$Q$5-Расчет!X1296),0)</f>
        <v>0</v>
      </c>
      <c r="AF1282" s="3">
        <f t="shared" si="159"/>
        <v>0</v>
      </c>
      <c r="AG1282" s="3">
        <f>IF(IF(AE1282&gt;0,$Q$6-$Q$5,$Q$6-Расчет!X1296)&gt;0,IF(AE1282&gt;0,$Q$6-$Q$5,$Q$6-Расчет!X1296),0)</f>
        <v>0</v>
      </c>
      <c r="AH1282" s="3">
        <f t="shared" si="160"/>
        <v>0</v>
      </c>
    </row>
    <row r="1283" spans="1:34" x14ac:dyDescent="0.25">
      <c r="A1283" s="3">
        <f>IF(Расчет!H1297='ФОРМУЛЫ!'!$B$4,Расчет!G1297*Расчет!$N$28,IF(Расчет!H1297='ФОРМУЛЫ!'!$B$5,Расчет!G1297,IF(Расчет!H1297='ФОРМУЛЫ!'!$B$6,Расчет!G1297*Расчет!$O$28,0)))</f>
        <v>0</v>
      </c>
      <c r="B1283" s="3">
        <f>A1283*Расчет!E1297</f>
        <v>0</v>
      </c>
      <c r="C1283" s="3">
        <f>IF(Расчет!J1297='ФОРМУЛЫ!'!$B$3,Расчет!G1297*Расчет!I1297/100,IF(Расчет!J1297='ФОРМУЛЫ!'!$B$4,Расчет!I1297*Расчет!$N$28,IF(Расчет!J1297='ФОРМУЛЫ!'!$B$5,Расчет!I1297,IF(Расчет!J1297='ФОРМУЛЫ!'!$B$6,Расчет!I1297*Расчет!$O$28,0))))</f>
        <v>0</v>
      </c>
      <c r="D1283" s="3">
        <f>C1283*Расчет!E1297</f>
        <v>0</v>
      </c>
      <c r="E1283" s="3">
        <f t="shared" si="153"/>
        <v>0</v>
      </c>
      <c r="F1283" s="3">
        <f>E1283*Расчет!E1297</f>
        <v>0</v>
      </c>
      <c r="G1283" s="3">
        <f>IF(Расчет!M1297="",'ФОРМУЛЫ!'!E1283*(100+Расчет!$M$28)/100,'ФОРМУЛЫ!'!E1283*(100+Расчет!M1297)/100)</f>
        <v>0</v>
      </c>
      <c r="H1283" s="7">
        <f>IF(Расчет!M1297="",ROUND(Расчет!K1297*(1+Расчет!$M$28/100),0),ROUND(Расчет!K1297*(1+Расчет!M1297/100),0))</f>
        <v>0</v>
      </c>
      <c r="I1283" s="7">
        <f>IF(Расчет!M1297="",(Расчет!$M$28+100)/100,(Расчет!M1297+100)/100)</f>
        <v>1.2</v>
      </c>
      <c r="J1283" s="5">
        <f>IF(Расчет!P1297="",IF($O$16=0,'ФОРМУЛЫ!'!H1283,ROUND(Расчет!K1297*'ФОРМУЛЫ!'!I1283+L1283,0)),Расчет!P1297)</f>
        <v>0</v>
      </c>
      <c r="K1283" s="5">
        <f>J1283*Расчет!E1297</f>
        <v>0</v>
      </c>
      <c r="L1283" s="3">
        <f>IF($O$16=0,0,$M$16*(Расчет!K1297/$O$16))</f>
        <v>0</v>
      </c>
      <c r="O1283" s="3">
        <f>IF(Расчет!P1297=0,Расчет!L1297,0)</f>
        <v>0</v>
      </c>
      <c r="P1283" s="12">
        <f t="shared" si="154"/>
        <v>0</v>
      </c>
      <c r="Q1283" s="3">
        <f>IF(Расчет!H1297='ФОРМУЛЫ!'!$B$5,'ФОРМУЛЫ!'!A1283,0)</f>
        <v>0</v>
      </c>
      <c r="R1283" s="3">
        <f>IF(Расчет!H1297='ФОРМУЛЫ!'!$B$4,'ФОРМУЛЫ!'!A1283,0)</f>
        <v>0</v>
      </c>
      <c r="S1283" s="3">
        <f>IF(Расчет!H1297='ФОРМУЛЫ!'!$B$6,'ФОРМУЛЫ!'!A1283,0)</f>
        <v>0</v>
      </c>
      <c r="T1283" s="5">
        <f>ROUND((IF(Расчет!R1297='ФОРМУЛЫ!'!$E$3,(A1283-A1283/1.18),IF(Расчет!R1297='ФОРМУЛЫ!'!$E$4,0,IF(Расчет!R1297='ФОРМУЛЫ!'!$E$5,(A1283-A1283/1.1),X))))*Расчет!E1297,2)</f>
        <v>0</v>
      </c>
      <c r="U1283" s="3">
        <f>ROUND((IF(Расчет!R1297='ФОРМУЛЫ!'!$E$3,(J1283-J1283/1.18),IF(Расчет!R1297='ФОРМУЛЫ!'!$E$4,0,IF(Расчет!R1297='ФОРМУЛЫ!'!$E$5,(J1283-J1283/1.1),X))))*Расчет!E1297,2)</f>
        <v>0</v>
      </c>
      <c r="V1283" s="3">
        <f>ROUND((J1283-J1283/1.18)*Расчет!E1297,2)</f>
        <v>0</v>
      </c>
      <c r="W1283" s="3">
        <f>ROUND(A1283*Расчет!E1297*0.21/365,2)</f>
        <v>0</v>
      </c>
      <c r="X1283" s="3">
        <f t="shared" si="155"/>
        <v>0</v>
      </c>
      <c r="Y1283" s="3">
        <f>IF(($Q$2-Расчет!X1297)&gt;0,($Q$2-Расчет!X1297),0)</f>
        <v>0</v>
      </c>
      <c r="Z1283" s="3">
        <f t="shared" si="156"/>
        <v>0</v>
      </c>
      <c r="AA1283" s="3">
        <f>IF(IF(Y1283&gt;0,$Q$3-$Q$2,$Q$3-Расчет!X1297)&gt;0,IF(Y1283&gt;0,$Q$3-$Q$2,$Q$3-Расчет!X1297),0)</f>
        <v>0</v>
      </c>
      <c r="AB1283" s="3">
        <f t="shared" si="157"/>
        <v>0</v>
      </c>
      <c r="AC1283" s="3">
        <f>IF(IF(AA1283&gt;0,$Q$4-$Q$3,$Q$4-Расчет!X1297)&gt;0,IF(AA1283&gt;0,$Q$4-$Q$3,$Q$4-Расчет!X1297),0)</f>
        <v>0</v>
      </c>
      <c r="AD1283" s="3">
        <f t="shared" si="158"/>
        <v>0</v>
      </c>
      <c r="AE1283" s="3">
        <f>IF(IF(AC1283&gt;0,$Q$5-$Q$4,$Q$5-Расчет!X1297)&gt;0,IF(AC1283&gt;0,$Q$5-$Q$4,$Q$5-Расчет!X1297),0)</f>
        <v>0</v>
      </c>
      <c r="AF1283" s="3">
        <f t="shared" si="159"/>
        <v>0</v>
      </c>
      <c r="AG1283" s="3">
        <f>IF(IF(AE1283&gt;0,$Q$6-$Q$5,$Q$6-Расчет!X1297)&gt;0,IF(AE1283&gt;0,$Q$6-$Q$5,$Q$6-Расчет!X1297),0)</f>
        <v>0</v>
      </c>
      <c r="AH1283" s="3">
        <f t="shared" si="160"/>
        <v>0</v>
      </c>
    </row>
    <row r="1284" spans="1:34" x14ac:dyDescent="0.25">
      <c r="A1284" s="3">
        <f>IF(Расчет!H1298='ФОРМУЛЫ!'!$B$4,Расчет!G1298*Расчет!$N$28,IF(Расчет!H1298='ФОРМУЛЫ!'!$B$5,Расчет!G1298,IF(Расчет!H1298='ФОРМУЛЫ!'!$B$6,Расчет!G1298*Расчет!$O$28,0)))</f>
        <v>0</v>
      </c>
      <c r="B1284" s="3">
        <f>A1284*Расчет!E1298</f>
        <v>0</v>
      </c>
      <c r="C1284" s="3">
        <f>IF(Расчет!J1298='ФОРМУЛЫ!'!$B$3,Расчет!G1298*Расчет!I1298/100,IF(Расчет!J1298='ФОРМУЛЫ!'!$B$4,Расчет!I1298*Расчет!$N$28,IF(Расчет!J1298='ФОРМУЛЫ!'!$B$5,Расчет!I1298,IF(Расчет!J1298='ФОРМУЛЫ!'!$B$6,Расчет!I1298*Расчет!$O$28,0))))</f>
        <v>0</v>
      </c>
      <c r="D1284" s="3">
        <f>C1284*Расчет!E1298</f>
        <v>0</v>
      </c>
      <c r="E1284" s="3">
        <f t="shared" si="153"/>
        <v>0</v>
      </c>
      <c r="F1284" s="3">
        <f>E1284*Расчет!E1298</f>
        <v>0</v>
      </c>
      <c r="G1284" s="3">
        <f>IF(Расчет!M1298="",'ФОРМУЛЫ!'!E1284*(100+Расчет!$M$28)/100,'ФОРМУЛЫ!'!E1284*(100+Расчет!M1298)/100)</f>
        <v>0</v>
      </c>
      <c r="H1284" s="7">
        <f>IF(Расчет!M1298="",ROUND(Расчет!K1298*(1+Расчет!$M$28/100),0),ROUND(Расчет!K1298*(1+Расчет!M1298/100),0))</f>
        <v>0</v>
      </c>
      <c r="I1284" s="7">
        <f>IF(Расчет!M1298="",(Расчет!$M$28+100)/100,(Расчет!M1298+100)/100)</f>
        <v>1.2</v>
      </c>
      <c r="J1284" s="5">
        <f>IF(Расчет!P1298="",IF($O$16=0,'ФОРМУЛЫ!'!H1284,ROUND(Расчет!K1298*'ФОРМУЛЫ!'!I1284+L1284,0)),Расчет!P1298)</f>
        <v>0</v>
      </c>
      <c r="K1284" s="5">
        <f>J1284*Расчет!E1298</f>
        <v>0</v>
      </c>
      <c r="L1284" s="3">
        <f>IF($O$16=0,0,$M$16*(Расчет!K1298/$O$16))</f>
        <v>0</v>
      </c>
      <c r="O1284" s="3">
        <f>IF(Расчет!P1298=0,Расчет!L1298,0)</f>
        <v>0</v>
      </c>
      <c r="P1284" s="12">
        <f t="shared" si="154"/>
        <v>0</v>
      </c>
      <c r="Q1284" s="3">
        <f>IF(Расчет!H1298='ФОРМУЛЫ!'!$B$5,'ФОРМУЛЫ!'!A1284,0)</f>
        <v>0</v>
      </c>
      <c r="R1284" s="3">
        <f>IF(Расчет!H1298='ФОРМУЛЫ!'!$B$4,'ФОРМУЛЫ!'!A1284,0)</f>
        <v>0</v>
      </c>
      <c r="S1284" s="3">
        <f>IF(Расчет!H1298='ФОРМУЛЫ!'!$B$6,'ФОРМУЛЫ!'!A1284,0)</f>
        <v>0</v>
      </c>
      <c r="T1284" s="5">
        <f>ROUND((IF(Расчет!R1298='ФОРМУЛЫ!'!$E$3,(A1284-A1284/1.18),IF(Расчет!R1298='ФОРМУЛЫ!'!$E$4,0,IF(Расчет!R1298='ФОРМУЛЫ!'!$E$5,(A1284-A1284/1.1),X))))*Расчет!E1298,2)</f>
        <v>0</v>
      </c>
      <c r="U1284" s="3">
        <f>ROUND((IF(Расчет!R1298='ФОРМУЛЫ!'!$E$3,(J1284-J1284/1.18),IF(Расчет!R1298='ФОРМУЛЫ!'!$E$4,0,IF(Расчет!R1298='ФОРМУЛЫ!'!$E$5,(J1284-J1284/1.1),X))))*Расчет!E1298,2)</f>
        <v>0</v>
      </c>
      <c r="V1284" s="3">
        <f>ROUND((J1284-J1284/1.18)*Расчет!E1298,2)</f>
        <v>0</v>
      </c>
      <c r="W1284" s="3">
        <f>ROUND(A1284*Расчет!E1298*0.21/365,2)</f>
        <v>0</v>
      </c>
      <c r="X1284" s="3">
        <f t="shared" si="155"/>
        <v>0</v>
      </c>
      <c r="Y1284" s="3">
        <f>IF(($Q$2-Расчет!X1298)&gt;0,($Q$2-Расчет!X1298),0)</f>
        <v>0</v>
      </c>
      <c r="Z1284" s="3">
        <f t="shared" si="156"/>
        <v>0</v>
      </c>
      <c r="AA1284" s="3">
        <f>IF(IF(Y1284&gt;0,$Q$3-$Q$2,$Q$3-Расчет!X1298)&gt;0,IF(Y1284&gt;0,$Q$3-$Q$2,$Q$3-Расчет!X1298),0)</f>
        <v>0</v>
      </c>
      <c r="AB1284" s="3">
        <f t="shared" si="157"/>
        <v>0</v>
      </c>
      <c r="AC1284" s="3">
        <f>IF(IF(AA1284&gt;0,$Q$4-$Q$3,$Q$4-Расчет!X1298)&gt;0,IF(AA1284&gt;0,$Q$4-$Q$3,$Q$4-Расчет!X1298),0)</f>
        <v>0</v>
      </c>
      <c r="AD1284" s="3">
        <f t="shared" si="158"/>
        <v>0</v>
      </c>
      <c r="AE1284" s="3">
        <f>IF(IF(AC1284&gt;0,$Q$5-$Q$4,$Q$5-Расчет!X1298)&gt;0,IF(AC1284&gt;0,$Q$5-$Q$4,$Q$5-Расчет!X1298),0)</f>
        <v>0</v>
      </c>
      <c r="AF1284" s="3">
        <f t="shared" si="159"/>
        <v>0</v>
      </c>
      <c r="AG1284" s="3">
        <f>IF(IF(AE1284&gt;0,$Q$6-$Q$5,$Q$6-Расчет!X1298)&gt;0,IF(AE1284&gt;0,$Q$6-$Q$5,$Q$6-Расчет!X1298),0)</f>
        <v>0</v>
      </c>
      <c r="AH1284" s="3">
        <f t="shared" si="160"/>
        <v>0</v>
      </c>
    </row>
    <row r="1285" spans="1:34" x14ac:dyDescent="0.25">
      <c r="A1285" s="3">
        <f>IF(Расчет!H1299='ФОРМУЛЫ!'!$B$4,Расчет!G1299*Расчет!$N$28,IF(Расчет!H1299='ФОРМУЛЫ!'!$B$5,Расчет!G1299,IF(Расчет!H1299='ФОРМУЛЫ!'!$B$6,Расчет!G1299*Расчет!$O$28,0)))</f>
        <v>0</v>
      </c>
      <c r="B1285" s="3">
        <f>A1285*Расчет!E1299</f>
        <v>0</v>
      </c>
      <c r="C1285" s="3">
        <f>IF(Расчет!J1299='ФОРМУЛЫ!'!$B$3,Расчет!G1299*Расчет!I1299/100,IF(Расчет!J1299='ФОРМУЛЫ!'!$B$4,Расчет!I1299*Расчет!$N$28,IF(Расчет!J1299='ФОРМУЛЫ!'!$B$5,Расчет!I1299,IF(Расчет!J1299='ФОРМУЛЫ!'!$B$6,Расчет!I1299*Расчет!$O$28,0))))</f>
        <v>0</v>
      </c>
      <c r="D1285" s="3">
        <f>C1285*Расчет!E1299</f>
        <v>0</v>
      </c>
      <c r="E1285" s="3">
        <f t="shared" si="153"/>
        <v>0</v>
      </c>
      <c r="F1285" s="3">
        <f>E1285*Расчет!E1299</f>
        <v>0</v>
      </c>
      <c r="G1285" s="3">
        <f>IF(Расчет!M1299="",'ФОРМУЛЫ!'!E1285*(100+Расчет!$M$28)/100,'ФОРМУЛЫ!'!E1285*(100+Расчет!M1299)/100)</f>
        <v>0</v>
      </c>
      <c r="H1285" s="7">
        <f>IF(Расчет!M1299="",ROUND(Расчет!K1299*(1+Расчет!$M$28/100),0),ROUND(Расчет!K1299*(1+Расчет!M1299/100),0))</f>
        <v>0</v>
      </c>
      <c r="I1285" s="7">
        <f>IF(Расчет!M1299="",(Расчет!$M$28+100)/100,(Расчет!M1299+100)/100)</f>
        <v>1.2</v>
      </c>
      <c r="J1285" s="5">
        <f>IF(Расчет!P1299="",IF($O$16=0,'ФОРМУЛЫ!'!H1285,ROUND(Расчет!K1299*'ФОРМУЛЫ!'!I1285+L1285,0)),Расчет!P1299)</f>
        <v>0</v>
      </c>
      <c r="K1285" s="5">
        <f>J1285*Расчет!E1299</f>
        <v>0</v>
      </c>
      <c r="L1285" s="3">
        <f>IF($O$16=0,0,$M$16*(Расчет!K1299/$O$16))</f>
        <v>0</v>
      </c>
      <c r="O1285" s="3">
        <f>IF(Расчет!P1299=0,Расчет!L1299,0)</f>
        <v>0</v>
      </c>
      <c r="P1285" s="12">
        <f t="shared" si="154"/>
        <v>0</v>
      </c>
      <c r="Q1285" s="3">
        <f>IF(Расчет!H1299='ФОРМУЛЫ!'!$B$5,'ФОРМУЛЫ!'!A1285,0)</f>
        <v>0</v>
      </c>
      <c r="R1285" s="3">
        <f>IF(Расчет!H1299='ФОРМУЛЫ!'!$B$4,'ФОРМУЛЫ!'!A1285,0)</f>
        <v>0</v>
      </c>
      <c r="S1285" s="3">
        <f>IF(Расчет!H1299='ФОРМУЛЫ!'!$B$6,'ФОРМУЛЫ!'!A1285,0)</f>
        <v>0</v>
      </c>
      <c r="T1285" s="5">
        <f>ROUND((IF(Расчет!R1299='ФОРМУЛЫ!'!$E$3,(A1285-A1285/1.18),IF(Расчет!R1299='ФОРМУЛЫ!'!$E$4,0,IF(Расчет!R1299='ФОРМУЛЫ!'!$E$5,(A1285-A1285/1.1),X))))*Расчет!E1299,2)</f>
        <v>0</v>
      </c>
      <c r="U1285" s="3">
        <f>ROUND((IF(Расчет!R1299='ФОРМУЛЫ!'!$E$3,(J1285-J1285/1.18),IF(Расчет!R1299='ФОРМУЛЫ!'!$E$4,0,IF(Расчет!R1299='ФОРМУЛЫ!'!$E$5,(J1285-J1285/1.1),X))))*Расчет!E1299,2)</f>
        <v>0</v>
      </c>
      <c r="V1285" s="3">
        <f>ROUND((J1285-J1285/1.18)*Расчет!E1299,2)</f>
        <v>0</v>
      </c>
      <c r="W1285" s="3">
        <f>ROUND(A1285*Расчет!E1299*0.21/365,2)</f>
        <v>0</v>
      </c>
      <c r="X1285" s="3">
        <f t="shared" si="155"/>
        <v>0</v>
      </c>
      <c r="Y1285" s="3">
        <f>IF(($Q$2-Расчет!X1299)&gt;0,($Q$2-Расчет!X1299),0)</f>
        <v>0</v>
      </c>
      <c r="Z1285" s="3">
        <f t="shared" si="156"/>
        <v>0</v>
      </c>
      <c r="AA1285" s="3">
        <f>IF(IF(Y1285&gt;0,$Q$3-$Q$2,$Q$3-Расчет!X1299)&gt;0,IF(Y1285&gt;0,$Q$3-$Q$2,$Q$3-Расчет!X1299),0)</f>
        <v>0</v>
      </c>
      <c r="AB1285" s="3">
        <f t="shared" si="157"/>
        <v>0</v>
      </c>
      <c r="AC1285" s="3">
        <f>IF(IF(AA1285&gt;0,$Q$4-$Q$3,$Q$4-Расчет!X1299)&gt;0,IF(AA1285&gt;0,$Q$4-$Q$3,$Q$4-Расчет!X1299),0)</f>
        <v>0</v>
      </c>
      <c r="AD1285" s="3">
        <f t="shared" si="158"/>
        <v>0</v>
      </c>
      <c r="AE1285" s="3">
        <f>IF(IF(AC1285&gt;0,$Q$5-$Q$4,$Q$5-Расчет!X1299)&gt;0,IF(AC1285&gt;0,$Q$5-$Q$4,$Q$5-Расчет!X1299),0)</f>
        <v>0</v>
      </c>
      <c r="AF1285" s="3">
        <f t="shared" si="159"/>
        <v>0</v>
      </c>
      <c r="AG1285" s="3">
        <f>IF(IF(AE1285&gt;0,$Q$6-$Q$5,$Q$6-Расчет!X1299)&gt;0,IF(AE1285&gt;0,$Q$6-$Q$5,$Q$6-Расчет!X1299),0)</f>
        <v>0</v>
      </c>
      <c r="AH1285" s="3">
        <f t="shared" si="160"/>
        <v>0</v>
      </c>
    </row>
    <row r="1286" spans="1:34" x14ac:dyDescent="0.25">
      <c r="A1286" s="3">
        <f>IF(Расчет!H1300='ФОРМУЛЫ!'!$B$4,Расчет!G1300*Расчет!$N$28,IF(Расчет!H1300='ФОРМУЛЫ!'!$B$5,Расчет!G1300,IF(Расчет!H1300='ФОРМУЛЫ!'!$B$6,Расчет!G1300*Расчет!$O$28,0)))</f>
        <v>0</v>
      </c>
      <c r="B1286" s="3">
        <f>A1286*Расчет!E1300</f>
        <v>0</v>
      </c>
      <c r="C1286" s="3">
        <f>IF(Расчет!J1300='ФОРМУЛЫ!'!$B$3,Расчет!G1300*Расчет!I1300/100,IF(Расчет!J1300='ФОРМУЛЫ!'!$B$4,Расчет!I1300*Расчет!$N$28,IF(Расчет!J1300='ФОРМУЛЫ!'!$B$5,Расчет!I1300,IF(Расчет!J1300='ФОРМУЛЫ!'!$B$6,Расчет!I1300*Расчет!$O$28,0))))</f>
        <v>0</v>
      </c>
      <c r="D1286" s="3">
        <f>C1286*Расчет!E1300</f>
        <v>0</v>
      </c>
      <c r="E1286" s="3">
        <f t="shared" si="153"/>
        <v>0</v>
      </c>
      <c r="F1286" s="3">
        <f>E1286*Расчет!E1300</f>
        <v>0</v>
      </c>
      <c r="G1286" s="3">
        <f>IF(Расчет!M1300="",'ФОРМУЛЫ!'!E1286*(100+Расчет!$M$28)/100,'ФОРМУЛЫ!'!E1286*(100+Расчет!M1300)/100)</f>
        <v>0</v>
      </c>
      <c r="H1286" s="7">
        <f>IF(Расчет!M1300="",ROUND(Расчет!K1300*(1+Расчет!$M$28/100),0),ROUND(Расчет!K1300*(1+Расчет!M1300/100),0))</f>
        <v>0</v>
      </c>
      <c r="I1286" s="7">
        <f>IF(Расчет!M1300="",(Расчет!$M$28+100)/100,(Расчет!M1300+100)/100)</f>
        <v>1.2</v>
      </c>
      <c r="J1286" s="5">
        <f>IF(Расчет!P1300="",IF($O$16=0,'ФОРМУЛЫ!'!H1286,ROUND(Расчет!K1300*'ФОРМУЛЫ!'!I1286+L1286,0)),Расчет!P1300)</f>
        <v>0</v>
      </c>
      <c r="K1286" s="5">
        <f>J1286*Расчет!E1300</f>
        <v>0</v>
      </c>
      <c r="L1286" s="3">
        <f>IF($O$16=0,0,$M$16*(Расчет!K1300/$O$16))</f>
        <v>0</v>
      </c>
      <c r="O1286" s="3">
        <f>IF(Расчет!P1300=0,Расчет!L1300,0)</f>
        <v>0</v>
      </c>
      <c r="P1286" s="12">
        <f t="shared" si="154"/>
        <v>0</v>
      </c>
      <c r="Q1286" s="3">
        <f>IF(Расчет!H1300='ФОРМУЛЫ!'!$B$5,'ФОРМУЛЫ!'!A1286,0)</f>
        <v>0</v>
      </c>
      <c r="R1286" s="3">
        <f>IF(Расчет!H1300='ФОРМУЛЫ!'!$B$4,'ФОРМУЛЫ!'!A1286,0)</f>
        <v>0</v>
      </c>
      <c r="S1286" s="3">
        <f>IF(Расчет!H1300='ФОРМУЛЫ!'!$B$6,'ФОРМУЛЫ!'!A1286,0)</f>
        <v>0</v>
      </c>
      <c r="T1286" s="5">
        <f>ROUND((IF(Расчет!R1300='ФОРМУЛЫ!'!$E$3,(A1286-A1286/1.18),IF(Расчет!R1300='ФОРМУЛЫ!'!$E$4,0,IF(Расчет!R1300='ФОРМУЛЫ!'!$E$5,(A1286-A1286/1.1),X))))*Расчет!E1300,2)</f>
        <v>0</v>
      </c>
      <c r="U1286" s="3">
        <f>ROUND((IF(Расчет!R1300='ФОРМУЛЫ!'!$E$3,(J1286-J1286/1.18),IF(Расчет!R1300='ФОРМУЛЫ!'!$E$4,0,IF(Расчет!R1300='ФОРМУЛЫ!'!$E$5,(J1286-J1286/1.1),X))))*Расчет!E1300,2)</f>
        <v>0</v>
      </c>
      <c r="V1286" s="3">
        <f>ROUND((J1286-J1286/1.18)*Расчет!E1300,2)</f>
        <v>0</v>
      </c>
      <c r="W1286" s="3">
        <f>ROUND(A1286*Расчет!E1300*0.21/365,2)</f>
        <v>0</v>
      </c>
      <c r="X1286" s="3">
        <f t="shared" si="155"/>
        <v>0</v>
      </c>
      <c r="Y1286" s="3">
        <f>IF(($Q$2-Расчет!X1300)&gt;0,($Q$2-Расчет!X1300),0)</f>
        <v>0</v>
      </c>
      <c r="Z1286" s="3">
        <f t="shared" si="156"/>
        <v>0</v>
      </c>
      <c r="AA1286" s="3">
        <f>IF(IF(Y1286&gt;0,$Q$3-$Q$2,$Q$3-Расчет!X1300)&gt;0,IF(Y1286&gt;0,$Q$3-$Q$2,$Q$3-Расчет!X1300),0)</f>
        <v>0</v>
      </c>
      <c r="AB1286" s="3">
        <f t="shared" si="157"/>
        <v>0</v>
      </c>
      <c r="AC1286" s="3">
        <f>IF(IF(AA1286&gt;0,$Q$4-$Q$3,$Q$4-Расчет!X1300)&gt;0,IF(AA1286&gt;0,$Q$4-$Q$3,$Q$4-Расчет!X1300),0)</f>
        <v>0</v>
      </c>
      <c r="AD1286" s="3">
        <f t="shared" si="158"/>
        <v>0</v>
      </c>
      <c r="AE1286" s="3">
        <f>IF(IF(AC1286&gt;0,$Q$5-$Q$4,$Q$5-Расчет!X1300)&gt;0,IF(AC1286&gt;0,$Q$5-$Q$4,$Q$5-Расчет!X1300),0)</f>
        <v>0</v>
      </c>
      <c r="AF1286" s="3">
        <f t="shared" si="159"/>
        <v>0</v>
      </c>
      <c r="AG1286" s="3">
        <f>IF(IF(AE1286&gt;0,$Q$6-$Q$5,$Q$6-Расчет!X1300)&gt;0,IF(AE1286&gt;0,$Q$6-$Q$5,$Q$6-Расчет!X1300),0)</f>
        <v>0</v>
      </c>
      <c r="AH1286" s="3">
        <f t="shared" si="160"/>
        <v>0</v>
      </c>
    </row>
    <row r="1287" spans="1:34" x14ac:dyDescent="0.25">
      <c r="A1287" s="3">
        <f>IF(Расчет!H1301='ФОРМУЛЫ!'!$B$4,Расчет!G1301*Расчет!$N$28,IF(Расчет!H1301='ФОРМУЛЫ!'!$B$5,Расчет!G1301,IF(Расчет!H1301='ФОРМУЛЫ!'!$B$6,Расчет!G1301*Расчет!$O$28,0)))</f>
        <v>0</v>
      </c>
      <c r="B1287" s="3">
        <f>A1287*Расчет!E1301</f>
        <v>0</v>
      </c>
      <c r="C1287" s="3">
        <f>IF(Расчет!J1301='ФОРМУЛЫ!'!$B$3,Расчет!G1301*Расчет!I1301/100,IF(Расчет!J1301='ФОРМУЛЫ!'!$B$4,Расчет!I1301*Расчет!$N$28,IF(Расчет!J1301='ФОРМУЛЫ!'!$B$5,Расчет!I1301,IF(Расчет!J1301='ФОРМУЛЫ!'!$B$6,Расчет!I1301*Расчет!$O$28,0))))</f>
        <v>0</v>
      </c>
      <c r="D1287" s="3">
        <f>C1287*Расчет!E1301</f>
        <v>0</v>
      </c>
      <c r="E1287" s="3">
        <f t="shared" si="153"/>
        <v>0</v>
      </c>
      <c r="F1287" s="3">
        <f>E1287*Расчет!E1301</f>
        <v>0</v>
      </c>
      <c r="G1287" s="3">
        <f>IF(Расчет!M1301="",'ФОРМУЛЫ!'!E1287*(100+Расчет!$M$28)/100,'ФОРМУЛЫ!'!E1287*(100+Расчет!M1301)/100)</f>
        <v>0</v>
      </c>
      <c r="H1287" s="7">
        <f>IF(Расчет!M1301="",ROUND(Расчет!K1301*(1+Расчет!$M$28/100),0),ROUND(Расчет!K1301*(1+Расчет!M1301/100),0))</f>
        <v>0</v>
      </c>
      <c r="I1287" s="7">
        <f>IF(Расчет!M1301="",(Расчет!$M$28+100)/100,(Расчет!M1301+100)/100)</f>
        <v>1.2</v>
      </c>
      <c r="J1287" s="5">
        <f>IF(Расчет!P1301="",IF($O$16=0,'ФОРМУЛЫ!'!H1287,ROUND(Расчет!K1301*'ФОРМУЛЫ!'!I1287+L1287,0)),Расчет!P1301)</f>
        <v>0</v>
      </c>
      <c r="K1287" s="5">
        <f>J1287*Расчет!E1301</f>
        <v>0</v>
      </c>
      <c r="L1287" s="3">
        <f>IF($O$16=0,0,$M$16*(Расчет!K1301/$O$16))</f>
        <v>0</v>
      </c>
      <c r="O1287" s="3">
        <f>IF(Расчет!P1301=0,Расчет!L1301,0)</f>
        <v>0</v>
      </c>
      <c r="P1287" s="12">
        <f t="shared" si="154"/>
        <v>0</v>
      </c>
      <c r="Q1287" s="3">
        <f>IF(Расчет!H1301='ФОРМУЛЫ!'!$B$5,'ФОРМУЛЫ!'!A1287,0)</f>
        <v>0</v>
      </c>
      <c r="R1287" s="3">
        <f>IF(Расчет!H1301='ФОРМУЛЫ!'!$B$4,'ФОРМУЛЫ!'!A1287,0)</f>
        <v>0</v>
      </c>
      <c r="S1287" s="3">
        <f>IF(Расчет!H1301='ФОРМУЛЫ!'!$B$6,'ФОРМУЛЫ!'!A1287,0)</f>
        <v>0</v>
      </c>
      <c r="T1287" s="5">
        <f>ROUND((IF(Расчет!R1301='ФОРМУЛЫ!'!$E$3,(A1287-A1287/1.18),IF(Расчет!R1301='ФОРМУЛЫ!'!$E$4,0,IF(Расчет!R1301='ФОРМУЛЫ!'!$E$5,(A1287-A1287/1.1),X))))*Расчет!E1301,2)</f>
        <v>0</v>
      </c>
      <c r="U1287" s="3">
        <f>ROUND((IF(Расчет!R1301='ФОРМУЛЫ!'!$E$3,(J1287-J1287/1.18),IF(Расчет!R1301='ФОРМУЛЫ!'!$E$4,0,IF(Расчет!R1301='ФОРМУЛЫ!'!$E$5,(J1287-J1287/1.1),X))))*Расчет!E1301,2)</f>
        <v>0</v>
      </c>
      <c r="V1287" s="3">
        <f>ROUND((J1287-J1287/1.18)*Расчет!E1301,2)</f>
        <v>0</v>
      </c>
      <c r="W1287" s="3">
        <f>ROUND(A1287*Расчет!E1301*0.21/365,2)</f>
        <v>0</v>
      </c>
      <c r="X1287" s="3">
        <f t="shared" si="155"/>
        <v>0</v>
      </c>
      <c r="Y1287" s="3">
        <f>IF(($Q$2-Расчет!X1301)&gt;0,($Q$2-Расчет!X1301),0)</f>
        <v>0</v>
      </c>
      <c r="Z1287" s="3">
        <f t="shared" si="156"/>
        <v>0</v>
      </c>
      <c r="AA1287" s="3">
        <f>IF(IF(Y1287&gt;0,$Q$3-$Q$2,$Q$3-Расчет!X1301)&gt;0,IF(Y1287&gt;0,$Q$3-$Q$2,$Q$3-Расчет!X1301),0)</f>
        <v>0</v>
      </c>
      <c r="AB1287" s="3">
        <f t="shared" si="157"/>
        <v>0</v>
      </c>
      <c r="AC1287" s="3">
        <f>IF(IF(AA1287&gt;0,$Q$4-$Q$3,$Q$4-Расчет!X1301)&gt;0,IF(AA1287&gt;0,$Q$4-$Q$3,$Q$4-Расчет!X1301),0)</f>
        <v>0</v>
      </c>
      <c r="AD1287" s="3">
        <f t="shared" si="158"/>
        <v>0</v>
      </c>
      <c r="AE1287" s="3">
        <f>IF(IF(AC1287&gt;0,$Q$5-$Q$4,$Q$5-Расчет!X1301)&gt;0,IF(AC1287&gt;0,$Q$5-$Q$4,$Q$5-Расчет!X1301),0)</f>
        <v>0</v>
      </c>
      <c r="AF1287" s="3">
        <f t="shared" si="159"/>
        <v>0</v>
      </c>
      <c r="AG1287" s="3">
        <f>IF(IF(AE1287&gt;0,$Q$6-$Q$5,$Q$6-Расчет!X1301)&gt;0,IF(AE1287&gt;0,$Q$6-$Q$5,$Q$6-Расчет!X1301),0)</f>
        <v>0</v>
      </c>
      <c r="AH1287" s="3">
        <f t="shared" si="160"/>
        <v>0</v>
      </c>
    </row>
    <row r="1288" spans="1:34" x14ac:dyDescent="0.25">
      <c r="A1288" s="3">
        <f>IF(Расчет!H1302='ФОРМУЛЫ!'!$B$4,Расчет!G1302*Расчет!$N$28,IF(Расчет!H1302='ФОРМУЛЫ!'!$B$5,Расчет!G1302,IF(Расчет!H1302='ФОРМУЛЫ!'!$B$6,Расчет!G1302*Расчет!$O$28,0)))</f>
        <v>0</v>
      </c>
      <c r="B1288" s="3">
        <f>A1288*Расчет!E1302</f>
        <v>0</v>
      </c>
      <c r="C1288" s="3">
        <f>IF(Расчет!J1302='ФОРМУЛЫ!'!$B$3,Расчет!G1302*Расчет!I1302/100,IF(Расчет!J1302='ФОРМУЛЫ!'!$B$4,Расчет!I1302*Расчет!$N$28,IF(Расчет!J1302='ФОРМУЛЫ!'!$B$5,Расчет!I1302,IF(Расчет!J1302='ФОРМУЛЫ!'!$B$6,Расчет!I1302*Расчет!$O$28,0))))</f>
        <v>0</v>
      </c>
      <c r="D1288" s="3">
        <f>C1288*Расчет!E1302</f>
        <v>0</v>
      </c>
      <c r="E1288" s="3">
        <f t="shared" si="153"/>
        <v>0</v>
      </c>
      <c r="F1288" s="3">
        <f>E1288*Расчет!E1302</f>
        <v>0</v>
      </c>
      <c r="G1288" s="3">
        <f>IF(Расчет!M1302="",'ФОРМУЛЫ!'!E1288*(100+Расчет!$M$28)/100,'ФОРМУЛЫ!'!E1288*(100+Расчет!M1302)/100)</f>
        <v>0</v>
      </c>
      <c r="H1288" s="7">
        <f>IF(Расчет!M1302="",ROUND(Расчет!K1302*(1+Расчет!$M$28/100),0),ROUND(Расчет!K1302*(1+Расчет!M1302/100),0))</f>
        <v>0</v>
      </c>
      <c r="I1288" s="7">
        <f>IF(Расчет!M1302="",(Расчет!$M$28+100)/100,(Расчет!M1302+100)/100)</f>
        <v>1.2</v>
      </c>
      <c r="J1288" s="5">
        <f>IF(Расчет!P1302="",IF($O$16=0,'ФОРМУЛЫ!'!H1288,ROUND(Расчет!K1302*'ФОРМУЛЫ!'!I1288+L1288,0)),Расчет!P1302)</f>
        <v>0</v>
      </c>
      <c r="K1288" s="5">
        <f>J1288*Расчет!E1302</f>
        <v>0</v>
      </c>
      <c r="L1288" s="3">
        <f>IF($O$16=0,0,$M$16*(Расчет!K1302/$O$16))</f>
        <v>0</v>
      </c>
      <c r="O1288" s="3">
        <f>IF(Расчет!P1302=0,Расчет!L1302,0)</f>
        <v>0</v>
      </c>
      <c r="P1288" s="12">
        <f t="shared" si="154"/>
        <v>0</v>
      </c>
      <c r="Q1288" s="3">
        <f>IF(Расчет!H1302='ФОРМУЛЫ!'!$B$5,'ФОРМУЛЫ!'!A1288,0)</f>
        <v>0</v>
      </c>
      <c r="R1288" s="3">
        <f>IF(Расчет!H1302='ФОРМУЛЫ!'!$B$4,'ФОРМУЛЫ!'!A1288,0)</f>
        <v>0</v>
      </c>
      <c r="S1288" s="3">
        <f>IF(Расчет!H1302='ФОРМУЛЫ!'!$B$6,'ФОРМУЛЫ!'!A1288,0)</f>
        <v>0</v>
      </c>
      <c r="T1288" s="5">
        <f>ROUND((IF(Расчет!R1302='ФОРМУЛЫ!'!$E$3,(A1288-A1288/1.18),IF(Расчет!R1302='ФОРМУЛЫ!'!$E$4,0,IF(Расчет!R1302='ФОРМУЛЫ!'!$E$5,(A1288-A1288/1.1),X))))*Расчет!E1302,2)</f>
        <v>0</v>
      </c>
      <c r="U1288" s="3">
        <f>ROUND((IF(Расчет!R1302='ФОРМУЛЫ!'!$E$3,(J1288-J1288/1.18),IF(Расчет!R1302='ФОРМУЛЫ!'!$E$4,0,IF(Расчет!R1302='ФОРМУЛЫ!'!$E$5,(J1288-J1288/1.1),X))))*Расчет!E1302,2)</f>
        <v>0</v>
      </c>
      <c r="V1288" s="3">
        <f>ROUND((J1288-J1288/1.18)*Расчет!E1302,2)</f>
        <v>0</v>
      </c>
      <c r="W1288" s="3">
        <f>ROUND(A1288*Расчет!E1302*0.21/365,2)</f>
        <v>0</v>
      </c>
      <c r="X1288" s="3">
        <f t="shared" si="155"/>
        <v>0</v>
      </c>
      <c r="Y1288" s="3">
        <f>IF(($Q$2-Расчет!X1302)&gt;0,($Q$2-Расчет!X1302),0)</f>
        <v>0</v>
      </c>
      <c r="Z1288" s="3">
        <f t="shared" si="156"/>
        <v>0</v>
      </c>
      <c r="AA1288" s="3">
        <f>IF(IF(Y1288&gt;0,$Q$3-$Q$2,$Q$3-Расчет!X1302)&gt;0,IF(Y1288&gt;0,$Q$3-$Q$2,$Q$3-Расчет!X1302),0)</f>
        <v>0</v>
      </c>
      <c r="AB1288" s="3">
        <f t="shared" si="157"/>
        <v>0</v>
      </c>
      <c r="AC1288" s="3">
        <f>IF(IF(AA1288&gt;0,$Q$4-$Q$3,$Q$4-Расчет!X1302)&gt;0,IF(AA1288&gt;0,$Q$4-$Q$3,$Q$4-Расчет!X1302),0)</f>
        <v>0</v>
      </c>
      <c r="AD1288" s="3">
        <f t="shared" si="158"/>
        <v>0</v>
      </c>
      <c r="AE1288" s="3">
        <f>IF(IF(AC1288&gt;0,$Q$5-$Q$4,$Q$5-Расчет!X1302)&gt;0,IF(AC1288&gt;0,$Q$5-$Q$4,$Q$5-Расчет!X1302),0)</f>
        <v>0</v>
      </c>
      <c r="AF1288" s="3">
        <f t="shared" si="159"/>
        <v>0</v>
      </c>
      <c r="AG1288" s="3">
        <f>IF(IF(AE1288&gt;0,$Q$6-$Q$5,$Q$6-Расчет!X1302)&gt;0,IF(AE1288&gt;0,$Q$6-$Q$5,$Q$6-Расчет!X1302),0)</f>
        <v>0</v>
      </c>
      <c r="AH1288" s="3">
        <f t="shared" si="160"/>
        <v>0</v>
      </c>
    </row>
    <row r="1289" spans="1:34" x14ac:dyDescent="0.25">
      <c r="A1289" s="3">
        <f>IF(Расчет!H1303='ФОРМУЛЫ!'!$B$4,Расчет!G1303*Расчет!$N$28,IF(Расчет!H1303='ФОРМУЛЫ!'!$B$5,Расчет!G1303,IF(Расчет!H1303='ФОРМУЛЫ!'!$B$6,Расчет!G1303*Расчет!$O$28,0)))</f>
        <v>0</v>
      </c>
      <c r="B1289" s="3">
        <f>A1289*Расчет!E1303</f>
        <v>0</v>
      </c>
      <c r="C1289" s="3">
        <f>IF(Расчет!J1303='ФОРМУЛЫ!'!$B$3,Расчет!G1303*Расчет!I1303/100,IF(Расчет!J1303='ФОРМУЛЫ!'!$B$4,Расчет!I1303*Расчет!$N$28,IF(Расчет!J1303='ФОРМУЛЫ!'!$B$5,Расчет!I1303,IF(Расчет!J1303='ФОРМУЛЫ!'!$B$6,Расчет!I1303*Расчет!$O$28,0))))</f>
        <v>0</v>
      </c>
      <c r="D1289" s="3">
        <f>C1289*Расчет!E1303</f>
        <v>0</v>
      </c>
      <c r="E1289" s="3">
        <f t="shared" si="153"/>
        <v>0</v>
      </c>
      <c r="F1289" s="3">
        <f>E1289*Расчет!E1303</f>
        <v>0</v>
      </c>
      <c r="G1289" s="3">
        <f>IF(Расчет!M1303="",'ФОРМУЛЫ!'!E1289*(100+Расчет!$M$28)/100,'ФОРМУЛЫ!'!E1289*(100+Расчет!M1303)/100)</f>
        <v>0</v>
      </c>
      <c r="H1289" s="7">
        <f>IF(Расчет!M1303="",ROUND(Расчет!K1303*(1+Расчет!$M$28/100),0),ROUND(Расчет!K1303*(1+Расчет!M1303/100),0))</f>
        <v>0</v>
      </c>
      <c r="I1289" s="7">
        <f>IF(Расчет!M1303="",(Расчет!$M$28+100)/100,(Расчет!M1303+100)/100)</f>
        <v>1.2</v>
      </c>
      <c r="J1289" s="5">
        <f>IF(Расчет!P1303="",IF($O$16=0,'ФОРМУЛЫ!'!H1289,ROUND(Расчет!K1303*'ФОРМУЛЫ!'!I1289+L1289,0)),Расчет!P1303)</f>
        <v>0</v>
      </c>
      <c r="K1289" s="5">
        <f>J1289*Расчет!E1303</f>
        <v>0</v>
      </c>
      <c r="L1289" s="3">
        <f>IF($O$16=0,0,$M$16*(Расчет!K1303/$O$16))</f>
        <v>0</v>
      </c>
      <c r="O1289" s="3">
        <f>IF(Расчет!P1303=0,Расчет!L1303,0)</f>
        <v>0</v>
      </c>
      <c r="P1289" s="12">
        <f t="shared" si="154"/>
        <v>0</v>
      </c>
      <c r="Q1289" s="3">
        <f>IF(Расчет!H1303='ФОРМУЛЫ!'!$B$5,'ФОРМУЛЫ!'!A1289,0)</f>
        <v>0</v>
      </c>
      <c r="R1289" s="3">
        <f>IF(Расчет!H1303='ФОРМУЛЫ!'!$B$4,'ФОРМУЛЫ!'!A1289,0)</f>
        <v>0</v>
      </c>
      <c r="S1289" s="3">
        <f>IF(Расчет!H1303='ФОРМУЛЫ!'!$B$6,'ФОРМУЛЫ!'!A1289,0)</f>
        <v>0</v>
      </c>
      <c r="T1289" s="5">
        <f>ROUND((IF(Расчет!R1303='ФОРМУЛЫ!'!$E$3,(A1289-A1289/1.18),IF(Расчет!R1303='ФОРМУЛЫ!'!$E$4,0,IF(Расчет!R1303='ФОРМУЛЫ!'!$E$5,(A1289-A1289/1.1),X))))*Расчет!E1303,2)</f>
        <v>0</v>
      </c>
      <c r="U1289" s="3">
        <f>ROUND((IF(Расчет!R1303='ФОРМУЛЫ!'!$E$3,(J1289-J1289/1.18),IF(Расчет!R1303='ФОРМУЛЫ!'!$E$4,0,IF(Расчет!R1303='ФОРМУЛЫ!'!$E$5,(J1289-J1289/1.1),X))))*Расчет!E1303,2)</f>
        <v>0</v>
      </c>
      <c r="V1289" s="3">
        <f>ROUND((J1289-J1289/1.18)*Расчет!E1303,2)</f>
        <v>0</v>
      </c>
      <c r="W1289" s="3">
        <f>ROUND(A1289*Расчет!E1303*0.21/365,2)</f>
        <v>0</v>
      </c>
      <c r="X1289" s="3">
        <f t="shared" si="155"/>
        <v>0</v>
      </c>
      <c r="Y1289" s="3">
        <f>IF(($Q$2-Расчет!X1303)&gt;0,($Q$2-Расчет!X1303),0)</f>
        <v>0</v>
      </c>
      <c r="Z1289" s="3">
        <f t="shared" si="156"/>
        <v>0</v>
      </c>
      <c r="AA1289" s="3">
        <f>IF(IF(Y1289&gt;0,$Q$3-$Q$2,$Q$3-Расчет!X1303)&gt;0,IF(Y1289&gt;0,$Q$3-$Q$2,$Q$3-Расчет!X1303),0)</f>
        <v>0</v>
      </c>
      <c r="AB1289" s="3">
        <f t="shared" si="157"/>
        <v>0</v>
      </c>
      <c r="AC1289" s="3">
        <f>IF(IF(AA1289&gt;0,$Q$4-$Q$3,$Q$4-Расчет!X1303)&gt;0,IF(AA1289&gt;0,$Q$4-$Q$3,$Q$4-Расчет!X1303),0)</f>
        <v>0</v>
      </c>
      <c r="AD1289" s="3">
        <f t="shared" si="158"/>
        <v>0</v>
      </c>
      <c r="AE1289" s="3">
        <f>IF(IF(AC1289&gt;0,$Q$5-$Q$4,$Q$5-Расчет!X1303)&gt;0,IF(AC1289&gt;0,$Q$5-$Q$4,$Q$5-Расчет!X1303),0)</f>
        <v>0</v>
      </c>
      <c r="AF1289" s="3">
        <f t="shared" si="159"/>
        <v>0</v>
      </c>
      <c r="AG1289" s="3">
        <f>IF(IF(AE1289&gt;0,$Q$6-$Q$5,$Q$6-Расчет!X1303)&gt;0,IF(AE1289&gt;0,$Q$6-$Q$5,$Q$6-Расчет!X1303),0)</f>
        <v>0</v>
      </c>
      <c r="AH1289" s="3">
        <f t="shared" si="160"/>
        <v>0</v>
      </c>
    </row>
    <row r="1290" spans="1:34" x14ac:dyDescent="0.25">
      <c r="A1290" s="3">
        <f>IF(Расчет!H1304='ФОРМУЛЫ!'!$B$4,Расчет!G1304*Расчет!$N$28,IF(Расчет!H1304='ФОРМУЛЫ!'!$B$5,Расчет!G1304,IF(Расчет!H1304='ФОРМУЛЫ!'!$B$6,Расчет!G1304*Расчет!$O$28,0)))</f>
        <v>0</v>
      </c>
      <c r="B1290" s="3">
        <f>A1290*Расчет!E1304</f>
        <v>0</v>
      </c>
      <c r="C1290" s="3">
        <f>IF(Расчет!J1304='ФОРМУЛЫ!'!$B$3,Расчет!G1304*Расчет!I1304/100,IF(Расчет!J1304='ФОРМУЛЫ!'!$B$4,Расчет!I1304*Расчет!$N$28,IF(Расчет!J1304='ФОРМУЛЫ!'!$B$5,Расчет!I1304,IF(Расчет!J1304='ФОРМУЛЫ!'!$B$6,Расчет!I1304*Расчет!$O$28,0))))</f>
        <v>0</v>
      </c>
      <c r="D1290" s="3">
        <f>C1290*Расчет!E1304</f>
        <v>0</v>
      </c>
      <c r="E1290" s="3">
        <f t="shared" si="153"/>
        <v>0</v>
      </c>
      <c r="F1290" s="3">
        <f>E1290*Расчет!E1304</f>
        <v>0</v>
      </c>
      <c r="G1290" s="3">
        <f>IF(Расчет!M1304="",'ФОРМУЛЫ!'!E1290*(100+Расчет!$M$28)/100,'ФОРМУЛЫ!'!E1290*(100+Расчет!M1304)/100)</f>
        <v>0</v>
      </c>
      <c r="H1290" s="7">
        <f>IF(Расчет!M1304="",ROUND(Расчет!K1304*(1+Расчет!$M$28/100),0),ROUND(Расчет!K1304*(1+Расчет!M1304/100),0))</f>
        <v>0</v>
      </c>
      <c r="I1290" s="7">
        <f>IF(Расчет!M1304="",(Расчет!$M$28+100)/100,(Расчет!M1304+100)/100)</f>
        <v>1.2</v>
      </c>
      <c r="J1290" s="5">
        <f>IF(Расчет!P1304="",IF($O$16=0,'ФОРМУЛЫ!'!H1290,ROUND(Расчет!K1304*'ФОРМУЛЫ!'!I1290+L1290,0)),Расчет!P1304)</f>
        <v>0</v>
      </c>
      <c r="K1290" s="5">
        <f>J1290*Расчет!E1304</f>
        <v>0</v>
      </c>
      <c r="L1290" s="3">
        <f>IF($O$16=0,0,$M$16*(Расчет!K1304/$O$16))</f>
        <v>0</v>
      </c>
      <c r="O1290" s="3">
        <f>IF(Расчет!P1304=0,Расчет!L1304,0)</f>
        <v>0</v>
      </c>
      <c r="P1290" s="12">
        <f t="shared" si="154"/>
        <v>0</v>
      </c>
      <c r="Q1290" s="3">
        <f>IF(Расчет!H1304='ФОРМУЛЫ!'!$B$5,'ФОРМУЛЫ!'!A1290,0)</f>
        <v>0</v>
      </c>
      <c r="R1290" s="3">
        <f>IF(Расчет!H1304='ФОРМУЛЫ!'!$B$4,'ФОРМУЛЫ!'!A1290,0)</f>
        <v>0</v>
      </c>
      <c r="S1290" s="3">
        <f>IF(Расчет!H1304='ФОРМУЛЫ!'!$B$6,'ФОРМУЛЫ!'!A1290,0)</f>
        <v>0</v>
      </c>
      <c r="T1290" s="5">
        <f>ROUND((IF(Расчет!R1304='ФОРМУЛЫ!'!$E$3,(A1290-A1290/1.18),IF(Расчет!R1304='ФОРМУЛЫ!'!$E$4,0,IF(Расчет!R1304='ФОРМУЛЫ!'!$E$5,(A1290-A1290/1.1),X))))*Расчет!E1304,2)</f>
        <v>0</v>
      </c>
      <c r="U1290" s="3">
        <f>ROUND((IF(Расчет!R1304='ФОРМУЛЫ!'!$E$3,(J1290-J1290/1.18),IF(Расчет!R1304='ФОРМУЛЫ!'!$E$4,0,IF(Расчет!R1304='ФОРМУЛЫ!'!$E$5,(J1290-J1290/1.1),X))))*Расчет!E1304,2)</f>
        <v>0</v>
      </c>
      <c r="V1290" s="3">
        <f>ROUND((J1290-J1290/1.18)*Расчет!E1304,2)</f>
        <v>0</v>
      </c>
      <c r="W1290" s="3">
        <f>ROUND(A1290*Расчет!E1304*0.21/365,2)</f>
        <v>0</v>
      </c>
      <c r="X1290" s="3">
        <f t="shared" si="155"/>
        <v>0</v>
      </c>
      <c r="Y1290" s="3">
        <f>IF(($Q$2-Расчет!X1304)&gt;0,($Q$2-Расчет!X1304),0)</f>
        <v>0</v>
      </c>
      <c r="Z1290" s="3">
        <f t="shared" si="156"/>
        <v>0</v>
      </c>
      <c r="AA1290" s="3">
        <f>IF(IF(Y1290&gt;0,$Q$3-$Q$2,$Q$3-Расчет!X1304)&gt;0,IF(Y1290&gt;0,$Q$3-$Q$2,$Q$3-Расчет!X1304),0)</f>
        <v>0</v>
      </c>
      <c r="AB1290" s="3">
        <f t="shared" si="157"/>
        <v>0</v>
      </c>
      <c r="AC1290" s="3">
        <f>IF(IF(AA1290&gt;0,$Q$4-$Q$3,$Q$4-Расчет!X1304)&gt;0,IF(AA1290&gt;0,$Q$4-$Q$3,$Q$4-Расчет!X1304),0)</f>
        <v>0</v>
      </c>
      <c r="AD1290" s="3">
        <f t="shared" si="158"/>
        <v>0</v>
      </c>
      <c r="AE1290" s="3">
        <f>IF(IF(AC1290&gt;0,$Q$5-$Q$4,$Q$5-Расчет!X1304)&gt;0,IF(AC1290&gt;0,$Q$5-$Q$4,$Q$5-Расчет!X1304),0)</f>
        <v>0</v>
      </c>
      <c r="AF1290" s="3">
        <f t="shared" si="159"/>
        <v>0</v>
      </c>
      <c r="AG1290" s="3">
        <f>IF(IF(AE1290&gt;0,$Q$6-$Q$5,$Q$6-Расчет!X1304)&gt;0,IF(AE1290&gt;0,$Q$6-$Q$5,$Q$6-Расчет!X1304),0)</f>
        <v>0</v>
      </c>
      <c r="AH1290" s="3">
        <f t="shared" si="160"/>
        <v>0</v>
      </c>
    </row>
    <row r="1291" spans="1:34" x14ac:dyDescent="0.25">
      <c r="A1291" s="3">
        <f>IF(Расчет!H1305='ФОРМУЛЫ!'!$B$4,Расчет!G1305*Расчет!$N$28,IF(Расчет!H1305='ФОРМУЛЫ!'!$B$5,Расчет!G1305,IF(Расчет!H1305='ФОРМУЛЫ!'!$B$6,Расчет!G1305*Расчет!$O$28,0)))</f>
        <v>0</v>
      </c>
      <c r="B1291" s="3">
        <f>A1291*Расчет!E1305</f>
        <v>0</v>
      </c>
      <c r="C1291" s="3">
        <f>IF(Расчет!J1305='ФОРМУЛЫ!'!$B$3,Расчет!G1305*Расчет!I1305/100,IF(Расчет!J1305='ФОРМУЛЫ!'!$B$4,Расчет!I1305*Расчет!$N$28,IF(Расчет!J1305='ФОРМУЛЫ!'!$B$5,Расчет!I1305,IF(Расчет!J1305='ФОРМУЛЫ!'!$B$6,Расчет!I1305*Расчет!$O$28,0))))</f>
        <v>0</v>
      </c>
      <c r="D1291" s="3">
        <f>C1291*Расчет!E1305</f>
        <v>0</v>
      </c>
      <c r="E1291" s="3">
        <f t="shared" si="153"/>
        <v>0</v>
      </c>
      <c r="F1291" s="3">
        <f>E1291*Расчет!E1305</f>
        <v>0</v>
      </c>
      <c r="G1291" s="3">
        <f>IF(Расчет!M1305="",'ФОРМУЛЫ!'!E1291*(100+Расчет!$M$28)/100,'ФОРМУЛЫ!'!E1291*(100+Расчет!M1305)/100)</f>
        <v>0</v>
      </c>
      <c r="H1291" s="7">
        <f>IF(Расчет!M1305="",ROUND(Расчет!K1305*(1+Расчет!$M$28/100),0),ROUND(Расчет!K1305*(1+Расчет!M1305/100),0))</f>
        <v>0</v>
      </c>
      <c r="I1291" s="7">
        <f>IF(Расчет!M1305="",(Расчет!$M$28+100)/100,(Расчет!M1305+100)/100)</f>
        <v>1.2</v>
      </c>
      <c r="J1291" s="5">
        <f>IF(Расчет!P1305="",IF($O$16=0,'ФОРМУЛЫ!'!H1291,ROUND(Расчет!K1305*'ФОРМУЛЫ!'!I1291+L1291,0)),Расчет!P1305)</f>
        <v>0</v>
      </c>
      <c r="K1291" s="5">
        <f>J1291*Расчет!E1305</f>
        <v>0</v>
      </c>
      <c r="L1291" s="3">
        <f>IF($O$16=0,0,$M$16*(Расчет!K1305/$O$16))</f>
        <v>0</v>
      </c>
      <c r="O1291" s="3">
        <f>IF(Расчет!P1305=0,Расчет!L1305,0)</f>
        <v>0</v>
      </c>
      <c r="P1291" s="12">
        <f t="shared" si="154"/>
        <v>0</v>
      </c>
      <c r="Q1291" s="3">
        <f>IF(Расчет!H1305='ФОРМУЛЫ!'!$B$5,'ФОРМУЛЫ!'!A1291,0)</f>
        <v>0</v>
      </c>
      <c r="R1291" s="3">
        <f>IF(Расчет!H1305='ФОРМУЛЫ!'!$B$4,'ФОРМУЛЫ!'!A1291,0)</f>
        <v>0</v>
      </c>
      <c r="S1291" s="3">
        <f>IF(Расчет!H1305='ФОРМУЛЫ!'!$B$6,'ФОРМУЛЫ!'!A1291,0)</f>
        <v>0</v>
      </c>
      <c r="T1291" s="5">
        <f>ROUND((IF(Расчет!R1305='ФОРМУЛЫ!'!$E$3,(A1291-A1291/1.18),IF(Расчет!R1305='ФОРМУЛЫ!'!$E$4,0,IF(Расчет!R1305='ФОРМУЛЫ!'!$E$5,(A1291-A1291/1.1),X))))*Расчет!E1305,2)</f>
        <v>0</v>
      </c>
      <c r="U1291" s="3">
        <f>ROUND((IF(Расчет!R1305='ФОРМУЛЫ!'!$E$3,(J1291-J1291/1.18),IF(Расчет!R1305='ФОРМУЛЫ!'!$E$4,0,IF(Расчет!R1305='ФОРМУЛЫ!'!$E$5,(J1291-J1291/1.1),X))))*Расчет!E1305,2)</f>
        <v>0</v>
      </c>
      <c r="V1291" s="3">
        <f>ROUND((J1291-J1291/1.18)*Расчет!E1305,2)</f>
        <v>0</v>
      </c>
      <c r="W1291" s="3">
        <f>ROUND(A1291*Расчет!E1305*0.21/365,2)</f>
        <v>0</v>
      </c>
      <c r="X1291" s="3">
        <f t="shared" si="155"/>
        <v>0</v>
      </c>
      <c r="Y1291" s="3">
        <f>IF(($Q$2-Расчет!X1305)&gt;0,($Q$2-Расчет!X1305),0)</f>
        <v>0</v>
      </c>
      <c r="Z1291" s="3">
        <f t="shared" si="156"/>
        <v>0</v>
      </c>
      <c r="AA1291" s="3">
        <f>IF(IF(Y1291&gt;0,$Q$3-$Q$2,$Q$3-Расчет!X1305)&gt;0,IF(Y1291&gt;0,$Q$3-$Q$2,$Q$3-Расчет!X1305),0)</f>
        <v>0</v>
      </c>
      <c r="AB1291" s="3">
        <f t="shared" si="157"/>
        <v>0</v>
      </c>
      <c r="AC1291" s="3">
        <f>IF(IF(AA1291&gt;0,$Q$4-$Q$3,$Q$4-Расчет!X1305)&gt;0,IF(AA1291&gt;0,$Q$4-$Q$3,$Q$4-Расчет!X1305),0)</f>
        <v>0</v>
      </c>
      <c r="AD1291" s="3">
        <f t="shared" si="158"/>
        <v>0</v>
      </c>
      <c r="AE1291" s="3">
        <f>IF(IF(AC1291&gt;0,$Q$5-$Q$4,$Q$5-Расчет!X1305)&gt;0,IF(AC1291&gt;0,$Q$5-$Q$4,$Q$5-Расчет!X1305),0)</f>
        <v>0</v>
      </c>
      <c r="AF1291" s="3">
        <f t="shared" si="159"/>
        <v>0</v>
      </c>
      <c r="AG1291" s="3">
        <f>IF(IF(AE1291&gt;0,$Q$6-$Q$5,$Q$6-Расчет!X1305)&gt;0,IF(AE1291&gt;0,$Q$6-$Q$5,$Q$6-Расчет!X1305),0)</f>
        <v>0</v>
      </c>
      <c r="AH1291" s="3">
        <f t="shared" si="160"/>
        <v>0</v>
      </c>
    </row>
    <row r="1292" spans="1:34" x14ac:dyDescent="0.25">
      <c r="A1292" s="3">
        <f>IF(Расчет!H1306='ФОРМУЛЫ!'!$B$4,Расчет!G1306*Расчет!$N$28,IF(Расчет!H1306='ФОРМУЛЫ!'!$B$5,Расчет!G1306,IF(Расчет!H1306='ФОРМУЛЫ!'!$B$6,Расчет!G1306*Расчет!$O$28,0)))</f>
        <v>0</v>
      </c>
      <c r="B1292" s="3">
        <f>A1292*Расчет!E1306</f>
        <v>0</v>
      </c>
      <c r="C1292" s="3">
        <f>IF(Расчет!J1306='ФОРМУЛЫ!'!$B$3,Расчет!G1306*Расчет!I1306/100,IF(Расчет!J1306='ФОРМУЛЫ!'!$B$4,Расчет!I1306*Расчет!$N$28,IF(Расчет!J1306='ФОРМУЛЫ!'!$B$5,Расчет!I1306,IF(Расчет!J1306='ФОРМУЛЫ!'!$B$6,Расчет!I1306*Расчет!$O$28,0))))</f>
        <v>0</v>
      </c>
      <c r="D1292" s="3">
        <f>C1292*Расчет!E1306</f>
        <v>0</v>
      </c>
      <c r="E1292" s="3">
        <f t="shared" si="153"/>
        <v>0</v>
      </c>
      <c r="F1292" s="3">
        <f>E1292*Расчет!E1306</f>
        <v>0</v>
      </c>
      <c r="G1292" s="3">
        <f>IF(Расчет!M1306="",'ФОРМУЛЫ!'!E1292*(100+Расчет!$M$28)/100,'ФОРМУЛЫ!'!E1292*(100+Расчет!M1306)/100)</f>
        <v>0</v>
      </c>
      <c r="H1292" s="7">
        <f>IF(Расчет!M1306="",ROUND(Расчет!K1306*(1+Расчет!$M$28/100),0),ROUND(Расчет!K1306*(1+Расчет!M1306/100),0))</f>
        <v>0</v>
      </c>
      <c r="I1292" s="7">
        <f>IF(Расчет!M1306="",(Расчет!$M$28+100)/100,(Расчет!M1306+100)/100)</f>
        <v>1.2</v>
      </c>
      <c r="J1292" s="5">
        <f>IF(Расчет!P1306="",IF($O$16=0,'ФОРМУЛЫ!'!H1292,ROUND(Расчет!K1306*'ФОРМУЛЫ!'!I1292+L1292,0)),Расчет!P1306)</f>
        <v>0</v>
      </c>
      <c r="K1292" s="5">
        <f>J1292*Расчет!E1306</f>
        <v>0</v>
      </c>
      <c r="L1292" s="3">
        <f>IF($O$16=0,0,$M$16*(Расчет!K1306/$O$16))</f>
        <v>0</v>
      </c>
      <c r="O1292" s="3">
        <f>IF(Расчет!P1306=0,Расчет!L1306,0)</f>
        <v>0</v>
      </c>
      <c r="P1292" s="12">
        <f t="shared" si="154"/>
        <v>0</v>
      </c>
      <c r="Q1292" s="3">
        <f>IF(Расчет!H1306='ФОРМУЛЫ!'!$B$5,'ФОРМУЛЫ!'!A1292,0)</f>
        <v>0</v>
      </c>
      <c r="R1292" s="3">
        <f>IF(Расчет!H1306='ФОРМУЛЫ!'!$B$4,'ФОРМУЛЫ!'!A1292,0)</f>
        <v>0</v>
      </c>
      <c r="S1292" s="3">
        <f>IF(Расчет!H1306='ФОРМУЛЫ!'!$B$6,'ФОРМУЛЫ!'!A1292,0)</f>
        <v>0</v>
      </c>
      <c r="T1292" s="5">
        <f>ROUND((IF(Расчет!R1306='ФОРМУЛЫ!'!$E$3,(A1292-A1292/1.18),IF(Расчет!R1306='ФОРМУЛЫ!'!$E$4,0,IF(Расчет!R1306='ФОРМУЛЫ!'!$E$5,(A1292-A1292/1.1),X))))*Расчет!E1306,2)</f>
        <v>0</v>
      </c>
      <c r="U1292" s="3">
        <f>ROUND((IF(Расчет!R1306='ФОРМУЛЫ!'!$E$3,(J1292-J1292/1.18),IF(Расчет!R1306='ФОРМУЛЫ!'!$E$4,0,IF(Расчет!R1306='ФОРМУЛЫ!'!$E$5,(J1292-J1292/1.1),X))))*Расчет!E1306,2)</f>
        <v>0</v>
      </c>
      <c r="V1292" s="3">
        <f>ROUND((J1292-J1292/1.18)*Расчет!E1306,2)</f>
        <v>0</v>
      </c>
      <c r="W1292" s="3">
        <f>ROUND(A1292*Расчет!E1306*0.21/365,2)</f>
        <v>0</v>
      </c>
      <c r="X1292" s="3">
        <f t="shared" si="155"/>
        <v>0</v>
      </c>
      <c r="Y1292" s="3">
        <f>IF(($Q$2-Расчет!X1306)&gt;0,($Q$2-Расчет!X1306),0)</f>
        <v>0</v>
      </c>
      <c r="Z1292" s="3">
        <f t="shared" si="156"/>
        <v>0</v>
      </c>
      <c r="AA1292" s="3">
        <f>IF(IF(Y1292&gt;0,$Q$3-$Q$2,$Q$3-Расчет!X1306)&gt;0,IF(Y1292&gt;0,$Q$3-$Q$2,$Q$3-Расчет!X1306),0)</f>
        <v>0</v>
      </c>
      <c r="AB1292" s="3">
        <f t="shared" si="157"/>
        <v>0</v>
      </c>
      <c r="AC1292" s="3">
        <f>IF(IF(AA1292&gt;0,$Q$4-$Q$3,$Q$4-Расчет!X1306)&gt;0,IF(AA1292&gt;0,$Q$4-$Q$3,$Q$4-Расчет!X1306),0)</f>
        <v>0</v>
      </c>
      <c r="AD1292" s="3">
        <f t="shared" si="158"/>
        <v>0</v>
      </c>
      <c r="AE1292" s="3">
        <f>IF(IF(AC1292&gt;0,$Q$5-$Q$4,$Q$5-Расчет!X1306)&gt;0,IF(AC1292&gt;0,$Q$5-$Q$4,$Q$5-Расчет!X1306),0)</f>
        <v>0</v>
      </c>
      <c r="AF1292" s="3">
        <f t="shared" si="159"/>
        <v>0</v>
      </c>
      <c r="AG1292" s="3">
        <f>IF(IF(AE1292&gt;0,$Q$6-$Q$5,$Q$6-Расчет!X1306)&gt;0,IF(AE1292&gt;0,$Q$6-$Q$5,$Q$6-Расчет!X1306),0)</f>
        <v>0</v>
      </c>
      <c r="AH1292" s="3">
        <f t="shared" si="160"/>
        <v>0</v>
      </c>
    </row>
    <row r="1293" spans="1:34" x14ac:dyDescent="0.25">
      <c r="A1293" s="3">
        <f>IF(Расчет!H1307='ФОРМУЛЫ!'!$B$4,Расчет!G1307*Расчет!$N$28,IF(Расчет!H1307='ФОРМУЛЫ!'!$B$5,Расчет!G1307,IF(Расчет!H1307='ФОРМУЛЫ!'!$B$6,Расчет!G1307*Расчет!$O$28,0)))</f>
        <v>0</v>
      </c>
      <c r="B1293" s="3">
        <f>A1293*Расчет!E1307</f>
        <v>0</v>
      </c>
      <c r="C1293" s="3">
        <f>IF(Расчет!J1307='ФОРМУЛЫ!'!$B$3,Расчет!G1307*Расчет!I1307/100,IF(Расчет!J1307='ФОРМУЛЫ!'!$B$4,Расчет!I1307*Расчет!$N$28,IF(Расчет!J1307='ФОРМУЛЫ!'!$B$5,Расчет!I1307,IF(Расчет!J1307='ФОРМУЛЫ!'!$B$6,Расчет!I1307*Расчет!$O$28,0))))</f>
        <v>0</v>
      </c>
      <c r="D1293" s="3">
        <f>C1293*Расчет!E1307</f>
        <v>0</v>
      </c>
      <c r="E1293" s="3">
        <f t="shared" si="153"/>
        <v>0</v>
      </c>
      <c r="F1293" s="3">
        <f>E1293*Расчет!E1307</f>
        <v>0</v>
      </c>
      <c r="G1293" s="3">
        <f>IF(Расчет!M1307="",'ФОРМУЛЫ!'!E1293*(100+Расчет!$M$28)/100,'ФОРМУЛЫ!'!E1293*(100+Расчет!M1307)/100)</f>
        <v>0</v>
      </c>
      <c r="H1293" s="7">
        <f>IF(Расчет!M1307="",ROUND(Расчет!K1307*(1+Расчет!$M$28/100),0),ROUND(Расчет!K1307*(1+Расчет!M1307/100),0))</f>
        <v>0</v>
      </c>
      <c r="I1293" s="7">
        <f>IF(Расчет!M1307="",(Расчет!$M$28+100)/100,(Расчет!M1307+100)/100)</f>
        <v>1.2</v>
      </c>
      <c r="J1293" s="5">
        <f>IF(Расчет!P1307="",IF($O$16=0,'ФОРМУЛЫ!'!H1293,ROUND(Расчет!K1307*'ФОРМУЛЫ!'!I1293+L1293,0)),Расчет!P1307)</f>
        <v>0</v>
      </c>
      <c r="K1293" s="5">
        <f>J1293*Расчет!E1307</f>
        <v>0</v>
      </c>
      <c r="L1293" s="3">
        <f>IF($O$16=0,0,$M$16*(Расчет!K1307/$O$16))</f>
        <v>0</v>
      </c>
      <c r="O1293" s="3">
        <f>IF(Расчет!P1307=0,Расчет!L1307,0)</f>
        <v>0</v>
      </c>
      <c r="P1293" s="12">
        <f t="shared" si="154"/>
        <v>0</v>
      </c>
      <c r="Q1293" s="3">
        <f>IF(Расчет!H1307='ФОРМУЛЫ!'!$B$5,'ФОРМУЛЫ!'!A1293,0)</f>
        <v>0</v>
      </c>
      <c r="R1293" s="3">
        <f>IF(Расчет!H1307='ФОРМУЛЫ!'!$B$4,'ФОРМУЛЫ!'!A1293,0)</f>
        <v>0</v>
      </c>
      <c r="S1293" s="3">
        <f>IF(Расчет!H1307='ФОРМУЛЫ!'!$B$6,'ФОРМУЛЫ!'!A1293,0)</f>
        <v>0</v>
      </c>
      <c r="T1293" s="5">
        <f>ROUND((IF(Расчет!R1307='ФОРМУЛЫ!'!$E$3,(A1293-A1293/1.18),IF(Расчет!R1307='ФОРМУЛЫ!'!$E$4,0,IF(Расчет!R1307='ФОРМУЛЫ!'!$E$5,(A1293-A1293/1.1),X))))*Расчет!E1307,2)</f>
        <v>0</v>
      </c>
      <c r="U1293" s="3">
        <f>ROUND((IF(Расчет!R1307='ФОРМУЛЫ!'!$E$3,(J1293-J1293/1.18),IF(Расчет!R1307='ФОРМУЛЫ!'!$E$4,0,IF(Расчет!R1307='ФОРМУЛЫ!'!$E$5,(J1293-J1293/1.1),X))))*Расчет!E1307,2)</f>
        <v>0</v>
      </c>
      <c r="V1293" s="3">
        <f>ROUND((J1293-J1293/1.18)*Расчет!E1307,2)</f>
        <v>0</v>
      </c>
      <c r="W1293" s="3">
        <f>ROUND(A1293*Расчет!E1307*0.21/365,2)</f>
        <v>0</v>
      </c>
      <c r="X1293" s="3">
        <f t="shared" si="155"/>
        <v>0</v>
      </c>
      <c r="Y1293" s="3">
        <f>IF(($Q$2-Расчет!X1307)&gt;0,($Q$2-Расчет!X1307),0)</f>
        <v>0</v>
      </c>
      <c r="Z1293" s="3">
        <f t="shared" si="156"/>
        <v>0</v>
      </c>
      <c r="AA1293" s="3">
        <f>IF(IF(Y1293&gt;0,$Q$3-$Q$2,$Q$3-Расчет!X1307)&gt;0,IF(Y1293&gt;0,$Q$3-$Q$2,$Q$3-Расчет!X1307),0)</f>
        <v>0</v>
      </c>
      <c r="AB1293" s="3">
        <f t="shared" si="157"/>
        <v>0</v>
      </c>
      <c r="AC1293" s="3">
        <f>IF(IF(AA1293&gt;0,$Q$4-$Q$3,$Q$4-Расчет!X1307)&gt;0,IF(AA1293&gt;0,$Q$4-$Q$3,$Q$4-Расчет!X1307),0)</f>
        <v>0</v>
      </c>
      <c r="AD1293" s="3">
        <f t="shared" si="158"/>
        <v>0</v>
      </c>
      <c r="AE1293" s="3">
        <f>IF(IF(AC1293&gt;0,$Q$5-$Q$4,$Q$5-Расчет!X1307)&gt;0,IF(AC1293&gt;0,$Q$5-$Q$4,$Q$5-Расчет!X1307),0)</f>
        <v>0</v>
      </c>
      <c r="AF1293" s="3">
        <f t="shared" si="159"/>
        <v>0</v>
      </c>
      <c r="AG1293" s="3">
        <f>IF(IF(AE1293&gt;0,$Q$6-$Q$5,$Q$6-Расчет!X1307)&gt;0,IF(AE1293&gt;0,$Q$6-$Q$5,$Q$6-Расчет!X1307),0)</f>
        <v>0</v>
      </c>
      <c r="AH1293" s="3">
        <f t="shared" si="160"/>
        <v>0</v>
      </c>
    </row>
    <row r="1294" spans="1:34" x14ac:dyDescent="0.25">
      <c r="A1294" s="3">
        <f>IF(Расчет!H1308='ФОРМУЛЫ!'!$B$4,Расчет!G1308*Расчет!$N$28,IF(Расчет!H1308='ФОРМУЛЫ!'!$B$5,Расчет!G1308,IF(Расчет!H1308='ФОРМУЛЫ!'!$B$6,Расчет!G1308*Расчет!$O$28,0)))</f>
        <v>0</v>
      </c>
      <c r="B1294" s="3">
        <f>A1294*Расчет!E1308</f>
        <v>0</v>
      </c>
      <c r="C1294" s="3">
        <f>IF(Расчет!J1308='ФОРМУЛЫ!'!$B$3,Расчет!G1308*Расчет!I1308/100,IF(Расчет!J1308='ФОРМУЛЫ!'!$B$4,Расчет!I1308*Расчет!$N$28,IF(Расчет!J1308='ФОРМУЛЫ!'!$B$5,Расчет!I1308,IF(Расчет!J1308='ФОРМУЛЫ!'!$B$6,Расчет!I1308*Расчет!$O$28,0))))</f>
        <v>0</v>
      </c>
      <c r="D1294" s="3">
        <f>C1294*Расчет!E1308</f>
        <v>0</v>
      </c>
      <c r="E1294" s="3">
        <f t="shared" si="153"/>
        <v>0</v>
      </c>
      <c r="F1294" s="3">
        <f>E1294*Расчет!E1308</f>
        <v>0</v>
      </c>
      <c r="G1294" s="3">
        <f>IF(Расчет!M1308="",'ФОРМУЛЫ!'!E1294*(100+Расчет!$M$28)/100,'ФОРМУЛЫ!'!E1294*(100+Расчет!M1308)/100)</f>
        <v>0</v>
      </c>
      <c r="H1294" s="7">
        <f>IF(Расчет!M1308="",ROUND(Расчет!K1308*(1+Расчет!$M$28/100),0),ROUND(Расчет!K1308*(1+Расчет!M1308/100),0))</f>
        <v>0</v>
      </c>
      <c r="I1294" s="7">
        <f>IF(Расчет!M1308="",(Расчет!$M$28+100)/100,(Расчет!M1308+100)/100)</f>
        <v>1.2</v>
      </c>
      <c r="J1294" s="5">
        <f>IF(Расчет!P1308="",IF($O$16=0,'ФОРМУЛЫ!'!H1294,ROUND(Расчет!K1308*'ФОРМУЛЫ!'!I1294+L1294,0)),Расчет!P1308)</f>
        <v>0</v>
      </c>
      <c r="K1294" s="5">
        <f>J1294*Расчет!E1308</f>
        <v>0</v>
      </c>
      <c r="L1294" s="3">
        <f>IF($O$16=0,0,$M$16*(Расчет!K1308/$O$16))</f>
        <v>0</v>
      </c>
      <c r="O1294" s="3">
        <f>IF(Расчет!P1308=0,Расчет!L1308,0)</f>
        <v>0</v>
      </c>
      <c r="P1294" s="12">
        <f t="shared" si="154"/>
        <v>0</v>
      </c>
      <c r="Q1294" s="3">
        <f>IF(Расчет!H1308='ФОРМУЛЫ!'!$B$5,'ФОРМУЛЫ!'!A1294,0)</f>
        <v>0</v>
      </c>
      <c r="R1294" s="3">
        <f>IF(Расчет!H1308='ФОРМУЛЫ!'!$B$4,'ФОРМУЛЫ!'!A1294,0)</f>
        <v>0</v>
      </c>
      <c r="S1294" s="3">
        <f>IF(Расчет!H1308='ФОРМУЛЫ!'!$B$6,'ФОРМУЛЫ!'!A1294,0)</f>
        <v>0</v>
      </c>
      <c r="T1294" s="5">
        <f>ROUND((IF(Расчет!R1308='ФОРМУЛЫ!'!$E$3,(A1294-A1294/1.18),IF(Расчет!R1308='ФОРМУЛЫ!'!$E$4,0,IF(Расчет!R1308='ФОРМУЛЫ!'!$E$5,(A1294-A1294/1.1),X))))*Расчет!E1308,2)</f>
        <v>0</v>
      </c>
      <c r="U1294" s="3">
        <f>ROUND((IF(Расчет!R1308='ФОРМУЛЫ!'!$E$3,(J1294-J1294/1.18),IF(Расчет!R1308='ФОРМУЛЫ!'!$E$4,0,IF(Расчет!R1308='ФОРМУЛЫ!'!$E$5,(J1294-J1294/1.1),X))))*Расчет!E1308,2)</f>
        <v>0</v>
      </c>
      <c r="V1294" s="3">
        <f>ROUND((J1294-J1294/1.18)*Расчет!E1308,2)</f>
        <v>0</v>
      </c>
      <c r="W1294" s="3">
        <f>ROUND(A1294*Расчет!E1308*0.21/365,2)</f>
        <v>0</v>
      </c>
      <c r="X1294" s="3">
        <f t="shared" si="155"/>
        <v>0</v>
      </c>
      <c r="Y1294" s="3">
        <f>IF(($Q$2-Расчет!X1308)&gt;0,($Q$2-Расчет!X1308),0)</f>
        <v>0</v>
      </c>
      <c r="Z1294" s="3">
        <f t="shared" si="156"/>
        <v>0</v>
      </c>
      <c r="AA1294" s="3">
        <f>IF(IF(Y1294&gt;0,$Q$3-$Q$2,$Q$3-Расчет!X1308)&gt;0,IF(Y1294&gt;0,$Q$3-$Q$2,$Q$3-Расчет!X1308),0)</f>
        <v>0</v>
      </c>
      <c r="AB1294" s="3">
        <f t="shared" si="157"/>
        <v>0</v>
      </c>
      <c r="AC1294" s="3">
        <f>IF(IF(AA1294&gt;0,$Q$4-$Q$3,$Q$4-Расчет!X1308)&gt;0,IF(AA1294&gt;0,$Q$4-$Q$3,$Q$4-Расчет!X1308),0)</f>
        <v>0</v>
      </c>
      <c r="AD1294" s="3">
        <f t="shared" si="158"/>
        <v>0</v>
      </c>
      <c r="AE1294" s="3">
        <f>IF(IF(AC1294&gt;0,$Q$5-$Q$4,$Q$5-Расчет!X1308)&gt;0,IF(AC1294&gt;0,$Q$5-$Q$4,$Q$5-Расчет!X1308),0)</f>
        <v>0</v>
      </c>
      <c r="AF1294" s="3">
        <f t="shared" si="159"/>
        <v>0</v>
      </c>
      <c r="AG1294" s="3">
        <f>IF(IF(AE1294&gt;0,$Q$6-$Q$5,$Q$6-Расчет!X1308)&gt;0,IF(AE1294&gt;0,$Q$6-$Q$5,$Q$6-Расчет!X1308),0)</f>
        <v>0</v>
      </c>
      <c r="AH1294" s="3">
        <f t="shared" si="160"/>
        <v>0</v>
      </c>
    </row>
    <row r="1295" spans="1:34" x14ac:dyDescent="0.25">
      <c r="A1295" s="3">
        <f>IF(Расчет!H1309='ФОРМУЛЫ!'!$B$4,Расчет!G1309*Расчет!$N$28,IF(Расчет!H1309='ФОРМУЛЫ!'!$B$5,Расчет!G1309,IF(Расчет!H1309='ФОРМУЛЫ!'!$B$6,Расчет!G1309*Расчет!$O$28,0)))</f>
        <v>0</v>
      </c>
      <c r="B1295" s="3">
        <f>A1295*Расчет!E1309</f>
        <v>0</v>
      </c>
      <c r="C1295" s="3">
        <f>IF(Расчет!J1309='ФОРМУЛЫ!'!$B$3,Расчет!G1309*Расчет!I1309/100,IF(Расчет!J1309='ФОРМУЛЫ!'!$B$4,Расчет!I1309*Расчет!$N$28,IF(Расчет!J1309='ФОРМУЛЫ!'!$B$5,Расчет!I1309,IF(Расчет!J1309='ФОРМУЛЫ!'!$B$6,Расчет!I1309*Расчет!$O$28,0))))</f>
        <v>0</v>
      </c>
      <c r="D1295" s="3">
        <f>C1295*Расчет!E1309</f>
        <v>0</v>
      </c>
      <c r="E1295" s="3">
        <f t="shared" si="153"/>
        <v>0</v>
      </c>
      <c r="F1295" s="3">
        <f>E1295*Расчет!E1309</f>
        <v>0</v>
      </c>
      <c r="G1295" s="3">
        <f>IF(Расчет!M1309="",'ФОРМУЛЫ!'!E1295*(100+Расчет!$M$28)/100,'ФОРМУЛЫ!'!E1295*(100+Расчет!M1309)/100)</f>
        <v>0</v>
      </c>
      <c r="H1295" s="7">
        <f>IF(Расчет!M1309="",ROUND(Расчет!K1309*(1+Расчет!$M$28/100),0),ROUND(Расчет!K1309*(1+Расчет!M1309/100),0))</f>
        <v>0</v>
      </c>
      <c r="I1295" s="7">
        <f>IF(Расчет!M1309="",(Расчет!$M$28+100)/100,(Расчет!M1309+100)/100)</f>
        <v>1.2</v>
      </c>
      <c r="J1295" s="5">
        <f>IF(Расчет!P1309="",IF($O$16=0,'ФОРМУЛЫ!'!H1295,ROUND(Расчет!K1309*'ФОРМУЛЫ!'!I1295+L1295,0)),Расчет!P1309)</f>
        <v>0</v>
      </c>
      <c r="K1295" s="5">
        <f>J1295*Расчет!E1309</f>
        <v>0</v>
      </c>
      <c r="L1295" s="3">
        <f>IF($O$16=0,0,$M$16*(Расчет!K1309/$O$16))</f>
        <v>0</v>
      </c>
      <c r="O1295" s="3">
        <f>IF(Расчет!P1309=0,Расчет!L1309,0)</f>
        <v>0</v>
      </c>
      <c r="P1295" s="12">
        <f t="shared" si="154"/>
        <v>0</v>
      </c>
      <c r="Q1295" s="3">
        <f>IF(Расчет!H1309='ФОРМУЛЫ!'!$B$5,'ФОРМУЛЫ!'!A1295,0)</f>
        <v>0</v>
      </c>
      <c r="R1295" s="3">
        <f>IF(Расчет!H1309='ФОРМУЛЫ!'!$B$4,'ФОРМУЛЫ!'!A1295,0)</f>
        <v>0</v>
      </c>
      <c r="S1295" s="3">
        <f>IF(Расчет!H1309='ФОРМУЛЫ!'!$B$6,'ФОРМУЛЫ!'!A1295,0)</f>
        <v>0</v>
      </c>
      <c r="T1295" s="5">
        <f>ROUND((IF(Расчет!R1309='ФОРМУЛЫ!'!$E$3,(A1295-A1295/1.18),IF(Расчет!R1309='ФОРМУЛЫ!'!$E$4,0,IF(Расчет!R1309='ФОРМУЛЫ!'!$E$5,(A1295-A1295/1.1),X))))*Расчет!E1309,2)</f>
        <v>0</v>
      </c>
      <c r="U1295" s="3">
        <f>ROUND((IF(Расчет!R1309='ФОРМУЛЫ!'!$E$3,(J1295-J1295/1.18),IF(Расчет!R1309='ФОРМУЛЫ!'!$E$4,0,IF(Расчет!R1309='ФОРМУЛЫ!'!$E$5,(J1295-J1295/1.1),X))))*Расчет!E1309,2)</f>
        <v>0</v>
      </c>
      <c r="V1295" s="3">
        <f>ROUND((J1295-J1295/1.18)*Расчет!E1309,2)</f>
        <v>0</v>
      </c>
      <c r="W1295" s="3">
        <f>ROUND(A1295*Расчет!E1309*0.21/365,2)</f>
        <v>0</v>
      </c>
      <c r="X1295" s="3">
        <f t="shared" si="155"/>
        <v>0</v>
      </c>
      <c r="Y1295" s="3">
        <f>IF(($Q$2-Расчет!X1309)&gt;0,($Q$2-Расчет!X1309),0)</f>
        <v>0</v>
      </c>
      <c r="Z1295" s="3">
        <f t="shared" si="156"/>
        <v>0</v>
      </c>
      <c r="AA1295" s="3">
        <f>IF(IF(Y1295&gt;0,$Q$3-$Q$2,$Q$3-Расчет!X1309)&gt;0,IF(Y1295&gt;0,$Q$3-$Q$2,$Q$3-Расчет!X1309),0)</f>
        <v>0</v>
      </c>
      <c r="AB1295" s="3">
        <f t="shared" si="157"/>
        <v>0</v>
      </c>
      <c r="AC1295" s="3">
        <f>IF(IF(AA1295&gt;0,$Q$4-$Q$3,$Q$4-Расчет!X1309)&gt;0,IF(AA1295&gt;0,$Q$4-$Q$3,$Q$4-Расчет!X1309),0)</f>
        <v>0</v>
      </c>
      <c r="AD1295" s="3">
        <f t="shared" si="158"/>
        <v>0</v>
      </c>
      <c r="AE1295" s="3">
        <f>IF(IF(AC1295&gt;0,$Q$5-$Q$4,$Q$5-Расчет!X1309)&gt;0,IF(AC1295&gt;0,$Q$5-$Q$4,$Q$5-Расчет!X1309),0)</f>
        <v>0</v>
      </c>
      <c r="AF1295" s="3">
        <f t="shared" si="159"/>
        <v>0</v>
      </c>
      <c r="AG1295" s="3">
        <f>IF(IF(AE1295&gt;0,$Q$6-$Q$5,$Q$6-Расчет!X1309)&gt;0,IF(AE1295&gt;0,$Q$6-$Q$5,$Q$6-Расчет!X1309),0)</f>
        <v>0</v>
      </c>
      <c r="AH1295" s="3">
        <f t="shared" si="160"/>
        <v>0</v>
      </c>
    </row>
    <row r="1296" spans="1:34" x14ac:dyDescent="0.25">
      <c r="A1296" s="3">
        <f>IF(Расчет!H1310='ФОРМУЛЫ!'!$B$4,Расчет!G1310*Расчет!$N$28,IF(Расчет!H1310='ФОРМУЛЫ!'!$B$5,Расчет!G1310,IF(Расчет!H1310='ФОРМУЛЫ!'!$B$6,Расчет!G1310*Расчет!$O$28,0)))</f>
        <v>0</v>
      </c>
      <c r="B1296" s="3">
        <f>A1296*Расчет!E1310</f>
        <v>0</v>
      </c>
      <c r="C1296" s="3">
        <f>IF(Расчет!J1310='ФОРМУЛЫ!'!$B$3,Расчет!G1310*Расчет!I1310/100,IF(Расчет!J1310='ФОРМУЛЫ!'!$B$4,Расчет!I1310*Расчет!$N$28,IF(Расчет!J1310='ФОРМУЛЫ!'!$B$5,Расчет!I1310,IF(Расчет!J1310='ФОРМУЛЫ!'!$B$6,Расчет!I1310*Расчет!$O$28,0))))</f>
        <v>0</v>
      </c>
      <c r="D1296" s="3">
        <f>C1296*Расчет!E1310</f>
        <v>0</v>
      </c>
      <c r="E1296" s="3">
        <f t="shared" si="153"/>
        <v>0</v>
      </c>
      <c r="F1296" s="3">
        <f>E1296*Расчет!E1310</f>
        <v>0</v>
      </c>
      <c r="G1296" s="3">
        <f>IF(Расчет!M1310="",'ФОРМУЛЫ!'!E1296*(100+Расчет!$M$28)/100,'ФОРМУЛЫ!'!E1296*(100+Расчет!M1310)/100)</f>
        <v>0</v>
      </c>
      <c r="H1296" s="7">
        <f>IF(Расчет!M1310="",ROUND(Расчет!K1310*(1+Расчет!$M$28/100),0),ROUND(Расчет!K1310*(1+Расчет!M1310/100),0))</f>
        <v>0</v>
      </c>
      <c r="I1296" s="7">
        <f>IF(Расчет!M1310="",(Расчет!$M$28+100)/100,(Расчет!M1310+100)/100)</f>
        <v>1.2</v>
      </c>
      <c r="J1296" s="5">
        <f>IF(Расчет!P1310="",IF($O$16=0,'ФОРМУЛЫ!'!H1296,ROUND(Расчет!K1310*'ФОРМУЛЫ!'!I1296+L1296,0)),Расчет!P1310)</f>
        <v>0</v>
      </c>
      <c r="K1296" s="5">
        <f>J1296*Расчет!E1310</f>
        <v>0</v>
      </c>
      <c r="L1296" s="3">
        <f>IF($O$16=0,0,$M$16*(Расчет!K1310/$O$16))</f>
        <v>0</v>
      </c>
      <c r="O1296" s="3">
        <f>IF(Расчет!P1310=0,Расчет!L1310,0)</f>
        <v>0</v>
      </c>
      <c r="P1296" s="12">
        <f t="shared" si="154"/>
        <v>0</v>
      </c>
      <c r="Q1296" s="3">
        <f>IF(Расчет!H1310='ФОРМУЛЫ!'!$B$5,'ФОРМУЛЫ!'!A1296,0)</f>
        <v>0</v>
      </c>
      <c r="R1296" s="3">
        <f>IF(Расчет!H1310='ФОРМУЛЫ!'!$B$4,'ФОРМУЛЫ!'!A1296,0)</f>
        <v>0</v>
      </c>
      <c r="S1296" s="3">
        <f>IF(Расчет!H1310='ФОРМУЛЫ!'!$B$6,'ФОРМУЛЫ!'!A1296,0)</f>
        <v>0</v>
      </c>
      <c r="T1296" s="5">
        <f>ROUND((IF(Расчет!R1310='ФОРМУЛЫ!'!$E$3,(A1296-A1296/1.18),IF(Расчет!R1310='ФОРМУЛЫ!'!$E$4,0,IF(Расчет!R1310='ФОРМУЛЫ!'!$E$5,(A1296-A1296/1.1),X))))*Расчет!E1310,2)</f>
        <v>0</v>
      </c>
      <c r="U1296" s="3">
        <f>ROUND((IF(Расчет!R1310='ФОРМУЛЫ!'!$E$3,(J1296-J1296/1.18),IF(Расчет!R1310='ФОРМУЛЫ!'!$E$4,0,IF(Расчет!R1310='ФОРМУЛЫ!'!$E$5,(J1296-J1296/1.1),X))))*Расчет!E1310,2)</f>
        <v>0</v>
      </c>
      <c r="V1296" s="3">
        <f>ROUND((J1296-J1296/1.18)*Расчет!E1310,2)</f>
        <v>0</v>
      </c>
      <c r="W1296" s="3">
        <f>ROUND(A1296*Расчет!E1310*0.21/365,2)</f>
        <v>0</v>
      </c>
      <c r="X1296" s="3">
        <f t="shared" si="155"/>
        <v>0</v>
      </c>
      <c r="Y1296" s="3">
        <f>IF(($Q$2-Расчет!X1310)&gt;0,($Q$2-Расчет!X1310),0)</f>
        <v>0</v>
      </c>
      <c r="Z1296" s="3">
        <f t="shared" si="156"/>
        <v>0</v>
      </c>
      <c r="AA1296" s="3">
        <f>IF(IF(Y1296&gt;0,$Q$3-$Q$2,$Q$3-Расчет!X1310)&gt;0,IF(Y1296&gt;0,$Q$3-$Q$2,$Q$3-Расчет!X1310),0)</f>
        <v>0</v>
      </c>
      <c r="AB1296" s="3">
        <f t="shared" si="157"/>
        <v>0</v>
      </c>
      <c r="AC1296" s="3">
        <f>IF(IF(AA1296&gt;0,$Q$4-$Q$3,$Q$4-Расчет!X1310)&gt;0,IF(AA1296&gt;0,$Q$4-$Q$3,$Q$4-Расчет!X1310),0)</f>
        <v>0</v>
      </c>
      <c r="AD1296" s="3">
        <f t="shared" si="158"/>
        <v>0</v>
      </c>
      <c r="AE1296" s="3">
        <f>IF(IF(AC1296&gt;0,$Q$5-$Q$4,$Q$5-Расчет!X1310)&gt;0,IF(AC1296&gt;0,$Q$5-$Q$4,$Q$5-Расчет!X1310),0)</f>
        <v>0</v>
      </c>
      <c r="AF1296" s="3">
        <f t="shared" si="159"/>
        <v>0</v>
      </c>
      <c r="AG1296" s="3">
        <f>IF(IF(AE1296&gt;0,$Q$6-$Q$5,$Q$6-Расчет!X1310)&gt;0,IF(AE1296&gt;0,$Q$6-$Q$5,$Q$6-Расчет!X1310),0)</f>
        <v>0</v>
      </c>
      <c r="AH1296" s="3">
        <f t="shared" si="160"/>
        <v>0</v>
      </c>
    </row>
    <row r="1297" spans="1:34" x14ac:dyDescent="0.25">
      <c r="A1297" s="3">
        <f>IF(Расчет!H1311='ФОРМУЛЫ!'!$B$4,Расчет!G1311*Расчет!$N$28,IF(Расчет!H1311='ФОРМУЛЫ!'!$B$5,Расчет!G1311,IF(Расчет!H1311='ФОРМУЛЫ!'!$B$6,Расчет!G1311*Расчет!$O$28,0)))</f>
        <v>0</v>
      </c>
      <c r="B1297" s="3">
        <f>A1297*Расчет!E1311</f>
        <v>0</v>
      </c>
      <c r="C1297" s="3">
        <f>IF(Расчет!J1311='ФОРМУЛЫ!'!$B$3,Расчет!G1311*Расчет!I1311/100,IF(Расчет!J1311='ФОРМУЛЫ!'!$B$4,Расчет!I1311*Расчет!$N$28,IF(Расчет!J1311='ФОРМУЛЫ!'!$B$5,Расчет!I1311,IF(Расчет!J1311='ФОРМУЛЫ!'!$B$6,Расчет!I1311*Расчет!$O$28,0))))</f>
        <v>0</v>
      </c>
      <c r="D1297" s="3">
        <f>C1297*Расчет!E1311</f>
        <v>0</v>
      </c>
      <c r="E1297" s="3">
        <f t="shared" ref="E1297:E1360" si="161">A1297-C1297</f>
        <v>0</v>
      </c>
      <c r="F1297" s="3">
        <f>E1297*Расчет!E1311</f>
        <v>0</v>
      </c>
      <c r="G1297" s="3">
        <f>IF(Расчет!M1311="",'ФОРМУЛЫ!'!E1297*(100+Расчет!$M$28)/100,'ФОРМУЛЫ!'!E1297*(100+Расчет!M1311)/100)</f>
        <v>0</v>
      </c>
      <c r="H1297" s="7">
        <f>IF(Расчет!M1311="",ROUND(Расчет!K1311*(1+Расчет!$M$28/100),0),ROUND(Расчет!K1311*(1+Расчет!M1311/100),0))</f>
        <v>0</v>
      </c>
      <c r="I1297" s="7">
        <f>IF(Расчет!M1311="",(Расчет!$M$28+100)/100,(Расчет!M1311+100)/100)</f>
        <v>1.2</v>
      </c>
      <c r="J1297" s="5">
        <f>IF(Расчет!P1311="",IF($O$16=0,'ФОРМУЛЫ!'!H1297,ROUND(Расчет!K1311*'ФОРМУЛЫ!'!I1297+L1297,0)),Расчет!P1311)</f>
        <v>0</v>
      </c>
      <c r="K1297" s="5">
        <f>J1297*Расчет!E1311</f>
        <v>0</v>
      </c>
      <c r="L1297" s="3">
        <f>IF($O$16=0,0,$M$16*(Расчет!K1311/$O$16))</f>
        <v>0</v>
      </c>
      <c r="O1297" s="3">
        <f>IF(Расчет!P1311=0,Расчет!L1311,0)</f>
        <v>0</v>
      </c>
      <c r="P1297" s="12">
        <f t="shared" si="154"/>
        <v>0</v>
      </c>
      <c r="Q1297" s="3">
        <f>IF(Расчет!H1311='ФОРМУЛЫ!'!$B$5,'ФОРМУЛЫ!'!A1297,0)</f>
        <v>0</v>
      </c>
      <c r="R1297" s="3">
        <f>IF(Расчет!H1311='ФОРМУЛЫ!'!$B$4,'ФОРМУЛЫ!'!A1297,0)</f>
        <v>0</v>
      </c>
      <c r="S1297" s="3">
        <f>IF(Расчет!H1311='ФОРМУЛЫ!'!$B$6,'ФОРМУЛЫ!'!A1297,0)</f>
        <v>0</v>
      </c>
      <c r="T1297" s="5">
        <f>ROUND((IF(Расчет!R1311='ФОРМУЛЫ!'!$E$3,(A1297-A1297/1.18),IF(Расчет!R1311='ФОРМУЛЫ!'!$E$4,0,IF(Расчет!R1311='ФОРМУЛЫ!'!$E$5,(A1297-A1297/1.1),X))))*Расчет!E1311,2)</f>
        <v>0</v>
      </c>
      <c r="U1297" s="3">
        <f>ROUND((IF(Расчет!R1311='ФОРМУЛЫ!'!$E$3,(J1297-J1297/1.18),IF(Расчет!R1311='ФОРМУЛЫ!'!$E$4,0,IF(Расчет!R1311='ФОРМУЛЫ!'!$E$5,(J1297-J1297/1.1),X))))*Расчет!E1311,2)</f>
        <v>0</v>
      </c>
      <c r="V1297" s="3">
        <f>ROUND((J1297-J1297/1.18)*Расчет!E1311,2)</f>
        <v>0</v>
      </c>
      <c r="W1297" s="3">
        <f>ROUND(A1297*Расчет!E1311*0.21/365,2)</f>
        <v>0</v>
      </c>
      <c r="X1297" s="3">
        <f t="shared" si="155"/>
        <v>0</v>
      </c>
      <c r="Y1297" s="3">
        <f>IF(($Q$2-Расчет!X1311)&gt;0,($Q$2-Расчет!X1311),0)</f>
        <v>0</v>
      </c>
      <c r="Z1297" s="3">
        <f t="shared" si="156"/>
        <v>0</v>
      </c>
      <c r="AA1297" s="3">
        <f>IF(IF(Y1297&gt;0,$Q$3-$Q$2,$Q$3-Расчет!X1311)&gt;0,IF(Y1297&gt;0,$Q$3-$Q$2,$Q$3-Расчет!X1311),0)</f>
        <v>0</v>
      </c>
      <c r="AB1297" s="3">
        <f t="shared" si="157"/>
        <v>0</v>
      </c>
      <c r="AC1297" s="3">
        <f>IF(IF(AA1297&gt;0,$Q$4-$Q$3,$Q$4-Расчет!X1311)&gt;0,IF(AA1297&gt;0,$Q$4-$Q$3,$Q$4-Расчет!X1311),0)</f>
        <v>0</v>
      </c>
      <c r="AD1297" s="3">
        <f t="shared" si="158"/>
        <v>0</v>
      </c>
      <c r="AE1297" s="3">
        <f>IF(IF(AC1297&gt;0,$Q$5-$Q$4,$Q$5-Расчет!X1311)&gt;0,IF(AC1297&gt;0,$Q$5-$Q$4,$Q$5-Расчет!X1311),0)</f>
        <v>0</v>
      </c>
      <c r="AF1297" s="3">
        <f t="shared" si="159"/>
        <v>0</v>
      </c>
      <c r="AG1297" s="3">
        <f>IF(IF(AE1297&gt;0,$Q$6-$Q$5,$Q$6-Расчет!X1311)&gt;0,IF(AE1297&gt;0,$Q$6-$Q$5,$Q$6-Расчет!X1311),0)</f>
        <v>0</v>
      </c>
      <c r="AH1297" s="3">
        <f t="shared" si="160"/>
        <v>0</v>
      </c>
    </row>
    <row r="1298" spans="1:34" x14ac:dyDescent="0.25">
      <c r="A1298" s="3">
        <f>IF(Расчет!H1312='ФОРМУЛЫ!'!$B$4,Расчет!G1312*Расчет!$N$28,IF(Расчет!H1312='ФОРМУЛЫ!'!$B$5,Расчет!G1312,IF(Расчет!H1312='ФОРМУЛЫ!'!$B$6,Расчет!G1312*Расчет!$O$28,0)))</f>
        <v>0</v>
      </c>
      <c r="B1298" s="3">
        <f>A1298*Расчет!E1312</f>
        <v>0</v>
      </c>
      <c r="C1298" s="3">
        <f>IF(Расчет!J1312='ФОРМУЛЫ!'!$B$3,Расчет!G1312*Расчет!I1312/100,IF(Расчет!J1312='ФОРМУЛЫ!'!$B$4,Расчет!I1312*Расчет!$N$28,IF(Расчет!J1312='ФОРМУЛЫ!'!$B$5,Расчет!I1312,IF(Расчет!J1312='ФОРМУЛЫ!'!$B$6,Расчет!I1312*Расчет!$O$28,0))))</f>
        <v>0</v>
      </c>
      <c r="D1298" s="3">
        <f>C1298*Расчет!E1312</f>
        <v>0</v>
      </c>
      <c r="E1298" s="3">
        <f t="shared" si="161"/>
        <v>0</v>
      </c>
      <c r="F1298" s="3">
        <f>E1298*Расчет!E1312</f>
        <v>0</v>
      </c>
      <c r="G1298" s="3">
        <f>IF(Расчет!M1312="",'ФОРМУЛЫ!'!E1298*(100+Расчет!$M$28)/100,'ФОРМУЛЫ!'!E1298*(100+Расчет!M1312)/100)</f>
        <v>0</v>
      </c>
      <c r="H1298" s="7">
        <f>IF(Расчет!M1312="",ROUND(Расчет!K1312*(1+Расчет!$M$28/100),0),ROUND(Расчет!K1312*(1+Расчет!M1312/100),0))</f>
        <v>0</v>
      </c>
      <c r="I1298" s="7">
        <f>IF(Расчет!M1312="",(Расчет!$M$28+100)/100,(Расчет!M1312+100)/100)</f>
        <v>1.2</v>
      </c>
      <c r="J1298" s="5">
        <f>IF(Расчет!P1312="",IF($O$16=0,'ФОРМУЛЫ!'!H1298,ROUND(Расчет!K1312*'ФОРМУЛЫ!'!I1298+L1298,0)),Расчет!P1312)</f>
        <v>0</v>
      </c>
      <c r="K1298" s="5">
        <f>J1298*Расчет!E1312</f>
        <v>0</v>
      </c>
      <c r="L1298" s="3">
        <f>IF($O$16=0,0,$M$16*(Расчет!K1312/$O$16))</f>
        <v>0</v>
      </c>
      <c r="O1298" s="3">
        <f>IF(Расчет!P1312=0,Расчет!L1312,0)</f>
        <v>0</v>
      </c>
      <c r="P1298" s="12">
        <f t="shared" ref="P1298:P1361" si="162">IF(E1298=0,0,(J1298-E1298)/J1298)</f>
        <v>0</v>
      </c>
      <c r="Q1298" s="3">
        <f>IF(Расчет!H1312='ФОРМУЛЫ!'!$B$5,'ФОРМУЛЫ!'!A1298,0)</f>
        <v>0</v>
      </c>
      <c r="R1298" s="3">
        <f>IF(Расчет!H1312='ФОРМУЛЫ!'!$B$4,'ФОРМУЛЫ!'!A1298,0)</f>
        <v>0</v>
      </c>
      <c r="S1298" s="3">
        <f>IF(Расчет!H1312='ФОРМУЛЫ!'!$B$6,'ФОРМУЛЫ!'!A1298,0)</f>
        <v>0</v>
      </c>
      <c r="T1298" s="5">
        <f>ROUND((IF(Расчет!R1312='ФОРМУЛЫ!'!$E$3,(A1298-A1298/1.18),IF(Расчет!R1312='ФОРМУЛЫ!'!$E$4,0,IF(Расчет!R1312='ФОРМУЛЫ!'!$E$5,(A1298-A1298/1.1),X))))*Расчет!E1312,2)</f>
        <v>0</v>
      </c>
      <c r="U1298" s="3">
        <f>ROUND((IF(Расчет!R1312='ФОРМУЛЫ!'!$E$3,(J1298-J1298/1.18),IF(Расчет!R1312='ФОРМУЛЫ!'!$E$4,0,IF(Расчет!R1312='ФОРМУЛЫ!'!$E$5,(J1298-J1298/1.1),X))))*Расчет!E1312,2)</f>
        <v>0</v>
      </c>
      <c r="V1298" s="3">
        <f>ROUND((J1298-J1298/1.18)*Расчет!E1312,2)</f>
        <v>0</v>
      </c>
      <c r="W1298" s="3">
        <f>ROUND(A1298*Расчет!E1312*0.21/365,2)</f>
        <v>0</v>
      </c>
      <c r="X1298" s="3">
        <f t="shared" ref="X1298:X1361" si="163">Z1298+AB1298+AD1298+AF1298+AH1298</f>
        <v>0</v>
      </c>
      <c r="Y1298" s="3">
        <f>IF(($Q$2-Расчет!X1312)&gt;0,($Q$2-Расчет!X1312),0)</f>
        <v>0</v>
      </c>
      <c r="Z1298" s="3">
        <f t="shared" ref="Z1298:Z1361" si="164">$W1298*Y1298</f>
        <v>0</v>
      </c>
      <c r="AA1298" s="3">
        <f>IF(IF(Y1298&gt;0,$Q$3-$Q$2,$Q$3-Расчет!X1312)&gt;0,IF(Y1298&gt;0,$Q$3-$Q$2,$Q$3-Расчет!X1312),0)</f>
        <v>0</v>
      </c>
      <c r="AB1298" s="3">
        <f t="shared" ref="AB1298:AB1361" si="165">$W1298*AA1298</f>
        <v>0</v>
      </c>
      <c r="AC1298" s="3">
        <f>IF(IF(AA1298&gt;0,$Q$4-$Q$3,$Q$4-Расчет!X1312)&gt;0,IF(AA1298&gt;0,$Q$4-$Q$3,$Q$4-Расчет!X1312),0)</f>
        <v>0</v>
      </c>
      <c r="AD1298" s="3">
        <f t="shared" ref="AD1298:AD1361" si="166">$W1298*AC1298</f>
        <v>0</v>
      </c>
      <c r="AE1298" s="3">
        <f>IF(IF(AC1298&gt;0,$Q$5-$Q$4,$Q$5-Расчет!X1312)&gt;0,IF(AC1298&gt;0,$Q$5-$Q$4,$Q$5-Расчет!X1312),0)</f>
        <v>0</v>
      </c>
      <c r="AF1298" s="3">
        <f t="shared" ref="AF1298:AF1361" si="167">$W1298*AE1298</f>
        <v>0</v>
      </c>
      <c r="AG1298" s="3">
        <f>IF(IF(AE1298&gt;0,$Q$6-$Q$5,$Q$6-Расчет!X1312)&gt;0,IF(AE1298&gt;0,$Q$6-$Q$5,$Q$6-Расчет!X1312),0)</f>
        <v>0</v>
      </c>
      <c r="AH1298" s="3">
        <f t="shared" ref="AH1298:AH1361" si="168">$W1298*AG1298</f>
        <v>0</v>
      </c>
    </row>
    <row r="1299" spans="1:34" x14ac:dyDescent="0.25">
      <c r="A1299" s="3">
        <f>IF(Расчет!H1313='ФОРМУЛЫ!'!$B$4,Расчет!G1313*Расчет!$N$28,IF(Расчет!H1313='ФОРМУЛЫ!'!$B$5,Расчет!G1313,IF(Расчет!H1313='ФОРМУЛЫ!'!$B$6,Расчет!G1313*Расчет!$O$28,0)))</f>
        <v>0</v>
      </c>
      <c r="B1299" s="3">
        <f>A1299*Расчет!E1313</f>
        <v>0</v>
      </c>
      <c r="C1299" s="3">
        <f>IF(Расчет!J1313='ФОРМУЛЫ!'!$B$3,Расчет!G1313*Расчет!I1313/100,IF(Расчет!J1313='ФОРМУЛЫ!'!$B$4,Расчет!I1313*Расчет!$N$28,IF(Расчет!J1313='ФОРМУЛЫ!'!$B$5,Расчет!I1313,IF(Расчет!J1313='ФОРМУЛЫ!'!$B$6,Расчет!I1313*Расчет!$O$28,0))))</f>
        <v>0</v>
      </c>
      <c r="D1299" s="3">
        <f>C1299*Расчет!E1313</f>
        <v>0</v>
      </c>
      <c r="E1299" s="3">
        <f t="shared" si="161"/>
        <v>0</v>
      </c>
      <c r="F1299" s="3">
        <f>E1299*Расчет!E1313</f>
        <v>0</v>
      </c>
      <c r="G1299" s="3">
        <f>IF(Расчет!M1313="",'ФОРМУЛЫ!'!E1299*(100+Расчет!$M$28)/100,'ФОРМУЛЫ!'!E1299*(100+Расчет!M1313)/100)</f>
        <v>0</v>
      </c>
      <c r="H1299" s="7">
        <f>IF(Расчет!M1313="",ROUND(Расчет!K1313*(1+Расчет!$M$28/100),0),ROUND(Расчет!K1313*(1+Расчет!M1313/100),0))</f>
        <v>0</v>
      </c>
      <c r="I1299" s="7">
        <f>IF(Расчет!M1313="",(Расчет!$M$28+100)/100,(Расчет!M1313+100)/100)</f>
        <v>1.2</v>
      </c>
      <c r="J1299" s="5">
        <f>IF(Расчет!P1313="",IF($O$16=0,'ФОРМУЛЫ!'!H1299,ROUND(Расчет!K1313*'ФОРМУЛЫ!'!I1299+L1299,0)),Расчет!P1313)</f>
        <v>0</v>
      </c>
      <c r="K1299" s="5">
        <f>J1299*Расчет!E1313</f>
        <v>0</v>
      </c>
      <c r="L1299" s="3">
        <f>IF($O$16=0,0,$M$16*(Расчет!K1313/$O$16))</f>
        <v>0</v>
      </c>
      <c r="O1299" s="3">
        <f>IF(Расчет!P1313=0,Расчет!L1313,0)</f>
        <v>0</v>
      </c>
      <c r="P1299" s="12">
        <f t="shared" si="162"/>
        <v>0</v>
      </c>
      <c r="Q1299" s="3">
        <f>IF(Расчет!H1313='ФОРМУЛЫ!'!$B$5,'ФОРМУЛЫ!'!A1299,0)</f>
        <v>0</v>
      </c>
      <c r="R1299" s="3">
        <f>IF(Расчет!H1313='ФОРМУЛЫ!'!$B$4,'ФОРМУЛЫ!'!A1299,0)</f>
        <v>0</v>
      </c>
      <c r="S1299" s="3">
        <f>IF(Расчет!H1313='ФОРМУЛЫ!'!$B$6,'ФОРМУЛЫ!'!A1299,0)</f>
        <v>0</v>
      </c>
      <c r="T1299" s="5">
        <f>ROUND((IF(Расчет!R1313='ФОРМУЛЫ!'!$E$3,(A1299-A1299/1.18),IF(Расчет!R1313='ФОРМУЛЫ!'!$E$4,0,IF(Расчет!R1313='ФОРМУЛЫ!'!$E$5,(A1299-A1299/1.1),X))))*Расчет!E1313,2)</f>
        <v>0</v>
      </c>
      <c r="U1299" s="3">
        <f>ROUND((IF(Расчет!R1313='ФОРМУЛЫ!'!$E$3,(J1299-J1299/1.18),IF(Расчет!R1313='ФОРМУЛЫ!'!$E$4,0,IF(Расчет!R1313='ФОРМУЛЫ!'!$E$5,(J1299-J1299/1.1),X))))*Расчет!E1313,2)</f>
        <v>0</v>
      </c>
      <c r="V1299" s="3">
        <f>ROUND((J1299-J1299/1.18)*Расчет!E1313,2)</f>
        <v>0</v>
      </c>
      <c r="W1299" s="3">
        <f>ROUND(A1299*Расчет!E1313*0.21/365,2)</f>
        <v>0</v>
      </c>
      <c r="X1299" s="3">
        <f t="shared" si="163"/>
        <v>0</v>
      </c>
      <c r="Y1299" s="3">
        <f>IF(($Q$2-Расчет!X1313)&gt;0,($Q$2-Расчет!X1313),0)</f>
        <v>0</v>
      </c>
      <c r="Z1299" s="3">
        <f t="shared" si="164"/>
        <v>0</v>
      </c>
      <c r="AA1299" s="3">
        <f>IF(IF(Y1299&gt;0,$Q$3-$Q$2,$Q$3-Расчет!X1313)&gt;0,IF(Y1299&gt;0,$Q$3-$Q$2,$Q$3-Расчет!X1313),0)</f>
        <v>0</v>
      </c>
      <c r="AB1299" s="3">
        <f t="shared" si="165"/>
        <v>0</v>
      </c>
      <c r="AC1299" s="3">
        <f>IF(IF(AA1299&gt;0,$Q$4-$Q$3,$Q$4-Расчет!X1313)&gt;0,IF(AA1299&gt;0,$Q$4-$Q$3,$Q$4-Расчет!X1313),0)</f>
        <v>0</v>
      </c>
      <c r="AD1299" s="3">
        <f t="shared" si="166"/>
        <v>0</v>
      </c>
      <c r="AE1299" s="3">
        <f>IF(IF(AC1299&gt;0,$Q$5-$Q$4,$Q$5-Расчет!X1313)&gt;0,IF(AC1299&gt;0,$Q$5-$Q$4,$Q$5-Расчет!X1313),0)</f>
        <v>0</v>
      </c>
      <c r="AF1299" s="3">
        <f t="shared" si="167"/>
        <v>0</v>
      </c>
      <c r="AG1299" s="3">
        <f>IF(IF(AE1299&gt;0,$Q$6-$Q$5,$Q$6-Расчет!X1313)&gt;0,IF(AE1299&gt;0,$Q$6-$Q$5,$Q$6-Расчет!X1313),0)</f>
        <v>0</v>
      </c>
      <c r="AH1299" s="3">
        <f t="shared" si="168"/>
        <v>0</v>
      </c>
    </row>
    <row r="1300" spans="1:34" x14ac:dyDescent="0.25">
      <c r="A1300" s="3">
        <f>IF(Расчет!H1314='ФОРМУЛЫ!'!$B$4,Расчет!G1314*Расчет!$N$28,IF(Расчет!H1314='ФОРМУЛЫ!'!$B$5,Расчет!G1314,IF(Расчет!H1314='ФОРМУЛЫ!'!$B$6,Расчет!G1314*Расчет!$O$28,0)))</f>
        <v>0</v>
      </c>
      <c r="B1300" s="3">
        <f>A1300*Расчет!E1314</f>
        <v>0</v>
      </c>
      <c r="C1300" s="3">
        <f>IF(Расчет!J1314='ФОРМУЛЫ!'!$B$3,Расчет!G1314*Расчет!I1314/100,IF(Расчет!J1314='ФОРМУЛЫ!'!$B$4,Расчет!I1314*Расчет!$N$28,IF(Расчет!J1314='ФОРМУЛЫ!'!$B$5,Расчет!I1314,IF(Расчет!J1314='ФОРМУЛЫ!'!$B$6,Расчет!I1314*Расчет!$O$28,0))))</f>
        <v>0</v>
      </c>
      <c r="D1300" s="3">
        <f>C1300*Расчет!E1314</f>
        <v>0</v>
      </c>
      <c r="E1300" s="3">
        <f t="shared" si="161"/>
        <v>0</v>
      </c>
      <c r="F1300" s="3">
        <f>E1300*Расчет!E1314</f>
        <v>0</v>
      </c>
      <c r="G1300" s="3">
        <f>IF(Расчет!M1314="",'ФОРМУЛЫ!'!E1300*(100+Расчет!$M$28)/100,'ФОРМУЛЫ!'!E1300*(100+Расчет!M1314)/100)</f>
        <v>0</v>
      </c>
      <c r="H1300" s="7">
        <f>IF(Расчет!M1314="",ROUND(Расчет!K1314*(1+Расчет!$M$28/100),0),ROUND(Расчет!K1314*(1+Расчет!M1314/100),0))</f>
        <v>0</v>
      </c>
      <c r="I1300" s="7">
        <f>IF(Расчет!M1314="",(Расчет!$M$28+100)/100,(Расчет!M1314+100)/100)</f>
        <v>1.2</v>
      </c>
      <c r="J1300" s="5">
        <f>IF(Расчет!P1314="",IF($O$16=0,'ФОРМУЛЫ!'!H1300,ROUND(Расчет!K1314*'ФОРМУЛЫ!'!I1300+L1300,0)),Расчет!P1314)</f>
        <v>0</v>
      </c>
      <c r="K1300" s="5">
        <f>J1300*Расчет!E1314</f>
        <v>0</v>
      </c>
      <c r="L1300" s="3">
        <f>IF($O$16=0,0,$M$16*(Расчет!K1314/$O$16))</f>
        <v>0</v>
      </c>
      <c r="O1300" s="3">
        <f>IF(Расчет!P1314=0,Расчет!L1314,0)</f>
        <v>0</v>
      </c>
      <c r="P1300" s="12">
        <f t="shared" si="162"/>
        <v>0</v>
      </c>
      <c r="Q1300" s="3">
        <f>IF(Расчет!H1314='ФОРМУЛЫ!'!$B$5,'ФОРМУЛЫ!'!A1300,0)</f>
        <v>0</v>
      </c>
      <c r="R1300" s="3">
        <f>IF(Расчет!H1314='ФОРМУЛЫ!'!$B$4,'ФОРМУЛЫ!'!A1300,0)</f>
        <v>0</v>
      </c>
      <c r="S1300" s="3">
        <f>IF(Расчет!H1314='ФОРМУЛЫ!'!$B$6,'ФОРМУЛЫ!'!A1300,0)</f>
        <v>0</v>
      </c>
      <c r="T1300" s="5">
        <f>ROUND((IF(Расчет!R1314='ФОРМУЛЫ!'!$E$3,(A1300-A1300/1.18),IF(Расчет!R1314='ФОРМУЛЫ!'!$E$4,0,IF(Расчет!R1314='ФОРМУЛЫ!'!$E$5,(A1300-A1300/1.1),X))))*Расчет!E1314,2)</f>
        <v>0</v>
      </c>
      <c r="U1300" s="3">
        <f>ROUND((IF(Расчет!R1314='ФОРМУЛЫ!'!$E$3,(J1300-J1300/1.18),IF(Расчет!R1314='ФОРМУЛЫ!'!$E$4,0,IF(Расчет!R1314='ФОРМУЛЫ!'!$E$5,(J1300-J1300/1.1),X))))*Расчет!E1314,2)</f>
        <v>0</v>
      </c>
      <c r="V1300" s="3">
        <f>ROUND((J1300-J1300/1.18)*Расчет!E1314,2)</f>
        <v>0</v>
      </c>
      <c r="W1300" s="3">
        <f>ROUND(A1300*Расчет!E1314*0.21/365,2)</f>
        <v>0</v>
      </c>
      <c r="X1300" s="3">
        <f t="shared" si="163"/>
        <v>0</v>
      </c>
      <c r="Y1300" s="3">
        <f>IF(($Q$2-Расчет!X1314)&gt;0,($Q$2-Расчет!X1314),0)</f>
        <v>0</v>
      </c>
      <c r="Z1300" s="3">
        <f t="shared" si="164"/>
        <v>0</v>
      </c>
      <c r="AA1300" s="3">
        <f>IF(IF(Y1300&gt;0,$Q$3-$Q$2,$Q$3-Расчет!X1314)&gt;0,IF(Y1300&gt;0,$Q$3-$Q$2,$Q$3-Расчет!X1314),0)</f>
        <v>0</v>
      </c>
      <c r="AB1300" s="3">
        <f t="shared" si="165"/>
        <v>0</v>
      </c>
      <c r="AC1300" s="3">
        <f>IF(IF(AA1300&gt;0,$Q$4-$Q$3,$Q$4-Расчет!X1314)&gt;0,IF(AA1300&gt;0,$Q$4-$Q$3,$Q$4-Расчет!X1314),0)</f>
        <v>0</v>
      </c>
      <c r="AD1300" s="3">
        <f t="shared" si="166"/>
        <v>0</v>
      </c>
      <c r="AE1300" s="3">
        <f>IF(IF(AC1300&gt;0,$Q$5-$Q$4,$Q$5-Расчет!X1314)&gt;0,IF(AC1300&gt;0,$Q$5-$Q$4,$Q$5-Расчет!X1314),0)</f>
        <v>0</v>
      </c>
      <c r="AF1300" s="3">
        <f t="shared" si="167"/>
        <v>0</v>
      </c>
      <c r="AG1300" s="3">
        <f>IF(IF(AE1300&gt;0,$Q$6-$Q$5,$Q$6-Расчет!X1314)&gt;0,IF(AE1300&gt;0,$Q$6-$Q$5,$Q$6-Расчет!X1314),0)</f>
        <v>0</v>
      </c>
      <c r="AH1300" s="3">
        <f t="shared" si="168"/>
        <v>0</v>
      </c>
    </row>
    <row r="1301" spans="1:34" x14ac:dyDescent="0.25">
      <c r="A1301" s="3">
        <f>IF(Расчет!H1315='ФОРМУЛЫ!'!$B$4,Расчет!G1315*Расчет!$N$28,IF(Расчет!H1315='ФОРМУЛЫ!'!$B$5,Расчет!G1315,IF(Расчет!H1315='ФОРМУЛЫ!'!$B$6,Расчет!G1315*Расчет!$O$28,0)))</f>
        <v>0</v>
      </c>
      <c r="B1301" s="3">
        <f>A1301*Расчет!E1315</f>
        <v>0</v>
      </c>
      <c r="C1301" s="3">
        <f>IF(Расчет!J1315='ФОРМУЛЫ!'!$B$3,Расчет!G1315*Расчет!I1315/100,IF(Расчет!J1315='ФОРМУЛЫ!'!$B$4,Расчет!I1315*Расчет!$N$28,IF(Расчет!J1315='ФОРМУЛЫ!'!$B$5,Расчет!I1315,IF(Расчет!J1315='ФОРМУЛЫ!'!$B$6,Расчет!I1315*Расчет!$O$28,0))))</f>
        <v>0</v>
      </c>
      <c r="D1301" s="3">
        <f>C1301*Расчет!E1315</f>
        <v>0</v>
      </c>
      <c r="E1301" s="3">
        <f t="shared" si="161"/>
        <v>0</v>
      </c>
      <c r="F1301" s="3">
        <f>E1301*Расчет!E1315</f>
        <v>0</v>
      </c>
      <c r="G1301" s="3">
        <f>IF(Расчет!M1315="",'ФОРМУЛЫ!'!E1301*(100+Расчет!$M$28)/100,'ФОРМУЛЫ!'!E1301*(100+Расчет!M1315)/100)</f>
        <v>0</v>
      </c>
      <c r="H1301" s="7">
        <f>IF(Расчет!M1315="",ROUND(Расчет!K1315*(1+Расчет!$M$28/100),0),ROUND(Расчет!K1315*(1+Расчет!M1315/100),0))</f>
        <v>0</v>
      </c>
      <c r="I1301" s="7">
        <f>IF(Расчет!M1315="",(Расчет!$M$28+100)/100,(Расчет!M1315+100)/100)</f>
        <v>1.2</v>
      </c>
      <c r="J1301" s="5">
        <f>IF(Расчет!P1315="",IF($O$16=0,'ФОРМУЛЫ!'!H1301,ROUND(Расчет!K1315*'ФОРМУЛЫ!'!I1301+L1301,0)),Расчет!P1315)</f>
        <v>0</v>
      </c>
      <c r="K1301" s="5">
        <f>J1301*Расчет!E1315</f>
        <v>0</v>
      </c>
      <c r="L1301" s="3">
        <f>IF($O$16=0,0,$M$16*(Расчет!K1315/$O$16))</f>
        <v>0</v>
      </c>
      <c r="O1301" s="3">
        <f>IF(Расчет!P1315=0,Расчет!L1315,0)</f>
        <v>0</v>
      </c>
      <c r="P1301" s="12">
        <f t="shared" si="162"/>
        <v>0</v>
      </c>
      <c r="Q1301" s="3">
        <f>IF(Расчет!H1315='ФОРМУЛЫ!'!$B$5,'ФОРМУЛЫ!'!A1301,0)</f>
        <v>0</v>
      </c>
      <c r="R1301" s="3">
        <f>IF(Расчет!H1315='ФОРМУЛЫ!'!$B$4,'ФОРМУЛЫ!'!A1301,0)</f>
        <v>0</v>
      </c>
      <c r="S1301" s="3">
        <f>IF(Расчет!H1315='ФОРМУЛЫ!'!$B$6,'ФОРМУЛЫ!'!A1301,0)</f>
        <v>0</v>
      </c>
      <c r="T1301" s="5">
        <f>ROUND((IF(Расчет!R1315='ФОРМУЛЫ!'!$E$3,(A1301-A1301/1.18),IF(Расчет!R1315='ФОРМУЛЫ!'!$E$4,0,IF(Расчет!R1315='ФОРМУЛЫ!'!$E$5,(A1301-A1301/1.1),X))))*Расчет!E1315,2)</f>
        <v>0</v>
      </c>
      <c r="U1301" s="3">
        <f>ROUND((IF(Расчет!R1315='ФОРМУЛЫ!'!$E$3,(J1301-J1301/1.18),IF(Расчет!R1315='ФОРМУЛЫ!'!$E$4,0,IF(Расчет!R1315='ФОРМУЛЫ!'!$E$5,(J1301-J1301/1.1),X))))*Расчет!E1315,2)</f>
        <v>0</v>
      </c>
      <c r="V1301" s="3">
        <f>ROUND((J1301-J1301/1.18)*Расчет!E1315,2)</f>
        <v>0</v>
      </c>
      <c r="W1301" s="3">
        <f>ROUND(A1301*Расчет!E1315*0.21/365,2)</f>
        <v>0</v>
      </c>
      <c r="X1301" s="3">
        <f t="shared" si="163"/>
        <v>0</v>
      </c>
      <c r="Y1301" s="3">
        <f>IF(($Q$2-Расчет!X1315)&gt;0,($Q$2-Расчет!X1315),0)</f>
        <v>0</v>
      </c>
      <c r="Z1301" s="3">
        <f t="shared" si="164"/>
        <v>0</v>
      </c>
      <c r="AA1301" s="3">
        <f>IF(IF(Y1301&gt;0,$Q$3-$Q$2,$Q$3-Расчет!X1315)&gt;0,IF(Y1301&gt;0,$Q$3-$Q$2,$Q$3-Расчет!X1315),0)</f>
        <v>0</v>
      </c>
      <c r="AB1301" s="3">
        <f t="shared" si="165"/>
        <v>0</v>
      </c>
      <c r="AC1301" s="3">
        <f>IF(IF(AA1301&gt;0,$Q$4-$Q$3,$Q$4-Расчет!X1315)&gt;0,IF(AA1301&gt;0,$Q$4-$Q$3,$Q$4-Расчет!X1315),0)</f>
        <v>0</v>
      </c>
      <c r="AD1301" s="3">
        <f t="shared" si="166"/>
        <v>0</v>
      </c>
      <c r="AE1301" s="3">
        <f>IF(IF(AC1301&gt;0,$Q$5-$Q$4,$Q$5-Расчет!X1315)&gt;0,IF(AC1301&gt;0,$Q$5-$Q$4,$Q$5-Расчет!X1315),0)</f>
        <v>0</v>
      </c>
      <c r="AF1301" s="3">
        <f t="shared" si="167"/>
        <v>0</v>
      </c>
      <c r="AG1301" s="3">
        <f>IF(IF(AE1301&gt;0,$Q$6-$Q$5,$Q$6-Расчет!X1315)&gt;0,IF(AE1301&gt;0,$Q$6-$Q$5,$Q$6-Расчет!X1315),0)</f>
        <v>0</v>
      </c>
      <c r="AH1301" s="3">
        <f t="shared" si="168"/>
        <v>0</v>
      </c>
    </row>
    <row r="1302" spans="1:34" x14ac:dyDescent="0.25">
      <c r="A1302" s="3">
        <f>IF(Расчет!H1316='ФОРМУЛЫ!'!$B$4,Расчет!G1316*Расчет!$N$28,IF(Расчет!H1316='ФОРМУЛЫ!'!$B$5,Расчет!G1316,IF(Расчет!H1316='ФОРМУЛЫ!'!$B$6,Расчет!G1316*Расчет!$O$28,0)))</f>
        <v>0</v>
      </c>
      <c r="B1302" s="3">
        <f>A1302*Расчет!E1316</f>
        <v>0</v>
      </c>
      <c r="C1302" s="3">
        <f>IF(Расчет!J1316='ФОРМУЛЫ!'!$B$3,Расчет!G1316*Расчет!I1316/100,IF(Расчет!J1316='ФОРМУЛЫ!'!$B$4,Расчет!I1316*Расчет!$N$28,IF(Расчет!J1316='ФОРМУЛЫ!'!$B$5,Расчет!I1316,IF(Расчет!J1316='ФОРМУЛЫ!'!$B$6,Расчет!I1316*Расчет!$O$28,0))))</f>
        <v>0</v>
      </c>
      <c r="D1302" s="3">
        <f>C1302*Расчет!E1316</f>
        <v>0</v>
      </c>
      <c r="E1302" s="3">
        <f t="shared" si="161"/>
        <v>0</v>
      </c>
      <c r="F1302" s="3">
        <f>E1302*Расчет!E1316</f>
        <v>0</v>
      </c>
      <c r="G1302" s="3">
        <f>IF(Расчет!M1316="",'ФОРМУЛЫ!'!E1302*(100+Расчет!$M$28)/100,'ФОРМУЛЫ!'!E1302*(100+Расчет!M1316)/100)</f>
        <v>0</v>
      </c>
      <c r="H1302" s="7">
        <f>IF(Расчет!M1316="",ROUND(Расчет!K1316*(1+Расчет!$M$28/100),0),ROUND(Расчет!K1316*(1+Расчет!M1316/100),0))</f>
        <v>0</v>
      </c>
      <c r="I1302" s="7">
        <f>IF(Расчет!M1316="",(Расчет!$M$28+100)/100,(Расчет!M1316+100)/100)</f>
        <v>1.2</v>
      </c>
      <c r="J1302" s="5">
        <f>IF(Расчет!P1316="",IF($O$16=0,'ФОРМУЛЫ!'!H1302,ROUND(Расчет!K1316*'ФОРМУЛЫ!'!I1302+L1302,0)),Расчет!P1316)</f>
        <v>0</v>
      </c>
      <c r="K1302" s="5">
        <f>J1302*Расчет!E1316</f>
        <v>0</v>
      </c>
      <c r="L1302" s="3">
        <f>IF($O$16=0,0,$M$16*(Расчет!K1316/$O$16))</f>
        <v>0</v>
      </c>
      <c r="O1302" s="3">
        <f>IF(Расчет!P1316=0,Расчет!L1316,0)</f>
        <v>0</v>
      </c>
      <c r="P1302" s="12">
        <f t="shared" si="162"/>
        <v>0</v>
      </c>
      <c r="Q1302" s="3">
        <f>IF(Расчет!H1316='ФОРМУЛЫ!'!$B$5,'ФОРМУЛЫ!'!A1302,0)</f>
        <v>0</v>
      </c>
      <c r="R1302" s="3">
        <f>IF(Расчет!H1316='ФОРМУЛЫ!'!$B$4,'ФОРМУЛЫ!'!A1302,0)</f>
        <v>0</v>
      </c>
      <c r="S1302" s="3">
        <f>IF(Расчет!H1316='ФОРМУЛЫ!'!$B$6,'ФОРМУЛЫ!'!A1302,0)</f>
        <v>0</v>
      </c>
      <c r="T1302" s="5">
        <f>ROUND((IF(Расчет!R1316='ФОРМУЛЫ!'!$E$3,(A1302-A1302/1.18),IF(Расчет!R1316='ФОРМУЛЫ!'!$E$4,0,IF(Расчет!R1316='ФОРМУЛЫ!'!$E$5,(A1302-A1302/1.1),X))))*Расчет!E1316,2)</f>
        <v>0</v>
      </c>
      <c r="U1302" s="3">
        <f>ROUND((IF(Расчет!R1316='ФОРМУЛЫ!'!$E$3,(J1302-J1302/1.18),IF(Расчет!R1316='ФОРМУЛЫ!'!$E$4,0,IF(Расчет!R1316='ФОРМУЛЫ!'!$E$5,(J1302-J1302/1.1),X))))*Расчет!E1316,2)</f>
        <v>0</v>
      </c>
      <c r="V1302" s="3">
        <f>ROUND((J1302-J1302/1.18)*Расчет!E1316,2)</f>
        <v>0</v>
      </c>
      <c r="W1302" s="3">
        <f>ROUND(A1302*Расчет!E1316*0.21/365,2)</f>
        <v>0</v>
      </c>
      <c r="X1302" s="3">
        <f t="shared" si="163"/>
        <v>0</v>
      </c>
      <c r="Y1302" s="3">
        <f>IF(($Q$2-Расчет!X1316)&gt;0,($Q$2-Расчет!X1316),0)</f>
        <v>0</v>
      </c>
      <c r="Z1302" s="3">
        <f t="shared" si="164"/>
        <v>0</v>
      </c>
      <c r="AA1302" s="3">
        <f>IF(IF(Y1302&gt;0,$Q$3-$Q$2,$Q$3-Расчет!X1316)&gt;0,IF(Y1302&gt;0,$Q$3-$Q$2,$Q$3-Расчет!X1316),0)</f>
        <v>0</v>
      </c>
      <c r="AB1302" s="3">
        <f t="shared" si="165"/>
        <v>0</v>
      </c>
      <c r="AC1302" s="3">
        <f>IF(IF(AA1302&gt;0,$Q$4-$Q$3,$Q$4-Расчет!X1316)&gt;0,IF(AA1302&gt;0,$Q$4-$Q$3,$Q$4-Расчет!X1316),0)</f>
        <v>0</v>
      </c>
      <c r="AD1302" s="3">
        <f t="shared" si="166"/>
        <v>0</v>
      </c>
      <c r="AE1302" s="3">
        <f>IF(IF(AC1302&gt;0,$Q$5-$Q$4,$Q$5-Расчет!X1316)&gt;0,IF(AC1302&gt;0,$Q$5-$Q$4,$Q$5-Расчет!X1316),0)</f>
        <v>0</v>
      </c>
      <c r="AF1302" s="3">
        <f t="shared" si="167"/>
        <v>0</v>
      </c>
      <c r="AG1302" s="3">
        <f>IF(IF(AE1302&gt;0,$Q$6-$Q$5,$Q$6-Расчет!X1316)&gt;0,IF(AE1302&gt;0,$Q$6-$Q$5,$Q$6-Расчет!X1316),0)</f>
        <v>0</v>
      </c>
      <c r="AH1302" s="3">
        <f t="shared" si="168"/>
        <v>0</v>
      </c>
    </row>
    <row r="1303" spans="1:34" x14ac:dyDescent="0.25">
      <c r="A1303" s="3">
        <f>IF(Расчет!H1317='ФОРМУЛЫ!'!$B$4,Расчет!G1317*Расчет!$N$28,IF(Расчет!H1317='ФОРМУЛЫ!'!$B$5,Расчет!G1317,IF(Расчет!H1317='ФОРМУЛЫ!'!$B$6,Расчет!G1317*Расчет!$O$28,0)))</f>
        <v>0</v>
      </c>
      <c r="B1303" s="3">
        <f>A1303*Расчет!E1317</f>
        <v>0</v>
      </c>
      <c r="C1303" s="3">
        <f>IF(Расчет!J1317='ФОРМУЛЫ!'!$B$3,Расчет!G1317*Расчет!I1317/100,IF(Расчет!J1317='ФОРМУЛЫ!'!$B$4,Расчет!I1317*Расчет!$N$28,IF(Расчет!J1317='ФОРМУЛЫ!'!$B$5,Расчет!I1317,IF(Расчет!J1317='ФОРМУЛЫ!'!$B$6,Расчет!I1317*Расчет!$O$28,0))))</f>
        <v>0</v>
      </c>
      <c r="D1303" s="3">
        <f>C1303*Расчет!E1317</f>
        <v>0</v>
      </c>
      <c r="E1303" s="3">
        <f t="shared" si="161"/>
        <v>0</v>
      </c>
      <c r="F1303" s="3">
        <f>E1303*Расчет!E1317</f>
        <v>0</v>
      </c>
      <c r="G1303" s="3">
        <f>IF(Расчет!M1317="",'ФОРМУЛЫ!'!E1303*(100+Расчет!$M$28)/100,'ФОРМУЛЫ!'!E1303*(100+Расчет!M1317)/100)</f>
        <v>0</v>
      </c>
      <c r="H1303" s="7">
        <f>IF(Расчет!M1317="",ROUND(Расчет!K1317*(1+Расчет!$M$28/100),0),ROUND(Расчет!K1317*(1+Расчет!M1317/100),0))</f>
        <v>0</v>
      </c>
      <c r="I1303" s="7">
        <f>IF(Расчет!M1317="",(Расчет!$M$28+100)/100,(Расчет!M1317+100)/100)</f>
        <v>1.2</v>
      </c>
      <c r="J1303" s="5">
        <f>IF(Расчет!P1317="",IF($O$16=0,'ФОРМУЛЫ!'!H1303,ROUND(Расчет!K1317*'ФОРМУЛЫ!'!I1303+L1303,0)),Расчет!P1317)</f>
        <v>0</v>
      </c>
      <c r="K1303" s="5">
        <f>J1303*Расчет!E1317</f>
        <v>0</v>
      </c>
      <c r="L1303" s="3">
        <f>IF($O$16=0,0,$M$16*(Расчет!K1317/$O$16))</f>
        <v>0</v>
      </c>
      <c r="O1303" s="3">
        <f>IF(Расчет!P1317=0,Расчет!L1317,0)</f>
        <v>0</v>
      </c>
      <c r="P1303" s="12">
        <f t="shared" si="162"/>
        <v>0</v>
      </c>
      <c r="Q1303" s="3">
        <f>IF(Расчет!H1317='ФОРМУЛЫ!'!$B$5,'ФОРМУЛЫ!'!A1303,0)</f>
        <v>0</v>
      </c>
      <c r="R1303" s="3">
        <f>IF(Расчет!H1317='ФОРМУЛЫ!'!$B$4,'ФОРМУЛЫ!'!A1303,0)</f>
        <v>0</v>
      </c>
      <c r="S1303" s="3">
        <f>IF(Расчет!H1317='ФОРМУЛЫ!'!$B$6,'ФОРМУЛЫ!'!A1303,0)</f>
        <v>0</v>
      </c>
      <c r="T1303" s="5">
        <f>ROUND((IF(Расчет!R1317='ФОРМУЛЫ!'!$E$3,(A1303-A1303/1.18),IF(Расчет!R1317='ФОРМУЛЫ!'!$E$4,0,IF(Расчет!R1317='ФОРМУЛЫ!'!$E$5,(A1303-A1303/1.1),X))))*Расчет!E1317,2)</f>
        <v>0</v>
      </c>
      <c r="U1303" s="3">
        <f>ROUND((IF(Расчет!R1317='ФОРМУЛЫ!'!$E$3,(J1303-J1303/1.18),IF(Расчет!R1317='ФОРМУЛЫ!'!$E$4,0,IF(Расчет!R1317='ФОРМУЛЫ!'!$E$5,(J1303-J1303/1.1),X))))*Расчет!E1317,2)</f>
        <v>0</v>
      </c>
      <c r="V1303" s="3">
        <f>ROUND((J1303-J1303/1.18)*Расчет!E1317,2)</f>
        <v>0</v>
      </c>
      <c r="W1303" s="3">
        <f>ROUND(A1303*Расчет!E1317*0.21/365,2)</f>
        <v>0</v>
      </c>
      <c r="X1303" s="3">
        <f t="shared" si="163"/>
        <v>0</v>
      </c>
      <c r="Y1303" s="3">
        <f>IF(($Q$2-Расчет!X1317)&gt;0,($Q$2-Расчет!X1317),0)</f>
        <v>0</v>
      </c>
      <c r="Z1303" s="3">
        <f t="shared" si="164"/>
        <v>0</v>
      </c>
      <c r="AA1303" s="3">
        <f>IF(IF(Y1303&gt;0,$Q$3-$Q$2,$Q$3-Расчет!X1317)&gt;0,IF(Y1303&gt;0,$Q$3-$Q$2,$Q$3-Расчет!X1317),0)</f>
        <v>0</v>
      </c>
      <c r="AB1303" s="3">
        <f t="shared" si="165"/>
        <v>0</v>
      </c>
      <c r="AC1303" s="3">
        <f>IF(IF(AA1303&gt;0,$Q$4-$Q$3,$Q$4-Расчет!X1317)&gt;0,IF(AA1303&gt;0,$Q$4-$Q$3,$Q$4-Расчет!X1317),0)</f>
        <v>0</v>
      </c>
      <c r="AD1303" s="3">
        <f t="shared" si="166"/>
        <v>0</v>
      </c>
      <c r="AE1303" s="3">
        <f>IF(IF(AC1303&gt;0,$Q$5-$Q$4,$Q$5-Расчет!X1317)&gt;0,IF(AC1303&gt;0,$Q$5-$Q$4,$Q$5-Расчет!X1317),0)</f>
        <v>0</v>
      </c>
      <c r="AF1303" s="3">
        <f t="shared" si="167"/>
        <v>0</v>
      </c>
      <c r="AG1303" s="3">
        <f>IF(IF(AE1303&gt;0,$Q$6-$Q$5,$Q$6-Расчет!X1317)&gt;0,IF(AE1303&gt;0,$Q$6-$Q$5,$Q$6-Расчет!X1317),0)</f>
        <v>0</v>
      </c>
      <c r="AH1303" s="3">
        <f t="shared" si="168"/>
        <v>0</v>
      </c>
    </row>
    <row r="1304" spans="1:34" x14ac:dyDescent="0.25">
      <c r="A1304" s="3">
        <f>IF(Расчет!H1318='ФОРМУЛЫ!'!$B$4,Расчет!G1318*Расчет!$N$28,IF(Расчет!H1318='ФОРМУЛЫ!'!$B$5,Расчет!G1318,IF(Расчет!H1318='ФОРМУЛЫ!'!$B$6,Расчет!G1318*Расчет!$O$28,0)))</f>
        <v>0</v>
      </c>
      <c r="B1304" s="3">
        <f>A1304*Расчет!E1318</f>
        <v>0</v>
      </c>
      <c r="C1304" s="3">
        <f>IF(Расчет!J1318='ФОРМУЛЫ!'!$B$3,Расчет!G1318*Расчет!I1318/100,IF(Расчет!J1318='ФОРМУЛЫ!'!$B$4,Расчет!I1318*Расчет!$N$28,IF(Расчет!J1318='ФОРМУЛЫ!'!$B$5,Расчет!I1318,IF(Расчет!J1318='ФОРМУЛЫ!'!$B$6,Расчет!I1318*Расчет!$O$28,0))))</f>
        <v>0</v>
      </c>
      <c r="D1304" s="3">
        <f>C1304*Расчет!E1318</f>
        <v>0</v>
      </c>
      <c r="E1304" s="3">
        <f t="shared" si="161"/>
        <v>0</v>
      </c>
      <c r="F1304" s="3">
        <f>E1304*Расчет!E1318</f>
        <v>0</v>
      </c>
      <c r="G1304" s="3">
        <f>IF(Расчет!M1318="",'ФОРМУЛЫ!'!E1304*(100+Расчет!$M$28)/100,'ФОРМУЛЫ!'!E1304*(100+Расчет!M1318)/100)</f>
        <v>0</v>
      </c>
      <c r="H1304" s="7">
        <f>IF(Расчет!M1318="",ROUND(Расчет!K1318*(1+Расчет!$M$28/100),0),ROUND(Расчет!K1318*(1+Расчет!M1318/100),0))</f>
        <v>0</v>
      </c>
      <c r="I1304" s="7">
        <f>IF(Расчет!M1318="",(Расчет!$M$28+100)/100,(Расчет!M1318+100)/100)</f>
        <v>1.2</v>
      </c>
      <c r="J1304" s="5">
        <f>IF(Расчет!P1318="",IF($O$16=0,'ФОРМУЛЫ!'!H1304,ROUND(Расчет!K1318*'ФОРМУЛЫ!'!I1304+L1304,0)),Расчет!P1318)</f>
        <v>0</v>
      </c>
      <c r="K1304" s="5">
        <f>J1304*Расчет!E1318</f>
        <v>0</v>
      </c>
      <c r="L1304" s="3">
        <f>IF($O$16=0,0,$M$16*(Расчет!K1318/$O$16))</f>
        <v>0</v>
      </c>
      <c r="O1304" s="3">
        <f>IF(Расчет!P1318=0,Расчет!L1318,0)</f>
        <v>0</v>
      </c>
      <c r="P1304" s="12">
        <f t="shared" si="162"/>
        <v>0</v>
      </c>
      <c r="Q1304" s="3">
        <f>IF(Расчет!H1318='ФОРМУЛЫ!'!$B$5,'ФОРМУЛЫ!'!A1304,0)</f>
        <v>0</v>
      </c>
      <c r="R1304" s="3">
        <f>IF(Расчет!H1318='ФОРМУЛЫ!'!$B$4,'ФОРМУЛЫ!'!A1304,0)</f>
        <v>0</v>
      </c>
      <c r="S1304" s="3">
        <f>IF(Расчет!H1318='ФОРМУЛЫ!'!$B$6,'ФОРМУЛЫ!'!A1304,0)</f>
        <v>0</v>
      </c>
      <c r="T1304" s="5">
        <f>ROUND((IF(Расчет!R1318='ФОРМУЛЫ!'!$E$3,(A1304-A1304/1.18),IF(Расчет!R1318='ФОРМУЛЫ!'!$E$4,0,IF(Расчет!R1318='ФОРМУЛЫ!'!$E$5,(A1304-A1304/1.1),X))))*Расчет!E1318,2)</f>
        <v>0</v>
      </c>
      <c r="U1304" s="3">
        <f>ROUND((IF(Расчет!R1318='ФОРМУЛЫ!'!$E$3,(J1304-J1304/1.18),IF(Расчет!R1318='ФОРМУЛЫ!'!$E$4,0,IF(Расчет!R1318='ФОРМУЛЫ!'!$E$5,(J1304-J1304/1.1),X))))*Расчет!E1318,2)</f>
        <v>0</v>
      </c>
      <c r="V1304" s="3">
        <f>ROUND((J1304-J1304/1.18)*Расчет!E1318,2)</f>
        <v>0</v>
      </c>
      <c r="W1304" s="3">
        <f>ROUND(A1304*Расчет!E1318*0.21/365,2)</f>
        <v>0</v>
      </c>
      <c r="X1304" s="3">
        <f t="shared" si="163"/>
        <v>0</v>
      </c>
      <c r="Y1304" s="3">
        <f>IF(($Q$2-Расчет!X1318)&gt;0,($Q$2-Расчет!X1318),0)</f>
        <v>0</v>
      </c>
      <c r="Z1304" s="3">
        <f t="shared" si="164"/>
        <v>0</v>
      </c>
      <c r="AA1304" s="3">
        <f>IF(IF(Y1304&gt;0,$Q$3-$Q$2,$Q$3-Расчет!X1318)&gt;0,IF(Y1304&gt;0,$Q$3-$Q$2,$Q$3-Расчет!X1318),0)</f>
        <v>0</v>
      </c>
      <c r="AB1304" s="3">
        <f t="shared" si="165"/>
        <v>0</v>
      </c>
      <c r="AC1304" s="3">
        <f>IF(IF(AA1304&gt;0,$Q$4-$Q$3,$Q$4-Расчет!X1318)&gt;0,IF(AA1304&gt;0,$Q$4-$Q$3,$Q$4-Расчет!X1318),0)</f>
        <v>0</v>
      </c>
      <c r="AD1304" s="3">
        <f t="shared" si="166"/>
        <v>0</v>
      </c>
      <c r="AE1304" s="3">
        <f>IF(IF(AC1304&gt;0,$Q$5-$Q$4,$Q$5-Расчет!X1318)&gt;0,IF(AC1304&gt;0,$Q$5-$Q$4,$Q$5-Расчет!X1318),0)</f>
        <v>0</v>
      </c>
      <c r="AF1304" s="3">
        <f t="shared" si="167"/>
        <v>0</v>
      </c>
      <c r="AG1304" s="3">
        <f>IF(IF(AE1304&gt;0,$Q$6-$Q$5,$Q$6-Расчет!X1318)&gt;0,IF(AE1304&gt;0,$Q$6-$Q$5,$Q$6-Расчет!X1318),0)</f>
        <v>0</v>
      </c>
      <c r="AH1304" s="3">
        <f t="shared" si="168"/>
        <v>0</v>
      </c>
    </row>
    <row r="1305" spans="1:34" x14ac:dyDescent="0.25">
      <c r="A1305" s="3">
        <f>IF(Расчет!H1319='ФОРМУЛЫ!'!$B$4,Расчет!G1319*Расчет!$N$28,IF(Расчет!H1319='ФОРМУЛЫ!'!$B$5,Расчет!G1319,IF(Расчет!H1319='ФОРМУЛЫ!'!$B$6,Расчет!G1319*Расчет!$O$28,0)))</f>
        <v>0</v>
      </c>
      <c r="B1305" s="3">
        <f>A1305*Расчет!E1319</f>
        <v>0</v>
      </c>
      <c r="C1305" s="3">
        <f>IF(Расчет!J1319='ФОРМУЛЫ!'!$B$3,Расчет!G1319*Расчет!I1319/100,IF(Расчет!J1319='ФОРМУЛЫ!'!$B$4,Расчет!I1319*Расчет!$N$28,IF(Расчет!J1319='ФОРМУЛЫ!'!$B$5,Расчет!I1319,IF(Расчет!J1319='ФОРМУЛЫ!'!$B$6,Расчет!I1319*Расчет!$O$28,0))))</f>
        <v>0</v>
      </c>
      <c r="D1305" s="3">
        <f>C1305*Расчет!E1319</f>
        <v>0</v>
      </c>
      <c r="E1305" s="3">
        <f t="shared" si="161"/>
        <v>0</v>
      </c>
      <c r="F1305" s="3">
        <f>E1305*Расчет!E1319</f>
        <v>0</v>
      </c>
      <c r="G1305" s="3">
        <f>IF(Расчет!M1319="",'ФОРМУЛЫ!'!E1305*(100+Расчет!$M$28)/100,'ФОРМУЛЫ!'!E1305*(100+Расчет!M1319)/100)</f>
        <v>0</v>
      </c>
      <c r="H1305" s="7">
        <f>IF(Расчет!M1319="",ROUND(Расчет!K1319*(1+Расчет!$M$28/100),0),ROUND(Расчет!K1319*(1+Расчет!M1319/100),0))</f>
        <v>0</v>
      </c>
      <c r="I1305" s="7">
        <f>IF(Расчет!M1319="",(Расчет!$M$28+100)/100,(Расчет!M1319+100)/100)</f>
        <v>1.2</v>
      </c>
      <c r="J1305" s="5">
        <f>IF(Расчет!P1319="",IF($O$16=0,'ФОРМУЛЫ!'!H1305,ROUND(Расчет!K1319*'ФОРМУЛЫ!'!I1305+L1305,0)),Расчет!P1319)</f>
        <v>0</v>
      </c>
      <c r="K1305" s="5">
        <f>J1305*Расчет!E1319</f>
        <v>0</v>
      </c>
      <c r="L1305" s="3">
        <f>IF($O$16=0,0,$M$16*(Расчет!K1319/$O$16))</f>
        <v>0</v>
      </c>
      <c r="O1305" s="3">
        <f>IF(Расчет!P1319=0,Расчет!L1319,0)</f>
        <v>0</v>
      </c>
      <c r="P1305" s="12">
        <f t="shared" si="162"/>
        <v>0</v>
      </c>
      <c r="Q1305" s="3">
        <f>IF(Расчет!H1319='ФОРМУЛЫ!'!$B$5,'ФОРМУЛЫ!'!A1305,0)</f>
        <v>0</v>
      </c>
      <c r="R1305" s="3">
        <f>IF(Расчет!H1319='ФОРМУЛЫ!'!$B$4,'ФОРМУЛЫ!'!A1305,0)</f>
        <v>0</v>
      </c>
      <c r="S1305" s="3">
        <f>IF(Расчет!H1319='ФОРМУЛЫ!'!$B$6,'ФОРМУЛЫ!'!A1305,0)</f>
        <v>0</v>
      </c>
      <c r="T1305" s="5">
        <f>ROUND((IF(Расчет!R1319='ФОРМУЛЫ!'!$E$3,(A1305-A1305/1.18),IF(Расчет!R1319='ФОРМУЛЫ!'!$E$4,0,IF(Расчет!R1319='ФОРМУЛЫ!'!$E$5,(A1305-A1305/1.1),X))))*Расчет!E1319,2)</f>
        <v>0</v>
      </c>
      <c r="U1305" s="3">
        <f>ROUND((IF(Расчет!R1319='ФОРМУЛЫ!'!$E$3,(J1305-J1305/1.18),IF(Расчет!R1319='ФОРМУЛЫ!'!$E$4,0,IF(Расчет!R1319='ФОРМУЛЫ!'!$E$5,(J1305-J1305/1.1),X))))*Расчет!E1319,2)</f>
        <v>0</v>
      </c>
      <c r="V1305" s="3">
        <f>ROUND((J1305-J1305/1.18)*Расчет!E1319,2)</f>
        <v>0</v>
      </c>
      <c r="W1305" s="3">
        <f>ROUND(A1305*Расчет!E1319*0.21/365,2)</f>
        <v>0</v>
      </c>
      <c r="X1305" s="3">
        <f t="shared" si="163"/>
        <v>0</v>
      </c>
      <c r="Y1305" s="3">
        <f>IF(($Q$2-Расчет!X1319)&gt;0,($Q$2-Расчет!X1319),0)</f>
        <v>0</v>
      </c>
      <c r="Z1305" s="3">
        <f t="shared" si="164"/>
        <v>0</v>
      </c>
      <c r="AA1305" s="3">
        <f>IF(IF(Y1305&gt;0,$Q$3-$Q$2,$Q$3-Расчет!X1319)&gt;0,IF(Y1305&gt;0,$Q$3-$Q$2,$Q$3-Расчет!X1319),0)</f>
        <v>0</v>
      </c>
      <c r="AB1305" s="3">
        <f t="shared" si="165"/>
        <v>0</v>
      </c>
      <c r="AC1305" s="3">
        <f>IF(IF(AA1305&gt;0,$Q$4-$Q$3,$Q$4-Расчет!X1319)&gt;0,IF(AA1305&gt;0,$Q$4-$Q$3,$Q$4-Расчет!X1319),0)</f>
        <v>0</v>
      </c>
      <c r="AD1305" s="3">
        <f t="shared" si="166"/>
        <v>0</v>
      </c>
      <c r="AE1305" s="3">
        <f>IF(IF(AC1305&gt;0,$Q$5-$Q$4,$Q$5-Расчет!X1319)&gt;0,IF(AC1305&gt;0,$Q$5-$Q$4,$Q$5-Расчет!X1319),0)</f>
        <v>0</v>
      </c>
      <c r="AF1305" s="3">
        <f t="shared" si="167"/>
        <v>0</v>
      </c>
      <c r="AG1305" s="3">
        <f>IF(IF(AE1305&gt;0,$Q$6-$Q$5,$Q$6-Расчет!X1319)&gt;0,IF(AE1305&gt;0,$Q$6-$Q$5,$Q$6-Расчет!X1319),0)</f>
        <v>0</v>
      </c>
      <c r="AH1305" s="3">
        <f t="shared" si="168"/>
        <v>0</v>
      </c>
    </row>
    <row r="1306" spans="1:34" x14ac:dyDescent="0.25">
      <c r="A1306" s="3">
        <f>IF(Расчет!H1320='ФОРМУЛЫ!'!$B$4,Расчет!G1320*Расчет!$N$28,IF(Расчет!H1320='ФОРМУЛЫ!'!$B$5,Расчет!G1320,IF(Расчет!H1320='ФОРМУЛЫ!'!$B$6,Расчет!G1320*Расчет!$O$28,0)))</f>
        <v>0</v>
      </c>
      <c r="B1306" s="3">
        <f>A1306*Расчет!E1320</f>
        <v>0</v>
      </c>
      <c r="C1306" s="3">
        <f>IF(Расчет!J1320='ФОРМУЛЫ!'!$B$3,Расчет!G1320*Расчет!I1320/100,IF(Расчет!J1320='ФОРМУЛЫ!'!$B$4,Расчет!I1320*Расчет!$N$28,IF(Расчет!J1320='ФОРМУЛЫ!'!$B$5,Расчет!I1320,IF(Расчет!J1320='ФОРМУЛЫ!'!$B$6,Расчет!I1320*Расчет!$O$28,0))))</f>
        <v>0</v>
      </c>
      <c r="D1306" s="3">
        <f>C1306*Расчет!E1320</f>
        <v>0</v>
      </c>
      <c r="E1306" s="3">
        <f t="shared" si="161"/>
        <v>0</v>
      </c>
      <c r="F1306" s="3">
        <f>E1306*Расчет!E1320</f>
        <v>0</v>
      </c>
      <c r="G1306" s="3">
        <f>IF(Расчет!M1320="",'ФОРМУЛЫ!'!E1306*(100+Расчет!$M$28)/100,'ФОРМУЛЫ!'!E1306*(100+Расчет!M1320)/100)</f>
        <v>0</v>
      </c>
      <c r="H1306" s="7">
        <f>IF(Расчет!M1320="",ROUND(Расчет!K1320*(1+Расчет!$M$28/100),0),ROUND(Расчет!K1320*(1+Расчет!M1320/100),0))</f>
        <v>0</v>
      </c>
      <c r="I1306" s="7">
        <f>IF(Расчет!M1320="",(Расчет!$M$28+100)/100,(Расчет!M1320+100)/100)</f>
        <v>1.2</v>
      </c>
      <c r="J1306" s="5">
        <f>IF(Расчет!P1320="",IF($O$16=0,'ФОРМУЛЫ!'!H1306,ROUND(Расчет!K1320*'ФОРМУЛЫ!'!I1306+L1306,0)),Расчет!P1320)</f>
        <v>0</v>
      </c>
      <c r="K1306" s="5">
        <f>J1306*Расчет!E1320</f>
        <v>0</v>
      </c>
      <c r="L1306" s="3">
        <f>IF($O$16=0,0,$M$16*(Расчет!K1320/$O$16))</f>
        <v>0</v>
      </c>
      <c r="O1306" s="3">
        <f>IF(Расчет!P1320=0,Расчет!L1320,0)</f>
        <v>0</v>
      </c>
      <c r="P1306" s="12">
        <f t="shared" si="162"/>
        <v>0</v>
      </c>
      <c r="Q1306" s="3">
        <f>IF(Расчет!H1320='ФОРМУЛЫ!'!$B$5,'ФОРМУЛЫ!'!A1306,0)</f>
        <v>0</v>
      </c>
      <c r="R1306" s="3">
        <f>IF(Расчет!H1320='ФОРМУЛЫ!'!$B$4,'ФОРМУЛЫ!'!A1306,0)</f>
        <v>0</v>
      </c>
      <c r="S1306" s="3">
        <f>IF(Расчет!H1320='ФОРМУЛЫ!'!$B$6,'ФОРМУЛЫ!'!A1306,0)</f>
        <v>0</v>
      </c>
      <c r="T1306" s="5">
        <f>ROUND((IF(Расчет!R1320='ФОРМУЛЫ!'!$E$3,(A1306-A1306/1.18),IF(Расчет!R1320='ФОРМУЛЫ!'!$E$4,0,IF(Расчет!R1320='ФОРМУЛЫ!'!$E$5,(A1306-A1306/1.1),X))))*Расчет!E1320,2)</f>
        <v>0</v>
      </c>
      <c r="U1306" s="3">
        <f>ROUND((IF(Расчет!R1320='ФОРМУЛЫ!'!$E$3,(J1306-J1306/1.18),IF(Расчет!R1320='ФОРМУЛЫ!'!$E$4,0,IF(Расчет!R1320='ФОРМУЛЫ!'!$E$5,(J1306-J1306/1.1),X))))*Расчет!E1320,2)</f>
        <v>0</v>
      </c>
      <c r="V1306" s="3">
        <f>ROUND((J1306-J1306/1.18)*Расчет!E1320,2)</f>
        <v>0</v>
      </c>
      <c r="W1306" s="3">
        <f>ROUND(A1306*Расчет!E1320*0.21/365,2)</f>
        <v>0</v>
      </c>
      <c r="X1306" s="3">
        <f t="shared" si="163"/>
        <v>0</v>
      </c>
      <c r="Y1306" s="3">
        <f>IF(($Q$2-Расчет!X1320)&gt;0,($Q$2-Расчет!X1320),0)</f>
        <v>0</v>
      </c>
      <c r="Z1306" s="3">
        <f t="shared" si="164"/>
        <v>0</v>
      </c>
      <c r="AA1306" s="3">
        <f>IF(IF(Y1306&gt;0,$Q$3-$Q$2,$Q$3-Расчет!X1320)&gt;0,IF(Y1306&gt;0,$Q$3-$Q$2,$Q$3-Расчет!X1320),0)</f>
        <v>0</v>
      </c>
      <c r="AB1306" s="3">
        <f t="shared" si="165"/>
        <v>0</v>
      </c>
      <c r="AC1306" s="3">
        <f>IF(IF(AA1306&gt;0,$Q$4-$Q$3,$Q$4-Расчет!X1320)&gt;0,IF(AA1306&gt;0,$Q$4-$Q$3,$Q$4-Расчет!X1320),0)</f>
        <v>0</v>
      </c>
      <c r="AD1306" s="3">
        <f t="shared" si="166"/>
        <v>0</v>
      </c>
      <c r="AE1306" s="3">
        <f>IF(IF(AC1306&gt;0,$Q$5-$Q$4,$Q$5-Расчет!X1320)&gt;0,IF(AC1306&gt;0,$Q$5-$Q$4,$Q$5-Расчет!X1320),0)</f>
        <v>0</v>
      </c>
      <c r="AF1306" s="3">
        <f t="shared" si="167"/>
        <v>0</v>
      </c>
      <c r="AG1306" s="3">
        <f>IF(IF(AE1306&gt;0,$Q$6-$Q$5,$Q$6-Расчет!X1320)&gt;0,IF(AE1306&gt;0,$Q$6-$Q$5,$Q$6-Расчет!X1320),0)</f>
        <v>0</v>
      </c>
      <c r="AH1306" s="3">
        <f t="shared" si="168"/>
        <v>0</v>
      </c>
    </row>
    <row r="1307" spans="1:34" x14ac:dyDescent="0.25">
      <c r="A1307" s="3">
        <f>IF(Расчет!H1321='ФОРМУЛЫ!'!$B$4,Расчет!G1321*Расчет!$N$28,IF(Расчет!H1321='ФОРМУЛЫ!'!$B$5,Расчет!G1321,IF(Расчет!H1321='ФОРМУЛЫ!'!$B$6,Расчет!G1321*Расчет!$O$28,0)))</f>
        <v>0</v>
      </c>
      <c r="B1307" s="3">
        <f>A1307*Расчет!E1321</f>
        <v>0</v>
      </c>
      <c r="C1307" s="3">
        <f>IF(Расчет!J1321='ФОРМУЛЫ!'!$B$3,Расчет!G1321*Расчет!I1321/100,IF(Расчет!J1321='ФОРМУЛЫ!'!$B$4,Расчет!I1321*Расчет!$N$28,IF(Расчет!J1321='ФОРМУЛЫ!'!$B$5,Расчет!I1321,IF(Расчет!J1321='ФОРМУЛЫ!'!$B$6,Расчет!I1321*Расчет!$O$28,0))))</f>
        <v>0</v>
      </c>
      <c r="D1307" s="3">
        <f>C1307*Расчет!E1321</f>
        <v>0</v>
      </c>
      <c r="E1307" s="3">
        <f t="shared" si="161"/>
        <v>0</v>
      </c>
      <c r="F1307" s="3">
        <f>E1307*Расчет!E1321</f>
        <v>0</v>
      </c>
      <c r="G1307" s="3">
        <f>IF(Расчет!M1321="",'ФОРМУЛЫ!'!E1307*(100+Расчет!$M$28)/100,'ФОРМУЛЫ!'!E1307*(100+Расчет!M1321)/100)</f>
        <v>0</v>
      </c>
      <c r="H1307" s="7">
        <f>IF(Расчет!M1321="",ROUND(Расчет!K1321*(1+Расчет!$M$28/100),0),ROUND(Расчет!K1321*(1+Расчет!M1321/100),0))</f>
        <v>0</v>
      </c>
      <c r="I1307" s="7">
        <f>IF(Расчет!M1321="",(Расчет!$M$28+100)/100,(Расчет!M1321+100)/100)</f>
        <v>1.2</v>
      </c>
      <c r="J1307" s="5">
        <f>IF(Расчет!P1321="",IF($O$16=0,'ФОРМУЛЫ!'!H1307,ROUND(Расчет!K1321*'ФОРМУЛЫ!'!I1307+L1307,0)),Расчет!P1321)</f>
        <v>0</v>
      </c>
      <c r="K1307" s="5">
        <f>J1307*Расчет!E1321</f>
        <v>0</v>
      </c>
      <c r="L1307" s="3">
        <f>IF($O$16=0,0,$M$16*(Расчет!K1321/$O$16))</f>
        <v>0</v>
      </c>
      <c r="O1307" s="3">
        <f>IF(Расчет!P1321=0,Расчет!L1321,0)</f>
        <v>0</v>
      </c>
      <c r="P1307" s="12">
        <f t="shared" si="162"/>
        <v>0</v>
      </c>
      <c r="Q1307" s="3">
        <f>IF(Расчет!H1321='ФОРМУЛЫ!'!$B$5,'ФОРМУЛЫ!'!A1307,0)</f>
        <v>0</v>
      </c>
      <c r="R1307" s="3">
        <f>IF(Расчет!H1321='ФОРМУЛЫ!'!$B$4,'ФОРМУЛЫ!'!A1307,0)</f>
        <v>0</v>
      </c>
      <c r="S1307" s="3">
        <f>IF(Расчет!H1321='ФОРМУЛЫ!'!$B$6,'ФОРМУЛЫ!'!A1307,0)</f>
        <v>0</v>
      </c>
      <c r="T1307" s="5">
        <f>ROUND((IF(Расчет!R1321='ФОРМУЛЫ!'!$E$3,(A1307-A1307/1.18),IF(Расчет!R1321='ФОРМУЛЫ!'!$E$4,0,IF(Расчет!R1321='ФОРМУЛЫ!'!$E$5,(A1307-A1307/1.1),X))))*Расчет!E1321,2)</f>
        <v>0</v>
      </c>
      <c r="U1307" s="3">
        <f>ROUND((IF(Расчет!R1321='ФОРМУЛЫ!'!$E$3,(J1307-J1307/1.18),IF(Расчет!R1321='ФОРМУЛЫ!'!$E$4,0,IF(Расчет!R1321='ФОРМУЛЫ!'!$E$5,(J1307-J1307/1.1),X))))*Расчет!E1321,2)</f>
        <v>0</v>
      </c>
      <c r="V1307" s="3">
        <f>ROUND((J1307-J1307/1.18)*Расчет!E1321,2)</f>
        <v>0</v>
      </c>
      <c r="W1307" s="3">
        <f>ROUND(A1307*Расчет!E1321*0.21/365,2)</f>
        <v>0</v>
      </c>
      <c r="X1307" s="3">
        <f t="shared" si="163"/>
        <v>0</v>
      </c>
      <c r="Y1307" s="3">
        <f>IF(($Q$2-Расчет!X1321)&gt;0,($Q$2-Расчет!X1321),0)</f>
        <v>0</v>
      </c>
      <c r="Z1307" s="3">
        <f t="shared" si="164"/>
        <v>0</v>
      </c>
      <c r="AA1307" s="3">
        <f>IF(IF(Y1307&gt;0,$Q$3-$Q$2,$Q$3-Расчет!X1321)&gt;0,IF(Y1307&gt;0,$Q$3-$Q$2,$Q$3-Расчет!X1321),0)</f>
        <v>0</v>
      </c>
      <c r="AB1307" s="3">
        <f t="shared" si="165"/>
        <v>0</v>
      </c>
      <c r="AC1307" s="3">
        <f>IF(IF(AA1307&gt;0,$Q$4-$Q$3,$Q$4-Расчет!X1321)&gt;0,IF(AA1307&gt;0,$Q$4-$Q$3,$Q$4-Расчет!X1321),0)</f>
        <v>0</v>
      </c>
      <c r="AD1307" s="3">
        <f t="shared" si="166"/>
        <v>0</v>
      </c>
      <c r="AE1307" s="3">
        <f>IF(IF(AC1307&gt;0,$Q$5-$Q$4,$Q$5-Расчет!X1321)&gt;0,IF(AC1307&gt;0,$Q$5-$Q$4,$Q$5-Расчет!X1321),0)</f>
        <v>0</v>
      </c>
      <c r="AF1307" s="3">
        <f t="shared" si="167"/>
        <v>0</v>
      </c>
      <c r="AG1307" s="3">
        <f>IF(IF(AE1307&gt;0,$Q$6-$Q$5,$Q$6-Расчет!X1321)&gt;0,IF(AE1307&gt;0,$Q$6-$Q$5,$Q$6-Расчет!X1321),0)</f>
        <v>0</v>
      </c>
      <c r="AH1307" s="3">
        <f t="shared" si="168"/>
        <v>0</v>
      </c>
    </row>
    <row r="1308" spans="1:34" x14ac:dyDescent="0.25">
      <c r="A1308" s="3">
        <f>IF(Расчет!H1322='ФОРМУЛЫ!'!$B$4,Расчет!G1322*Расчет!$N$28,IF(Расчет!H1322='ФОРМУЛЫ!'!$B$5,Расчет!G1322,IF(Расчет!H1322='ФОРМУЛЫ!'!$B$6,Расчет!G1322*Расчет!$O$28,0)))</f>
        <v>0</v>
      </c>
      <c r="B1308" s="3">
        <f>A1308*Расчет!E1322</f>
        <v>0</v>
      </c>
      <c r="C1308" s="3">
        <f>IF(Расчет!J1322='ФОРМУЛЫ!'!$B$3,Расчет!G1322*Расчет!I1322/100,IF(Расчет!J1322='ФОРМУЛЫ!'!$B$4,Расчет!I1322*Расчет!$N$28,IF(Расчет!J1322='ФОРМУЛЫ!'!$B$5,Расчет!I1322,IF(Расчет!J1322='ФОРМУЛЫ!'!$B$6,Расчет!I1322*Расчет!$O$28,0))))</f>
        <v>0</v>
      </c>
      <c r="D1308" s="3">
        <f>C1308*Расчет!E1322</f>
        <v>0</v>
      </c>
      <c r="E1308" s="3">
        <f t="shared" si="161"/>
        <v>0</v>
      </c>
      <c r="F1308" s="3">
        <f>E1308*Расчет!E1322</f>
        <v>0</v>
      </c>
      <c r="G1308" s="3">
        <f>IF(Расчет!M1322="",'ФОРМУЛЫ!'!E1308*(100+Расчет!$M$28)/100,'ФОРМУЛЫ!'!E1308*(100+Расчет!M1322)/100)</f>
        <v>0</v>
      </c>
      <c r="H1308" s="7">
        <f>IF(Расчет!M1322="",ROUND(Расчет!K1322*(1+Расчет!$M$28/100),0),ROUND(Расчет!K1322*(1+Расчет!M1322/100),0))</f>
        <v>0</v>
      </c>
      <c r="I1308" s="7">
        <f>IF(Расчет!M1322="",(Расчет!$M$28+100)/100,(Расчет!M1322+100)/100)</f>
        <v>1.2</v>
      </c>
      <c r="J1308" s="5">
        <f>IF(Расчет!P1322="",IF($O$16=0,'ФОРМУЛЫ!'!H1308,ROUND(Расчет!K1322*'ФОРМУЛЫ!'!I1308+L1308,0)),Расчет!P1322)</f>
        <v>0</v>
      </c>
      <c r="K1308" s="5">
        <f>J1308*Расчет!E1322</f>
        <v>0</v>
      </c>
      <c r="L1308" s="3">
        <f>IF($O$16=0,0,$M$16*(Расчет!K1322/$O$16))</f>
        <v>0</v>
      </c>
      <c r="O1308" s="3">
        <f>IF(Расчет!P1322=0,Расчет!L1322,0)</f>
        <v>0</v>
      </c>
      <c r="P1308" s="12">
        <f t="shared" si="162"/>
        <v>0</v>
      </c>
      <c r="Q1308" s="3">
        <f>IF(Расчет!H1322='ФОРМУЛЫ!'!$B$5,'ФОРМУЛЫ!'!A1308,0)</f>
        <v>0</v>
      </c>
      <c r="R1308" s="3">
        <f>IF(Расчет!H1322='ФОРМУЛЫ!'!$B$4,'ФОРМУЛЫ!'!A1308,0)</f>
        <v>0</v>
      </c>
      <c r="S1308" s="3">
        <f>IF(Расчет!H1322='ФОРМУЛЫ!'!$B$6,'ФОРМУЛЫ!'!A1308,0)</f>
        <v>0</v>
      </c>
      <c r="T1308" s="5">
        <f>ROUND((IF(Расчет!R1322='ФОРМУЛЫ!'!$E$3,(A1308-A1308/1.18),IF(Расчет!R1322='ФОРМУЛЫ!'!$E$4,0,IF(Расчет!R1322='ФОРМУЛЫ!'!$E$5,(A1308-A1308/1.1),X))))*Расчет!E1322,2)</f>
        <v>0</v>
      </c>
      <c r="U1308" s="3">
        <f>ROUND((IF(Расчет!R1322='ФОРМУЛЫ!'!$E$3,(J1308-J1308/1.18),IF(Расчет!R1322='ФОРМУЛЫ!'!$E$4,0,IF(Расчет!R1322='ФОРМУЛЫ!'!$E$5,(J1308-J1308/1.1),X))))*Расчет!E1322,2)</f>
        <v>0</v>
      </c>
      <c r="V1308" s="3">
        <f>ROUND((J1308-J1308/1.18)*Расчет!E1322,2)</f>
        <v>0</v>
      </c>
      <c r="W1308" s="3">
        <f>ROUND(A1308*Расчет!E1322*0.21/365,2)</f>
        <v>0</v>
      </c>
      <c r="X1308" s="3">
        <f t="shared" si="163"/>
        <v>0</v>
      </c>
      <c r="Y1308" s="3">
        <f>IF(($Q$2-Расчет!X1322)&gt;0,($Q$2-Расчет!X1322),0)</f>
        <v>0</v>
      </c>
      <c r="Z1308" s="3">
        <f t="shared" si="164"/>
        <v>0</v>
      </c>
      <c r="AA1308" s="3">
        <f>IF(IF(Y1308&gt;0,$Q$3-$Q$2,$Q$3-Расчет!X1322)&gt;0,IF(Y1308&gt;0,$Q$3-$Q$2,$Q$3-Расчет!X1322),0)</f>
        <v>0</v>
      </c>
      <c r="AB1308" s="3">
        <f t="shared" si="165"/>
        <v>0</v>
      </c>
      <c r="AC1308" s="3">
        <f>IF(IF(AA1308&gt;0,$Q$4-$Q$3,$Q$4-Расчет!X1322)&gt;0,IF(AA1308&gt;0,$Q$4-$Q$3,$Q$4-Расчет!X1322),0)</f>
        <v>0</v>
      </c>
      <c r="AD1308" s="3">
        <f t="shared" si="166"/>
        <v>0</v>
      </c>
      <c r="AE1308" s="3">
        <f>IF(IF(AC1308&gt;0,$Q$5-$Q$4,$Q$5-Расчет!X1322)&gt;0,IF(AC1308&gt;0,$Q$5-$Q$4,$Q$5-Расчет!X1322),0)</f>
        <v>0</v>
      </c>
      <c r="AF1308" s="3">
        <f t="shared" si="167"/>
        <v>0</v>
      </c>
      <c r="AG1308" s="3">
        <f>IF(IF(AE1308&gt;0,$Q$6-$Q$5,$Q$6-Расчет!X1322)&gt;0,IF(AE1308&gt;0,$Q$6-$Q$5,$Q$6-Расчет!X1322),0)</f>
        <v>0</v>
      </c>
      <c r="AH1308" s="3">
        <f t="shared" si="168"/>
        <v>0</v>
      </c>
    </row>
    <row r="1309" spans="1:34" x14ac:dyDescent="0.25">
      <c r="A1309" s="3">
        <f>IF(Расчет!H1323='ФОРМУЛЫ!'!$B$4,Расчет!G1323*Расчет!$N$28,IF(Расчет!H1323='ФОРМУЛЫ!'!$B$5,Расчет!G1323,IF(Расчет!H1323='ФОРМУЛЫ!'!$B$6,Расчет!G1323*Расчет!$O$28,0)))</f>
        <v>0</v>
      </c>
      <c r="B1309" s="3">
        <f>A1309*Расчет!E1323</f>
        <v>0</v>
      </c>
      <c r="C1309" s="3">
        <f>IF(Расчет!J1323='ФОРМУЛЫ!'!$B$3,Расчет!G1323*Расчет!I1323/100,IF(Расчет!J1323='ФОРМУЛЫ!'!$B$4,Расчет!I1323*Расчет!$N$28,IF(Расчет!J1323='ФОРМУЛЫ!'!$B$5,Расчет!I1323,IF(Расчет!J1323='ФОРМУЛЫ!'!$B$6,Расчет!I1323*Расчет!$O$28,0))))</f>
        <v>0</v>
      </c>
      <c r="D1309" s="3">
        <f>C1309*Расчет!E1323</f>
        <v>0</v>
      </c>
      <c r="E1309" s="3">
        <f t="shared" si="161"/>
        <v>0</v>
      </c>
      <c r="F1309" s="3">
        <f>E1309*Расчет!E1323</f>
        <v>0</v>
      </c>
      <c r="G1309" s="3">
        <f>IF(Расчет!M1323="",'ФОРМУЛЫ!'!E1309*(100+Расчет!$M$28)/100,'ФОРМУЛЫ!'!E1309*(100+Расчет!M1323)/100)</f>
        <v>0</v>
      </c>
      <c r="H1309" s="7">
        <f>IF(Расчет!M1323="",ROUND(Расчет!K1323*(1+Расчет!$M$28/100),0),ROUND(Расчет!K1323*(1+Расчет!M1323/100),0))</f>
        <v>0</v>
      </c>
      <c r="I1309" s="7">
        <f>IF(Расчет!M1323="",(Расчет!$M$28+100)/100,(Расчет!M1323+100)/100)</f>
        <v>1.2</v>
      </c>
      <c r="J1309" s="5">
        <f>IF(Расчет!P1323="",IF($O$16=0,'ФОРМУЛЫ!'!H1309,ROUND(Расчет!K1323*'ФОРМУЛЫ!'!I1309+L1309,0)),Расчет!P1323)</f>
        <v>0</v>
      </c>
      <c r="K1309" s="5">
        <f>J1309*Расчет!E1323</f>
        <v>0</v>
      </c>
      <c r="L1309" s="3">
        <f>IF($O$16=0,0,$M$16*(Расчет!K1323/$O$16))</f>
        <v>0</v>
      </c>
      <c r="O1309" s="3">
        <f>IF(Расчет!P1323=0,Расчет!L1323,0)</f>
        <v>0</v>
      </c>
      <c r="P1309" s="12">
        <f t="shared" si="162"/>
        <v>0</v>
      </c>
      <c r="Q1309" s="3">
        <f>IF(Расчет!H1323='ФОРМУЛЫ!'!$B$5,'ФОРМУЛЫ!'!A1309,0)</f>
        <v>0</v>
      </c>
      <c r="R1309" s="3">
        <f>IF(Расчет!H1323='ФОРМУЛЫ!'!$B$4,'ФОРМУЛЫ!'!A1309,0)</f>
        <v>0</v>
      </c>
      <c r="S1309" s="3">
        <f>IF(Расчет!H1323='ФОРМУЛЫ!'!$B$6,'ФОРМУЛЫ!'!A1309,0)</f>
        <v>0</v>
      </c>
      <c r="T1309" s="5">
        <f>ROUND((IF(Расчет!R1323='ФОРМУЛЫ!'!$E$3,(A1309-A1309/1.18),IF(Расчет!R1323='ФОРМУЛЫ!'!$E$4,0,IF(Расчет!R1323='ФОРМУЛЫ!'!$E$5,(A1309-A1309/1.1),X))))*Расчет!E1323,2)</f>
        <v>0</v>
      </c>
      <c r="U1309" s="3">
        <f>ROUND((IF(Расчет!R1323='ФОРМУЛЫ!'!$E$3,(J1309-J1309/1.18),IF(Расчет!R1323='ФОРМУЛЫ!'!$E$4,0,IF(Расчет!R1323='ФОРМУЛЫ!'!$E$5,(J1309-J1309/1.1),X))))*Расчет!E1323,2)</f>
        <v>0</v>
      </c>
      <c r="V1309" s="3">
        <f>ROUND((J1309-J1309/1.18)*Расчет!E1323,2)</f>
        <v>0</v>
      </c>
      <c r="W1309" s="3">
        <f>ROUND(A1309*Расчет!E1323*0.21/365,2)</f>
        <v>0</v>
      </c>
      <c r="X1309" s="3">
        <f t="shared" si="163"/>
        <v>0</v>
      </c>
      <c r="Y1309" s="3">
        <f>IF(($Q$2-Расчет!X1323)&gt;0,($Q$2-Расчет!X1323),0)</f>
        <v>0</v>
      </c>
      <c r="Z1309" s="3">
        <f t="shared" si="164"/>
        <v>0</v>
      </c>
      <c r="AA1309" s="3">
        <f>IF(IF(Y1309&gt;0,$Q$3-$Q$2,$Q$3-Расчет!X1323)&gt;0,IF(Y1309&gt;0,$Q$3-$Q$2,$Q$3-Расчет!X1323),0)</f>
        <v>0</v>
      </c>
      <c r="AB1309" s="3">
        <f t="shared" si="165"/>
        <v>0</v>
      </c>
      <c r="AC1309" s="3">
        <f>IF(IF(AA1309&gt;0,$Q$4-$Q$3,$Q$4-Расчет!X1323)&gt;0,IF(AA1309&gt;0,$Q$4-$Q$3,$Q$4-Расчет!X1323),0)</f>
        <v>0</v>
      </c>
      <c r="AD1309" s="3">
        <f t="shared" si="166"/>
        <v>0</v>
      </c>
      <c r="AE1309" s="3">
        <f>IF(IF(AC1309&gt;0,$Q$5-$Q$4,$Q$5-Расчет!X1323)&gt;0,IF(AC1309&gt;0,$Q$5-$Q$4,$Q$5-Расчет!X1323),0)</f>
        <v>0</v>
      </c>
      <c r="AF1309" s="3">
        <f t="shared" si="167"/>
        <v>0</v>
      </c>
      <c r="AG1309" s="3">
        <f>IF(IF(AE1309&gt;0,$Q$6-$Q$5,$Q$6-Расчет!X1323)&gt;0,IF(AE1309&gt;0,$Q$6-$Q$5,$Q$6-Расчет!X1323),0)</f>
        <v>0</v>
      </c>
      <c r="AH1309" s="3">
        <f t="shared" si="168"/>
        <v>0</v>
      </c>
    </row>
    <row r="1310" spans="1:34" x14ac:dyDescent="0.25">
      <c r="A1310" s="3">
        <f>IF(Расчет!H1324='ФОРМУЛЫ!'!$B$4,Расчет!G1324*Расчет!$N$28,IF(Расчет!H1324='ФОРМУЛЫ!'!$B$5,Расчет!G1324,IF(Расчет!H1324='ФОРМУЛЫ!'!$B$6,Расчет!G1324*Расчет!$O$28,0)))</f>
        <v>0</v>
      </c>
      <c r="B1310" s="3">
        <f>A1310*Расчет!E1324</f>
        <v>0</v>
      </c>
      <c r="C1310" s="3">
        <f>IF(Расчет!J1324='ФОРМУЛЫ!'!$B$3,Расчет!G1324*Расчет!I1324/100,IF(Расчет!J1324='ФОРМУЛЫ!'!$B$4,Расчет!I1324*Расчет!$N$28,IF(Расчет!J1324='ФОРМУЛЫ!'!$B$5,Расчет!I1324,IF(Расчет!J1324='ФОРМУЛЫ!'!$B$6,Расчет!I1324*Расчет!$O$28,0))))</f>
        <v>0</v>
      </c>
      <c r="D1310" s="3">
        <f>C1310*Расчет!E1324</f>
        <v>0</v>
      </c>
      <c r="E1310" s="3">
        <f t="shared" si="161"/>
        <v>0</v>
      </c>
      <c r="F1310" s="3">
        <f>E1310*Расчет!E1324</f>
        <v>0</v>
      </c>
      <c r="G1310" s="3">
        <f>IF(Расчет!M1324="",'ФОРМУЛЫ!'!E1310*(100+Расчет!$M$28)/100,'ФОРМУЛЫ!'!E1310*(100+Расчет!M1324)/100)</f>
        <v>0</v>
      </c>
      <c r="H1310" s="7">
        <f>IF(Расчет!M1324="",ROUND(Расчет!K1324*(1+Расчет!$M$28/100),0),ROUND(Расчет!K1324*(1+Расчет!M1324/100),0))</f>
        <v>0</v>
      </c>
      <c r="I1310" s="7">
        <f>IF(Расчет!M1324="",(Расчет!$M$28+100)/100,(Расчет!M1324+100)/100)</f>
        <v>1.2</v>
      </c>
      <c r="J1310" s="5">
        <f>IF(Расчет!P1324="",IF($O$16=0,'ФОРМУЛЫ!'!H1310,ROUND(Расчет!K1324*'ФОРМУЛЫ!'!I1310+L1310,0)),Расчет!P1324)</f>
        <v>0</v>
      </c>
      <c r="K1310" s="5">
        <f>J1310*Расчет!E1324</f>
        <v>0</v>
      </c>
      <c r="L1310" s="3">
        <f>IF($O$16=0,0,$M$16*(Расчет!K1324/$O$16))</f>
        <v>0</v>
      </c>
      <c r="O1310" s="3">
        <f>IF(Расчет!P1324=0,Расчет!L1324,0)</f>
        <v>0</v>
      </c>
      <c r="P1310" s="12">
        <f t="shared" si="162"/>
        <v>0</v>
      </c>
      <c r="Q1310" s="3">
        <f>IF(Расчет!H1324='ФОРМУЛЫ!'!$B$5,'ФОРМУЛЫ!'!A1310,0)</f>
        <v>0</v>
      </c>
      <c r="R1310" s="3">
        <f>IF(Расчет!H1324='ФОРМУЛЫ!'!$B$4,'ФОРМУЛЫ!'!A1310,0)</f>
        <v>0</v>
      </c>
      <c r="S1310" s="3">
        <f>IF(Расчет!H1324='ФОРМУЛЫ!'!$B$6,'ФОРМУЛЫ!'!A1310,0)</f>
        <v>0</v>
      </c>
      <c r="T1310" s="5">
        <f>ROUND((IF(Расчет!R1324='ФОРМУЛЫ!'!$E$3,(A1310-A1310/1.18),IF(Расчет!R1324='ФОРМУЛЫ!'!$E$4,0,IF(Расчет!R1324='ФОРМУЛЫ!'!$E$5,(A1310-A1310/1.1),X))))*Расчет!E1324,2)</f>
        <v>0</v>
      </c>
      <c r="U1310" s="3">
        <f>ROUND((IF(Расчет!R1324='ФОРМУЛЫ!'!$E$3,(J1310-J1310/1.18),IF(Расчет!R1324='ФОРМУЛЫ!'!$E$4,0,IF(Расчет!R1324='ФОРМУЛЫ!'!$E$5,(J1310-J1310/1.1),X))))*Расчет!E1324,2)</f>
        <v>0</v>
      </c>
      <c r="V1310" s="3">
        <f>ROUND((J1310-J1310/1.18)*Расчет!E1324,2)</f>
        <v>0</v>
      </c>
      <c r="W1310" s="3">
        <f>ROUND(A1310*Расчет!E1324*0.21/365,2)</f>
        <v>0</v>
      </c>
      <c r="X1310" s="3">
        <f t="shared" si="163"/>
        <v>0</v>
      </c>
      <c r="Y1310" s="3">
        <f>IF(($Q$2-Расчет!X1324)&gt;0,($Q$2-Расчет!X1324),0)</f>
        <v>0</v>
      </c>
      <c r="Z1310" s="3">
        <f t="shared" si="164"/>
        <v>0</v>
      </c>
      <c r="AA1310" s="3">
        <f>IF(IF(Y1310&gt;0,$Q$3-$Q$2,$Q$3-Расчет!X1324)&gt;0,IF(Y1310&gt;0,$Q$3-$Q$2,$Q$3-Расчет!X1324),0)</f>
        <v>0</v>
      </c>
      <c r="AB1310" s="3">
        <f t="shared" si="165"/>
        <v>0</v>
      </c>
      <c r="AC1310" s="3">
        <f>IF(IF(AA1310&gt;0,$Q$4-$Q$3,$Q$4-Расчет!X1324)&gt;0,IF(AA1310&gt;0,$Q$4-$Q$3,$Q$4-Расчет!X1324),0)</f>
        <v>0</v>
      </c>
      <c r="AD1310" s="3">
        <f t="shared" si="166"/>
        <v>0</v>
      </c>
      <c r="AE1310" s="3">
        <f>IF(IF(AC1310&gt;0,$Q$5-$Q$4,$Q$5-Расчет!X1324)&gt;0,IF(AC1310&gt;0,$Q$5-$Q$4,$Q$5-Расчет!X1324),0)</f>
        <v>0</v>
      </c>
      <c r="AF1310" s="3">
        <f t="shared" si="167"/>
        <v>0</v>
      </c>
      <c r="AG1310" s="3">
        <f>IF(IF(AE1310&gt;0,$Q$6-$Q$5,$Q$6-Расчет!X1324)&gt;0,IF(AE1310&gt;0,$Q$6-$Q$5,$Q$6-Расчет!X1324),0)</f>
        <v>0</v>
      </c>
      <c r="AH1310" s="3">
        <f t="shared" si="168"/>
        <v>0</v>
      </c>
    </row>
    <row r="1311" spans="1:34" x14ac:dyDescent="0.25">
      <c r="A1311" s="3">
        <f>IF(Расчет!H1325='ФОРМУЛЫ!'!$B$4,Расчет!G1325*Расчет!$N$28,IF(Расчет!H1325='ФОРМУЛЫ!'!$B$5,Расчет!G1325,IF(Расчет!H1325='ФОРМУЛЫ!'!$B$6,Расчет!G1325*Расчет!$O$28,0)))</f>
        <v>0</v>
      </c>
      <c r="B1311" s="3">
        <f>A1311*Расчет!E1325</f>
        <v>0</v>
      </c>
      <c r="C1311" s="3">
        <f>IF(Расчет!J1325='ФОРМУЛЫ!'!$B$3,Расчет!G1325*Расчет!I1325/100,IF(Расчет!J1325='ФОРМУЛЫ!'!$B$4,Расчет!I1325*Расчет!$N$28,IF(Расчет!J1325='ФОРМУЛЫ!'!$B$5,Расчет!I1325,IF(Расчет!J1325='ФОРМУЛЫ!'!$B$6,Расчет!I1325*Расчет!$O$28,0))))</f>
        <v>0</v>
      </c>
      <c r="D1311" s="3">
        <f>C1311*Расчет!E1325</f>
        <v>0</v>
      </c>
      <c r="E1311" s="3">
        <f t="shared" si="161"/>
        <v>0</v>
      </c>
      <c r="F1311" s="3">
        <f>E1311*Расчет!E1325</f>
        <v>0</v>
      </c>
      <c r="G1311" s="3">
        <f>IF(Расчет!M1325="",'ФОРМУЛЫ!'!E1311*(100+Расчет!$M$28)/100,'ФОРМУЛЫ!'!E1311*(100+Расчет!M1325)/100)</f>
        <v>0</v>
      </c>
      <c r="H1311" s="7">
        <f>IF(Расчет!M1325="",ROUND(Расчет!K1325*(1+Расчет!$M$28/100),0),ROUND(Расчет!K1325*(1+Расчет!M1325/100),0))</f>
        <v>0</v>
      </c>
      <c r="I1311" s="7">
        <f>IF(Расчет!M1325="",(Расчет!$M$28+100)/100,(Расчет!M1325+100)/100)</f>
        <v>1.2</v>
      </c>
      <c r="J1311" s="5">
        <f>IF(Расчет!P1325="",IF($O$16=0,'ФОРМУЛЫ!'!H1311,ROUND(Расчет!K1325*'ФОРМУЛЫ!'!I1311+L1311,0)),Расчет!P1325)</f>
        <v>0</v>
      </c>
      <c r="K1311" s="5">
        <f>J1311*Расчет!E1325</f>
        <v>0</v>
      </c>
      <c r="L1311" s="3">
        <f>IF($O$16=0,0,$M$16*(Расчет!K1325/$O$16))</f>
        <v>0</v>
      </c>
      <c r="O1311" s="3">
        <f>IF(Расчет!P1325=0,Расчет!L1325,0)</f>
        <v>0</v>
      </c>
      <c r="P1311" s="12">
        <f t="shared" si="162"/>
        <v>0</v>
      </c>
      <c r="Q1311" s="3">
        <f>IF(Расчет!H1325='ФОРМУЛЫ!'!$B$5,'ФОРМУЛЫ!'!A1311,0)</f>
        <v>0</v>
      </c>
      <c r="R1311" s="3">
        <f>IF(Расчет!H1325='ФОРМУЛЫ!'!$B$4,'ФОРМУЛЫ!'!A1311,0)</f>
        <v>0</v>
      </c>
      <c r="S1311" s="3">
        <f>IF(Расчет!H1325='ФОРМУЛЫ!'!$B$6,'ФОРМУЛЫ!'!A1311,0)</f>
        <v>0</v>
      </c>
      <c r="T1311" s="5">
        <f>ROUND((IF(Расчет!R1325='ФОРМУЛЫ!'!$E$3,(A1311-A1311/1.18),IF(Расчет!R1325='ФОРМУЛЫ!'!$E$4,0,IF(Расчет!R1325='ФОРМУЛЫ!'!$E$5,(A1311-A1311/1.1),X))))*Расчет!E1325,2)</f>
        <v>0</v>
      </c>
      <c r="U1311" s="3">
        <f>ROUND((IF(Расчет!R1325='ФОРМУЛЫ!'!$E$3,(J1311-J1311/1.18),IF(Расчет!R1325='ФОРМУЛЫ!'!$E$4,0,IF(Расчет!R1325='ФОРМУЛЫ!'!$E$5,(J1311-J1311/1.1),X))))*Расчет!E1325,2)</f>
        <v>0</v>
      </c>
      <c r="V1311" s="3">
        <f>ROUND((J1311-J1311/1.18)*Расчет!E1325,2)</f>
        <v>0</v>
      </c>
      <c r="W1311" s="3">
        <f>ROUND(A1311*Расчет!E1325*0.21/365,2)</f>
        <v>0</v>
      </c>
      <c r="X1311" s="3">
        <f t="shared" si="163"/>
        <v>0</v>
      </c>
      <c r="Y1311" s="3">
        <f>IF(($Q$2-Расчет!X1325)&gt;0,($Q$2-Расчет!X1325),0)</f>
        <v>0</v>
      </c>
      <c r="Z1311" s="3">
        <f t="shared" si="164"/>
        <v>0</v>
      </c>
      <c r="AA1311" s="3">
        <f>IF(IF(Y1311&gt;0,$Q$3-$Q$2,$Q$3-Расчет!X1325)&gt;0,IF(Y1311&gt;0,$Q$3-$Q$2,$Q$3-Расчет!X1325),0)</f>
        <v>0</v>
      </c>
      <c r="AB1311" s="3">
        <f t="shared" si="165"/>
        <v>0</v>
      </c>
      <c r="AC1311" s="3">
        <f>IF(IF(AA1311&gt;0,$Q$4-$Q$3,$Q$4-Расчет!X1325)&gt;0,IF(AA1311&gt;0,$Q$4-$Q$3,$Q$4-Расчет!X1325),0)</f>
        <v>0</v>
      </c>
      <c r="AD1311" s="3">
        <f t="shared" si="166"/>
        <v>0</v>
      </c>
      <c r="AE1311" s="3">
        <f>IF(IF(AC1311&gt;0,$Q$5-$Q$4,$Q$5-Расчет!X1325)&gt;0,IF(AC1311&gt;0,$Q$5-$Q$4,$Q$5-Расчет!X1325),0)</f>
        <v>0</v>
      </c>
      <c r="AF1311" s="3">
        <f t="shared" si="167"/>
        <v>0</v>
      </c>
      <c r="AG1311" s="3">
        <f>IF(IF(AE1311&gt;0,$Q$6-$Q$5,$Q$6-Расчет!X1325)&gt;0,IF(AE1311&gt;0,$Q$6-$Q$5,$Q$6-Расчет!X1325),0)</f>
        <v>0</v>
      </c>
      <c r="AH1311" s="3">
        <f t="shared" si="168"/>
        <v>0</v>
      </c>
    </row>
    <row r="1312" spans="1:34" x14ac:dyDescent="0.25">
      <c r="A1312" s="3">
        <f>IF(Расчет!H1326='ФОРМУЛЫ!'!$B$4,Расчет!G1326*Расчет!$N$28,IF(Расчет!H1326='ФОРМУЛЫ!'!$B$5,Расчет!G1326,IF(Расчет!H1326='ФОРМУЛЫ!'!$B$6,Расчет!G1326*Расчет!$O$28,0)))</f>
        <v>0</v>
      </c>
      <c r="B1312" s="3">
        <f>A1312*Расчет!E1326</f>
        <v>0</v>
      </c>
      <c r="C1312" s="3">
        <f>IF(Расчет!J1326='ФОРМУЛЫ!'!$B$3,Расчет!G1326*Расчет!I1326/100,IF(Расчет!J1326='ФОРМУЛЫ!'!$B$4,Расчет!I1326*Расчет!$N$28,IF(Расчет!J1326='ФОРМУЛЫ!'!$B$5,Расчет!I1326,IF(Расчет!J1326='ФОРМУЛЫ!'!$B$6,Расчет!I1326*Расчет!$O$28,0))))</f>
        <v>0</v>
      </c>
      <c r="D1312" s="3">
        <f>C1312*Расчет!E1326</f>
        <v>0</v>
      </c>
      <c r="E1312" s="3">
        <f t="shared" si="161"/>
        <v>0</v>
      </c>
      <c r="F1312" s="3">
        <f>E1312*Расчет!E1326</f>
        <v>0</v>
      </c>
      <c r="G1312" s="3">
        <f>IF(Расчет!M1326="",'ФОРМУЛЫ!'!E1312*(100+Расчет!$M$28)/100,'ФОРМУЛЫ!'!E1312*(100+Расчет!M1326)/100)</f>
        <v>0</v>
      </c>
      <c r="H1312" s="7">
        <f>IF(Расчет!M1326="",ROUND(Расчет!K1326*(1+Расчет!$M$28/100),0),ROUND(Расчет!K1326*(1+Расчет!M1326/100),0))</f>
        <v>0</v>
      </c>
      <c r="I1312" s="7">
        <f>IF(Расчет!M1326="",(Расчет!$M$28+100)/100,(Расчет!M1326+100)/100)</f>
        <v>1.2</v>
      </c>
      <c r="J1312" s="5">
        <f>IF(Расчет!P1326="",IF($O$16=0,'ФОРМУЛЫ!'!H1312,ROUND(Расчет!K1326*'ФОРМУЛЫ!'!I1312+L1312,0)),Расчет!P1326)</f>
        <v>0</v>
      </c>
      <c r="K1312" s="5">
        <f>J1312*Расчет!E1326</f>
        <v>0</v>
      </c>
      <c r="L1312" s="3">
        <f>IF($O$16=0,0,$M$16*(Расчет!K1326/$O$16))</f>
        <v>0</v>
      </c>
      <c r="O1312" s="3">
        <f>IF(Расчет!P1326=0,Расчет!L1326,0)</f>
        <v>0</v>
      </c>
      <c r="P1312" s="12">
        <f t="shared" si="162"/>
        <v>0</v>
      </c>
      <c r="Q1312" s="3">
        <f>IF(Расчет!H1326='ФОРМУЛЫ!'!$B$5,'ФОРМУЛЫ!'!A1312,0)</f>
        <v>0</v>
      </c>
      <c r="R1312" s="3">
        <f>IF(Расчет!H1326='ФОРМУЛЫ!'!$B$4,'ФОРМУЛЫ!'!A1312,0)</f>
        <v>0</v>
      </c>
      <c r="S1312" s="3">
        <f>IF(Расчет!H1326='ФОРМУЛЫ!'!$B$6,'ФОРМУЛЫ!'!A1312,0)</f>
        <v>0</v>
      </c>
      <c r="T1312" s="5">
        <f>ROUND((IF(Расчет!R1326='ФОРМУЛЫ!'!$E$3,(A1312-A1312/1.18),IF(Расчет!R1326='ФОРМУЛЫ!'!$E$4,0,IF(Расчет!R1326='ФОРМУЛЫ!'!$E$5,(A1312-A1312/1.1),X))))*Расчет!E1326,2)</f>
        <v>0</v>
      </c>
      <c r="U1312" s="3">
        <f>ROUND((IF(Расчет!R1326='ФОРМУЛЫ!'!$E$3,(J1312-J1312/1.18),IF(Расчет!R1326='ФОРМУЛЫ!'!$E$4,0,IF(Расчет!R1326='ФОРМУЛЫ!'!$E$5,(J1312-J1312/1.1),X))))*Расчет!E1326,2)</f>
        <v>0</v>
      </c>
      <c r="V1312" s="3">
        <f>ROUND((J1312-J1312/1.18)*Расчет!E1326,2)</f>
        <v>0</v>
      </c>
      <c r="W1312" s="3">
        <f>ROUND(A1312*Расчет!E1326*0.21/365,2)</f>
        <v>0</v>
      </c>
      <c r="X1312" s="3">
        <f t="shared" si="163"/>
        <v>0</v>
      </c>
      <c r="Y1312" s="3">
        <f>IF(($Q$2-Расчет!X1326)&gt;0,($Q$2-Расчет!X1326),0)</f>
        <v>0</v>
      </c>
      <c r="Z1312" s="3">
        <f t="shared" si="164"/>
        <v>0</v>
      </c>
      <c r="AA1312" s="3">
        <f>IF(IF(Y1312&gt;0,$Q$3-$Q$2,$Q$3-Расчет!X1326)&gt;0,IF(Y1312&gt;0,$Q$3-$Q$2,$Q$3-Расчет!X1326),0)</f>
        <v>0</v>
      </c>
      <c r="AB1312" s="3">
        <f t="shared" si="165"/>
        <v>0</v>
      </c>
      <c r="AC1312" s="3">
        <f>IF(IF(AA1312&gt;0,$Q$4-$Q$3,$Q$4-Расчет!X1326)&gt;0,IF(AA1312&gt;0,$Q$4-$Q$3,$Q$4-Расчет!X1326),0)</f>
        <v>0</v>
      </c>
      <c r="AD1312" s="3">
        <f t="shared" si="166"/>
        <v>0</v>
      </c>
      <c r="AE1312" s="3">
        <f>IF(IF(AC1312&gt;0,$Q$5-$Q$4,$Q$5-Расчет!X1326)&gt;0,IF(AC1312&gt;0,$Q$5-$Q$4,$Q$5-Расчет!X1326),0)</f>
        <v>0</v>
      </c>
      <c r="AF1312" s="3">
        <f t="shared" si="167"/>
        <v>0</v>
      </c>
      <c r="AG1312" s="3">
        <f>IF(IF(AE1312&gt;0,$Q$6-$Q$5,$Q$6-Расчет!X1326)&gt;0,IF(AE1312&gt;0,$Q$6-$Q$5,$Q$6-Расчет!X1326),0)</f>
        <v>0</v>
      </c>
      <c r="AH1312" s="3">
        <f t="shared" si="168"/>
        <v>0</v>
      </c>
    </row>
    <row r="1313" spans="1:34" x14ac:dyDescent="0.25">
      <c r="A1313" s="3">
        <f>IF(Расчет!H1327='ФОРМУЛЫ!'!$B$4,Расчет!G1327*Расчет!$N$28,IF(Расчет!H1327='ФОРМУЛЫ!'!$B$5,Расчет!G1327,IF(Расчет!H1327='ФОРМУЛЫ!'!$B$6,Расчет!G1327*Расчет!$O$28,0)))</f>
        <v>0</v>
      </c>
      <c r="B1313" s="3">
        <f>A1313*Расчет!E1327</f>
        <v>0</v>
      </c>
      <c r="C1313" s="3">
        <f>IF(Расчет!J1327='ФОРМУЛЫ!'!$B$3,Расчет!G1327*Расчет!I1327/100,IF(Расчет!J1327='ФОРМУЛЫ!'!$B$4,Расчет!I1327*Расчет!$N$28,IF(Расчет!J1327='ФОРМУЛЫ!'!$B$5,Расчет!I1327,IF(Расчет!J1327='ФОРМУЛЫ!'!$B$6,Расчет!I1327*Расчет!$O$28,0))))</f>
        <v>0</v>
      </c>
      <c r="D1313" s="3">
        <f>C1313*Расчет!E1327</f>
        <v>0</v>
      </c>
      <c r="E1313" s="3">
        <f t="shared" si="161"/>
        <v>0</v>
      </c>
      <c r="F1313" s="3">
        <f>E1313*Расчет!E1327</f>
        <v>0</v>
      </c>
      <c r="G1313" s="3">
        <f>IF(Расчет!M1327="",'ФОРМУЛЫ!'!E1313*(100+Расчет!$M$28)/100,'ФОРМУЛЫ!'!E1313*(100+Расчет!M1327)/100)</f>
        <v>0</v>
      </c>
      <c r="H1313" s="7">
        <f>IF(Расчет!M1327="",ROUND(Расчет!K1327*(1+Расчет!$M$28/100),0),ROUND(Расчет!K1327*(1+Расчет!M1327/100),0))</f>
        <v>0</v>
      </c>
      <c r="I1313" s="7">
        <f>IF(Расчет!M1327="",(Расчет!$M$28+100)/100,(Расчет!M1327+100)/100)</f>
        <v>1.2</v>
      </c>
      <c r="J1313" s="5">
        <f>IF(Расчет!P1327="",IF($O$16=0,'ФОРМУЛЫ!'!H1313,ROUND(Расчет!K1327*'ФОРМУЛЫ!'!I1313+L1313,0)),Расчет!P1327)</f>
        <v>0</v>
      </c>
      <c r="K1313" s="5">
        <f>J1313*Расчет!E1327</f>
        <v>0</v>
      </c>
      <c r="L1313" s="3">
        <f>IF($O$16=0,0,$M$16*(Расчет!K1327/$O$16))</f>
        <v>0</v>
      </c>
      <c r="O1313" s="3">
        <f>IF(Расчет!P1327=0,Расчет!L1327,0)</f>
        <v>0</v>
      </c>
      <c r="P1313" s="12">
        <f t="shared" si="162"/>
        <v>0</v>
      </c>
      <c r="Q1313" s="3">
        <f>IF(Расчет!H1327='ФОРМУЛЫ!'!$B$5,'ФОРМУЛЫ!'!A1313,0)</f>
        <v>0</v>
      </c>
      <c r="R1313" s="3">
        <f>IF(Расчет!H1327='ФОРМУЛЫ!'!$B$4,'ФОРМУЛЫ!'!A1313,0)</f>
        <v>0</v>
      </c>
      <c r="S1313" s="3">
        <f>IF(Расчет!H1327='ФОРМУЛЫ!'!$B$6,'ФОРМУЛЫ!'!A1313,0)</f>
        <v>0</v>
      </c>
      <c r="T1313" s="5">
        <f>ROUND((IF(Расчет!R1327='ФОРМУЛЫ!'!$E$3,(A1313-A1313/1.18),IF(Расчет!R1327='ФОРМУЛЫ!'!$E$4,0,IF(Расчет!R1327='ФОРМУЛЫ!'!$E$5,(A1313-A1313/1.1),X))))*Расчет!E1327,2)</f>
        <v>0</v>
      </c>
      <c r="U1313" s="3">
        <f>ROUND((IF(Расчет!R1327='ФОРМУЛЫ!'!$E$3,(J1313-J1313/1.18),IF(Расчет!R1327='ФОРМУЛЫ!'!$E$4,0,IF(Расчет!R1327='ФОРМУЛЫ!'!$E$5,(J1313-J1313/1.1),X))))*Расчет!E1327,2)</f>
        <v>0</v>
      </c>
      <c r="V1313" s="3">
        <f>ROUND((J1313-J1313/1.18)*Расчет!E1327,2)</f>
        <v>0</v>
      </c>
      <c r="W1313" s="3">
        <f>ROUND(A1313*Расчет!E1327*0.21/365,2)</f>
        <v>0</v>
      </c>
      <c r="X1313" s="3">
        <f t="shared" si="163"/>
        <v>0</v>
      </c>
      <c r="Y1313" s="3">
        <f>IF(($Q$2-Расчет!X1327)&gt;0,($Q$2-Расчет!X1327),0)</f>
        <v>0</v>
      </c>
      <c r="Z1313" s="3">
        <f t="shared" si="164"/>
        <v>0</v>
      </c>
      <c r="AA1313" s="3">
        <f>IF(IF(Y1313&gt;0,$Q$3-$Q$2,$Q$3-Расчет!X1327)&gt;0,IF(Y1313&gt;0,$Q$3-$Q$2,$Q$3-Расчет!X1327),0)</f>
        <v>0</v>
      </c>
      <c r="AB1313" s="3">
        <f t="shared" si="165"/>
        <v>0</v>
      </c>
      <c r="AC1313" s="3">
        <f>IF(IF(AA1313&gt;0,$Q$4-$Q$3,$Q$4-Расчет!X1327)&gt;0,IF(AA1313&gt;0,$Q$4-$Q$3,$Q$4-Расчет!X1327),0)</f>
        <v>0</v>
      </c>
      <c r="AD1313" s="3">
        <f t="shared" si="166"/>
        <v>0</v>
      </c>
      <c r="AE1313" s="3">
        <f>IF(IF(AC1313&gt;0,$Q$5-$Q$4,$Q$5-Расчет!X1327)&gt;0,IF(AC1313&gt;0,$Q$5-$Q$4,$Q$5-Расчет!X1327),0)</f>
        <v>0</v>
      </c>
      <c r="AF1313" s="3">
        <f t="shared" si="167"/>
        <v>0</v>
      </c>
      <c r="AG1313" s="3">
        <f>IF(IF(AE1313&gt;0,$Q$6-$Q$5,$Q$6-Расчет!X1327)&gt;0,IF(AE1313&gt;0,$Q$6-$Q$5,$Q$6-Расчет!X1327),0)</f>
        <v>0</v>
      </c>
      <c r="AH1313" s="3">
        <f t="shared" si="168"/>
        <v>0</v>
      </c>
    </row>
    <row r="1314" spans="1:34" x14ac:dyDescent="0.25">
      <c r="A1314" s="3">
        <f>IF(Расчет!H1328='ФОРМУЛЫ!'!$B$4,Расчет!G1328*Расчет!$N$28,IF(Расчет!H1328='ФОРМУЛЫ!'!$B$5,Расчет!G1328,IF(Расчет!H1328='ФОРМУЛЫ!'!$B$6,Расчет!G1328*Расчет!$O$28,0)))</f>
        <v>0</v>
      </c>
      <c r="B1314" s="3">
        <f>A1314*Расчет!E1328</f>
        <v>0</v>
      </c>
      <c r="C1314" s="3">
        <f>IF(Расчет!J1328='ФОРМУЛЫ!'!$B$3,Расчет!G1328*Расчет!I1328/100,IF(Расчет!J1328='ФОРМУЛЫ!'!$B$4,Расчет!I1328*Расчет!$N$28,IF(Расчет!J1328='ФОРМУЛЫ!'!$B$5,Расчет!I1328,IF(Расчет!J1328='ФОРМУЛЫ!'!$B$6,Расчет!I1328*Расчет!$O$28,0))))</f>
        <v>0</v>
      </c>
      <c r="D1314" s="3">
        <f>C1314*Расчет!E1328</f>
        <v>0</v>
      </c>
      <c r="E1314" s="3">
        <f t="shared" si="161"/>
        <v>0</v>
      </c>
      <c r="F1314" s="3">
        <f>E1314*Расчет!E1328</f>
        <v>0</v>
      </c>
      <c r="G1314" s="3">
        <f>IF(Расчет!M1328="",'ФОРМУЛЫ!'!E1314*(100+Расчет!$M$28)/100,'ФОРМУЛЫ!'!E1314*(100+Расчет!M1328)/100)</f>
        <v>0</v>
      </c>
      <c r="H1314" s="7">
        <f>IF(Расчет!M1328="",ROUND(Расчет!K1328*(1+Расчет!$M$28/100),0),ROUND(Расчет!K1328*(1+Расчет!M1328/100),0))</f>
        <v>0</v>
      </c>
      <c r="I1314" s="7">
        <f>IF(Расчет!M1328="",(Расчет!$M$28+100)/100,(Расчет!M1328+100)/100)</f>
        <v>1.2</v>
      </c>
      <c r="J1314" s="5">
        <f>IF(Расчет!P1328="",IF($O$16=0,'ФОРМУЛЫ!'!H1314,ROUND(Расчет!K1328*'ФОРМУЛЫ!'!I1314+L1314,0)),Расчет!P1328)</f>
        <v>0</v>
      </c>
      <c r="K1314" s="5">
        <f>J1314*Расчет!E1328</f>
        <v>0</v>
      </c>
      <c r="L1314" s="3">
        <f>IF($O$16=0,0,$M$16*(Расчет!K1328/$O$16))</f>
        <v>0</v>
      </c>
      <c r="O1314" s="3">
        <f>IF(Расчет!P1328=0,Расчет!L1328,0)</f>
        <v>0</v>
      </c>
      <c r="P1314" s="12">
        <f t="shared" si="162"/>
        <v>0</v>
      </c>
      <c r="Q1314" s="3">
        <f>IF(Расчет!H1328='ФОРМУЛЫ!'!$B$5,'ФОРМУЛЫ!'!A1314,0)</f>
        <v>0</v>
      </c>
      <c r="R1314" s="3">
        <f>IF(Расчет!H1328='ФОРМУЛЫ!'!$B$4,'ФОРМУЛЫ!'!A1314,0)</f>
        <v>0</v>
      </c>
      <c r="S1314" s="3">
        <f>IF(Расчет!H1328='ФОРМУЛЫ!'!$B$6,'ФОРМУЛЫ!'!A1314,0)</f>
        <v>0</v>
      </c>
      <c r="T1314" s="5">
        <f>ROUND((IF(Расчет!R1328='ФОРМУЛЫ!'!$E$3,(A1314-A1314/1.18),IF(Расчет!R1328='ФОРМУЛЫ!'!$E$4,0,IF(Расчет!R1328='ФОРМУЛЫ!'!$E$5,(A1314-A1314/1.1),X))))*Расчет!E1328,2)</f>
        <v>0</v>
      </c>
      <c r="U1314" s="3">
        <f>ROUND((IF(Расчет!R1328='ФОРМУЛЫ!'!$E$3,(J1314-J1314/1.18),IF(Расчет!R1328='ФОРМУЛЫ!'!$E$4,0,IF(Расчет!R1328='ФОРМУЛЫ!'!$E$5,(J1314-J1314/1.1),X))))*Расчет!E1328,2)</f>
        <v>0</v>
      </c>
      <c r="V1314" s="3">
        <f>ROUND((J1314-J1314/1.18)*Расчет!E1328,2)</f>
        <v>0</v>
      </c>
      <c r="W1314" s="3">
        <f>ROUND(A1314*Расчет!E1328*0.21/365,2)</f>
        <v>0</v>
      </c>
      <c r="X1314" s="3">
        <f t="shared" si="163"/>
        <v>0</v>
      </c>
      <c r="Y1314" s="3">
        <f>IF(($Q$2-Расчет!X1328)&gt;0,($Q$2-Расчет!X1328),0)</f>
        <v>0</v>
      </c>
      <c r="Z1314" s="3">
        <f t="shared" si="164"/>
        <v>0</v>
      </c>
      <c r="AA1314" s="3">
        <f>IF(IF(Y1314&gt;0,$Q$3-$Q$2,$Q$3-Расчет!X1328)&gt;0,IF(Y1314&gt;0,$Q$3-$Q$2,$Q$3-Расчет!X1328),0)</f>
        <v>0</v>
      </c>
      <c r="AB1314" s="3">
        <f t="shared" si="165"/>
        <v>0</v>
      </c>
      <c r="AC1314" s="3">
        <f>IF(IF(AA1314&gt;0,$Q$4-$Q$3,$Q$4-Расчет!X1328)&gt;0,IF(AA1314&gt;0,$Q$4-$Q$3,$Q$4-Расчет!X1328),0)</f>
        <v>0</v>
      </c>
      <c r="AD1314" s="3">
        <f t="shared" si="166"/>
        <v>0</v>
      </c>
      <c r="AE1314" s="3">
        <f>IF(IF(AC1314&gt;0,$Q$5-$Q$4,$Q$5-Расчет!X1328)&gt;0,IF(AC1314&gt;0,$Q$5-$Q$4,$Q$5-Расчет!X1328),0)</f>
        <v>0</v>
      </c>
      <c r="AF1314" s="3">
        <f t="shared" si="167"/>
        <v>0</v>
      </c>
      <c r="AG1314" s="3">
        <f>IF(IF(AE1314&gt;0,$Q$6-$Q$5,$Q$6-Расчет!X1328)&gt;0,IF(AE1314&gt;0,$Q$6-$Q$5,$Q$6-Расчет!X1328),0)</f>
        <v>0</v>
      </c>
      <c r="AH1314" s="3">
        <f t="shared" si="168"/>
        <v>0</v>
      </c>
    </row>
    <row r="1315" spans="1:34" x14ac:dyDescent="0.25">
      <c r="A1315" s="3">
        <f>IF(Расчет!H1329='ФОРМУЛЫ!'!$B$4,Расчет!G1329*Расчет!$N$28,IF(Расчет!H1329='ФОРМУЛЫ!'!$B$5,Расчет!G1329,IF(Расчет!H1329='ФОРМУЛЫ!'!$B$6,Расчет!G1329*Расчет!$O$28,0)))</f>
        <v>0</v>
      </c>
      <c r="B1315" s="3">
        <f>A1315*Расчет!E1329</f>
        <v>0</v>
      </c>
      <c r="C1315" s="3">
        <f>IF(Расчет!J1329='ФОРМУЛЫ!'!$B$3,Расчет!G1329*Расчет!I1329/100,IF(Расчет!J1329='ФОРМУЛЫ!'!$B$4,Расчет!I1329*Расчет!$N$28,IF(Расчет!J1329='ФОРМУЛЫ!'!$B$5,Расчет!I1329,IF(Расчет!J1329='ФОРМУЛЫ!'!$B$6,Расчет!I1329*Расчет!$O$28,0))))</f>
        <v>0</v>
      </c>
      <c r="D1315" s="3">
        <f>C1315*Расчет!E1329</f>
        <v>0</v>
      </c>
      <c r="E1315" s="3">
        <f t="shared" si="161"/>
        <v>0</v>
      </c>
      <c r="F1315" s="3">
        <f>E1315*Расчет!E1329</f>
        <v>0</v>
      </c>
      <c r="G1315" s="3">
        <f>IF(Расчет!M1329="",'ФОРМУЛЫ!'!E1315*(100+Расчет!$M$28)/100,'ФОРМУЛЫ!'!E1315*(100+Расчет!M1329)/100)</f>
        <v>0</v>
      </c>
      <c r="H1315" s="7">
        <f>IF(Расчет!M1329="",ROUND(Расчет!K1329*(1+Расчет!$M$28/100),0),ROUND(Расчет!K1329*(1+Расчет!M1329/100),0))</f>
        <v>0</v>
      </c>
      <c r="I1315" s="7">
        <f>IF(Расчет!M1329="",(Расчет!$M$28+100)/100,(Расчет!M1329+100)/100)</f>
        <v>1.2</v>
      </c>
      <c r="J1315" s="5">
        <f>IF(Расчет!P1329="",IF($O$16=0,'ФОРМУЛЫ!'!H1315,ROUND(Расчет!K1329*'ФОРМУЛЫ!'!I1315+L1315,0)),Расчет!P1329)</f>
        <v>0</v>
      </c>
      <c r="K1315" s="5">
        <f>J1315*Расчет!E1329</f>
        <v>0</v>
      </c>
      <c r="L1315" s="3">
        <f>IF($O$16=0,0,$M$16*(Расчет!K1329/$O$16))</f>
        <v>0</v>
      </c>
      <c r="O1315" s="3">
        <f>IF(Расчет!P1329=0,Расчет!L1329,0)</f>
        <v>0</v>
      </c>
      <c r="P1315" s="12">
        <f t="shared" si="162"/>
        <v>0</v>
      </c>
      <c r="Q1315" s="3">
        <f>IF(Расчет!H1329='ФОРМУЛЫ!'!$B$5,'ФОРМУЛЫ!'!A1315,0)</f>
        <v>0</v>
      </c>
      <c r="R1315" s="3">
        <f>IF(Расчет!H1329='ФОРМУЛЫ!'!$B$4,'ФОРМУЛЫ!'!A1315,0)</f>
        <v>0</v>
      </c>
      <c r="S1315" s="3">
        <f>IF(Расчет!H1329='ФОРМУЛЫ!'!$B$6,'ФОРМУЛЫ!'!A1315,0)</f>
        <v>0</v>
      </c>
      <c r="T1315" s="5">
        <f>ROUND((IF(Расчет!R1329='ФОРМУЛЫ!'!$E$3,(A1315-A1315/1.18),IF(Расчет!R1329='ФОРМУЛЫ!'!$E$4,0,IF(Расчет!R1329='ФОРМУЛЫ!'!$E$5,(A1315-A1315/1.1),X))))*Расчет!E1329,2)</f>
        <v>0</v>
      </c>
      <c r="U1315" s="3">
        <f>ROUND((IF(Расчет!R1329='ФОРМУЛЫ!'!$E$3,(J1315-J1315/1.18),IF(Расчет!R1329='ФОРМУЛЫ!'!$E$4,0,IF(Расчет!R1329='ФОРМУЛЫ!'!$E$5,(J1315-J1315/1.1),X))))*Расчет!E1329,2)</f>
        <v>0</v>
      </c>
      <c r="V1315" s="3">
        <f>ROUND((J1315-J1315/1.18)*Расчет!E1329,2)</f>
        <v>0</v>
      </c>
      <c r="W1315" s="3">
        <f>ROUND(A1315*Расчет!E1329*0.21/365,2)</f>
        <v>0</v>
      </c>
      <c r="X1315" s="3">
        <f t="shared" si="163"/>
        <v>0</v>
      </c>
      <c r="Y1315" s="3">
        <f>IF(($Q$2-Расчет!X1329)&gt;0,($Q$2-Расчет!X1329),0)</f>
        <v>0</v>
      </c>
      <c r="Z1315" s="3">
        <f t="shared" si="164"/>
        <v>0</v>
      </c>
      <c r="AA1315" s="3">
        <f>IF(IF(Y1315&gt;0,$Q$3-$Q$2,$Q$3-Расчет!X1329)&gt;0,IF(Y1315&gt;0,$Q$3-$Q$2,$Q$3-Расчет!X1329),0)</f>
        <v>0</v>
      </c>
      <c r="AB1315" s="3">
        <f t="shared" si="165"/>
        <v>0</v>
      </c>
      <c r="AC1315" s="3">
        <f>IF(IF(AA1315&gt;0,$Q$4-$Q$3,$Q$4-Расчет!X1329)&gt;0,IF(AA1315&gt;0,$Q$4-$Q$3,$Q$4-Расчет!X1329),0)</f>
        <v>0</v>
      </c>
      <c r="AD1315" s="3">
        <f t="shared" si="166"/>
        <v>0</v>
      </c>
      <c r="AE1315" s="3">
        <f>IF(IF(AC1315&gt;0,$Q$5-$Q$4,$Q$5-Расчет!X1329)&gt;0,IF(AC1315&gt;0,$Q$5-$Q$4,$Q$5-Расчет!X1329),0)</f>
        <v>0</v>
      </c>
      <c r="AF1315" s="3">
        <f t="shared" si="167"/>
        <v>0</v>
      </c>
      <c r="AG1315" s="3">
        <f>IF(IF(AE1315&gt;0,$Q$6-$Q$5,$Q$6-Расчет!X1329)&gt;0,IF(AE1315&gt;0,$Q$6-$Q$5,$Q$6-Расчет!X1329),0)</f>
        <v>0</v>
      </c>
      <c r="AH1315" s="3">
        <f t="shared" si="168"/>
        <v>0</v>
      </c>
    </row>
    <row r="1316" spans="1:34" x14ac:dyDescent="0.25">
      <c r="A1316" s="3">
        <f>IF(Расчет!H1330='ФОРМУЛЫ!'!$B$4,Расчет!G1330*Расчет!$N$28,IF(Расчет!H1330='ФОРМУЛЫ!'!$B$5,Расчет!G1330,IF(Расчет!H1330='ФОРМУЛЫ!'!$B$6,Расчет!G1330*Расчет!$O$28,0)))</f>
        <v>0</v>
      </c>
      <c r="B1316" s="3">
        <f>A1316*Расчет!E1330</f>
        <v>0</v>
      </c>
      <c r="C1316" s="3">
        <f>IF(Расчет!J1330='ФОРМУЛЫ!'!$B$3,Расчет!G1330*Расчет!I1330/100,IF(Расчет!J1330='ФОРМУЛЫ!'!$B$4,Расчет!I1330*Расчет!$N$28,IF(Расчет!J1330='ФОРМУЛЫ!'!$B$5,Расчет!I1330,IF(Расчет!J1330='ФОРМУЛЫ!'!$B$6,Расчет!I1330*Расчет!$O$28,0))))</f>
        <v>0</v>
      </c>
      <c r="D1316" s="3">
        <f>C1316*Расчет!E1330</f>
        <v>0</v>
      </c>
      <c r="E1316" s="3">
        <f t="shared" si="161"/>
        <v>0</v>
      </c>
      <c r="F1316" s="3">
        <f>E1316*Расчет!E1330</f>
        <v>0</v>
      </c>
      <c r="G1316" s="3">
        <f>IF(Расчет!M1330="",'ФОРМУЛЫ!'!E1316*(100+Расчет!$M$28)/100,'ФОРМУЛЫ!'!E1316*(100+Расчет!M1330)/100)</f>
        <v>0</v>
      </c>
      <c r="H1316" s="7">
        <f>IF(Расчет!M1330="",ROUND(Расчет!K1330*(1+Расчет!$M$28/100),0),ROUND(Расчет!K1330*(1+Расчет!M1330/100),0))</f>
        <v>0</v>
      </c>
      <c r="I1316" s="7">
        <f>IF(Расчет!M1330="",(Расчет!$M$28+100)/100,(Расчет!M1330+100)/100)</f>
        <v>1.2</v>
      </c>
      <c r="J1316" s="5">
        <f>IF(Расчет!P1330="",IF($O$16=0,'ФОРМУЛЫ!'!H1316,ROUND(Расчет!K1330*'ФОРМУЛЫ!'!I1316+L1316,0)),Расчет!P1330)</f>
        <v>0</v>
      </c>
      <c r="K1316" s="5">
        <f>J1316*Расчет!E1330</f>
        <v>0</v>
      </c>
      <c r="L1316" s="3">
        <f>IF($O$16=0,0,$M$16*(Расчет!K1330/$O$16))</f>
        <v>0</v>
      </c>
      <c r="O1316" s="3">
        <f>IF(Расчет!P1330=0,Расчет!L1330,0)</f>
        <v>0</v>
      </c>
      <c r="P1316" s="12">
        <f t="shared" si="162"/>
        <v>0</v>
      </c>
      <c r="Q1316" s="3">
        <f>IF(Расчет!H1330='ФОРМУЛЫ!'!$B$5,'ФОРМУЛЫ!'!A1316,0)</f>
        <v>0</v>
      </c>
      <c r="R1316" s="3">
        <f>IF(Расчет!H1330='ФОРМУЛЫ!'!$B$4,'ФОРМУЛЫ!'!A1316,0)</f>
        <v>0</v>
      </c>
      <c r="S1316" s="3">
        <f>IF(Расчет!H1330='ФОРМУЛЫ!'!$B$6,'ФОРМУЛЫ!'!A1316,0)</f>
        <v>0</v>
      </c>
      <c r="T1316" s="5">
        <f>ROUND((IF(Расчет!R1330='ФОРМУЛЫ!'!$E$3,(A1316-A1316/1.18),IF(Расчет!R1330='ФОРМУЛЫ!'!$E$4,0,IF(Расчет!R1330='ФОРМУЛЫ!'!$E$5,(A1316-A1316/1.1),X))))*Расчет!E1330,2)</f>
        <v>0</v>
      </c>
      <c r="U1316" s="3">
        <f>ROUND((IF(Расчет!R1330='ФОРМУЛЫ!'!$E$3,(J1316-J1316/1.18),IF(Расчет!R1330='ФОРМУЛЫ!'!$E$4,0,IF(Расчет!R1330='ФОРМУЛЫ!'!$E$5,(J1316-J1316/1.1),X))))*Расчет!E1330,2)</f>
        <v>0</v>
      </c>
      <c r="V1316" s="3">
        <f>ROUND((J1316-J1316/1.18)*Расчет!E1330,2)</f>
        <v>0</v>
      </c>
      <c r="W1316" s="3">
        <f>ROUND(A1316*Расчет!E1330*0.21/365,2)</f>
        <v>0</v>
      </c>
      <c r="X1316" s="3">
        <f t="shared" si="163"/>
        <v>0</v>
      </c>
      <c r="Y1316" s="3">
        <f>IF(($Q$2-Расчет!X1330)&gt;0,($Q$2-Расчет!X1330),0)</f>
        <v>0</v>
      </c>
      <c r="Z1316" s="3">
        <f t="shared" si="164"/>
        <v>0</v>
      </c>
      <c r="AA1316" s="3">
        <f>IF(IF(Y1316&gt;0,$Q$3-$Q$2,$Q$3-Расчет!X1330)&gt;0,IF(Y1316&gt;0,$Q$3-$Q$2,$Q$3-Расчет!X1330),0)</f>
        <v>0</v>
      </c>
      <c r="AB1316" s="3">
        <f t="shared" si="165"/>
        <v>0</v>
      </c>
      <c r="AC1316" s="3">
        <f>IF(IF(AA1316&gt;0,$Q$4-$Q$3,$Q$4-Расчет!X1330)&gt;0,IF(AA1316&gt;0,$Q$4-$Q$3,$Q$4-Расчет!X1330),0)</f>
        <v>0</v>
      </c>
      <c r="AD1316" s="3">
        <f t="shared" si="166"/>
        <v>0</v>
      </c>
      <c r="AE1316" s="3">
        <f>IF(IF(AC1316&gt;0,$Q$5-$Q$4,$Q$5-Расчет!X1330)&gt;0,IF(AC1316&gt;0,$Q$5-$Q$4,$Q$5-Расчет!X1330),0)</f>
        <v>0</v>
      </c>
      <c r="AF1316" s="3">
        <f t="shared" si="167"/>
        <v>0</v>
      </c>
      <c r="AG1316" s="3">
        <f>IF(IF(AE1316&gt;0,$Q$6-$Q$5,$Q$6-Расчет!X1330)&gt;0,IF(AE1316&gt;0,$Q$6-$Q$5,$Q$6-Расчет!X1330),0)</f>
        <v>0</v>
      </c>
      <c r="AH1316" s="3">
        <f t="shared" si="168"/>
        <v>0</v>
      </c>
    </row>
    <row r="1317" spans="1:34" x14ac:dyDescent="0.25">
      <c r="A1317" s="3">
        <f>IF(Расчет!H1331='ФОРМУЛЫ!'!$B$4,Расчет!G1331*Расчет!$N$28,IF(Расчет!H1331='ФОРМУЛЫ!'!$B$5,Расчет!G1331,IF(Расчет!H1331='ФОРМУЛЫ!'!$B$6,Расчет!G1331*Расчет!$O$28,0)))</f>
        <v>0</v>
      </c>
      <c r="B1317" s="3">
        <f>A1317*Расчет!E1331</f>
        <v>0</v>
      </c>
      <c r="C1317" s="3">
        <f>IF(Расчет!J1331='ФОРМУЛЫ!'!$B$3,Расчет!G1331*Расчет!I1331/100,IF(Расчет!J1331='ФОРМУЛЫ!'!$B$4,Расчет!I1331*Расчет!$N$28,IF(Расчет!J1331='ФОРМУЛЫ!'!$B$5,Расчет!I1331,IF(Расчет!J1331='ФОРМУЛЫ!'!$B$6,Расчет!I1331*Расчет!$O$28,0))))</f>
        <v>0</v>
      </c>
      <c r="D1317" s="3">
        <f>C1317*Расчет!E1331</f>
        <v>0</v>
      </c>
      <c r="E1317" s="3">
        <f t="shared" si="161"/>
        <v>0</v>
      </c>
      <c r="F1317" s="3">
        <f>E1317*Расчет!E1331</f>
        <v>0</v>
      </c>
      <c r="G1317" s="3">
        <f>IF(Расчет!M1331="",'ФОРМУЛЫ!'!E1317*(100+Расчет!$M$28)/100,'ФОРМУЛЫ!'!E1317*(100+Расчет!M1331)/100)</f>
        <v>0</v>
      </c>
      <c r="H1317" s="7">
        <f>IF(Расчет!M1331="",ROUND(Расчет!K1331*(1+Расчет!$M$28/100),0),ROUND(Расчет!K1331*(1+Расчет!M1331/100),0))</f>
        <v>0</v>
      </c>
      <c r="I1317" s="7">
        <f>IF(Расчет!M1331="",(Расчет!$M$28+100)/100,(Расчет!M1331+100)/100)</f>
        <v>1.2</v>
      </c>
      <c r="J1317" s="5">
        <f>IF(Расчет!P1331="",IF($O$16=0,'ФОРМУЛЫ!'!H1317,ROUND(Расчет!K1331*'ФОРМУЛЫ!'!I1317+L1317,0)),Расчет!P1331)</f>
        <v>0</v>
      </c>
      <c r="K1317" s="5">
        <f>J1317*Расчет!E1331</f>
        <v>0</v>
      </c>
      <c r="L1317" s="3">
        <f>IF($O$16=0,0,$M$16*(Расчет!K1331/$O$16))</f>
        <v>0</v>
      </c>
      <c r="O1317" s="3">
        <f>IF(Расчет!P1331=0,Расчет!L1331,0)</f>
        <v>0</v>
      </c>
      <c r="P1317" s="12">
        <f t="shared" si="162"/>
        <v>0</v>
      </c>
      <c r="Q1317" s="3">
        <f>IF(Расчет!H1331='ФОРМУЛЫ!'!$B$5,'ФОРМУЛЫ!'!A1317,0)</f>
        <v>0</v>
      </c>
      <c r="R1317" s="3">
        <f>IF(Расчет!H1331='ФОРМУЛЫ!'!$B$4,'ФОРМУЛЫ!'!A1317,0)</f>
        <v>0</v>
      </c>
      <c r="S1317" s="3">
        <f>IF(Расчет!H1331='ФОРМУЛЫ!'!$B$6,'ФОРМУЛЫ!'!A1317,0)</f>
        <v>0</v>
      </c>
      <c r="T1317" s="5">
        <f>ROUND((IF(Расчет!R1331='ФОРМУЛЫ!'!$E$3,(A1317-A1317/1.18),IF(Расчет!R1331='ФОРМУЛЫ!'!$E$4,0,IF(Расчет!R1331='ФОРМУЛЫ!'!$E$5,(A1317-A1317/1.1),X))))*Расчет!E1331,2)</f>
        <v>0</v>
      </c>
      <c r="U1317" s="3">
        <f>ROUND((IF(Расчет!R1331='ФОРМУЛЫ!'!$E$3,(J1317-J1317/1.18),IF(Расчет!R1331='ФОРМУЛЫ!'!$E$4,0,IF(Расчет!R1331='ФОРМУЛЫ!'!$E$5,(J1317-J1317/1.1),X))))*Расчет!E1331,2)</f>
        <v>0</v>
      </c>
      <c r="V1317" s="3">
        <f>ROUND((J1317-J1317/1.18)*Расчет!E1331,2)</f>
        <v>0</v>
      </c>
      <c r="W1317" s="3">
        <f>ROUND(A1317*Расчет!E1331*0.21/365,2)</f>
        <v>0</v>
      </c>
      <c r="X1317" s="3">
        <f t="shared" si="163"/>
        <v>0</v>
      </c>
      <c r="Y1317" s="3">
        <f>IF(($Q$2-Расчет!X1331)&gt;0,($Q$2-Расчет!X1331),0)</f>
        <v>0</v>
      </c>
      <c r="Z1317" s="3">
        <f t="shared" si="164"/>
        <v>0</v>
      </c>
      <c r="AA1317" s="3">
        <f>IF(IF(Y1317&gt;0,$Q$3-$Q$2,$Q$3-Расчет!X1331)&gt;0,IF(Y1317&gt;0,$Q$3-$Q$2,$Q$3-Расчет!X1331),0)</f>
        <v>0</v>
      </c>
      <c r="AB1317" s="3">
        <f t="shared" si="165"/>
        <v>0</v>
      </c>
      <c r="AC1317" s="3">
        <f>IF(IF(AA1317&gt;0,$Q$4-$Q$3,$Q$4-Расчет!X1331)&gt;0,IF(AA1317&gt;0,$Q$4-$Q$3,$Q$4-Расчет!X1331),0)</f>
        <v>0</v>
      </c>
      <c r="AD1317" s="3">
        <f t="shared" si="166"/>
        <v>0</v>
      </c>
      <c r="AE1317" s="3">
        <f>IF(IF(AC1317&gt;0,$Q$5-$Q$4,$Q$5-Расчет!X1331)&gt;0,IF(AC1317&gt;0,$Q$5-$Q$4,$Q$5-Расчет!X1331),0)</f>
        <v>0</v>
      </c>
      <c r="AF1317" s="3">
        <f t="shared" si="167"/>
        <v>0</v>
      </c>
      <c r="AG1317" s="3">
        <f>IF(IF(AE1317&gt;0,$Q$6-$Q$5,$Q$6-Расчет!X1331)&gt;0,IF(AE1317&gt;0,$Q$6-$Q$5,$Q$6-Расчет!X1331),0)</f>
        <v>0</v>
      </c>
      <c r="AH1317" s="3">
        <f t="shared" si="168"/>
        <v>0</v>
      </c>
    </row>
    <row r="1318" spans="1:34" x14ac:dyDescent="0.25">
      <c r="A1318" s="3">
        <f>IF(Расчет!H1332='ФОРМУЛЫ!'!$B$4,Расчет!G1332*Расчет!$N$28,IF(Расчет!H1332='ФОРМУЛЫ!'!$B$5,Расчет!G1332,IF(Расчет!H1332='ФОРМУЛЫ!'!$B$6,Расчет!G1332*Расчет!$O$28,0)))</f>
        <v>0</v>
      </c>
      <c r="B1318" s="3">
        <f>A1318*Расчет!E1332</f>
        <v>0</v>
      </c>
      <c r="C1318" s="3">
        <f>IF(Расчет!J1332='ФОРМУЛЫ!'!$B$3,Расчет!G1332*Расчет!I1332/100,IF(Расчет!J1332='ФОРМУЛЫ!'!$B$4,Расчет!I1332*Расчет!$N$28,IF(Расчет!J1332='ФОРМУЛЫ!'!$B$5,Расчет!I1332,IF(Расчет!J1332='ФОРМУЛЫ!'!$B$6,Расчет!I1332*Расчет!$O$28,0))))</f>
        <v>0</v>
      </c>
      <c r="D1318" s="3">
        <f>C1318*Расчет!E1332</f>
        <v>0</v>
      </c>
      <c r="E1318" s="3">
        <f t="shared" si="161"/>
        <v>0</v>
      </c>
      <c r="F1318" s="3">
        <f>E1318*Расчет!E1332</f>
        <v>0</v>
      </c>
      <c r="G1318" s="3">
        <f>IF(Расчет!M1332="",'ФОРМУЛЫ!'!E1318*(100+Расчет!$M$28)/100,'ФОРМУЛЫ!'!E1318*(100+Расчет!M1332)/100)</f>
        <v>0</v>
      </c>
      <c r="H1318" s="7">
        <f>IF(Расчет!M1332="",ROUND(Расчет!K1332*(1+Расчет!$M$28/100),0),ROUND(Расчет!K1332*(1+Расчет!M1332/100),0))</f>
        <v>0</v>
      </c>
      <c r="I1318" s="7">
        <f>IF(Расчет!M1332="",(Расчет!$M$28+100)/100,(Расчет!M1332+100)/100)</f>
        <v>1.2</v>
      </c>
      <c r="J1318" s="5">
        <f>IF(Расчет!P1332="",IF($O$16=0,'ФОРМУЛЫ!'!H1318,ROUND(Расчет!K1332*'ФОРМУЛЫ!'!I1318+L1318,0)),Расчет!P1332)</f>
        <v>0</v>
      </c>
      <c r="K1318" s="5">
        <f>J1318*Расчет!E1332</f>
        <v>0</v>
      </c>
      <c r="L1318" s="3">
        <f>IF($O$16=0,0,$M$16*(Расчет!K1332/$O$16))</f>
        <v>0</v>
      </c>
      <c r="O1318" s="3">
        <f>IF(Расчет!P1332=0,Расчет!L1332,0)</f>
        <v>0</v>
      </c>
      <c r="P1318" s="12">
        <f t="shared" si="162"/>
        <v>0</v>
      </c>
      <c r="Q1318" s="3">
        <f>IF(Расчет!H1332='ФОРМУЛЫ!'!$B$5,'ФОРМУЛЫ!'!A1318,0)</f>
        <v>0</v>
      </c>
      <c r="R1318" s="3">
        <f>IF(Расчет!H1332='ФОРМУЛЫ!'!$B$4,'ФОРМУЛЫ!'!A1318,0)</f>
        <v>0</v>
      </c>
      <c r="S1318" s="3">
        <f>IF(Расчет!H1332='ФОРМУЛЫ!'!$B$6,'ФОРМУЛЫ!'!A1318,0)</f>
        <v>0</v>
      </c>
      <c r="T1318" s="5">
        <f>ROUND((IF(Расчет!R1332='ФОРМУЛЫ!'!$E$3,(A1318-A1318/1.18),IF(Расчет!R1332='ФОРМУЛЫ!'!$E$4,0,IF(Расчет!R1332='ФОРМУЛЫ!'!$E$5,(A1318-A1318/1.1),X))))*Расчет!E1332,2)</f>
        <v>0</v>
      </c>
      <c r="U1318" s="3">
        <f>ROUND((IF(Расчет!R1332='ФОРМУЛЫ!'!$E$3,(J1318-J1318/1.18),IF(Расчет!R1332='ФОРМУЛЫ!'!$E$4,0,IF(Расчет!R1332='ФОРМУЛЫ!'!$E$5,(J1318-J1318/1.1),X))))*Расчет!E1332,2)</f>
        <v>0</v>
      </c>
      <c r="V1318" s="3">
        <f>ROUND((J1318-J1318/1.18)*Расчет!E1332,2)</f>
        <v>0</v>
      </c>
      <c r="W1318" s="3">
        <f>ROUND(A1318*Расчет!E1332*0.21/365,2)</f>
        <v>0</v>
      </c>
      <c r="X1318" s="3">
        <f t="shared" si="163"/>
        <v>0</v>
      </c>
      <c r="Y1318" s="3">
        <f>IF(($Q$2-Расчет!X1332)&gt;0,($Q$2-Расчет!X1332),0)</f>
        <v>0</v>
      </c>
      <c r="Z1318" s="3">
        <f t="shared" si="164"/>
        <v>0</v>
      </c>
      <c r="AA1318" s="3">
        <f>IF(IF(Y1318&gt;0,$Q$3-$Q$2,$Q$3-Расчет!X1332)&gt;0,IF(Y1318&gt;0,$Q$3-$Q$2,$Q$3-Расчет!X1332),0)</f>
        <v>0</v>
      </c>
      <c r="AB1318" s="3">
        <f t="shared" si="165"/>
        <v>0</v>
      </c>
      <c r="AC1318" s="3">
        <f>IF(IF(AA1318&gt;0,$Q$4-$Q$3,$Q$4-Расчет!X1332)&gt;0,IF(AA1318&gt;0,$Q$4-$Q$3,$Q$4-Расчет!X1332),0)</f>
        <v>0</v>
      </c>
      <c r="AD1318" s="3">
        <f t="shared" si="166"/>
        <v>0</v>
      </c>
      <c r="AE1318" s="3">
        <f>IF(IF(AC1318&gt;0,$Q$5-$Q$4,$Q$5-Расчет!X1332)&gt;0,IF(AC1318&gt;0,$Q$5-$Q$4,$Q$5-Расчет!X1332),0)</f>
        <v>0</v>
      </c>
      <c r="AF1318" s="3">
        <f t="shared" si="167"/>
        <v>0</v>
      </c>
      <c r="AG1318" s="3">
        <f>IF(IF(AE1318&gt;0,$Q$6-$Q$5,$Q$6-Расчет!X1332)&gt;0,IF(AE1318&gt;0,$Q$6-$Q$5,$Q$6-Расчет!X1332),0)</f>
        <v>0</v>
      </c>
      <c r="AH1318" s="3">
        <f t="shared" si="168"/>
        <v>0</v>
      </c>
    </row>
    <row r="1319" spans="1:34" x14ac:dyDescent="0.25">
      <c r="A1319" s="3">
        <f>IF(Расчет!H1333='ФОРМУЛЫ!'!$B$4,Расчет!G1333*Расчет!$N$28,IF(Расчет!H1333='ФОРМУЛЫ!'!$B$5,Расчет!G1333,IF(Расчет!H1333='ФОРМУЛЫ!'!$B$6,Расчет!G1333*Расчет!$O$28,0)))</f>
        <v>0</v>
      </c>
      <c r="B1319" s="3">
        <f>A1319*Расчет!E1333</f>
        <v>0</v>
      </c>
      <c r="C1319" s="3">
        <f>IF(Расчет!J1333='ФОРМУЛЫ!'!$B$3,Расчет!G1333*Расчет!I1333/100,IF(Расчет!J1333='ФОРМУЛЫ!'!$B$4,Расчет!I1333*Расчет!$N$28,IF(Расчет!J1333='ФОРМУЛЫ!'!$B$5,Расчет!I1333,IF(Расчет!J1333='ФОРМУЛЫ!'!$B$6,Расчет!I1333*Расчет!$O$28,0))))</f>
        <v>0</v>
      </c>
      <c r="D1319" s="3">
        <f>C1319*Расчет!E1333</f>
        <v>0</v>
      </c>
      <c r="E1319" s="3">
        <f t="shared" si="161"/>
        <v>0</v>
      </c>
      <c r="F1319" s="3">
        <f>E1319*Расчет!E1333</f>
        <v>0</v>
      </c>
      <c r="G1319" s="3">
        <f>IF(Расчет!M1333="",'ФОРМУЛЫ!'!E1319*(100+Расчет!$M$28)/100,'ФОРМУЛЫ!'!E1319*(100+Расчет!M1333)/100)</f>
        <v>0</v>
      </c>
      <c r="H1319" s="7">
        <f>IF(Расчет!M1333="",ROUND(Расчет!K1333*(1+Расчет!$M$28/100),0),ROUND(Расчет!K1333*(1+Расчет!M1333/100),0))</f>
        <v>0</v>
      </c>
      <c r="I1319" s="7">
        <f>IF(Расчет!M1333="",(Расчет!$M$28+100)/100,(Расчет!M1333+100)/100)</f>
        <v>1.2</v>
      </c>
      <c r="J1319" s="5">
        <f>IF(Расчет!P1333="",IF($O$16=0,'ФОРМУЛЫ!'!H1319,ROUND(Расчет!K1333*'ФОРМУЛЫ!'!I1319+L1319,0)),Расчет!P1333)</f>
        <v>0</v>
      </c>
      <c r="K1319" s="5">
        <f>J1319*Расчет!E1333</f>
        <v>0</v>
      </c>
      <c r="L1319" s="3">
        <f>IF($O$16=0,0,$M$16*(Расчет!K1333/$O$16))</f>
        <v>0</v>
      </c>
      <c r="O1319" s="3">
        <f>IF(Расчет!P1333=0,Расчет!L1333,0)</f>
        <v>0</v>
      </c>
      <c r="P1319" s="12">
        <f t="shared" si="162"/>
        <v>0</v>
      </c>
      <c r="Q1319" s="3">
        <f>IF(Расчет!H1333='ФОРМУЛЫ!'!$B$5,'ФОРМУЛЫ!'!A1319,0)</f>
        <v>0</v>
      </c>
      <c r="R1319" s="3">
        <f>IF(Расчет!H1333='ФОРМУЛЫ!'!$B$4,'ФОРМУЛЫ!'!A1319,0)</f>
        <v>0</v>
      </c>
      <c r="S1319" s="3">
        <f>IF(Расчет!H1333='ФОРМУЛЫ!'!$B$6,'ФОРМУЛЫ!'!A1319,0)</f>
        <v>0</v>
      </c>
      <c r="T1319" s="5">
        <f>ROUND((IF(Расчет!R1333='ФОРМУЛЫ!'!$E$3,(A1319-A1319/1.18),IF(Расчет!R1333='ФОРМУЛЫ!'!$E$4,0,IF(Расчет!R1333='ФОРМУЛЫ!'!$E$5,(A1319-A1319/1.1),X))))*Расчет!E1333,2)</f>
        <v>0</v>
      </c>
      <c r="U1319" s="3">
        <f>ROUND((IF(Расчет!R1333='ФОРМУЛЫ!'!$E$3,(J1319-J1319/1.18),IF(Расчет!R1333='ФОРМУЛЫ!'!$E$4,0,IF(Расчет!R1333='ФОРМУЛЫ!'!$E$5,(J1319-J1319/1.1),X))))*Расчет!E1333,2)</f>
        <v>0</v>
      </c>
      <c r="V1319" s="3">
        <f>ROUND((J1319-J1319/1.18)*Расчет!E1333,2)</f>
        <v>0</v>
      </c>
      <c r="W1319" s="3">
        <f>ROUND(A1319*Расчет!E1333*0.21/365,2)</f>
        <v>0</v>
      </c>
      <c r="X1319" s="3">
        <f t="shared" si="163"/>
        <v>0</v>
      </c>
      <c r="Y1319" s="3">
        <f>IF(($Q$2-Расчет!X1333)&gt;0,($Q$2-Расчет!X1333),0)</f>
        <v>0</v>
      </c>
      <c r="Z1319" s="3">
        <f t="shared" si="164"/>
        <v>0</v>
      </c>
      <c r="AA1319" s="3">
        <f>IF(IF(Y1319&gt;0,$Q$3-$Q$2,$Q$3-Расчет!X1333)&gt;0,IF(Y1319&gt;0,$Q$3-$Q$2,$Q$3-Расчет!X1333),0)</f>
        <v>0</v>
      </c>
      <c r="AB1319" s="3">
        <f t="shared" si="165"/>
        <v>0</v>
      </c>
      <c r="AC1319" s="3">
        <f>IF(IF(AA1319&gt;0,$Q$4-$Q$3,$Q$4-Расчет!X1333)&gt;0,IF(AA1319&gt;0,$Q$4-$Q$3,$Q$4-Расчет!X1333),0)</f>
        <v>0</v>
      </c>
      <c r="AD1319" s="3">
        <f t="shared" si="166"/>
        <v>0</v>
      </c>
      <c r="AE1319" s="3">
        <f>IF(IF(AC1319&gt;0,$Q$5-$Q$4,$Q$5-Расчет!X1333)&gt;0,IF(AC1319&gt;0,$Q$5-$Q$4,$Q$5-Расчет!X1333),0)</f>
        <v>0</v>
      </c>
      <c r="AF1319" s="3">
        <f t="shared" si="167"/>
        <v>0</v>
      </c>
      <c r="AG1319" s="3">
        <f>IF(IF(AE1319&gt;0,$Q$6-$Q$5,$Q$6-Расчет!X1333)&gt;0,IF(AE1319&gt;0,$Q$6-$Q$5,$Q$6-Расчет!X1333),0)</f>
        <v>0</v>
      </c>
      <c r="AH1319" s="3">
        <f t="shared" si="168"/>
        <v>0</v>
      </c>
    </row>
    <row r="1320" spans="1:34" x14ac:dyDescent="0.25">
      <c r="A1320" s="3">
        <f>IF(Расчет!H1334='ФОРМУЛЫ!'!$B$4,Расчет!G1334*Расчет!$N$28,IF(Расчет!H1334='ФОРМУЛЫ!'!$B$5,Расчет!G1334,IF(Расчет!H1334='ФОРМУЛЫ!'!$B$6,Расчет!G1334*Расчет!$O$28,0)))</f>
        <v>0</v>
      </c>
      <c r="B1320" s="3">
        <f>A1320*Расчет!E1334</f>
        <v>0</v>
      </c>
      <c r="C1320" s="3">
        <f>IF(Расчет!J1334='ФОРМУЛЫ!'!$B$3,Расчет!G1334*Расчет!I1334/100,IF(Расчет!J1334='ФОРМУЛЫ!'!$B$4,Расчет!I1334*Расчет!$N$28,IF(Расчет!J1334='ФОРМУЛЫ!'!$B$5,Расчет!I1334,IF(Расчет!J1334='ФОРМУЛЫ!'!$B$6,Расчет!I1334*Расчет!$O$28,0))))</f>
        <v>0</v>
      </c>
      <c r="D1320" s="3">
        <f>C1320*Расчет!E1334</f>
        <v>0</v>
      </c>
      <c r="E1320" s="3">
        <f t="shared" si="161"/>
        <v>0</v>
      </c>
      <c r="F1320" s="3">
        <f>E1320*Расчет!E1334</f>
        <v>0</v>
      </c>
      <c r="G1320" s="3">
        <f>IF(Расчет!M1334="",'ФОРМУЛЫ!'!E1320*(100+Расчет!$M$28)/100,'ФОРМУЛЫ!'!E1320*(100+Расчет!M1334)/100)</f>
        <v>0</v>
      </c>
      <c r="H1320" s="7">
        <f>IF(Расчет!M1334="",ROUND(Расчет!K1334*(1+Расчет!$M$28/100),0),ROUND(Расчет!K1334*(1+Расчет!M1334/100),0))</f>
        <v>0</v>
      </c>
      <c r="I1320" s="7">
        <f>IF(Расчет!M1334="",(Расчет!$M$28+100)/100,(Расчет!M1334+100)/100)</f>
        <v>1.2</v>
      </c>
      <c r="J1320" s="5">
        <f>IF(Расчет!P1334="",IF($O$16=0,'ФОРМУЛЫ!'!H1320,ROUND(Расчет!K1334*'ФОРМУЛЫ!'!I1320+L1320,0)),Расчет!P1334)</f>
        <v>0</v>
      </c>
      <c r="K1320" s="5">
        <f>J1320*Расчет!E1334</f>
        <v>0</v>
      </c>
      <c r="L1320" s="3">
        <f>IF($O$16=0,0,$M$16*(Расчет!K1334/$O$16))</f>
        <v>0</v>
      </c>
      <c r="O1320" s="3">
        <f>IF(Расчет!P1334=0,Расчет!L1334,0)</f>
        <v>0</v>
      </c>
      <c r="P1320" s="12">
        <f t="shared" si="162"/>
        <v>0</v>
      </c>
      <c r="Q1320" s="3">
        <f>IF(Расчет!H1334='ФОРМУЛЫ!'!$B$5,'ФОРМУЛЫ!'!A1320,0)</f>
        <v>0</v>
      </c>
      <c r="R1320" s="3">
        <f>IF(Расчет!H1334='ФОРМУЛЫ!'!$B$4,'ФОРМУЛЫ!'!A1320,0)</f>
        <v>0</v>
      </c>
      <c r="S1320" s="3">
        <f>IF(Расчет!H1334='ФОРМУЛЫ!'!$B$6,'ФОРМУЛЫ!'!A1320,0)</f>
        <v>0</v>
      </c>
      <c r="T1320" s="5">
        <f>ROUND((IF(Расчет!R1334='ФОРМУЛЫ!'!$E$3,(A1320-A1320/1.18),IF(Расчет!R1334='ФОРМУЛЫ!'!$E$4,0,IF(Расчет!R1334='ФОРМУЛЫ!'!$E$5,(A1320-A1320/1.1),X))))*Расчет!E1334,2)</f>
        <v>0</v>
      </c>
      <c r="U1320" s="3">
        <f>ROUND((IF(Расчет!R1334='ФОРМУЛЫ!'!$E$3,(J1320-J1320/1.18),IF(Расчет!R1334='ФОРМУЛЫ!'!$E$4,0,IF(Расчет!R1334='ФОРМУЛЫ!'!$E$5,(J1320-J1320/1.1),X))))*Расчет!E1334,2)</f>
        <v>0</v>
      </c>
      <c r="V1320" s="3">
        <f>ROUND((J1320-J1320/1.18)*Расчет!E1334,2)</f>
        <v>0</v>
      </c>
      <c r="W1320" s="3">
        <f>ROUND(A1320*Расчет!E1334*0.21/365,2)</f>
        <v>0</v>
      </c>
      <c r="X1320" s="3">
        <f t="shared" si="163"/>
        <v>0</v>
      </c>
      <c r="Y1320" s="3">
        <f>IF(($Q$2-Расчет!X1334)&gt;0,($Q$2-Расчет!X1334),0)</f>
        <v>0</v>
      </c>
      <c r="Z1320" s="3">
        <f t="shared" si="164"/>
        <v>0</v>
      </c>
      <c r="AA1320" s="3">
        <f>IF(IF(Y1320&gt;0,$Q$3-$Q$2,$Q$3-Расчет!X1334)&gt;0,IF(Y1320&gt;0,$Q$3-$Q$2,$Q$3-Расчет!X1334),0)</f>
        <v>0</v>
      </c>
      <c r="AB1320" s="3">
        <f t="shared" si="165"/>
        <v>0</v>
      </c>
      <c r="AC1320" s="3">
        <f>IF(IF(AA1320&gt;0,$Q$4-$Q$3,$Q$4-Расчет!X1334)&gt;0,IF(AA1320&gt;0,$Q$4-$Q$3,$Q$4-Расчет!X1334),0)</f>
        <v>0</v>
      </c>
      <c r="AD1320" s="3">
        <f t="shared" si="166"/>
        <v>0</v>
      </c>
      <c r="AE1320" s="3">
        <f>IF(IF(AC1320&gt;0,$Q$5-$Q$4,$Q$5-Расчет!X1334)&gt;0,IF(AC1320&gt;0,$Q$5-$Q$4,$Q$5-Расчет!X1334),0)</f>
        <v>0</v>
      </c>
      <c r="AF1320" s="3">
        <f t="shared" si="167"/>
        <v>0</v>
      </c>
      <c r="AG1320" s="3">
        <f>IF(IF(AE1320&gt;0,$Q$6-$Q$5,$Q$6-Расчет!X1334)&gt;0,IF(AE1320&gt;0,$Q$6-$Q$5,$Q$6-Расчет!X1334),0)</f>
        <v>0</v>
      </c>
      <c r="AH1320" s="3">
        <f t="shared" si="168"/>
        <v>0</v>
      </c>
    </row>
    <row r="1321" spans="1:34" x14ac:dyDescent="0.25">
      <c r="A1321" s="3">
        <f>IF(Расчет!H1335='ФОРМУЛЫ!'!$B$4,Расчет!G1335*Расчет!$N$28,IF(Расчет!H1335='ФОРМУЛЫ!'!$B$5,Расчет!G1335,IF(Расчет!H1335='ФОРМУЛЫ!'!$B$6,Расчет!G1335*Расчет!$O$28,0)))</f>
        <v>0</v>
      </c>
      <c r="B1321" s="3">
        <f>A1321*Расчет!E1335</f>
        <v>0</v>
      </c>
      <c r="C1321" s="3">
        <f>IF(Расчет!J1335='ФОРМУЛЫ!'!$B$3,Расчет!G1335*Расчет!I1335/100,IF(Расчет!J1335='ФОРМУЛЫ!'!$B$4,Расчет!I1335*Расчет!$N$28,IF(Расчет!J1335='ФОРМУЛЫ!'!$B$5,Расчет!I1335,IF(Расчет!J1335='ФОРМУЛЫ!'!$B$6,Расчет!I1335*Расчет!$O$28,0))))</f>
        <v>0</v>
      </c>
      <c r="D1321" s="3">
        <f>C1321*Расчет!E1335</f>
        <v>0</v>
      </c>
      <c r="E1321" s="3">
        <f t="shared" si="161"/>
        <v>0</v>
      </c>
      <c r="F1321" s="3">
        <f>E1321*Расчет!E1335</f>
        <v>0</v>
      </c>
      <c r="G1321" s="3">
        <f>IF(Расчет!M1335="",'ФОРМУЛЫ!'!E1321*(100+Расчет!$M$28)/100,'ФОРМУЛЫ!'!E1321*(100+Расчет!M1335)/100)</f>
        <v>0</v>
      </c>
      <c r="H1321" s="7">
        <f>IF(Расчет!M1335="",ROUND(Расчет!K1335*(1+Расчет!$M$28/100),0),ROUND(Расчет!K1335*(1+Расчет!M1335/100),0))</f>
        <v>0</v>
      </c>
      <c r="I1321" s="7">
        <f>IF(Расчет!M1335="",(Расчет!$M$28+100)/100,(Расчет!M1335+100)/100)</f>
        <v>1.2</v>
      </c>
      <c r="J1321" s="5">
        <f>IF(Расчет!P1335="",IF($O$16=0,'ФОРМУЛЫ!'!H1321,ROUND(Расчет!K1335*'ФОРМУЛЫ!'!I1321+L1321,0)),Расчет!P1335)</f>
        <v>0</v>
      </c>
      <c r="K1321" s="5">
        <f>J1321*Расчет!E1335</f>
        <v>0</v>
      </c>
      <c r="L1321" s="3">
        <f>IF($O$16=0,0,$M$16*(Расчет!K1335/$O$16))</f>
        <v>0</v>
      </c>
      <c r="O1321" s="3">
        <f>IF(Расчет!P1335=0,Расчет!L1335,0)</f>
        <v>0</v>
      </c>
      <c r="P1321" s="12">
        <f t="shared" si="162"/>
        <v>0</v>
      </c>
      <c r="Q1321" s="3">
        <f>IF(Расчет!H1335='ФОРМУЛЫ!'!$B$5,'ФОРМУЛЫ!'!A1321,0)</f>
        <v>0</v>
      </c>
      <c r="R1321" s="3">
        <f>IF(Расчет!H1335='ФОРМУЛЫ!'!$B$4,'ФОРМУЛЫ!'!A1321,0)</f>
        <v>0</v>
      </c>
      <c r="S1321" s="3">
        <f>IF(Расчет!H1335='ФОРМУЛЫ!'!$B$6,'ФОРМУЛЫ!'!A1321,0)</f>
        <v>0</v>
      </c>
      <c r="T1321" s="5">
        <f>ROUND((IF(Расчет!R1335='ФОРМУЛЫ!'!$E$3,(A1321-A1321/1.18),IF(Расчет!R1335='ФОРМУЛЫ!'!$E$4,0,IF(Расчет!R1335='ФОРМУЛЫ!'!$E$5,(A1321-A1321/1.1),X))))*Расчет!E1335,2)</f>
        <v>0</v>
      </c>
      <c r="U1321" s="3">
        <f>ROUND((IF(Расчет!R1335='ФОРМУЛЫ!'!$E$3,(J1321-J1321/1.18),IF(Расчет!R1335='ФОРМУЛЫ!'!$E$4,0,IF(Расчет!R1335='ФОРМУЛЫ!'!$E$5,(J1321-J1321/1.1),X))))*Расчет!E1335,2)</f>
        <v>0</v>
      </c>
      <c r="V1321" s="3">
        <f>ROUND((J1321-J1321/1.18)*Расчет!E1335,2)</f>
        <v>0</v>
      </c>
      <c r="W1321" s="3">
        <f>ROUND(A1321*Расчет!E1335*0.21/365,2)</f>
        <v>0</v>
      </c>
      <c r="X1321" s="3">
        <f t="shared" si="163"/>
        <v>0</v>
      </c>
      <c r="Y1321" s="3">
        <f>IF(($Q$2-Расчет!X1335)&gt;0,($Q$2-Расчет!X1335),0)</f>
        <v>0</v>
      </c>
      <c r="Z1321" s="3">
        <f t="shared" si="164"/>
        <v>0</v>
      </c>
      <c r="AA1321" s="3">
        <f>IF(IF(Y1321&gt;0,$Q$3-$Q$2,$Q$3-Расчет!X1335)&gt;0,IF(Y1321&gt;0,$Q$3-$Q$2,$Q$3-Расчет!X1335),0)</f>
        <v>0</v>
      </c>
      <c r="AB1321" s="3">
        <f t="shared" si="165"/>
        <v>0</v>
      </c>
      <c r="AC1321" s="3">
        <f>IF(IF(AA1321&gt;0,$Q$4-$Q$3,$Q$4-Расчет!X1335)&gt;0,IF(AA1321&gt;0,$Q$4-$Q$3,$Q$4-Расчет!X1335),0)</f>
        <v>0</v>
      </c>
      <c r="AD1321" s="3">
        <f t="shared" si="166"/>
        <v>0</v>
      </c>
      <c r="AE1321" s="3">
        <f>IF(IF(AC1321&gt;0,$Q$5-$Q$4,$Q$5-Расчет!X1335)&gt;0,IF(AC1321&gt;0,$Q$5-$Q$4,$Q$5-Расчет!X1335),0)</f>
        <v>0</v>
      </c>
      <c r="AF1321" s="3">
        <f t="shared" si="167"/>
        <v>0</v>
      </c>
      <c r="AG1321" s="3">
        <f>IF(IF(AE1321&gt;0,$Q$6-$Q$5,$Q$6-Расчет!X1335)&gt;0,IF(AE1321&gt;0,$Q$6-$Q$5,$Q$6-Расчет!X1335),0)</f>
        <v>0</v>
      </c>
      <c r="AH1321" s="3">
        <f t="shared" si="168"/>
        <v>0</v>
      </c>
    </row>
    <row r="1322" spans="1:34" x14ac:dyDescent="0.25">
      <c r="A1322" s="3">
        <f>IF(Расчет!H1336='ФОРМУЛЫ!'!$B$4,Расчет!G1336*Расчет!$N$28,IF(Расчет!H1336='ФОРМУЛЫ!'!$B$5,Расчет!G1336,IF(Расчет!H1336='ФОРМУЛЫ!'!$B$6,Расчет!G1336*Расчет!$O$28,0)))</f>
        <v>0</v>
      </c>
      <c r="B1322" s="3">
        <f>A1322*Расчет!E1336</f>
        <v>0</v>
      </c>
      <c r="C1322" s="3">
        <f>IF(Расчет!J1336='ФОРМУЛЫ!'!$B$3,Расчет!G1336*Расчет!I1336/100,IF(Расчет!J1336='ФОРМУЛЫ!'!$B$4,Расчет!I1336*Расчет!$N$28,IF(Расчет!J1336='ФОРМУЛЫ!'!$B$5,Расчет!I1336,IF(Расчет!J1336='ФОРМУЛЫ!'!$B$6,Расчет!I1336*Расчет!$O$28,0))))</f>
        <v>0</v>
      </c>
      <c r="D1322" s="3">
        <f>C1322*Расчет!E1336</f>
        <v>0</v>
      </c>
      <c r="E1322" s="3">
        <f t="shared" si="161"/>
        <v>0</v>
      </c>
      <c r="F1322" s="3">
        <f>E1322*Расчет!E1336</f>
        <v>0</v>
      </c>
      <c r="G1322" s="3">
        <f>IF(Расчет!M1336="",'ФОРМУЛЫ!'!E1322*(100+Расчет!$M$28)/100,'ФОРМУЛЫ!'!E1322*(100+Расчет!M1336)/100)</f>
        <v>0</v>
      </c>
      <c r="H1322" s="7">
        <f>IF(Расчет!M1336="",ROUND(Расчет!K1336*(1+Расчет!$M$28/100),0),ROUND(Расчет!K1336*(1+Расчет!M1336/100),0))</f>
        <v>0</v>
      </c>
      <c r="I1322" s="7">
        <f>IF(Расчет!M1336="",(Расчет!$M$28+100)/100,(Расчет!M1336+100)/100)</f>
        <v>1.2</v>
      </c>
      <c r="J1322" s="5">
        <f>IF(Расчет!P1336="",IF($O$16=0,'ФОРМУЛЫ!'!H1322,ROUND(Расчет!K1336*'ФОРМУЛЫ!'!I1322+L1322,0)),Расчет!P1336)</f>
        <v>0</v>
      </c>
      <c r="K1322" s="5">
        <f>J1322*Расчет!E1336</f>
        <v>0</v>
      </c>
      <c r="L1322" s="3">
        <f>IF($O$16=0,0,$M$16*(Расчет!K1336/$O$16))</f>
        <v>0</v>
      </c>
      <c r="O1322" s="3">
        <f>IF(Расчет!P1336=0,Расчет!L1336,0)</f>
        <v>0</v>
      </c>
      <c r="P1322" s="12">
        <f t="shared" si="162"/>
        <v>0</v>
      </c>
      <c r="Q1322" s="3">
        <f>IF(Расчет!H1336='ФОРМУЛЫ!'!$B$5,'ФОРМУЛЫ!'!A1322,0)</f>
        <v>0</v>
      </c>
      <c r="R1322" s="3">
        <f>IF(Расчет!H1336='ФОРМУЛЫ!'!$B$4,'ФОРМУЛЫ!'!A1322,0)</f>
        <v>0</v>
      </c>
      <c r="S1322" s="3">
        <f>IF(Расчет!H1336='ФОРМУЛЫ!'!$B$6,'ФОРМУЛЫ!'!A1322,0)</f>
        <v>0</v>
      </c>
      <c r="T1322" s="5">
        <f>ROUND((IF(Расчет!R1336='ФОРМУЛЫ!'!$E$3,(A1322-A1322/1.18),IF(Расчет!R1336='ФОРМУЛЫ!'!$E$4,0,IF(Расчет!R1336='ФОРМУЛЫ!'!$E$5,(A1322-A1322/1.1),X))))*Расчет!E1336,2)</f>
        <v>0</v>
      </c>
      <c r="U1322" s="3">
        <f>ROUND((IF(Расчет!R1336='ФОРМУЛЫ!'!$E$3,(J1322-J1322/1.18),IF(Расчет!R1336='ФОРМУЛЫ!'!$E$4,0,IF(Расчет!R1336='ФОРМУЛЫ!'!$E$5,(J1322-J1322/1.1),X))))*Расчет!E1336,2)</f>
        <v>0</v>
      </c>
      <c r="V1322" s="3">
        <f>ROUND((J1322-J1322/1.18)*Расчет!E1336,2)</f>
        <v>0</v>
      </c>
      <c r="W1322" s="3">
        <f>ROUND(A1322*Расчет!E1336*0.21/365,2)</f>
        <v>0</v>
      </c>
      <c r="X1322" s="3">
        <f t="shared" si="163"/>
        <v>0</v>
      </c>
      <c r="Y1322" s="3">
        <f>IF(($Q$2-Расчет!X1336)&gt;0,($Q$2-Расчет!X1336),0)</f>
        <v>0</v>
      </c>
      <c r="Z1322" s="3">
        <f t="shared" si="164"/>
        <v>0</v>
      </c>
      <c r="AA1322" s="3">
        <f>IF(IF(Y1322&gt;0,$Q$3-$Q$2,$Q$3-Расчет!X1336)&gt;0,IF(Y1322&gt;0,$Q$3-$Q$2,$Q$3-Расчет!X1336),0)</f>
        <v>0</v>
      </c>
      <c r="AB1322" s="3">
        <f t="shared" si="165"/>
        <v>0</v>
      </c>
      <c r="AC1322" s="3">
        <f>IF(IF(AA1322&gt;0,$Q$4-$Q$3,$Q$4-Расчет!X1336)&gt;0,IF(AA1322&gt;0,$Q$4-$Q$3,$Q$4-Расчет!X1336),0)</f>
        <v>0</v>
      </c>
      <c r="AD1322" s="3">
        <f t="shared" si="166"/>
        <v>0</v>
      </c>
      <c r="AE1322" s="3">
        <f>IF(IF(AC1322&gt;0,$Q$5-$Q$4,$Q$5-Расчет!X1336)&gt;0,IF(AC1322&gt;0,$Q$5-$Q$4,$Q$5-Расчет!X1336),0)</f>
        <v>0</v>
      </c>
      <c r="AF1322" s="3">
        <f t="shared" si="167"/>
        <v>0</v>
      </c>
      <c r="AG1322" s="3">
        <f>IF(IF(AE1322&gt;0,$Q$6-$Q$5,$Q$6-Расчет!X1336)&gt;0,IF(AE1322&gt;0,$Q$6-$Q$5,$Q$6-Расчет!X1336),0)</f>
        <v>0</v>
      </c>
      <c r="AH1322" s="3">
        <f t="shared" si="168"/>
        <v>0</v>
      </c>
    </row>
    <row r="1323" spans="1:34" x14ac:dyDescent="0.25">
      <c r="A1323" s="3">
        <f>IF(Расчет!H1337='ФОРМУЛЫ!'!$B$4,Расчет!G1337*Расчет!$N$28,IF(Расчет!H1337='ФОРМУЛЫ!'!$B$5,Расчет!G1337,IF(Расчет!H1337='ФОРМУЛЫ!'!$B$6,Расчет!G1337*Расчет!$O$28,0)))</f>
        <v>0</v>
      </c>
      <c r="B1323" s="3">
        <f>A1323*Расчет!E1337</f>
        <v>0</v>
      </c>
      <c r="C1323" s="3">
        <f>IF(Расчет!J1337='ФОРМУЛЫ!'!$B$3,Расчет!G1337*Расчет!I1337/100,IF(Расчет!J1337='ФОРМУЛЫ!'!$B$4,Расчет!I1337*Расчет!$N$28,IF(Расчет!J1337='ФОРМУЛЫ!'!$B$5,Расчет!I1337,IF(Расчет!J1337='ФОРМУЛЫ!'!$B$6,Расчет!I1337*Расчет!$O$28,0))))</f>
        <v>0</v>
      </c>
      <c r="D1323" s="3">
        <f>C1323*Расчет!E1337</f>
        <v>0</v>
      </c>
      <c r="E1323" s="3">
        <f t="shared" si="161"/>
        <v>0</v>
      </c>
      <c r="F1323" s="3">
        <f>E1323*Расчет!E1337</f>
        <v>0</v>
      </c>
      <c r="G1323" s="3">
        <f>IF(Расчет!M1337="",'ФОРМУЛЫ!'!E1323*(100+Расчет!$M$28)/100,'ФОРМУЛЫ!'!E1323*(100+Расчет!M1337)/100)</f>
        <v>0</v>
      </c>
      <c r="H1323" s="7">
        <f>IF(Расчет!M1337="",ROUND(Расчет!K1337*(1+Расчет!$M$28/100),0),ROUND(Расчет!K1337*(1+Расчет!M1337/100),0))</f>
        <v>0</v>
      </c>
      <c r="I1323" s="7">
        <f>IF(Расчет!M1337="",(Расчет!$M$28+100)/100,(Расчет!M1337+100)/100)</f>
        <v>1.2</v>
      </c>
      <c r="J1323" s="5">
        <f>IF(Расчет!P1337="",IF($O$16=0,'ФОРМУЛЫ!'!H1323,ROUND(Расчет!K1337*'ФОРМУЛЫ!'!I1323+L1323,0)),Расчет!P1337)</f>
        <v>0</v>
      </c>
      <c r="K1323" s="5">
        <f>J1323*Расчет!E1337</f>
        <v>0</v>
      </c>
      <c r="L1323" s="3">
        <f>IF($O$16=0,0,$M$16*(Расчет!K1337/$O$16))</f>
        <v>0</v>
      </c>
      <c r="O1323" s="3">
        <f>IF(Расчет!P1337=0,Расчет!L1337,0)</f>
        <v>0</v>
      </c>
      <c r="P1323" s="12">
        <f t="shared" si="162"/>
        <v>0</v>
      </c>
      <c r="Q1323" s="3">
        <f>IF(Расчет!H1337='ФОРМУЛЫ!'!$B$5,'ФОРМУЛЫ!'!A1323,0)</f>
        <v>0</v>
      </c>
      <c r="R1323" s="3">
        <f>IF(Расчет!H1337='ФОРМУЛЫ!'!$B$4,'ФОРМУЛЫ!'!A1323,0)</f>
        <v>0</v>
      </c>
      <c r="S1323" s="3">
        <f>IF(Расчет!H1337='ФОРМУЛЫ!'!$B$6,'ФОРМУЛЫ!'!A1323,0)</f>
        <v>0</v>
      </c>
      <c r="T1323" s="5">
        <f>ROUND((IF(Расчет!R1337='ФОРМУЛЫ!'!$E$3,(A1323-A1323/1.18),IF(Расчет!R1337='ФОРМУЛЫ!'!$E$4,0,IF(Расчет!R1337='ФОРМУЛЫ!'!$E$5,(A1323-A1323/1.1),X))))*Расчет!E1337,2)</f>
        <v>0</v>
      </c>
      <c r="U1323" s="3">
        <f>ROUND((IF(Расчет!R1337='ФОРМУЛЫ!'!$E$3,(J1323-J1323/1.18),IF(Расчет!R1337='ФОРМУЛЫ!'!$E$4,0,IF(Расчет!R1337='ФОРМУЛЫ!'!$E$5,(J1323-J1323/1.1),X))))*Расчет!E1337,2)</f>
        <v>0</v>
      </c>
      <c r="V1323" s="3">
        <f>ROUND((J1323-J1323/1.18)*Расчет!E1337,2)</f>
        <v>0</v>
      </c>
      <c r="W1323" s="3">
        <f>ROUND(A1323*Расчет!E1337*0.21/365,2)</f>
        <v>0</v>
      </c>
      <c r="X1323" s="3">
        <f t="shared" si="163"/>
        <v>0</v>
      </c>
      <c r="Y1323" s="3">
        <f>IF(($Q$2-Расчет!X1337)&gt;0,($Q$2-Расчет!X1337),0)</f>
        <v>0</v>
      </c>
      <c r="Z1323" s="3">
        <f t="shared" si="164"/>
        <v>0</v>
      </c>
      <c r="AA1323" s="3">
        <f>IF(IF(Y1323&gt;0,$Q$3-$Q$2,$Q$3-Расчет!X1337)&gt;0,IF(Y1323&gt;0,$Q$3-$Q$2,$Q$3-Расчет!X1337),0)</f>
        <v>0</v>
      </c>
      <c r="AB1323" s="3">
        <f t="shared" si="165"/>
        <v>0</v>
      </c>
      <c r="AC1323" s="3">
        <f>IF(IF(AA1323&gt;0,$Q$4-$Q$3,$Q$4-Расчет!X1337)&gt;0,IF(AA1323&gt;0,$Q$4-$Q$3,$Q$4-Расчет!X1337),0)</f>
        <v>0</v>
      </c>
      <c r="AD1323" s="3">
        <f t="shared" si="166"/>
        <v>0</v>
      </c>
      <c r="AE1323" s="3">
        <f>IF(IF(AC1323&gt;0,$Q$5-$Q$4,$Q$5-Расчет!X1337)&gt;0,IF(AC1323&gt;0,$Q$5-$Q$4,$Q$5-Расчет!X1337),0)</f>
        <v>0</v>
      </c>
      <c r="AF1323" s="3">
        <f t="shared" si="167"/>
        <v>0</v>
      </c>
      <c r="AG1323" s="3">
        <f>IF(IF(AE1323&gt;0,$Q$6-$Q$5,$Q$6-Расчет!X1337)&gt;0,IF(AE1323&gt;0,$Q$6-$Q$5,$Q$6-Расчет!X1337),0)</f>
        <v>0</v>
      </c>
      <c r="AH1323" s="3">
        <f t="shared" si="168"/>
        <v>0</v>
      </c>
    </row>
    <row r="1324" spans="1:34" x14ac:dyDescent="0.25">
      <c r="A1324" s="3">
        <f>IF(Расчет!H1338='ФОРМУЛЫ!'!$B$4,Расчет!G1338*Расчет!$N$28,IF(Расчет!H1338='ФОРМУЛЫ!'!$B$5,Расчет!G1338,IF(Расчет!H1338='ФОРМУЛЫ!'!$B$6,Расчет!G1338*Расчет!$O$28,0)))</f>
        <v>0</v>
      </c>
      <c r="B1324" s="3">
        <f>A1324*Расчет!E1338</f>
        <v>0</v>
      </c>
      <c r="C1324" s="3">
        <f>IF(Расчет!J1338='ФОРМУЛЫ!'!$B$3,Расчет!G1338*Расчет!I1338/100,IF(Расчет!J1338='ФОРМУЛЫ!'!$B$4,Расчет!I1338*Расчет!$N$28,IF(Расчет!J1338='ФОРМУЛЫ!'!$B$5,Расчет!I1338,IF(Расчет!J1338='ФОРМУЛЫ!'!$B$6,Расчет!I1338*Расчет!$O$28,0))))</f>
        <v>0</v>
      </c>
      <c r="D1324" s="3">
        <f>C1324*Расчет!E1338</f>
        <v>0</v>
      </c>
      <c r="E1324" s="3">
        <f t="shared" si="161"/>
        <v>0</v>
      </c>
      <c r="F1324" s="3">
        <f>E1324*Расчет!E1338</f>
        <v>0</v>
      </c>
      <c r="G1324" s="3">
        <f>IF(Расчет!M1338="",'ФОРМУЛЫ!'!E1324*(100+Расчет!$M$28)/100,'ФОРМУЛЫ!'!E1324*(100+Расчет!M1338)/100)</f>
        <v>0</v>
      </c>
      <c r="H1324" s="7">
        <f>IF(Расчет!M1338="",ROUND(Расчет!K1338*(1+Расчет!$M$28/100),0),ROUND(Расчет!K1338*(1+Расчет!M1338/100),0))</f>
        <v>0</v>
      </c>
      <c r="I1324" s="7">
        <f>IF(Расчет!M1338="",(Расчет!$M$28+100)/100,(Расчет!M1338+100)/100)</f>
        <v>1.2</v>
      </c>
      <c r="J1324" s="5">
        <f>IF(Расчет!P1338="",IF($O$16=0,'ФОРМУЛЫ!'!H1324,ROUND(Расчет!K1338*'ФОРМУЛЫ!'!I1324+L1324,0)),Расчет!P1338)</f>
        <v>0</v>
      </c>
      <c r="K1324" s="5">
        <f>J1324*Расчет!E1338</f>
        <v>0</v>
      </c>
      <c r="L1324" s="3">
        <f>IF($O$16=0,0,$M$16*(Расчет!K1338/$O$16))</f>
        <v>0</v>
      </c>
      <c r="O1324" s="3">
        <f>IF(Расчет!P1338=0,Расчет!L1338,0)</f>
        <v>0</v>
      </c>
      <c r="P1324" s="12">
        <f t="shared" si="162"/>
        <v>0</v>
      </c>
      <c r="Q1324" s="3">
        <f>IF(Расчет!H1338='ФОРМУЛЫ!'!$B$5,'ФОРМУЛЫ!'!A1324,0)</f>
        <v>0</v>
      </c>
      <c r="R1324" s="3">
        <f>IF(Расчет!H1338='ФОРМУЛЫ!'!$B$4,'ФОРМУЛЫ!'!A1324,0)</f>
        <v>0</v>
      </c>
      <c r="S1324" s="3">
        <f>IF(Расчет!H1338='ФОРМУЛЫ!'!$B$6,'ФОРМУЛЫ!'!A1324,0)</f>
        <v>0</v>
      </c>
      <c r="T1324" s="5">
        <f>ROUND((IF(Расчет!R1338='ФОРМУЛЫ!'!$E$3,(A1324-A1324/1.18),IF(Расчет!R1338='ФОРМУЛЫ!'!$E$4,0,IF(Расчет!R1338='ФОРМУЛЫ!'!$E$5,(A1324-A1324/1.1),X))))*Расчет!E1338,2)</f>
        <v>0</v>
      </c>
      <c r="U1324" s="3">
        <f>ROUND((IF(Расчет!R1338='ФОРМУЛЫ!'!$E$3,(J1324-J1324/1.18),IF(Расчет!R1338='ФОРМУЛЫ!'!$E$4,0,IF(Расчет!R1338='ФОРМУЛЫ!'!$E$5,(J1324-J1324/1.1),X))))*Расчет!E1338,2)</f>
        <v>0</v>
      </c>
      <c r="V1324" s="3">
        <f>ROUND((J1324-J1324/1.18)*Расчет!E1338,2)</f>
        <v>0</v>
      </c>
      <c r="W1324" s="3">
        <f>ROUND(A1324*Расчет!E1338*0.21/365,2)</f>
        <v>0</v>
      </c>
      <c r="X1324" s="3">
        <f t="shared" si="163"/>
        <v>0</v>
      </c>
      <c r="Y1324" s="3">
        <f>IF(($Q$2-Расчет!X1338)&gt;0,($Q$2-Расчет!X1338),0)</f>
        <v>0</v>
      </c>
      <c r="Z1324" s="3">
        <f t="shared" si="164"/>
        <v>0</v>
      </c>
      <c r="AA1324" s="3">
        <f>IF(IF(Y1324&gt;0,$Q$3-$Q$2,$Q$3-Расчет!X1338)&gt;0,IF(Y1324&gt;0,$Q$3-$Q$2,$Q$3-Расчет!X1338),0)</f>
        <v>0</v>
      </c>
      <c r="AB1324" s="3">
        <f t="shared" si="165"/>
        <v>0</v>
      </c>
      <c r="AC1324" s="3">
        <f>IF(IF(AA1324&gt;0,$Q$4-$Q$3,$Q$4-Расчет!X1338)&gt;0,IF(AA1324&gt;0,$Q$4-$Q$3,$Q$4-Расчет!X1338),0)</f>
        <v>0</v>
      </c>
      <c r="AD1324" s="3">
        <f t="shared" si="166"/>
        <v>0</v>
      </c>
      <c r="AE1324" s="3">
        <f>IF(IF(AC1324&gt;0,$Q$5-$Q$4,$Q$5-Расчет!X1338)&gt;0,IF(AC1324&gt;0,$Q$5-$Q$4,$Q$5-Расчет!X1338),0)</f>
        <v>0</v>
      </c>
      <c r="AF1324" s="3">
        <f t="shared" si="167"/>
        <v>0</v>
      </c>
      <c r="AG1324" s="3">
        <f>IF(IF(AE1324&gt;0,$Q$6-$Q$5,$Q$6-Расчет!X1338)&gt;0,IF(AE1324&gt;0,$Q$6-$Q$5,$Q$6-Расчет!X1338),0)</f>
        <v>0</v>
      </c>
      <c r="AH1324" s="3">
        <f t="shared" si="168"/>
        <v>0</v>
      </c>
    </row>
    <row r="1325" spans="1:34" x14ac:dyDescent="0.25">
      <c r="A1325" s="3">
        <f>IF(Расчет!H1339='ФОРМУЛЫ!'!$B$4,Расчет!G1339*Расчет!$N$28,IF(Расчет!H1339='ФОРМУЛЫ!'!$B$5,Расчет!G1339,IF(Расчет!H1339='ФОРМУЛЫ!'!$B$6,Расчет!G1339*Расчет!$O$28,0)))</f>
        <v>0</v>
      </c>
      <c r="B1325" s="3">
        <f>A1325*Расчет!E1339</f>
        <v>0</v>
      </c>
      <c r="C1325" s="3">
        <f>IF(Расчет!J1339='ФОРМУЛЫ!'!$B$3,Расчет!G1339*Расчет!I1339/100,IF(Расчет!J1339='ФОРМУЛЫ!'!$B$4,Расчет!I1339*Расчет!$N$28,IF(Расчет!J1339='ФОРМУЛЫ!'!$B$5,Расчет!I1339,IF(Расчет!J1339='ФОРМУЛЫ!'!$B$6,Расчет!I1339*Расчет!$O$28,0))))</f>
        <v>0</v>
      </c>
      <c r="D1325" s="3">
        <f>C1325*Расчет!E1339</f>
        <v>0</v>
      </c>
      <c r="E1325" s="3">
        <f t="shared" si="161"/>
        <v>0</v>
      </c>
      <c r="F1325" s="3">
        <f>E1325*Расчет!E1339</f>
        <v>0</v>
      </c>
      <c r="G1325" s="3">
        <f>IF(Расчет!M1339="",'ФОРМУЛЫ!'!E1325*(100+Расчет!$M$28)/100,'ФОРМУЛЫ!'!E1325*(100+Расчет!M1339)/100)</f>
        <v>0</v>
      </c>
      <c r="H1325" s="7">
        <f>IF(Расчет!M1339="",ROUND(Расчет!K1339*(1+Расчет!$M$28/100),0),ROUND(Расчет!K1339*(1+Расчет!M1339/100),0))</f>
        <v>0</v>
      </c>
      <c r="I1325" s="7">
        <f>IF(Расчет!M1339="",(Расчет!$M$28+100)/100,(Расчет!M1339+100)/100)</f>
        <v>1.2</v>
      </c>
      <c r="J1325" s="5">
        <f>IF(Расчет!P1339="",IF($O$16=0,'ФОРМУЛЫ!'!H1325,ROUND(Расчет!K1339*'ФОРМУЛЫ!'!I1325+L1325,0)),Расчет!P1339)</f>
        <v>0</v>
      </c>
      <c r="K1325" s="5">
        <f>J1325*Расчет!E1339</f>
        <v>0</v>
      </c>
      <c r="L1325" s="3">
        <f>IF($O$16=0,0,$M$16*(Расчет!K1339/$O$16))</f>
        <v>0</v>
      </c>
      <c r="O1325" s="3">
        <f>IF(Расчет!P1339=0,Расчет!L1339,0)</f>
        <v>0</v>
      </c>
      <c r="P1325" s="12">
        <f t="shared" si="162"/>
        <v>0</v>
      </c>
      <c r="Q1325" s="3">
        <f>IF(Расчет!H1339='ФОРМУЛЫ!'!$B$5,'ФОРМУЛЫ!'!A1325,0)</f>
        <v>0</v>
      </c>
      <c r="R1325" s="3">
        <f>IF(Расчет!H1339='ФОРМУЛЫ!'!$B$4,'ФОРМУЛЫ!'!A1325,0)</f>
        <v>0</v>
      </c>
      <c r="S1325" s="3">
        <f>IF(Расчет!H1339='ФОРМУЛЫ!'!$B$6,'ФОРМУЛЫ!'!A1325,0)</f>
        <v>0</v>
      </c>
      <c r="T1325" s="5">
        <f>ROUND((IF(Расчет!R1339='ФОРМУЛЫ!'!$E$3,(A1325-A1325/1.18),IF(Расчет!R1339='ФОРМУЛЫ!'!$E$4,0,IF(Расчет!R1339='ФОРМУЛЫ!'!$E$5,(A1325-A1325/1.1),X))))*Расчет!E1339,2)</f>
        <v>0</v>
      </c>
      <c r="U1325" s="3">
        <f>ROUND((IF(Расчет!R1339='ФОРМУЛЫ!'!$E$3,(J1325-J1325/1.18),IF(Расчет!R1339='ФОРМУЛЫ!'!$E$4,0,IF(Расчет!R1339='ФОРМУЛЫ!'!$E$5,(J1325-J1325/1.1),X))))*Расчет!E1339,2)</f>
        <v>0</v>
      </c>
      <c r="V1325" s="3">
        <f>ROUND((J1325-J1325/1.18)*Расчет!E1339,2)</f>
        <v>0</v>
      </c>
      <c r="W1325" s="3">
        <f>ROUND(A1325*Расчет!E1339*0.21/365,2)</f>
        <v>0</v>
      </c>
      <c r="X1325" s="3">
        <f t="shared" si="163"/>
        <v>0</v>
      </c>
      <c r="Y1325" s="3">
        <f>IF(($Q$2-Расчет!X1339)&gt;0,($Q$2-Расчет!X1339),0)</f>
        <v>0</v>
      </c>
      <c r="Z1325" s="3">
        <f t="shared" si="164"/>
        <v>0</v>
      </c>
      <c r="AA1325" s="3">
        <f>IF(IF(Y1325&gt;0,$Q$3-$Q$2,$Q$3-Расчет!X1339)&gt;0,IF(Y1325&gt;0,$Q$3-$Q$2,$Q$3-Расчет!X1339),0)</f>
        <v>0</v>
      </c>
      <c r="AB1325" s="3">
        <f t="shared" si="165"/>
        <v>0</v>
      </c>
      <c r="AC1325" s="3">
        <f>IF(IF(AA1325&gt;0,$Q$4-$Q$3,$Q$4-Расчет!X1339)&gt;0,IF(AA1325&gt;0,$Q$4-$Q$3,$Q$4-Расчет!X1339),0)</f>
        <v>0</v>
      </c>
      <c r="AD1325" s="3">
        <f t="shared" si="166"/>
        <v>0</v>
      </c>
      <c r="AE1325" s="3">
        <f>IF(IF(AC1325&gt;0,$Q$5-$Q$4,$Q$5-Расчет!X1339)&gt;0,IF(AC1325&gt;0,$Q$5-$Q$4,$Q$5-Расчет!X1339),0)</f>
        <v>0</v>
      </c>
      <c r="AF1325" s="3">
        <f t="shared" si="167"/>
        <v>0</v>
      </c>
      <c r="AG1325" s="3">
        <f>IF(IF(AE1325&gt;0,$Q$6-$Q$5,$Q$6-Расчет!X1339)&gt;0,IF(AE1325&gt;0,$Q$6-$Q$5,$Q$6-Расчет!X1339),0)</f>
        <v>0</v>
      </c>
      <c r="AH1325" s="3">
        <f t="shared" si="168"/>
        <v>0</v>
      </c>
    </row>
    <row r="1326" spans="1:34" x14ac:dyDescent="0.25">
      <c r="A1326" s="3">
        <f>IF(Расчет!H1340='ФОРМУЛЫ!'!$B$4,Расчет!G1340*Расчет!$N$28,IF(Расчет!H1340='ФОРМУЛЫ!'!$B$5,Расчет!G1340,IF(Расчет!H1340='ФОРМУЛЫ!'!$B$6,Расчет!G1340*Расчет!$O$28,0)))</f>
        <v>0</v>
      </c>
      <c r="B1326" s="3">
        <f>A1326*Расчет!E1340</f>
        <v>0</v>
      </c>
      <c r="C1326" s="3">
        <f>IF(Расчет!J1340='ФОРМУЛЫ!'!$B$3,Расчет!G1340*Расчет!I1340/100,IF(Расчет!J1340='ФОРМУЛЫ!'!$B$4,Расчет!I1340*Расчет!$N$28,IF(Расчет!J1340='ФОРМУЛЫ!'!$B$5,Расчет!I1340,IF(Расчет!J1340='ФОРМУЛЫ!'!$B$6,Расчет!I1340*Расчет!$O$28,0))))</f>
        <v>0</v>
      </c>
      <c r="D1326" s="3">
        <f>C1326*Расчет!E1340</f>
        <v>0</v>
      </c>
      <c r="E1326" s="3">
        <f t="shared" si="161"/>
        <v>0</v>
      </c>
      <c r="F1326" s="3">
        <f>E1326*Расчет!E1340</f>
        <v>0</v>
      </c>
      <c r="G1326" s="3">
        <f>IF(Расчет!M1340="",'ФОРМУЛЫ!'!E1326*(100+Расчет!$M$28)/100,'ФОРМУЛЫ!'!E1326*(100+Расчет!M1340)/100)</f>
        <v>0</v>
      </c>
      <c r="H1326" s="7">
        <f>IF(Расчет!M1340="",ROUND(Расчет!K1340*(1+Расчет!$M$28/100),0),ROUND(Расчет!K1340*(1+Расчет!M1340/100),0))</f>
        <v>0</v>
      </c>
      <c r="I1326" s="7">
        <f>IF(Расчет!M1340="",(Расчет!$M$28+100)/100,(Расчет!M1340+100)/100)</f>
        <v>1.2</v>
      </c>
      <c r="J1326" s="5">
        <f>IF(Расчет!P1340="",IF($O$16=0,'ФОРМУЛЫ!'!H1326,ROUND(Расчет!K1340*'ФОРМУЛЫ!'!I1326+L1326,0)),Расчет!P1340)</f>
        <v>0</v>
      </c>
      <c r="K1326" s="5">
        <f>J1326*Расчет!E1340</f>
        <v>0</v>
      </c>
      <c r="L1326" s="3">
        <f>IF($O$16=0,0,$M$16*(Расчет!K1340/$O$16))</f>
        <v>0</v>
      </c>
      <c r="O1326" s="3">
        <f>IF(Расчет!P1340=0,Расчет!L1340,0)</f>
        <v>0</v>
      </c>
      <c r="P1326" s="12">
        <f t="shared" si="162"/>
        <v>0</v>
      </c>
      <c r="Q1326" s="3">
        <f>IF(Расчет!H1340='ФОРМУЛЫ!'!$B$5,'ФОРМУЛЫ!'!A1326,0)</f>
        <v>0</v>
      </c>
      <c r="R1326" s="3">
        <f>IF(Расчет!H1340='ФОРМУЛЫ!'!$B$4,'ФОРМУЛЫ!'!A1326,0)</f>
        <v>0</v>
      </c>
      <c r="S1326" s="3">
        <f>IF(Расчет!H1340='ФОРМУЛЫ!'!$B$6,'ФОРМУЛЫ!'!A1326,0)</f>
        <v>0</v>
      </c>
      <c r="T1326" s="5">
        <f>ROUND((IF(Расчет!R1340='ФОРМУЛЫ!'!$E$3,(A1326-A1326/1.18),IF(Расчет!R1340='ФОРМУЛЫ!'!$E$4,0,IF(Расчет!R1340='ФОРМУЛЫ!'!$E$5,(A1326-A1326/1.1),X))))*Расчет!E1340,2)</f>
        <v>0</v>
      </c>
      <c r="U1326" s="3">
        <f>ROUND((IF(Расчет!R1340='ФОРМУЛЫ!'!$E$3,(J1326-J1326/1.18),IF(Расчет!R1340='ФОРМУЛЫ!'!$E$4,0,IF(Расчет!R1340='ФОРМУЛЫ!'!$E$5,(J1326-J1326/1.1),X))))*Расчет!E1340,2)</f>
        <v>0</v>
      </c>
      <c r="V1326" s="3">
        <f>ROUND((J1326-J1326/1.18)*Расчет!E1340,2)</f>
        <v>0</v>
      </c>
      <c r="W1326" s="3">
        <f>ROUND(A1326*Расчет!E1340*0.21/365,2)</f>
        <v>0</v>
      </c>
      <c r="X1326" s="3">
        <f t="shared" si="163"/>
        <v>0</v>
      </c>
      <c r="Y1326" s="3">
        <f>IF(($Q$2-Расчет!X1340)&gt;0,($Q$2-Расчет!X1340),0)</f>
        <v>0</v>
      </c>
      <c r="Z1326" s="3">
        <f t="shared" si="164"/>
        <v>0</v>
      </c>
      <c r="AA1326" s="3">
        <f>IF(IF(Y1326&gt;0,$Q$3-$Q$2,$Q$3-Расчет!X1340)&gt;0,IF(Y1326&gt;0,$Q$3-$Q$2,$Q$3-Расчет!X1340),0)</f>
        <v>0</v>
      </c>
      <c r="AB1326" s="3">
        <f t="shared" si="165"/>
        <v>0</v>
      </c>
      <c r="AC1326" s="3">
        <f>IF(IF(AA1326&gt;0,$Q$4-$Q$3,$Q$4-Расчет!X1340)&gt;0,IF(AA1326&gt;0,$Q$4-$Q$3,$Q$4-Расчет!X1340),0)</f>
        <v>0</v>
      </c>
      <c r="AD1326" s="3">
        <f t="shared" si="166"/>
        <v>0</v>
      </c>
      <c r="AE1326" s="3">
        <f>IF(IF(AC1326&gt;0,$Q$5-$Q$4,$Q$5-Расчет!X1340)&gt;0,IF(AC1326&gt;0,$Q$5-$Q$4,$Q$5-Расчет!X1340),0)</f>
        <v>0</v>
      </c>
      <c r="AF1326" s="3">
        <f t="shared" si="167"/>
        <v>0</v>
      </c>
      <c r="AG1326" s="3">
        <f>IF(IF(AE1326&gt;0,$Q$6-$Q$5,$Q$6-Расчет!X1340)&gt;0,IF(AE1326&gt;0,$Q$6-$Q$5,$Q$6-Расчет!X1340),0)</f>
        <v>0</v>
      </c>
      <c r="AH1326" s="3">
        <f t="shared" si="168"/>
        <v>0</v>
      </c>
    </row>
    <row r="1327" spans="1:34" x14ac:dyDescent="0.25">
      <c r="A1327" s="3">
        <f>IF(Расчет!H1341='ФОРМУЛЫ!'!$B$4,Расчет!G1341*Расчет!$N$28,IF(Расчет!H1341='ФОРМУЛЫ!'!$B$5,Расчет!G1341,IF(Расчет!H1341='ФОРМУЛЫ!'!$B$6,Расчет!G1341*Расчет!$O$28,0)))</f>
        <v>0</v>
      </c>
      <c r="B1327" s="3">
        <f>A1327*Расчет!E1341</f>
        <v>0</v>
      </c>
      <c r="C1327" s="3">
        <f>IF(Расчет!J1341='ФОРМУЛЫ!'!$B$3,Расчет!G1341*Расчет!I1341/100,IF(Расчет!J1341='ФОРМУЛЫ!'!$B$4,Расчет!I1341*Расчет!$N$28,IF(Расчет!J1341='ФОРМУЛЫ!'!$B$5,Расчет!I1341,IF(Расчет!J1341='ФОРМУЛЫ!'!$B$6,Расчет!I1341*Расчет!$O$28,0))))</f>
        <v>0</v>
      </c>
      <c r="D1327" s="3">
        <f>C1327*Расчет!E1341</f>
        <v>0</v>
      </c>
      <c r="E1327" s="3">
        <f t="shared" si="161"/>
        <v>0</v>
      </c>
      <c r="F1327" s="3">
        <f>E1327*Расчет!E1341</f>
        <v>0</v>
      </c>
      <c r="G1327" s="3">
        <f>IF(Расчет!M1341="",'ФОРМУЛЫ!'!E1327*(100+Расчет!$M$28)/100,'ФОРМУЛЫ!'!E1327*(100+Расчет!M1341)/100)</f>
        <v>0</v>
      </c>
      <c r="H1327" s="7">
        <f>IF(Расчет!M1341="",ROUND(Расчет!K1341*(1+Расчет!$M$28/100),0),ROUND(Расчет!K1341*(1+Расчет!M1341/100),0))</f>
        <v>0</v>
      </c>
      <c r="I1327" s="7">
        <f>IF(Расчет!M1341="",(Расчет!$M$28+100)/100,(Расчет!M1341+100)/100)</f>
        <v>1.2</v>
      </c>
      <c r="J1327" s="5">
        <f>IF(Расчет!P1341="",IF($O$16=0,'ФОРМУЛЫ!'!H1327,ROUND(Расчет!K1341*'ФОРМУЛЫ!'!I1327+L1327,0)),Расчет!P1341)</f>
        <v>0</v>
      </c>
      <c r="K1327" s="5">
        <f>J1327*Расчет!E1341</f>
        <v>0</v>
      </c>
      <c r="L1327" s="3">
        <f>IF($O$16=0,0,$M$16*(Расчет!K1341/$O$16))</f>
        <v>0</v>
      </c>
      <c r="O1327" s="3">
        <f>IF(Расчет!P1341=0,Расчет!L1341,0)</f>
        <v>0</v>
      </c>
      <c r="P1327" s="12">
        <f t="shared" si="162"/>
        <v>0</v>
      </c>
      <c r="Q1327" s="3">
        <f>IF(Расчет!H1341='ФОРМУЛЫ!'!$B$5,'ФОРМУЛЫ!'!A1327,0)</f>
        <v>0</v>
      </c>
      <c r="R1327" s="3">
        <f>IF(Расчет!H1341='ФОРМУЛЫ!'!$B$4,'ФОРМУЛЫ!'!A1327,0)</f>
        <v>0</v>
      </c>
      <c r="S1327" s="3">
        <f>IF(Расчет!H1341='ФОРМУЛЫ!'!$B$6,'ФОРМУЛЫ!'!A1327,0)</f>
        <v>0</v>
      </c>
      <c r="T1327" s="5">
        <f>ROUND((IF(Расчет!R1341='ФОРМУЛЫ!'!$E$3,(A1327-A1327/1.18),IF(Расчет!R1341='ФОРМУЛЫ!'!$E$4,0,IF(Расчет!R1341='ФОРМУЛЫ!'!$E$5,(A1327-A1327/1.1),X))))*Расчет!E1341,2)</f>
        <v>0</v>
      </c>
      <c r="U1327" s="3">
        <f>ROUND((IF(Расчет!R1341='ФОРМУЛЫ!'!$E$3,(J1327-J1327/1.18),IF(Расчет!R1341='ФОРМУЛЫ!'!$E$4,0,IF(Расчет!R1341='ФОРМУЛЫ!'!$E$5,(J1327-J1327/1.1),X))))*Расчет!E1341,2)</f>
        <v>0</v>
      </c>
      <c r="V1327" s="3">
        <f>ROUND((J1327-J1327/1.18)*Расчет!E1341,2)</f>
        <v>0</v>
      </c>
      <c r="W1327" s="3">
        <f>ROUND(A1327*Расчет!E1341*0.21/365,2)</f>
        <v>0</v>
      </c>
      <c r="X1327" s="3">
        <f t="shared" si="163"/>
        <v>0</v>
      </c>
      <c r="Y1327" s="3">
        <f>IF(($Q$2-Расчет!X1341)&gt;0,($Q$2-Расчет!X1341),0)</f>
        <v>0</v>
      </c>
      <c r="Z1327" s="3">
        <f t="shared" si="164"/>
        <v>0</v>
      </c>
      <c r="AA1327" s="3">
        <f>IF(IF(Y1327&gt;0,$Q$3-$Q$2,$Q$3-Расчет!X1341)&gt;0,IF(Y1327&gt;0,$Q$3-$Q$2,$Q$3-Расчет!X1341),0)</f>
        <v>0</v>
      </c>
      <c r="AB1327" s="3">
        <f t="shared" si="165"/>
        <v>0</v>
      </c>
      <c r="AC1327" s="3">
        <f>IF(IF(AA1327&gt;0,$Q$4-$Q$3,$Q$4-Расчет!X1341)&gt;0,IF(AA1327&gt;0,$Q$4-$Q$3,$Q$4-Расчет!X1341),0)</f>
        <v>0</v>
      </c>
      <c r="AD1327" s="3">
        <f t="shared" si="166"/>
        <v>0</v>
      </c>
      <c r="AE1327" s="3">
        <f>IF(IF(AC1327&gt;0,$Q$5-$Q$4,$Q$5-Расчет!X1341)&gt;0,IF(AC1327&gt;0,$Q$5-$Q$4,$Q$5-Расчет!X1341),0)</f>
        <v>0</v>
      </c>
      <c r="AF1327" s="3">
        <f t="shared" si="167"/>
        <v>0</v>
      </c>
      <c r="AG1327" s="3">
        <f>IF(IF(AE1327&gt;0,$Q$6-$Q$5,$Q$6-Расчет!X1341)&gt;0,IF(AE1327&gt;0,$Q$6-$Q$5,$Q$6-Расчет!X1341),0)</f>
        <v>0</v>
      </c>
      <c r="AH1327" s="3">
        <f t="shared" si="168"/>
        <v>0</v>
      </c>
    </row>
    <row r="1328" spans="1:34" x14ac:dyDescent="0.25">
      <c r="A1328" s="3">
        <f>IF(Расчет!H1342='ФОРМУЛЫ!'!$B$4,Расчет!G1342*Расчет!$N$28,IF(Расчет!H1342='ФОРМУЛЫ!'!$B$5,Расчет!G1342,IF(Расчет!H1342='ФОРМУЛЫ!'!$B$6,Расчет!G1342*Расчет!$O$28,0)))</f>
        <v>0</v>
      </c>
      <c r="B1328" s="3">
        <f>A1328*Расчет!E1342</f>
        <v>0</v>
      </c>
      <c r="C1328" s="3">
        <f>IF(Расчет!J1342='ФОРМУЛЫ!'!$B$3,Расчет!G1342*Расчет!I1342/100,IF(Расчет!J1342='ФОРМУЛЫ!'!$B$4,Расчет!I1342*Расчет!$N$28,IF(Расчет!J1342='ФОРМУЛЫ!'!$B$5,Расчет!I1342,IF(Расчет!J1342='ФОРМУЛЫ!'!$B$6,Расчет!I1342*Расчет!$O$28,0))))</f>
        <v>0</v>
      </c>
      <c r="D1328" s="3">
        <f>C1328*Расчет!E1342</f>
        <v>0</v>
      </c>
      <c r="E1328" s="3">
        <f t="shared" si="161"/>
        <v>0</v>
      </c>
      <c r="F1328" s="3">
        <f>E1328*Расчет!E1342</f>
        <v>0</v>
      </c>
      <c r="G1328" s="3">
        <f>IF(Расчет!M1342="",'ФОРМУЛЫ!'!E1328*(100+Расчет!$M$28)/100,'ФОРМУЛЫ!'!E1328*(100+Расчет!M1342)/100)</f>
        <v>0</v>
      </c>
      <c r="H1328" s="7">
        <f>IF(Расчет!M1342="",ROUND(Расчет!K1342*(1+Расчет!$M$28/100),0),ROUND(Расчет!K1342*(1+Расчет!M1342/100),0))</f>
        <v>0</v>
      </c>
      <c r="I1328" s="7">
        <f>IF(Расчет!M1342="",(Расчет!$M$28+100)/100,(Расчет!M1342+100)/100)</f>
        <v>1.2</v>
      </c>
      <c r="J1328" s="5">
        <f>IF(Расчет!P1342="",IF($O$16=0,'ФОРМУЛЫ!'!H1328,ROUND(Расчет!K1342*'ФОРМУЛЫ!'!I1328+L1328,0)),Расчет!P1342)</f>
        <v>0</v>
      </c>
      <c r="K1328" s="5">
        <f>J1328*Расчет!E1342</f>
        <v>0</v>
      </c>
      <c r="L1328" s="3">
        <f>IF($O$16=0,0,$M$16*(Расчет!K1342/$O$16))</f>
        <v>0</v>
      </c>
      <c r="O1328" s="3">
        <f>IF(Расчет!P1342=0,Расчет!L1342,0)</f>
        <v>0</v>
      </c>
      <c r="P1328" s="12">
        <f t="shared" si="162"/>
        <v>0</v>
      </c>
      <c r="Q1328" s="3">
        <f>IF(Расчет!H1342='ФОРМУЛЫ!'!$B$5,'ФОРМУЛЫ!'!A1328,0)</f>
        <v>0</v>
      </c>
      <c r="R1328" s="3">
        <f>IF(Расчет!H1342='ФОРМУЛЫ!'!$B$4,'ФОРМУЛЫ!'!A1328,0)</f>
        <v>0</v>
      </c>
      <c r="S1328" s="3">
        <f>IF(Расчет!H1342='ФОРМУЛЫ!'!$B$6,'ФОРМУЛЫ!'!A1328,0)</f>
        <v>0</v>
      </c>
      <c r="T1328" s="5">
        <f>ROUND((IF(Расчет!R1342='ФОРМУЛЫ!'!$E$3,(A1328-A1328/1.18),IF(Расчет!R1342='ФОРМУЛЫ!'!$E$4,0,IF(Расчет!R1342='ФОРМУЛЫ!'!$E$5,(A1328-A1328/1.1),X))))*Расчет!E1342,2)</f>
        <v>0</v>
      </c>
      <c r="U1328" s="3">
        <f>ROUND((IF(Расчет!R1342='ФОРМУЛЫ!'!$E$3,(J1328-J1328/1.18),IF(Расчет!R1342='ФОРМУЛЫ!'!$E$4,0,IF(Расчет!R1342='ФОРМУЛЫ!'!$E$5,(J1328-J1328/1.1),X))))*Расчет!E1342,2)</f>
        <v>0</v>
      </c>
      <c r="V1328" s="3">
        <f>ROUND((J1328-J1328/1.18)*Расчет!E1342,2)</f>
        <v>0</v>
      </c>
      <c r="W1328" s="3">
        <f>ROUND(A1328*Расчет!E1342*0.21/365,2)</f>
        <v>0</v>
      </c>
      <c r="X1328" s="3">
        <f t="shared" si="163"/>
        <v>0</v>
      </c>
      <c r="Y1328" s="3">
        <f>IF(($Q$2-Расчет!X1342)&gt;0,($Q$2-Расчет!X1342),0)</f>
        <v>0</v>
      </c>
      <c r="Z1328" s="3">
        <f t="shared" si="164"/>
        <v>0</v>
      </c>
      <c r="AA1328" s="3">
        <f>IF(IF(Y1328&gt;0,$Q$3-$Q$2,$Q$3-Расчет!X1342)&gt;0,IF(Y1328&gt;0,$Q$3-$Q$2,$Q$3-Расчет!X1342),0)</f>
        <v>0</v>
      </c>
      <c r="AB1328" s="3">
        <f t="shared" si="165"/>
        <v>0</v>
      </c>
      <c r="AC1328" s="3">
        <f>IF(IF(AA1328&gt;0,$Q$4-$Q$3,$Q$4-Расчет!X1342)&gt;0,IF(AA1328&gt;0,$Q$4-$Q$3,$Q$4-Расчет!X1342),0)</f>
        <v>0</v>
      </c>
      <c r="AD1328" s="3">
        <f t="shared" si="166"/>
        <v>0</v>
      </c>
      <c r="AE1328" s="3">
        <f>IF(IF(AC1328&gt;0,$Q$5-$Q$4,$Q$5-Расчет!X1342)&gt;0,IF(AC1328&gt;0,$Q$5-$Q$4,$Q$5-Расчет!X1342),0)</f>
        <v>0</v>
      </c>
      <c r="AF1328" s="3">
        <f t="shared" si="167"/>
        <v>0</v>
      </c>
      <c r="AG1328" s="3">
        <f>IF(IF(AE1328&gt;0,$Q$6-$Q$5,$Q$6-Расчет!X1342)&gt;0,IF(AE1328&gt;0,$Q$6-$Q$5,$Q$6-Расчет!X1342),0)</f>
        <v>0</v>
      </c>
      <c r="AH1328" s="3">
        <f t="shared" si="168"/>
        <v>0</v>
      </c>
    </row>
    <row r="1329" spans="1:34" x14ac:dyDescent="0.25">
      <c r="A1329" s="3">
        <f>IF(Расчет!H1343='ФОРМУЛЫ!'!$B$4,Расчет!G1343*Расчет!$N$28,IF(Расчет!H1343='ФОРМУЛЫ!'!$B$5,Расчет!G1343,IF(Расчет!H1343='ФОРМУЛЫ!'!$B$6,Расчет!G1343*Расчет!$O$28,0)))</f>
        <v>0</v>
      </c>
      <c r="B1329" s="3">
        <f>A1329*Расчет!E1343</f>
        <v>0</v>
      </c>
      <c r="C1329" s="3">
        <f>IF(Расчет!J1343='ФОРМУЛЫ!'!$B$3,Расчет!G1343*Расчет!I1343/100,IF(Расчет!J1343='ФОРМУЛЫ!'!$B$4,Расчет!I1343*Расчет!$N$28,IF(Расчет!J1343='ФОРМУЛЫ!'!$B$5,Расчет!I1343,IF(Расчет!J1343='ФОРМУЛЫ!'!$B$6,Расчет!I1343*Расчет!$O$28,0))))</f>
        <v>0</v>
      </c>
      <c r="D1329" s="3">
        <f>C1329*Расчет!E1343</f>
        <v>0</v>
      </c>
      <c r="E1329" s="3">
        <f t="shared" si="161"/>
        <v>0</v>
      </c>
      <c r="F1329" s="3">
        <f>E1329*Расчет!E1343</f>
        <v>0</v>
      </c>
      <c r="G1329" s="3">
        <f>IF(Расчет!M1343="",'ФОРМУЛЫ!'!E1329*(100+Расчет!$M$28)/100,'ФОРМУЛЫ!'!E1329*(100+Расчет!M1343)/100)</f>
        <v>0</v>
      </c>
      <c r="H1329" s="7">
        <f>IF(Расчет!M1343="",ROUND(Расчет!K1343*(1+Расчет!$M$28/100),0),ROUND(Расчет!K1343*(1+Расчет!M1343/100),0))</f>
        <v>0</v>
      </c>
      <c r="I1329" s="7">
        <f>IF(Расчет!M1343="",(Расчет!$M$28+100)/100,(Расчет!M1343+100)/100)</f>
        <v>1.2</v>
      </c>
      <c r="J1329" s="5">
        <f>IF(Расчет!P1343="",IF($O$16=0,'ФОРМУЛЫ!'!H1329,ROUND(Расчет!K1343*'ФОРМУЛЫ!'!I1329+L1329,0)),Расчет!P1343)</f>
        <v>0</v>
      </c>
      <c r="K1329" s="5">
        <f>J1329*Расчет!E1343</f>
        <v>0</v>
      </c>
      <c r="L1329" s="3">
        <f>IF($O$16=0,0,$M$16*(Расчет!K1343/$O$16))</f>
        <v>0</v>
      </c>
      <c r="O1329" s="3">
        <f>IF(Расчет!P1343=0,Расчет!L1343,0)</f>
        <v>0</v>
      </c>
      <c r="P1329" s="12">
        <f t="shared" si="162"/>
        <v>0</v>
      </c>
      <c r="Q1329" s="3">
        <f>IF(Расчет!H1343='ФОРМУЛЫ!'!$B$5,'ФОРМУЛЫ!'!A1329,0)</f>
        <v>0</v>
      </c>
      <c r="R1329" s="3">
        <f>IF(Расчет!H1343='ФОРМУЛЫ!'!$B$4,'ФОРМУЛЫ!'!A1329,0)</f>
        <v>0</v>
      </c>
      <c r="S1329" s="3">
        <f>IF(Расчет!H1343='ФОРМУЛЫ!'!$B$6,'ФОРМУЛЫ!'!A1329,0)</f>
        <v>0</v>
      </c>
      <c r="T1329" s="5">
        <f>ROUND((IF(Расчет!R1343='ФОРМУЛЫ!'!$E$3,(A1329-A1329/1.18),IF(Расчет!R1343='ФОРМУЛЫ!'!$E$4,0,IF(Расчет!R1343='ФОРМУЛЫ!'!$E$5,(A1329-A1329/1.1),X))))*Расчет!E1343,2)</f>
        <v>0</v>
      </c>
      <c r="U1329" s="3">
        <f>ROUND((IF(Расчет!R1343='ФОРМУЛЫ!'!$E$3,(J1329-J1329/1.18),IF(Расчет!R1343='ФОРМУЛЫ!'!$E$4,0,IF(Расчет!R1343='ФОРМУЛЫ!'!$E$5,(J1329-J1329/1.1),X))))*Расчет!E1343,2)</f>
        <v>0</v>
      </c>
      <c r="V1329" s="3">
        <f>ROUND((J1329-J1329/1.18)*Расчет!E1343,2)</f>
        <v>0</v>
      </c>
      <c r="W1329" s="3">
        <f>ROUND(A1329*Расчет!E1343*0.21/365,2)</f>
        <v>0</v>
      </c>
      <c r="X1329" s="3">
        <f t="shared" si="163"/>
        <v>0</v>
      </c>
      <c r="Y1329" s="3">
        <f>IF(($Q$2-Расчет!X1343)&gt;0,($Q$2-Расчет!X1343),0)</f>
        <v>0</v>
      </c>
      <c r="Z1329" s="3">
        <f t="shared" si="164"/>
        <v>0</v>
      </c>
      <c r="AA1329" s="3">
        <f>IF(IF(Y1329&gt;0,$Q$3-$Q$2,$Q$3-Расчет!X1343)&gt;0,IF(Y1329&gt;0,$Q$3-$Q$2,$Q$3-Расчет!X1343),0)</f>
        <v>0</v>
      </c>
      <c r="AB1329" s="3">
        <f t="shared" si="165"/>
        <v>0</v>
      </c>
      <c r="AC1329" s="3">
        <f>IF(IF(AA1329&gt;0,$Q$4-$Q$3,$Q$4-Расчет!X1343)&gt;0,IF(AA1329&gt;0,$Q$4-$Q$3,$Q$4-Расчет!X1343),0)</f>
        <v>0</v>
      </c>
      <c r="AD1329" s="3">
        <f t="shared" si="166"/>
        <v>0</v>
      </c>
      <c r="AE1329" s="3">
        <f>IF(IF(AC1329&gt;0,$Q$5-$Q$4,$Q$5-Расчет!X1343)&gt;0,IF(AC1329&gt;0,$Q$5-$Q$4,$Q$5-Расчет!X1343),0)</f>
        <v>0</v>
      </c>
      <c r="AF1329" s="3">
        <f t="shared" si="167"/>
        <v>0</v>
      </c>
      <c r="AG1329" s="3">
        <f>IF(IF(AE1329&gt;0,$Q$6-$Q$5,$Q$6-Расчет!X1343)&gt;0,IF(AE1329&gt;0,$Q$6-$Q$5,$Q$6-Расчет!X1343),0)</f>
        <v>0</v>
      </c>
      <c r="AH1329" s="3">
        <f t="shared" si="168"/>
        <v>0</v>
      </c>
    </row>
    <row r="1330" spans="1:34" x14ac:dyDescent="0.25">
      <c r="A1330" s="3">
        <f>IF(Расчет!H1344='ФОРМУЛЫ!'!$B$4,Расчет!G1344*Расчет!$N$28,IF(Расчет!H1344='ФОРМУЛЫ!'!$B$5,Расчет!G1344,IF(Расчет!H1344='ФОРМУЛЫ!'!$B$6,Расчет!G1344*Расчет!$O$28,0)))</f>
        <v>0</v>
      </c>
      <c r="B1330" s="3">
        <f>A1330*Расчет!E1344</f>
        <v>0</v>
      </c>
      <c r="C1330" s="3">
        <f>IF(Расчет!J1344='ФОРМУЛЫ!'!$B$3,Расчет!G1344*Расчет!I1344/100,IF(Расчет!J1344='ФОРМУЛЫ!'!$B$4,Расчет!I1344*Расчет!$N$28,IF(Расчет!J1344='ФОРМУЛЫ!'!$B$5,Расчет!I1344,IF(Расчет!J1344='ФОРМУЛЫ!'!$B$6,Расчет!I1344*Расчет!$O$28,0))))</f>
        <v>0</v>
      </c>
      <c r="D1330" s="3">
        <f>C1330*Расчет!E1344</f>
        <v>0</v>
      </c>
      <c r="E1330" s="3">
        <f t="shared" si="161"/>
        <v>0</v>
      </c>
      <c r="F1330" s="3">
        <f>E1330*Расчет!E1344</f>
        <v>0</v>
      </c>
      <c r="G1330" s="3">
        <f>IF(Расчет!M1344="",'ФОРМУЛЫ!'!E1330*(100+Расчет!$M$28)/100,'ФОРМУЛЫ!'!E1330*(100+Расчет!M1344)/100)</f>
        <v>0</v>
      </c>
      <c r="H1330" s="7">
        <f>IF(Расчет!M1344="",ROUND(Расчет!K1344*(1+Расчет!$M$28/100),0),ROUND(Расчет!K1344*(1+Расчет!M1344/100),0))</f>
        <v>0</v>
      </c>
      <c r="I1330" s="7">
        <f>IF(Расчет!M1344="",(Расчет!$M$28+100)/100,(Расчет!M1344+100)/100)</f>
        <v>1.2</v>
      </c>
      <c r="J1330" s="5">
        <f>IF(Расчет!P1344="",IF($O$16=0,'ФОРМУЛЫ!'!H1330,ROUND(Расчет!K1344*'ФОРМУЛЫ!'!I1330+L1330,0)),Расчет!P1344)</f>
        <v>0</v>
      </c>
      <c r="K1330" s="5">
        <f>J1330*Расчет!E1344</f>
        <v>0</v>
      </c>
      <c r="L1330" s="3">
        <f>IF($O$16=0,0,$M$16*(Расчет!K1344/$O$16))</f>
        <v>0</v>
      </c>
      <c r="O1330" s="3">
        <f>IF(Расчет!P1344=0,Расчет!L1344,0)</f>
        <v>0</v>
      </c>
      <c r="P1330" s="12">
        <f t="shared" si="162"/>
        <v>0</v>
      </c>
      <c r="Q1330" s="3">
        <f>IF(Расчет!H1344='ФОРМУЛЫ!'!$B$5,'ФОРМУЛЫ!'!A1330,0)</f>
        <v>0</v>
      </c>
      <c r="R1330" s="3">
        <f>IF(Расчет!H1344='ФОРМУЛЫ!'!$B$4,'ФОРМУЛЫ!'!A1330,0)</f>
        <v>0</v>
      </c>
      <c r="S1330" s="3">
        <f>IF(Расчет!H1344='ФОРМУЛЫ!'!$B$6,'ФОРМУЛЫ!'!A1330,0)</f>
        <v>0</v>
      </c>
      <c r="T1330" s="5">
        <f>ROUND((IF(Расчет!R1344='ФОРМУЛЫ!'!$E$3,(A1330-A1330/1.18),IF(Расчет!R1344='ФОРМУЛЫ!'!$E$4,0,IF(Расчет!R1344='ФОРМУЛЫ!'!$E$5,(A1330-A1330/1.1),X))))*Расчет!E1344,2)</f>
        <v>0</v>
      </c>
      <c r="U1330" s="3">
        <f>ROUND((IF(Расчет!R1344='ФОРМУЛЫ!'!$E$3,(J1330-J1330/1.18),IF(Расчет!R1344='ФОРМУЛЫ!'!$E$4,0,IF(Расчет!R1344='ФОРМУЛЫ!'!$E$5,(J1330-J1330/1.1),X))))*Расчет!E1344,2)</f>
        <v>0</v>
      </c>
      <c r="V1330" s="3">
        <f>ROUND((J1330-J1330/1.18)*Расчет!E1344,2)</f>
        <v>0</v>
      </c>
      <c r="W1330" s="3">
        <f>ROUND(A1330*Расчет!E1344*0.21/365,2)</f>
        <v>0</v>
      </c>
      <c r="X1330" s="3">
        <f t="shared" si="163"/>
        <v>0</v>
      </c>
      <c r="Y1330" s="3">
        <f>IF(($Q$2-Расчет!X1344)&gt;0,($Q$2-Расчет!X1344),0)</f>
        <v>0</v>
      </c>
      <c r="Z1330" s="3">
        <f t="shared" si="164"/>
        <v>0</v>
      </c>
      <c r="AA1330" s="3">
        <f>IF(IF(Y1330&gt;0,$Q$3-$Q$2,$Q$3-Расчет!X1344)&gt;0,IF(Y1330&gt;0,$Q$3-$Q$2,$Q$3-Расчет!X1344),0)</f>
        <v>0</v>
      </c>
      <c r="AB1330" s="3">
        <f t="shared" si="165"/>
        <v>0</v>
      </c>
      <c r="AC1330" s="3">
        <f>IF(IF(AA1330&gt;0,$Q$4-$Q$3,$Q$4-Расчет!X1344)&gt;0,IF(AA1330&gt;0,$Q$4-$Q$3,$Q$4-Расчет!X1344),0)</f>
        <v>0</v>
      </c>
      <c r="AD1330" s="3">
        <f t="shared" si="166"/>
        <v>0</v>
      </c>
      <c r="AE1330" s="3">
        <f>IF(IF(AC1330&gt;0,$Q$5-$Q$4,$Q$5-Расчет!X1344)&gt;0,IF(AC1330&gt;0,$Q$5-$Q$4,$Q$5-Расчет!X1344),0)</f>
        <v>0</v>
      </c>
      <c r="AF1330" s="3">
        <f t="shared" si="167"/>
        <v>0</v>
      </c>
      <c r="AG1330" s="3">
        <f>IF(IF(AE1330&gt;0,$Q$6-$Q$5,$Q$6-Расчет!X1344)&gt;0,IF(AE1330&gt;0,$Q$6-$Q$5,$Q$6-Расчет!X1344),0)</f>
        <v>0</v>
      </c>
      <c r="AH1330" s="3">
        <f t="shared" si="168"/>
        <v>0</v>
      </c>
    </row>
    <row r="1331" spans="1:34" x14ac:dyDescent="0.25">
      <c r="A1331" s="3">
        <f>IF(Расчет!H1345='ФОРМУЛЫ!'!$B$4,Расчет!G1345*Расчет!$N$28,IF(Расчет!H1345='ФОРМУЛЫ!'!$B$5,Расчет!G1345,IF(Расчет!H1345='ФОРМУЛЫ!'!$B$6,Расчет!G1345*Расчет!$O$28,0)))</f>
        <v>0</v>
      </c>
      <c r="B1331" s="3">
        <f>A1331*Расчет!E1345</f>
        <v>0</v>
      </c>
      <c r="C1331" s="3">
        <f>IF(Расчет!J1345='ФОРМУЛЫ!'!$B$3,Расчет!G1345*Расчет!I1345/100,IF(Расчет!J1345='ФОРМУЛЫ!'!$B$4,Расчет!I1345*Расчет!$N$28,IF(Расчет!J1345='ФОРМУЛЫ!'!$B$5,Расчет!I1345,IF(Расчет!J1345='ФОРМУЛЫ!'!$B$6,Расчет!I1345*Расчет!$O$28,0))))</f>
        <v>0</v>
      </c>
      <c r="D1331" s="3">
        <f>C1331*Расчет!E1345</f>
        <v>0</v>
      </c>
      <c r="E1331" s="3">
        <f t="shared" si="161"/>
        <v>0</v>
      </c>
      <c r="F1331" s="3">
        <f>E1331*Расчет!E1345</f>
        <v>0</v>
      </c>
      <c r="G1331" s="3">
        <f>IF(Расчет!M1345="",'ФОРМУЛЫ!'!E1331*(100+Расчет!$M$28)/100,'ФОРМУЛЫ!'!E1331*(100+Расчет!M1345)/100)</f>
        <v>0</v>
      </c>
      <c r="H1331" s="7">
        <f>IF(Расчет!M1345="",ROUND(Расчет!K1345*(1+Расчет!$M$28/100),0),ROUND(Расчет!K1345*(1+Расчет!M1345/100),0))</f>
        <v>0</v>
      </c>
      <c r="I1331" s="7">
        <f>IF(Расчет!M1345="",(Расчет!$M$28+100)/100,(Расчет!M1345+100)/100)</f>
        <v>1.2</v>
      </c>
      <c r="J1331" s="5">
        <f>IF(Расчет!P1345="",IF($O$16=0,'ФОРМУЛЫ!'!H1331,ROUND(Расчет!K1345*'ФОРМУЛЫ!'!I1331+L1331,0)),Расчет!P1345)</f>
        <v>0</v>
      </c>
      <c r="K1331" s="5">
        <f>J1331*Расчет!E1345</f>
        <v>0</v>
      </c>
      <c r="L1331" s="3">
        <f>IF($O$16=0,0,$M$16*(Расчет!K1345/$O$16))</f>
        <v>0</v>
      </c>
      <c r="O1331" s="3">
        <f>IF(Расчет!P1345=0,Расчет!L1345,0)</f>
        <v>0</v>
      </c>
      <c r="P1331" s="12">
        <f t="shared" si="162"/>
        <v>0</v>
      </c>
      <c r="Q1331" s="3">
        <f>IF(Расчет!H1345='ФОРМУЛЫ!'!$B$5,'ФОРМУЛЫ!'!A1331,0)</f>
        <v>0</v>
      </c>
      <c r="R1331" s="3">
        <f>IF(Расчет!H1345='ФОРМУЛЫ!'!$B$4,'ФОРМУЛЫ!'!A1331,0)</f>
        <v>0</v>
      </c>
      <c r="S1331" s="3">
        <f>IF(Расчет!H1345='ФОРМУЛЫ!'!$B$6,'ФОРМУЛЫ!'!A1331,0)</f>
        <v>0</v>
      </c>
      <c r="T1331" s="5">
        <f>ROUND((IF(Расчет!R1345='ФОРМУЛЫ!'!$E$3,(A1331-A1331/1.18),IF(Расчет!R1345='ФОРМУЛЫ!'!$E$4,0,IF(Расчет!R1345='ФОРМУЛЫ!'!$E$5,(A1331-A1331/1.1),X))))*Расчет!E1345,2)</f>
        <v>0</v>
      </c>
      <c r="U1331" s="3">
        <f>ROUND((IF(Расчет!R1345='ФОРМУЛЫ!'!$E$3,(J1331-J1331/1.18),IF(Расчет!R1345='ФОРМУЛЫ!'!$E$4,0,IF(Расчет!R1345='ФОРМУЛЫ!'!$E$5,(J1331-J1331/1.1),X))))*Расчет!E1345,2)</f>
        <v>0</v>
      </c>
      <c r="V1331" s="3">
        <f>ROUND((J1331-J1331/1.18)*Расчет!E1345,2)</f>
        <v>0</v>
      </c>
      <c r="W1331" s="3">
        <f>ROUND(A1331*Расчет!E1345*0.21/365,2)</f>
        <v>0</v>
      </c>
      <c r="X1331" s="3">
        <f t="shared" si="163"/>
        <v>0</v>
      </c>
      <c r="Y1331" s="3">
        <f>IF(($Q$2-Расчет!X1345)&gt;0,($Q$2-Расчет!X1345),0)</f>
        <v>0</v>
      </c>
      <c r="Z1331" s="3">
        <f t="shared" si="164"/>
        <v>0</v>
      </c>
      <c r="AA1331" s="3">
        <f>IF(IF(Y1331&gt;0,$Q$3-$Q$2,$Q$3-Расчет!X1345)&gt;0,IF(Y1331&gt;0,$Q$3-$Q$2,$Q$3-Расчет!X1345),0)</f>
        <v>0</v>
      </c>
      <c r="AB1331" s="3">
        <f t="shared" si="165"/>
        <v>0</v>
      </c>
      <c r="AC1331" s="3">
        <f>IF(IF(AA1331&gt;0,$Q$4-$Q$3,$Q$4-Расчет!X1345)&gt;0,IF(AA1331&gt;0,$Q$4-$Q$3,$Q$4-Расчет!X1345),0)</f>
        <v>0</v>
      </c>
      <c r="AD1331" s="3">
        <f t="shared" si="166"/>
        <v>0</v>
      </c>
      <c r="AE1331" s="3">
        <f>IF(IF(AC1331&gt;0,$Q$5-$Q$4,$Q$5-Расчет!X1345)&gt;0,IF(AC1331&gt;0,$Q$5-$Q$4,$Q$5-Расчет!X1345),0)</f>
        <v>0</v>
      </c>
      <c r="AF1331" s="3">
        <f t="shared" si="167"/>
        <v>0</v>
      </c>
      <c r="AG1331" s="3">
        <f>IF(IF(AE1331&gt;0,$Q$6-$Q$5,$Q$6-Расчет!X1345)&gt;0,IF(AE1331&gt;0,$Q$6-$Q$5,$Q$6-Расчет!X1345),0)</f>
        <v>0</v>
      </c>
      <c r="AH1331" s="3">
        <f t="shared" si="168"/>
        <v>0</v>
      </c>
    </row>
    <row r="1332" spans="1:34" x14ac:dyDescent="0.25">
      <c r="A1332" s="3">
        <f>IF(Расчет!H1346='ФОРМУЛЫ!'!$B$4,Расчет!G1346*Расчет!$N$28,IF(Расчет!H1346='ФОРМУЛЫ!'!$B$5,Расчет!G1346,IF(Расчет!H1346='ФОРМУЛЫ!'!$B$6,Расчет!G1346*Расчет!$O$28,0)))</f>
        <v>0</v>
      </c>
      <c r="B1332" s="3">
        <f>A1332*Расчет!E1346</f>
        <v>0</v>
      </c>
      <c r="C1332" s="3">
        <f>IF(Расчет!J1346='ФОРМУЛЫ!'!$B$3,Расчет!G1346*Расчет!I1346/100,IF(Расчет!J1346='ФОРМУЛЫ!'!$B$4,Расчет!I1346*Расчет!$N$28,IF(Расчет!J1346='ФОРМУЛЫ!'!$B$5,Расчет!I1346,IF(Расчет!J1346='ФОРМУЛЫ!'!$B$6,Расчет!I1346*Расчет!$O$28,0))))</f>
        <v>0</v>
      </c>
      <c r="D1332" s="3">
        <f>C1332*Расчет!E1346</f>
        <v>0</v>
      </c>
      <c r="E1332" s="3">
        <f t="shared" si="161"/>
        <v>0</v>
      </c>
      <c r="F1332" s="3">
        <f>E1332*Расчет!E1346</f>
        <v>0</v>
      </c>
      <c r="G1332" s="3">
        <f>IF(Расчет!M1346="",'ФОРМУЛЫ!'!E1332*(100+Расчет!$M$28)/100,'ФОРМУЛЫ!'!E1332*(100+Расчет!M1346)/100)</f>
        <v>0</v>
      </c>
      <c r="H1332" s="7">
        <f>IF(Расчет!M1346="",ROUND(Расчет!K1346*(1+Расчет!$M$28/100),0),ROUND(Расчет!K1346*(1+Расчет!M1346/100),0))</f>
        <v>0</v>
      </c>
      <c r="I1332" s="7">
        <f>IF(Расчет!M1346="",(Расчет!$M$28+100)/100,(Расчет!M1346+100)/100)</f>
        <v>1.2</v>
      </c>
      <c r="J1332" s="5">
        <f>IF(Расчет!P1346="",IF($O$16=0,'ФОРМУЛЫ!'!H1332,ROUND(Расчет!K1346*'ФОРМУЛЫ!'!I1332+L1332,0)),Расчет!P1346)</f>
        <v>0</v>
      </c>
      <c r="K1332" s="5">
        <f>J1332*Расчет!E1346</f>
        <v>0</v>
      </c>
      <c r="L1332" s="3">
        <f>IF($O$16=0,0,$M$16*(Расчет!K1346/$O$16))</f>
        <v>0</v>
      </c>
      <c r="O1332" s="3">
        <f>IF(Расчет!P1346=0,Расчет!L1346,0)</f>
        <v>0</v>
      </c>
      <c r="P1332" s="12">
        <f t="shared" si="162"/>
        <v>0</v>
      </c>
      <c r="Q1332" s="3">
        <f>IF(Расчет!H1346='ФОРМУЛЫ!'!$B$5,'ФОРМУЛЫ!'!A1332,0)</f>
        <v>0</v>
      </c>
      <c r="R1332" s="3">
        <f>IF(Расчет!H1346='ФОРМУЛЫ!'!$B$4,'ФОРМУЛЫ!'!A1332,0)</f>
        <v>0</v>
      </c>
      <c r="S1332" s="3">
        <f>IF(Расчет!H1346='ФОРМУЛЫ!'!$B$6,'ФОРМУЛЫ!'!A1332,0)</f>
        <v>0</v>
      </c>
      <c r="T1332" s="5">
        <f>ROUND((IF(Расчет!R1346='ФОРМУЛЫ!'!$E$3,(A1332-A1332/1.18),IF(Расчет!R1346='ФОРМУЛЫ!'!$E$4,0,IF(Расчет!R1346='ФОРМУЛЫ!'!$E$5,(A1332-A1332/1.1),X))))*Расчет!E1346,2)</f>
        <v>0</v>
      </c>
      <c r="U1332" s="3">
        <f>ROUND((IF(Расчет!R1346='ФОРМУЛЫ!'!$E$3,(J1332-J1332/1.18),IF(Расчет!R1346='ФОРМУЛЫ!'!$E$4,0,IF(Расчет!R1346='ФОРМУЛЫ!'!$E$5,(J1332-J1332/1.1),X))))*Расчет!E1346,2)</f>
        <v>0</v>
      </c>
      <c r="V1332" s="3">
        <f>ROUND((J1332-J1332/1.18)*Расчет!E1346,2)</f>
        <v>0</v>
      </c>
      <c r="W1332" s="3">
        <f>ROUND(A1332*Расчет!E1346*0.21/365,2)</f>
        <v>0</v>
      </c>
      <c r="X1332" s="3">
        <f t="shared" si="163"/>
        <v>0</v>
      </c>
      <c r="Y1332" s="3">
        <f>IF(($Q$2-Расчет!X1346)&gt;0,($Q$2-Расчет!X1346),0)</f>
        <v>0</v>
      </c>
      <c r="Z1332" s="3">
        <f t="shared" si="164"/>
        <v>0</v>
      </c>
      <c r="AA1332" s="3">
        <f>IF(IF(Y1332&gt;0,$Q$3-$Q$2,$Q$3-Расчет!X1346)&gt;0,IF(Y1332&gt;0,$Q$3-$Q$2,$Q$3-Расчет!X1346),0)</f>
        <v>0</v>
      </c>
      <c r="AB1332" s="3">
        <f t="shared" si="165"/>
        <v>0</v>
      </c>
      <c r="AC1332" s="3">
        <f>IF(IF(AA1332&gt;0,$Q$4-$Q$3,$Q$4-Расчет!X1346)&gt;0,IF(AA1332&gt;0,$Q$4-$Q$3,$Q$4-Расчет!X1346),0)</f>
        <v>0</v>
      </c>
      <c r="AD1332" s="3">
        <f t="shared" si="166"/>
        <v>0</v>
      </c>
      <c r="AE1332" s="3">
        <f>IF(IF(AC1332&gt;0,$Q$5-$Q$4,$Q$5-Расчет!X1346)&gt;0,IF(AC1332&gt;0,$Q$5-$Q$4,$Q$5-Расчет!X1346),0)</f>
        <v>0</v>
      </c>
      <c r="AF1332" s="3">
        <f t="shared" si="167"/>
        <v>0</v>
      </c>
      <c r="AG1332" s="3">
        <f>IF(IF(AE1332&gt;0,$Q$6-$Q$5,$Q$6-Расчет!X1346)&gt;0,IF(AE1332&gt;0,$Q$6-$Q$5,$Q$6-Расчет!X1346),0)</f>
        <v>0</v>
      </c>
      <c r="AH1332" s="3">
        <f t="shared" si="168"/>
        <v>0</v>
      </c>
    </row>
    <row r="1333" spans="1:34" x14ac:dyDescent="0.25">
      <c r="A1333" s="3">
        <f>IF(Расчет!H1347='ФОРМУЛЫ!'!$B$4,Расчет!G1347*Расчет!$N$28,IF(Расчет!H1347='ФОРМУЛЫ!'!$B$5,Расчет!G1347,IF(Расчет!H1347='ФОРМУЛЫ!'!$B$6,Расчет!G1347*Расчет!$O$28,0)))</f>
        <v>0</v>
      </c>
      <c r="B1333" s="3">
        <f>A1333*Расчет!E1347</f>
        <v>0</v>
      </c>
      <c r="C1333" s="3">
        <f>IF(Расчет!J1347='ФОРМУЛЫ!'!$B$3,Расчет!G1347*Расчет!I1347/100,IF(Расчет!J1347='ФОРМУЛЫ!'!$B$4,Расчет!I1347*Расчет!$N$28,IF(Расчет!J1347='ФОРМУЛЫ!'!$B$5,Расчет!I1347,IF(Расчет!J1347='ФОРМУЛЫ!'!$B$6,Расчет!I1347*Расчет!$O$28,0))))</f>
        <v>0</v>
      </c>
      <c r="D1333" s="3">
        <f>C1333*Расчет!E1347</f>
        <v>0</v>
      </c>
      <c r="E1333" s="3">
        <f t="shared" si="161"/>
        <v>0</v>
      </c>
      <c r="F1333" s="3">
        <f>E1333*Расчет!E1347</f>
        <v>0</v>
      </c>
      <c r="G1333" s="3">
        <f>IF(Расчет!M1347="",'ФОРМУЛЫ!'!E1333*(100+Расчет!$M$28)/100,'ФОРМУЛЫ!'!E1333*(100+Расчет!M1347)/100)</f>
        <v>0</v>
      </c>
      <c r="H1333" s="7">
        <f>IF(Расчет!M1347="",ROUND(Расчет!K1347*(1+Расчет!$M$28/100),0),ROUND(Расчет!K1347*(1+Расчет!M1347/100),0))</f>
        <v>0</v>
      </c>
      <c r="I1333" s="7">
        <f>IF(Расчет!M1347="",(Расчет!$M$28+100)/100,(Расчет!M1347+100)/100)</f>
        <v>1.2</v>
      </c>
      <c r="J1333" s="5">
        <f>IF(Расчет!P1347="",IF($O$16=0,'ФОРМУЛЫ!'!H1333,ROUND(Расчет!K1347*'ФОРМУЛЫ!'!I1333+L1333,0)),Расчет!P1347)</f>
        <v>0</v>
      </c>
      <c r="K1333" s="5">
        <f>J1333*Расчет!E1347</f>
        <v>0</v>
      </c>
      <c r="L1333" s="3">
        <f>IF($O$16=0,0,$M$16*(Расчет!K1347/$O$16))</f>
        <v>0</v>
      </c>
      <c r="O1333" s="3">
        <f>IF(Расчет!P1347=0,Расчет!L1347,0)</f>
        <v>0</v>
      </c>
      <c r="P1333" s="12">
        <f t="shared" si="162"/>
        <v>0</v>
      </c>
      <c r="Q1333" s="3">
        <f>IF(Расчет!H1347='ФОРМУЛЫ!'!$B$5,'ФОРМУЛЫ!'!A1333,0)</f>
        <v>0</v>
      </c>
      <c r="R1333" s="3">
        <f>IF(Расчет!H1347='ФОРМУЛЫ!'!$B$4,'ФОРМУЛЫ!'!A1333,0)</f>
        <v>0</v>
      </c>
      <c r="S1333" s="3">
        <f>IF(Расчет!H1347='ФОРМУЛЫ!'!$B$6,'ФОРМУЛЫ!'!A1333,0)</f>
        <v>0</v>
      </c>
      <c r="T1333" s="5">
        <f>ROUND((IF(Расчет!R1347='ФОРМУЛЫ!'!$E$3,(A1333-A1333/1.18),IF(Расчет!R1347='ФОРМУЛЫ!'!$E$4,0,IF(Расчет!R1347='ФОРМУЛЫ!'!$E$5,(A1333-A1333/1.1),X))))*Расчет!E1347,2)</f>
        <v>0</v>
      </c>
      <c r="U1333" s="3">
        <f>ROUND((IF(Расчет!R1347='ФОРМУЛЫ!'!$E$3,(J1333-J1333/1.18),IF(Расчет!R1347='ФОРМУЛЫ!'!$E$4,0,IF(Расчет!R1347='ФОРМУЛЫ!'!$E$5,(J1333-J1333/1.1),X))))*Расчет!E1347,2)</f>
        <v>0</v>
      </c>
      <c r="V1333" s="3">
        <f>ROUND((J1333-J1333/1.18)*Расчет!E1347,2)</f>
        <v>0</v>
      </c>
      <c r="W1333" s="3">
        <f>ROUND(A1333*Расчет!E1347*0.21/365,2)</f>
        <v>0</v>
      </c>
      <c r="X1333" s="3">
        <f t="shared" si="163"/>
        <v>0</v>
      </c>
      <c r="Y1333" s="3">
        <f>IF(($Q$2-Расчет!X1347)&gt;0,($Q$2-Расчет!X1347),0)</f>
        <v>0</v>
      </c>
      <c r="Z1333" s="3">
        <f t="shared" si="164"/>
        <v>0</v>
      </c>
      <c r="AA1333" s="3">
        <f>IF(IF(Y1333&gt;0,$Q$3-$Q$2,$Q$3-Расчет!X1347)&gt;0,IF(Y1333&gt;0,$Q$3-$Q$2,$Q$3-Расчет!X1347),0)</f>
        <v>0</v>
      </c>
      <c r="AB1333" s="3">
        <f t="shared" si="165"/>
        <v>0</v>
      </c>
      <c r="AC1333" s="3">
        <f>IF(IF(AA1333&gt;0,$Q$4-$Q$3,$Q$4-Расчет!X1347)&gt;0,IF(AA1333&gt;0,$Q$4-$Q$3,$Q$4-Расчет!X1347),0)</f>
        <v>0</v>
      </c>
      <c r="AD1333" s="3">
        <f t="shared" si="166"/>
        <v>0</v>
      </c>
      <c r="AE1333" s="3">
        <f>IF(IF(AC1333&gt;0,$Q$5-$Q$4,$Q$5-Расчет!X1347)&gt;0,IF(AC1333&gt;0,$Q$5-$Q$4,$Q$5-Расчет!X1347),0)</f>
        <v>0</v>
      </c>
      <c r="AF1333" s="3">
        <f t="shared" si="167"/>
        <v>0</v>
      </c>
      <c r="AG1333" s="3">
        <f>IF(IF(AE1333&gt;0,$Q$6-$Q$5,$Q$6-Расчет!X1347)&gt;0,IF(AE1333&gt;0,$Q$6-$Q$5,$Q$6-Расчет!X1347),0)</f>
        <v>0</v>
      </c>
      <c r="AH1333" s="3">
        <f t="shared" si="168"/>
        <v>0</v>
      </c>
    </row>
    <row r="1334" spans="1:34" x14ac:dyDescent="0.25">
      <c r="A1334" s="3">
        <f>IF(Расчет!H1348='ФОРМУЛЫ!'!$B$4,Расчет!G1348*Расчет!$N$28,IF(Расчет!H1348='ФОРМУЛЫ!'!$B$5,Расчет!G1348,IF(Расчет!H1348='ФОРМУЛЫ!'!$B$6,Расчет!G1348*Расчет!$O$28,0)))</f>
        <v>0</v>
      </c>
      <c r="B1334" s="3">
        <f>A1334*Расчет!E1348</f>
        <v>0</v>
      </c>
      <c r="C1334" s="3">
        <f>IF(Расчет!J1348='ФОРМУЛЫ!'!$B$3,Расчет!G1348*Расчет!I1348/100,IF(Расчет!J1348='ФОРМУЛЫ!'!$B$4,Расчет!I1348*Расчет!$N$28,IF(Расчет!J1348='ФОРМУЛЫ!'!$B$5,Расчет!I1348,IF(Расчет!J1348='ФОРМУЛЫ!'!$B$6,Расчет!I1348*Расчет!$O$28,0))))</f>
        <v>0</v>
      </c>
      <c r="D1334" s="3">
        <f>C1334*Расчет!E1348</f>
        <v>0</v>
      </c>
      <c r="E1334" s="3">
        <f t="shared" si="161"/>
        <v>0</v>
      </c>
      <c r="F1334" s="3">
        <f>E1334*Расчет!E1348</f>
        <v>0</v>
      </c>
      <c r="G1334" s="3">
        <f>IF(Расчет!M1348="",'ФОРМУЛЫ!'!E1334*(100+Расчет!$M$28)/100,'ФОРМУЛЫ!'!E1334*(100+Расчет!M1348)/100)</f>
        <v>0</v>
      </c>
      <c r="H1334" s="7">
        <f>IF(Расчет!M1348="",ROUND(Расчет!K1348*(1+Расчет!$M$28/100),0),ROUND(Расчет!K1348*(1+Расчет!M1348/100),0))</f>
        <v>0</v>
      </c>
      <c r="I1334" s="7">
        <f>IF(Расчет!M1348="",(Расчет!$M$28+100)/100,(Расчет!M1348+100)/100)</f>
        <v>1.2</v>
      </c>
      <c r="J1334" s="5">
        <f>IF(Расчет!P1348="",IF($O$16=0,'ФОРМУЛЫ!'!H1334,ROUND(Расчет!K1348*'ФОРМУЛЫ!'!I1334+L1334,0)),Расчет!P1348)</f>
        <v>0</v>
      </c>
      <c r="K1334" s="5">
        <f>J1334*Расчет!E1348</f>
        <v>0</v>
      </c>
      <c r="L1334" s="3">
        <f>IF($O$16=0,0,$M$16*(Расчет!K1348/$O$16))</f>
        <v>0</v>
      </c>
      <c r="O1334" s="3">
        <f>IF(Расчет!P1348=0,Расчет!L1348,0)</f>
        <v>0</v>
      </c>
      <c r="P1334" s="12">
        <f t="shared" si="162"/>
        <v>0</v>
      </c>
      <c r="Q1334" s="3">
        <f>IF(Расчет!H1348='ФОРМУЛЫ!'!$B$5,'ФОРМУЛЫ!'!A1334,0)</f>
        <v>0</v>
      </c>
      <c r="R1334" s="3">
        <f>IF(Расчет!H1348='ФОРМУЛЫ!'!$B$4,'ФОРМУЛЫ!'!A1334,0)</f>
        <v>0</v>
      </c>
      <c r="S1334" s="3">
        <f>IF(Расчет!H1348='ФОРМУЛЫ!'!$B$6,'ФОРМУЛЫ!'!A1334,0)</f>
        <v>0</v>
      </c>
      <c r="T1334" s="5">
        <f>ROUND((IF(Расчет!R1348='ФОРМУЛЫ!'!$E$3,(A1334-A1334/1.18),IF(Расчет!R1348='ФОРМУЛЫ!'!$E$4,0,IF(Расчет!R1348='ФОРМУЛЫ!'!$E$5,(A1334-A1334/1.1),X))))*Расчет!E1348,2)</f>
        <v>0</v>
      </c>
      <c r="U1334" s="3">
        <f>ROUND((IF(Расчет!R1348='ФОРМУЛЫ!'!$E$3,(J1334-J1334/1.18),IF(Расчет!R1348='ФОРМУЛЫ!'!$E$4,0,IF(Расчет!R1348='ФОРМУЛЫ!'!$E$5,(J1334-J1334/1.1),X))))*Расчет!E1348,2)</f>
        <v>0</v>
      </c>
      <c r="V1334" s="3">
        <f>ROUND((J1334-J1334/1.18)*Расчет!E1348,2)</f>
        <v>0</v>
      </c>
      <c r="W1334" s="3">
        <f>ROUND(A1334*Расчет!E1348*0.21/365,2)</f>
        <v>0</v>
      </c>
      <c r="X1334" s="3">
        <f t="shared" si="163"/>
        <v>0</v>
      </c>
      <c r="Y1334" s="3">
        <f>IF(($Q$2-Расчет!X1348)&gt;0,($Q$2-Расчет!X1348),0)</f>
        <v>0</v>
      </c>
      <c r="Z1334" s="3">
        <f t="shared" si="164"/>
        <v>0</v>
      </c>
      <c r="AA1334" s="3">
        <f>IF(IF(Y1334&gt;0,$Q$3-$Q$2,$Q$3-Расчет!X1348)&gt;0,IF(Y1334&gt;0,$Q$3-$Q$2,$Q$3-Расчет!X1348),0)</f>
        <v>0</v>
      </c>
      <c r="AB1334" s="3">
        <f t="shared" si="165"/>
        <v>0</v>
      </c>
      <c r="AC1334" s="3">
        <f>IF(IF(AA1334&gt;0,$Q$4-$Q$3,$Q$4-Расчет!X1348)&gt;0,IF(AA1334&gt;0,$Q$4-$Q$3,$Q$4-Расчет!X1348),0)</f>
        <v>0</v>
      </c>
      <c r="AD1334" s="3">
        <f t="shared" si="166"/>
        <v>0</v>
      </c>
      <c r="AE1334" s="3">
        <f>IF(IF(AC1334&gt;0,$Q$5-$Q$4,$Q$5-Расчет!X1348)&gt;0,IF(AC1334&gt;0,$Q$5-$Q$4,$Q$5-Расчет!X1348),0)</f>
        <v>0</v>
      </c>
      <c r="AF1334" s="3">
        <f t="shared" si="167"/>
        <v>0</v>
      </c>
      <c r="AG1334" s="3">
        <f>IF(IF(AE1334&gt;0,$Q$6-$Q$5,$Q$6-Расчет!X1348)&gt;0,IF(AE1334&gt;0,$Q$6-$Q$5,$Q$6-Расчет!X1348),0)</f>
        <v>0</v>
      </c>
      <c r="AH1334" s="3">
        <f t="shared" si="168"/>
        <v>0</v>
      </c>
    </row>
    <row r="1335" spans="1:34" x14ac:dyDescent="0.25">
      <c r="A1335" s="3">
        <f>IF(Расчет!H1349='ФОРМУЛЫ!'!$B$4,Расчет!G1349*Расчет!$N$28,IF(Расчет!H1349='ФОРМУЛЫ!'!$B$5,Расчет!G1349,IF(Расчет!H1349='ФОРМУЛЫ!'!$B$6,Расчет!G1349*Расчет!$O$28,0)))</f>
        <v>0</v>
      </c>
      <c r="B1335" s="3">
        <f>A1335*Расчет!E1349</f>
        <v>0</v>
      </c>
      <c r="C1335" s="3">
        <f>IF(Расчет!J1349='ФОРМУЛЫ!'!$B$3,Расчет!G1349*Расчет!I1349/100,IF(Расчет!J1349='ФОРМУЛЫ!'!$B$4,Расчет!I1349*Расчет!$N$28,IF(Расчет!J1349='ФОРМУЛЫ!'!$B$5,Расчет!I1349,IF(Расчет!J1349='ФОРМУЛЫ!'!$B$6,Расчет!I1349*Расчет!$O$28,0))))</f>
        <v>0</v>
      </c>
      <c r="D1335" s="3">
        <f>C1335*Расчет!E1349</f>
        <v>0</v>
      </c>
      <c r="E1335" s="3">
        <f t="shared" si="161"/>
        <v>0</v>
      </c>
      <c r="F1335" s="3">
        <f>E1335*Расчет!E1349</f>
        <v>0</v>
      </c>
      <c r="G1335" s="3">
        <f>IF(Расчет!M1349="",'ФОРМУЛЫ!'!E1335*(100+Расчет!$M$28)/100,'ФОРМУЛЫ!'!E1335*(100+Расчет!M1349)/100)</f>
        <v>0</v>
      </c>
      <c r="H1335" s="7">
        <f>IF(Расчет!M1349="",ROUND(Расчет!K1349*(1+Расчет!$M$28/100),0),ROUND(Расчет!K1349*(1+Расчет!M1349/100),0))</f>
        <v>0</v>
      </c>
      <c r="I1335" s="7">
        <f>IF(Расчет!M1349="",(Расчет!$M$28+100)/100,(Расчет!M1349+100)/100)</f>
        <v>1.2</v>
      </c>
      <c r="J1335" s="5">
        <f>IF(Расчет!P1349="",IF($O$16=0,'ФОРМУЛЫ!'!H1335,ROUND(Расчет!K1349*'ФОРМУЛЫ!'!I1335+L1335,0)),Расчет!P1349)</f>
        <v>0</v>
      </c>
      <c r="K1335" s="5">
        <f>J1335*Расчет!E1349</f>
        <v>0</v>
      </c>
      <c r="L1335" s="3">
        <f>IF($O$16=0,0,$M$16*(Расчет!K1349/$O$16))</f>
        <v>0</v>
      </c>
      <c r="O1335" s="3">
        <f>IF(Расчет!P1349=0,Расчет!L1349,0)</f>
        <v>0</v>
      </c>
      <c r="P1335" s="12">
        <f t="shared" si="162"/>
        <v>0</v>
      </c>
      <c r="Q1335" s="3">
        <f>IF(Расчет!H1349='ФОРМУЛЫ!'!$B$5,'ФОРМУЛЫ!'!A1335,0)</f>
        <v>0</v>
      </c>
      <c r="R1335" s="3">
        <f>IF(Расчет!H1349='ФОРМУЛЫ!'!$B$4,'ФОРМУЛЫ!'!A1335,0)</f>
        <v>0</v>
      </c>
      <c r="S1335" s="3">
        <f>IF(Расчет!H1349='ФОРМУЛЫ!'!$B$6,'ФОРМУЛЫ!'!A1335,0)</f>
        <v>0</v>
      </c>
      <c r="T1335" s="5">
        <f>ROUND((IF(Расчет!R1349='ФОРМУЛЫ!'!$E$3,(A1335-A1335/1.18),IF(Расчет!R1349='ФОРМУЛЫ!'!$E$4,0,IF(Расчет!R1349='ФОРМУЛЫ!'!$E$5,(A1335-A1335/1.1),X))))*Расчет!E1349,2)</f>
        <v>0</v>
      </c>
      <c r="U1335" s="3">
        <f>ROUND((IF(Расчет!R1349='ФОРМУЛЫ!'!$E$3,(J1335-J1335/1.18),IF(Расчет!R1349='ФОРМУЛЫ!'!$E$4,0,IF(Расчет!R1349='ФОРМУЛЫ!'!$E$5,(J1335-J1335/1.1),X))))*Расчет!E1349,2)</f>
        <v>0</v>
      </c>
      <c r="V1335" s="3">
        <f>ROUND((J1335-J1335/1.18)*Расчет!E1349,2)</f>
        <v>0</v>
      </c>
      <c r="W1335" s="3">
        <f>ROUND(A1335*Расчет!E1349*0.21/365,2)</f>
        <v>0</v>
      </c>
      <c r="X1335" s="3">
        <f t="shared" si="163"/>
        <v>0</v>
      </c>
      <c r="Y1335" s="3">
        <f>IF(($Q$2-Расчет!X1349)&gt;0,($Q$2-Расчет!X1349),0)</f>
        <v>0</v>
      </c>
      <c r="Z1335" s="3">
        <f t="shared" si="164"/>
        <v>0</v>
      </c>
      <c r="AA1335" s="3">
        <f>IF(IF(Y1335&gt;0,$Q$3-$Q$2,$Q$3-Расчет!X1349)&gt;0,IF(Y1335&gt;0,$Q$3-$Q$2,$Q$3-Расчет!X1349),0)</f>
        <v>0</v>
      </c>
      <c r="AB1335" s="3">
        <f t="shared" si="165"/>
        <v>0</v>
      </c>
      <c r="AC1335" s="3">
        <f>IF(IF(AA1335&gt;0,$Q$4-$Q$3,$Q$4-Расчет!X1349)&gt;0,IF(AA1335&gt;0,$Q$4-$Q$3,$Q$4-Расчет!X1349),0)</f>
        <v>0</v>
      </c>
      <c r="AD1335" s="3">
        <f t="shared" si="166"/>
        <v>0</v>
      </c>
      <c r="AE1335" s="3">
        <f>IF(IF(AC1335&gt;0,$Q$5-$Q$4,$Q$5-Расчет!X1349)&gt;0,IF(AC1335&gt;0,$Q$5-$Q$4,$Q$5-Расчет!X1349),0)</f>
        <v>0</v>
      </c>
      <c r="AF1335" s="3">
        <f t="shared" si="167"/>
        <v>0</v>
      </c>
      <c r="AG1335" s="3">
        <f>IF(IF(AE1335&gt;0,$Q$6-$Q$5,$Q$6-Расчет!X1349)&gt;0,IF(AE1335&gt;0,$Q$6-$Q$5,$Q$6-Расчет!X1349),0)</f>
        <v>0</v>
      </c>
      <c r="AH1335" s="3">
        <f t="shared" si="168"/>
        <v>0</v>
      </c>
    </row>
    <row r="1336" spans="1:34" x14ac:dyDescent="0.25">
      <c r="A1336" s="3">
        <f>IF(Расчет!H1350='ФОРМУЛЫ!'!$B$4,Расчет!G1350*Расчет!$N$28,IF(Расчет!H1350='ФОРМУЛЫ!'!$B$5,Расчет!G1350,IF(Расчет!H1350='ФОРМУЛЫ!'!$B$6,Расчет!G1350*Расчет!$O$28,0)))</f>
        <v>0</v>
      </c>
      <c r="B1336" s="3">
        <f>A1336*Расчет!E1350</f>
        <v>0</v>
      </c>
      <c r="C1336" s="3">
        <f>IF(Расчет!J1350='ФОРМУЛЫ!'!$B$3,Расчет!G1350*Расчет!I1350/100,IF(Расчет!J1350='ФОРМУЛЫ!'!$B$4,Расчет!I1350*Расчет!$N$28,IF(Расчет!J1350='ФОРМУЛЫ!'!$B$5,Расчет!I1350,IF(Расчет!J1350='ФОРМУЛЫ!'!$B$6,Расчет!I1350*Расчет!$O$28,0))))</f>
        <v>0</v>
      </c>
      <c r="D1336" s="3">
        <f>C1336*Расчет!E1350</f>
        <v>0</v>
      </c>
      <c r="E1336" s="3">
        <f t="shared" si="161"/>
        <v>0</v>
      </c>
      <c r="F1336" s="3">
        <f>E1336*Расчет!E1350</f>
        <v>0</v>
      </c>
      <c r="G1336" s="3">
        <f>IF(Расчет!M1350="",'ФОРМУЛЫ!'!E1336*(100+Расчет!$M$28)/100,'ФОРМУЛЫ!'!E1336*(100+Расчет!M1350)/100)</f>
        <v>0</v>
      </c>
      <c r="H1336" s="7">
        <f>IF(Расчет!M1350="",ROUND(Расчет!K1350*(1+Расчет!$M$28/100),0),ROUND(Расчет!K1350*(1+Расчет!M1350/100),0))</f>
        <v>0</v>
      </c>
      <c r="I1336" s="7">
        <f>IF(Расчет!M1350="",(Расчет!$M$28+100)/100,(Расчет!M1350+100)/100)</f>
        <v>1.2</v>
      </c>
      <c r="J1336" s="5">
        <f>IF(Расчет!P1350="",IF($O$16=0,'ФОРМУЛЫ!'!H1336,ROUND(Расчет!K1350*'ФОРМУЛЫ!'!I1336+L1336,0)),Расчет!P1350)</f>
        <v>0</v>
      </c>
      <c r="K1336" s="5">
        <f>J1336*Расчет!E1350</f>
        <v>0</v>
      </c>
      <c r="L1336" s="3">
        <f>IF($O$16=0,0,$M$16*(Расчет!K1350/$O$16))</f>
        <v>0</v>
      </c>
      <c r="O1336" s="3">
        <f>IF(Расчет!P1350=0,Расчет!L1350,0)</f>
        <v>0</v>
      </c>
      <c r="P1336" s="12">
        <f t="shared" si="162"/>
        <v>0</v>
      </c>
      <c r="Q1336" s="3">
        <f>IF(Расчет!H1350='ФОРМУЛЫ!'!$B$5,'ФОРМУЛЫ!'!A1336,0)</f>
        <v>0</v>
      </c>
      <c r="R1336" s="3">
        <f>IF(Расчет!H1350='ФОРМУЛЫ!'!$B$4,'ФОРМУЛЫ!'!A1336,0)</f>
        <v>0</v>
      </c>
      <c r="S1336" s="3">
        <f>IF(Расчет!H1350='ФОРМУЛЫ!'!$B$6,'ФОРМУЛЫ!'!A1336,0)</f>
        <v>0</v>
      </c>
      <c r="T1336" s="5">
        <f>ROUND((IF(Расчет!R1350='ФОРМУЛЫ!'!$E$3,(A1336-A1336/1.18),IF(Расчет!R1350='ФОРМУЛЫ!'!$E$4,0,IF(Расчет!R1350='ФОРМУЛЫ!'!$E$5,(A1336-A1336/1.1),X))))*Расчет!E1350,2)</f>
        <v>0</v>
      </c>
      <c r="U1336" s="3">
        <f>ROUND((IF(Расчет!R1350='ФОРМУЛЫ!'!$E$3,(J1336-J1336/1.18),IF(Расчет!R1350='ФОРМУЛЫ!'!$E$4,0,IF(Расчет!R1350='ФОРМУЛЫ!'!$E$5,(J1336-J1336/1.1),X))))*Расчет!E1350,2)</f>
        <v>0</v>
      </c>
      <c r="V1336" s="3">
        <f>ROUND((J1336-J1336/1.18)*Расчет!E1350,2)</f>
        <v>0</v>
      </c>
      <c r="W1336" s="3">
        <f>ROUND(A1336*Расчет!E1350*0.21/365,2)</f>
        <v>0</v>
      </c>
      <c r="X1336" s="3">
        <f t="shared" si="163"/>
        <v>0</v>
      </c>
      <c r="Y1336" s="3">
        <f>IF(($Q$2-Расчет!X1350)&gt;0,($Q$2-Расчет!X1350),0)</f>
        <v>0</v>
      </c>
      <c r="Z1336" s="3">
        <f t="shared" si="164"/>
        <v>0</v>
      </c>
      <c r="AA1336" s="3">
        <f>IF(IF(Y1336&gt;0,$Q$3-$Q$2,$Q$3-Расчет!X1350)&gt;0,IF(Y1336&gt;0,$Q$3-$Q$2,$Q$3-Расчет!X1350),0)</f>
        <v>0</v>
      </c>
      <c r="AB1336" s="3">
        <f t="shared" si="165"/>
        <v>0</v>
      </c>
      <c r="AC1336" s="3">
        <f>IF(IF(AA1336&gt;0,$Q$4-$Q$3,$Q$4-Расчет!X1350)&gt;0,IF(AA1336&gt;0,$Q$4-$Q$3,$Q$4-Расчет!X1350),0)</f>
        <v>0</v>
      </c>
      <c r="AD1336" s="3">
        <f t="shared" si="166"/>
        <v>0</v>
      </c>
      <c r="AE1336" s="3">
        <f>IF(IF(AC1336&gt;0,$Q$5-$Q$4,$Q$5-Расчет!X1350)&gt;0,IF(AC1336&gt;0,$Q$5-$Q$4,$Q$5-Расчет!X1350),0)</f>
        <v>0</v>
      </c>
      <c r="AF1336" s="3">
        <f t="shared" si="167"/>
        <v>0</v>
      </c>
      <c r="AG1336" s="3">
        <f>IF(IF(AE1336&gt;0,$Q$6-$Q$5,$Q$6-Расчет!X1350)&gt;0,IF(AE1336&gt;0,$Q$6-$Q$5,$Q$6-Расчет!X1350),0)</f>
        <v>0</v>
      </c>
      <c r="AH1336" s="3">
        <f t="shared" si="168"/>
        <v>0</v>
      </c>
    </row>
    <row r="1337" spans="1:34" x14ac:dyDescent="0.25">
      <c r="A1337" s="3">
        <f>IF(Расчет!H1351='ФОРМУЛЫ!'!$B$4,Расчет!G1351*Расчет!$N$28,IF(Расчет!H1351='ФОРМУЛЫ!'!$B$5,Расчет!G1351,IF(Расчет!H1351='ФОРМУЛЫ!'!$B$6,Расчет!G1351*Расчет!$O$28,0)))</f>
        <v>0</v>
      </c>
      <c r="B1337" s="3">
        <f>A1337*Расчет!E1351</f>
        <v>0</v>
      </c>
      <c r="C1337" s="3">
        <f>IF(Расчет!J1351='ФОРМУЛЫ!'!$B$3,Расчет!G1351*Расчет!I1351/100,IF(Расчет!J1351='ФОРМУЛЫ!'!$B$4,Расчет!I1351*Расчет!$N$28,IF(Расчет!J1351='ФОРМУЛЫ!'!$B$5,Расчет!I1351,IF(Расчет!J1351='ФОРМУЛЫ!'!$B$6,Расчет!I1351*Расчет!$O$28,0))))</f>
        <v>0</v>
      </c>
      <c r="D1337" s="3">
        <f>C1337*Расчет!E1351</f>
        <v>0</v>
      </c>
      <c r="E1337" s="3">
        <f t="shared" si="161"/>
        <v>0</v>
      </c>
      <c r="F1337" s="3">
        <f>E1337*Расчет!E1351</f>
        <v>0</v>
      </c>
      <c r="G1337" s="3">
        <f>IF(Расчет!M1351="",'ФОРМУЛЫ!'!E1337*(100+Расчет!$M$28)/100,'ФОРМУЛЫ!'!E1337*(100+Расчет!M1351)/100)</f>
        <v>0</v>
      </c>
      <c r="H1337" s="7">
        <f>IF(Расчет!M1351="",ROUND(Расчет!K1351*(1+Расчет!$M$28/100),0),ROUND(Расчет!K1351*(1+Расчет!M1351/100),0))</f>
        <v>0</v>
      </c>
      <c r="I1337" s="7">
        <f>IF(Расчет!M1351="",(Расчет!$M$28+100)/100,(Расчет!M1351+100)/100)</f>
        <v>1.2</v>
      </c>
      <c r="J1337" s="5">
        <f>IF(Расчет!P1351="",IF($O$16=0,'ФОРМУЛЫ!'!H1337,ROUND(Расчет!K1351*'ФОРМУЛЫ!'!I1337+L1337,0)),Расчет!P1351)</f>
        <v>0</v>
      </c>
      <c r="K1337" s="5">
        <f>J1337*Расчет!E1351</f>
        <v>0</v>
      </c>
      <c r="L1337" s="3">
        <f>IF($O$16=0,0,$M$16*(Расчет!K1351/$O$16))</f>
        <v>0</v>
      </c>
      <c r="O1337" s="3">
        <f>IF(Расчет!P1351=0,Расчет!L1351,0)</f>
        <v>0</v>
      </c>
      <c r="P1337" s="12">
        <f t="shared" si="162"/>
        <v>0</v>
      </c>
      <c r="Q1337" s="3">
        <f>IF(Расчет!H1351='ФОРМУЛЫ!'!$B$5,'ФОРМУЛЫ!'!A1337,0)</f>
        <v>0</v>
      </c>
      <c r="R1337" s="3">
        <f>IF(Расчет!H1351='ФОРМУЛЫ!'!$B$4,'ФОРМУЛЫ!'!A1337,0)</f>
        <v>0</v>
      </c>
      <c r="S1337" s="3">
        <f>IF(Расчет!H1351='ФОРМУЛЫ!'!$B$6,'ФОРМУЛЫ!'!A1337,0)</f>
        <v>0</v>
      </c>
      <c r="T1337" s="5">
        <f>ROUND((IF(Расчет!R1351='ФОРМУЛЫ!'!$E$3,(A1337-A1337/1.18),IF(Расчет!R1351='ФОРМУЛЫ!'!$E$4,0,IF(Расчет!R1351='ФОРМУЛЫ!'!$E$5,(A1337-A1337/1.1),X))))*Расчет!E1351,2)</f>
        <v>0</v>
      </c>
      <c r="U1337" s="3">
        <f>ROUND((IF(Расчет!R1351='ФОРМУЛЫ!'!$E$3,(J1337-J1337/1.18),IF(Расчет!R1351='ФОРМУЛЫ!'!$E$4,0,IF(Расчет!R1351='ФОРМУЛЫ!'!$E$5,(J1337-J1337/1.1),X))))*Расчет!E1351,2)</f>
        <v>0</v>
      </c>
      <c r="V1337" s="3">
        <f>ROUND((J1337-J1337/1.18)*Расчет!E1351,2)</f>
        <v>0</v>
      </c>
      <c r="W1337" s="3">
        <f>ROUND(A1337*Расчет!E1351*0.21/365,2)</f>
        <v>0</v>
      </c>
      <c r="X1337" s="3">
        <f t="shared" si="163"/>
        <v>0</v>
      </c>
      <c r="Y1337" s="3">
        <f>IF(($Q$2-Расчет!X1351)&gt;0,($Q$2-Расчет!X1351),0)</f>
        <v>0</v>
      </c>
      <c r="Z1337" s="3">
        <f t="shared" si="164"/>
        <v>0</v>
      </c>
      <c r="AA1337" s="3">
        <f>IF(IF(Y1337&gt;0,$Q$3-$Q$2,$Q$3-Расчет!X1351)&gt;0,IF(Y1337&gt;0,$Q$3-$Q$2,$Q$3-Расчет!X1351),0)</f>
        <v>0</v>
      </c>
      <c r="AB1337" s="3">
        <f t="shared" si="165"/>
        <v>0</v>
      </c>
      <c r="AC1337" s="3">
        <f>IF(IF(AA1337&gt;0,$Q$4-$Q$3,$Q$4-Расчет!X1351)&gt;0,IF(AA1337&gt;0,$Q$4-$Q$3,$Q$4-Расчет!X1351),0)</f>
        <v>0</v>
      </c>
      <c r="AD1337" s="3">
        <f t="shared" si="166"/>
        <v>0</v>
      </c>
      <c r="AE1337" s="3">
        <f>IF(IF(AC1337&gt;0,$Q$5-$Q$4,$Q$5-Расчет!X1351)&gt;0,IF(AC1337&gt;0,$Q$5-$Q$4,$Q$5-Расчет!X1351),0)</f>
        <v>0</v>
      </c>
      <c r="AF1337" s="3">
        <f t="shared" si="167"/>
        <v>0</v>
      </c>
      <c r="AG1337" s="3">
        <f>IF(IF(AE1337&gt;0,$Q$6-$Q$5,$Q$6-Расчет!X1351)&gt;0,IF(AE1337&gt;0,$Q$6-$Q$5,$Q$6-Расчет!X1351),0)</f>
        <v>0</v>
      </c>
      <c r="AH1337" s="3">
        <f t="shared" si="168"/>
        <v>0</v>
      </c>
    </row>
    <row r="1338" spans="1:34" x14ac:dyDescent="0.25">
      <c r="A1338" s="3">
        <f>IF(Расчет!H1352='ФОРМУЛЫ!'!$B$4,Расчет!G1352*Расчет!$N$28,IF(Расчет!H1352='ФОРМУЛЫ!'!$B$5,Расчет!G1352,IF(Расчет!H1352='ФОРМУЛЫ!'!$B$6,Расчет!G1352*Расчет!$O$28,0)))</f>
        <v>0</v>
      </c>
      <c r="B1338" s="3">
        <f>A1338*Расчет!E1352</f>
        <v>0</v>
      </c>
      <c r="C1338" s="3">
        <f>IF(Расчет!J1352='ФОРМУЛЫ!'!$B$3,Расчет!G1352*Расчет!I1352/100,IF(Расчет!J1352='ФОРМУЛЫ!'!$B$4,Расчет!I1352*Расчет!$N$28,IF(Расчет!J1352='ФОРМУЛЫ!'!$B$5,Расчет!I1352,IF(Расчет!J1352='ФОРМУЛЫ!'!$B$6,Расчет!I1352*Расчет!$O$28,0))))</f>
        <v>0</v>
      </c>
      <c r="D1338" s="3">
        <f>C1338*Расчет!E1352</f>
        <v>0</v>
      </c>
      <c r="E1338" s="3">
        <f t="shared" si="161"/>
        <v>0</v>
      </c>
      <c r="F1338" s="3">
        <f>E1338*Расчет!E1352</f>
        <v>0</v>
      </c>
      <c r="G1338" s="3">
        <f>IF(Расчет!M1352="",'ФОРМУЛЫ!'!E1338*(100+Расчет!$M$28)/100,'ФОРМУЛЫ!'!E1338*(100+Расчет!M1352)/100)</f>
        <v>0</v>
      </c>
      <c r="H1338" s="7">
        <f>IF(Расчет!M1352="",ROUND(Расчет!K1352*(1+Расчет!$M$28/100),0),ROUND(Расчет!K1352*(1+Расчет!M1352/100),0))</f>
        <v>0</v>
      </c>
      <c r="I1338" s="7">
        <f>IF(Расчет!M1352="",(Расчет!$M$28+100)/100,(Расчет!M1352+100)/100)</f>
        <v>1.2</v>
      </c>
      <c r="J1338" s="5">
        <f>IF(Расчет!P1352="",IF($O$16=0,'ФОРМУЛЫ!'!H1338,ROUND(Расчет!K1352*'ФОРМУЛЫ!'!I1338+L1338,0)),Расчет!P1352)</f>
        <v>0</v>
      </c>
      <c r="K1338" s="5">
        <f>J1338*Расчет!E1352</f>
        <v>0</v>
      </c>
      <c r="L1338" s="3">
        <f>IF($O$16=0,0,$M$16*(Расчет!K1352/$O$16))</f>
        <v>0</v>
      </c>
      <c r="O1338" s="3">
        <f>IF(Расчет!P1352=0,Расчет!L1352,0)</f>
        <v>0</v>
      </c>
      <c r="P1338" s="12">
        <f t="shared" si="162"/>
        <v>0</v>
      </c>
      <c r="Q1338" s="3">
        <f>IF(Расчет!H1352='ФОРМУЛЫ!'!$B$5,'ФОРМУЛЫ!'!A1338,0)</f>
        <v>0</v>
      </c>
      <c r="R1338" s="3">
        <f>IF(Расчет!H1352='ФОРМУЛЫ!'!$B$4,'ФОРМУЛЫ!'!A1338,0)</f>
        <v>0</v>
      </c>
      <c r="S1338" s="3">
        <f>IF(Расчет!H1352='ФОРМУЛЫ!'!$B$6,'ФОРМУЛЫ!'!A1338,0)</f>
        <v>0</v>
      </c>
      <c r="T1338" s="5">
        <f>ROUND((IF(Расчет!R1352='ФОРМУЛЫ!'!$E$3,(A1338-A1338/1.18),IF(Расчет!R1352='ФОРМУЛЫ!'!$E$4,0,IF(Расчет!R1352='ФОРМУЛЫ!'!$E$5,(A1338-A1338/1.1),X))))*Расчет!E1352,2)</f>
        <v>0</v>
      </c>
      <c r="U1338" s="3">
        <f>ROUND((IF(Расчет!R1352='ФОРМУЛЫ!'!$E$3,(J1338-J1338/1.18),IF(Расчет!R1352='ФОРМУЛЫ!'!$E$4,0,IF(Расчет!R1352='ФОРМУЛЫ!'!$E$5,(J1338-J1338/1.1),X))))*Расчет!E1352,2)</f>
        <v>0</v>
      </c>
      <c r="V1338" s="3">
        <f>ROUND((J1338-J1338/1.18)*Расчет!E1352,2)</f>
        <v>0</v>
      </c>
      <c r="W1338" s="3">
        <f>ROUND(A1338*Расчет!E1352*0.21/365,2)</f>
        <v>0</v>
      </c>
      <c r="X1338" s="3">
        <f t="shared" si="163"/>
        <v>0</v>
      </c>
      <c r="Y1338" s="3">
        <f>IF(($Q$2-Расчет!X1352)&gt;0,($Q$2-Расчет!X1352),0)</f>
        <v>0</v>
      </c>
      <c r="Z1338" s="3">
        <f t="shared" si="164"/>
        <v>0</v>
      </c>
      <c r="AA1338" s="3">
        <f>IF(IF(Y1338&gt;0,$Q$3-$Q$2,$Q$3-Расчет!X1352)&gt;0,IF(Y1338&gt;0,$Q$3-$Q$2,$Q$3-Расчет!X1352),0)</f>
        <v>0</v>
      </c>
      <c r="AB1338" s="3">
        <f t="shared" si="165"/>
        <v>0</v>
      </c>
      <c r="AC1338" s="3">
        <f>IF(IF(AA1338&gt;0,$Q$4-$Q$3,$Q$4-Расчет!X1352)&gt;0,IF(AA1338&gt;0,$Q$4-$Q$3,$Q$4-Расчет!X1352),0)</f>
        <v>0</v>
      </c>
      <c r="AD1338" s="3">
        <f t="shared" si="166"/>
        <v>0</v>
      </c>
      <c r="AE1338" s="3">
        <f>IF(IF(AC1338&gt;0,$Q$5-$Q$4,$Q$5-Расчет!X1352)&gt;0,IF(AC1338&gt;0,$Q$5-$Q$4,$Q$5-Расчет!X1352),0)</f>
        <v>0</v>
      </c>
      <c r="AF1338" s="3">
        <f t="shared" si="167"/>
        <v>0</v>
      </c>
      <c r="AG1338" s="3">
        <f>IF(IF(AE1338&gt;0,$Q$6-$Q$5,$Q$6-Расчет!X1352)&gt;0,IF(AE1338&gt;0,$Q$6-$Q$5,$Q$6-Расчет!X1352),0)</f>
        <v>0</v>
      </c>
      <c r="AH1338" s="3">
        <f t="shared" si="168"/>
        <v>0</v>
      </c>
    </row>
    <row r="1339" spans="1:34" x14ac:dyDescent="0.25">
      <c r="A1339" s="3">
        <f>IF(Расчет!H1353='ФОРМУЛЫ!'!$B$4,Расчет!G1353*Расчет!$N$28,IF(Расчет!H1353='ФОРМУЛЫ!'!$B$5,Расчет!G1353,IF(Расчет!H1353='ФОРМУЛЫ!'!$B$6,Расчет!G1353*Расчет!$O$28,0)))</f>
        <v>0</v>
      </c>
      <c r="B1339" s="3">
        <f>A1339*Расчет!E1353</f>
        <v>0</v>
      </c>
      <c r="C1339" s="3">
        <f>IF(Расчет!J1353='ФОРМУЛЫ!'!$B$3,Расчет!G1353*Расчет!I1353/100,IF(Расчет!J1353='ФОРМУЛЫ!'!$B$4,Расчет!I1353*Расчет!$N$28,IF(Расчет!J1353='ФОРМУЛЫ!'!$B$5,Расчет!I1353,IF(Расчет!J1353='ФОРМУЛЫ!'!$B$6,Расчет!I1353*Расчет!$O$28,0))))</f>
        <v>0</v>
      </c>
      <c r="D1339" s="3">
        <f>C1339*Расчет!E1353</f>
        <v>0</v>
      </c>
      <c r="E1339" s="3">
        <f t="shared" si="161"/>
        <v>0</v>
      </c>
      <c r="F1339" s="3">
        <f>E1339*Расчет!E1353</f>
        <v>0</v>
      </c>
      <c r="G1339" s="3">
        <f>IF(Расчет!M1353="",'ФОРМУЛЫ!'!E1339*(100+Расчет!$M$28)/100,'ФОРМУЛЫ!'!E1339*(100+Расчет!M1353)/100)</f>
        <v>0</v>
      </c>
      <c r="H1339" s="7">
        <f>IF(Расчет!M1353="",ROUND(Расчет!K1353*(1+Расчет!$M$28/100),0),ROUND(Расчет!K1353*(1+Расчет!M1353/100),0))</f>
        <v>0</v>
      </c>
      <c r="I1339" s="7">
        <f>IF(Расчет!M1353="",(Расчет!$M$28+100)/100,(Расчет!M1353+100)/100)</f>
        <v>1.2</v>
      </c>
      <c r="J1339" s="5">
        <f>IF(Расчет!P1353="",IF($O$16=0,'ФОРМУЛЫ!'!H1339,ROUND(Расчет!K1353*'ФОРМУЛЫ!'!I1339+L1339,0)),Расчет!P1353)</f>
        <v>0</v>
      </c>
      <c r="K1339" s="5">
        <f>J1339*Расчет!E1353</f>
        <v>0</v>
      </c>
      <c r="L1339" s="3">
        <f>IF($O$16=0,0,$M$16*(Расчет!K1353/$O$16))</f>
        <v>0</v>
      </c>
      <c r="O1339" s="3">
        <f>IF(Расчет!P1353=0,Расчет!L1353,0)</f>
        <v>0</v>
      </c>
      <c r="P1339" s="12">
        <f t="shared" si="162"/>
        <v>0</v>
      </c>
      <c r="Q1339" s="3">
        <f>IF(Расчет!H1353='ФОРМУЛЫ!'!$B$5,'ФОРМУЛЫ!'!A1339,0)</f>
        <v>0</v>
      </c>
      <c r="R1339" s="3">
        <f>IF(Расчет!H1353='ФОРМУЛЫ!'!$B$4,'ФОРМУЛЫ!'!A1339,0)</f>
        <v>0</v>
      </c>
      <c r="S1339" s="3">
        <f>IF(Расчет!H1353='ФОРМУЛЫ!'!$B$6,'ФОРМУЛЫ!'!A1339,0)</f>
        <v>0</v>
      </c>
      <c r="T1339" s="5">
        <f>ROUND((IF(Расчет!R1353='ФОРМУЛЫ!'!$E$3,(A1339-A1339/1.18),IF(Расчет!R1353='ФОРМУЛЫ!'!$E$4,0,IF(Расчет!R1353='ФОРМУЛЫ!'!$E$5,(A1339-A1339/1.1),X))))*Расчет!E1353,2)</f>
        <v>0</v>
      </c>
      <c r="U1339" s="3">
        <f>ROUND((IF(Расчет!R1353='ФОРМУЛЫ!'!$E$3,(J1339-J1339/1.18),IF(Расчет!R1353='ФОРМУЛЫ!'!$E$4,0,IF(Расчет!R1353='ФОРМУЛЫ!'!$E$5,(J1339-J1339/1.1),X))))*Расчет!E1353,2)</f>
        <v>0</v>
      </c>
      <c r="V1339" s="3">
        <f>ROUND((J1339-J1339/1.18)*Расчет!E1353,2)</f>
        <v>0</v>
      </c>
      <c r="W1339" s="3">
        <f>ROUND(A1339*Расчет!E1353*0.21/365,2)</f>
        <v>0</v>
      </c>
      <c r="X1339" s="3">
        <f t="shared" si="163"/>
        <v>0</v>
      </c>
      <c r="Y1339" s="3">
        <f>IF(($Q$2-Расчет!X1353)&gt;0,($Q$2-Расчет!X1353),0)</f>
        <v>0</v>
      </c>
      <c r="Z1339" s="3">
        <f t="shared" si="164"/>
        <v>0</v>
      </c>
      <c r="AA1339" s="3">
        <f>IF(IF(Y1339&gt;0,$Q$3-$Q$2,$Q$3-Расчет!X1353)&gt;0,IF(Y1339&gt;0,$Q$3-$Q$2,$Q$3-Расчет!X1353),0)</f>
        <v>0</v>
      </c>
      <c r="AB1339" s="3">
        <f t="shared" si="165"/>
        <v>0</v>
      </c>
      <c r="AC1339" s="3">
        <f>IF(IF(AA1339&gt;0,$Q$4-$Q$3,$Q$4-Расчет!X1353)&gt;0,IF(AA1339&gt;0,$Q$4-$Q$3,$Q$4-Расчет!X1353),0)</f>
        <v>0</v>
      </c>
      <c r="AD1339" s="3">
        <f t="shared" si="166"/>
        <v>0</v>
      </c>
      <c r="AE1339" s="3">
        <f>IF(IF(AC1339&gt;0,$Q$5-$Q$4,$Q$5-Расчет!X1353)&gt;0,IF(AC1339&gt;0,$Q$5-$Q$4,$Q$5-Расчет!X1353),0)</f>
        <v>0</v>
      </c>
      <c r="AF1339" s="3">
        <f t="shared" si="167"/>
        <v>0</v>
      </c>
      <c r="AG1339" s="3">
        <f>IF(IF(AE1339&gt;0,$Q$6-$Q$5,$Q$6-Расчет!X1353)&gt;0,IF(AE1339&gt;0,$Q$6-$Q$5,$Q$6-Расчет!X1353),0)</f>
        <v>0</v>
      </c>
      <c r="AH1339" s="3">
        <f t="shared" si="168"/>
        <v>0</v>
      </c>
    </row>
    <row r="1340" spans="1:34" x14ac:dyDescent="0.25">
      <c r="A1340" s="3">
        <f>IF(Расчет!H1354='ФОРМУЛЫ!'!$B$4,Расчет!G1354*Расчет!$N$28,IF(Расчет!H1354='ФОРМУЛЫ!'!$B$5,Расчет!G1354,IF(Расчет!H1354='ФОРМУЛЫ!'!$B$6,Расчет!G1354*Расчет!$O$28,0)))</f>
        <v>0</v>
      </c>
      <c r="B1340" s="3">
        <f>A1340*Расчет!E1354</f>
        <v>0</v>
      </c>
      <c r="C1340" s="3">
        <f>IF(Расчет!J1354='ФОРМУЛЫ!'!$B$3,Расчет!G1354*Расчет!I1354/100,IF(Расчет!J1354='ФОРМУЛЫ!'!$B$4,Расчет!I1354*Расчет!$N$28,IF(Расчет!J1354='ФОРМУЛЫ!'!$B$5,Расчет!I1354,IF(Расчет!J1354='ФОРМУЛЫ!'!$B$6,Расчет!I1354*Расчет!$O$28,0))))</f>
        <v>0</v>
      </c>
      <c r="D1340" s="3">
        <f>C1340*Расчет!E1354</f>
        <v>0</v>
      </c>
      <c r="E1340" s="3">
        <f t="shared" si="161"/>
        <v>0</v>
      </c>
      <c r="F1340" s="3">
        <f>E1340*Расчет!E1354</f>
        <v>0</v>
      </c>
      <c r="G1340" s="3">
        <f>IF(Расчет!M1354="",'ФОРМУЛЫ!'!E1340*(100+Расчет!$M$28)/100,'ФОРМУЛЫ!'!E1340*(100+Расчет!M1354)/100)</f>
        <v>0</v>
      </c>
      <c r="H1340" s="7">
        <f>IF(Расчет!M1354="",ROUND(Расчет!K1354*(1+Расчет!$M$28/100),0),ROUND(Расчет!K1354*(1+Расчет!M1354/100),0))</f>
        <v>0</v>
      </c>
      <c r="I1340" s="7">
        <f>IF(Расчет!M1354="",(Расчет!$M$28+100)/100,(Расчет!M1354+100)/100)</f>
        <v>1.2</v>
      </c>
      <c r="J1340" s="5">
        <f>IF(Расчет!P1354="",IF($O$16=0,'ФОРМУЛЫ!'!H1340,ROUND(Расчет!K1354*'ФОРМУЛЫ!'!I1340+L1340,0)),Расчет!P1354)</f>
        <v>0</v>
      </c>
      <c r="K1340" s="5">
        <f>J1340*Расчет!E1354</f>
        <v>0</v>
      </c>
      <c r="L1340" s="3">
        <f>IF($O$16=0,0,$M$16*(Расчет!K1354/$O$16))</f>
        <v>0</v>
      </c>
      <c r="O1340" s="3">
        <f>IF(Расчет!P1354=0,Расчет!L1354,0)</f>
        <v>0</v>
      </c>
      <c r="P1340" s="12">
        <f t="shared" si="162"/>
        <v>0</v>
      </c>
      <c r="Q1340" s="3">
        <f>IF(Расчет!H1354='ФОРМУЛЫ!'!$B$5,'ФОРМУЛЫ!'!A1340,0)</f>
        <v>0</v>
      </c>
      <c r="R1340" s="3">
        <f>IF(Расчет!H1354='ФОРМУЛЫ!'!$B$4,'ФОРМУЛЫ!'!A1340,0)</f>
        <v>0</v>
      </c>
      <c r="S1340" s="3">
        <f>IF(Расчет!H1354='ФОРМУЛЫ!'!$B$6,'ФОРМУЛЫ!'!A1340,0)</f>
        <v>0</v>
      </c>
      <c r="T1340" s="5">
        <f>ROUND((IF(Расчет!R1354='ФОРМУЛЫ!'!$E$3,(A1340-A1340/1.18),IF(Расчет!R1354='ФОРМУЛЫ!'!$E$4,0,IF(Расчет!R1354='ФОРМУЛЫ!'!$E$5,(A1340-A1340/1.1),X))))*Расчет!E1354,2)</f>
        <v>0</v>
      </c>
      <c r="U1340" s="3">
        <f>ROUND((IF(Расчет!R1354='ФОРМУЛЫ!'!$E$3,(J1340-J1340/1.18),IF(Расчет!R1354='ФОРМУЛЫ!'!$E$4,0,IF(Расчет!R1354='ФОРМУЛЫ!'!$E$5,(J1340-J1340/1.1),X))))*Расчет!E1354,2)</f>
        <v>0</v>
      </c>
      <c r="V1340" s="3">
        <f>ROUND((J1340-J1340/1.18)*Расчет!E1354,2)</f>
        <v>0</v>
      </c>
      <c r="W1340" s="3">
        <f>ROUND(A1340*Расчет!E1354*0.21/365,2)</f>
        <v>0</v>
      </c>
      <c r="X1340" s="3">
        <f t="shared" si="163"/>
        <v>0</v>
      </c>
      <c r="Y1340" s="3">
        <f>IF(($Q$2-Расчет!X1354)&gt;0,($Q$2-Расчет!X1354),0)</f>
        <v>0</v>
      </c>
      <c r="Z1340" s="3">
        <f t="shared" si="164"/>
        <v>0</v>
      </c>
      <c r="AA1340" s="3">
        <f>IF(IF(Y1340&gt;0,$Q$3-$Q$2,$Q$3-Расчет!X1354)&gt;0,IF(Y1340&gt;0,$Q$3-$Q$2,$Q$3-Расчет!X1354),0)</f>
        <v>0</v>
      </c>
      <c r="AB1340" s="3">
        <f t="shared" si="165"/>
        <v>0</v>
      </c>
      <c r="AC1340" s="3">
        <f>IF(IF(AA1340&gt;0,$Q$4-$Q$3,$Q$4-Расчет!X1354)&gt;0,IF(AA1340&gt;0,$Q$4-$Q$3,$Q$4-Расчет!X1354),0)</f>
        <v>0</v>
      </c>
      <c r="AD1340" s="3">
        <f t="shared" si="166"/>
        <v>0</v>
      </c>
      <c r="AE1340" s="3">
        <f>IF(IF(AC1340&gt;0,$Q$5-$Q$4,$Q$5-Расчет!X1354)&gt;0,IF(AC1340&gt;0,$Q$5-$Q$4,$Q$5-Расчет!X1354),0)</f>
        <v>0</v>
      </c>
      <c r="AF1340" s="3">
        <f t="shared" si="167"/>
        <v>0</v>
      </c>
      <c r="AG1340" s="3">
        <f>IF(IF(AE1340&gt;0,$Q$6-$Q$5,$Q$6-Расчет!X1354)&gt;0,IF(AE1340&gt;0,$Q$6-$Q$5,$Q$6-Расчет!X1354),0)</f>
        <v>0</v>
      </c>
      <c r="AH1340" s="3">
        <f t="shared" si="168"/>
        <v>0</v>
      </c>
    </row>
    <row r="1341" spans="1:34" x14ac:dyDescent="0.25">
      <c r="A1341" s="3">
        <f>IF(Расчет!H1355='ФОРМУЛЫ!'!$B$4,Расчет!G1355*Расчет!$N$28,IF(Расчет!H1355='ФОРМУЛЫ!'!$B$5,Расчет!G1355,IF(Расчет!H1355='ФОРМУЛЫ!'!$B$6,Расчет!G1355*Расчет!$O$28,0)))</f>
        <v>0</v>
      </c>
      <c r="B1341" s="3">
        <f>A1341*Расчет!E1355</f>
        <v>0</v>
      </c>
      <c r="C1341" s="3">
        <f>IF(Расчет!J1355='ФОРМУЛЫ!'!$B$3,Расчет!G1355*Расчет!I1355/100,IF(Расчет!J1355='ФОРМУЛЫ!'!$B$4,Расчет!I1355*Расчет!$N$28,IF(Расчет!J1355='ФОРМУЛЫ!'!$B$5,Расчет!I1355,IF(Расчет!J1355='ФОРМУЛЫ!'!$B$6,Расчет!I1355*Расчет!$O$28,0))))</f>
        <v>0</v>
      </c>
      <c r="D1341" s="3">
        <f>C1341*Расчет!E1355</f>
        <v>0</v>
      </c>
      <c r="E1341" s="3">
        <f t="shared" si="161"/>
        <v>0</v>
      </c>
      <c r="F1341" s="3">
        <f>E1341*Расчет!E1355</f>
        <v>0</v>
      </c>
      <c r="G1341" s="3">
        <f>IF(Расчет!M1355="",'ФОРМУЛЫ!'!E1341*(100+Расчет!$M$28)/100,'ФОРМУЛЫ!'!E1341*(100+Расчет!M1355)/100)</f>
        <v>0</v>
      </c>
      <c r="H1341" s="7">
        <f>IF(Расчет!M1355="",ROUND(Расчет!K1355*(1+Расчет!$M$28/100),0),ROUND(Расчет!K1355*(1+Расчет!M1355/100),0))</f>
        <v>0</v>
      </c>
      <c r="I1341" s="7">
        <f>IF(Расчет!M1355="",(Расчет!$M$28+100)/100,(Расчет!M1355+100)/100)</f>
        <v>1.2</v>
      </c>
      <c r="J1341" s="5">
        <f>IF(Расчет!P1355="",IF($O$16=0,'ФОРМУЛЫ!'!H1341,ROUND(Расчет!K1355*'ФОРМУЛЫ!'!I1341+L1341,0)),Расчет!P1355)</f>
        <v>0</v>
      </c>
      <c r="K1341" s="5">
        <f>J1341*Расчет!E1355</f>
        <v>0</v>
      </c>
      <c r="L1341" s="3">
        <f>IF($O$16=0,0,$M$16*(Расчет!K1355/$O$16))</f>
        <v>0</v>
      </c>
      <c r="O1341" s="3">
        <f>IF(Расчет!P1355=0,Расчет!L1355,0)</f>
        <v>0</v>
      </c>
      <c r="P1341" s="12">
        <f t="shared" si="162"/>
        <v>0</v>
      </c>
      <c r="Q1341" s="3">
        <f>IF(Расчет!H1355='ФОРМУЛЫ!'!$B$5,'ФОРМУЛЫ!'!A1341,0)</f>
        <v>0</v>
      </c>
      <c r="R1341" s="3">
        <f>IF(Расчет!H1355='ФОРМУЛЫ!'!$B$4,'ФОРМУЛЫ!'!A1341,0)</f>
        <v>0</v>
      </c>
      <c r="S1341" s="3">
        <f>IF(Расчет!H1355='ФОРМУЛЫ!'!$B$6,'ФОРМУЛЫ!'!A1341,0)</f>
        <v>0</v>
      </c>
      <c r="T1341" s="5">
        <f>ROUND((IF(Расчет!R1355='ФОРМУЛЫ!'!$E$3,(A1341-A1341/1.18),IF(Расчет!R1355='ФОРМУЛЫ!'!$E$4,0,IF(Расчет!R1355='ФОРМУЛЫ!'!$E$5,(A1341-A1341/1.1),X))))*Расчет!E1355,2)</f>
        <v>0</v>
      </c>
      <c r="U1341" s="3">
        <f>ROUND((IF(Расчет!R1355='ФОРМУЛЫ!'!$E$3,(J1341-J1341/1.18),IF(Расчет!R1355='ФОРМУЛЫ!'!$E$4,0,IF(Расчет!R1355='ФОРМУЛЫ!'!$E$5,(J1341-J1341/1.1),X))))*Расчет!E1355,2)</f>
        <v>0</v>
      </c>
      <c r="V1341" s="3">
        <f>ROUND((J1341-J1341/1.18)*Расчет!E1355,2)</f>
        <v>0</v>
      </c>
      <c r="W1341" s="3">
        <f>ROUND(A1341*Расчет!E1355*0.21/365,2)</f>
        <v>0</v>
      </c>
      <c r="X1341" s="3">
        <f t="shared" si="163"/>
        <v>0</v>
      </c>
      <c r="Y1341" s="3">
        <f>IF(($Q$2-Расчет!X1355)&gt;0,($Q$2-Расчет!X1355),0)</f>
        <v>0</v>
      </c>
      <c r="Z1341" s="3">
        <f t="shared" si="164"/>
        <v>0</v>
      </c>
      <c r="AA1341" s="3">
        <f>IF(IF(Y1341&gt;0,$Q$3-$Q$2,$Q$3-Расчет!X1355)&gt;0,IF(Y1341&gt;0,$Q$3-$Q$2,$Q$3-Расчет!X1355),0)</f>
        <v>0</v>
      </c>
      <c r="AB1341" s="3">
        <f t="shared" si="165"/>
        <v>0</v>
      </c>
      <c r="AC1341" s="3">
        <f>IF(IF(AA1341&gt;0,$Q$4-$Q$3,$Q$4-Расчет!X1355)&gt;0,IF(AA1341&gt;0,$Q$4-$Q$3,$Q$4-Расчет!X1355),0)</f>
        <v>0</v>
      </c>
      <c r="AD1341" s="3">
        <f t="shared" si="166"/>
        <v>0</v>
      </c>
      <c r="AE1341" s="3">
        <f>IF(IF(AC1341&gt;0,$Q$5-$Q$4,$Q$5-Расчет!X1355)&gt;0,IF(AC1341&gt;0,$Q$5-$Q$4,$Q$5-Расчет!X1355),0)</f>
        <v>0</v>
      </c>
      <c r="AF1341" s="3">
        <f t="shared" si="167"/>
        <v>0</v>
      </c>
      <c r="AG1341" s="3">
        <f>IF(IF(AE1341&gt;0,$Q$6-$Q$5,$Q$6-Расчет!X1355)&gt;0,IF(AE1341&gt;0,$Q$6-$Q$5,$Q$6-Расчет!X1355),0)</f>
        <v>0</v>
      </c>
      <c r="AH1341" s="3">
        <f t="shared" si="168"/>
        <v>0</v>
      </c>
    </row>
    <row r="1342" spans="1:34" x14ac:dyDescent="0.25">
      <c r="A1342" s="3">
        <f>IF(Расчет!H1356='ФОРМУЛЫ!'!$B$4,Расчет!G1356*Расчет!$N$28,IF(Расчет!H1356='ФОРМУЛЫ!'!$B$5,Расчет!G1356,IF(Расчет!H1356='ФОРМУЛЫ!'!$B$6,Расчет!G1356*Расчет!$O$28,0)))</f>
        <v>0</v>
      </c>
      <c r="B1342" s="3">
        <f>A1342*Расчет!E1356</f>
        <v>0</v>
      </c>
      <c r="C1342" s="3">
        <f>IF(Расчет!J1356='ФОРМУЛЫ!'!$B$3,Расчет!G1356*Расчет!I1356/100,IF(Расчет!J1356='ФОРМУЛЫ!'!$B$4,Расчет!I1356*Расчет!$N$28,IF(Расчет!J1356='ФОРМУЛЫ!'!$B$5,Расчет!I1356,IF(Расчет!J1356='ФОРМУЛЫ!'!$B$6,Расчет!I1356*Расчет!$O$28,0))))</f>
        <v>0</v>
      </c>
      <c r="D1342" s="3">
        <f>C1342*Расчет!E1356</f>
        <v>0</v>
      </c>
      <c r="E1342" s="3">
        <f t="shared" si="161"/>
        <v>0</v>
      </c>
      <c r="F1342" s="3">
        <f>E1342*Расчет!E1356</f>
        <v>0</v>
      </c>
      <c r="G1342" s="3">
        <f>IF(Расчет!M1356="",'ФОРМУЛЫ!'!E1342*(100+Расчет!$M$28)/100,'ФОРМУЛЫ!'!E1342*(100+Расчет!M1356)/100)</f>
        <v>0</v>
      </c>
      <c r="H1342" s="7">
        <f>IF(Расчет!M1356="",ROUND(Расчет!K1356*(1+Расчет!$M$28/100),0),ROUND(Расчет!K1356*(1+Расчет!M1356/100),0))</f>
        <v>0</v>
      </c>
      <c r="I1342" s="7">
        <f>IF(Расчет!M1356="",(Расчет!$M$28+100)/100,(Расчет!M1356+100)/100)</f>
        <v>1.2</v>
      </c>
      <c r="J1342" s="5">
        <f>IF(Расчет!P1356="",IF($O$16=0,'ФОРМУЛЫ!'!H1342,ROUND(Расчет!K1356*'ФОРМУЛЫ!'!I1342+L1342,0)),Расчет!P1356)</f>
        <v>0</v>
      </c>
      <c r="K1342" s="5">
        <f>J1342*Расчет!E1356</f>
        <v>0</v>
      </c>
      <c r="L1342" s="3">
        <f>IF($O$16=0,0,$M$16*(Расчет!K1356/$O$16))</f>
        <v>0</v>
      </c>
      <c r="O1342" s="3">
        <f>IF(Расчет!P1356=0,Расчет!L1356,0)</f>
        <v>0</v>
      </c>
      <c r="P1342" s="12">
        <f t="shared" si="162"/>
        <v>0</v>
      </c>
      <c r="Q1342" s="3">
        <f>IF(Расчет!H1356='ФОРМУЛЫ!'!$B$5,'ФОРМУЛЫ!'!A1342,0)</f>
        <v>0</v>
      </c>
      <c r="R1342" s="3">
        <f>IF(Расчет!H1356='ФОРМУЛЫ!'!$B$4,'ФОРМУЛЫ!'!A1342,0)</f>
        <v>0</v>
      </c>
      <c r="S1342" s="3">
        <f>IF(Расчет!H1356='ФОРМУЛЫ!'!$B$6,'ФОРМУЛЫ!'!A1342,0)</f>
        <v>0</v>
      </c>
      <c r="T1342" s="5">
        <f>ROUND((IF(Расчет!R1356='ФОРМУЛЫ!'!$E$3,(A1342-A1342/1.18),IF(Расчет!R1356='ФОРМУЛЫ!'!$E$4,0,IF(Расчет!R1356='ФОРМУЛЫ!'!$E$5,(A1342-A1342/1.1),X))))*Расчет!E1356,2)</f>
        <v>0</v>
      </c>
      <c r="U1342" s="3">
        <f>ROUND((IF(Расчет!R1356='ФОРМУЛЫ!'!$E$3,(J1342-J1342/1.18),IF(Расчет!R1356='ФОРМУЛЫ!'!$E$4,0,IF(Расчет!R1356='ФОРМУЛЫ!'!$E$5,(J1342-J1342/1.1),X))))*Расчет!E1356,2)</f>
        <v>0</v>
      </c>
      <c r="V1342" s="3">
        <f>ROUND((J1342-J1342/1.18)*Расчет!E1356,2)</f>
        <v>0</v>
      </c>
      <c r="W1342" s="3">
        <f>ROUND(A1342*Расчет!E1356*0.21/365,2)</f>
        <v>0</v>
      </c>
      <c r="X1342" s="3">
        <f t="shared" si="163"/>
        <v>0</v>
      </c>
      <c r="Y1342" s="3">
        <f>IF(($Q$2-Расчет!X1356)&gt;0,($Q$2-Расчет!X1356),0)</f>
        <v>0</v>
      </c>
      <c r="Z1342" s="3">
        <f t="shared" si="164"/>
        <v>0</v>
      </c>
      <c r="AA1342" s="3">
        <f>IF(IF(Y1342&gt;0,$Q$3-$Q$2,$Q$3-Расчет!X1356)&gt;0,IF(Y1342&gt;0,$Q$3-$Q$2,$Q$3-Расчет!X1356),0)</f>
        <v>0</v>
      </c>
      <c r="AB1342" s="3">
        <f t="shared" si="165"/>
        <v>0</v>
      </c>
      <c r="AC1342" s="3">
        <f>IF(IF(AA1342&gt;0,$Q$4-$Q$3,$Q$4-Расчет!X1356)&gt;0,IF(AA1342&gt;0,$Q$4-$Q$3,$Q$4-Расчет!X1356),0)</f>
        <v>0</v>
      </c>
      <c r="AD1342" s="3">
        <f t="shared" si="166"/>
        <v>0</v>
      </c>
      <c r="AE1342" s="3">
        <f>IF(IF(AC1342&gt;0,$Q$5-$Q$4,$Q$5-Расчет!X1356)&gt;0,IF(AC1342&gt;0,$Q$5-$Q$4,$Q$5-Расчет!X1356),0)</f>
        <v>0</v>
      </c>
      <c r="AF1342" s="3">
        <f t="shared" si="167"/>
        <v>0</v>
      </c>
      <c r="AG1342" s="3">
        <f>IF(IF(AE1342&gt;0,$Q$6-$Q$5,$Q$6-Расчет!X1356)&gt;0,IF(AE1342&gt;0,$Q$6-$Q$5,$Q$6-Расчет!X1356),0)</f>
        <v>0</v>
      </c>
      <c r="AH1342" s="3">
        <f t="shared" si="168"/>
        <v>0</v>
      </c>
    </row>
    <row r="1343" spans="1:34" x14ac:dyDescent="0.25">
      <c r="A1343" s="3">
        <f>IF(Расчет!H1357='ФОРМУЛЫ!'!$B$4,Расчет!G1357*Расчет!$N$28,IF(Расчет!H1357='ФОРМУЛЫ!'!$B$5,Расчет!G1357,IF(Расчет!H1357='ФОРМУЛЫ!'!$B$6,Расчет!G1357*Расчет!$O$28,0)))</f>
        <v>0</v>
      </c>
      <c r="B1343" s="3">
        <f>A1343*Расчет!E1357</f>
        <v>0</v>
      </c>
      <c r="C1343" s="3">
        <f>IF(Расчет!J1357='ФОРМУЛЫ!'!$B$3,Расчет!G1357*Расчет!I1357/100,IF(Расчет!J1357='ФОРМУЛЫ!'!$B$4,Расчет!I1357*Расчет!$N$28,IF(Расчет!J1357='ФОРМУЛЫ!'!$B$5,Расчет!I1357,IF(Расчет!J1357='ФОРМУЛЫ!'!$B$6,Расчет!I1357*Расчет!$O$28,0))))</f>
        <v>0</v>
      </c>
      <c r="D1343" s="3">
        <f>C1343*Расчет!E1357</f>
        <v>0</v>
      </c>
      <c r="E1343" s="3">
        <f t="shared" si="161"/>
        <v>0</v>
      </c>
      <c r="F1343" s="3">
        <f>E1343*Расчет!E1357</f>
        <v>0</v>
      </c>
      <c r="G1343" s="3">
        <f>IF(Расчет!M1357="",'ФОРМУЛЫ!'!E1343*(100+Расчет!$M$28)/100,'ФОРМУЛЫ!'!E1343*(100+Расчет!M1357)/100)</f>
        <v>0</v>
      </c>
      <c r="H1343" s="7">
        <f>IF(Расчет!M1357="",ROUND(Расчет!K1357*(1+Расчет!$M$28/100),0),ROUND(Расчет!K1357*(1+Расчет!M1357/100),0))</f>
        <v>0</v>
      </c>
      <c r="I1343" s="7">
        <f>IF(Расчет!M1357="",(Расчет!$M$28+100)/100,(Расчет!M1357+100)/100)</f>
        <v>1.2</v>
      </c>
      <c r="J1343" s="5">
        <f>IF(Расчет!P1357="",IF($O$16=0,'ФОРМУЛЫ!'!H1343,ROUND(Расчет!K1357*'ФОРМУЛЫ!'!I1343+L1343,0)),Расчет!P1357)</f>
        <v>0</v>
      </c>
      <c r="K1343" s="5">
        <f>J1343*Расчет!E1357</f>
        <v>0</v>
      </c>
      <c r="L1343" s="3">
        <f>IF($O$16=0,0,$M$16*(Расчет!K1357/$O$16))</f>
        <v>0</v>
      </c>
      <c r="O1343" s="3">
        <f>IF(Расчет!P1357=0,Расчет!L1357,0)</f>
        <v>0</v>
      </c>
      <c r="P1343" s="12">
        <f t="shared" si="162"/>
        <v>0</v>
      </c>
      <c r="Q1343" s="3">
        <f>IF(Расчет!H1357='ФОРМУЛЫ!'!$B$5,'ФОРМУЛЫ!'!A1343,0)</f>
        <v>0</v>
      </c>
      <c r="R1343" s="3">
        <f>IF(Расчет!H1357='ФОРМУЛЫ!'!$B$4,'ФОРМУЛЫ!'!A1343,0)</f>
        <v>0</v>
      </c>
      <c r="S1343" s="3">
        <f>IF(Расчет!H1357='ФОРМУЛЫ!'!$B$6,'ФОРМУЛЫ!'!A1343,0)</f>
        <v>0</v>
      </c>
      <c r="T1343" s="5">
        <f>ROUND((IF(Расчет!R1357='ФОРМУЛЫ!'!$E$3,(A1343-A1343/1.18),IF(Расчет!R1357='ФОРМУЛЫ!'!$E$4,0,IF(Расчет!R1357='ФОРМУЛЫ!'!$E$5,(A1343-A1343/1.1),X))))*Расчет!E1357,2)</f>
        <v>0</v>
      </c>
      <c r="U1343" s="3">
        <f>ROUND((IF(Расчет!R1357='ФОРМУЛЫ!'!$E$3,(J1343-J1343/1.18),IF(Расчет!R1357='ФОРМУЛЫ!'!$E$4,0,IF(Расчет!R1357='ФОРМУЛЫ!'!$E$5,(J1343-J1343/1.1),X))))*Расчет!E1357,2)</f>
        <v>0</v>
      </c>
      <c r="V1343" s="3">
        <f>ROUND((J1343-J1343/1.18)*Расчет!E1357,2)</f>
        <v>0</v>
      </c>
      <c r="W1343" s="3">
        <f>ROUND(A1343*Расчет!E1357*0.21/365,2)</f>
        <v>0</v>
      </c>
      <c r="X1343" s="3">
        <f t="shared" si="163"/>
        <v>0</v>
      </c>
      <c r="Y1343" s="3">
        <f>IF(($Q$2-Расчет!X1357)&gt;0,($Q$2-Расчет!X1357),0)</f>
        <v>0</v>
      </c>
      <c r="Z1343" s="3">
        <f t="shared" si="164"/>
        <v>0</v>
      </c>
      <c r="AA1343" s="3">
        <f>IF(IF(Y1343&gt;0,$Q$3-$Q$2,$Q$3-Расчет!X1357)&gt;0,IF(Y1343&gt;0,$Q$3-$Q$2,$Q$3-Расчет!X1357),0)</f>
        <v>0</v>
      </c>
      <c r="AB1343" s="3">
        <f t="shared" si="165"/>
        <v>0</v>
      </c>
      <c r="AC1343" s="3">
        <f>IF(IF(AA1343&gt;0,$Q$4-$Q$3,$Q$4-Расчет!X1357)&gt;0,IF(AA1343&gt;0,$Q$4-$Q$3,$Q$4-Расчет!X1357),0)</f>
        <v>0</v>
      </c>
      <c r="AD1343" s="3">
        <f t="shared" si="166"/>
        <v>0</v>
      </c>
      <c r="AE1343" s="3">
        <f>IF(IF(AC1343&gt;0,$Q$5-$Q$4,$Q$5-Расчет!X1357)&gt;0,IF(AC1343&gt;0,$Q$5-$Q$4,$Q$5-Расчет!X1357),0)</f>
        <v>0</v>
      </c>
      <c r="AF1343" s="3">
        <f t="shared" si="167"/>
        <v>0</v>
      </c>
      <c r="AG1343" s="3">
        <f>IF(IF(AE1343&gt;0,$Q$6-$Q$5,$Q$6-Расчет!X1357)&gt;0,IF(AE1343&gt;0,$Q$6-$Q$5,$Q$6-Расчет!X1357),0)</f>
        <v>0</v>
      </c>
      <c r="AH1343" s="3">
        <f t="shared" si="168"/>
        <v>0</v>
      </c>
    </row>
    <row r="1344" spans="1:34" x14ac:dyDescent="0.25">
      <c r="A1344" s="3">
        <f>IF(Расчет!H1358='ФОРМУЛЫ!'!$B$4,Расчет!G1358*Расчет!$N$28,IF(Расчет!H1358='ФОРМУЛЫ!'!$B$5,Расчет!G1358,IF(Расчет!H1358='ФОРМУЛЫ!'!$B$6,Расчет!G1358*Расчет!$O$28,0)))</f>
        <v>0</v>
      </c>
      <c r="B1344" s="3">
        <f>A1344*Расчет!E1358</f>
        <v>0</v>
      </c>
      <c r="C1344" s="3">
        <f>IF(Расчет!J1358='ФОРМУЛЫ!'!$B$3,Расчет!G1358*Расчет!I1358/100,IF(Расчет!J1358='ФОРМУЛЫ!'!$B$4,Расчет!I1358*Расчет!$N$28,IF(Расчет!J1358='ФОРМУЛЫ!'!$B$5,Расчет!I1358,IF(Расчет!J1358='ФОРМУЛЫ!'!$B$6,Расчет!I1358*Расчет!$O$28,0))))</f>
        <v>0</v>
      </c>
      <c r="D1344" s="3">
        <f>C1344*Расчет!E1358</f>
        <v>0</v>
      </c>
      <c r="E1344" s="3">
        <f t="shared" si="161"/>
        <v>0</v>
      </c>
      <c r="F1344" s="3">
        <f>E1344*Расчет!E1358</f>
        <v>0</v>
      </c>
      <c r="G1344" s="3">
        <f>IF(Расчет!M1358="",'ФОРМУЛЫ!'!E1344*(100+Расчет!$M$28)/100,'ФОРМУЛЫ!'!E1344*(100+Расчет!M1358)/100)</f>
        <v>0</v>
      </c>
      <c r="H1344" s="7">
        <f>IF(Расчет!M1358="",ROUND(Расчет!K1358*(1+Расчет!$M$28/100),0),ROUND(Расчет!K1358*(1+Расчет!M1358/100),0))</f>
        <v>0</v>
      </c>
      <c r="I1344" s="7">
        <f>IF(Расчет!M1358="",(Расчет!$M$28+100)/100,(Расчет!M1358+100)/100)</f>
        <v>1.2</v>
      </c>
      <c r="J1344" s="5">
        <f>IF(Расчет!P1358="",IF($O$16=0,'ФОРМУЛЫ!'!H1344,ROUND(Расчет!K1358*'ФОРМУЛЫ!'!I1344+L1344,0)),Расчет!P1358)</f>
        <v>0</v>
      </c>
      <c r="K1344" s="5">
        <f>J1344*Расчет!E1358</f>
        <v>0</v>
      </c>
      <c r="L1344" s="3">
        <f>IF($O$16=0,0,$M$16*(Расчет!K1358/$O$16))</f>
        <v>0</v>
      </c>
      <c r="O1344" s="3">
        <f>IF(Расчет!P1358=0,Расчет!L1358,0)</f>
        <v>0</v>
      </c>
      <c r="P1344" s="12">
        <f t="shared" si="162"/>
        <v>0</v>
      </c>
      <c r="Q1344" s="3">
        <f>IF(Расчет!H1358='ФОРМУЛЫ!'!$B$5,'ФОРМУЛЫ!'!A1344,0)</f>
        <v>0</v>
      </c>
      <c r="R1344" s="3">
        <f>IF(Расчет!H1358='ФОРМУЛЫ!'!$B$4,'ФОРМУЛЫ!'!A1344,0)</f>
        <v>0</v>
      </c>
      <c r="S1344" s="3">
        <f>IF(Расчет!H1358='ФОРМУЛЫ!'!$B$6,'ФОРМУЛЫ!'!A1344,0)</f>
        <v>0</v>
      </c>
      <c r="T1344" s="5">
        <f>ROUND((IF(Расчет!R1358='ФОРМУЛЫ!'!$E$3,(A1344-A1344/1.18),IF(Расчет!R1358='ФОРМУЛЫ!'!$E$4,0,IF(Расчет!R1358='ФОРМУЛЫ!'!$E$5,(A1344-A1344/1.1),X))))*Расчет!E1358,2)</f>
        <v>0</v>
      </c>
      <c r="U1344" s="3">
        <f>ROUND((IF(Расчет!R1358='ФОРМУЛЫ!'!$E$3,(J1344-J1344/1.18),IF(Расчет!R1358='ФОРМУЛЫ!'!$E$4,0,IF(Расчет!R1358='ФОРМУЛЫ!'!$E$5,(J1344-J1344/1.1),X))))*Расчет!E1358,2)</f>
        <v>0</v>
      </c>
      <c r="V1344" s="3">
        <f>ROUND((J1344-J1344/1.18)*Расчет!E1358,2)</f>
        <v>0</v>
      </c>
      <c r="W1344" s="3">
        <f>ROUND(A1344*Расчет!E1358*0.21/365,2)</f>
        <v>0</v>
      </c>
      <c r="X1344" s="3">
        <f t="shared" si="163"/>
        <v>0</v>
      </c>
      <c r="Y1344" s="3">
        <f>IF(($Q$2-Расчет!X1358)&gt;0,($Q$2-Расчет!X1358),0)</f>
        <v>0</v>
      </c>
      <c r="Z1344" s="3">
        <f t="shared" si="164"/>
        <v>0</v>
      </c>
      <c r="AA1344" s="3">
        <f>IF(IF(Y1344&gt;0,$Q$3-$Q$2,$Q$3-Расчет!X1358)&gt;0,IF(Y1344&gt;0,$Q$3-$Q$2,$Q$3-Расчет!X1358),0)</f>
        <v>0</v>
      </c>
      <c r="AB1344" s="3">
        <f t="shared" si="165"/>
        <v>0</v>
      </c>
      <c r="AC1344" s="3">
        <f>IF(IF(AA1344&gt;0,$Q$4-$Q$3,$Q$4-Расчет!X1358)&gt;0,IF(AA1344&gt;0,$Q$4-$Q$3,$Q$4-Расчет!X1358),0)</f>
        <v>0</v>
      </c>
      <c r="AD1344" s="3">
        <f t="shared" si="166"/>
        <v>0</v>
      </c>
      <c r="AE1344" s="3">
        <f>IF(IF(AC1344&gt;0,$Q$5-$Q$4,$Q$5-Расчет!X1358)&gt;0,IF(AC1344&gt;0,$Q$5-$Q$4,$Q$5-Расчет!X1358),0)</f>
        <v>0</v>
      </c>
      <c r="AF1344" s="3">
        <f t="shared" si="167"/>
        <v>0</v>
      </c>
      <c r="AG1344" s="3">
        <f>IF(IF(AE1344&gt;0,$Q$6-$Q$5,$Q$6-Расчет!X1358)&gt;0,IF(AE1344&gt;0,$Q$6-$Q$5,$Q$6-Расчет!X1358),0)</f>
        <v>0</v>
      </c>
      <c r="AH1344" s="3">
        <f t="shared" si="168"/>
        <v>0</v>
      </c>
    </row>
    <row r="1345" spans="1:34" x14ac:dyDescent="0.25">
      <c r="A1345" s="3">
        <f>IF(Расчет!H1359='ФОРМУЛЫ!'!$B$4,Расчет!G1359*Расчет!$N$28,IF(Расчет!H1359='ФОРМУЛЫ!'!$B$5,Расчет!G1359,IF(Расчет!H1359='ФОРМУЛЫ!'!$B$6,Расчет!G1359*Расчет!$O$28,0)))</f>
        <v>0</v>
      </c>
      <c r="B1345" s="3">
        <f>A1345*Расчет!E1359</f>
        <v>0</v>
      </c>
      <c r="C1345" s="3">
        <f>IF(Расчет!J1359='ФОРМУЛЫ!'!$B$3,Расчет!G1359*Расчет!I1359/100,IF(Расчет!J1359='ФОРМУЛЫ!'!$B$4,Расчет!I1359*Расчет!$N$28,IF(Расчет!J1359='ФОРМУЛЫ!'!$B$5,Расчет!I1359,IF(Расчет!J1359='ФОРМУЛЫ!'!$B$6,Расчет!I1359*Расчет!$O$28,0))))</f>
        <v>0</v>
      </c>
      <c r="D1345" s="3">
        <f>C1345*Расчет!E1359</f>
        <v>0</v>
      </c>
      <c r="E1345" s="3">
        <f t="shared" si="161"/>
        <v>0</v>
      </c>
      <c r="F1345" s="3">
        <f>E1345*Расчет!E1359</f>
        <v>0</v>
      </c>
      <c r="G1345" s="3">
        <f>IF(Расчет!M1359="",'ФОРМУЛЫ!'!E1345*(100+Расчет!$M$28)/100,'ФОРМУЛЫ!'!E1345*(100+Расчет!M1359)/100)</f>
        <v>0</v>
      </c>
      <c r="H1345" s="7">
        <f>IF(Расчет!M1359="",ROUND(Расчет!K1359*(1+Расчет!$M$28/100),0),ROUND(Расчет!K1359*(1+Расчет!M1359/100),0))</f>
        <v>0</v>
      </c>
      <c r="I1345" s="7">
        <f>IF(Расчет!M1359="",(Расчет!$M$28+100)/100,(Расчет!M1359+100)/100)</f>
        <v>1.2</v>
      </c>
      <c r="J1345" s="5">
        <f>IF(Расчет!P1359="",IF($O$16=0,'ФОРМУЛЫ!'!H1345,ROUND(Расчет!K1359*'ФОРМУЛЫ!'!I1345+L1345,0)),Расчет!P1359)</f>
        <v>0</v>
      </c>
      <c r="K1345" s="5">
        <f>J1345*Расчет!E1359</f>
        <v>0</v>
      </c>
      <c r="L1345" s="3">
        <f>IF($O$16=0,0,$M$16*(Расчет!K1359/$O$16))</f>
        <v>0</v>
      </c>
      <c r="O1345" s="3">
        <f>IF(Расчет!P1359=0,Расчет!L1359,0)</f>
        <v>0</v>
      </c>
      <c r="P1345" s="12">
        <f t="shared" si="162"/>
        <v>0</v>
      </c>
      <c r="Q1345" s="3">
        <f>IF(Расчет!H1359='ФОРМУЛЫ!'!$B$5,'ФОРМУЛЫ!'!A1345,0)</f>
        <v>0</v>
      </c>
      <c r="R1345" s="3">
        <f>IF(Расчет!H1359='ФОРМУЛЫ!'!$B$4,'ФОРМУЛЫ!'!A1345,0)</f>
        <v>0</v>
      </c>
      <c r="S1345" s="3">
        <f>IF(Расчет!H1359='ФОРМУЛЫ!'!$B$6,'ФОРМУЛЫ!'!A1345,0)</f>
        <v>0</v>
      </c>
      <c r="T1345" s="5">
        <f>ROUND((IF(Расчет!R1359='ФОРМУЛЫ!'!$E$3,(A1345-A1345/1.18),IF(Расчет!R1359='ФОРМУЛЫ!'!$E$4,0,IF(Расчет!R1359='ФОРМУЛЫ!'!$E$5,(A1345-A1345/1.1),X))))*Расчет!E1359,2)</f>
        <v>0</v>
      </c>
      <c r="U1345" s="3">
        <f>ROUND((IF(Расчет!R1359='ФОРМУЛЫ!'!$E$3,(J1345-J1345/1.18),IF(Расчет!R1359='ФОРМУЛЫ!'!$E$4,0,IF(Расчет!R1359='ФОРМУЛЫ!'!$E$5,(J1345-J1345/1.1),X))))*Расчет!E1359,2)</f>
        <v>0</v>
      </c>
      <c r="V1345" s="3">
        <f>ROUND((J1345-J1345/1.18)*Расчет!E1359,2)</f>
        <v>0</v>
      </c>
      <c r="W1345" s="3">
        <f>ROUND(A1345*Расчет!E1359*0.21/365,2)</f>
        <v>0</v>
      </c>
      <c r="X1345" s="3">
        <f t="shared" si="163"/>
        <v>0</v>
      </c>
      <c r="Y1345" s="3">
        <f>IF(($Q$2-Расчет!X1359)&gt;0,($Q$2-Расчет!X1359),0)</f>
        <v>0</v>
      </c>
      <c r="Z1345" s="3">
        <f t="shared" si="164"/>
        <v>0</v>
      </c>
      <c r="AA1345" s="3">
        <f>IF(IF(Y1345&gt;0,$Q$3-$Q$2,$Q$3-Расчет!X1359)&gt;0,IF(Y1345&gt;0,$Q$3-$Q$2,$Q$3-Расчет!X1359),0)</f>
        <v>0</v>
      </c>
      <c r="AB1345" s="3">
        <f t="shared" si="165"/>
        <v>0</v>
      </c>
      <c r="AC1345" s="3">
        <f>IF(IF(AA1345&gt;0,$Q$4-$Q$3,$Q$4-Расчет!X1359)&gt;0,IF(AA1345&gt;0,$Q$4-$Q$3,$Q$4-Расчет!X1359),0)</f>
        <v>0</v>
      </c>
      <c r="AD1345" s="3">
        <f t="shared" si="166"/>
        <v>0</v>
      </c>
      <c r="AE1345" s="3">
        <f>IF(IF(AC1345&gt;0,$Q$5-$Q$4,$Q$5-Расчет!X1359)&gt;0,IF(AC1345&gt;0,$Q$5-$Q$4,$Q$5-Расчет!X1359),0)</f>
        <v>0</v>
      </c>
      <c r="AF1345" s="3">
        <f t="shared" si="167"/>
        <v>0</v>
      </c>
      <c r="AG1345" s="3">
        <f>IF(IF(AE1345&gt;0,$Q$6-$Q$5,$Q$6-Расчет!X1359)&gt;0,IF(AE1345&gt;0,$Q$6-$Q$5,$Q$6-Расчет!X1359),0)</f>
        <v>0</v>
      </c>
      <c r="AH1345" s="3">
        <f t="shared" si="168"/>
        <v>0</v>
      </c>
    </row>
    <row r="1346" spans="1:34" x14ac:dyDescent="0.25">
      <c r="A1346" s="3">
        <f>IF(Расчет!H1360='ФОРМУЛЫ!'!$B$4,Расчет!G1360*Расчет!$N$28,IF(Расчет!H1360='ФОРМУЛЫ!'!$B$5,Расчет!G1360,IF(Расчет!H1360='ФОРМУЛЫ!'!$B$6,Расчет!G1360*Расчет!$O$28,0)))</f>
        <v>0</v>
      </c>
      <c r="B1346" s="3">
        <f>A1346*Расчет!E1360</f>
        <v>0</v>
      </c>
      <c r="C1346" s="3">
        <f>IF(Расчет!J1360='ФОРМУЛЫ!'!$B$3,Расчет!G1360*Расчет!I1360/100,IF(Расчет!J1360='ФОРМУЛЫ!'!$B$4,Расчет!I1360*Расчет!$N$28,IF(Расчет!J1360='ФОРМУЛЫ!'!$B$5,Расчет!I1360,IF(Расчет!J1360='ФОРМУЛЫ!'!$B$6,Расчет!I1360*Расчет!$O$28,0))))</f>
        <v>0</v>
      </c>
      <c r="D1346" s="3">
        <f>C1346*Расчет!E1360</f>
        <v>0</v>
      </c>
      <c r="E1346" s="3">
        <f t="shared" si="161"/>
        <v>0</v>
      </c>
      <c r="F1346" s="3">
        <f>E1346*Расчет!E1360</f>
        <v>0</v>
      </c>
      <c r="G1346" s="3">
        <f>IF(Расчет!M1360="",'ФОРМУЛЫ!'!E1346*(100+Расчет!$M$28)/100,'ФОРМУЛЫ!'!E1346*(100+Расчет!M1360)/100)</f>
        <v>0</v>
      </c>
      <c r="H1346" s="7">
        <f>IF(Расчет!M1360="",ROUND(Расчет!K1360*(1+Расчет!$M$28/100),0),ROUND(Расчет!K1360*(1+Расчет!M1360/100),0))</f>
        <v>0</v>
      </c>
      <c r="I1346" s="7">
        <f>IF(Расчет!M1360="",(Расчет!$M$28+100)/100,(Расчет!M1360+100)/100)</f>
        <v>1.2</v>
      </c>
      <c r="J1346" s="5">
        <f>IF(Расчет!P1360="",IF($O$16=0,'ФОРМУЛЫ!'!H1346,ROUND(Расчет!K1360*'ФОРМУЛЫ!'!I1346+L1346,0)),Расчет!P1360)</f>
        <v>0</v>
      </c>
      <c r="K1346" s="5">
        <f>J1346*Расчет!E1360</f>
        <v>0</v>
      </c>
      <c r="L1346" s="3">
        <f>IF($O$16=0,0,$M$16*(Расчет!K1360/$O$16))</f>
        <v>0</v>
      </c>
      <c r="O1346" s="3">
        <f>IF(Расчет!P1360=0,Расчет!L1360,0)</f>
        <v>0</v>
      </c>
      <c r="P1346" s="12">
        <f t="shared" si="162"/>
        <v>0</v>
      </c>
      <c r="Q1346" s="3">
        <f>IF(Расчет!H1360='ФОРМУЛЫ!'!$B$5,'ФОРМУЛЫ!'!A1346,0)</f>
        <v>0</v>
      </c>
      <c r="R1346" s="3">
        <f>IF(Расчет!H1360='ФОРМУЛЫ!'!$B$4,'ФОРМУЛЫ!'!A1346,0)</f>
        <v>0</v>
      </c>
      <c r="S1346" s="3">
        <f>IF(Расчет!H1360='ФОРМУЛЫ!'!$B$6,'ФОРМУЛЫ!'!A1346,0)</f>
        <v>0</v>
      </c>
      <c r="T1346" s="5">
        <f>ROUND((IF(Расчет!R1360='ФОРМУЛЫ!'!$E$3,(A1346-A1346/1.18),IF(Расчет!R1360='ФОРМУЛЫ!'!$E$4,0,IF(Расчет!R1360='ФОРМУЛЫ!'!$E$5,(A1346-A1346/1.1),X))))*Расчет!E1360,2)</f>
        <v>0</v>
      </c>
      <c r="U1346" s="3">
        <f>ROUND((IF(Расчет!R1360='ФОРМУЛЫ!'!$E$3,(J1346-J1346/1.18),IF(Расчет!R1360='ФОРМУЛЫ!'!$E$4,0,IF(Расчет!R1360='ФОРМУЛЫ!'!$E$5,(J1346-J1346/1.1),X))))*Расчет!E1360,2)</f>
        <v>0</v>
      </c>
      <c r="V1346" s="3">
        <f>ROUND((J1346-J1346/1.18)*Расчет!E1360,2)</f>
        <v>0</v>
      </c>
      <c r="W1346" s="3">
        <f>ROUND(A1346*Расчет!E1360*0.21/365,2)</f>
        <v>0</v>
      </c>
      <c r="X1346" s="3">
        <f t="shared" si="163"/>
        <v>0</v>
      </c>
      <c r="Y1346" s="3">
        <f>IF(($Q$2-Расчет!X1360)&gt;0,($Q$2-Расчет!X1360),0)</f>
        <v>0</v>
      </c>
      <c r="Z1346" s="3">
        <f t="shared" si="164"/>
        <v>0</v>
      </c>
      <c r="AA1346" s="3">
        <f>IF(IF(Y1346&gt;0,$Q$3-$Q$2,$Q$3-Расчет!X1360)&gt;0,IF(Y1346&gt;0,$Q$3-$Q$2,$Q$3-Расчет!X1360),0)</f>
        <v>0</v>
      </c>
      <c r="AB1346" s="3">
        <f t="shared" si="165"/>
        <v>0</v>
      </c>
      <c r="AC1346" s="3">
        <f>IF(IF(AA1346&gt;0,$Q$4-$Q$3,$Q$4-Расчет!X1360)&gt;0,IF(AA1346&gt;0,$Q$4-$Q$3,$Q$4-Расчет!X1360),0)</f>
        <v>0</v>
      </c>
      <c r="AD1346" s="3">
        <f t="shared" si="166"/>
        <v>0</v>
      </c>
      <c r="AE1346" s="3">
        <f>IF(IF(AC1346&gt;0,$Q$5-$Q$4,$Q$5-Расчет!X1360)&gt;0,IF(AC1346&gt;0,$Q$5-$Q$4,$Q$5-Расчет!X1360),0)</f>
        <v>0</v>
      </c>
      <c r="AF1346" s="3">
        <f t="shared" si="167"/>
        <v>0</v>
      </c>
      <c r="AG1346" s="3">
        <f>IF(IF(AE1346&gt;0,$Q$6-$Q$5,$Q$6-Расчет!X1360)&gt;0,IF(AE1346&gt;0,$Q$6-$Q$5,$Q$6-Расчет!X1360),0)</f>
        <v>0</v>
      </c>
      <c r="AH1346" s="3">
        <f t="shared" si="168"/>
        <v>0</v>
      </c>
    </row>
    <row r="1347" spans="1:34" x14ac:dyDescent="0.25">
      <c r="A1347" s="3">
        <f>IF(Расчет!H1361='ФОРМУЛЫ!'!$B$4,Расчет!G1361*Расчет!$N$28,IF(Расчет!H1361='ФОРМУЛЫ!'!$B$5,Расчет!G1361,IF(Расчет!H1361='ФОРМУЛЫ!'!$B$6,Расчет!G1361*Расчет!$O$28,0)))</f>
        <v>0</v>
      </c>
      <c r="B1347" s="3">
        <f>A1347*Расчет!E1361</f>
        <v>0</v>
      </c>
      <c r="C1347" s="3">
        <f>IF(Расчет!J1361='ФОРМУЛЫ!'!$B$3,Расчет!G1361*Расчет!I1361/100,IF(Расчет!J1361='ФОРМУЛЫ!'!$B$4,Расчет!I1361*Расчет!$N$28,IF(Расчет!J1361='ФОРМУЛЫ!'!$B$5,Расчет!I1361,IF(Расчет!J1361='ФОРМУЛЫ!'!$B$6,Расчет!I1361*Расчет!$O$28,0))))</f>
        <v>0</v>
      </c>
      <c r="D1347" s="3">
        <f>C1347*Расчет!E1361</f>
        <v>0</v>
      </c>
      <c r="E1347" s="3">
        <f t="shared" si="161"/>
        <v>0</v>
      </c>
      <c r="F1347" s="3">
        <f>E1347*Расчет!E1361</f>
        <v>0</v>
      </c>
      <c r="G1347" s="3">
        <f>IF(Расчет!M1361="",'ФОРМУЛЫ!'!E1347*(100+Расчет!$M$28)/100,'ФОРМУЛЫ!'!E1347*(100+Расчет!M1361)/100)</f>
        <v>0</v>
      </c>
      <c r="H1347" s="7">
        <f>IF(Расчет!M1361="",ROUND(Расчет!K1361*(1+Расчет!$M$28/100),0),ROUND(Расчет!K1361*(1+Расчет!M1361/100),0))</f>
        <v>0</v>
      </c>
      <c r="I1347" s="7">
        <f>IF(Расчет!M1361="",(Расчет!$M$28+100)/100,(Расчет!M1361+100)/100)</f>
        <v>1.2</v>
      </c>
      <c r="J1347" s="5">
        <f>IF(Расчет!P1361="",IF($O$16=0,'ФОРМУЛЫ!'!H1347,ROUND(Расчет!K1361*'ФОРМУЛЫ!'!I1347+L1347,0)),Расчет!P1361)</f>
        <v>0</v>
      </c>
      <c r="K1347" s="5">
        <f>J1347*Расчет!E1361</f>
        <v>0</v>
      </c>
      <c r="L1347" s="3">
        <f>IF($O$16=0,0,$M$16*(Расчет!K1361/$O$16))</f>
        <v>0</v>
      </c>
      <c r="O1347" s="3">
        <f>IF(Расчет!P1361=0,Расчет!L1361,0)</f>
        <v>0</v>
      </c>
      <c r="P1347" s="12">
        <f t="shared" si="162"/>
        <v>0</v>
      </c>
      <c r="Q1347" s="3">
        <f>IF(Расчет!H1361='ФОРМУЛЫ!'!$B$5,'ФОРМУЛЫ!'!A1347,0)</f>
        <v>0</v>
      </c>
      <c r="R1347" s="3">
        <f>IF(Расчет!H1361='ФОРМУЛЫ!'!$B$4,'ФОРМУЛЫ!'!A1347,0)</f>
        <v>0</v>
      </c>
      <c r="S1347" s="3">
        <f>IF(Расчет!H1361='ФОРМУЛЫ!'!$B$6,'ФОРМУЛЫ!'!A1347,0)</f>
        <v>0</v>
      </c>
      <c r="T1347" s="5">
        <f>ROUND((IF(Расчет!R1361='ФОРМУЛЫ!'!$E$3,(A1347-A1347/1.18),IF(Расчет!R1361='ФОРМУЛЫ!'!$E$4,0,IF(Расчет!R1361='ФОРМУЛЫ!'!$E$5,(A1347-A1347/1.1),X))))*Расчет!E1361,2)</f>
        <v>0</v>
      </c>
      <c r="U1347" s="3">
        <f>ROUND((IF(Расчет!R1361='ФОРМУЛЫ!'!$E$3,(J1347-J1347/1.18),IF(Расчет!R1361='ФОРМУЛЫ!'!$E$4,0,IF(Расчет!R1361='ФОРМУЛЫ!'!$E$5,(J1347-J1347/1.1),X))))*Расчет!E1361,2)</f>
        <v>0</v>
      </c>
      <c r="V1347" s="3">
        <f>ROUND((J1347-J1347/1.18)*Расчет!E1361,2)</f>
        <v>0</v>
      </c>
      <c r="W1347" s="3">
        <f>ROUND(A1347*Расчет!E1361*0.21/365,2)</f>
        <v>0</v>
      </c>
      <c r="X1347" s="3">
        <f t="shared" si="163"/>
        <v>0</v>
      </c>
      <c r="Y1347" s="3">
        <f>IF(($Q$2-Расчет!X1361)&gt;0,($Q$2-Расчет!X1361),0)</f>
        <v>0</v>
      </c>
      <c r="Z1347" s="3">
        <f t="shared" si="164"/>
        <v>0</v>
      </c>
      <c r="AA1347" s="3">
        <f>IF(IF(Y1347&gt;0,$Q$3-$Q$2,$Q$3-Расчет!X1361)&gt;0,IF(Y1347&gt;0,$Q$3-$Q$2,$Q$3-Расчет!X1361),0)</f>
        <v>0</v>
      </c>
      <c r="AB1347" s="3">
        <f t="shared" si="165"/>
        <v>0</v>
      </c>
      <c r="AC1347" s="3">
        <f>IF(IF(AA1347&gt;0,$Q$4-$Q$3,$Q$4-Расчет!X1361)&gt;0,IF(AA1347&gt;0,$Q$4-$Q$3,$Q$4-Расчет!X1361),0)</f>
        <v>0</v>
      </c>
      <c r="AD1347" s="3">
        <f t="shared" si="166"/>
        <v>0</v>
      </c>
      <c r="AE1347" s="3">
        <f>IF(IF(AC1347&gt;0,$Q$5-$Q$4,$Q$5-Расчет!X1361)&gt;0,IF(AC1347&gt;0,$Q$5-$Q$4,$Q$5-Расчет!X1361),0)</f>
        <v>0</v>
      </c>
      <c r="AF1347" s="3">
        <f t="shared" si="167"/>
        <v>0</v>
      </c>
      <c r="AG1347" s="3">
        <f>IF(IF(AE1347&gt;0,$Q$6-$Q$5,$Q$6-Расчет!X1361)&gt;0,IF(AE1347&gt;0,$Q$6-$Q$5,$Q$6-Расчет!X1361),0)</f>
        <v>0</v>
      </c>
      <c r="AH1347" s="3">
        <f t="shared" si="168"/>
        <v>0</v>
      </c>
    </row>
    <row r="1348" spans="1:34" x14ac:dyDescent="0.25">
      <c r="A1348" s="3">
        <f>IF(Расчет!H1362='ФОРМУЛЫ!'!$B$4,Расчет!G1362*Расчет!$N$28,IF(Расчет!H1362='ФОРМУЛЫ!'!$B$5,Расчет!G1362,IF(Расчет!H1362='ФОРМУЛЫ!'!$B$6,Расчет!G1362*Расчет!$O$28,0)))</f>
        <v>0</v>
      </c>
      <c r="B1348" s="3">
        <f>A1348*Расчет!E1362</f>
        <v>0</v>
      </c>
      <c r="C1348" s="3">
        <f>IF(Расчет!J1362='ФОРМУЛЫ!'!$B$3,Расчет!G1362*Расчет!I1362/100,IF(Расчет!J1362='ФОРМУЛЫ!'!$B$4,Расчет!I1362*Расчет!$N$28,IF(Расчет!J1362='ФОРМУЛЫ!'!$B$5,Расчет!I1362,IF(Расчет!J1362='ФОРМУЛЫ!'!$B$6,Расчет!I1362*Расчет!$O$28,0))))</f>
        <v>0</v>
      </c>
      <c r="D1348" s="3">
        <f>C1348*Расчет!E1362</f>
        <v>0</v>
      </c>
      <c r="E1348" s="3">
        <f t="shared" si="161"/>
        <v>0</v>
      </c>
      <c r="F1348" s="3">
        <f>E1348*Расчет!E1362</f>
        <v>0</v>
      </c>
      <c r="G1348" s="3">
        <f>IF(Расчет!M1362="",'ФОРМУЛЫ!'!E1348*(100+Расчет!$M$28)/100,'ФОРМУЛЫ!'!E1348*(100+Расчет!M1362)/100)</f>
        <v>0</v>
      </c>
      <c r="H1348" s="7">
        <f>IF(Расчет!M1362="",ROUND(Расчет!K1362*(1+Расчет!$M$28/100),0),ROUND(Расчет!K1362*(1+Расчет!M1362/100),0))</f>
        <v>0</v>
      </c>
      <c r="I1348" s="7">
        <f>IF(Расчет!M1362="",(Расчет!$M$28+100)/100,(Расчет!M1362+100)/100)</f>
        <v>1.2</v>
      </c>
      <c r="J1348" s="5">
        <f>IF(Расчет!P1362="",IF($O$16=0,'ФОРМУЛЫ!'!H1348,ROUND(Расчет!K1362*'ФОРМУЛЫ!'!I1348+L1348,0)),Расчет!P1362)</f>
        <v>0</v>
      </c>
      <c r="K1348" s="5">
        <f>J1348*Расчет!E1362</f>
        <v>0</v>
      </c>
      <c r="L1348" s="3">
        <f>IF($O$16=0,0,$M$16*(Расчет!K1362/$O$16))</f>
        <v>0</v>
      </c>
      <c r="O1348" s="3">
        <f>IF(Расчет!P1362=0,Расчет!L1362,0)</f>
        <v>0</v>
      </c>
      <c r="P1348" s="12">
        <f t="shared" si="162"/>
        <v>0</v>
      </c>
      <c r="Q1348" s="3">
        <f>IF(Расчет!H1362='ФОРМУЛЫ!'!$B$5,'ФОРМУЛЫ!'!A1348,0)</f>
        <v>0</v>
      </c>
      <c r="R1348" s="3">
        <f>IF(Расчет!H1362='ФОРМУЛЫ!'!$B$4,'ФОРМУЛЫ!'!A1348,0)</f>
        <v>0</v>
      </c>
      <c r="S1348" s="3">
        <f>IF(Расчет!H1362='ФОРМУЛЫ!'!$B$6,'ФОРМУЛЫ!'!A1348,0)</f>
        <v>0</v>
      </c>
      <c r="T1348" s="5">
        <f>ROUND((IF(Расчет!R1362='ФОРМУЛЫ!'!$E$3,(A1348-A1348/1.18),IF(Расчет!R1362='ФОРМУЛЫ!'!$E$4,0,IF(Расчет!R1362='ФОРМУЛЫ!'!$E$5,(A1348-A1348/1.1),X))))*Расчет!E1362,2)</f>
        <v>0</v>
      </c>
      <c r="U1348" s="3">
        <f>ROUND((IF(Расчет!R1362='ФОРМУЛЫ!'!$E$3,(J1348-J1348/1.18),IF(Расчет!R1362='ФОРМУЛЫ!'!$E$4,0,IF(Расчет!R1362='ФОРМУЛЫ!'!$E$5,(J1348-J1348/1.1),X))))*Расчет!E1362,2)</f>
        <v>0</v>
      </c>
      <c r="V1348" s="3">
        <f>ROUND((J1348-J1348/1.18)*Расчет!E1362,2)</f>
        <v>0</v>
      </c>
      <c r="W1348" s="3">
        <f>ROUND(A1348*Расчет!E1362*0.21/365,2)</f>
        <v>0</v>
      </c>
      <c r="X1348" s="3">
        <f t="shared" si="163"/>
        <v>0</v>
      </c>
      <c r="Y1348" s="3">
        <f>IF(($Q$2-Расчет!X1362)&gt;0,($Q$2-Расчет!X1362),0)</f>
        <v>0</v>
      </c>
      <c r="Z1348" s="3">
        <f t="shared" si="164"/>
        <v>0</v>
      </c>
      <c r="AA1348" s="3">
        <f>IF(IF(Y1348&gt;0,$Q$3-$Q$2,$Q$3-Расчет!X1362)&gt;0,IF(Y1348&gt;0,$Q$3-$Q$2,$Q$3-Расчет!X1362),0)</f>
        <v>0</v>
      </c>
      <c r="AB1348" s="3">
        <f t="shared" si="165"/>
        <v>0</v>
      </c>
      <c r="AC1348" s="3">
        <f>IF(IF(AA1348&gt;0,$Q$4-$Q$3,$Q$4-Расчет!X1362)&gt;0,IF(AA1348&gt;0,$Q$4-$Q$3,$Q$4-Расчет!X1362),0)</f>
        <v>0</v>
      </c>
      <c r="AD1348" s="3">
        <f t="shared" si="166"/>
        <v>0</v>
      </c>
      <c r="AE1348" s="3">
        <f>IF(IF(AC1348&gt;0,$Q$5-$Q$4,$Q$5-Расчет!X1362)&gt;0,IF(AC1348&gt;0,$Q$5-$Q$4,$Q$5-Расчет!X1362),0)</f>
        <v>0</v>
      </c>
      <c r="AF1348" s="3">
        <f t="shared" si="167"/>
        <v>0</v>
      </c>
      <c r="AG1348" s="3">
        <f>IF(IF(AE1348&gt;0,$Q$6-$Q$5,$Q$6-Расчет!X1362)&gt;0,IF(AE1348&gt;0,$Q$6-$Q$5,$Q$6-Расчет!X1362),0)</f>
        <v>0</v>
      </c>
      <c r="AH1348" s="3">
        <f t="shared" si="168"/>
        <v>0</v>
      </c>
    </row>
    <row r="1349" spans="1:34" x14ac:dyDescent="0.25">
      <c r="A1349" s="3">
        <f>IF(Расчет!H1363='ФОРМУЛЫ!'!$B$4,Расчет!G1363*Расчет!$N$28,IF(Расчет!H1363='ФОРМУЛЫ!'!$B$5,Расчет!G1363,IF(Расчет!H1363='ФОРМУЛЫ!'!$B$6,Расчет!G1363*Расчет!$O$28,0)))</f>
        <v>0</v>
      </c>
      <c r="B1349" s="3">
        <f>A1349*Расчет!E1363</f>
        <v>0</v>
      </c>
      <c r="C1349" s="3">
        <f>IF(Расчет!J1363='ФОРМУЛЫ!'!$B$3,Расчет!G1363*Расчет!I1363/100,IF(Расчет!J1363='ФОРМУЛЫ!'!$B$4,Расчет!I1363*Расчет!$N$28,IF(Расчет!J1363='ФОРМУЛЫ!'!$B$5,Расчет!I1363,IF(Расчет!J1363='ФОРМУЛЫ!'!$B$6,Расчет!I1363*Расчет!$O$28,0))))</f>
        <v>0</v>
      </c>
      <c r="D1349" s="3">
        <f>C1349*Расчет!E1363</f>
        <v>0</v>
      </c>
      <c r="E1349" s="3">
        <f t="shared" si="161"/>
        <v>0</v>
      </c>
      <c r="F1349" s="3">
        <f>E1349*Расчет!E1363</f>
        <v>0</v>
      </c>
      <c r="G1349" s="3">
        <f>IF(Расчет!M1363="",'ФОРМУЛЫ!'!E1349*(100+Расчет!$M$28)/100,'ФОРМУЛЫ!'!E1349*(100+Расчет!M1363)/100)</f>
        <v>0</v>
      </c>
      <c r="H1349" s="7">
        <f>IF(Расчет!M1363="",ROUND(Расчет!K1363*(1+Расчет!$M$28/100),0),ROUND(Расчет!K1363*(1+Расчет!M1363/100),0))</f>
        <v>0</v>
      </c>
      <c r="I1349" s="7">
        <f>IF(Расчет!M1363="",(Расчет!$M$28+100)/100,(Расчет!M1363+100)/100)</f>
        <v>1.2</v>
      </c>
      <c r="J1349" s="5">
        <f>IF(Расчет!P1363="",IF($O$16=0,'ФОРМУЛЫ!'!H1349,ROUND(Расчет!K1363*'ФОРМУЛЫ!'!I1349+L1349,0)),Расчет!P1363)</f>
        <v>0</v>
      </c>
      <c r="K1349" s="5">
        <f>J1349*Расчет!E1363</f>
        <v>0</v>
      </c>
      <c r="L1349" s="3">
        <f>IF($O$16=0,0,$M$16*(Расчет!K1363/$O$16))</f>
        <v>0</v>
      </c>
      <c r="O1349" s="3">
        <f>IF(Расчет!P1363=0,Расчет!L1363,0)</f>
        <v>0</v>
      </c>
      <c r="P1349" s="12">
        <f t="shared" si="162"/>
        <v>0</v>
      </c>
      <c r="Q1349" s="3">
        <f>IF(Расчет!H1363='ФОРМУЛЫ!'!$B$5,'ФОРМУЛЫ!'!A1349,0)</f>
        <v>0</v>
      </c>
      <c r="R1349" s="3">
        <f>IF(Расчет!H1363='ФОРМУЛЫ!'!$B$4,'ФОРМУЛЫ!'!A1349,0)</f>
        <v>0</v>
      </c>
      <c r="S1349" s="3">
        <f>IF(Расчет!H1363='ФОРМУЛЫ!'!$B$6,'ФОРМУЛЫ!'!A1349,0)</f>
        <v>0</v>
      </c>
      <c r="T1349" s="5">
        <f>ROUND((IF(Расчет!R1363='ФОРМУЛЫ!'!$E$3,(A1349-A1349/1.18),IF(Расчет!R1363='ФОРМУЛЫ!'!$E$4,0,IF(Расчет!R1363='ФОРМУЛЫ!'!$E$5,(A1349-A1349/1.1),X))))*Расчет!E1363,2)</f>
        <v>0</v>
      </c>
      <c r="U1349" s="3">
        <f>ROUND((IF(Расчет!R1363='ФОРМУЛЫ!'!$E$3,(J1349-J1349/1.18),IF(Расчет!R1363='ФОРМУЛЫ!'!$E$4,0,IF(Расчет!R1363='ФОРМУЛЫ!'!$E$5,(J1349-J1349/1.1),X))))*Расчет!E1363,2)</f>
        <v>0</v>
      </c>
      <c r="V1349" s="3">
        <f>ROUND((J1349-J1349/1.18)*Расчет!E1363,2)</f>
        <v>0</v>
      </c>
      <c r="W1349" s="3">
        <f>ROUND(A1349*Расчет!E1363*0.21/365,2)</f>
        <v>0</v>
      </c>
      <c r="X1349" s="3">
        <f t="shared" si="163"/>
        <v>0</v>
      </c>
      <c r="Y1349" s="3">
        <f>IF(($Q$2-Расчет!X1363)&gt;0,($Q$2-Расчет!X1363),0)</f>
        <v>0</v>
      </c>
      <c r="Z1349" s="3">
        <f t="shared" si="164"/>
        <v>0</v>
      </c>
      <c r="AA1349" s="3">
        <f>IF(IF(Y1349&gt;0,$Q$3-$Q$2,$Q$3-Расчет!X1363)&gt;0,IF(Y1349&gt;0,$Q$3-$Q$2,$Q$3-Расчет!X1363),0)</f>
        <v>0</v>
      </c>
      <c r="AB1349" s="3">
        <f t="shared" si="165"/>
        <v>0</v>
      </c>
      <c r="AC1349" s="3">
        <f>IF(IF(AA1349&gt;0,$Q$4-$Q$3,$Q$4-Расчет!X1363)&gt;0,IF(AA1349&gt;0,$Q$4-$Q$3,$Q$4-Расчет!X1363),0)</f>
        <v>0</v>
      </c>
      <c r="AD1349" s="3">
        <f t="shared" si="166"/>
        <v>0</v>
      </c>
      <c r="AE1349" s="3">
        <f>IF(IF(AC1349&gt;0,$Q$5-$Q$4,$Q$5-Расчет!X1363)&gt;0,IF(AC1349&gt;0,$Q$5-$Q$4,$Q$5-Расчет!X1363),0)</f>
        <v>0</v>
      </c>
      <c r="AF1349" s="3">
        <f t="shared" si="167"/>
        <v>0</v>
      </c>
      <c r="AG1349" s="3">
        <f>IF(IF(AE1349&gt;0,$Q$6-$Q$5,$Q$6-Расчет!X1363)&gt;0,IF(AE1349&gt;0,$Q$6-$Q$5,$Q$6-Расчет!X1363),0)</f>
        <v>0</v>
      </c>
      <c r="AH1349" s="3">
        <f t="shared" si="168"/>
        <v>0</v>
      </c>
    </row>
    <row r="1350" spans="1:34" x14ac:dyDescent="0.25">
      <c r="A1350" s="3">
        <f>IF(Расчет!H1364='ФОРМУЛЫ!'!$B$4,Расчет!G1364*Расчет!$N$28,IF(Расчет!H1364='ФОРМУЛЫ!'!$B$5,Расчет!G1364,IF(Расчет!H1364='ФОРМУЛЫ!'!$B$6,Расчет!G1364*Расчет!$O$28,0)))</f>
        <v>0</v>
      </c>
      <c r="B1350" s="3">
        <f>A1350*Расчет!E1364</f>
        <v>0</v>
      </c>
      <c r="C1350" s="3">
        <f>IF(Расчет!J1364='ФОРМУЛЫ!'!$B$3,Расчет!G1364*Расчет!I1364/100,IF(Расчет!J1364='ФОРМУЛЫ!'!$B$4,Расчет!I1364*Расчет!$N$28,IF(Расчет!J1364='ФОРМУЛЫ!'!$B$5,Расчет!I1364,IF(Расчет!J1364='ФОРМУЛЫ!'!$B$6,Расчет!I1364*Расчет!$O$28,0))))</f>
        <v>0</v>
      </c>
      <c r="D1350" s="3">
        <f>C1350*Расчет!E1364</f>
        <v>0</v>
      </c>
      <c r="E1350" s="3">
        <f t="shared" si="161"/>
        <v>0</v>
      </c>
      <c r="F1350" s="3">
        <f>E1350*Расчет!E1364</f>
        <v>0</v>
      </c>
      <c r="G1350" s="3">
        <f>IF(Расчет!M1364="",'ФОРМУЛЫ!'!E1350*(100+Расчет!$M$28)/100,'ФОРМУЛЫ!'!E1350*(100+Расчет!M1364)/100)</f>
        <v>0</v>
      </c>
      <c r="H1350" s="7">
        <f>IF(Расчет!M1364="",ROUND(Расчет!K1364*(1+Расчет!$M$28/100),0),ROUND(Расчет!K1364*(1+Расчет!M1364/100),0))</f>
        <v>0</v>
      </c>
      <c r="I1350" s="7">
        <f>IF(Расчет!M1364="",(Расчет!$M$28+100)/100,(Расчет!M1364+100)/100)</f>
        <v>1.2</v>
      </c>
      <c r="J1350" s="5">
        <f>IF(Расчет!P1364="",IF($O$16=0,'ФОРМУЛЫ!'!H1350,ROUND(Расчет!K1364*'ФОРМУЛЫ!'!I1350+L1350,0)),Расчет!P1364)</f>
        <v>0</v>
      </c>
      <c r="K1350" s="5">
        <f>J1350*Расчет!E1364</f>
        <v>0</v>
      </c>
      <c r="L1350" s="3">
        <f>IF($O$16=0,0,$M$16*(Расчет!K1364/$O$16))</f>
        <v>0</v>
      </c>
      <c r="O1350" s="3">
        <f>IF(Расчет!P1364=0,Расчет!L1364,0)</f>
        <v>0</v>
      </c>
      <c r="P1350" s="12">
        <f t="shared" si="162"/>
        <v>0</v>
      </c>
      <c r="Q1350" s="3">
        <f>IF(Расчет!H1364='ФОРМУЛЫ!'!$B$5,'ФОРМУЛЫ!'!A1350,0)</f>
        <v>0</v>
      </c>
      <c r="R1350" s="3">
        <f>IF(Расчет!H1364='ФОРМУЛЫ!'!$B$4,'ФОРМУЛЫ!'!A1350,0)</f>
        <v>0</v>
      </c>
      <c r="S1350" s="3">
        <f>IF(Расчет!H1364='ФОРМУЛЫ!'!$B$6,'ФОРМУЛЫ!'!A1350,0)</f>
        <v>0</v>
      </c>
      <c r="T1350" s="5">
        <f>ROUND((IF(Расчет!R1364='ФОРМУЛЫ!'!$E$3,(A1350-A1350/1.18),IF(Расчет!R1364='ФОРМУЛЫ!'!$E$4,0,IF(Расчет!R1364='ФОРМУЛЫ!'!$E$5,(A1350-A1350/1.1),X))))*Расчет!E1364,2)</f>
        <v>0</v>
      </c>
      <c r="U1350" s="3">
        <f>ROUND((IF(Расчет!R1364='ФОРМУЛЫ!'!$E$3,(J1350-J1350/1.18),IF(Расчет!R1364='ФОРМУЛЫ!'!$E$4,0,IF(Расчет!R1364='ФОРМУЛЫ!'!$E$5,(J1350-J1350/1.1),X))))*Расчет!E1364,2)</f>
        <v>0</v>
      </c>
      <c r="V1350" s="3">
        <f>ROUND((J1350-J1350/1.18)*Расчет!E1364,2)</f>
        <v>0</v>
      </c>
      <c r="W1350" s="3">
        <f>ROUND(A1350*Расчет!E1364*0.21/365,2)</f>
        <v>0</v>
      </c>
      <c r="X1350" s="3">
        <f t="shared" si="163"/>
        <v>0</v>
      </c>
      <c r="Y1350" s="3">
        <f>IF(($Q$2-Расчет!X1364)&gt;0,($Q$2-Расчет!X1364),0)</f>
        <v>0</v>
      </c>
      <c r="Z1350" s="3">
        <f t="shared" si="164"/>
        <v>0</v>
      </c>
      <c r="AA1350" s="3">
        <f>IF(IF(Y1350&gt;0,$Q$3-$Q$2,$Q$3-Расчет!X1364)&gt;0,IF(Y1350&gt;0,$Q$3-$Q$2,$Q$3-Расчет!X1364),0)</f>
        <v>0</v>
      </c>
      <c r="AB1350" s="3">
        <f t="shared" si="165"/>
        <v>0</v>
      </c>
      <c r="AC1350" s="3">
        <f>IF(IF(AA1350&gt;0,$Q$4-$Q$3,$Q$4-Расчет!X1364)&gt;0,IF(AA1350&gt;0,$Q$4-$Q$3,$Q$4-Расчет!X1364),0)</f>
        <v>0</v>
      </c>
      <c r="AD1350" s="3">
        <f t="shared" si="166"/>
        <v>0</v>
      </c>
      <c r="AE1350" s="3">
        <f>IF(IF(AC1350&gt;0,$Q$5-$Q$4,$Q$5-Расчет!X1364)&gt;0,IF(AC1350&gt;0,$Q$5-$Q$4,$Q$5-Расчет!X1364),0)</f>
        <v>0</v>
      </c>
      <c r="AF1350" s="3">
        <f t="shared" si="167"/>
        <v>0</v>
      </c>
      <c r="AG1350" s="3">
        <f>IF(IF(AE1350&gt;0,$Q$6-$Q$5,$Q$6-Расчет!X1364)&gt;0,IF(AE1350&gt;0,$Q$6-$Q$5,$Q$6-Расчет!X1364),0)</f>
        <v>0</v>
      </c>
      <c r="AH1350" s="3">
        <f t="shared" si="168"/>
        <v>0</v>
      </c>
    </row>
    <row r="1351" spans="1:34" x14ac:dyDescent="0.25">
      <c r="A1351" s="3">
        <f>IF(Расчет!H1365='ФОРМУЛЫ!'!$B$4,Расчет!G1365*Расчет!$N$28,IF(Расчет!H1365='ФОРМУЛЫ!'!$B$5,Расчет!G1365,IF(Расчет!H1365='ФОРМУЛЫ!'!$B$6,Расчет!G1365*Расчет!$O$28,0)))</f>
        <v>0</v>
      </c>
      <c r="B1351" s="3">
        <f>A1351*Расчет!E1365</f>
        <v>0</v>
      </c>
      <c r="C1351" s="3">
        <f>IF(Расчет!J1365='ФОРМУЛЫ!'!$B$3,Расчет!G1365*Расчет!I1365/100,IF(Расчет!J1365='ФОРМУЛЫ!'!$B$4,Расчет!I1365*Расчет!$N$28,IF(Расчет!J1365='ФОРМУЛЫ!'!$B$5,Расчет!I1365,IF(Расчет!J1365='ФОРМУЛЫ!'!$B$6,Расчет!I1365*Расчет!$O$28,0))))</f>
        <v>0</v>
      </c>
      <c r="D1351" s="3">
        <f>C1351*Расчет!E1365</f>
        <v>0</v>
      </c>
      <c r="E1351" s="3">
        <f t="shared" si="161"/>
        <v>0</v>
      </c>
      <c r="F1351" s="3">
        <f>E1351*Расчет!E1365</f>
        <v>0</v>
      </c>
      <c r="G1351" s="3">
        <f>IF(Расчет!M1365="",'ФОРМУЛЫ!'!E1351*(100+Расчет!$M$28)/100,'ФОРМУЛЫ!'!E1351*(100+Расчет!M1365)/100)</f>
        <v>0</v>
      </c>
      <c r="H1351" s="7">
        <f>IF(Расчет!M1365="",ROUND(Расчет!K1365*(1+Расчет!$M$28/100),0),ROUND(Расчет!K1365*(1+Расчет!M1365/100),0))</f>
        <v>0</v>
      </c>
      <c r="I1351" s="7">
        <f>IF(Расчет!M1365="",(Расчет!$M$28+100)/100,(Расчет!M1365+100)/100)</f>
        <v>1.2</v>
      </c>
      <c r="J1351" s="5">
        <f>IF(Расчет!P1365="",IF($O$16=0,'ФОРМУЛЫ!'!H1351,ROUND(Расчет!K1365*'ФОРМУЛЫ!'!I1351+L1351,0)),Расчет!P1365)</f>
        <v>0</v>
      </c>
      <c r="K1351" s="5">
        <f>J1351*Расчет!E1365</f>
        <v>0</v>
      </c>
      <c r="L1351" s="3">
        <f>IF($O$16=0,0,$M$16*(Расчет!K1365/$O$16))</f>
        <v>0</v>
      </c>
      <c r="O1351" s="3">
        <f>IF(Расчет!P1365=0,Расчет!L1365,0)</f>
        <v>0</v>
      </c>
      <c r="P1351" s="12">
        <f t="shared" si="162"/>
        <v>0</v>
      </c>
      <c r="Q1351" s="3">
        <f>IF(Расчет!H1365='ФОРМУЛЫ!'!$B$5,'ФОРМУЛЫ!'!A1351,0)</f>
        <v>0</v>
      </c>
      <c r="R1351" s="3">
        <f>IF(Расчет!H1365='ФОРМУЛЫ!'!$B$4,'ФОРМУЛЫ!'!A1351,0)</f>
        <v>0</v>
      </c>
      <c r="S1351" s="3">
        <f>IF(Расчет!H1365='ФОРМУЛЫ!'!$B$6,'ФОРМУЛЫ!'!A1351,0)</f>
        <v>0</v>
      </c>
      <c r="T1351" s="5">
        <f>ROUND((IF(Расчет!R1365='ФОРМУЛЫ!'!$E$3,(A1351-A1351/1.18),IF(Расчет!R1365='ФОРМУЛЫ!'!$E$4,0,IF(Расчет!R1365='ФОРМУЛЫ!'!$E$5,(A1351-A1351/1.1),X))))*Расчет!E1365,2)</f>
        <v>0</v>
      </c>
      <c r="U1351" s="3">
        <f>ROUND((IF(Расчет!R1365='ФОРМУЛЫ!'!$E$3,(J1351-J1351/1.18),IF(Расчет!R1365='ФОРМУЛЫ!'!$E$4,0,IF(Расчет!R1365='ФОРМУЛЫ!'!$E$5,(J1351-J1351/1.1),X))))*Расчет!E1365,2)</f>
        <v>0</v>
      </c>
      <c r="V1351" s="3">
        <f>ROUND((J1351-J1351/1.18)*Расчет!E1365,2)</f>
        <v>0</v>
      </c>
      <c r="W1351" s="3">
        <f>ROUND(A1351*Расчет!E1365*0.21/365,2)</f>
        <v>0</v>
      </c>
      <c r="X1351" s="3">
        <f t="shared" si="163"/>
        <v>0</v>
      </c>
      <c r="Y1351" s="3">
        <f>IF(($Q$2-Расчет!X1365)&gt;0,($Q$2-Расчет!X1365),0)</f>
        <v>0</v>
      </c>
      <c r="Z1351" s="3">
        <f t="shared" si="164"/>
        <v>0</v>
      </c>
      <c r="AA1351" s="3">
        <f>IF(IF(Y1351&gt;0,$Q$3-$Q$2,$Q$3-Расчет!X1365)&gt;0,IF(Y1351&gt;0,$Q$3-$Q$2,$Q$3-Расчет!X1365),0)</f>
        <v>0</v>
      </c>
      <c r="AB1351" s="3">
        <f t="shared" si="165"/>
        <v>0</v>
      </c>
      <c r="AC1351" s="3">
        <f>IF(IF(AA1351&gt;0,$Q$4-$Q$3,$Q$4-Расчет!X1365)&gt;0,IF(AA1351&gt;0,$Q$4-$Q$3,$Q$4-Расчет!X1365),0)</f>
        <v>0</v>
      </c>
      <c r="AD1351" s="3">
        <f t="shared" si="166"/>
        <v>0</v>
      </c>
      <c r="AE1351" s="3">
        <f>IF(IF(AC1351&gt;0,$Q$5-$Q$4,$Q$5-Расчет!X1365)&gt;0,IF(AC1351&gt;0,$Q$5-$Q$4,$Q$5-Расчет!X1365),0)</f>
        <v>0</v>
      </c>
      <c r="AF1351" s="3">
        <f t="shared" si="167"/>
        <v>0</v>
      </c>
      <c r="AG1351" s="3">
        <f>IF(IF(AE1351&gt;0,$Q$6-$Q$5,$Q$6-Расчет!X1365)&gt;0,IF(AE1351&gt;0,$Q$6-$Q$5,$Q$6-Расчет!X1365),0)</f>
        <v>0</v>
      </c>
      <c r="AH1351" s="3">
        <f t="shared" si="168"/>
        <v>0</v>
      </c>
    </row>
    <row r="1352" spans="1:34" x14ac:dyDescent="0.25">
      <c r="A1352" s="3">
        <f>IF(Расчет!H1366='ФОРМУЛЫ!'!$B$4,Расчет!G1366*Расчет!$N$28,IF(Расчет!H1366='ФОРМУЛЫ!'!$B$5,Расчет!G1366,IF(Расчет!H1366='ФОРМУЛЫ!'!$B$6,Расчет!G1366*Расчет!$O$28,0)))</f>
        <v>0</v>
      </c>
      <c r="B1352" s="3">
        <f>A1352*Расчет!E1366</f>
        <v>0</v>
      </c>
      <c r="C1352" s="3">
        <f>IF(Расчет!J1366='ФОРМУЛЫ!'!$B$3,Расчет!G1366*Расчет!I1366/100,IF(Расчет!J1366='ФОРМУЛЫ!'!$B$4,Расчет!I1366*Расчет!$N$28,IF(Расчет!J1366='ФОРМУЛЫ!'!$B$5,Расчет!I1366,IF(Расчет!J1366='ФОРМУЛЫ!'!$B$6,Расчет!I1366*Расчет!$O$28,0))))</f>
        <v>0</v>
      </c>
      <c r="D1352" s="3">
        <f>C1352*Расчет!E1366</f>
        <v>0</v>
      </c>
      <c r="E1352" s="3">
        <f t="shared" si="161"/>
        <v>0</v>
      </c>
      <c r="F1352" s="3">
        <f>E1352*Расчет!E1366</f>
        <v>0</v>
      </c>
      <c r="G1352" s="3">
        <f>IF(Расчет!M1366="",'ФОРМУЛЫ!'!E1352*(100+Расчет!$M$28)/100,'ФОРМУЛЫ!'!E1352*(100+Расчет!M1366)/100)</f>
        <v>0</v>
      </c>
      <c r="H1352" s="7">
        <f>IF(Расчет!M1366="",ROUND(Расчет!K1366*(1+Расчет!$M$28/100),0),ROUND(Расчет!K1366*(1+Расчет!M1366/100),0))</f>
        <v>0</v>
      </c>
      <c r="I1352" s="7">
        <f>IF(Расчет!M1366="",(Расчет!$M$28+100)/100,(Расчет!M1366+100)/100)</f>
        <v>1.2</v>
      </c>
      <c r="J1352" s="5">
        <f>IF(Расчет!P1366="",IF($O$16=0,'ФОРМУЛЫ!'!H1352,ROUND(Расчет!K1366*'ФОРМУЛЫ!'!I1352+L1352,0)),Расчет!P1366)</f>
        <v>0</v>
      </c>
      <c r="K1352" s="5">
        <f>J1352*Расчет!E1366</f>
        <v>0</v>
      </c>
      <c r="L1352" s="3">
        <f>IF($O$16=0,0,$M$16*(Расчет!K1366/$O$16))</f>
        <v>0</v>
      </c>
      <c r="O1352" s="3">
        <f>IF(Расчет!P1366=0,Расчет!L1366,0)</f>
        <v>0</v>
      </c>
      <c r="P1352" s="12">
        <f t="shared" si="162"/>
        <v>0</v>
      </c>
      <c r="Q1352" s="3">
        <f>IF(Расчет!H1366='ФОРМУЛЫ!'!$B$5,'ФОРМУЛЫ!'!A1352,0)</f>
        <v>0</v>
      </c>
      <c r="R1352" s="3">
        <f>IF(Расчет!H1366='ФОРМУЛЫ!'!$B$4,'ФОРМУЛЫ!'!A1352,0)</f>
        <v>0</v>
      </c>
      <c r="S1352" s="3">
        <f>IF(Расчет!H1366='ФОРМУЛЫ!'!$B$6,'ФОРМУЛЫ!'!A1352,0)</f>
        <v>0</v>
      </c>
      <c r="T1352" s="5">
        <f>ROUND((IF(Расчет!R1366='ФОРМУЛЫ!'!$E$3,(A1352-A1352/1.18),IF(Расчет!R1366='ФОРМУЛЫ!'!$E$4,0,IF(Расчет!R1366='ФОРМУЛЫ!'!$E$5,(A1352-A1352/1.1),X))))*Расчет!E1366,2)</f>
        <v>0</v>
      </c>
      <c r="U1352" s="3">
        <f>ROUND((IF(Расчет!R1366='ФОРМУЛЫ!'!$E$3,(J1352-J1352/1.18),IF(Расчет!R1366='ФОРМУЛЫ!'!$E$4,0,IF(Расчет!R1366='ФОРМУЛЫ!'!$E$5,(J1352-J1352/1.1),X))))*Расчет!E1366,2)</f>
        <v>0</v>
      </c>
      <c r="V1352" s="3">
        <f>ROUND((J1352-J1352/1.18)*Расчет!E1366,2)</f>
        <v>0</v>
      </c>
      <c r="W1352" s="3">
        <f>ROUND(A1352*Расчет!E1366*0.21/365,2)</f>
        <v>0</v>
      </c>
      <c r="X1352" s="3">
        <f t="shared" si="163"/>
        <v>0</v>
      </c>
      <c r="Y1352" s="3">
        <f>IF(($Q$2-Расчет!X1366)&gt;0,($Q$2-Расчет!X1366),0)</f>
        <v>0</v>
      </c>
      <c r="Z1352" s="3">
        <f t="shared" si="164"/>
        <v>0</v>
      </c>
      <c r="AA1352" s="3">
        <f>IF(IF(Y1352&gt;0,$Q$3-$Q$2,$Q$3-Расчет!X1366)&gt;0,IF(Y1352&gt;0,$Q$3-$Q$2,$Q$3-Расчет!X1366),0)</f>
        <v>0</v>
      </c>
      <c r="AB1352" s="3">
        <f t="shared" si="165"/>
        <v>0</v>
      </c>
      <c r="AC1352" s="3">
        <f>IF(IF(AA1352&gt;0,$Q$4-$Q$3,$Q$4-Расчет!X1366)&gt;0,IF(AA1352&gt;0,$Q$4-$Q$3,$Q$4-Расчет!X1366),0)</f>
        <v>0</v>
      </c>
      <c r="AD1352" s="3">
        <f t="shared" si="166"/>
        <v>0</v>
      </c>
      <c r="AE1352" s="3">
        <f>IF(IF(AC1352&gt;0,$Q$5-$Q$4,$Q$5-Расчет!X1366)&gt;0,IF(AC1352&gt;0,$Q$5-$Q$4,$Q$5-Расчет!X1366),0)</f>
        <v>0</v>
      </c>
      <c r="AF1352" s="3">
        <f t="shared" si="167"/>
        <v>0</v>
      </c>
      <c r="AG1352" s="3">
        <f>IF(IF(AE1352&gt;0,$Q$6-$Q$5,$Q$6-Расчет!X1366)&gt;0,IF(AE1352&gt;0,$Q$6-$Q$5,$Q$6-Расчет!X1366),0)</f>
        <v>0</v>
      </c>
      <c r="AH1352" s="3">
        <f t="shared" si="168"/>
        <v>0</v>
      </c>
    </row>
    <row r="1353" spans="1:34" x14ac:dyDescent="0.25">
      <c r="A1353" s="3">
        <f>IF(Расчет!H1367='ФОРМУЛЫ!'!$B$4,Расчет!G1367*Расчет!$N$28,IF(Расчет!H1367='ФОРМУЛЫ!'!$B$5,Расчет!G1367,IF(Расчет!H1367='ФОРМУЛЫ!'!$B$6,Расчет!G1367*Расчет!$O$28,0)))</f>
        <v>0</v>
      </c>
      <c r="B1353" s="3">
        <f>A1353*Расчет!E1367</f>
        <v>0</v>
      </c>
      <c r="C1353" s="3">
        <f>IF(Расчет!J1367='ФОРМУЛЫ!'!$B$3,Расчет!G1367*Расчет!I1367/100,IF(Расчет!J1367='ФОРМУЛЫ!'!$B$4,Расчет!I1367*Расчет!$N$28,IF(Расчет!J1367='ФОРМУЛЫ!'!$B$5,Расчет!I1367,IF(Расчет!J1367='ФОРМУЛЫ!'!$B$6,Расчет!I1367*Расчет!$O$28,0))))</f>
        <v>0</v>
      </c>
      <c r="D1353" s="3">
        <f>C1353*Расчет!E1367</f>
        <v>0</v>
      </c>
      <c r="E1353" s="3">
        <f t="shared" si="161"/>
        <v>0</v>
      </c>
      <c r="F1353" s="3">
        <f>E1353*Расчет!E1367</f>
        <v>0</v>
      </c>
      <c r="G1353" s="3">
        <f>IF(Расчет!M1367="",'ФОРМУЛЫ!'!E1353*(100+Расчет!$M$28)/100,'ФОРМУЛЫ!'!E1353*(100+Расчет!M1367)/100)</f>
        <v>0</v>
      </c>
      <c r="H1353" s="7">
        <f>IF(Расчет!M1367="",ROUND(Расчет!K1367*(1+Расчет!$M$28/100),0),ROUND(Расчет!K1367*(1+Расчет!M1367/100),0))</f>
        <v>0</v>
      </c>
      <c r="I1353" s="7">
        <f>IF(Расчет!M1367="",(Расчет!$M$28+100)/100,(Расчет!M1367+100)/100)</f>
        <v>1.2</v>
      </c>
      <c r="J1353" s="5">
        <f>IF(Расчет!P1367="",IF($O$16=0,'ФОРМУЛЫ!'!H1353,ROUND(Расчет!K1367*'ФОРМУЛЫ!'!I1353+L1353,0)),Расчет!P1367)</f>
        <v>0</v>
      </c>
      <c r="K1353" s="5">
        <f>J1353*Расчет!E1367</f>
        <v>0</v>
      </c>
      <c r="L1353" s="3">
        <f>IF($O$16=0,0,$M$16*(Расчет!K1367/$O$16))</f>
        <v>0</v>
      </c>
      <c r="O1353" s="3">
        <f>IF(Расчет!P1367=0,Расчет!L1367,0)</f>
        <v>0</v>
      </c>
      <c r="P1353" s="12">
        <f t="shared" si="162"/>
        <v>0</v>
      </c>
      <c r="Q1353" s="3">
        <f>IF(Расчет!H1367='ФОРМУЛЫ!'!$B$5,'ФОРМУЛЫ!'!A1353,0)</f>
        <v>0</v>
      </c>
      <c r="R1353" s="3">
        <f>IF(Расчет!H1367='ФОРМУЛЫ!'!$B$4,'ФОРМУЛЫ!'!A1353,0)</f>
        <v>0</v>
      </c>
      <c r="S1353" s="3">
        <f>IF(Расчет!H1367='ФОРМУЛЫ!'!$B$6,'ФОРМУЛЫ!'!A1353,0)</f>
        <v>0</v>
      </c>
      <c r="T1353" s="5">
        <f>ROUND((IF(Расчет!R1367='ФОРМУЛЫ!'!$E$3,(A1353-A1353/1.18),IF(Расчет!R1367='ФОРМУЛЫ!'!$E$4,0,IF(Расчет!R1367='ФОРМУЛЫ!'!$E$5,(A1353-A1353/1.1),X))))*Расчет!E1367,2)</f>
        <v>0</v>
      </c>
      <c r="U1353" s="3">
        <f>ROUND((IF(Расчет!R1367='ФОРМУЛЫ!'!$E$3,(J1353-J1353/1.18),IF(Расчет!R1367='ФОРМУЛЫ!'!$E$4,0,IF(Расчет!R1367='ФОРМУЛЫ!'!$E$5,(J1353-J1353/1.1),X))))*Расчет!E1367,2)</f>
        <v>0</v>
      </c>
      <c r="V1353" s="3">
        <f>ROUND((J1353-J1353/1.18)*Расчет!E1367,2)</f>
        <v>0</v>
      </c>
      <c r="W1353" s="3">
        <f>ROUND(A1353*Расчет!E1367*0.21/365,2)</f>
        <v>0</v>
      </c>
      <c r="X1353" s="3">
        <f t="shared" si="163"/>
        <v>0</v>
      </c>
      <c r="Y1353" s="3">
        <f>IF(($Q$2-Расчет!X1367)&gt;0,($Q$2-Расчет!X1367),0)</f>
        <v>0</v>
      </c>
      <c r="Z1353" s="3">
        <f t="shared" si="164"/>
        <v>0</v>
      </c>
      <c r="AA1353" s="3">
        <f>IF(IF(Y1353&gt;0,$Q$3-$Q$2,$Q$3-Расчет!X1367)&gt;0,IF(Y1353&gt;0,$Q$3-$Q$2,$Q$3-Расчет!X1367),0)</f>
        <v>0</v>
      </c>
      <c r="AB1353" s="3">
        <f t="shared" si="165"/>
        <v>0</v>
      </c>
      <c r="AC1353" s="3">
        <f>IF(IF(AA1353&gt;0,$Q$4-$Q$3,$Q$4-Расчет!X1367)&gt;0,IF(AA1353&gt;0,$Q$4-$Q$3,$Q$4-Расчет!X1367),0)</f>
        <v>0</v>
      </c>
      <c r="AD1353" s="3">
        <f t="shared" si="166"/>
        <v>0</v>
      </c>
      <c r="AE1353" s="3">
        <f>IF(IF(AC1353&gt;0,$Q$5-$Q$4,$Q$5-Расчет!X1367)&gt;0,IF(AC1353&gt;0,$Q$5-$Q$4,$Q$5-Расчет!X1367),0)</f>
        <v>0</v>
      </c>
      <c r="AF1353" s="3">
        <f t="shared" si="167"/>
        <v>0</v>
      </c>
      <c r="AG1353" s="3">
        <f>IF(IF(AE1353&gt;0,$Q$6-$Q$5,$Q$6-Расчет!X1367)&gt;0,IF(AE1353&gt;0,$Q$6-$Q$5,$Q$6-Расчет!X1367),0)</f>
        <v>0</v>
      </c>
      <c r="AH1353" s="3">
        <f t="shared" si="168"/>
        <v>0</v>
      </c>
    </row>
    <row r="1354" spans="1:34" x14ac:dyDescent="0.25">
      <c r="A1354" s="3">
        <f>IF(Расчет!H1368='ФОРМУЛЫ!'!$B$4,Расчет!G1368*Расчет!$N$28,IF(Расчет!H1368='ФОРМУЛЫ!'!$B$5,Расчет!G1368,IF(Расчет!H1368='ФОРМУЛЫ!'!$B$6,Расчет!G1368*Расчет!$O$28,0)))</f>
        <v>0</v>
      </c>
      <c r="B1354" s="3">
        <f>A1354*Расчет!E1368</f>
        <v>0</v>
      </c>
      <c r="C1354" s="3">
        <f>IF(Расчет!J1368='ФОРМУЛЫ!'!$B$3,Расчет!G1368*Расчет!I1368/100,IF(Расчет!J1368='ФОРМУЛЫ!'!$B$4,Расчет!I1368*Расчет!$N$28,IF(Расчет!J1368='ФОРМУЛЫ!'!$B$5,Расчет!I1368,IF(Расчет!J1368='ФОРМУЛЫ!'!$B$6,Расчет!I1368*Расчет!$O$28,0))))</f>
        <v>0</v>
      </c>
      <c r="D1354" s="3">
        <f>C1354*Расчет!E1368</f>
        <v>0</v>
      </c>
      <c r="E1354" s="3">
        <f t="shared" si="161"/>
        <v>0</v>
      </c>
      <c r="F1354" s="3">
        <f>E1354*Расчет!E1368</f>
        <v>0</v>
      </c>
      <c r="G1354" s="3">
        <f>IF(Расчет!M1368="",'ФОРМУЛЫ!'!E1354*(100+Расчет!$M$28)/100,'ФОРМУЛЫ!'!E1354*(100+Расчет!M1368)/100)</f>
        <v>0</v>
      </c>
      <c r="H1354" s="7">
        <f>IF(Расчет!M1368="",ROUND(Расчет!K1368*(1+Расчет!$M$28/100),0),ROUND(Расчет!K1368*(1+Расчет!M1368/100),0))</f>
        <v>0</v>
      </c>
      <c r="I1354" s="7">
        <f>IF(Расчет!M1368="",(Расчет!$M$28+100)/100,(Расчет!M1368+100)/100)</f>
        <v>1.2</v>
      </c>
      <c r="J1354" s="5">
        <f>IF(Расчет!P1368="",IF($O$16=0,'ФОРМУЛЫ!'!H1354,ROUND(Расчет!K1368*'ФОРМУЛЫ!'!I1354+L1354,0)),Расчет!P1368)</f>
        <v>0</v>
      </c>
      <c r="K1354" s="5">
        <f>J1354*Расчет!E1368</f>
        <v>0</v>
      </c>
      <c r="L1354" s="3">
        <f>IF($O$16=0,0,$M$16*(Расчет!K1368/$O$16))</f>
        <v>0</v>
      </c>
      <c r="O1354" s="3">
        <f>IF(Расчет!P1368=0,Расчет!L1368,0)</f>
        <v>0</v>
      </c>
      <c r="P1354" s="12">
        <f t="shared" si="162"/>
        <v>0</v>
      </c>
      <c r="Q1354" s="3">
        <f>IF(Расчет!H1368='ФОРМУЛЫ!'!$B$5,'ФОРМУЛЫ!'!A1354,0)</f>
        <v>0</v>
      </c>
      <c r="R1354" s="3">
        <f>IF(Расчет!H1368='ФОРМУЛЫ!'!$B$4,'ФОРМУЛЫ!'!A1354,0)</f>
        <v>0</v>
      </c>
      <c r="S1354" s="3">
        <f>IF(Расчет!H1368='ФОРМУЛЫ!'!$B$6,'ФОРМУЛЫ!'!A1354,0)</f>
        <v>0</v>
      </c>
      <c r="T1354" s="5">
        <f>ROUND((IF(Расчет!R1368='ФОРМУЛЫ!'!$E$3,(A1354-A1354/1.18),IF(Расчет!R1368='ФОРМУЛЫ!'!$E$4,0,IF(Расчет!R1368='ФОРМУЛЫ!'!$E$5,(A1354-A1354/1.1),X))))*Расчет!E1368,2)</f>
        <v>0</v>
      </c>
      <c r="U1354" s="3">
        <f>ROUND((IF(Расчет!R1368='ФОРМУЛЫ!'!$E$3,(J1354-J1354/1.18),IF(Расчет!R1368='ФОРМУЛЫ!'!$E$4,0,IF(Расчет!R1368='ФОРМУЛЫ!'!$E$5,(J1354-J1354/1.1),X))))*Расчет!E1368,2)</f>
        <v>0</v>
      </c>
      <c r="V1354" s="3">
        <f>ROUND((J1354-J1354/1.18)*Расчет!E1368,2)</f>
        <v>0</v>
      </c>
      <c r="W1354" s="3">
        <f>ROUND(A1354*Расчет!E1368*0.21/365,2)</f>
        <v>0</v>
      </c>
      <c r="X1354" s="3">
        <f t="shared" si="163"/>
        <v>0</v>
      </c>
      <c r="Y1354" s="3">
        <f>IF(($Q$2-Расчет!X1368)&gt;0,($Q$2-Расчет!X1368),0)</f>
        <v>0</v>
      </c>
      <c r="Z1354" s="3">
        <f t="shared" si="164"/>
        <v>0</v>
      </c>
      <c r="AA1354" s="3">
        <f>IF(IF(Y1354&gt;0,$Q$3-$Q$2,$Q$3-Расчет!X1368)&gt;0,IF(Y1354&gt;0,$Q$3-$Q$2,$Q$3-Расчет!X1368),0)</f>
        <v>0</v>
      </c>
      <c r="AB1354" s="3">
        <f t="shared" si="165"/>
        <v>0</v>
      </c>
      <c r="AC1354" s="3">
        <f>IF(IF(AA1354&gt;0,$Q$4-$Q$3,$Q$4-Расчет!X1368)&gt;0,IF(AA1354&gt;0,$Q$4-$Q$3,$Q$4-Расчет!X1368),0)</f>
        <v>0</v>
      </c>
      <c r="AD1354" s="3">
        <f t="shared" si="166"/>
        <v>0</v>
      </c>
      <c r="AE1354" s="3">
        <f>IF(IF(AC1354&gt;0,$Q$5-$Q$4,$Q$5-Расчет!X1368)&gt;0,IF(AC1354&gt;0,$Q$5-$Q$4,$Q$5-Расчет!X1368),0)</f>
        <v>0</v>
      </c>
      <c r="AF1354" s="3">
        <f t="shared" si="167"/>
        <v>0</v>
      </c>
      <c r="AG1354" s="3">
        <f>IF(IF(AE1354&gt;0,$Q$6-$Q$5,$Q$6-Расчет!X1368)&gt;0,IF(AE1354&gt;0,$Q$6-$Q$5,$Q$6-Расчет!X1368),0)</f>
        <v>0</v>
      </c>
      <c r="AH1354" s="3">
        <f t="shared" si="168"/>
        <v>0</v>
      </c>
    </row>
    <row r="1355" spans="1:34" x14ac:dyDescent="0.25">
      <c r="A1355" s="3">
        <f>IF(Расчет!H1369='ФОРМУЛЫ!'!$B$4,Расчет!G1369*Расчет!$N$28,IF(Расчет!H1369='ФОРМУЛЫ!'!$B$5,Расчет!G1369,IF(Расчет!H1369='ФОРМУЛЫ!'!$B$6,Расчет!G1369*Расчет!$O$28,0)))</f>
        <v>0</v>
      </c>
      <c r="B1355" s="3">
        <f>A1355*Расчет!E1369</f>
        <v>0</v>
      </c>
      <c r="C1355" s="3">
        <f>IF(Расчет!J1369='ФОРМУЛЫ!'!$B$3,Расчет!G1369*Расчет!I1369/100,IF(Расчет!J1369='ФОРМУЛЫ!'!$B$4,Расчет!I1369*Расчет!$N$28,IF(Расчет!J1369='ФОРМУЛЫ!'!$B$5,Расчет!I1369,IF(Расчет!J1369='ФОРМУЛЫ!'!$B$6,Расчет!I1369*Расчет!$O$28,0))))</f>
        <v>0</v>
      </c>
      <c r="D1355" s="3">
        <f>C1355*Расчет!E1369</f>
        <v>0</v>
      </c>
      <c r="E1355" s="3">
        <f t="shared" si="161"/>
        <v>0</v>
      </c>
      <c r="F1355" s="3">
        <f>E1355*Расчет!E1369</f>
        <v>0</v>
      </c>
      <c r="G1355" s="3">
        <f>IF(Расчет!M1369="",'ФОРМУЛЫ!'!E1355*(100+Расчет!$M$28)/100,'ФОРМУЛЫ!'!E1355*(100+Расчет!M1369)/100)</f>
        <v>0</v>
      </c>
      <c r="H1355" s="7">
        <f>IF(Расчет!M1369="",ROUND(Расчет!K1369*(1+Расчет!$M$28/100),0),ROUND(Расчет!K1369*(1+Расчет!M1369/100),0))</f>
        <v>0</v>
      </c>
      <c r="I1355" s="7">
        <f>IF(Расчет!M1369="",(Расчет!$M$28+100)/100,(Расчет!M1369+100)/100)</f>
        <v>1.2</v>
      </c>
      <c r="J1355" s="5">
        <f>IF(Расчет!P1369="",IF($O$16=0,'ФОРМУЛЫ!'!H1355,ROUND(Расчет!K1369*'ФОРМУЛЫ!'!I1355+L1355,0)),Расчет!P1369)</f>
        <v>0</v>
      </c>
      <c r="K1355" s="5">
        <f>J1355*Расчет!E1369</f>
        <v>0</v>
      </c>
      <c r="L1355" s="3">
        <f>IF($O$16=0,0,$M$16*(Расчет!K1369/$O$16))</f>
        <v>0</v>
      </c>
      <c r="O1355" s="3">
        <f>IF(Расчет!P1369=0,Расчет!L1369,0)</f>
        <v>0</v>
      </c>
      <c r="P1355" s="12">
        <f t="shared" si="162"/>
        <v>0</v>
      </c>
      <c r="Q1355" s="3">
        <f>IF(Расчет!H1369='ФОРМУЛЫ!'!$B$5,'ФОРМУЛЫ!'!A1355,0)</f>
        <v>0</v>
      </c>
      <c r="R1355" s="3">
        <f>IF(Расчет!H1369='ФОРМУЛЫ!'!$B$4,'ФОРМУЛЫ!'!A1355,0)</f>
        <v>0</v>
      </c>
      <c r="S1355" s="3">
        <f>IF(Расчет!H1369='ФОРМУЛЫ!'!$B$6,'ФОРМУЛЫ!'!A1355,0)</f>
        <v>0</v>
      </c>
      <c r="T1355" s="5">
        <f>ROUND((IF(Расчет!R1369='ФОРМУЛЫ!'!$E$3,(A1355-A1355/1.18),IF(Расчет!R1369='ФОРМУЛЫ!'!$E$4,0,IF(Расчет!R1369='ФОРМУЛЫ!'!$E$5,(A1355-A1355/1.1),X))))*Расчет!E1369,2)</f>
        <v>0</v>
      </c>
      <c r="U1355" s="3">
        <f>ROUND((IF(Расчет!R1369='ФОРМУЛЫ!'!$E$3,(J1355-J1355/1.18),IF(Расчет!R1369='ФОРМУЛЫ!'!$E$4,0,IF(Расчет!R1369='ФОРМУЛЫ!'!$E$5,(J1355-J1355/1.1),X))))*Расчет!E1369,2)</f>
        <v>0</v>
      </c>
      <c r="V1355" s="3">
        <f>ROUND((J1355-J1355/1.18)*Расчет!E1369,2)</f>
        <v>0</v>
      </c>
      <c r="W1355" s="3">
        <f>ROUND(A1355*Расчет!E1369*0.21/365,2)</f>
        <v>0</v>
      </c>
      <c r="X1355" s="3">
        <f t="shared" si="163"/>
        <v>0</v>
      </c>
      <c r="Y1355" s="3">
        <f>IF(($Q$2-Расчет!X1369)&gt;0,($Q$2-Расчет!X1369),0)</f>
        <v>0</v>
      </c>
      <c r="Z1355" s="3">
        <f t="shared" si="164"/>
        <v>0</v>
      </c>
      <c r="AA1355" s="3">
        <f>IF(IF(Y1355&gt;0,$Q$3-$Q$2,$Q$3-Расчет!X1369)&gt;0,IF(Y1355&gt;0,$Q$3-$Q$2,$Q$3-Расчет!X1369),0)</f>
        <v>0</v>
      </c>
      <c r="AB1355" s="3">
        <f t="shared" si="165"/>
        <v>0</v>
      </c>
      <c r="AC1355" s="3">
        <f>IF(IF(AA1355&gt;0,$Q$4-$Q$3,$Q$4-Расчет!X1369)&gt;0,IF(AA1355&gt;0,$Q$4-$Q$3,$Q$4-Расчет!X1369),0)</f>
        <v>0</v>
      </c>
      <c r="AD1355" s="3">
        <f t="shared" si="166"/>
        <v>0</v>
      </c>
      <c r="AE1355" s="3">
        <f>IF(IF(AC1355&gt;0,$Q$5-$Q$4,$Q$5-Расчет!X1369)&gt;0,IF(AC1355&gt;0,$Q$5-$Q$4,$Q$5-Расчет!X1369),0)</f>
        <v>0</v>
      </c>
      <c r="AF1355" s="3">
        <f t="shared" si="167"/>
        <v>0</v>
      </c>
      <c r="AG1355" s="3">
        <f>IF(IF(AE1355&gt;0,$Q$6-$Q$5,$Q$6-Расчет!X1369)&gt;0,IF(AE1355&gt;0,$Q$6-$Q$5,$Q$6-Расчет!X1369),0)</f>
        <v>0</v>
      </c>
      <c r="AH1355" s="3">
        <f t="shared" si="168"/>
        <v>0</v>
      </c>
    </row>
    <row r="1356" spans="1:34" x14ac:dyDescent="0.25">
      <c r="A1356" s="3">
        <f>IF(Расчет!H1370='ФОРМУЛЫ!'!$B$4,Расчет!G1370*Расчет!$N$28,IF(Расчет!H1370='ФОРМУЛЫ!'!$B$5,Расчет!G1370,IF(Расчет!H1370='ФОРМУЛЫ!'!$B$6,Расчет!G1370*Расчет!$O$28,0)))</f>
        <v>0</v>
      </c>
      <c r="B1356" s="3">
        <f>A1356*Расчет!E1370</f>
        <v>0</v>
      </c>
      <c r="C1356" s="3">
        <f>IF(Расчет!J1370='ФОРМУЛЫ!'!$B$3,Расчет!G1370*Расчет!I1370/100,IF(Расчет!J1370='ФОРМУЛЫ!'!$B$4,Расчет!I1370*Расчет!$N$28,IF(Расчет!J1370='ФОРМУЛЫ!'!$B$5,Расчет!I1370,IF(Расчет!J1370='ФОРМУЛЫ!'!$B$6,Расчет!I1370*Расчет!$O$28,0))))</f>
        <v>0</v>
      </c>
      <c r="D1356" s="3">
        <f>C1356*Расчет!E1370</f>
        <v>0</v>
      </c>
      <c r="E1356" s="3">
        <f t="shared" si="161"/>
        <v>0</v>
      </c>
      <c r="F1356" s="3">
        <f>E1356*Расчет!E1370</f>
        <v>0</v>
      </c>
      <c r="G1356" s="3">
        <f>IF(Расчет!M1370="",'ФОРМУЛЫ!'!E1356*(100+Расчет!$M$28)/100,'ФОРМУЛЫ!'!E1356*(100+Расчет!M1370)/100)</f>
        <v>0</v>
      </c>
      <c r="H1356" s="7">
        <f>IF(Расчет!M1370="",ROUND(Расчет!K1370*(1+Расчет!$M$28/100),0),ROUND(Расчет!K1370*(1+Расчет!M1370/100),0))</f>
        <v>0</v>
      </c>
      <c r="I1356" s="7">
        <f>IF(Расчет!M1370="",(Расчет!$M$28+100)/100,(Расчет!M1370+100)/100)</f>
        <v>1.2</v>
      </c>
      <c r="J1356" s="5">
        <f>IF(Расчет!P1370="",IF($O$16=0,'ФОРМУЛЫ!'!H1356,ROUND(Расчет!K1370*'ФОРМУЛЫ!'!I1356+L1356,0)),Расчет!P1370)</f>
        <v>0</v>
      </c>
      <c r="K1356" s="5">
        <f>J1356*Расчет!E1370</f>
        <v>0</v>
      </c>
      <c r="L1356" s="3">
        <f>IF($O$16=0,0,$M$16*(Расчет!K1370/$O$16))</f>
        <v>0</v>
      </c>
      <c r="O1356" s="3">
        <f>IF(Расчет!P1370=0,Расчет!L1370,0)</f>
        <v>0</v>
      </c>
      <c r="P1356" s="12">
        <f t="shared" si="162"/>
        <v>0</v>
      </c>
      <c r="Q1356" s="3">
        <f>IF(Расчет!H1370='ФОРМУЛЫ!'!$B$5,'ФОРМУЛЫ!'!A1356,0)</f>
        <v>0</v>
      </c>
      <c r="R1356" s="3">
        <f>IF(Расчет!H1370='ФОРМУЛЫ!'!$B$4,'ФОРМУЛЫ!'!A1356,0)</f>
        <v>0</v>
      </c>
      <c r="S1356" s="3">
        <f>IF(Расчет!H1370='ФОРМУЛЫ!'!$B$6,'ФОРМУЛЫ!'!A1356,0)</f>
        <v>0</v>
      </c>
      <c r="T1356" s="5">
        <f>ROUND((IF(Расчет!R1370='ФОРМУЛЫ!'!$E$3,(A1356-A1356/1.18),IF(Расчет!R1370='ФОРМУЛЫ!'!$E$4,0,IF(Расчет!R1370='ФОРМУЛЫ!'!$E$5,(A1356-A1356/1.1),X))))*Расчет!E1370,2)</f>
        <v>0</v>
      </c>
      <c r="U1356" s="3">
        <f>ROUND((IF(Расчет!R1370='ФОРМУЛЫ!'!$E$3,(J1356-J1356/1.18),IF(Расчет!R1370='ФОРМУЛЫ!'!$E$4,0,IF(Расчет!R1370='ФОРМУЛЫ!'!$E$5,(J1356-J1356/1.1),X))))*Расчет!E1370,2)</f>
        <v>0</v>
      </c>
      <c r="V1356" s="3">
        <f>ROUND((J1356-J1356/1.18)*Расчет!E1370,2)</f>
        <v>0</v>
      </c>
      <c r="W1356" s="3">
        <f>ROUND(A1356*Расчет!E1370*0.21/365,2)</f>
        <v>0</v>
      </c>
      <c r="X1356" s="3">
        <f t="shared" si="163"/>
        <v>0</v>
      </c>
      <c r="Y1356" s="3">
        <f>IF(($Q$2-Расчет!X1370)&gt;0,($Q$2-Расчет!X1370),0)</f>
        <v>0</v>
      </c>
      <c r="Z1356" s="3">
        <f t="shared" si="164"/>
        <v>0</v>
      </c>
      <c r="AA1356" s="3">
        <f>IF(IF(Y1356&gt;0,$Q$3-$Q$2,$Q$3-Расчет!X1370)&gt;0,IF(Y1356&gt;0,$Q$3-$Q$2,$Q$3-Расчет!X1370),0)</f>
        <v>0</v>
      </c>
      <c r="AB1356" s="3">
        <f t="shared" si="165"/>
        <v>0</v>
      </c>
      <c r="AC1356" s="3">
        <f>IF(IF(AA1356&gt;0,$Q$4-$Q$3,$Q$4-Расчет!X1370)&gt;0,IF(AA1356&gt;0,$Q$4-$Q$3,$Q$4-Расчет!X1370),0)</f>
        <v>0</v>
      </c>
      <c r="AD1356" s="3">
        <f t="shared" si="166"/>
        <v>0</v>
      </c>
      <c r="AE1356" s="3">
        <f>IF(IF(AC1356&gt;0,$Q$5-$Q$4,$Q$5-Расчет!X1370)&gt;0,IF(AC1356&gt;0,$Q$5-$Q$4,$Q$5-Расчет!X1370),0)</f>
        <v>0</v>
      </c>
      <c r="AF1356" s="3">
        <f t="shared" si="167"/>
        <v>0</v>
      </c>
      <c r="AG1356" s="3">
        <f>IF(IF(AE1356&gt;0,$Q$6-$Q$5,$Q$6-Расчет!X1370)&gt;0,IF(AE1356&gt;0,$Q$6-$Q$5,$Q$6-Расчет!X1370),0)</f>
        <v>0</v>
      </c>
      <c r="AH1356" s="3">
        <f t="shared" si="168"/>
        <v>0</v>
      </c>
    </row>
    <row r="1357" spans="1:34" x14ac:dyDescent="0.25">
      <c r="A1357" s="3">
        <f>IF(Расчет!H1371='ФОРМУЛЫ!'!$B$4,Расчет!G1371*Расчет!$N$28,IF(Расчет!H1371='ФОРМУЛЫ!'!$B$5,Расчет!G1371,IF(Расчет!H1371='ФОРМУЛЫ!'!$B$6,Расчет!G1371*Расчет!$O$28,0)))</f>
        <v>0</v>
      </c>
      <c r="B1357" s="3">
        <f>A1357*Расчет!E1371</f>
        <v>0</v>
      </c>
      <c r="C1357" s="3">
        <f>IF(Расчет!J1371='ФОРМУЛЫ!'!$B$3,Расчет!G1371*Расчет!I1371/100,IF(Расчет!J1371='ФОРМУЛЫ!'!$B$4,Расчет!I1371*Расчет!$N$28,IF(Расчет!J1371='ФОРМУЛЫ!'!$B$5,Расчет!I1371,IF(Расчет!J1371='ФОРМУЛЫ!'!$B$6,Расчет!I1371*Расчет!$O$28,0))))</f>
        <v>0</v>
      </c>
      <c r="D1357" s="3">
        <f>C1357*Расчет!E1371</f>
        <v>0</v>
      </c>
      <c r="E1357" s="3">
        <f t="shared" si="161"/>
        <v>0</v>
      </c>
      <c r="F1357" s="3">
        <f>E1357*Расчет!E1371</f>
        <v>0</v>
      </c>
      <c r="G1357" s="3">
        <f>IF(Расчет!M1371="",'ФОРМУЛЫ!'!E1357*(100+Расчет!$M$28)/100,'ФОРМУЛЫ!'!E1357*(100+Расчет!M1371)/100)</f>
        <v>0</v>
      </c>
      <c r="H1357" s="7">
        <f>IF(Расчет!M1371="",ROUND(Расчет!K1371*(1+Расчет!$M$28/100),0),ROUND(Расчет!K1371*(1+Расчет!M1371/100),0))</f>
        <v>0</v>
      </c>
      <c r="I1357" s="7">
        <f>IF(Расчет!M1371="",(Расчет!$M$28+100)/100,(Расчет!M1371+100)/100)</f>
        <v>1.2</v>
      </c>
      <c r="J1357" s="5">
        <f>IF(Расчет!P1371="",IF($O$16=0,'ФОРМУЛЫ!'!H1357,ROUND(Расчет!K1371*'ФОРМУЛЫ!'!I1357+L1357,0)),Расчет!P1371)</f>
        <v>0</v>
      </c>
      <c r="K1357" s="5">
        <f>J1357*Расчет!E1371</f>
        <v>0</v>
      </c>
      <c r="L1357" s="3">
        <f>IF($O$16=0,0,$M$16*(Расчет!K1371/$O$16))</f>
        <v>0</v>
      </c>
      <c r="O1357" s="3">
        <f>IF(Расчет!P1371=0,Расчет!L1371,0)</f>
        <v>0</v>
      </c>
      <c r="P1357" s="12">
        <f t="shared" si="162"/>
        <v>0</v>
      </c>
      <c r="Q1357" s="3">
        <f>IF(Расчет!H1371='ФОРМУЛЫ!'!$B$5,'ФОРМУЛЫ!'!A1357,0)</f>
        <v>0</v>
      </c>
      <c r="R1357" s="3">
        <f>IF(Расчет!H1371='ФОРМУЛЫ!'!$B$4,'ФОРМУЛЫ!'!A1357,0)</f>
        <v>0</v>
      </c>
      <c r="S1357" s="3">
        <f>IF(Расчет!H1371='ФОРМУЛЫ!'!$B$6,'ФОРМУЛЫ!'!A1357,0)</f>
        <v>0</v>
      </c>
      <c r="T1357" s="5">
        <f>ROUND((IF(Расчет!R1371='ФОРМУЛЫ!'!$E$3,(A1357-A1357/1.18),IF(Расчет!R1371='ФОРМУЛЫ!'!$E$4,0,IF(Расчет!R1371='ФОРМУЛЫ!'!$E$5,(A1357-A1357/1.1),X))))*Расчет!E1371,2)</f>
        <v>0</v>
      </c>
      <c r="U1357" s="3">
        <f>ROUND((IF(Расчет!R1371='ФОРМУЛЫ!'!$E$3,(J1357-J1357/1.18),IF(Расчет!R1371='ФОРМУЛЫ!'!$E$4,0,IF(Расчет!R1371='ФОРМУЛЫ!'!$E$5,(J1357-J1357/1.1),X))))*Расчет!E1371,2)</f>
        <v>0</v>
      </c>
      <c r="V1357" s="3">
        <f>ROUND((J1357-J1357/1.18)*Расчет!E1371,2)</f>
        <v>0</v>
      </c>
      <c r="W1357" s="3">
        <f>ROUND(A1357*Расчет!E1371*0.21/365,2)</f>
        <v>0</v>
      </c>
      <c r="X1357" s="3">
        <f t="shared" si="163"/>
        <v>0</v>
      </c>
      <c r="Y1357" s="3">
        <f>IF(($Q$2-Расчет!X1371)&gt;0,($Q$2-Расчет!X1371),0)</f>
        <v>0</v>
      </c>
      <c r="Z1357" s="3">
        <f t="shared" si="164"/>
        <v>0</v>
      </c>
      <c r="AA1357" s="3">
        <f>IF(IF(Y1357&gt;0,$Q$3-$Q$2,$Q$3-Расчет!X1371)&gt;0,IF(Y1357&gt;0,$Q$3-$Q$2,$Q$3-Расчет!X1371),0)</f>
        <v>0</v>
      </c>
      <c r="AB1357" s="3">
        <f t="shared" si="165"/>
        <v>0</v>
      </c>
      <c r="AC1357" s="3">
        <f>IF(IF(AA1357&gt;0,$Q$4-$Q$3,$Q$4-Расчет!X1371)&gt;0,IF(AA1357&gt;0,$Q$4-$Q$3,$Q$4-Расчет!X1371),0)</f>
        <v>0</v>
      </c>
      <c r="AD1357" s="3">
        <f t="shared" si="166"/>
        <v>0</v>
      </c>
      <c r="AE1357" s="3">
        <f>IF(IF(AC1357&gt;0,$Q$5-$Q$4,$Q$5-Расчет!X1371)&gt;0,IF(AC1357&gt;0,$Q$5-$Q$4,$Q$5-Расчет!X1371),0)</f>
        <v>0</v>
      </c>
      <c r="AF1357" s="3">
        <f t="shared" si="167"/>
        <v>0</v>
      </c>
      <c r="AG1357" s="3">
        <f>IF(IF(AE1357&gt;0,$Q$6-$Q$5,$Q$6-Расчет!X1371)&gt;0,IF(AE1357&gt;0,$Q$6-$Q$5,$Q$6-Расчет!X1371),0)</f>
        <v>0</v>
      </c>
      <c r="AH1357" s="3">
        <f t="shared" si="168"/>
        <v>0</v>
      </c>
    </row>
    <row r="1358" spans="1:34" x14ac:dyDescent="0.25">
      <c r="A1358" s="3">
        <f>IF(Расчет!H1372='ФОРМУЛЫ!'!$B$4,Расчет!G1372*Расчет!$N$28,IF(Расчет!H1372='ФОРМУЛЫ!'!$B$5,Расчет!G1372,IF(Расчет!H1372='ФОРМУЛЫ!'!$B$6,Расчет!G1372*Расчет!$O$28,0)))</f>
        <v>0</v>
      </c>
      <c r="B1358" s="3">
        <f>A1358*Расчет!E1372</f>
        <v>0</v>
      </c>
      <c r="C1358" s="3">
        <f>IF(Расчет!J1372='ФОРМУЛЫ!'!$B$3,Расчет!G1372*Расчет!I1372/100,IF(Расчет!J1372='ФОРМУЛЫ!'!$B$4,Расчет!I1372*Расчет!$N$28,IF(Расчет!J1372='ФОРМУЛЫ!'!$B$5,Расчет!I1372,IF(Расчет!J1372='ФОРМУЛЫ!'!$B$6,Расчет!I1372*Расчет!$O$28,0))))</f>
        <v>0</v>
      </c>
      <c r="D1358" s="3">
        <f>C1358*Расчет!E1372</f>
        <v>0</v>
      </c>
      <c r="E1358" s="3">
        <f t="shared" si="161"/>
        <v>0</v>
      </c>
      <c r="F1358" s="3">
        <f>E1358*Расчет!E1372</f>
        <v>0</v>
      </c>
      <c r="G1358" s="3">
        <f>IF(Расчет!M1372="",'ФОРМУЛЫ!'!E1358*(100+Расчет!$M$28)/100,'ФОРМУЛЫ!'!E1358*(100+Расчет!M1372)/100)</f>
        <v>0</v>
      </c>
      <c r="H1358" s="7">
        <f>IF(Расчет!M1372="",ROUND(Расчет!K1372*(1+Расчет!$M$28/100),0),ROUND(Расчет!K1372*(1+Расчет!M1372/100),0))</f>
        <v>0</v>
      </c>
      <c r="I1358" s="7">
        <f>IF(Расчет!M1372="",(Расчет!$M$28+100)/100,(Расчет!M1372+100)/100)</f>
        <v>1.2</v>
      </c>
      <c r="J1358" s="5">
        <f>IF(Расчет!P1372="",IF($O$16=0,'ФОРМУЛЫ!'!H1358,ROUND(Расчет!K1372*'ФОРМУЛЫ!'!I1358+L1358,0)),Расчет!P1372)</f>
        <v>0</v>
      </c>
      <c r="K1358" s="5">
        <f>J1358*Расчет!E1372</f>
        <v>0</v>
      </c>
      <c r="L1358" s="3">
        <f>IF($O$16=0,0,$M$16*(Расчет!K1372/$O$16))</f>
        <v>0</v>
      </c>
      <c r="O1358" s="3">
        <f>IF(Расчет!P1372=0,Расчет!L1372,0)</f>
        <v>0</v>
      </c>
      <c r="P1358" s="12">
        <f t="shared" si="162"/>
        <v>0</v>
      </c>
      <c r="Q1358" s="3">
        <f>IF(Расчет!H1372='ФОРМУЛЫ!'!$B$5,'ФОРМУЛЫ!'!A1358,0)</f>
        <v>0</v>
      </c>
      <c r="R1358" s="3">
        <f>IF(Расчет!H1372='ФОРМУЛЫ!'!$B$4,'ФОРМУЛЫ!'!A1358,0)</f>
        <v>0</v>
      </c>
      <c r="S1358" s="3">
        <f>IF(Расчет!H1372='ФОРМУЛЫ!'!$B$6,'ФОРМУЛЫ!'!A1358,0)</f>
        <v>0</v>
      </c>
      <c r="T1358" s="5">
        <f>ROUND((IF(Расчет!R1372='ФОРМУЛЫ!'!$E$3,(A1358-A1358/1.18),IF(Расчет!R1372='ФОРМУЛЫ!'!$E$4,0,IF(Расчет!R1372='ФОРМУЛЫ!'!$E$5,(A1358-A1358/1.1),X))))*Расчет!E1372,2)</f>
        <v>0</v>
      </c>
      <c r="U1358" s="3">
        <f>ROUND((IF(Расчет!R1372='ФОРМУЛЫ!'!$E$3,(J1358-J1358/1.18),IF(Расчет!R1372='ФОРМУЛЫ!'!$E$4,0,IF(Расчет!R1372='ФОРМУЛЫ!'!$E$5,(J1358-J1358/1.1),X))))*Расчет!E1372,2)</f>
        <v>0</v>
      </c>
      <c r="V1358" s="3">
        <f>ROUND((J1358-J1358/1.18)*Расчет!E1372,2)</f>
        <v>0</v>
      </c>
      <c r="W1358" s="3">
        <f>ROUND(A1358*Расчет!E1372*0.21/365,2)</f>
        <v>0</v>
      </c>
      <c r="X1358" s="3">
        <f t="shared" si="163"/>
        <v>0</v>
      </c>
      <c r="Y1358" s="3">
        <f>IF(($Q$2-Расчет!X1372)&gt;0,($Q$2-Расчет!X1372),0)</f>
        <v>0</v>
      </c>
      <c r="Z1358" s="3">
        <f t="shared" si="164"/>
        <v>0</v>
      </c>
      <c r="AA1358" s="3">
        <f>IF(IF(Y1358&gt;0,$Q$3-$Q$2,$Q$3-Расчет!X1372)&gt;0,IF(Y1358&gt;0,$Q$3-$Q$2,$Q$3-Расчет!X1372),0)</f>
        <v>0</v>
      </c>
      <c r="AB1358" s="3">
        <f t="shared" si="165"/>
        <v>0</v>
      </c>
      <c r="AC1358" s="3">
        <f>IF(IF(AA1358&gt;0,$Q$4-$Q$3,$Q$4-Расчет!X1372)&gt;0,IF(AA1358&gt;0,$Q$4-$Q$3,$Q$4-Расчет!X1372),0)</f>
        <v>0</v>
      </c>
      <c r="AD1358" s="3">
        <f t="shared" si="166"/>
        <v>0</v>
      </c>
      <c r="AE1358" s="3">
        <f>IF(IF(AC1358&gt;0,$Q$5-$Q$4,$Q$5-Расчет!X1372)&gt;0,IF(AC1358&gt;0,$Q$5-$Q$4,$Q$5-Расчет!X1372),0)</f>
        <v>0</v>
      </c>
      <c r="AF1358" s="3">
        <f t="shared" si="167"/>
        <v>0</v>
      </c>
      <c r="AG1358" s="3">
        <f>IF(IF(AE1358&gt;0,$Q$6-$Q$5,$Q$6-Расчет!X1372)&gt;0,IF(AE1358&gt;0,$Q$6-$Q$5,$Q$6-Расчет!X1372),0)</f>
        <v>0</v>
      </c>
      <c r="AH1358" s="3">
        <f t="shared" si="168"/>
        <v>0</v>
      </c>
    </row>
    <row r="1359" spans="1:34" x14ac:dyDescent="0.25">
      <c r="A1359" s="3">
        <f>IF(Расчет!H1373='ФОРМУЛЫ!'!$B$4,Расчет!G1373*Расчет!$N$28,IF(Расчет!H1373='ФОРМУЛЫ!'!$B$5,Расчет!G1373,IF(Расчет!H1373='ФОРМУЛЫ!'!$B$6,Расчет!G1373*Расчет!$O$28,0)))</f>
        <v>0</v>
      </c>
      <c r="B1359" s="3">
        <f>A1359*Расчет!E1373</f>
        <v>0</v>
      </c>
      <c r="C1359" s="3">
        <f>IF(Расчет!J1373='ФОРМУЛЫ!'!$B$3,Расчет!G1373*Расчет!I1373/100,IF(Расчет!J1373='ФОРМУЛЫ!'!$B$4,Расчет!I1373*Расчет!$N$28,IF(Расчет!J1373='ФОРМУЛЫ!'!$B$5,Расчет!I1373,IF(Расчет!J1373='ФОРМУЛЫ!'!$B$6,Расчет!I1373*Расчет!$O$28,0))))</f>
        <v>0</v>
      </c>
      <c r="D1359" s="3">
        <f>C1359*Расчет!E1373</f>
        <v>0</v>
      </c>
      <c r="E1359" s="3">
        <f t="shared" si="161"/>
        <v>0</v>
      </c>
      <c r="F1359" s="3">
        <f>E1359*Расчет!E1373</f>
        <v>0</v>
      </c>
      <c r="G1359" s="3">
        <f>IF(Расчет!M1373="",'ФОРМУЛЫ!'!E1359*(100+Расчет!$M$28)/100,'ФОРМУЛЫ!'!E1359*(100+Расчет!M1373)/100)</f>
        <v>0</v>
      </c>
      <c r="H1359" s="7">
        <f>IF(Расчет!M1373="",ROUND(Расчет!K1373*(1+Расчет!$M$28/100),0),ROUND(Расчет!K1373*(1+Расчет!M1373/100),0))</f>
        <v>0</v>
      </c>
      <c r="I1359" s="7">
        <f>IF(Расчет!M1373="",(Расчет!$M$28+100)/100,(Расчет!M1373+100)/100)</f>
        <v>1.2</v>
      </c>
      <c r="J1359" s="5">
        <f>IF(Расчет!P1373="",IF($O$16=0,'ФОРМУЛЫ!'!H1359,ROUND(Расчет!K1373*'ФОРМУЛЫ!'!I1359+L1359,0)),Расчет!P1373)</f>
        <v>0</v>
      </c>
      <c r="K1359" s="5">
        <f>J1359*Расчет!E1373</f>
        <v>0</v>
      </c>
      <c r="L1359" s="3">
        <f>IF($O$16=0,0,$M$16*(Расчет!K1373/$O$16))</f>
        <v>0</v>
      </c>
      <c r="O1359" s="3">
        <f>IF(Расчет!P1373=0,Расчет!L1373,0)</f>
        <v>0</v>
      </c>
      <c r="P1359" s="12">
        <f t="shared" si="162"/>
        <v>0</v>
      </c>
      <c r="Q1359" s="3">
        <f>IF(Расчет!H1373='ФОРМУЛЫ!'!$B$5,'ФОРМУЛЫ!'!A1359,0)</f>
        <v>0</v>
      </c>
      <c r="R1359" s="3">
        <f>IF(Расчет!H1373='ФОРМУЛЫ!'!$B$4,'ФОРМУЛЫ!'!A1359,0)</f>
        <v>0</v>
      </c>
      <c r="S1359" s="3">
        <f>IF(Расчет!H1373='ФОРМУЛЫ!'!$B$6,'ФОРМУЛЫ!'!A1359,0)</f>
        <v>0</v>
      </c>
      <c r="T1359" s="5">
        <f>ROUND((IF(Расчет!R1373='ФОРМУЛЫ!'!$E$3,(A1359-A1359/1.18),IF(Расчет!R1373='ФОРМУЛЫ!'!$E$4,0,IF(Расчет!R1373='ФОРМУЛЫ!'!$E$5,(A1359-A1359/1.1),X))))*Расчет!E1373,2)</f>
        <v>0</v>
      </c>
      <c r="U1359" s="3">
        <f>ROUND((IF(Расчет!R1373='ФОРМУЛЫ!'!$E$3,(J1359-J1359/1.18),IF(Расчет!R1373='ФОРМУЛЫ!'!$E$4,0,IF(Расчет!R1373='ФОРМУЛЫ!'!$E$5,(J1359-J1359/1.1),X))))*Расчет!E1373,2)</f>
        <v>0</v>
      </c>
      <c r="V1359" s="3">
        <f>ROUND((J1359-J1359/1.18)*Расчет!E1373,2)</f>
        <v>0</v>
      </c>
      <c r="W1359" s="3">
        <f>ROUND(A1359*Расчет!E1373*0.21/365,2)</f>
        <v>0</v>
      </c>
      <c r="X1359" s="3">
        <f t="shared" si="163"/>
        <v>0</v>
      </c>
      <c r="Y1359" s="3">
        <f>IF(($Q$2-Расчет!X1373)&gt;0,($Q$2-Расчет!X1373),0)</f>
        <v>0</v>
      </c>
      <c r="Z1359" s="3">
        <f t="shared" si="164"/>
        <v>0</v>
      </c>
      <c r="AA1359" s="3">
        <f>IF(IF(Y1359&gt;0,$Q$3-$Q$2,$Q$3-Расчет!X1373)&gt;0,IF(Y1359&gt;0,$Q$3-$Q$2,$Q$3-Расчет!X1373),0)</f>
        <v>0</v>
      </c>
      <c r="AB1359" s="3">
        <f t="shared" si="165"/>
        <v>0</v>
      </c>
      <c r="AC1359" s="3">
        <f>IF(IF(AA1359&gt;0,$Q$4-$Q$3,$Q$4-Расчет!X1373)&gt;0,IF(AA1359&gt;0,$Q$4-$Q$3,$Q$4-Расчет!X1373),0)</f>
        <v>0</v>
      </c>
      <c r="AD1359" s="3">
        <f t="shared" si="166"/>
        <v>0</v>
      </c>
      <c r="AE1359" s="3">
        <f>IF(IF(AC1359&gt;0,$Q$5-$Q$4,$Q$5-Расчет!X1373)&gt;0,IF(AC1359&gt;0,$Q$5-$Q$4,$Q$5-Расчет!X1373),0)</f>
        <v>0</v>
      </c>
      <c r="AF1359" s="3">
        <f t="shared" si="167"/>
        <v>0</v>
      </c>
      <c r="AG1359" s="3">
        <f>IF(IF(AE1359&gt;0,$Q$6-$Q$5,$Q$6-Расчет!X1373)&gt;0,IF(AE1359&gt;0,$Q$6-$Q$5,$Q$6-Расчет!X1373),0)</f>
        <v>0</v>
      </c>
      <c r="AH1359" s="3">
        <f t="shared" si="168"/>
        <v>0</v>
      </c>
    </row>
    <row r="1360" spans="1:34" x14ac:dyDescent="0.25">
      <c r="A1360" s="3">
        <f>IF(Расчет!H1374='ФОРМУЛЫ!'!$B$4,Расчет!G1374*Расчет!$N$28,IF(Расчет!H1374='ФОРМУЛЫ!'!$B$5,Расчет!G1374,IF(Расчет!H1374='ФОРМУЛЫ!'!$B$6,Расчет!G1374*Расчет!$O$28,0)))</f>
        <v>0</v>
      </c>
      <c r="B1360" s="3">
        <f>A1360*Расчет!E1374</f>
        <v>0</v>
      </c>
      <c r="C1360" s="3">
        <f>IF(Расчет!J1374='ФОРМУЛЫ!'!$B$3,Расчет!G1374*Расчет!I1374/100,IF(Расчет!J1374='ФОРМУЛЫ!'!$B$4,Расчет!I1374*Расчет!$N$28,IF(Расчет!J1374='ФОРМУЛЫ!'!$B$5,Расчет!I1374,IF(Расчет!J1374='ФОРМУЛЫ!'!$B$6,Расчет!I1374*Расчет!$O$28,0))))</f>
        <v>0</v>
      </c>
      <c r="D1360" s="3">
        <f>C1360*Расчет!E1374</f>
        <v>0</v>
      </c>
      <c r="E1360" s="3">
        <f t="shared" si="161"/>
        <v>0</v>
      </c>
      <c r="F1360" s="3">
        <f>E1360*Расчет!E1374</f>
        <v>0</v>
      </c>
      <c r="G1360" s="3">
        <f>IF(Расчет!M1374="",'ФОРМУЛЫ!'!E1360*(100+Расчет!$M$28)/100,'ФОРМУЛЫ!'!E1360*(100+Расчет!M1374)/100)</f>
        <v>0</v>
      </c>
      <c r="H1360" s="7">
        <f>IF(Расчет!M1374="",ROUND(Расчет!K1374*(1+Расчет!$M$28/100),0),ROUND(Расчет!K1374*(1+Расчет!M1374/100),0))</f>
        <v>0</v>
      </c>
      <c r="I1360" s="7">
        <f>IF(Расчет!M1374="",(Расчет!$M$28+100)/100,(Расчет!M1374+100)/100)</f>
        <v>1.2</v>
      </c>
      <c r="J1360" s="5">
        <f>IF(Расчет!P1374="",IF($O$16=0,'ФОРМУЛЫ!'!H1360,ROUND(Расчет!K1374*'ФОРМУЛЫ!'!I1360+L1360,0)),Расчет!P1374)</f>
        <v>0</v>
      </c>
      <c r="K1360" s="5">
        <f>J1360*Расчет!E1374</f>
        <v>0</v>
      </c>
      <c r="L1360" s="3">
        <f>IF($O$16=0,0,$M$16*(Расчет!K1374/$O$16))</f>
        <v>0</v>
      </c>
      <c r="O1360" s="3">
        <f>IF(Расчет!P1374=0,Расчет!L1374,0)</f>
        <v>0</v>
      </c>
      <c r="P1360" s="12">
        <f t="shared" si="162"/>
        <v>0</v>
      </c>
      <c r="Q1360" s="3">
        <f>IF(Расчет!H1374='ФОРМУЛЫ!'!$B$5,'ФОРМУЛЫ!'!A1360,0)</f>
        <v>0</v>
      </c>
      <c r="R1360" s="3">
        <f>IF(Расчет!H1374='ФОРМУЛЫ!'!$B$4,'ФОРМУЛЫ!'!A1360,0)</f>
        <v>0</v>
      </c>
      <c r="S1360" s="3">
        <f>IF(Расчет!H1374='ФОРМУЛЫ!'!$B$6,'ФОРМУЛЫ!'!A1360,0)</f>
        <v>0</v>
      </c>
      <c r="T1360" s="5">
        <f>ROUND((IF(Расчет!R1374='ФОРМУЛЫ!'!$E$3,(A1360-A1360/1.18),IF(Расчет!R1374='ФОРМУЛЫ!'!$E$4,0,IF(Расчет!R1374='ФОРМУЛЫ!'!$E$5,(A1360-A1360/1.1),X))))*Расчет!E1374,2)</f>
        <v>0</v>
      </c>
      <c r="U1360" s="3">
        <f>ROUND((IF(Расчет!R1374='ФОРМУЛЫ!'!$E$3,(J1360-J1360/1.18),IF(Расчет!R1374='ФОРМУЛЫ!'!$E$4,0,IF(Расчет!R1374='ФОРМУЛЫ!'!$E$5,(J1360-J1360/1.1),X))))*Расчет!E1374,2)</f>
        <v>0</v>
      </c>
      <c r="V1360" s="3">
        <f>ROUND((J1360-J1360/1.18)*Расчет!E1374,2)</f>
        <v>0</v>
      </c>
      <c r="W1360" s="3">
        <f>ROUND(A1360*Расчет!E1374*0.21/365,2)</f>
        <v>0</v>
      </c>
      <c r="X1360" s="3">
        <f t="shared" si="163"/>
        <v>0</v>
      </c>
      <c r="Y1360" s="3">
        <f>IF(($Q$2-Расчет!X1374)&gt;0,($Q$2-Расчет!X1374),0)</f>
        <v>0</v>
      </c>
      <c r="Z1360" s="3">
        <f t="shared" si="164"/>
        <v>0</v>
      </c>
      <c r="AA1360" s="3">
        <f>IF(IF(Y1360&gt;0,$Q$3-$Q$2,$Q$3-Расчет!X1374)&gt;0,IF(Y1360&gt;0,$Q$3-$Q$2,$Q$3-Расчет!X1374),0)</f>
        <v>0</v>
      </c>
      <c r="AB1360" s="3">
        <f t="shared" si="165"/>
        <v>0</v>
      </c>
      <c r="AC1360" s="3">
        <f>IF(IF(AA1360&gt;0,$Q$4-$Q$3,$Q$4-Расчет!X1374)&gt;0,IF(AA1360&gt;0,$Q$4-$Q$3,$Q$4-Расчет!X1374),0)</f>
        <v>0</v>
      </c>
      <c r="AD1360" s="3">
        <f t="shared" si="166"/>
        <v>0</v>
      </c>
      <c r="AE1360" s="3">
        <f>IF(IF(AC1360&gt;0,$Q$5-$Q$4,$Q$5-Расчет!X1374)&gt;0,IF(AC1360&gt;0,$Q$5-$Q$4,$Q$5-Расчет!X1374),0)</f>
        <v>0</v>
      </c>
      <c r="AF1360" s="3">
        <f t="shared" si="167"/>
        <v>0</v>
      </c>
      <c r="AG1360" s="3">
        <f>IF(IF(AE1360&gt;0,$Q$6-$Q$5,$Q$6-Расчет!X1374)&gt;0,IF(AE1360&gt;0,$Q$6-$Q$5,$Q$6-Расчет!X1374),0)</f>
        <v>0</v>
      </c>
      <c r="AH1360" s="3">
        <f t="shared" si="168"/>
        <v>0</v>
      </c>
    </row>
    <row r="1361" spans="1:34" x14ac:dyDescent="0.25">
      <c r="A1361" s="3">
        <f>IF(Расчет!H1375='ФОРМУЛЫ!'!$B$4,Расчет!G1375*Расчет!$N$28,IF(Расчет!H1375='ФОРМУЛЫ!'!$B$5,Расчет!G1375,IF(Расчет!H1375='ФОРМУЛЫ!'!$B$6,Расчет!G1375*Расчет!$O$28,0)))</f>
        <v>0</v>
      </c>
      <c r="B1361" s="3">
        <f>A1361*Расчет!E1375</f>
        <v>0</v>
      </c>
      <c r="C1361" s="3">
        <f>IF(Расчет!J1375='ФОРМУЛЫ!'!$B$3,Расчет!G1375*Расчет!I1375/100,IF(Расчет!J1375='ФОРМУЛЫ!'!$B$4,Расчет!I1375*Расчет!$N$28,IF(Расчет!J1375='ФОРМУЛЫ!'!$B$5,Расчет!I1375,IF(Расчет!J1375='ФОРМУЛЫ!'!$B$6,Расчет!I1375*Расчет!$O$28,0))))</f>
        <v>0</v>
      </c>
      <c r="D1361" s="3">
        <f>C1361*Расчет!E1375</f>
        <v>0</v>
      </c>
      <c r="E1361" s="3">
        <f t="shared" ref="E1361:E1424" si="169">A1361-C1361</f>
        <v>0</v>
      </c>
      <c r="F1361" s="3">
        <f>E1361*Расчет!E1375</f>
        <v>0</v>
      </c>
      <c r="G1361" s="3">
        <f>IF(Расчет!M1375="",'ФОРМУЛЫ!'!E1361*(100+Расчет!$M$28)/100,'ФОРМУЛЫ!'!E1361*(100+Расчет!M1375)/100)</f>
        <v>0</v>
      </c>
      <c r="H1361" s="7">
        <f>IF(Расчет!M1375="",ROUND(Расчет!K1375*(1+Расчет!$M$28/100),0),ROUND(Расчет!K1375*(1+Расчет!M1375/100),0))</f>
        <v>0</v>
      </c>
      <c r="I1361" s="7">
        <f>IF(Расчет!M1375="",(Расчет!$M$28+100)/100,(Расчет!M1375+100)/100)</f>
        <v>1.2</v>
      </c>
      <c r="J1361" s="5">
        <f>IF(Расчет!P1375="",IF($O$16=0,'ФОРМУЛЫ!'!H1361,ROUND(Расчет!K1375*'ФОРМУЛЫ!'!I1361+L1361,0)),Расчет!P1375)</f>
        <v>0</v>
      </c>
      <c r="K1361" s="5">
        <f>J1361*Расчет!E1375</f>
        <v>0</v>
      </c>
      <c r="L1361" s="3">
        <f>IF($O$16=0,0,$M$16*(Расчет!K1375/$O$16))</f>
        <v>0</v>
      </c>
      <c r="O1361" s="3">
        <f>IF(Расчет!P1375=0,Расчет!L1375,0)</f>
        <v>0</v>
      </c>
      <c r="P1361" s="12">
        <f t="shared" si="162"/>
        <v>0</v>
      </c>
      <c r="Q1361" s="3">
        <f>IF(Расчет!H1375='ФОРМУЛЫ!'!$B$5,'ФОРМУЛЫ!'!A1361,0)</f>
        <v>0</v>
      </c>
      <c r="R1361" s="3">
        <f>IF(Расчет!H1375='ФОРМУЛЫ!'!$B$4,'ФОРМУЛЫ!'!A1361,0)</f>
        <v>0</v>
      </c>
      <c r="S1361" s="3">
        <f>IF(Расчет!H1375='ФОРМУЛЫ!'!$B$6,'ФОРМУЛЫ!'!A1361,0)</f>
        <v>0</v>
      </c>
      <c r="T1361" s="5">
        <f>ROUND((IF(Расчет!R1375='ФОРМУЛЫ!'!$E$3,(A1361-A1361/1.18),IF(Расчет!R1375='ФОРМУЛЫ!'!$E$4,0,IF(Расчет!R1375='ФОРМУЛЫ!'!$E$5,(A1361-A1361/1.1),X))))*Расчет!E1375,2)</f>
        <v>0</v>
      </c>
      <c r="U1361" s="3">
        <f>ROUND((IF(Расчет!R1375='ФОРМУЛЫ!'!$E$3,(J1361-J1361/1.18),IF(Расчет!R1375='ФОРМУЛЫ!'!$E$4,0,IF(Расчет!R1375='ФОРМУЛЫ!'!$E$5,(J1361-J1361/1.1),X))))*Расчет!E1375,2)</f>
        <v>0</v>
      </c>
      <c r="V1361" s="3">
        <f>ROUND((J1361-J1361/1.18)*Расчет!E1375,2)</f>
        <v>0</v>
      </c>
      <c r="W1361" s="3">
        <f>ROUND(A1361*Расчет!E1375*0.21/365,2)</f>
        <v>0</v>
      </c>
      <c r="X1361" s="3">
        <f t="shared" si="163"/>
        <v>0</v>
      </c>
      <c r="Y1361" s="3">
        <f>IF(($Q$2-Расчет!X1375)&gt;0,($Q$2-Расчет!X1375),0)</f>
        <v>0</v>
      </c>
      <c r="Z1361" s="3">
        <f t="shared" si="164"/>
        <v>0</v>
      </c>
      <c r="AA1361" s="3">
        <f>IF(IF(Y1361&gt;0,$Q$3-$Q$2,$Q$3-Расчет!X1375)&gt;0,IF(Y1361&gt;0,$Q$3-$Q$2,$Q$3-Расчет!X1375),0)</f>
        <v>0</v>
      </c>
      <c r="AB1361" s="3">
        <f t="shared" si="165"/>
        <v>0</v>
      </c>
      <c r="AC1361" s="3">
        <f>IF(IF(AA1361&gt;0,$Q$4-$Q$3,$Q$4-Расчет!X1375)&gt;0,IF(AA1361&gt;0,$Q$4-$Q$3,$Q$4-Расчет!X1375),0)</f>
        <v>0</v>
      </c>
      <c r="AD1361" s="3">
        <f t="shared" si="166"/>
        <v>0</v>
      </c>
      <c r="AE1361" s="3">
        <f>IF(IF(AC1361&gt;0,$Q$5-$Q$4,$Q$5-Расчет!X1375)&gt;0,IF(AC1361&gt;0,$Q$5-$Q$4,$Q$5-Расчет!X1375),0)</f>
        <v>0</v>
      </c>
      <c r="AF1361" s="3">
        <f t="shared" si="167"/>
        <v>0</v>
      </c>
      <c r="AG1361" s="3">
        <f>IF(IF(AE1361&gt;0,$Q$6-$Q$5,$Q$6-Расчет!X1375)&gt;0,IF(AE1361&gt;0,$Q$6-$Q$5,$Q$6-Расчет!X1375),0)</f>
        <v>0</v>
      </c>
      <c r="AH1361" s="3">
        <f t="shared" si="168"/>
        <v>0</v>
      </c>
    </row>
    <row r="1362" spans="1:34" x14ac:dyDescent="0.25">
      <c r="A1362" s="3">
        <f>IF(Расчет!H1376='ФОРМУЛЫ!'!$B$4,Расчет!G1376*Расчет!$N$28,IF(Расчет!H1376='ФОРМУЛЫ!'!$B$5,Расчет!G1376,IF(Расчет!H1376='ФОРМУЛЫ!'!$B$6,Расчет!G1376*Расчет!$O$28,0)))</f>
        <v>0</v>
      </c>
      <c r="B1362" s="3">
        <f>A1362*Расчет!E1376</f>
        <v>0</v>
      </c>
      <c r="C1362" s="3">
        <f>IF(Расчет!J1376='ФОРМУЛЫ!'!$B$3,Расчет!G1376*Расчет!I1376/100,IF(Расчет!J1376='ФОРМУЛЫ!'!$B$4,Расчет!I1376*Расчет!$N$28,IF(Расчет!J1376='ФОРМУЛЫ!'!$B$5,Расчет!I1376,IF(Расчет!J1376='ФОРМУЛЫ!'!$B$6,Расчет!I1376*Расчет!$O$28,0))))</f>
        <v>0</v>
      </c>
      <c r="D1362" s="3">
        <f>C1362*Расчет!E1376</f>
        <v>0</v>
      </c>
      <c r="E1362" s="3">
        <f t="shared" si="169"/>
        <v>0</v>
      </c>
      <c r="F1362" s="3">
        <f>E1362*Расчет!E1376</f>
        <v>0</v>
      </c>
      <c r="G1362" s="3">
        <f>IF(Расчет!M1376="",'ФОРМУЛЫ!'!E1362*(100+Расчет!$M$28)/100,'ФОРМУЛЫ!'!E1362*(100+Расчет!M1376)/100)</f>
        <v>0</v>
      </c>
      <c r="H1362" s="7">
        <f>IF(Расчет!M1376="",ROUND(Расчет!K1376*(1+Расчет!$M$28/100),0),ROUND(Расчет!K1376*(1+Расчет!M1376/100),0))</f>
        <v>0</v>
      </c>
      <c r="I1362" s="7">
        <f>IF(Расчет!M1376="",(Расчет!$M$28+100)/100,(Расчет!M1376+100)/100)</f>
        <v>1.2</v>
      </c>
      <c r="J1362" s="5">
        <f>IF(Расчет!P1376="",IF($O$16=0,'ФОРМУЛЫ!'!H1362,ROUND(Расчет!K1376*'ФОРМУЛЫ!'!I1362+L1362,0)),Расчет!P1376)</f>
        <v>0</v>
      </c>
      <c r="K1362" s="5">
        <f>J1362*Расчет!E1376</f>
        <v>0</v>
      </c>
      <c r="L1362" s="3">
        <f>IF($O$16=0,0,$M$16*(Расчет!K1376/$O$16))</f>
        <v>0</v>
      </c>
      <c r="O1362" s="3">
        <f>IF(Расчет!P1376=0,Расчет!L1376,0)</f>
        <v>0</v>
      </c>
      <c r="P1362" s="12">
        <f t="shared" ref="P1362:P1425" si="170">IF(E1362=0,0,(J1362-E1362)/J1362)</f>
        <v>0</v>
      </c>
      <c r="Q1362" s="3">
        <f>IF(Расчет!H1376='ФОРМУЛЫ!'!$B$5,'ФОРМУЛЫ!'!A1362,0)</f>
        <v>0</v>
      </c>
      <c r="R1362" s="3">
        <f>IF(Расчет!H1376='ФОРМУЛЫ!'!$B$4,'ФОРМУЛЫ!'!A1362,0)</f>
        <v>0</v>
      </c>
      <c r="S1362" s="3">
        <f>IF(Расчет!H1376='ФОРМУЛЫ!'!$B$6,'ФОРМУЛЫ!'!A1362,0)</f>
        <v>0</v>
      </c>
      <c r="T1362" s="5">
        <f>ROUND((IF(Расчет!R1376='ФОРМУЛЫ!'!$E$3,(A1362-A1362/1.18),IF(Расчет!R1376='ФОРМУЛЫ!'!$E$4,0,IF(Расчет!R1376='ФОРМУЛЫ!'!$E$5,(A1362-A1362/1.1),X))))*Расчет!E1376,2)</f>
        <v>0</v>
      </c>
      <c r="U1362" s="3">
        <f>ROUND((IF(Расчет!R1376='ФОРМУЛЫ!'!$E$3,(J1362-J1362/1.18),IF(Расчет!R1376='ФОРМУЛЫ!'!$E$4,0,IF(Расчет!R1376='ФОРМУЛЫ!'!$E$5,(J1362-J1362/1.1),X))))*Расчет!E1376,2)</f>
        <v>0</v>
      </c>
      <c r="V1362" s="3">
        <f>ROUND((J1362-J1362/1.18)*Расчет!E1376,2)</f>
        <v>0</v>
      </c>
      <c r="W1362" s="3">
        <f>ROUND(A1362*Расчет!E1376*0.21/365,2)</f>
        <v>0</v>
      </c>
      <c r="X1362" s="3">
        <f t="shared" ref="X1362:X1425" si="171">Z1362+AB1362+AD1362+AF1362+AH1362</f>
        <v>0</v>
      </c>
      <c r="Y1362" s="3">
        <f>IF(($Q$2-Расчет!X1376)&gt;0,($Q$2-Расчет!X1376),0)</f>
        <v>0</v>
      </c>
      <c r="Z1362" s="3">
        <f t="shared" ref="Z1362:Z1425" si="172">$W1362*Y1362</f>
        <v>0</v>
      </c>
      <c r="AA1362" s="3">
        <f>IF(IF(Y1362&gt;0,$Q$3-$Q$2,$Q$3-Расчет!X1376)&gt;0,IF(Y1362&gt;0,$Q$3-$Q$2,$Q$3-Расчет!X1376),0)</f>
        <v>0</v>
      </c>
      <c r="AB1362" s="3">
        <f t="shared" ref="AB1362:AB1425" si="173">$W1362*AA1362</f>
        <v>0</v>
      </c>
      <c r="AC1362" s="3">
        <f>IF(IF(AA1362&gt;0,$Q$4-$Q$3,$Q$4-Расчет!X1376)&gt;0,IF(AA1362&gt;0,$Q$4-$Q$3,$Q$4-Расчет!X1376),0)</f>
        <v>0</v>
      </c>
      <c r="AD1362" s="3">
        <f t="shared" ref="AD1362:AD1425" si="174">$W1362*AC1362</f>
        <v>0</v>
      </c>
      <c r="AE1362" s="3">
        <f>IF(IF(AC1362&gt;0,$Q$5-$Q$4,$Q$5-Расчет!X1376)&gt;0,IF(AC1362&gt;0,$Q$5-$Q$4,$Q$5-Расчет!X1376),0)</f>
        <v>0</v>
      </c>
      <c r="AF1362" s="3">
        <f t="shared" ref="AF1362:AF1425" si="175">$W1362*AE1362</f>
        <v>0</v>
      </c>
      <c r="AG1362" s="3">
        <f>IF(IF(AE1362&gt;0,$Q$6-$Q$5,$Q$6-Расчет!X1376)&gt;0,IF(AE1362&gt;0,$Q$6-$Q$5,$Q$6-Расчет!X1376),0)</f>
        <v>0</v>
      </c>
      <c r="AH1362" s="3">
        <f t="shared" ref="AH1362:AH1425" si="176">$W1362*AG1362</f>
        <v>0</v>
      </c>
    </row>
    <row r="1363" spans="1:34" x14ac:dyDescent="0.25">
      <c r="A1363" s="3">
        <f>IF(Расчет!H1377='ФОРМУЛЫ!'!$B$4,Расчет!G1377*Расчет!$N$28,IF(Расчет!H1377='ФОРМУЛЫ!'!$B$5,Расчет!G1377,IF(Расчет!H1377='ФОРМУЛЫ!'!$B$6,Расчет!G1377*Расчет!$O$28,0)))</f>
        <v>0</v>
      </c>
      <c r="B1363" s="3">
        <f>A1363*Расчет!E1377</f>
        <v>0</v>
      </c>
      <c r="C1363" s="3">
        <f>IF(Расчет!J1377='ФОРМУЛЫ!'!$B$3,Расчет!G1377*Расчет!I1377/100,IF(Расчет!J1377='ФОРМУЛЫ!'!$B$4,Расчет!I1377*Расчет!$N$28,IF(Расчет!J1377='ФОРМУЛЫ!'!$B$5,Расчет!I1377,IF(Расчет!J1377='ФОРМУЛЫ!'!$B$6,Расчет!I1377*Расчет!$O$28,0))))</f>
        <v>0</v>
      </c>
      <c r="D1363" s="3">
        <f>C1363*Расчет!E1377</f>
        <v>0</v>
      </c>
      <c r="E1363" s="3">
        <f t="shared" si="169"/>
        <v>0</v>
      </c>
      <c r="F1363" s="3">
        <f>E1363*Расчет!E1377</f>
        <v>0</v>
      </c>
      <c r="G1363" s="3">
        <f>IF(Расчет!M1377="",'ФОРМУЛЫ!'!E1363*(100+Расчет!$M$28)/100,'ФОРМУЛЫ!'!E1363*(100+Расчет!M1377)/100)</f>
        <v>0</v>
      </c>
      <c r="H1363" s="7">
        <f>IF(Расчет!M1377="",ROUND(Расчет!K1377*(1+Расчет!$M$28/100),0),ROUND(Расчет!K1377*(1+Расчет!M1377/100),0))</f>
        <v>0</v>
      </c>
      <c r="I1363" s="7">
        <f>IF(Расчет!M1377="",(Расчет!$M$28+100)/100,(Расчет!M1377+100)/100)</f>
        <v>1.2</v>
      </c>
      <c r="J1363" s="5">
        <f>IF(Расчет!P1377="",IF($O$16=0,'ФОРМУЛЫ!'!H1363,ROUND(Расчет!K1377*'ФОРМУЛЫ!'!I1363+L1363,0)),Расчет!P1377)</f>
        <v>0</v>
      </c>
      <c r="K1363" s="5">
        <f>J1363*Расчет!E1377</f>
        <v>0</v>
      </c>
      <c r="L1363" s="3">
        <f>IF($O$16=0,0,$M$16*(Расчет!K1377/$O$16))</f>
        <v>0</v>
      </c>
      <c r="O1363" s="3">
        <f>IF(Расчет!P1377=0,Расчет!L1377,0)</f>
        <v>0</v>
      </c>
      <c r="P1363" s="12">
        <f t="shared" si="170"/>
        <v>0</v>
      </c>
      <c r="Q1363" s="3">
        <f>IF(Расчет!H1377='ФОРМУЛЫ!'!$B$5,'ФОРМУЛЫ!'!A1363,0)</f>
        <v>0</v>
      </c>
      <c r="R1363" s="3">
        <f>IF(Расчет!H1377='ФОРМУЛЫ!'!$B$4,'ФОРМУЛЫ!'!A1363,0)</f>
        <v>0</v>
      </c>
      <c r="S1363" s="3">
        <f>IF(Расчет!H1377='ФОРМУЛЫ!'!$B$6,'ФОРМУЛЫ!'!A1363,0)</f>
        <v>0</v>
      </c>
      <c r="T1363" s="5">
        <f>ROUND((IF(Расчет!R1377='ФОРМУЛЫ!'!$E$3,(A1363-A1363/1.18),IF(Расчет!R1377='ФОРМУЛЫ!'!$E$4,0,IF(Расчет!R1377='ФОРМУЛЫ!'!$E$5,(A1363-A1363/1.1),X))))*Расчет!E1377,2)</f>
        <v>0</v>
      </c>
      <c r="U1363" s="3">
        <f>ROUND((IF(Расчет!R1377='ФОРМУЛЫ!'!$E$3,(J1363-J1363/1.18),IF(Расчет!R1377='ФОРМУЛЫ!'!$E$4,0,IF(Расчет!R1377='ФОРМУЛЫ!'!$E$5,(J1363-J1363/1.1),X))))*Расчет!E1377,2)</f>
        <v>0</v>
      </c>
      <c r="V1363" s="3">
        <f>ROUND((J1363-J1363/1.18)*Расчет!E1377,2)</f>
        <v>0</v>
      </c>
      <c r="W1363" s="3">
        <f>ROUND(A1363*Расчет!E1377*0.21/365,2)</f>
        <v>0</v>
      </c>
      <c r="X1363" s="3">
        <f t="shared" si="171"/>
        <v>0</v>
      </c>
      <c r="Y1363" s="3">
        <f>IF(($Q$2-Расчет!X1377)&gt;0,($Q$2-Расчет!X1377),0)</f>
        <v>0</v>
      </c>
      <c r="Z1363" s="3">
        <f t="shared" si="172"/>
        <v>0</v>
      </c>
      <c r="AA1363" s="3">
        <f>IF(IF(Y1363&gt;0,$Q$3-$Q$2,$Q$3-Расчет!X1377)&gt;0,IF(Y1363&gt;0,$Q$3-$Q$2,$Q$3-Расчет!X1377),0)</f>
        <v>0</v>
      </c>
      <c r="AB1363" s="3">
        <f t="shared" si="173"/>
        <v>0</v>
      </c>
      <c r="AC1363" s="3">
        <f>IF(IF(AA1363&gt;0,$Q$4-$Q$3,$Q$4-Расчет!X1377)&gt;0,IF(AA1363&gt;0,$Q$4-$Q$3,$Q$4-Расчет!X1377),0)</f>
        <v>0</v>
      </c>
      <c r="AD1363" s="3">
        <f t="shared" si="174"/>
        <v>0</v>
      </c>
      <c r="AE1363" s="3">
        <f>IF(IF(AC1363&gt;0,$Q$5-$Q$4,$Q$5-Расчет!X1377)&gt;0,IF(AC1363&gt;0,$Q$5-$Q$4,$Q$5-Расчет!X1377),0)</f>
        <v>0</v>
      </c>
      <c r="AF1363" s="3">
        <f t="shared" si="175"/>
        <v>0</v>
      </c>
      <c r="AG1363" s="3">
        <f>IF(IF(AE1363&gt;0,$Q$6-$Q$5,$Q$6-Расчет!X1377)&gt;0,IF(AE1363&gt;0,$Q$6-$Q$5,$Q$6-Расчет!X1377),0)</f>
        <v>0</v>
      </c>
      <c r="AH1363" s="3">
        <f t="shared" si="176"/>
        <v>0</v>
      </c>
    </row>
    <row r="1364" spans="1:34" x14ac:dyDescent="0.25">
      <c r="A1364" s="3">
        <f>IF(Расчет!H1378='ФОРМУЛЫ!'!$B$4,Расчет!G1378*Расчет!$N$28,IF(Расчет!H1378='ФОРМУЛЫ!'!$B$5,Расчет!G1378,IF(Расчет!H1378='ФОРМУЛЫ!'!$B$6,Расчет!G1378*Расчет!$O$28,0)))</f>
        <v>0</v>
      </c>
      <c r="B1364" s="3">
        <f>A1364*Расчет!E1378</f>
        <v>0</v>
      </c>
      <c r="C1364" s="3">
        <f>IF(Расчет!J1378='ФОРМУЛЫ!'!$B$3,Расчет!G1378*Расчет!I1378/100,IF(Расчет!J1378='ФОРМУЛЫ!'!$B$4,Расчет!I1378*Расчет!$N$28,IF(Расчет!J1378='ФОРМУЛЫ!'!$B$5,Расчет!I1378,IF(Расчет!J1378='ФОРМУЛЫ!'!$B$6,Расчет!I1378*Расчет!$O$28,0))))</f>
        <v>0</v>
      </c>
      <c r="D1364" s="3">
        <f>C1364*Расчет!E1378</f>
        <v>0</v>
      </c>
      <c r="E1364" s="3">
        <f t="shared" si="169"/>
        <v>0</v>
      </c>
      <c r="F1364" s="3">
        <f>E1364*Расчет!E1378</f>
        <v>0</v>
      </c>
      <c r="G1364" s="3">
        <f>IF(Расчет!M1378="",'ФОРМУЛЫ!'!E1364*(100+Расчет!$M$28)/100,'ФОРМУЛЫ!'!E1364*(100+Расчет!M1378)/100)</f>
        <v>0</v>
      </c>
      <c r="H1364" s="7">
        <f>IF(Расчет!M1378="",ROUND(Расчет!K1378*(1+Расчет!$M$28/100),0),ROUND(Расчет!K1378*(1+Расчет!M1378/100),0))</f>
        <v>0</v>
      </c>
      <c r="I1364" s="7">
        <f>IF(Расчет!M1378="",(Расчет!$M$28+100)/100,(Расчет!M1378+100)/100)</f>
        <v>1.2</v>
      </c>
      <c r="J1364" s="5">
        <f>IF(Расчет!P1378="",IF($O$16=0,'ФОРМУЛЫ!'!H1364,ROUND(Расчет!K1378*'ФОРМУЛЫ!'!I1364+L1364,0)),Расчет!P1378)</f>
        <v>0</v>
      </c>
      <c r="K1364" s="5">
        <f>J1364*Расчет!E1378</f>
        <v>0</v>
      </c>
      <c r="L1364" s="3">
        <f>IF($O$16=0,0,$M$16*(Расчет!K1378/$O$16))</f>
        <v>0</v>
      </c>
      <c r="O1364" s="3">
        <f>IF(Расчет!P1378=0,Расчет!L1378,0)</f>
        <v>0</v>
      </c>
      <c r="P1364" s="12">
        <f t="shared" si="170"/>
        <v>0</v>
      </c>
      <c r="Q1364" s="3">
        <f>IF(Расчет!H1378='ФОРМУЛЫ!'!$B$5,'ФОРМУЛЫ!'!A1364,0)</f>
        <v>0</v>
      </c>
      <c r="R1364" s="3">
        <f>IF(Расчет!H1378='ФОРМУЛЫ!'!$B$4,'ФОРМУЛЫ!'!A1364,0)</f>
        <v>0</v>
      </c>
      <c r="S1364" s="3">
        <f>IF(Расчет!H1378='ФОРМУЛЫ!'!$B$6,'ФОРМУЛЫ!'!A1364,0)</f>
        <v>0</v>
      </c>
      <c r="T1364" s="5">
        <f>ROUND((IF(Расчет!R1378='ФОРМУЛЫ!'!$E$3,(A1364-A1364/1.18),IF(Расчет!R1378='ФОРМУЛЫ!'!$E$4,0,IF(Расчет!R1378='ФОРМУЛЫ!'!$E$5,(A1364-A1364/1.1),X))))*Расчет!E1378,2)</f>
        <v>0</v>
      </c>
      <c r="U1364" s="3">
        <f>ROUND((IF(Расчет!R1378='ФОРМУЛЫ!'!$E$3,(J1364-J1364/1.18),IF(Расчет!R1378='ФОРМУЛЫ!'!$E$4,0,IF(Расчет!R1378='ФОРМУЛЫ!'!$E$5,(J1364-J1364/1.1),X))))*Расчет!E1378,2)</f>
        <v>0</v>
      </c>
      <c r="V1364" s="3">
        <f>ROUND((J1364-J1364/1.18)*Расчет!E1378,2)</f>
        <v>0</v>
      </c>
      <c r="W1364" s="3">
        <f>ROUND(A1364*Расчет!E1378*0.21/365,2)</f>
        <v>0</v>
      </c>
      <c r="X1364" s="3">
        <f t="shared" si="171"/>
        <v>0</v>
      </c>
      <c r="Y1364" s="3">
        <f>IF(($Q$2-Расчет!X1378)&gt;0,($Q$2-Расчет!X1378),0)</f>
        <v>0</v>
      </c>
      <c r="Z1364" s="3">
        <f t="shared" si="172"/>
        <v>0</v>
      </c>
      <c r="AA1364" s="3">
        <f>IF(IF(Y1364&gt;0,$Q$3-$Q$2,$Q$3-Расчет!X1378)&gt;0,IF(Y1364&gt;0,$Q$3-$Q$2,$Q$3-Расчет!X1378),0)</f>
        <v>0</v>
      </c>
      <c r="AB1364" s="3">
        <f t="shared" si="173"/>
        <v>0</v>
      </c>
      <c r="AC1364" s="3">
        <f>IF(IF(AA1364&gt;0,$Q$4-$Q$3,$Q$4-Расчет!X1378)&gt;0,IF(AA1364&gt;0,$Q$4-$Q$3,$Q$4-Расчет!X1378),0)</f>
        <v>0</v>
      </c>
      <c r="AD1364" s="3">
        <f t="shared" si="174"/>
        <v>0</v>
      </c>
      <c r="AE1364" s="3">
        <f>IF(IF(AC1364&gt;0,$Q$5-$Q$4,$Q$5-Расчет!X1378)&gt;0,IF(AC1364&gt;0,$Q$5-$Q$4,$Q$5-Расчет!X1378),0)</f>
        <v>0</v>
      </c>
      <c r="AF1364" s="3">
        <f t="shared" si="175"/>
        <v>0</v>
      </c>
      <c r="AG1364" s="3">
        <f>IF(IF(AE1364&gt;0,$Q$6-$Q$5,$Q$6-Расчет!X1378)&gt;0,IF(AE1364&gt;0,$Q$6-$Q$5,$Q$6-Расчет!X1378),0)</f>
        <v>0</v>
      </c>
      <c r="AH1364" s="3">
        <f t="shared" si="176"/>
        <v>0</v>
      </c>
    </row>
    <row r="1365" spans="1:34" x14ac:dyDescent="0.25">
      <c r="A1365" s="3">
        <f>IF(Расчет!H1379='ФОРМУЛЫ!'!$B$4,Расчет!G1379*Расчет!$N$28,IF(Расчет!H1379='ФОРМУЛЫ!'!$B$5,Расчет!G1379,IF(Расчет!H1379='ФОРМУЛЫ!'!$B$6,Расчет!G1379*Расчет!$O$28,0)))</f>
        <v>0</v>
      </c>
      <c r="B1365" s="3">
        <f>A1365*Расчет!E1379</f>
        <v>0</v>
      </c>
      <c r="C1365" s="3">
        <f>IF(Расчет!J1379='ФОРМУЛЫ!'!$B$3,Расчет!G1379*Расчет!I1379/100,IF(Расчет!J1379='ФОРМУЛЫ!'!$B$4,Расчет!I1379*Расчет!$N$28,IF(Расчет!J1379='ФОРМУЛЫ!'!$B$5,Расчет!I1379,IF(Расчет!J1379='ФОРМУЛЫ!'!$B$6,Расчет!I1379*Расчет!$O$28,0))))</f>
        <v>0</v>
      </c>
      <c r="D1365" s="3">
        <f>C1365*Расчет!E1379</f>
        <v>0</v>
      </c>
      <c r="E1365" s="3">
        <f t="shared" si="169"/>
        <v>0</v>
      </c>
      <c r="F1365" s="3">
        <f>E1365*Расчет!E1379</f>
        <v>0</v>
      </c>
      <c r="G1365" s="3">
        <f>IF(Расчет!M1379="",'ФОРМУЛЫ!'!E1365*(100+Расчет!$M$28)/100,'ФОРМУЛЫ!'!E1365*(100+Расчет!M1379)/100)</f>
        <v>0</v>
      </c>
      <c r="H1365" s="7">
        <f>IF(Расчет!M1379="",ROUND(Расчет!K1379*(1+Расчет!$M$28/100),0),ROUND(Расчет!K1379*(1+Расчет!M1379/100),0))</f>
        <v>0</v>
      </c>
      <c r="I1365" s="7">
        <f>IF(Расчет!M1379="",(Расчет!$M$28+100)/100,(Расчет!M1379+100)/100)</f>
        <v>1.2</v>
      </c>
      <c r="J1365" s="5">
        <f>IF(Расчет!P1379="",IF($O$16=0,'ФОРМУЛЫ!'!H1365,ROUND(Расчет!K1379*'ФОРМУЛЫ!'!I1365+L1365,0)),Расчет!P1379)</f>
        <v>0</v>
      </c>
      <c r="K1365" s="5">
        <f>J1365*Расчет!E1379</f>
        <v>0</v>
      </c>
      <c r="L1365" s="3">
        <f>IF($O$16=0,0,$M$16*(Расчет!K1379/$O$16))</f>
        <v>0</v>
      </c>
      <c r="O1365" s="3">
        <f>IF(Расчет!P1379=0,Расчет!L1379,0)</f>
        <v>0</v>
      </c>
      <c r="P1365" s="12">
        <f t="shared" si="170"/>
        <v>0</v>
      </c>
      <c r="Q1365" s="3">
        <f>IF(Расчет!H1379='ФОРМУЛЫ!'!$B$5,'ФОРМУЛЫ!'!A1365,0)</f>
        <v>0</v>
      </c>
      <c r="R1365" s="3">
        <f>IF(Расчет!H1379='ФОРМУЛЫ!'!$B$4,'ФОРМУЛЫ!'!A1365,0)</f>
        <v>0</v>
      </c>
      <c r="S1365" s="3">
        <f>IF(Расчет!H1379='ФОРМУЛЫ!'!$B$6,'ФОРМУЛЫ!'!A1365,0)</f>
        <v>0</v>
      </c>
      <c r="T1365" s="5">
        <f>ROUND((IF(Расчет!R1379='ФОРМУЛЫ!'!$E$3,(A1365-A1365/1.18),IF(Расчет!R1379='ФОРМУЛЫ!'!$E$4,0,IF(Расчет!R1379='ФОРМУЛЫ!'!$E$5,(A1365-A1365/1.1),X))))*Расчет!E1379,2)</f>
        <v>0</v>
      </c>
      <c r="U1365" s="3">
        <f>ROUND((IF(Расчет!R1379='ФОРМУЛЫ!'!$E$3,(J1365-J1365/1.18),IF(Расчет!R1379='ФОРМУЛЫ!'!$E$4,0,IF(Расчет!R1379='ФОРМУЛЫ!'!$E$5,(J1365-J1365/1.1),X))))*Расчет!E1379,2)</f>
        <v>0</v>
      </c>
      <c r="V1365" s="3">
        <f>ROUND((J1365-J1365/1.18)*Расчет!E1379,2)</f>
        <v>0</v>
      </c>
      <c r="W1365" s="3">
        <f>ROUND(A1365*Расчет!E1379*0.21/365,2)</f>
        <v>0</v>
      </c>
      <c r="X1365" s="3">
        <f t="shared" si="171"/>
        <v>0</v>
      </c>
      <c r="Y1365" s="3">
        <f>IF(($Q$2-Расчет!X1379)&gt;0,($Q$2-Расчет!X1379),0)</f>
        <v>0</v>
      </c>
      <c r="Z1365" s="3">
        <f t="shared" si="172"/>
        <v>0</v>
      </c>
      <c r="AA1365" s="3">
        <f>IF(IF(Y1365&gt;0,$Q$3-$Q$2,$Q$3-Расчет!X1379)&gt;0,IF(Y1365&gt;0,$Q$3-$Q$2,$Q$3-Расчет!X1379),0)</f>
        <v>0</v>
      </c>
      <c r="AB1365" s="3">
        <f t="shared" si="173"/>
        <v>0</v>
      </c>
      <c r="AC1365" s="3">
        <f>IF(IF(AA1365&gt;0,$Q$4-$Q$3,$Q$4-Расчет!X1379)&gt;0,IF(AA1365&gt;0,$Q$4-$Q$3,$Q$4-Расчет!X1379),0)</f>
        <v>0</v>
      </c>
      <c r="AD1365" s="3">
        <f t="shared" si="174"/>
        <v>0</v>
      </c>
      <c r="AE1365" s="3">
        <f>IF(IF(AC1365&gt;0,$Q$5-$Q$4,$Q$5-Расчет!X1379)&gt;0,IF(AC1365&gt;0,$Q$5-$Q$4,$Q$5-Расчет!X1379),0)</f>
        <v>0</v>
      </c>
      <c r="AF1365" s="3">
        <f t="shared" si="175"/>
        <v>0</v>
      </c>
      <c r="AG1365" s="3">
        <f>IF(IF(AE1365&gt;0,$Q$6-$Q$5,$Q$6-Расчет!X1379)&gt;0,IF(AE1365&gt;0,$Q$6-$Q$5,$Q$6-Расчет!X1379),0)</f>
        <v>0</v>
      </c>
      <c r="AH1365" s="3">
        <f t="shared" si="176"/>
        <v>0</v>
      </c>
    </row>
    <row r="1366" spans="1:34" x14ac:dyDescent="0.25">
      <c r="A1366" s="3">
        <f>IF(Расчет!H1380='ФОРМУЛЫ!'!$B$4,Расчет!G1380*Расчет!$N$28,IF(Расчет!H1380='ФОРМУЛЫ!'!$B$5,Расчет!G1380,IF(Расчет!H1380='ФОРМУЛЫ!'!$B$6,Расчет!G1380*Расчет!$O$28,0)))</f>
        <v>0</v>
      </c>
      <c r="B1366" s="3">
        <f>A1366*Расчет!E1380</f>
        <v>0</v>
      </c>
      <c r="C1366" s="3">
        <f>IF(Расчет!J1380='ФОРМУЛЫ!'!$B$3,Расчет!G1380*Расчет!I1380/100,IF(Расчет!J1380='ФОРМУЛЫ!'!$B$4,Расчет!I1380*Расчет!$N$28,IF(Расчет!J1380='ФОРМУЛЫ!'!$B$5,Расчет!I1380,IF(Расчет!J1380='ФОРМУЛЫ!'!$B$6,Расчет!I1380*Расчет!$O$28,0))))</f>
        <v>0</v>
      </c>
      <c r="D1366" s="3">
        <f>C1366*Расчет!E1380</f>
        <v>0</v>
      </c>
      <c r="E1366" s="3">
        <f t="shared" si="169"/>
        <v>0</v>
      </c>
      <c r="F1366" s="3">
        <f>E1366*Расчет!E1380</f>
        <v>0</v>
      </c>
      <c r="G1366" s="3">
        <f>IF(Расчет!M1380="",'ФОРМУЛЫ!'!E1366*(100+Расчет!$M$28)/100,'ФОРМУЛЫ!'!E1366*(100+Расчет!M1380)/100)</f>
        <v>0</v>
      </c>
      <c r="H1366" s="7">
        <f>IF(Расчет!M1380="",ROUND(Расчет!K1380*(1+Расчет!$M$28/100),0),ROUND(Расчет!K1380*(1+Расчет!M1380/100),0))</f>
        <v>0</v>
      </c>
      <c r="I1366" s="7">
        <f>IF(Расчет!M1380="",(Расчет!$M$28+100)/100,(Расчет!M1380+100)/100)</f>
        <v>1.2</v>
      </c>
      <c r="J1366" s="5">
        <f>IF(Расчет!P1380="",IF($O$16=0,'ФОРМУЛЫ!'!H1366,ROUND(Расчет!K1380*'ФОРМУЛЫ!'!I1366+L1366,0)),Расчет!P1380)</f>
        <v>0</v>
      </c>
      <c r="K1366" s="5">
        <f>J1366*Расчет!E1380</f>
        <v>0</v>
      </c>
      <c r="L1366" s="3">
        <f>IF($O$16=0,0,$M$16*(Расчет!K1380/$O$16))</f>
        <v>0</v>
      </c>
      <c r="O1366" s="3">
        <f>IF(Расчет!P1380=0,Расчет!L1380,0)</f>
        <v>0</v>
      </c>
      <c r="P1366" s="12">
        <f t="shared" si="170"/>
        <v>0</v>
      </c>
      <c r="Q1366" s="3">
        <f>IF(Расчет!H1380='ФОРМУЛЫ!'!$B$5,'ФОРМУЛЫ!'!A1366,0)</f>
        <v>0</v>
      </c>
      <c r="R1366" s="3">
        <f>IF(Расчет!H1380='ФОРМУЛЫ!'!$B$4,'ФОРМУЛЫ!'!A1366,0)</f>
        <v>0</v>
      </c>
      <c r="S1366" s="3">
        <f>IF(Расчет!H1380='ФОРМУЛЫ!'!$B$6,'ФОРМУЛЫ!'!A1366,0)</f>
        <v>0</v>
      </c>
      <c r="T1366" s="5">
        <f>ROUND((IF(Расчет!R1380='ФОРМУЛЫ!'!$E$3,(A1366-A1366/1.18),IF(Расчет!R1380='ФОРМУЛЫ!'!$E$4,0,IF(Расчет!R1380='ФОРМУЛЫ!'!$E$5,(A1366-A1366/1.1),X))))*Расчет!E1380,2)</f>
        <v>0</v>
      </c>
      <c r="U1366" s="3">
        <f>ROUND((IF(Расчет!R1380='ФОРМУЛЫ!'!$E$3,(J1366-J1366/1.18),IF(Расчет!R1380='ФОРМУЛЫ!'!$E$4,0,IF(Расчет!R1380='ФОРМУЛЫ!'!$E$5,(J1366-J1366/1.1),X))))*Расчет!E1380,2)</f>
        <v>0</v>
      </c>
      <c r="V1366" s="3">
        <f>ROUND((J1366-J1366/1.18)*Расчет!E1380,2)</f>
        <v>0</v>
      </c>
      <c r="W1366" s="3">
        <f>ROUND(A1366*Расчет!E1380*0.21/365,2)</f>
        <v>0</v>
      </c>
      <c r="X1366" s="3">
        <f t="shared" si="171"/>
        <v>0</v>
      </c>
      <c r="Y1366" s="3">
        <f>IF(($Q$2-Расчет!X1380)&gt;0,($Q$2-Расчет!X1380),0)</f>
        <v>0</v>
      </c>
      <c r="Z1366" s="3">
        <f t="shared" si="172"/>
        <v>0</v>
      </c>
      <c r="AA1366" s="3">
        <f>IF(IF(Y1366&gt;0,$Q$3-$Q$2,$Q$3-Расчет!X1380)&gt;0,IF(Y1366&gt;0,$Q$3-$Q$2,$Q$3-Расчет!X1380),0)</f>
        <v>0</v>
      </c>
      <c r="AB1366" s="3">
        <f t="shared" si="173"/>
        <v>0</v>
      </c>
      <c r="AC1366" s="3">
        <f>IF(IF(AA1366&gt;0,$Q$4-$Q$3,$Q$4-Расчет!X1380)&gt;0,IF(AA1366&gt;0,$Q$4-$Q$3,$Q$4-Расчет!X1380),0)</f>
        <v>0</v>
      </c>
      <c r="AD1366" s="3">
        <f t="shared" si="174"/>
        <v>0</v>
      </c>
      <c r="AE1366" s="3">
        <f>IF(IF(AC1366&gt;0,$Q$5-$Q$4,$Q$5-Расчет!X1380)&gt;0,IF(AC1366&gt;0,$Q$5-$Q$4,$Q$5-Расчет!X1380),0)</f>
        <v>0</v>
      </c>
      <c r="AF1366" s="3">
        <f t="shared" si="175"/>
        <v>0</v>
      </c>
      <c r="AG1366" s="3">
        <f>IF(IF(AE1366&gt;0,$Q$6-$Q$5,$Q$6-Расчет!X1380)&gt;0,IF(AE1366&gt;0,$Q$6-$Q$5,$Q$6-Расчет!X1380),0)</f>
        <v>0</v>
      </c>
      <c r="AH1366" s="3">
        <f t="shared" si="176"/>
        <v>0</v>
      </c>
    </row>
    <row r="1367" spans="1:34" x14ac:dyDescent="0.25">
      <c r="A1367" s="3">
        <f>IF(Расчет!H1381='ФОРМУЛЫ!'!$B$4,Расчет!G1381*Расчет!$N$28,IF(Расчет!H1381='ФОРМУЛЫ!'!$B$5,Расчет!G1381,IF(Расчет!H1381='ФОРМУЛЫ!'!$B$6,Расчет!G1381*Расчет!$O$28,0)))</f>
        <v>0</v>
      </c>
      <c r="B1367" s="3">
        <f>A1367*Расчет!E1381</f>
        <v>0</v>
      </c>
      <c r="C1367" s="3">
        <f>IF(Расчет!J1381='ФОРМУЛЫ!'!$B$3,Расчет!G1381*Расчет!I1381/100,IF(Расчет!J1381='ФОРМУЛЫ!'!$B$4,Расчет!I1381*Расчет!$N$28,IF(Расчет!J1381='ФОРМУЛЫ!'!$B$5,Расчет!I1381,IF(Расчет!J1381='ФОРМУЛЫ!'!$B$6,Расчет!I1381*Расчет!$O$28,0))))</f>
        <v>0</v>
      </c>
      <c r="D1367" s="3">
        <f>C1367*Расчет!E1381</f>
        <v>0</v>
      </c>
      <c r="E1367" s="3">
        <f t="shared" si="169"/>
        <v>0</v>
      </c>
      <c r="F1367" s="3">
        <f>E1367*Расчет!E1381</f>
        <v>0</v>
      </c>
      <c r="G1367" s="3">
        <f>IF(Расчет!M1381="",'ФОРМУЛЫ!'!E1367*(100+Расчет!$M$28)/100,'ФОРМУЛЫ!'!E1367*(100+Расчет!M1381)/100)</f>
        <v>0</v>
      </c>
      <c r="H1367" s="7">
        <f>IF(Расчет!M1381="",ROUND(Расчет!K1381*(1+Расчет!$M$28/100),0),ROUND(Расчет!K1381*(1+Расчет!M1381/100),0))</f>
        <v>0</v>
      </c>
      <c r="I1367" s="7">
        <f>IF(Расчет!M1381="",(Расчет!$M$28+100)/100,(Расчет!M1381+100)/100)</f>
        <v>1.2</v>
      </c>
      <c r="J1367" s="5">
        <f>IF(Расчет!P1381="",IF($O$16=0,'ФОРМУЛЫ!'!H1367,ROUND(Расчет!K1381*'ФОРМУЛЫ!'!I1367+L1367,0)),Расчет!P1381)</f>
        <v>0</v>
      </c>
      <c r="K1367" s="5">
        <f>J1367*Расчет!E1381</f>
        <v>0</v>
      </c>
      <c r="L1367" s="3">
        <f>IF($O$16=0,0,$M$16*(Расчет!K1381/$O$16))</f>
        <v>0</v>
      </c>
      <c r="O1367" s="3">
        <f>IF(Расчет!P1381=0,Расчет!L1381,0)</f>
        <v>0</v>
      </c>
      <c r="P1367" s="12">
        <f t="shared" si="170"/>
        <v>0</v>
      </c>
      <c r="Q1367" s="3">
        <f>IF(Расчет!H1381='ФОРМУЛЫ!'!$B$5,'ФОРМУЛЫ!'!A1367,0)</f>
        <v>0</v>
      </c>
      <c r="R1367" s="3">
        <f>IF(Расчет!H1381='ФОРМУЛЫ!'!$B$4,'ФОРМУЛЫ!'!A1367,0)</f>
        <v>0</v>
      </c>
      <c r="S1367" s="3">
        <f>IF(Расчет!H1381='ФОРМУЛЫ!'!$B$6,'ФОРМУЛЫ!'!A1367,0)</f>
        <v>0</v>
      </c>
      <c r="T1367" s="5">
        <f>ROUND((IF(Расчет!R1381='ФОРМУЛЫ!'!$E$3,(A1367-A1367/1.18),IF(Расчет!R1381='ФОРМУЛЫ!'!$E$4,0,IF(Расчет!R1381='ФОРМУЛЫ!'!$E$5,(A1367-A1367/1.1),X))))*Расчет!E1381,2)</f>
        <v>0</v>
      </c>
      <c r="U1367" s="3">
        <f>ROUND((IF(Расчет!R1381='ФОРМУЛЫ!'!$E$3,(J1367-J1367/1.18),IF(Расчет!R1381='ФОРМУЛЫ!'!$E$4,0,IF(Расчет!R1381='ФОРМУЛЫ!'!$E$5,(J1367-J1367/1.1),X))))*Расчет!E1381,2)</f>
        <v>0</v>
      </c>
      <c r="V1367" s="3">
        <f>ROUND((J1367-J1367/1.18)*Расчет!E1381,2)</f>
        <v>0</v>
      </c>
      <c r="W1367" s="3">
        <f>ROUND(A1367*Расчет!E1381*0.21/365,2)</f>
        <v>0</v>
      </c>
      <c r="X1367" s="3">
        <f t="shared" si="171"/>
        <v>0</v>
      </c>
      <c r="Y1367" s="3">
        <f>IF(($Q$2-Расчет!X1381)&gt;0,($Q$2-Расчет!X1381),0)</f>
        <v>0</v>
      </c>
      <c r="Z1367" s="3">
        <f t="shared" si="172"/>
        <v>0</v>
      </c>
      <c r="AA1367" s="3">
        <f>IF(IF(Y1367&gt;0,$Q$3-$Q$2,$Q$3-Расчет!X1381)&gt;0,IF(Y1367&gt;0,$Q$3-$Q$2,$Q$3-Расчет!X1381),0)</f>
        <v>0</v>
      </c>
      <c r="AB1367" s="3">
        <f t="shared" si="173"/>
        <v>0</v>
      </c>
      <c r="AC1367" s="3">
        <f>IF(IF(AA1367&gt;0,$Q$4-$Q$3,$Q$4-Расчет!X1381)&gt;0,IF(AA1367&gt;0,$Q$4-$Q$3,$Q$4-Расчет!X1381),0)</f>
        <v>0</v>
      </c>
      <c r="AD1367" s="3">
        <f t="shared" si="174"/>
        <v>0</v>
      </c>
      <c r="AE1367" s="3">
        <f>IF(IF(AC1367&gt;0,$Q$5-$Q$4,$Q$5-Расчет!X1381)&gt;0,IF(AC1367&gt;0,$Q$5-$Q$4,$Q$5-Расчет!X1381),0)</f>
        <v>0</v>
      </c>
      <c r="AF1367" s="3">
        <f t="shared" si="175"/>
        <v>0</v>
      </c>
      <c r="AG1367" s="3">
        <f>IF(IF(AE1367&gt;0,$Q$6-$Q$5,$Q$6-Расчет!X1381)&gt;0,IF(AE1367&gt;0,$Q$6-$Q$5,$Q$6-Расчет!X1381),0)</f>
        <v>0</v>
      </c>
      <c r="AH1367" s="3">
        <f t="shared" si="176"/>
        <v>0</v>
      </c>
    </row>
    <row r="1368" spans="1:34" x14ac:dyDescent="0.25">
      <c r="A1368" s="3">
        <f>IF(Расчет!H1382='ФОРМУЛЫ!'!$B$4,Расчет!G1382*Расчет!$N$28,IF(Расчет!H1382='ФОРМУЛЫ!'!$B$5,Расчет!G1382,IF(Расчет!H1382='ФОРМУЛЫ!'!$B$6,Расчет!G1382*Расчет!$O$28,0)))</f>
        <v>0</v>
      </c>
      <c r="B1368" s="3">
        <f>A1368*Расчет!E1382</f>
        <v>0</v>
      </c>
      <c r="C1368" s="3">
        <f>IF(Расчет!J1382='ФОРМУЛЫ!'!$B$3,Расчет!G1382*Расчет!I1382/100,IF(Расчет!J1382='ФОРМУЛЫ!'!$B$4,Расчет!I1382*Расчет!$N$28,IF(Расчет!J1382='ФОРМУЛЫ!'!$B$5,Расчет!I1382,IF(Расчет!J1382='ФОРМУЛЫ!'!$B$6,Расчет!I1382*Расчет!$O$28,0))))</f>
        <v>0</v>
      </c>
      <c r="D1368" s="3">
        <f>C1368*Расчет!E1382</f>
        <v>0</v>
      </c>
      <c r="E1368" s="3">
        <f t="shared" si="169"/>
        <v>0</v>
      </c>
      <c r="F1368" s="3">
        <f>E1368*Расчет!E1382</f>
        <v>0</v>
      </c>
      <c r="G1368" s="3">
        <f>IF(Расчет!M1382="",'ФОРМУЛЫ!'!E1368*(100+Расчет!$M$28)/100,'ФОРМУЛЫ!'!E1368*(100+Расчет!M1382)/100)</f>
        <v>0</v>
      </c>
      <c r="H1368" s="7">
        <f>IF(Расчет!M1382="",ROUND(Расчет!K1382*(1+Расчет!$M$28/100),0),ROUND(Расчет!K1382*(1+Расчет!M1382/100),0))</f>
        <v>0</v>
      </c>
      <c r="I1368" s="7">
        <f>IF(Расчет!M1382="",(Расчет!$M$28+100)/100,(Расчет!M1382+100)/100)</f>
        <v>1.2</v>
      </c>
      <c r="J1368" s="5">
        <f>IF(Расчет!P1382="",IF($O$16=0,'ФОРМУЛЫ!'!H1368,ROUND(Расчет!K1382*'ФОРМУЛЫ!'!I1368+L1368,0)),Расчет!P1382)</f>
        <v>0</v>
      </c>
      <c r="K1368" s="5">
        <f>J1368*Расчет!E1382</f>
        <v>0</v>
      </c>
      <c r="L1368" s="3">
        <f>IF($O$16=0,0,$M$16*(Расчет!K1382/$O$16))</f>
        <v>0</v>
      </c>
      <c r="O1368" s="3">
        <f>IF(Расчет!P1382=0,Расчет!L1382,0)</f>
        <v>0</v>
      </c>
      <c r="P1368" s="12">
        <f t="shared" si="170"/>
        <v>0</v>
      </c>
      <c r="Q1368" s="3">
        <f>IF(Расчет!H1382='ФОРМУЛЫ!'!$B$5,'ФОРМУЛЫ!'!A1368,0)</f>
        <v>0</v>
      </c>
      <c r="R1368" s="3">
        <f>IF(Расчет!H1382='ФОРМУЛЫ!'!$B$4,'ФОРМУЛЫ!'!A1368,0)</f>
        <v>0</v>
      </c>
      <c r="S1368" s="3">
        <f>IF(Расчет!H1382='ФОРМУЛЫ!'!$B$6,'ФОРМУЛЫ!'!A1368,0)</f>
        <v>0</v>
      </c>
      <c r="T1368" s="5">
        <f>ROUND((IF(Расчет!R1382='ФОРМУЛЫ!'!$E$3,(A1368-A1368/1.18),IF(Расчет!R1382='ФОРМУЛЫ!'!$E$4,0,IF(Расчет!R1382='ФОРМУЛЫ!'!$E$5,(A1368-A1368/1.1),X))))*Расчет!E1382,2)</f>
        <v>0</v>
      </c>
      <c r="U1368" s="3">
        <f>ROUND((IF(Расчет!R1382='ФОРМУЛЫ!'!$E$3,(J1368-J1368/1.18),IF(Расчет!R1382='ФОРМУЛЫ!'!$E$4,0,IF(Расчет!R1382='ФОРМУЛЫ!'!$E$5,(J1368-J1368/1.1),X))))*Расчет!E1382,2)</f>
        <v>0</v>
      </c>
      <c r="V1368" s="3">
        <f>ROUND((J1368-J1368/1.18)*Расчет!E1382,2)</f>
        <v>0</v>
      </c>
      <c r="W1368" s="3">
        <f>ROUND(A1368*Расчет!E1382*0.21/365,2)</f>
        <v>0</v>
      </c>
      <c r="X1368" s="3">
        <f t="shared" si="171"/>
        <v>0</v>
      </c>
      <c r="Y1368" s="3">
        <f>IF(($Q$2-Расчет!X1382)&gt;0,($Q$2-Расчет!X1382),0)</f>
        <v>0</v>
      </c>
      <c r="Z1368" s="3">
        <f t="shared" si="172"/>
        <v>0</v>
      </c>
      <c r="AA1368" s="3">
        <f>IF(IF(Y1368&gt;0,$Q$3-$Q$2,$Q$3-Расчет!X1382)&gt;0,IF(Y1368&gt;0,$Q$3-$Q$2,$Q$3-Расчет!X1382),0)</f>
        <v>0</v>
      </c>
      <c r="AB1368" s="3">
        <f t="shared" si="173"/>
        <v>0</v>
      </c>
      <c r="AC1368" s="3">
        <f>IF(IF(AA1368&gt;0,$Q$4-$Q$3,$Q$4-Расчет!X1382)&gt;0,IF(AA1368&gt;0,$Q$4-$Q$3,$Q$4-Расчет!X1382),0)</f>
        <v>0</v>
      </c>
      <c r="AD1368" s="3">
        <f t="shared" si="174"/>
        <v>0</v>
      </c>
      <c r="AE1368" s="3">
        <f>IF(IF(AC1368&gt;0,$Q$5-$Q$4,$Q$5-Расчет!X1382)&gt;0,IF(AC1368&gt;0,$Q$5-$Q$4,$Q$5-Расчет!X1382),0)</f>
        <v>0</v>
      </c>
      <c r="AF1368" s="3">
        <f t="shared" si="175"/>
        <v>0</v>
      </c>
      <c r="AG1368" s="3">
        <f>IF(IF(AE1368&gt;0,$Q$6-$Q$5,$Q$6-Расчет!X1382)&gt;0,IF(AE1368&gt;0,$Q$6-$Q$5,$Q$6-Расчет!X1382),0)</f>
        <v>0</v>
      </c>
      <c r="AH1368" s="3">
        <f t="shared" si="176"/>
        <v>0</v>
      </c>
    </row>
    <row r="1369" spans="1:34" x14ac:dyDescent="0.25">
      <c r="A1369" s="3">
        <f>IF(Расчет!H1383='ФОРМУЛЫ!'!$B$4,Расчет!G1383*Расчет!$N$28,IF(Расчет!H1383='ФОРМУЛЫ!'!$B$5,Расчет!G1383,IF(Расчет!H1383='ФОРМУЛЫ!'!$B$6,Расчет!G1383*Расчет!$O$28,0)))</f>
        <v>0</v>
      </c>
      <c r="B1369" s="3">
        <f>A1369*Расчет!E1383</f>
        <v>0</v>
      </c>
      <c r="C1369" s="3">
        <f>IF(Расчет!J1383='ФОРМУЛЫ!'!$B$3,Расчет!G1383*Расчет!I1383/100,IF(Расчет!J1383='ФОРМУЛЫ!'!$B$4,Расчет!I1383*Расчет!$N$28,IF(Расчет!J1383='ФОРМУЛЫ!'!$B$5,Расчет!I1383,IF(Расчет!J1383='ФОРМУЛЫ!'!$B$6,Расчет!I1383*Расчет!$O$28,0))))</f>
        <v>0</v>
      </c>
      <c r="D1369" s="3">
        <f>C1369*Расчет!E1383</f>
        <v>0</v>
      </c>
      <c r="E1369" s="3">
        <f t="shared" si="169"/>
        <v>0</v>
      </c>
      <c r="F1369" s="3">
        <f>E1369*Расчет!E1383</f>
        <v>0</v>
      </c>
      <c r="G1369" s="3">
        <f>IF(Расчет!M1383="",'ФОРМУЛЫ!'!E1369*(100+Расчет!$M$28)/100,'ФОРМУЛЫ!'!E1369*(100+Расчет!M1383)/100)</f>
        <v>0</v>
      </c>
      <c r="H1369" s="7">
        <f>IF(Расчет!M1383="",ROUND(Расчет!K1383*(1+Расчет!$M$28/100),0),ROUND(Расчет!K1383*(1+Расчет!M1383/100),0))</f>
        <v>0</v>
      </c>
      <c r="I1369" s="7">
        <f>IF(Расчет!M1383="",(Расчет!$M$28+100)/100,(Расчет!M1383+100)/100)</f>
        <v>1.2</v>
      </c>
      <c r="J1369" s="5">
        <f>IF(Расчет!P1383="",IF($O$16=0,'ФОРМУЛЫ!'!H1369,ROUND(Расчет!K1383*'ФОРМУЛЫ!'!I1369+L1369,0)),Расчет!P1383)</f>
        <v>0</v>
      </c>
      <c r="K1369" s="5">
        <f>J1369*Расчет!E1383</f>
        <v>0</v>
      </c>
      <c r="L1369" s="3">
        <f>IF($O$16=0,0,$M$16*(Расчет!K1383/$O$16))</f>
        <v>0</v>
      </c>
      <c r="O1369" s="3">
        <f>IF(Расчет!P1383=0,Расчет!L1383,0)</f>
        <v>0</v>
      </c>
      <c r="P1369" s="12">
        <f t="shared" si="170"/>
        <v>0</v>
      </c>
      <c r="Q1369" s="3">
        <f>IF(Расчет!H1383='ФОРМУЛЫ!'!$B$5,'ФОРМУЛЫ!'!A1369,0)</f>
        <v>0</v>
      </c>
      <c r="R1369" s="3">
        <f>IF(Расчет!H1383='ФОРМУЛЫ!'!$B$4,'ФОРМУЛЫ!'!A1369,0)</f>
        <v>0</v>
      </c>
      <c r="S1369" s="3">
        <f>IF(Расчет!H1383='ФОРМУЛЫ!'!$B$6,'ФОРМУЛЫ!'!A1369,0)</f>
        <v>0</v>
      </c>
      <c r="T1369" s="5">
        <f>ROUND((IF(Расчет!R1383='ФОРМУЛЫ!'!$E$3,(A1369-A1369/1.18),IF(Расчет!R1383='ФОРМУЛЫ!'!$E$4,0,IF(Расчет!R1383='ФОРМУЛЫ!'!$E$5,(A1369-A1369/1.1),X))))*Расчет!E1383,2)</f>
        <v>0</v>
      </c>
      <c r="U1369" s="3">
        <f>ROUND((IF(Расчет!R1383='ФОРМУЛЫ!'!$E$3,(J1369-J1369/1.18),IF(Расчет!R1383='ФОРМУЛЫ!'!$E$4,0,IF(Расчет!R1383='ФОРМУЛЫ!'!$E$5,(J1369-J1369/1.1),X))))*Расчет!E1383,2)</f>
        <v>0</v>
      </c>
      <c r="V1369" s="3">
        <f>ROUND((J1369-J1369/1.18)*Расчет!E1383,2)</f>
        <v>0</v>
      </c>
      <c r="W1369" s="3">
        <f>ROUND(A1369*Расчет!E1383*0.21/365,2)</f>
        <v>0</v>
      </c>
      <c r="X1369" s="3">
        <f t="shared" si="171"/>
        <v>0</v>
      </c>
      <c r="Y1369" s="3">
        <f>IF(($Q$2-Расчет!X1383)&gt;0,($Q$2-Расчет!X1383),0)</f>
        <v>0</v>
      </c>
      <c r="Z1369" s="3">
        <f t="shared" si="172"/>
        <v>0</v>
      </c>
      <c r="AA1369" s="3">
        <f>IF(IF(Y1369&gt;0,$Q$3-$Q$2,$Q$3-Расчет!X1383)&gt;0,IF(Y1369&gt;0,$Q$3-$Q$2,$Q$3-Расчет!X1383),0)</f>
        <v>0</v>
      </c>
      <c r="AB1369" s="3">
        <f t="shared" si="173"/>
        <v>0</v>
      </c>
      <c r="AC1369" s="3">
        <f>IF(IF(AA1369&gt;0,$Q$4-$Q$3,$Q$4-Расчет!X1383)&gt;0,IF(AA1369&gt;0,$Q$4-$Q$3,$Q$4-Расчет!X1383),0)</f>
        <v>0</v>
      </c>
      <c r="AD1369" s="3">
        <f t="shared" si="174"/>
        <v>0</v>
      </c>
      <c r="AE1369" s="3">
        <f>IF(IF(AC1369&gt;0,$Q$5-$Q$4,$Q$5-Расчет!X1383)&gt;0,IF(AC1369&gt;0,$Q$5-$Q$4,$Q$5-Расчет!X1383),0)</f>
        <v>0</v>
      </c>
      <c r="AF1369" s="3">
        <f t="shared" si="175"/>
        <v>0</v>
      </c>
      <c r="AG1369" s="3">
        <f>IF(IF(AE1369&gt;0,$Q$6-$Q$5,$Q$6-Расчет!X1383)&gt;0,IF(AE1369&gt;0,$Q$6-$Q$5,$Q$6-Расчет!X1383),0)</f>
        <v>0</v>
      </c>
      <c r="AH1369" s="3">
        <f t="shared" si="176"/>
        <v>0</v>
      </c>
    </row>
    <row r="1370" spans="1:34" x14ac:dyDescent="0.25">
      <c r="A1370" s="3">
        <f>IF(Расчет!H1384='ФОРМУЛЫ!'!$B$4,Расчет!G1384*Расчет!$N$28,IF(Расчет!H1384='ФОРМУЛЫ!'!$B$5,Расчет!G1384,IF(Расчет!H1384='ФОРМУЛЫ!'!$B$6,Расчет!G1384*Расчет!$O$28,0)))</f>
        <v>0</v>
      </c>
      <c r="B1370" s="3">
        <f>A1370*Расчет!E1384</f>
        <v>0</v>
      </c>
      <c r="C1370" s="3">
        <f>IF(Расчет!J1384='ФОРМУЛЫ!'!$B$3,Расчет!G1384*Расчет!I1384/100,IF(Расчет!J1384='ФОРМУЛЫ!'!$B$4,Расчет!I1384*Расчет!$N$28,IF(Расчет!J1384='ФОРМУЛЫ!'!$B$5,Расчет!I1384,IF(Расчет!J1384='ФОРМУЛЫ!'!$B$6,Расчет!I1384*Расчет!$O$28,0))))</f>
        <v>0</v>
      </c>
      <c r="D1370" s="3">
        <f>C1370*Расчет!E1384</f>
        <v>0</v>
      </c>
      <c r="E1370" s="3">
        <f t="shared" si="169"/>
        <v>0</v>
      </c>
      <c r="F1370" s="3">
        <f>E1370*Расчет!E1384</f>
        <v>0</v>
      </c>
      <c r="G1370" s="3">
        <f>IF(Расчет!M1384="",'ФОРМУЛЫ!'!E1370*(100+Расчет!$M$28)/100,'ФОРМУЛЫ!'!E1370*(100+Расчет!M1384)/100)</f>
        <v>0</v>
      </c>
      <c r="H1370" s="7">
        <f>IF(Расчет!M1384="",ROUND(Расчет!K1384*(1+Расчет!$M$28/100),0),ROUND(Расчет!K1384*(1+Расчет!M1384/100),0))</f>
        <v>0</v>
      </c>
      <c r="I1370" s="7">
        <f>IF(Расчет!M1384="",(Расчет!$M$28+100)/100,(Расчет!M1384+100)/100)</f>
        <v>1.2</v>
      </c>
      <c r="J1370" s="5">
        <f>IF(Расчет!P1384="",IF($O$16=0,'ФОРМУЛЫ!'!H1370,ROUND(Расчет!K1384*'ФОРМУЛЫ!'!I1370+L1370,0)),Расчет!P1384)</f>
        <v>0</v>
      </c>
      <c r="K1370" s="5">
        <f>J1370*Расчет!E1384</f>
        <v>0</v>
      </c>
      <c r="L1370" s="3">
        <f>IF($O$16=0,0,$M$16*(Расчет!K1384/$O$16))</f>
        <v>0</v>
      </c>
      <c r="O1370" s="3">
        <f>IF(Расчет!P1384=0,Расчет!L1384,0)</f>
        <v>0</v>
      </c>
      <c r="P1370" s="12">
        <f t="shared" si="170"/>
        <v>0</v>
      </c>
      <c r="Q1370" s="3">
        <f>IF(Расчет!H1384='ФОРМУЛЫ!'!$B$5,'ФОРМУЛЫ!'!A1370,0)</f>
        <v>0</v>
      </c>
      <c r="R1370" s="3">
        <f>IF(Расчет!H1384='ФОРМУЛЫ!'!$B$4,'ФОРМУЛЫ!'!A1370,0)</f>
        <v>0</v>
      </c>
      <c r="S1370" s="3">
        <f>IF(Расчет!H1384='ФОРМУЛЫ!'!$B$6,'ФОРМУЛЫ!'!A1370,0)</f>
        <v>0</v>
      </c>
      <c r="T1370" s="5">
        <f>ROUND((IF(Расчет!R1384='ФОРМУЛЫ!'!$E$3,(A1370-A1370/1.18),IF(Расчет!R1384='ФОРМУЛЫ!'!$E$4,0,IF(Расчет!R1384='ФОРМУЛЫ!'!$E$5,(A1370-A1370/1.1),X))))*Расчет!E1384,2)</f>
        <v>0</v>
      </c>
      <c r="U1370" s="3">
        <f>ROUND((IF(Расчет!R1384='ФОРМУЛЫ!'!$E$3,(J1370-J1370/1.18),IF(Расчет!R1384='ФОРМУЛЫ!'!$E$4,0,IF(Расчет!R1384='ФОРМУЛЫ!'!$E$5,(J1370-J1370/1.1),X))))*Расчет!E1384,2)</f>
        <v>0</v>
      </c>
      <c r="V1370" s="3">
        <f>ROUND((J1370-J1370/1.18)*Расчет!E1384,2)</f>
        <v>0</v>
      </c>
      <c r="W1370" s="3">
        <f>ROUND(A1370*Расчет!E1384*0.21/365,2)</f>
        <v>0</v>
      </c>
      <c r="X1370" s="3">
        <f t="shared" si="171"/>
        <v>0</v>
      </c>
      <c r="Y1370" s="3">
        <f>IF(($Q$2-Расчет!X1384)&gt;0,($Q$2-Расчет!X1384),0)</f>
        <v>0</v>
      </c>
      <c r="Z1370" s="3">
        <f t="shared" si="172"/>
        <v>0</v>
      </c>
      <c r="AA1370" s="3">
        <f>IF(IF(Y1370&gt;0,$Q$3-$Q$2,$Q$3-Расчет!X1384)&gt;0,IF(Y1370&gt;0,$Q$3-$Q$2,$Q$3-Расчет!X1384),0)</f>
        <v>0</v>
      </c>
      <c r="AB1370" s="3">
        <f t="shared" si="173"/>
        <v>0</v>
      </c>
      <c r="AC1370" s="3">
        <f>IF(IF(AA1370&gt;0,$Q$4-$Q$3,$Q$4-Расчет!X1384)&gt;0,IF(AA1370&gt;0,$Q$4-$Q$3,$Q$4-Расчет!X1384),0)</f>
        <v>0</v>
      </c>
      <c r="AD1370" s="3">
        <f t="shared" si="174"/>
        <v>0</v>
      </c>
      <c r="AE1370" s="3">
        <f>IF(IF(AC1370&gt;0,$Q$5-$Q$4,$Q$5-Расчет!X1384)&gt;0,IF(AC1370&gt;0,$Q$5-$Q$4,$Q$5-Расчет!X1384),0)</f>
        <v>0</v>
      </c>
      <c r="AF1370" s="3">
        <f t="shared" si="175"/>
        <v>0</v>
      </c>
      <c r="AG1370" s="3">
        <f>IF(IF(AE1370&gt;0,$Q$6-$Q$5,$Q$6-Расчет!X1384)&gt;0,IF(AE1370&gt;0,$Q$6-$Q$5,$Q$6-Расчет!X1384),0)</f>
        <v>0</v>
      </c>
      <c r="AH1370" s="3">
        <f t="shared" si="176"/>
        <v>0</v>
      </c>
    </row>
    <row r="1371" spans="1:34" x14ac:dyDescent="0.25">
      <c r="A1371" s="3">
        <f>IF(Расчет!H1385='ФОРМУЛЫ!'!$B$4,Расчет!G1385*Расчет!$N$28,IF(Расчет!H1385='ФОРМУЛЫ!'!$B$5,Расчет!G1385,IF(Расчет!H1385='ФОРМУЛЫ!'!$B$6,Расчет!G1385*Расчет!$O$28,0)))</f>
        <v>0</v>
      </c>
      <c r="B1371" s="3">
        <f>A1371*Расчет!E1385</f>
        <v>0</v>
      </c>
      <c r="C1371" s="3">
        <f>IF(Расчет!J1385='ФОРМУЛЫ!'!$B$3,Расчет!G1385*Расчет!I1385/100,IF(Расчет!J1385='ФОРМУЛЫ!'!$B$4,Расчет!I1385*Расчет!$N$28,IF(Расчет!J1385='ФОРМУЛЫ!'!$B$5,Расчет!I1385,IF(Расчет!J1385='ФОРМУЛЫ!'!$B$6,Расчет!I1385*Расчет!$O$28,0))))</f>
        <v>0</v>
      </c>
      <c r="D1371" s="3">
        <f>C1371*Расчет!E1385</f>
        <v>0</v>
      </c>
      <c r="E1371" s="3">
        <f t="shared" si="169"/>
        <v>0</v>
      </c>
      <c r="F1371" s="3">
        <f>E1371*Расчет!E1385</f>
        <v>0</v>
      </c>
      <c r="G1371" s="3">
        <f>IF(Расчет!M1385="",'ФОРМУЛЫ!'!E1371*(100+Расчет!$M$28)/100,'ФОРМУЛЫ!'!E1371*(100+Расчет!M1385)/100)</f>
        <v>0</v>
      </c>
      <c r="H1371" s="7">
        <f>IF(Расчет!M1385="",ROUND(Расчет!K1385*(1+Расчет!$M$28/100),0),ROUND(Расчет!K1385*(1+Расчет!M1385/100),0))</f>
        <v>0</v>
      </c>
      <c r="I1371" s="7">
        <f>IF(Расчет!M1385="",(Расчет!$M$28+100)/100,(Расчет!M1385+100)/100)</f>
        <v>1.2</v>
      </c>
      <c r="J1371" s="5">
        <f>IF(Расчет!P1385="",IF($O$16=0,'ФОРМУЛЫ!'!H1371,ROUND(Расчет!K1385*'ФОРМУЛЫ!'!I1371+L1371,0)),Расчет!P1385)</f>
        <v>0</v>
      </c>
      <c r="K1371" s="5">
        <f>J1371*Расчет!E1385</f>
        <v>0</v>
      </c>
      <c r="L1371" s="3">
        <f>IF($O$16=0,0,$M$16*(Расчет!K1385/$O$16))</f>
        <v>0</v>
      </c>
      <c r="O1371" s="3">
        <f>IF(Расчет!P1385=0,Расчет!L1385,0)</f>
        <v>0</v>
      </c>
      <c r="P1371" s="12">
        <f t="shared" si="170"/>
        <v>0</v>
      </c>
      <c r="Q1371" s="3">
        <f>IF(Расчет!H1385='ФОРМУЛЫ!'!$B$5,'ФОРМУЛЫ!'!A1371,0)</f>
        <v>0</v>
      </c>
      <c r="R1371" s="3">
        <f>IF(Расчет!H1385='ФОРМУЛЫ!'!$B$4,'ФОРМУЛЫ!'!A1371,0)</f>
        <v>0</v>
      </c>
      <c r="S1371" s="3">
        <f>IF(Расчет!H1385='ФОРМУЛЫ!'!$B$6,'ФОРМУЛЫ!'!A1371,0)</f>
        <v>0</v>
      </c>
      <c r="T1371" s="5">
        <f>ROUND((IF(Расчет!R1385='ФОРМУЛЫ!'!$E$3,(A1371-A1371/1.18),IF(Расчет!R1385='ФОРМУЛЫ!'!$E$4,0,IF(Расчет!R1385='ФОРМУЛЫ!'!$E$5,(A1371-A1371/1.1),X))))*Расчет!E1385,2)</f>
        <v>0</v>
      </c>
      <c r="U1371" s="3">
        <f>ROUND((IF(Расчет!R1385='ФОРМУЛЫ!'!$E$3,(J1371-J1371/1.18),IF(Расчет!R1385='ФОРМУЛЫ!'!$E$4,0,IF(Расчет!R1385='ФОРМУЛЫ!'!$E$5,(J1371-J1371/1.1),X))))*Расчет!E1385,2)</f>
        <v>0</v>
      </c>
      <c r="V1371" s="3">
        <f>ROUND((J1371-J1371/1.18)*Расчет!E1385,2)</f>
        <v>0</v>
      </c>
      <c r="W1371" s="3">
        <f>ROUND(A1371*Расчет!E1385*0.21/365,2)</f>
        <v>0</v>
      </c>
      <c r="X1371" s="3">
        <f t="shared" si="171"/>
        <v>0</v>
      </c>
      <c r="Y1371" s="3">
        <f>IF(($Q$2-Расчет!X1385)&gt;0,($Q$2-Расчет!X1385),0)</f>
        <v>0</v>
      </c>
      <c r="Z1371" s="3">
        <f t="shared" si="172"/>
        <v>0</v>
      </c>
      <c r="AA1371" s="3">
        <f>IF(IF(Y1371&gt;0,$Q$3-$Q$2,$Q$3-Расчет!X1385)&gt;0,IF(Y1371&gt;0,$Q$3-$Q$2,$Q$3-Расчет!X1385),0)</f>
        <v>0</v>
      </c>
      <c r="AB1371" s="3">
        <f t="shared" si="173"/>
        <v>0</v>
      </c>
      <c r="AC1371" s="3">
        <f>IF(IF(AA1371&gt;0,$Q$4-$Q$3,$Q$4-Расчет!X1385)&gt;0,IF(AA1371&gt;0,$Q$4-$Q$3,$Q$4-Расчет!X1385),0)</f>
        <v>0</v>
      </c>
      <c r="AD1371" s="3">
        <f t="shared" si="174"/>
        <v>0</v>
      </c>
      <c r="AE1371" s="3">
        <f>IF(IF(AC1371&gt;0,$Q$5-$Q$4,$Q$5-Расчет!X1385)&gt;0,IF(AC1371&gt;0,$Q$5-$Q$4,$Q$5-Расчет!X1385),0)</f>
        <v>0</v>
      </c>
      <c r="AF1371" s="3">
        <f t="shared" si="175"/>
        <v>0</v>
      </c>
      <c r="AG1371" s="3">
        <f>IF(IF(AE1371&gt;0,$Q$6-$Q$5,$Q$6-Расчет!X1385)&gt;0,IF(AE1371&gt;0,$Q$6-$Q$5,$Q$6-Расчет!X1385),0)</f>
        <v>0</v>
      </c>
      <c r="AH1371" s="3">
        <f t="shared" si="176"/>
        <v>0</v>
      </c>
    </row>
    <row r="1372" spans="1:34" x14ac:dyDescent="0.25">
      <c r="A1372" s="3">
        <f>IF(Расчет!H1386='ФОРМУЛЫ!'!$B$4,Расчет!G1386*Расчет!$N$28,IF(Расчет!H1386='ФОРМУЛЫ!'!$B$5,Расчет!G1386,IF(Расчет!H1386='ФОРМУЛЫ!'!$B$6,Расчет!G1386*Расчет!$O$28,0)))</f>
        <v>0</v>
      </c>
      <c r="B1372" s="3">
        <f>A1372*Расчет!E1386</f>
        <v>0</v>
      </c>
      <c r="C1372" s="3">
        <f>IF(Расчет!J1386='ФОРМУЛЫ!'!$B$3,Расчет!G1386*Расчет!I1386/100,IF(Расчет!J1386='ФОРМУЛЫ!'!$B$4,Расчет!I1386*Расчет!$N$28,IF(Расчет!J1386='ФОРМУЛЫ!'!$B$5,Расчет!I1386,IF(Расчет!J1386='ФОРМУЛЫ!'!$B$6,Расчет!I1386*Расчет!$O$28,0))))</f>
        <v>0</v>
      </c>
      <c r="D1372" s="3">
        <f>C1372*Расчет!E1386</f>
        <v>0</v>
      </c>
      <c r="E1372" s="3">
        <f t="shared" si="169"/>
        <v>0</v>
      </c>
      <c r="F1372" s="3">
        <f>E1372*Расчет!E1386</f>
        <v>0</v>
      </c>
      <c r="G1372" s="3">
        <f>IF(Расчет!M1386="",'ФОРМУЛЫ!'!E1372*(100+Расчет!$M$28)/100,'ФОРМУЛЫ!'!E1372*(100+Расчет!M1386)/100)</f>
        <v>0</v>
      </c>
      <c r="H1372" s="7">
        <f>IF(Расчет!M1386="",ROUND(Расчет!K1386*(1+Расчет!$M$28/100),0),ROUND(Расчет!K1386*(1+Расчет!M1386/100),0))</f>
        <v>0</v>
      </c>
      <c r="I1372" s="7">
        <f>IF(Расчет!M1386="",(Расчет!$M$28+100)/100,(Расчет!M1386+100)/100)</f>
        <v>1.2</v>
      </c>
      <c r="J1372" s="5">
        <f>IF(Расчет!P1386="",IF($O$16=0,'ФОРМУЛЫ!'!H1372,ROUND(Расчет!K1386*'ФОРМУЛЫ!'!I1372+L1372,0)),Расчет!P1386)</f>
        <v>0</v>
      </c>
      <c r="K1372" s="5">
        <f>J1372*Расчет!E1386</f>
        <v>0</v>
      </c>
      <c r="L1372" s="3">
        <f>IF($O$16=0,0,$M$16*(Расчет!K1386/$O$16))</f>
        <v>0</v>
      </c>
      <c r="O1372" s="3">
        <f>IF(Расчет!P1386=0,Расчет!L1386,0)</f>
        <v>0</v>
      </c>
      <c r="P1372" s="12">
        <f t="shared" si="170"/>
        <v>0</v>
      </c>
      <c r="Q1372" s="3">
        <f>IF(Расчет!H1386='ФОРМУЛЫ!'!$B$5,'ФОРМУЛЫ!'!A1372,0)</f>
        <v>0</v>
      </c>
      <c r="R1372" s="3">
        <f>IF(Расчет!H1386='ФОРМУЛЫ!'!$B$4,'ФОРМУЛЫ!'!A1372,0)</f>
        <v>0</v>
      </c>
      <c r="S1372" s="3">
        <f>IF(Расчет!H1386='ФОРМУЛЫ!'!$B$6,'ФОРМУЛЫ!'!A1372,0)</f>
        <v>0</v>
      </c>
      <c r="T1372" s="5">
        <f>ROUND((IF(Расчет!R1386='ФОРМУЛЫ!'!$E$3,(A1372-A1372/1.18),IF(Расчет!R1386='ФОРМУЛЫ!'!$E$4,0,IF(Расчет!R1386='ФОРМУЛЫ!'!$E$5,(A1372-A1372/1.1),X))))*Расчет!E1386,2)</f>
        <v>0</v>
      </c>
      <c r="U1372" s="3">
        <f>ROUND((IF(Расчет!R1386='ФОРМУЛЫ!'!$E$3,(J1372-J1372/1.18),IF(Расчет!R1386='ФОРМУЛЫ!'!$E$4,0,IF(Расчет!R1386='ФОРМУЛЫ!'!$E$5,(J1372-J1372/1.1),X))))*Расчет!E1386,2)</f>
        <v>0</v>
      </c>
      <c r="V1372" s="3">
        <f>ROUND((J1372-J1372/1.18)*Расчет!E1386,2)</f>
        <v>0</v>
      </c>
      <c r="W1372" s="3">
        <f>ROUND(A1372*Расчет!E1386*0.21/365,2)</f>
        <v>0</v>
      </c>
      <c r="X1372" s="3">
        <f t="shared" si="171"/>
        <v>0</v>
      </c>
      <c r="Y1372" s="3">
        <f>IF(($Q$2-Расчет!X1386)&gt;0,($Q$2-Расчет!X1386),0)</f>
        <v>0</v>
      </c>
      <c r="Z1372" s="3">
        <f t="shared" si="172"/>
        <v>0</v>
      </c>
      <c r="AA1372" s="3">
        <f>IF(IF(Y1372&gt;0,$Q$3-$Q$2,$Q$3-Расчет!X1386)&gt;0,IF(Y1372&gt;0,$Q$3-$Q$2,$Q$3-Расчет!X1386),0)</f>
        <v>0</v>
      </c>
      <c r="AB1372" s="3">
        <f t="shared" si="173"/>
        <v>0</v>
      </c>
      <c r="AC1372" s="3">
        <f>IF(IF(AA1372&gt;0,$Q$4-$Q$3,$Q$4-Расчет!X1386)&gt;0,IF(AA1372&gt;0,$Q$4-$Q$3,$Q$4-Расчет!X1386),0)</f>
        <v>0</v>
      </c>
      <c r="AD1372" s="3">
        <f t="shared" si="174"/>
        <v>0</v>
      </c>
      <c r="AE1372" s="3">
        <f>IF(IF(AC1372&gt;0,$Q$5-$Q$4,$Q$5-Расчет!X1386)&gt;0,IF(AC1372&gt;0,$Q$5-$Q$4,$Q$5-Расчет!X1386),0)</f>
        <v>0</v>
      </c>
      <c r="AF1372" s="3">
        <f t="shared" si="175"/>
        <v>0</v>
      </c>
      <c r="AG1372" s="3">
        <f>IF(IF(AE1372&gt;0,$Q$6-$Q$5,$Q$6-Расчет!X1386)&gt;0,IF(AE1372&gt;0,$Q$6-$Q$5,$Q$6-Расчет!X1386),0)</f>
        <v>0</v>
      </c>
      <c r="AH1372" s="3">
        <f t="shared" si="176"/>
        <v>0</v>
      </c>
    </row>
    <row r="1373" spans="1:34" x14ac:dyDescent="0.25">
      <c r="A1373" s="3">
        <f>IF(Расчет!H1387='ФОРМУЛЫ!'!$B$4,Расчет!G1387*Расчет!$N$28,IF(Расчет!H1387='ФОРМУЛЫ!'!$B$5,Расчет!G1387,IF(Расчет!H1387='ФОРМУЛЫ!'!$B$6,Расчет!G1387*Расчет!$O$28,0)))</f>
        <v>0</v>
      </c>
      <c r="B1373" s="3">
        <f>A1373*Расчет!E1387</f>
        <v>0</v>
      </c>
      <c r="C1373" s="3">
        <f>IF(Расчет!J1387='ФОРМУЛЫ!'!$B$3,Расчет!G1387*Расчет!I1387/100,IF(Расчет!J1387='ФОРМУЛЫ!'!$B$4,Расчет!I1387*Расчет!$N$28,IF(Расчет!J1387='ФОРМУЛЫ!'!$B$5,Расчет!I1387,IF(Расчет!J1387='ФОРМУЛЫ!'!$B$6,Расчет!I1387*Расчет!$O$28,0))))</f>
        <v>0</v>
      </c>
      <c r="D1373" s="3">
        <f>C1373*Расчет!E1387</f>
        <v>0</v>
      </c>
      <c r="E1373" s="3">
        <f t="shared" si="169"/>
        <v>0</v>
      </c>
      <c r="F1373" s="3">
        <f>E1373*Расчет!E1387</f>
        <v>0</v>
      </c>
      <c r="G1373" s="3">
        <f>IF(Расчет!M1387="",'ФОРМУЛЫ!'!E1373*(100+Расчет!$M$28)/100,'ФОРМУЛЫ!'!E1373*(100+Расчет!M1387)/100)</f>
        <v>0</v>
      </c>
      <c r="H1373" s="7">
        <f>IF(Расчет!M1387="",ROUND(Расчет!K1387*(1+Расчет!$M$28/100),0),ROUND(Расчет!K1387*(1+Расчет!M1387/100),0))</f>
        <v>0</v>
      </c>
      <c r="I1373" s="7">
        <f>IF(Расчет!M1387="",(Расчет!$M$28+100)/100,(Расчет!M1387+100)/100)</f>
        <v>1.2</v>
      </c>
      <c r="J1373" s="5">
        <f>IF(Расчет!P1387="",IF($O$16=0,'ФОРМУЛЫ!'!H1373,ROUND(Расчет!K1387*'ФОРМУЛЫ!'!I1373+L1373,0)),Расчет!P1387)</f>
        <v>0</v>
      </c>
      <c r="K1373" s="5">
        <f>J1373*Расчет!E1387</f>
        <v>0</v>
      </c>
      <c r="L1373" s="3">
        <f>IF($O$16=0,0,$M$16*(Расчет!K1387/$O$16))</f>
        <v>0</v>
      </c>
      <c r="O1373" s="3">
        <f>IF(Расчет!P1387=0,Расчет!L1387,0)</f>
        <v>0</v>
      </c>
      <c r="P1373" s="12">
        <f t="shared" si="170"/>
        <v>0</v>
      </c>
      <c r="Q1373" s="3">
        <f>IF(Расчет!H1387='ФОРМУЛЫ!'!$B$5,'ФОРМУЛЫ!'!A1373,0)</f>
        <v>0</v>
      </c>
      <c r="R1373" s="3">
        <f>IF(Расчет!H1387='ФОРМУЛЫ!'!$B$4,'ФОРМУЛЫ!'!A1373,0)</f>
        <v>0</v>
      </c>
      <c r="S1373" s="3">
        <f>IF(Расчет!H1387='ФОРМУЛЫ!'!$B$6,'ФОРМУЛЫ!'!A1373,0)</f>
        <v>0</v>
      </c>
      <c r="T1373" s="5">
        <f>ROUND((IF(Расчет!R1387='ФОРМУЛЫ!'!$E$3,(A1373-A1373/1.18),IF(Расчет!R1387='ФОРМУЛЫ!'!$E$4,0,IF(Расчет!R1387='ФОРМУЛЫ!'!$E$5,(A1373-A1373/1.1),X))))*Расчет!E1387,2)</f>
        <v>0</v>
      </c>
      <c r="U1373" s="3">
        <f>ROUND((IF(Расчет!R1387='ФОРМУЛЫ!'!$E$3,(J1373-J1373/1.18),IF(Расчет!R1387='ФОРМУЛЫ!'!$E$4,0,IF(Расчет!R1387='ФОРМУЛЫ!'!$E$5,(J1373-J1373/1.1),X))))*Расчет!E1387,2)</f>
        <v>0</v>
      </c>
      <c r="V1373" s="3">
        <f>ROUND((J1373-J1373/1.18)*Расчет!E1387,2)</f>
        <v>0</v>
      </c>
      <c r="W1373" s="3">
        <f>ROUND(A1373*Расчет!E1387*0.21/365,2)</f>
        <v>0</v>
      </c>
      <c r="X1373" s="3">
        <f t="shared" si="171"/>
        <v>0</v>
      </c>
      <c r="Y1373" s="3">
        <f>IF(($Q$2-Расчет!X1387)&gt;0,($Q$2-Расчет!X1387),0)</f>
        <v>0</v>
      </c>
      <c r="Z1373" s="3">
        <f t="shared" si="172"/>
        <v>0</v>
      </c>
      <c r="AA1373" s="3">
        <f>IF(IF(Y1373&gt;0,$Q$3-$Q$2,$Q$3-Расчет!X1387)&gt;0,IF(Y1373&gt;0,$Q$3-$Q$2,$Q$3-Расчет!X1387),0)</f>
        <v>0</v>
      </c>
      <c r="AB1373" s="3">
        <f t="shared" si="173"/>
        <v>0</v>
      </c>
      <c r="AC1373" s="3">
        <f>IF(IF(AA1373&gt;0,$Q$4-$Q$3,$Q$4-Расчет!X1387)&gt;0,IF(AA1373&gt;0,$Q$4-$Q$3,$Q$4-Расчет!X1387),0)</f>
        <v>0</v>
      </c>
      <c r="AD1373" s="3">
        <f t="shared" si="174"/>
        <v>0</v>
      </c>
      <c r="AE1373" s="3">
        <f>IF(IF(AC1373&gt;0,$Q$5-$Q$4,$Q$5-Расчет!X1387)&gt;0,IF(AC1373&gt;0,$Q$5-$Q$4,$Q$5-Расчет!X1387),0)</f>
        <v>0</v>
      </c>
      <c r="AF1373" s="3">
        <f t="shared" si="175"/>
        <v>0</v>
      </c>
      <c r="AG1373" s="3">
        <f>IF(IF(AE1373&gt;0,$Q$6-$Q$5,$Q$6-Расчет!X1387)&gt;0,IF(AE1373&gt;0,$Q$6-$Q$5,$Q$6-Расчет!X1387),0)</f>
        <v>0</v>
      </c>
      <c r="AH1373" s="3">
        <f t="shared" si="176"/>
        <v>0</v>
      </c>
    </row>
    <row r="1374" spans="1:34" x14ac:dyDescent="0.25">
      <c r="A1374" s="3">
        <f>IF(Расчет!H1388='ФОРМУЛЫ!'!$B$4,Расчет!G1388*Расчет!$N$28,IF(Расчет!H1388='ФОРМУЛЫ!'!$B$5,Расчет!G1388,IF(Расчет!H1388='ФОРМУЛЫ!'!$B$6,Расчет!G1388*Расчет!$O$28,0)))</f>
        <v>0</v>
      </c>
      <c r="B1374" s="3">
        <f>A1374*Расчет!E1388</f>
        <v>0</v>
      </c>
      <c r="C1374" s="3">
        <f>IF(Расчет!J1388='ФОРМУЛЫ!'!$B$3,Расчет!G1388*Расчет!I1388/100,IF(Расчет!J1388='ФОРМУЛЫ!'!$B$4,Расчет!I1388*Расчет!$N$28,IF(Расчет!J1388='ФОРМУЛЫ!'!$B$5,Расчет!I1388,IF(Расчет!J1388='ФОРМУЛЫ!'!$B$6,Расчет!I1388*Расчет!$O$28,0))))</f>
        <v>0</v>
      </c>
      <c r="D1374" s="3">
        <f>C1374*Расчет!E1388</f>
        <v>0</v>
      </c>
      <c r="E1374" s="3">
        <f t="shared" si="169"/>
        <v>0</v>
      </c>
      <c r="F1374" s="3">
        <f>E1374*Расчет!E1388</f>
        <v>0</v>
      </c>
      <c r="G1374" s="3">
        <f>IF(Расчет!M1388="",'ФОРМУЛЫ!'!E1374*(100+Расчет!$M$28)/100,'ФОРМУЛЫ!'!E1374*(100+Расчет!M1388)/100)</f>
        <v>0</v>
      </c>
      <c r="H1374" s="7">
        <f>IF(Расчет!M1388="",ROUND(Расчет!K1388*(1+Расчет!$M$28/100),0),ROUND(Расчет!K1388*(1+Расчет!M1388/100),0))</f>
        <v>0</v>
      </c>
      <c r="I1374" s="7">
        <f>IF(Расчет!M1388="",(Расчет!$M$28+100)/100,(Расчет!M1388+100)/100)</f>
        <v>1.2</v>
      </c>
      <c r="J1374" s="5">
        <f>IF(Расчет!P1388="",IF($O$16=0,'ФОРМУЛЫ!'!H1374,ROUND(Расчет!K1388*'ФОРМУЛЫ!'!I1374+L1374,0)),Расчет!P1388)</f>
        <v>0</v>
      </c>
      <c r="K1374" s="5">
        <f>J1374*Расчет!E1388</f>
        <v>0</v>
      </c>
      <c r="L1374" s="3">
        <f>IF($O$16=0,0,$M$16*(Расчет!K1388/$O$16))</f>
        <v>0</v>
      </c>
      <c r="O1374" s="3">
        <f>IF(Расчет!P1388=0,Расчет!L1388,0)</f>
        <v>0</v>
      </c>
      <c r="P1374" s="12">
        <f t="shared" si="170"/>
        <v>0</v>
      </c>
      <c r="Q1374" s="3">
        <f>IF(Расчет!H1388='ФОРМУЛЫ!'!$B$5,'ФОРМУЛЫ!'!A1374,0)</f>
        <v>0</v>
      </c>
      <c r="R1374" s="3">
        <f>IF(Расчет!H1388='ФОРМУЛЫ!'!$B$4,'ФОРМУЛЫ!'!A1374,0)</f>
        <v>0</v>
      </c>
      <c r="S1374" s="3">
        <f>IF(Расчет!H1388='ФОРМУЛЫ!'!$B$6,'ФОРМУЛЫ!'!A1374,0)</f>
        <v>0</v>
      </c>
      <c r="T1374" s="5">
        <f>ROUND((IF(Расчет!R1388='ФОРМУЛЫ!'!$E$3,(A1374-A1374/1.18),IF(Расчет!R1388='ФОРМУЛЫ!'!$E$4,0,IF(Расчет!R1388='ФОРМУЛЫ!'!$E$5,(A1374-A1374/1.1),X))))*Расчет!E1388,2)</f>
        <v>0</v>
      </c>
      <c r="U1374" s="3">
        <f>ROUND((IF(Расчет!R1388='ФОРМУЛЫ!'!$E$3,(J1374-J1374/1.18),IF(Расчет!R1388='ФОРМУЛЫ!'!$E$4,0,IF(Расчет!R1388='ФОРМУЛЫ!'!$E$5,(J1374-J1374/1.1),X))))*Расчет!E1388,2)</f>
        <v>0</v>
      </c>
      <c r="V1374" s="3">
        <f>ROUND((J1374-J1374/1.18)*Расчет!E1388,2)</f>
        <v>0</v>
      </c>
      <c r="W1374" s="3">
        <f>ROUND(A1374*Расчет!E1388*0.21/365,2)</f>
        <v>0</v>
      </c>
      <c r="X1374" s="3">
        <f t="shared" si="171"/>
        <v>0</v>
      </c>
      <c r="Y1374" s="3">
        <f>IF(($Q$2-Расчет!X1388)&gt;0,($Q$2-Расчет!X1388),0)</f>
        <v>0</v>
      </c>
      <c r="Z1374" s="3">
        <f t="shared" si="172"/>
        <v>0</v>
      </c>
      <c r="AA1374" s="3">
        <f>IF(IF(Y1374&gt;0,$Q$3-$Q$2,$Q$3-Расчет!X1388)&gt;0,IF(Y1374&gt;0,$Q$3-$Q$2,$Q$3-Расчет!X1388),0)</f>
        <v>0</v>
      </c>
      <c r="AB1374" s="3">
        <f t="shared" si="173"/>
        <v>0</v>
      </c>
      <c r="AC1374" s="3">
        <f>IF(IF(AA1374&gt;0,$Q$4-$Q$3,$Q$4-Расчет!X1388)&gt;0,IF(AA1374&gt;0,$Q$4-$Q$3,$Q$4-Расчет!X1388),0)</f>
        <v>0</v>
      </c>
      <c r="AD1374" s="3">
        <f t="shared" si="174"/>
        <v>0</v>
      </c>
      <c r="AE1374" s="3">
        <f>IF(IF(AC1374&gt;0,$Q$5-$Q$4,$Q$5-Расчет!X1388)&gt;0,IF(AC1374&gt;0,$Q$5-$Q$4,$Q$5-Расчет!X1388),0)</f>
        <v>0</v>
      </c>
      <c r="AF1374" s="3">
        <f t="shared" si="175"/>
        <v>0</v>
      </c>
      <c r="AG1374" s="3">
        <f>IF(IF(AE1374&gt;0,$Q$6-$Q$5,$Q$6-Расчет!X1388)&gt;0,IF(AE1374&gt;0,$Q$6-$Q$5,$Q$6-Расчет!X1388),0)</f>
        <v>0</v>
      </c>
      <c r="AH1374" s="3">
        <f t="shared" si="176"/>
        <v>0</v>
      </c>
    </row>
    <row r="1375" spans="1:34" x14ac:dyDescent="0.25">
      <c r="A1375" s="3">
        <f>IF(Расчет!H1389='ФОРМУЛЫ!'!$B$4,Расчет!G1389*Расчет!$N$28,IF(Расчет!H1389='ФОРМУЛЫ!'!$B$5,Расчет!G1389,IF(Расчет!H1389='ФОРМУЛЫ!'!$B$6,Расчет!G1389*Расчет!$O$28,0)))</f>
        <v>0</v>
      </c>
      <c r="B1375" s="3">
        <f>A1375*Расчет!E1389</f>
        <v>0</v>
      </c>
      <c r="C1375" s="3">
        <f>IF(Расчет!J1389='ФОРМУЛЫ!'!$B$3,Расчет!G1389*Расчет!I1389/100,IF(Расчет!J1389='ФОРМУЛЫ!'!$B$4,Расчет!I1389*Расчет!$N$28,IF(Расчет!J1389='ФОРМУЛЫ!'!$B$5,Расчет!I1389,IF(Расчет!J1389='ФОРМУЛЫ!'!$B$6,Расчет!I1389*Расчет!$O$28,0))))</f>
        <v>0</v>
      </c>
      <c r="D1375" s="3">
        <f>C1375*Расчет!E1389</f>
        <v>0</v>
      </c>
      <c r="E1375" s="3">
        <f t="shared" si="169"/>
        <v>0</v>
      </c>
      <c r="F1375" s="3">
        <f>E1375*Расчет!E1389</f>
        <v>0</v>
      </c>
      <c r="G1375" s="3">
        <f>IF(Расчет!M1389="",'ФОРМУЛЫ!'!E1375*(100+Расчет!$M$28)/100,'ФОРМУЛЫ!'!E1375*(100+Расчет!M1389)/100)</f>
        <v>0</v>
      </c>
      <c r="H1375" s="7">
        <f>IF(Расчет!M1389="",ROUND(Расчет!K1389*(1+Расчет!$M$28/100),0),ROUND(Расчет!K1389*(1+Расчет!M1389/100),0))</f>
        <v>0</v>
      </c>
      <c r="I1375" s="7">
        <f>IF(Расчет!M1389="",(Расчет!$M$28+100)/100,(Расчет!M1389+100)/100)</f>
        <v>1.2</v>
      </c>
      <c r="J1375" s="5">
        <f>IF(Расчет!P1389="",IF($O$16=0,'ФОРМУЛЫ!'!H1375,ROUND(Расчет!K1389*'ФОРМУЛЫ!'!I1375+L1375,0)),Расчет!P1389)</f>
        <v>0</v>
      </c>
      <c r="K1375" s="5">
        <f>J1375*Расчет!E1389</f>
        <v>0</v>
      </c>
      <c r="L1375" s="3">
        <f>IF($O$16=0,0,$M$16*(Расчет!K1389/$O$16))</f>
        <v>0</v>
      </c>
      <c r="O1375" s="3">
        <f>IF(Расчет!P1389=0,Расчет!L1389,0)</f>
        <v>0</v>
      </c>
      <c r="P1375" s="12">
        <f t="shared" si="170"/>
        <v>0</v>
      </c>
      <c r="Q1375" s="3">
        <f>IF(Расчет!H1389='ФОРМУЛЫ!'!$B$5,'ФОРМУЛЫ!'!A1375,0)</f>
        <v>0</v>
      </c>
      <c r="R1375" s="3">
        <f>IF(Расчет!H1389='ФОРМУЛЫ!'!$B$4,'ФОРМУЛЫ!'!A1375,0)</f>
        <v>0</v>
      </c>
      <c r="S1375" s="3">
        <f>IF(Расчет!H1389='ФОРМУЛЫ!'!$B$6,'ФОРМУЛЫ!'!A1375,0)</f>
        <v>0</v>
      </c>
      <c r="T1375" s="5">
        <f>ROUND((IF(Расчет!R1389='ФОРМУЛЫ!'!$E$3,(A1375-A1375/1.18),IF(Расчет!R1389='ФОРМУЛЫ!'!$E$4,0,IF(Расчет!R1389='ФОРМУЛЫ!'!$E$5,(A1375-A1375/1.1),X))))*Расчет!E1389,2)</f>
        <v>0</v>
      </c>
      <c r="U1375" s="3">
        <f>ROUND((IF(Расчет!R1389='ФОРМУЛЫ!'!$E$3,(J1375-J1375/1.18),IF(Расчет!R1389='ФОРМУЛЫ!'!$E$4,0,IF(Расчет!R1389='ФОРМУЛЫ!'!$E$5,(J1375-J1375/1.1),X))))*Расчет!E1389,2)</f>
        <v>0</v>
      </c>
      <c r="V1375" s="3">
        <f>ROUND((J1375-J1375/1.18)*Расчет!E1389,2)</f>
        <v>0</v>
      </c>
      <c r="W1375" s="3">
        <f>ROUND(A1375*Расчет!E1389*0.21/365,2)</f>
        <v>0</v>
      </c>
      <c r="X1375" s="3">
        <f t="shared" si="171"/>
        <v>0</v>
      </c>
      <c r="Y1375" s="3">
        <f>IF(($Q$2-Расчет!X1389)&gt;0,($Q$2-Расчет!X1389),0)</f>
        <v>0</v>
      </c>
      <c r="Z1375" s="3">
        <f t="shared" si="172"/>
        <v>0</v>
      </c>
      <c r="AA1375" s="3">
        <f>IF(IF(Y1375&gt;0,$Q$3-$Q$2,$Q$3-Расчет!X1389)&gt;0,IF(Y1375&gt;0,$Q$3-$Q$2,$Q$3-Расчет!X1389),0)</f>
        <v>0</v>
      </c>
      <c r="AB1375" s="3">
        <f t="shared" si="173"/>
        <v>0</v>
      </c>
      <c r="AC1375" s="3">
        <f>IF(IF(AA1375&gt;0,$Q$4-$Q$3,$Q$4-Расчет!X1389)&gt;0,IF(AA1375&gt;0,$Q$4-$Q$3,$Q$4-Расчет!X1389),0)</f>
        <v>0</v>
      </c>
      <c r="AD1375" s="3">
        <f t="shared" si="174"/>
        <v>0</v>
      </c>
      <c r="AE1375" s="3">
        <f>IF(IF(AC1375&gt;0,$Q$5-$Q$4,$Q$5-Расчет!X1389)&gt;0,IF(AC1375&gt;0,$Q$5-$Q$4,$Q$5-Расчет!X1389),0)</f>
        <v>0</v>
      </c>
      <c r="AF1375" s="3">
        <f t="shared" si="175"/>
        <v>0</v>
      </c>
      <c r="AG1375" s="3">
        <f>IF(IF(AE1375&gt;0,$Q$6-$Q$5,$Q$6-Расчет!X1389)&gt;0,IF(AE1375&gt;0,$Q$6-$Q$5,$Q$6-Расчет!X1389),0)</f>
        <v>0</v>
      </c>
      <c r="AH1375" s="3">
        <f t="shared" si="176"/>
        <v>0</v>
      </c>
    </row>
    <row r="1376" spans="1:34" x14ac:dyDescent="0.25">
      <c r="A1376" s="3">
        <f>IF(Расчет!H1390='ФОРМУЛЫ!'!$B$4,Расчет!G1390*Расчет!$N$28,IF(Расчет!H1390='ФОРМУЛЫ!'!$B$5,Расчет!G1390,IF(Расчет!H1390='ФОРМУЛЫ!'!$B$6,Расчет!G1390*Расчет!$O$28,0)))</f>
        <v>0</v>
      </c>
      <c r="B1376" s="3">
        <f>A1376*Расчет!E1390</f>
        <v>0</v>
      </c>
      <c r="C1376" s="3">
        <f>IF(Расчет!J1390='ФОРМУЛЫ!'!$B$3,Расчет!G1390*Расчет!I1390/100,IF(Расчет!J1390='ФОРМУЛЫ!'!$B$4,Расчет!I1390*Расчет!$N$28,IF(Расчет!J1390='ФОРМУЛЫ!'!$B$5,Расчет!I1390,IF(Расчет!J1390='ФОРМУЛЫ!'!$B$6,Расчет!I1390*Расчет!$O$28,0))))</f>
        <v>0</v>
      </c>
      <c r="D1376" s="3">
        <f>C1376*Расчет!E1390</f>
        <v>0</v>
      </c>
      <c r="E1376" s="3">
        <f t="shared" si="169"/>
        <v>0</v>
      </c>
      <c r="F1376" s="3">
        <f>E1376*Расчет!E1390</f>
        <v>0</v>
      </c>
      <c r="G1376" s="3">
        <f>IF(Расчет!M1390="",'ФОРМУЛЫ!'!E1376*(100+Расчет!$M$28)/100,'ФОРМУЛЫ!'!E1376*(100+Расчет!M1390)/100)</f>
        <v>0</v>
      </c>
      <c r="H1376" s="7">
        <f>IF(Расчет!M1390="",ROUND(Расчет!K1390*(1+Расчет!$M$28/100),0),ROUND(Расчет!K1390*(1+Расчет!M1390/100),0))</f>
        <v>0</v>
      </c>
      <c r="I1376" s="7">
        <f>IF(Расчет!M1390="",(Расчет!$M$28+100)/100,(Расчет!M1390+100)/100)</f>
        <v>1.2</v>
      </c>
      <c r="J1376" s="5">
        <f>IF(Расчет!P1390="",IF($O$16=0,'ФОРМУЛЫ!'!H1376,ROUND(Расчет!K1390*'ФОРМУЛЫ!'!I1376+L1376,0)),Расчет!P1390)</f>
        <v>0</v>
      </c>
      <c r="K1376" s="5">
        <f>J1376*Расчет!E1390</f>
        <v>0</v>
      </c>
      <c r="L1376" s="3">
        <f>IF($O$16=0,0,$M$16*(Расчет!K1390/$O$16))</f>
        <v>0</v>
      </c>
      <c r="O1376" s="3">
        <f>IF(Расчет!P1390=0,Расчет!L1390,0)</f>
        <v>0</v>
      </c>
      <c r="P1376" s="12">
        <f t="shared" si="170"/>
        <v>0</v>
      </c>
      <c r="Q1376" s="3">
        <f>IF(Расчет!H1390='ФОРМУЛЫ!'!$B$5,'ФОРМУЛЫ!'!A1376,0)</f>
        <v>0</v>
      </c>
      <c r="R1376" s="3">
        <f>IF(Расчет!H1390='ФОРМУЛЫ!'!$B$4,'ФОРМУЛЫ!'!A1376,0)</f>
        <v>0</v>
      </c>
      <c r="S1376" s="3">
        <f>IF(Расчет!H1390='ФОРМУЛЫ!'!$B$6,'ФОРМУЛЫ!'!A1376,0)</f>
        <v>0</v>
      </c>
      <c r="T1376" s="5">
        <f>ROUND((IF(Расчет!R1390='ФОРМУЛЫ!'!$E$3,(A1376-A1376/1.18),IF(Расчет!R1390='ФОРМУЛЫ!'!$E$4,0,IF(Расчет!R1390='ФОРМУЛЫ!'!$E$5,(A1376-A1376/1.1),X))))*Расчет!E1390,2)</f>
        <v>0</v>
      </c>
      <c r="U1376" s="3">
        <f>ROUND((IF(Расчет!R1390='ФОРМУЛЫ!'!$E$3,(J1376-J1376/1.18),IF(Расчет!R1390='ФОРМУЛЫ!'!$E$4,0,IF(Расчет!R1390='ФОРМУЛЫ!'!$E$5,(J1376-J1376/1.1),X))))*Расчет!E1390,2)</f>
        <v>0</v>
      </c>
      <c r="V1376" s="3">
        <f>ROUND((J1376-J1376/1.18)*Расчет!E1390,2)</f>
        <v>0</v>
      </c>
      <c r="W1376" s="3">
        <f>ROUND(A1376*Расчет!E1390*0.21/365,2)</f>
        <v>0</v>
      </c>
      <c r="X1376" s="3">
        <f t="shared" si="171"/>
        <v>0</v>
      </c>
      <c r="Y1376" s="3">
        <f>IF(($Q$2-Расчет!X1390)&gt;0,($Q$2-Расчет!X1390),0)</f>
        <v>0</v>
      </c>
      <c r="Z1376" s="3">
        <f t="shared" si="172"/>
        <v>0</v>
      </c>
      <c r="AA1376" s="3">
        <f>IF(IF(Y1376&gt;0,$Q$3-$Q$2,$Q$3-Расчет!X1390)&gt;0,IF(Y1376&gt;0,$Q$3-$Q$2,$Q$3-Расчет!X1390),0)</f>
        <v>0</v>
      </c>
      <c r="AB1376" s="3">
        <f t="shared" si="173"/>
        <v>0</v>
      </c>
      <c r="AC1376" s="3">
        <f>IF(IF(AA1376&gt;0,$Q$4-$Q$3,$Q$4-Расчет!X1390)&gt;0,IF(AA1376&gt;0,$Q$4-$Q$3,$Q$4-Расчет!X1390),0)</f>
        <v>0</v>
      </c>
      <c r="AD1376" s="3">
        <f t="shared" si="174"/>
        <v>0</v>
      </c>
      <c r="AE1376" s="3">
        <f>IF(IF(AC1376&gt;0,$Q$5-$Q$4,$Q$5-Расчет!X1390)&gt;0,IF(AC1376&gt;0,$Q$5-$Q$4,$Q$5-Расчет!X1390),0)</f>
        <v>0</v>
      </c>
      <c r="AF1376" s="3">
        <f t="shared" si="175"/>
        <v>0</v>
      </c>
      <c r="AG1376" s="3">
        <f>IF(IF(AE1376&gt;0,$Q$6-$Q$5,$Q$6-Расчет!X1390)&gt;0,IF(AE1376&gt;0,$Q$6-$Q$5,$Q$6-Расчет!X1390),0)</f>
        <v>0</v>
      </c>
      <c r="AH1376" s="3">
        <f t="shared" si="176"/>
        <v>0</v>
      </c>
    </row>
    <row r="1377" spans="1:34" x14ac:dyDescent="0.25">
      <c r="A1377" s="3">
        <f>IF(Расчет!H1391='ФОРМУЛЫ!'!$B$4,Расчет!G1391*Расчет!$N$28,IF(Расчет!H1391='ФОРМУЛЫ!'!$B$5,Расчет!G1391,IF(Расчет!H1391='ФОРМУЛЫ!'!$B$6,Расчет!G1391*Расчет!$O$28,0)))</f>
        <v>0</v>
      </c>
      <c r="B1377" s="3">
        <f>A1377*Расчет!E1391</f>
        <v>0</v>
      </c>
      <c r="C1377" s="3">
        <f>IF(Расчет!J1391='ФОРМУЛЫ!'!$B$3,Расчет!G1391*Расчет!I1391/100,IF(Расчет!J1391='ФОРМУЛЫ!'!$B$4,Расчет!I1391*Расчет!$N$28,IF(Расчет!J1391='ФОРМУЛЫ!'!$B$5,Расчет!I1391,IF(Расчет!J1391='ФОРМУЛЫ!'!$B$6,Расчет!I1391*Расчет!$O$28,0))))</f>
        <v>0</v>
      </c>
      <c r="D1377" s="3">
        <f>C1377*Расчет!E1391</f>
        <v>0</v>
      </c>
      <c r="E1377" s="3">
        <f t="shared" si="169"/>
        <v>0</v>
      </c>
      <c r="F1377" s="3">
        <f>E1377*Расчет!E1391</f>
        <v>0</v>
      </c>
      <c r="G1377" s="3">
        <f>IF(Расчет!M1391="",'ФОРМУЛЫ!'!E1377*(100+Расчет!$M$28)/100,'ФОРМУЛЫ!'!E1377*(100+Расчет!M1391)/100)</f>
        <v>0</v>
      </c>
      <c r="H1377" s="7">
        <f>IF(Расчет!M1391="",ROUND(Расчет!K1391*(1+Расчет!$M$28/100),0),ROUND(Расчет!K1391*(1+Расчет!M1391/100),0))</f>
        <v>0</v>
      </c>
      <c r="I1377" s="7">
        <f>IF(Расчет!M1391="",(Расчет!$M$28+100)/100,(Расчет!M1391+100)/100)</f>
        <v>1.2</v>
      </c>
      <c r="J1377" s="5">
        <f>IF(Расчет!P1391="",IF($O$16=0,'ФОРМУЛЫ!'!H1377,ROUND(Расчет!K1391*'ФОРМУЛЫ!'!I1377+L1377,0)),Расчет!P1391)</f>
        <v>0</v>
      </c>
      <c r="K1377" s="5">
        <f>J1377*Расчет!E1391</f>
        <v>0</v>
      </c>
      <c r="L1377" s="3">
        <f>IF($O$16=0,0,$M$16*(Расчет!K1391/$O$16))</f>
        <v>0</v>
      </c>
      <c r="O1377" s="3">
        <f>IF(Расчет!P1391=0,Расчет!L1391,0)</f>
        <v>0</v>
      </c>
      <c r="P1377" s="12">
        <f t="shared" si="170"/>
        <v>0</v>
      </c>
      <c r="Q1377" s="3">
        <f>IF(Расчет!H1391='ФОРМУЛЫ!'!$B$5,'ФОРМУЛЫ!'!A1377,0)</f>
        <v>0</v>
      </c>
      <c r="R1377" s="3">
        <f>IF(Расчет!H1391='ФОРМУЛЫ!'!$B$4,'ФОРМУЛЫ!'!A1377,0)</f>
        <v>0</v>
      </c>
      <c r="S1377" s="3">
        <f>IF(Расчет!H1391='ФОРМУЛЫ!'!$B$6,'ФОРМУЛЫ!'!A1377,0)</f>
        <v>0</v>
      </c>
      <c r="T1377" s="5">
        <f>ROUND((IF(Расчет!R1391='ФОРМУЛЫ!'!$E$3,(A1377-A1377/1.18),IF(Расчет!R1391='ФОРМУЛЫ!'!$E$4,0,IF(Расчет!R1391='ФОРМУЛЫ!'!$E$5,(A1377-A1377/1.1),X))))*Расчет!E1391,2)</f>
        <v>0</v>
      </c>
      <c r="U1377" s="3">
        <f>ROUND((IF(Расчет!R1391='ФОРМУЛЫ!'!$E$3,(J1377-J1377/1.18),IF(Расчет!R1391='ФОРМУЛЫ!'!$E$4,0,IF(Расчет!R1391='ФОРМУЛЫ!'!$E$5,(J1377-J1377/1.1),X))))*Расчет!E1391,2)</f>
        <v>0</v>
      </c>
      <c r="V1377" s="3">
        <f>ROUND((J1377-J1377/1.18)*Расчет!E1391,2)</f>
        <v>0</v>
      </c>
      <c r="W1377" s="3">
        <f>ROUND(A1377*Расчет!E1391*0.21/365,2)</f>
        <v>0</v>
      </c>
      <c r="X1377" s="3">
        <f t="shared" si="171"/>
        <v>0</v>
      </c>
      <c r="Y1377" s="3">
        <f>IF(($Q$2-Расчет!X1391)&gt;0,($Q$2-Расчет!X1391),0)</f>
        <v>0</v>
      </c>
      <c r="Z1377" s="3">
        <f t="shared" si="172"/>
        <v>0</v>
      </c>
      <c r="AA1377" s="3">
        <f>IF(IF(Y1377&gt;0,$Q$3-$Q$2,$Q$3-Расчет!X1391)&gt;0,IF(Y1377&gt;0,$Q$3-$Q$2,$Q$3-Расчет!X1391),0)</f>
        <v>0</v>
      </c>
      <c r="AB1377" s="3">
        <f t="shared" si="173"/>
        <v>0</v>
      </c>
      <c r="AC1377" s="3">
        <f>IF(IF(AA1377&gt;0,$Q$4-$Q$3,$Q$4-Расчет!X1391)&gt;0,IF(AA1377&gt;0,$Q$4-$Q$3,$Q$4-Расчет!X1391),0)</f>
        <v>0</v>
      </c>
      <c r="AD1377" s="3">
        <f t="shared" si="174"/>
        <v>0</v>
      </c>
      <c r="AE1377" s="3">
        <f>IF(IF(AC1377&gt;0,$Q$5-$Q$4,$Q$5-Расчет!X1391)&gt;0,IF(AC1377&gt;0,$Q$5-$Q$4,$Q$5-Расчет!X1391),0)</f>
        <v>0</v>
      </c>
      <c r="AF1377" s="3">
        <f t="shared" si="175"/>
        <v>0</v>
      </c>
      <c r="AG1377" s="3">
        <f>IF(IF(AE1377&gt;0,$Q$6-$Q$5,$Q$6-Расчет!X1391)&gt;0,IF(AE1377&gt;0,$Q$6-$Q$5,$Q$6-Расчет!X1391),0)</f>
        <v>0</v>
      </c>
      <c r="AH1377" s="3">
        <f t="shared" si="176"/>
        <v>0</v>
      </c>
    </row>
    <row r="1378" spans="1:34" x14ac:dyDescent="0.25">
      <c r="A1378" s="3">
        <f>IF(Расчет!H1392='ФОРМУЛЫ!'!$B$4,Расчет!G1392*Расчет!$N$28,IF(Расчет!H1392='ФОРМУЛЫ!'!$B$5,Расчет!G1392,IF(Расчет!H1392='ФОРМУЛЫ!'!$B$6,Расчет!G1392*Расчет!$O$28,0)))</f>
        <v>0</v>
      </c>
      <c r="B1378" s="3">
        <f>A1378*Расчет!E1392</f>
        <v>0</v>
      </c>
      <c r="C1378" s="3">
        <f>IF(Расчет!J1392='ФОРМУЛЫ!'!$B$3,Расчет!G1392*Расчет!I1392/100,IF(Расчет!J1392='ФОРМУЛЫ!'!$B$4,Расчет!I1392*Расчет!$N$28,IF(Расчет!J1392='ФОРМУЛЫ!'!$B$5,Расчет!I1392,IF(Расчет!J1392='ФОРМУЛЫ!'!$B$6,Расчет!I1392*Расчет!$O$28,0))))</f>
        <v>0</v>
      </c>
      <c r="D1378" s="3">
        <f>C1378*Расчет!E1392</f>
        <v>0</v>
      </c>
      <c r="E1378" s="3">
        <f t="shared" si="169"/>
        <v>0</v>
      </c>
      <c r="F1378" s="3">
        <f>E1378*Расчет!E1392</f>
        <v>0</v>
      </c>
      <c r="G1378" s="3">
        <f>IF(Расчет!M1392="",'ФОРМУЛЫ!'!E1378*(100+Расчет!$M$28)/100,'ФОРМУЛЫ!'!E1378*(100+Расчет!M1392)/100)</f>
        <v>0</v>
      </c>
      <c r="H1378" s="7">
        <f>IF(Расчет!M1392="",ROUND(Расчет!K1392*(1+Расчет!$M$28/100),0),ROUND(Расчет!K1392*(1+Расчет!M1392/100),0))</f>
        <v>0</v>
      </c>
      <c r="I1378" s="7">
        <f>IF(Расчет!M1392="",(Расчет!$M$28+100)/100,(Расчет!M1392+100)/100)</f>
        <v>1.2</v>
      </c>
      <c r="J1378" s="5">
        <f>IF(Расчет!P1392="",IF($O$16=0,'ФОРМУЛЫ!'!H1378,ROUND(Расчет!K1392*'ФОРМУЛЫ!'!I1378+L1378,0)),Расчет!P1392)</f>
        <v>0</v>
      </c>
      <c r="K1378" s="5">
        <f>J1378*Расчет!E1392</f>
        <v>0</v>
      </c>
      <c r="L1378" s="3">
        <f>IF($O$16=0,0,$M$16*(Расчет!K1392/$O$16))</f>
        <v>0</v>
      </c>
      <c r="O1378" s="3">
        <f>IF(Расчет!P1392=0,Расчет!L1392,0)</f>
        <v>0</v>
      </c>
      <c r="P1378" s="12">
        <f t="shared" si="170"/>
        <v>0</v>
      </c>
      <c r="Q1378" s="3">
        <f>IF(Расчет!H1392='ФОРМУЛЫ!'!$B$5,'ФОРМУЛЫ!'!A1378,0)</f>
        <v>0</v>
      </c>
      <c r="R1378" s="3">
        <f>IF(Расчет!H1392='ФОРМУЛЫ!'!$B$4,'ФОРМУЛЫ!'!A1378,0)</f>
        <v>0</v>
      </c>
      <c r="S1378" s="3">
        <f>IF(Расчет!H1392='ФОРМУЛЫ!'!$B$6,'ФОРМУЛЫ!'!A1378,0)</f>
        <v>0</v>
      </c>
      <c r="T1378" s="5">
        <f>ROUND((IF(Расчет!R1392='ФОРМУЛЫ!'!$E$3,(A1378-A1378/1.18),IF(Расчет!R1392='ФОРМУЛЫ!'!$E$4,0,IF(Расчет!R1392='ФОРМУЛЫ!'!$E$5,(A1378-A1378/1.1),X))))*Расчет!E1392,2)</f>
        <v>0</v>
      </c>
      <c r="U1378" s="3">
        <f>ROUND((IF(Расчет!R1392='ФОРМУЛЫ!'!$E$3,(J1378-J1378/1.18),IF(Расчет!R1392='ФОРМУЛЫ!'!$E$4,0,IF(Расчет!R1392='ФОРМУЛЫ!'!$E$5,(J1378-J1378/1.1),X))))*Расчет!E1392,2)</f>
        <v>0</v>
      </c>
      <c r="V1378" s="3">
        <f>ROUND((J1378-J1378/1.18)*Расчет!E1392,2)</f>
        <v>0</v>
      </c>
      <c r="W1378" s="3">
        <f>ROUND(A1378*Расчет!E1392*0.21/365,2)</f>
        <v>0</v>
      </c>
      <c r="X1378" s="3">
        <f t="shared" si="171"/>
        <v>0</v>
      </c>
      <c r="Y1378" s="3">
        <f>IF(($Q$2-Расчет!X1392)&gt;0,($Q$2-Расчет!X1392),0)</f>
        <v>0</v>
      </c>
      <c r="Z1378" s="3">
        <f t="shared" si="172"/>
        <v>0</v>
      </c>
      <c r="AA1378" s="3">
        <f>IF(IF(Y1378&gt;0,$Q$3-$Q$2,$Q$3-Расчет!X1392)&gt;0,IF(Y1378&gt;0,$Q$3-$Q$2,$Q$3-Расчет!X1392),0)</f>
        <v>0</v>
      </c>
      <c r="AB1378" s="3">
        <f t="shared" si="173"/>
        <v>0</v>
      </c>
      <c r="AC1378" s="3">
        <f>IF(IF(AA1378&gt;0,$Q$4-$Q$3,$Q$4-Расчет!X1392)&gt;0,IF(AA1378&gt;0,$Q$4-$Q$3,$Q$4-Расчет!X1392),0)</f>
        <v>0</v>
      </c>
      <c r="AD1378" s="3">
        <f t="shared" si="174"/>
        <v>0</v>
      </c>
      <c r="AE1378" s="3">
        <f>IF(IF(AC1378&gt;0,$Q$5-$Q$4,$Q$5-Расчет!X1392)&gt;0,IF(AC1378&gt;0,$Q$5-$Q$4,$Q$5-Расчет!X1392),0)</f>
        <v>0</v>
      </c>
      <c r="AF1378" s="3">
        <f t="shared" si="175"/>
        <v>0</v>
      </c>
      <c r="AG1378" s="3">
        <f>IF(IF(AE1378&gt;0,$Q$6-$Q$5,$Q$6-Расчет!X1392)&gt;0,IF(AE1378&gt;0,$Q$6-$Q$5,$Q$6-Расчет!X1392),0)</f>
        <v>0</v>
      </c>
      <c r="AH1378" s="3">
        <f t="shared" si="176"/>
        <v>0</v>
      </c>
    </row>
    <row r="1379" spans="1:34" x14ac:dyDescent="0.25">
      <c r="A1379" s="3">
        <f>IF(Расчет!H1393='ФОРМУЛЫ!'!$B$4,Расчет!G1393*Расчет!$N$28,IF(Расчет!H1393='ФОРМУЛЫ!'!$B$5,Расчет!G1393,IF(Расчет!H1393='ФОРМУЛЫ!'!$B$6,Расчет!G1393*Расчет!$O$28,0)))</f>
        <v>0</v>
      </c>
      <c r="B1379" s="3">
        <f>A1379*Расчет!E1393</f>
        <v>0</v>
      </c>
      <c r="C1379" s="3">
        <f>IF(Расчет!J1393='ФОРМУЛЫ!'!$B$3,Расчет!G1393*Расчет!I1393/100,IF(Расчет!J1393='ФОРМУЛЫ!'!$B$4,Расчет!I1393*Расчет!$N$28,IF(Расчет!J1393='ФОРМУЛЫ!'!$B$5,Расчет!I1393,IF(Расчет!J1393='ФОРМУЛЫ!'!$B$6,Расчет!I1393*Расчет!$O$28,0))))</f>
        <v>0</v>
      </c>
      <c r="D1379" s="3">
        <f>C1379*Расчет!E1393</f>
        <v>0</v>
      </c>
      <c r="E1379" s="3">
        <f t="shared" si="169"/>
        <v>0</v>
      </c>
      <c r="F1379" s="3">
        <f>E1379*Расчет!E1393</f>
        <v>0</v>
      </c>
      <c r="G1379" s="3">
        <f>IF(Расчет!M1393="",'ФОРМУЛЫ!'!E1379*(100+Расчет!$M$28)/100,'ФОРМУЛЫ!'!E1379*(100+Расчет!M1393)/100)</f>
        <v>0</v>
      </c>
      <c r="H1379" s="7">
        <f>IF(Расчет!M1393="",ROUND(Расчет!K1393*(1+Расчет!$M$28/100),0),ROUND(Расчет!K1393*(1+Расчет!M1393/100),0))</f>
        <v>0</v>
      </c>
      <c r="I1379" s="7">
        <f>IF(Расчет!M1393="",(Расчет!$M$28+100)/100,(Расчет!M1393+100)/100)</f>
        <v>1.2</v>
      </c>
      <c r="J1379" s="5">
        <f>IF(Расчет!P1393="",IF($O$16=0,'ФОРМУЛЫ!'!H1379,ROUND(Расчет!K1393*'ФОРМУЛЫ!'!I1379+L1379,0)),Расчет!P1393)</f>
        <v>0</v>
      </c>
      <c r="K1379" s="5">
        <f>J1379*Расчет!E1393</f>
        <v>0</v>
      </c>
      <c r="L1379" s="3">
        <f>IF($O$16=0,0,$M$16*(Расчет!K1393/$O$16))</f>
        <v>0</v>
      </c>
      <c r="O1379" s="3">
        <f>IF(Расчет!P1393=0,Расчет!L1393,0)</f>
        <v>0</v>
      </c>
      <c r="P1379" s="12">
        <f t="shared" si="170"/>
        <v>0</v>
      </c>
      <c r="Q1379" s="3">
        <f>IF(Расчет!H1393='ФОРМУЛЫ!'!$B$5,'ФОРМУЛЫ!'!A1379,0)</f>
        <v>0</v>
      </c>
      <c r="R1379" s="3">
        <f>IF(Расчет!H1393='ФОРМУЛЫ!'!$B$4,'ФОРМУЛЫ!'!A1379,0)</f>
        <v>0</v>
      </c>
      <c r="S1379" s="3">
        <f>IF(Расчет!H1393='ФОРМУЛЫ!'!$B$6,'ФОРМУЛЫ!'!A1379,0)</f>
        <v>0</v>
      </c>
      <c r="T1379" s="5">
        <f>ROUND((IF(Расчет!R1393='ФОРМУЛЫ!'!$E$3,(A1379-A1379/1.18),IF(Расчет!R1393='ФОРМУЛЫ!'!$E$4,0,IF(Расчет!R1393='ФОРМУЛЫ!'!$E$5,(A1379-A1379/1.1),X))))*Расчет!E1393,2)</f>
        <v>0</v>
      </c>
      <c r="U1379" s="3">
        <f>ROUND((IF(Расчет!R1393='ФОРМУЛЫ!'!$E$3,(J1379-J1379/1.18),IF(Расчет!R1393='ФОРМУЛЫ!'!$E$4,0,IF(Расчет!R1393='ФОРМУЛЫ!'!$E$5,(J1379-J1379/1.1),X))))*Расчет!E1393,2)</f>
        <v>0</v>
      </c>
      <c r="V1379" s="3">
        <f>ROUND((J1379-J1379/1.18)*Расчет!E1393,2)</f>
        <v>0</v>
      </c>
      <c r="W1379" s="3">
        <f>ROUND(A1379*Расчет!E1393*0.21/365,2)</f>
        <v>0</v>
      </c>
      <c r="X1379" s="3">
        <f t="shared" si="171"/>
        <v>0</v>
      </c>
      <c r="Y1379" s="3">
        <f>IF(($Q$2-Расчет!X1393)&gt;0,($Q$2-Расчет!X1393),0)</f>
        <v>0</v>
      </c>
      <c r="Z1379" s="3">
        <f t="shared" si="172"/>
        <v>0</v>
      </c>
      <c r="AA1379" s="3">
        <f>IF(IF(Y1379&gt;0,$Q$3-$Q$2,$Q$3-Расчет!X1393)&gt;0,IF(Y1379&gt;0,$Q$3-$Q$2,$Q$3-Расчет!X1393),0)</f>
        <v>0</v>
      </c>
      <c r="AB1379" s="3">
        <f t="shared" si="173"/>
        <v>0</v>
      </c>
      <c r="AC1379" s="3">
        <f>IF(IF(AA1379&gt;0,$Q$4-$Q$3,$Q$4-Расчет!X1393)&gt;0,IF(AA1379&gt;0,$Q$4-$Q$3,$Q$4-Расчет!X1393),0)</f>
        <v>0</v>
      </c>
      <c r="AD1379" s="3">
        <f t="shared" si="174"/>
        <v>0</v>
      </c>
      <c r="AE1379" s="3">
        <f>IF(IF(AC1379&gt;0,$Q$5-$Q$4,$Q$5-Расчет!X1393)&gt;0,IF(AC1379&gt;0,$Q$5-$Q$4,$Q$5-Расчет!X1393),0)</f>
        <v>0</v>
      </c>
      <c r="AF1379" s="3">
        <f t="shared" si="175"/>
        <v>0</v>
      </c>
      <c r="AG1379" s="3">
        <f>IF(IF(AE1379&gt;0,$Q$6-$Q$5,$Q$6-Расчет!X1393)&gt;0,IF(AE1379&gt;0,$Q$6-$Q$5,$Q$6-Расчет!X1393),0)</f>
        <v>0</v>
      </c>
      <c r="AH1379" s="3">
        <f t="shared" si="176"/>
        <v>0</v>
      </c>
    </row>
    <row r="1380" spans="1:34" x14ac:dyDescent="0.25">
      <c r="A1380" s="3">
        <f>IF(Расчет!H1394='ФОРМУЛЫ!'!$B$4,Расчет!G1394*Расчет!$N$28,IF(Расчет!H1394='ФОРМУЛЫ!'!$B$5,Расчет!G1394,IF(Расчет!H1394='ФОРМУЛЫ!'!$B$6,Расчет!G1394*Расчет!$O$28,0)))</f>
        <v>0</v>
      </c>
      <c r="B1380" s="3">
        <f>A1380*Расчет!E1394</f>
        <v>0</v>
      </c>
      <c r="C1380" s="3">
        <f>IF(Расчет!J1394='ФОРМУЛЫ!'!$B$3,Расчет!G1394*Расчет!I1394/100,IF(Расчет!J1394='ФОРМУЛЫ!'!$B$4,Расчет!I1394*Расчет!$N$28,IF(Расчет!J1394='ФОРМУЛЫ!'!$B$5,Расчет!I1394,IF(Расчет!J1394='ФОРМУЛЫ!'!$B$6,Расчет!I1394*Расчет!$O$28,0))))</f>
        <v>0</v>
      </c>
      <c r="D1380" s="3">
        <f>C1380*Расчет!E1394</f>
        <v>0</v>
      </c>
      <c r="E1380" s="3">
        <f t="shared" si="169"/>
        <v>0</v>
      </c>
      <c r="F1380" s="3">
        <f>E1380*Расчет!E1394</f>
        <v>0</v>
      </c>
      <c r="G1380" s="3">
        <f>IF(Расчет!M1394="",'ФОРМУЛЫ!'!E1380*(100+Расчет!$M$28)/100,'ФОРМУЛЫ!'!E1380*(100+Расчет!M1394)/100)</f>
        <v>0</v>
      </c>
      <c r="H1380" s="7">
        <f>IF(Расчет!M1394="",ROUND(Расчет!K1394*(1+Расчет!$M$28/100),0),ROUND(Расчет!K1394*(1+Расчет!M1394/100),0))</f>
        <v>0</v>
      </c>
      <c r="I1380" s="7">
        <f>IF(Расчет!M1394="",(Расчет!$M$28+100)/100,(Расчет!M1394+100)/100)</f>
        <v>1.2</v>
      </c>
      <c r="J1380" s="5">
        <f>IF(Расчет!P1394="",IF($O$16=0,'ФОРМУЛЫ!'!H1380,ROUND(Расчет!K1394*'ФОРМУЛЫ!'!I1380+L1380,0)),Расчет!P1394)</f>
        <v>0</v>
      </c>
      <c r="K1380" s="5">
        <f>J1380*Расчет!E1394</f>
        <v>0</v>
      </c>
      <c r="L1380" s="3">
        <f>IF($O$16=0,0,$M$16*(Расчет!K1394/$O$16))</f>
        <v>0</v>
      </c>
      <c r="O1380" s="3">
        <f>IF(Расчет!P1394=0,Расчет!L1394,0)</f>
        <v>0</v>
      </c>
      <c r="P1380" s="12">
        <f t="shared" si="170"/>
        <v>0</v>
      </c>
      <c r="Q1380" s="3">
        <f>IF(Расчет!H1394='ФОРМУЛЫ!'!$B$5,'ФОРМУЛЫ!'!A1380,0)</f>
        <v>0</v>
      </c>
      <c r="R1380" s="3">
        <f>IF(Расчет!H1394='ФОРМУЛЫ!'!$B$4,'ФОРМУЛЫ!'!A1380,0)</f>
        <v>0</v>
      </c>
      <c r="S1380" s="3">
        <f>IF(Расчет!H1394='ФОРМУЛЫ!'!$B$6,'ФОРМУЛЫ!'!A1380,0)</f>
        <v>0</v>
      </c>
      <c r="T1380" s="5">
        <f>ROUND((IF(Расчет!R1394='ФОРМУЛЫ!'!$E$3,(A1380-A1380/1.18),IF(Расчет!R1394='ФОРМУЛЫ!'!$E$4,0,IF(Расчет!R1394='ФОРМУЛЫ!'!$E$5,(A1380-A1380/1.1),X))))*Расчет!E1394,2)</f>
        <v>0</v>
      </c>
      <c r="U1380" s="3">
        <f>ROUND((IF(Расчет!R1394='ФОРМУЛЫ!'!$E$3,(J1380-J1380/1.18),IF(Расчет!R1394='ФОРМУЛЫ!'!$E$4,0,IF(Расчет!R1394='ФОРМУЛЫ!'!$E$5,(J1380-J1380/1.1),X))))*Расчет!E1394,2)</f>
        <v>0</v>
      </c>
      <c r="V1380" s="3">
        <f>ROUND((J1380-J1380/1.18)*Расчет!E1394,2)</f>
        <v>0</v>
      </c>
      <c r="W1380" s="3">
        <f>ROUND(A1380*Расчет!E1394*0.21/365,2)</f>
        <v>0</v>
      </c>
      <c r="X1380" s="3">
        <f t="shared" si="171"/>
        <v>0</v>
      </c>
      <c r="Y1380" s="3">
        <f>IF(($Q$2-Расчет!X1394)&gt;0,($Q$2-Расчет!X1394),0)</f>
        <v>0</v>
      </c>
      <c r="Z1380" s="3">
        <f t="shared" si="172"/>
        <v>0</v>
      </c>
      <c r="AA1380" s="3">
        <f>IF(IF(Y1380&gt;0,$Q$3-$Q$2,$Q$3-Расчет!X1394)&gt;0,IF(Y1380&gt;0,$Q$3-$Q$2,$Q$3-Расчет!X1394),0)</f>
        <v>0</v>
      </c>
      <c r="AB1380" s="3">
        <f t="shared" si="173"/>
        <v>0</v>
      </c>
      <c r="AC1380" s="3">
        <f>IF(IF(AA1380&gt;0,$Q$4-$Q$3,$Q$4-Расчет!X1394)&gt;0,IF(AA1380&gt;0,$Q$4-$Q$3,$Q$4-Расчет!X1394),0)</f>
        <v>0</v>
      </c>
      <c r="AD1380" s="3">
        <f t="shared" si="174"/>
        <v>0</v>
      </c>
      <c r="AE1380" s="3">
        <f>IF(IF(AC1380&gt;0,$Q$5-$Q$4,$Q$5-Расчет!X1394)&gt;0,IF(AC1380&gt;0,$Q$5-$Q$4,$Q$5-Расчет!X1394),0)</f>
        <v>0</v>
      </c>
      <c r="AF1380" s="3">
        <f t="shared" si="175"/>
        <v>0</v>
      </c>
      <c r="AG1380" s="3">
        <f>IF(IF(AE1380&gt;0,$Q$6-$Q$5,$Q$6-Расчет!X1394)&gt;0,IF(AE1380&gt;0,$Q$6-$Q$5,$Q$6-Расчет!X1394),0)</f>
        <v>0</v>
      </c>
      <c r="AH1380" s="3">
        <f t="shared" si="176"/>
        <v>0</v>
      </c>
    </row>
    <row r="1381" spans="1:34" x14ac:dyDescent="0.25">
      <c r="A1381" s="3">
        <f>IF(Расчет!H1395='ФОРМУЛЫ!'!$B$4,Расчет!G1395*Расчет!$N$28,IF(Расчет!H1395='ФОРМУЛЫ!'!$B$5,Расчет!G1395,IF(Расчет!H1395='ФОРМУЛЫ!'!$B$6,Расчет!G1395*Расчет!$O$28,0)))</f>
        <v>0</v>
      </c>
      <c r="B1381" s="3">
        <f>A1381*Расчет!E1395</f>
        <v>0</v>
      </c>
      <c r="C1381" s="3">
        <f>IF(Расчет!J1395='ФОРМУЛЫ!'!$B$3,Расчет!G1395*Расчет!I1395/100,IF(Расчет!J1395='ФОРМУЛЫ!'!$B$4,Расчет!I1395*Расчет!$N$28,IF(Расчет!J1395='ФОРМУЛЫ!'!$B$5,Расчет!I1395,IF(Расчет!J1395='ФОРМУЛЫ!'!$B$6,Расчет!I1395*Расчет!$O$28,0))))</f>
        <v>0</v>
      </c>
      <c r="D1381" s="3">
        <f>C1381*Расчет!E1395</f>
        <v>0</v>
      </c>
      <c r="E1381" s="3">
        <f t="shared" si="169"/>
        <v>0</v>
      </c>
      <c r="F1381" s="3">
        <f>E1381*Расчет!E1395</f>
        <v>0</v>
      </c>
      <c r="G1381" s="3">
        <f>IF(Расчет!M1395="",'ФОРМУЛЫ!'!E1381*(100+Расчет!$M$28)/100,'ФОРМУЛЫ!'!E1381*(100+Расчет!M1395)/100)</f>
        <v>0</v>
      </c>
      <c r="H1381" s="7">
        <f>IF(Расчет!M1395="",ROUND(Расчет!K1395*(1+Расчет!$M$28/100),0),ROUND(Расчет!K1395*(1+Расчет!M1395/100),0))</f>
        <v>0</v>
      </c>
      <c r="I1381" s="7">
        <f>IF(Расчет!M1395="",(Расчет!$M$28+100)/100,(Расчет!M1395+100)/100)</f>
        <v>1.2</v>
      </c>
      <c r="J1381" s="5">
        <f>IF(Расчет!P1395="",IF($O$16=0,'ФОРМУЛЫ!'!H1381,ROUND(Расчет!K1395*'ФОРМУЛЫ!'!I1381+L1381,0)),Расчет!P1395)</f>
        <v>0</v>
      </c>
      <c r="K1381" s="5">
        <f>J1381*Расчет!E1395</f>
        <v>0</v>
      </c>
      <c r="L1381" s="3">
        <f>IF($O$16=0,0,$M$16*(Расчет!K1395/$O$16))</f>
        <v>0</v>
      </c>
      <c r="O1381" s="3">
        <f>IF(Расчет!P1395=0,Расчет!L1395,0)</f>
        <v>0</v>
      </c>
      <c r="P1381" s="12">
        <f t="shared" si="170"/>
        <v>0</v>
      </c>
      <c r="Q1381" s="3">
        <f>IF(Расчет!H1395='ФОРМУЛЫ!'!$B$5,'ФОРМУЛЫ!'!A1381,0)</f>
        <v>0</v>
      </c>
      <c r="R1381" s="3">
        <f>IF(Расчет!H1395='ФОРМУЛЫ!'!$B$4,'ФОРМУЛЫ!'!A1381,0)</f>
        <v>0</v>
      </c>
      <c r="S1381" s="3">
        <f>IF(Расчет!H1395='ФОРМУЛЫ!'!$B$6,'ФОРМУЛЫ!'!A1381,0)</f>
        <v>0</v>
      </c>
      <c r="T1381" s="5">
        <f>ROUND((IF(Расчет!R1395='ФОРМУЛЫ!'!$E$3,(A1381-A1381/1.18),IF(Расчет!R1395='ФОРМУЛЫ!'!$E$4,0,IF(Расчет!R1395='ФОРМУЛЫ!'!$E$5,(A1381-A1381/1.1),X))))*Расчет!E1395,2)</f>
        <v>0</v>
      </c>
      <c r="U1381" s="3">
        <f>ROUND((IF(Расчет!R1395='ФОРМУЛЫ!'!$E$3,(J1381-J1381/1.18),IF(Расчет!R1395='ФОРМУЛЫ!'!$E$4,0,IF(Расчет!R1395='ФОРМУЛЫ!'!$E$5,(J1381-J1381/1.1),X))))*Расчет!E1395,2)</f>
        <v>0</v>
      </c>
      <c r="V1381" s="3">
        <f>ROUND((J1381-J1381/1.18)*Расчет!E1395,2)</f>
        <v>0</v>
      </c>
      <c r="W1381" s="3">
        <f>ROUND(A1381*Расчет!E1395*0.21/365,2)</f>
        <v>0</v>
      </c>
      <c r="X1381" s="3">
        <f t="shared" si="171"/>
        <v>0</v>
      </c>
      <c r="Y1381" s="3">
        <f>IF(($Q$2-Расчет!X1395)&gt;0,($Q$2-Расчет!X1395),0)</f>
        <v>0</v>
      </c>
      <c r="Z1381" s="3">
        <f t="shared" si="172"/>
        <v>0</v>
      </c>
      <c r="AA1381" s="3">
        <f>IF(IF(Y1381&gt;0,$Q$3-$Q$2,$Q$3-Расчет!X1395)&gt;0,IF(Y1381&gt;0,$Q$3-$Q$2,$Q$3-Расчет!X1395),0)</f>
        <v>0</v>
      </c>
      <c r="AB1381" s="3">
        <f t="shared" si="173"/>
        <v>0</v>
      </c>
      <c r="AC1381" s="3">
        <f>IF(IF(AA1381&gt;0,$Q$4-$Q$3,$Q$4-Расчет!X1395)&gt;0,IF(AA1381&gt;0,$Q$4-$Q$3,$Q$4-Расчет!X1395),0)</f>
        <v>0</v>
      </c>
      <c r="AD1381" s="3">
        <f t="shared" si="174"/>
        <v>0</v>
      </c>
      <c r="AE1381" s="3">
        <f>IF(IF(AC1381&gt;0,$Q$5-$Q$4,$Q$5-Расчет!X1395)&gt;0,IF(AC1381&gt;0,$Q$5-$Q$4,$Q$5-Расчет!X1395),0)</f>
        <v>0</v>
      </c>
      <c r="AF1381" s="3">
        <f t="shared" si="175"/>
        <v>0</v>
      </c>
      <c r="AG1381" s="3">
        <f>IF(IF(AE1381&gt;0,$Q$6-$Q$5,$Q$6-Расчет!X1395)&gt;0,IF(AE1381&gt;0,$Q$6-$Q$5,$Q$6-Расчет!X1395),0)</f>
        <v>0</v>
      </c>
      <c r="AH1381" s="3">
        <f t="shared" si="176"/>
        <v>0</v>
      </c>
    </row>
    <row r="1382" spans="1:34" x14ac:dyDescent="0.25">
      <c r="A1382" s="3">
        <f>IF(Расчет!H1396='ФОРМУЛЫ!'!$B$4,Расчет!G1396*Расчет!$N$28,IF(Расчет!H1396='ФОРМУЛЫ!'!$B$5,Расчет!G1396,IF(Расчет!H1396='ФОРМУЛЫ!'!$B$6,Расчет!G1396*Расчет!$O$28,0)))</f>
        <v>0</v>
      </c>
      <c r="B1382" s="3">
        <f>A1382*Расчет!E1396</f>
        <v>0</v>
      </c>
      <c r="C1382" s="3">
        <f>IF(Расчет!J1396='ФОРМУЛЫ!'!$B$3,Расчет!G1396*Расчет!I1396/100,IF(Расчет!J1396='ФОРМУЛЫ!'!$B$4,Расчет!I1396*Расчет!$N$28,IF(Расчет!J1396='ФОРМУЛЫ!'!$B$5,Расчет!I1396,IF(Расчет!J1396='ФОРМУЛЫ!'!$B$6,Расчет!I1396*Расчет!$O$28,0))))</f>
        <v>0</v>
      </c>
      <c r="D1382" s="3">
        <f>C1382*Расчет!E1396</f>
        <v>0</v>
      </c>
      <c r="E1382" s="3">
        <f t="shared" si="169"/>
        <v>0</v>
      </c>
      <c r="F1382" s="3">
        <f>E1382*Расчет!E1396</f>
        <v>0</v>
      </c>
      <c r="G1382" s="3">
        <f>IF(Расчет!M1396="",'ФОРМУЛЫ!'!E1382*(100+Расчет!$M$28)/100,'ФОРМУЛЫ!'!E1382*(100+Расчет!M1396)/100)</f>
        <v>0</v>
      </c>
      <c r="H1382" s="7">
        <f>IF(Расчет!M1396="",ROUND(Расчет!K1396*(1+Расчет!$M$28/100),0),ROUND(Расчет!K1396*(1+Расчет!M1396/100),0))</f>
        <v>0</v>
      </c>
      <c r="I1382" s="7">
        <f>IF(Расчет!M1396="",(Расчет!$M$28+100)/100,(Расчет!M1396+100)/100)</f>
        <v>1.2</v>
      </c>
      <c r="J1382" s="5">
        <f>IF(Расчет!P1396="",IF($O$16=0,'ФОРМУЛЫ!'!H1382,ROUND(Расчет!K1396*'ФОРМУЛЫ!'!I1382+L1382,0)),Расчет!P1396)</f>
        <v>0</v>
      </c>
      <c r="K1382" s="5">
        <f>J1382*Расчет!E1396</f>
        <v>0</v>
      </c>
      <c r="L1382" s="3">
        <f>IF($O$16=0,0,$M$16*(Расчет!K1396/$O$16))</f>
        <v>0</v>
      </c>
      <c r="O1382" s="3">
        <f>IF(Расчет!P1396=0,Расчет!L1396,0)</f>
        <v>0</v>
      </c>
      <c r="P1382" s="12">
        <f t="shared" si="170"/>
        <v>0</v>
      </c>
      <c r="Q1382" s="3">
        <f>IF(Расчет!H1396='ФОРМУЛЫ!'!$B$5,'ФОРМУЛЫ!'!A1382,0)</f>
        <v>0</v>
      </c>
      <c r="R1382" s="3">
        <f>IF(Расчет!H1396='ФОРМУЛЫ!'!$B$4,'ФОРМУЛЫ!'!A1382,0)</f>
        <v>0</v>
      </c>
      <c r="S1382" s="3">
        <f>IF(Расчет!H1396='ФОРМУЛЫ!'!$B$6,'ФОРМУЛЫ!'!A1382,0)</f>
        <v>0</v>
      </c>
      <c r="T1382" s="5">
        <f>ROUND((IF(Расчет!R1396='ФОРМУЛЫ!'!$E$3,(A1382-A1382/1.18),IF(Расчет!R1396='ФОРМУЛЫ!'!$E$4,0,IF(Расчет!R1396='ФОРМУЛЫ!'!$E$5,(A1382-A1382/1.1),X))))*Расчет!E1396,2)</f>
        <v>0</v>
      </c>
      <c r="U1382" s="3">
        <f>ROUND((IF(Расчет!R1396='ФОРМУЛЫ!'!$E$3,(J1382-J1382/1.18),IF(Расчет!R1396='ФОРМУЛЫ!'!$E$4,0,IF(Расчет!R1396='ФОРМУЛЫ!'!$E$5,(J1382-J1382/1.1),X))))*Расчет!E1396,2)</f>
        <v>0</v>
      </c>
      <c r="V1382" s="3">
        <f>ROUND((J1382-J1382/1.18)*Расчет!E1396,2)</f>
        <v>0</v>
      </c>
      <c r="W1382" s="3">
        <f>ROUND(A1382*Расчет!E1396*0.21/365,2)</f>
        <v>0</v>
      </c>
      <c r="X1382" s="3">
        <f t="shared" si="171"/>
        <v>0</v>
      </c>
      <c r="Y1382" s="3">
        <f>IF(($Q$2-Расчет!X1396)&gt;0,($Q$2-Расчет!X1396),0)</f>
        <v>0</v>
      </c>
      <c r="Z1382" s="3">
        <f t="shared" si="172"/>
        <v>0</v>
      </c>
      <c r="AA1382" s="3">
        <f>IF(IF(Y1382&gt;0,$Q$3-$Q$2,$Q$3-Расчет!X1396)&gt;0,IF(Y1382&gt;0,$Q$3-$Q$2,$Q$3-Расчет!X1396),0)</f>
        <v>0</v>
      </c>
      <c r="AB1382" s="3">
        <f t="shared" si="173"/>
        <v>0</v>
      </c>
      <c r="AC1382" s="3">
        <f>IF(IF(AA1382&gt;0,$Q$4-$Q$3,$Q$4-Расчет!X1396)&gt;0,IF(AA1382&gt;0,$Q$4-$Q$3,$Q$4-Расчет!X1396),0)</f>
        <v>0</v>
      </c>
      <c r="AD1382" s="3">
        <f t="shared" si="174"/>
        <v>0</v>
      </c>
      <c r="AE1382" s="3">
        <f>IF(IF(AC1382&gt;0,$Q$5-$Q$4,$Q$5-Расчет!X1396)&gt;0,IF(AC1382&gt;0,$Q$5-$Q$4,$Q$5-Расчет!X1396),0)</f>
        <v>0</v>
      </c>
      <c r="AF1382" s="3">
        <f t="shared" si="175"/>
        <v>0</v>
      </c>
      <c r="AG1382" s="3">
        <f>IF(IF(AE1382&gt;0,$Q$6-$Q$5,$Q$6-Расчет!X1396)&gt;0,IF(AE1382&gt;0,$Q$6-$Q$5,$Q$6-Расчет!X1396),0)</f>
        <v>0</v>
      </c>
      <c r="AH1382" s="3">
        <f t="shared" si="176"/>
        <v>0</v>
      </c>
    </row>
    <row r="1383" spans="1:34" x14ac:dyDescent="0.25">
      <c r="A1383" s="3">
        <f>IF(Расчет!H1397='ФОРМУЛЫ!'!$B$4,Расчет!G1397*Расчет!$N$28,IF(Расчет!H1397='ФОРМУЛЫ!'!$B$5,Расчет!G1397,IF(Расчет!H1397='ФОРМУЛЫ!'!$B$6,Расчет!G1397*Расчет!$O$28,0)))</f>
        <v>0</v>
      </c>
      <c r="B1383" s="3">
        <f>A1383*Расчет!E1397</f>
        <v>0</v>
      </c>
      <c r="C1383" s="3">
        <f>IF(Расчет!J1397='ФОРМУЛЫ!'!$B$3,Расчет!G1397*Расчет!I1397/100,IF(Расчет!J1397='ФОРМУЛЫ!'!$B$4,Расчет!I1397*Расчет!$N$28,IF(Расчет!J1397='ФОРМУЛЫ!'!$B$5,Расчет!I1397,IF(Расчет!J1397='ФОРМУЛЫ!'!$B$6,Расчет!I1397*Расчет!$O$28,0))))</f>
        <v>0</v>
      </c>
      <c r="D1383" s="3">
        <f>C1383*Расчет!E1397</f>
        <v>0</v>
      </c>
      <c r="E1383" s="3">
        <f t="shared" si="169"/>
        <v>0</v>
      </c>
      <c r="F1383" s="3">
        <f>E1383*Расчет!E1397</f>
        <v>0</v>
      </c>
      <c r="G1383" s="3">
        <f>IF(Расчет!M1397="",'ФОРМУЛЫ!'!E1383*(100+Расчет!$M$28)/100,'ФОРМУЛЫ!'!E1383*(100+Расчет!M1397)/100)</f>
        <v>0</v>
      </c>
      <c r="H1383" s="7">
        <f>IF(Расчет!M1397="",ROUND(Расчет!K1397*(1+Расчет!$M$28/100),0),ROUND(Расчет!K1397*(1+Расчет!M1397/100),0))</f>
        <v>0</v>
      </c>
      <c r="I1383" s="7">
        <f>IF(Расчет!M1397="",(Расчет!$M$28+100)/100,(Расчет!M1397+100)/100)</f>
        <v>1.2</v>
      </c>
      <c r="J1383" s="5">
        <f>IF(Расчет!P1397="",IF($O$16=0,'ФОРМУЛЫ!'!H1383,ROUND(Расчет!K1397*'ФОРМУЛЫ!'!I1383+L1383,0)),Расчет!P1397)</f>
        <v>0</v>
      </c>
      <c r="K1383" s="5">
        <f>J1383*Расчет!E1397</f>
        <v>0</v>
      </c>
      <c r="L1383" s="3">
        <f>IF($O$16=0,0,$M$16*(Расчет!K1397/$O$16))</f>
        <v>0</v>
      </c>
      <c r="O1383" s="3">
        <f>IF(Расчет!P1397=0,Расчет!L1397,0)</f>
        <v>0</v>
      </c>
      <c r="P1383" s="12">
        <f t="shared" si="170"/>
        <v>0</v>
      </c>
      <c r="Q1383" s="3">
        <f>IF(Расчет!H1397='ФОРМУЛЫ!'!$B$5,'ФОРМУЛЫ!'!A1383,0)</f>
        <v>0</v>
      </c>
      <c r="R1383" s="3">
        <f>IF(Расчет!H1397='ФОРМУЛЫ!'!$B$4,'ФОРМУЛЫ!'!A1383,0)</f>
        <v>0</v>
      </c>
      <c r="S1383" s="3">
        <f>IF(Расчет!H1397='ФОРМУЛЫ!'!$B$6,'ФОРМУЛЫ!'!A1383,0)</f>
        <v>0</v>
      </c>
      <c r="T1383" s="5">
        <f>ROUND((IF(Расчет!R1397='ФОРМУЛЫ!'!$E$3,(A1383-A1383/1.18),IF(Расчет!R1397='ФОРМУЛЫ!'!$E$4,0,IF(Расчет!R1397='ФОРМУЛЫ!'!$E$5,(A1383-A1383/1.1),X))))*Расчет!E1397,2)</f>
        <v>0</v>
      </c>
      <c r="U1383" s="3">
        <f>ROUND((IF(Расчет!R1397='ФОРМУЛЫ!'!$E$3,(J1383-J1383/1.18),IF(Расчет!R1397='ФОРМУЛЫ!'!$E$4,0,IF(Расчет!R1397='ФОРМУЛЫ!'!$E$5,(J1383-J1383/1.1),X))))*Расчет!E1397,2)</f>
        <v>0</v>
      </c>
      <c r="V1383" s="3">
        <f>ROUND((J1383-J1383/1.18)*Расчет!E1397,2)</f>
        <v>0</v>
      </c>
      <c r="W1383" s="3">
        <f>ROUND(A1383*Расчет!E1397*0.21/365,2)</f>
        <v>0</v>
      </c>
      <c r="X1383" s="3">
        <f t="shared" si="171"/>
        <v>0</v>
      </c>
      <c r="Y1383" s="3">
        <f>IF(($Q$2-Расчет!X1397)&gt;0,($Q$2-Расчет!X1397),0)</f>
        <v>0</v>
      </c>
      <c r="Z1383" s="3">
        <f t="shared" si="172"/>
        <v>0</v>
      </c>
      <c r="AA1383" s="3">
        <f>IF(IF(Y1383&gt;0,$Q$3-$Q$2,$Q$3-Расчет!X1397)&gt;0,IF(Y1383&gt;0,$Q$3-$Q$2,$Q$3-Расчет!X1397),0)</f>
        <v>0</v>
      </c>
      <c r="AB1383" s="3">
        <f t="shared" si="173"/>
        <v>0</v>
      </c>
      <c r="AC1383" s="3">
        <f>IF(IF(AA1383&gt;0,$Q$4-$Q$3,$Q$4-Расчет!X1397)&gt;0,IF(AA1383&gt;0,$Q$4-$Q$3,$Q$4-Расчет!X1397),0)</f>
        <v>0</v>
      </c>
      <c r="AD1383" s="3">
        <f t="shared" si="174"/>
        <v>0</v>
      </c>
      <c r="AE1383" s="3">
        <f>IF(IF(AC1383&gt;0,$Q$5-$Q$4,$Q$5-Расчет!X1397)&gt;0,IF(AC1383&gt;0,$Q$5-$Q$4,$Q$5-Расчет!X1397),0)</f>
        <v>0</v>
      </c>
      <c r="AF1383" s="3">
        <f t="shared" si="175"/>
        <v>0</v>
      </c>
      <c r="AG1383" s="3">
        <f>IF(IF(AE1383&gt;0,$Q$6-$Q$5,$Q$6-Расчет!X1397)&gt;0,IF(AE1383&gt;0,$Q$6-$Q$5,$Q$6-Расчет!X1397),0)</f>
        <v>0</v>
      </c>
      <c r="AH1383" s="3">
        <f t="shared" si="176"/>
        <v>0</v>
      </c>
    </row>
    <row r="1384" spans="1:34" x14ac:dyDescent="0.25">
      <c r="A1384" s="3">
        <f>IF(Расчет!H1398='ФОРМУЛЫ!'!$B$4,Расчет!G1398*Расчет!$N$28,IF(Расчет!H1398='ФОРМУЛЫ!'!$B$5,Расчет!G1398,IF(Расчет!H1398='ФОРМУЛЫ!'!$B$6,Расчет!G1398*Расчет!$O$28,0)))</f>
        <v>0</v>
      </c>
      <c r="B1384" s="3">
        <f>A1384*Расчет!E1398</f>
        <v>0</v>
      </c>
      <c r="C1384" s="3">
        <f>IF(Расчет!J1398='ФОРМУЛЫ!'!$B$3,Расчет!G1398*Расчет!I1398/100,IF(Расчет!J1398='ФОРМУЛЫ!'!$B$4,Расчет!I1398*Расчет!$N$28,IF(Расчет!J1398='ФОРМУЛЫ!'!$B$5,Расчет!I1398,IF(Расчет!J1398='ФОРМУЛЫ!'!$B$6,Расчет!I1398*Расчет!$O$28,0))))</f>
        <v>0</v>
      </c>
      <c r="D1384" s="3">
        <f>C1384*Расчет!E1398</f>
        <v>0</v>
      </c>
      <c r="E1384" s="3">
        <f t="shared" si="169"/>
        <v>0</v>
      </c>
      <c r="F1384" s="3">
        <f>E1384*Расчет!E1398</f>
        <v>0</v>
      </c>
      <c r="G1384" s="3">
        <f>IF(Расчет!M1398="",'ФОРМУЛЫ!'!E1384*(100+Расчет!$M$28)/100,'ФОРМУЛЫ!'!E1384*(100+Расчет!M1398)/100)</f>
        <v>0</v>
      </c>
      <c r="H1384" s="7">
        <f>IF(Расчет!M1398="",ROUND(Расчет!K1398*(1+Расчет!$M$28/100),0),ROUND(Расчет!K1398*(1+Расчет!M1398/100),0))</f>
        <v>0</v>
      </c>
      <c r="I1384" s="7">
        <f>IF(Расчет!M1398="",(Расчет!$M$28+100)/100,(Расчет!M1398+100)/100)</f>
        <v>1.2</v>
      </c>
      <c r="J1384" s="5">
        <f>IF(Расчет!P1398="",IF($O$16=0,'ФОРМУЛЫ!'!H1384,ROUND(Расчет!K1398*'ФОРМУЛЫ!'!I1384+L1384,0)),Расчет!P1398)</f>
        <v>0</v>
      </c>
      <c r="K1384" s="5">
        <f>J1384*Расчет!E1398</f>
        <v>0</v>
      </c>
      <c r="L1384" s="3">
        <f>IF($O$16=0,0,$M$16*(Расчет!K1398/$O$16))</f>
        <v>0</v>
      </c>
      <c r="O1384" s="3">
        <f>IF(Расчет!P1398=0,Расчет!L1398,0)</f>
        <v>0</v>
      </c>
      <c r="P1384" s="12">
        <f t="shared" si="170"/>
        <v>0</v>
      </c>
      <c r="Q1384" s="3">
        <f>IF(Расчет!H1398='ФОРМУЛЫ!'!$B$5,'ФОРМУЛЫ!'!A1384,0)</f>
        <v>0</v>
      </c>
      <c r="R1384" s="3">
        <f>IF(Расчет!H1398='ФОРМУЛЫ!'!$B$4,'ФОРМУЛЫ!'!A1384,0)</f>
        <v>0</v>
      </c>
      <c r="S1384" s="3">
        <f>IF(Расчет!H1398='ФОРМУЛЫ!'!$B$6,'ФОРМУЛЫ!'!A1384,0)</f>
        <v>0</v>
      </c>
      <c r="T1384" s="5">
        <f>ROUND((IF(Расчет!R1398='ФОРМУЛЫ!'!$E$3,(A1384-A1384/1.18),IF(Расчет!R1398='ФОРМУЛЫ!'!$E$4,0,IF(Расчет!R1398='ФОРМУЛЫ!'!$E$5,(A1384-A1384/1.1),X))))*Расчет!E1398,2)</f>
        <v>0</v>
      </c>
      <c r="U1384" s="3">
        <f>ROUND((IF(Расчет!R1398='ФОРМУЛЫ!'!$E$3,(J1384-J1384/1.18),IF(Расчет!R1398='ФОРМУЛЫ!'!$E$4,0,IF(Расчет!R1398='ФОРМУЛЫ!'!$E$5,(J1384-J1384/1.1),X))))*Расчет!E1398,2)</f>
        <v>0</v>
      </c>
      <c r="V1384" s="3">
        <f>ROUND((J1384-J1384/1.18)*Расчет!E1398,2)</f>
        <v>0</v>
      </c>
      <c r="W1384" s="3">
        <f>ROUND(A1384*Расчет!E1398*0.21/365,2)</f>
        <v>0</v>
      </c>
      <c r="X1384" s="3">
        <f t="shared" si="171"/>
        <v>0</v>
      </c>
      <c r="Y1384" s="3">
        <f>IF(($Q$2-Расчет!X1398)&gt;0,($Q$2-Расчет!X1398),0)</f>
        <v>0</v>
      </c>
      <c r="Z1384" s="3">
        <f t="shared" si="172"/>
        <v>0</v>
      </c>
      <c r="AA1384" s="3">
        <f>IF(IF(Y1384&gt;0,$Q$3-$Q$2,$Q$3-Расчет!X1398)&gt;0,IF(Y1384&gt;0,$Q$3-$Q$2,$Q$3-Расчет!X1398),0)</f>
        <v>0</v>
      </c>
      <c r="AB1384" s="3">
        <f t="shared" si="173"/>
        <v>0</v>
      </c>
      <c r="AC1384" s="3">
        <f>IF(IF(AA1384&gt;0,$Q$4-$Q$3,$Q$4-Расчет!X1398)&gt;0,IF(AA1384&gt;0,$Q$4-$Q$3,$Q$4-Расчет!X1398),0)</f>
        <v>0</v>
      </c>
      <c r="AD1384" s="3">
        <f t="shared" si="174"/>
        <v>0</v>
      </c>
      <c r="AE1384" s="3">
        <f>IF(IF(AC1384&gt;0,$Q$5-$Q$4,$Q$5-Расчет!X1398)&gt;0,IF(AC1384&gt;0,$Q$5-$Q$4,$Q$5-Расчет!X1398),0)</f>
        <v>0</v>
      </c>
      <c r="AF1384" s="3">
        <f t="shared" si="175"/>
        <v>0</v>
      </c>
      <c r="AG1384" s="3">
        <f>IF(IF(AE1384&gt;0,$Q$6-$Q$5,$Q$6-Расчет!X1398)&gt;0,IF(AE1384&gt;0,$Q$6-$Q$5,$Q$6-Расчет!X1398),0)</f>
        <v>0</v>
      </c>
      <c r="AH1384" s="3">
        <f t="shared" si="176"/>
        <v>0</v>
      </c>
    </row>
    <row r="1385" spans="1:34" x14ac:dyDescent="0.25">
      <c r="A1385" s="3">
        <f>IF(Расчет!H1399='ФОРМУЛЫ!'!$B$4,Расчет!G1399*Расчет!$N$28,IF(Расчет!H1399='ФОРМУЛЫ!'!$B$5,Расчет!G1399,IF(Расчет!H1399='ФОРМУЛЫ!'!$B$6,Расчет!G1399*Расчет!$O$28,0)))</f>
        <v>0</v>
      </c>
      <c r="B1385" s="3">
        <f>A1385*Расчет!E1399</f>
        <v>0</v>
      </c>
      <c r="C1385" s="3">
        <f>IF(Расчет!J1399='ФОРМУЛЫ!'!$B$3,Расчет!G1399*Расчет!I1399/100,IF(Расчет!J1399='ФОРМУЛЫ!'!$B$4,Расчет!I1399*Расчет!$N$28,IF(Расчет!J1399='ФОРМУЛЫ!'!$B$5,Расчет!I1399,IF(Расчет!J1399='ФОРМУЛЫ!'!$B$6,Расчет!I1399*Расчет!$O$28,0))))</f>
        <v>0</v>
      </c>
      <c r="D1385" s="3">
        <f>C1385*Расчет!E1399</f>
        <v>0</v>
      </c>
      <c r="E1385" s="3">
        <f t="shared" si="169"/>
        <v>0</v>
      </c>
      <c r="F1385" s="3">
        <f>E1385*Расчет!E1399</f>
        <v>0</v>
      </c>
      <c r="G1385" s="3">
        <f>IF(Расчет!M1399="",'ФОРМУЛЫ!'!E1385*(100+Расчет!$M$28)/100,'ФОРМУЛЫ!'!E1385*(100+Расчет!M1399)/100)</f>
        <v>0</v>
      </c>
      <c r="H1385" s="7">
        <f>IF(Расчет!M1399="",ROUND(Расчет!K1399*(1+Расчет!$M$28/100),0),ROUND(Расчет!K1399*(1+Расчет!M1399/100),0))</f>
        <v>0</v>
      </c>
      <c r="I1385" s="7">
        <f>IF(Расчет!M1399="",(Расчет!$M$28+100)/100,(Расчет!M1399+100)/100)</f>
        <v>1.2</v>
      </c>
      <c r="J1385" s="5">
        <f>IF(Расчет!P1399="",IF($O$16=0,'ФОРМУЛЫ!'!H1385,ROUND(Расчет!K1399*'ФОРМУЛЫ!'!I1385+L1385,0)),Расчет!P1399)</f>
        <v>0</v>
      </c>
      <c r="K1385" s="5">
        <f>J1385*Расчет!E1399</f>
        <v>0</v>
      </c>
      <c r="L1385" s="3">
        <f>IF($O$16=0,0,$M$16*(Расчет!K1399/$O$16))</f>
        <v>0</v>
      </c>
      <c r="O1385" s="3">
        <f>IF(Расчет!P1399=0,Расчет!L1399,0)</f>
        <v>0</v>
      </c>
      <c r="P1385" s="12">
        <f t="shared" si="170"/>
        <v>0</v>
      </c>
      <c r="Q1385" s="3">
        <f>IF(Расчет!H1399='ФОРМУЛЫ!'!$B$5,'ФОРМУЛЫ!'!A1385,0)</f>
        <v>0</v>
      </c>
      <c r="R1385" s="3">
        <f>IF(Расчет!H1399='ФОРМУЛЫ!'!$B$4,'ФОРМУЛЫ!'!A1385,0)</f>
        <v>0</v>
      </c>
      <c r="S1385" s="3">
        <f>IF(Расчет!H1399='ФОРМУЛЫ!'!$B$6,'ФОРМУЛЫ!'!A1385,0)</f>
        <v>0</v>
      </c>
      <c r="T1385" s="5">
        <f>ROUND((IF(Расчет!R1399='ФОРМУЛЫ!'!$E$3,(A1385-A1385/1.18),IF(Расчет!R1399='ФОРМУЛЫ!'!$E$4,0,IF(Расчет!R1399='ФОРМУЛЫ!'!$E$5,(A1385-A1385/1.1),X))))*Расчет!E1399,2)</f>
        <v>0</v>
      </c>
      <c r="U1385" s="3">
        <f>ROUND((IF(Расчет!R1399='ФОРМУЛЫ!'!$E$3,(J1385-J1385/1.18),IF(Расчет!R1399='ФОРМУЛЫ!'!$E$4,0,IF(Расчет!R1399='ФОРМУЛЫ!'!$E$5,(J1385-J1385/1.1),X))))*Расчет!E1399,2)</f>
        <v>0</v>
      </c>
      <c r="V1385" s="3">
        <f>ROUND((J1385-J1385/1.18)*Расчет!E1399,2)</f>
        <v>0</v>
      </c>
      <c r="W1385" s="3">
        <f>ROUND(A1385*Расчет!E1399*0.21/365,2)</f>
        <v>0</v>
      </c>
      <c r="X1385" s="3">
        <f t="shared" si="171"/>
        <v>0</v>
      </c>
      <c r="Y1385" s="3">
        <f>IF(($Q$2-Расчет!X1399)&gt;0,($Q$2-Расчет!X1399),0)</f>
        <v>0</v>
      </c>
      <c r="Z1385" s="3">
        <f t="shared" si="172"/>
        <v>0</v>
      </c>
      <c r="AA1385" s="3">
        <f>IF(IF(Y1385&gt;0,$Q$3-$Q$2,$Q$3-Расчет!X1399)&gt;0,IF(Y1385&gt;0,$Q$3-$Q$2,$Q$3-Расчет!X1399),0)</f>
        <v>0</v>
      </c>
      <c r="AB1385" s="3">
        <f t="shared" si="173"/>
        <v>0</v>
      </c>
      <c r="AC1385" s="3">
        <f>IF(IF(AA1385&gt;0,$Q$4-$Q$3,$Q$4-Расчет!X1399)&gt;0,IF(AA1385&gt;0,$Q$4-$Q$3,$Q$4-Расчет!X1399),0)</f>
        <v>0</v>
      </c>
      <c r="AD1385" s="3">
        <f t="shared" si="174"/>
        <v>0</v>
      </c>
      <c r="AE1385" s="3">
        <f>IF(IF(AC1385&gt;0,$Q$5-$Q$4,$Q$5-Расчет!X1399)&gt;0,IF(AC1385&gt;0,$Q$5-$Q$4,$Q$5-Расчет!X1399),0)</f>
        <v>0</v>
      </c>
      <c r="AF1385" s="3">
        <f t="shared" si="175"/>
        <v>0</v>
      </c>
      <c r="AG1385" s="3">
        <f>IF(IF(AE1385&gt;0,$Q$6-$Q$5,$Q$6-Расчет!X1399)&gt;0,IF(AE1385&gt;0,$Q$6-$Q$5,$Q$6-Расчет!X1399),0)</f>
        <v>0</v>
      </c>
      <c r="AH1385" s="3">
        <f t="shared" si="176"/>
        <v>0</v>
      </c>
    </row>
    <row r="1386" spans="1:34" x14ac:dyDescent="0.25">
      <c r="A1386" s="3">
        <f>IF(Расчет!H1400='ФОРМУЛЫ!'!$B$4,Расчет!G1400*Расчет!$N$28,IF(Расчет!H1400='ФОРМУЛЫ!'!$B$5,Расчет!G1400,IF(Расчет!H1400='ФОРМУЛЫ!'!$B$6,Расчет!G1400*Расчет!$O$28,0)))</f>
        <v>0</v>
      </c>
      <c r="B1386" s="3">
        <f>A1386*Расчет!E1400</f>
        <v>0</v>
      </c>
      <c r="C1386" s="3">
        <f>IF(Расчет!J1400='ФОРМУЛЫ!'!$B$3,Расчет!G1400*Расчет!I1400/100,IF(Расчет!J1400='ФОРМУЛЫ!'!$B$4,Расчет!I1400*Расчет!$N$28,IF(Расчет!J1400='ФОРМУЛЫ!'!$B$5,Расчет!I1400,IF(Расчет!J1400='ФОРМУЛЫ!'!$B$6,Расчет!I1400*Расчет!$O$28,0))))</f>
        <v>0</v>
      </c>
      <c r="D1386" s="3">
        <f>C1386*Расчет!E1400</f>
        <v>0</v>
      </c>
      <c r="E1386" s="3">
        <f t="shared" si="169"/>
        <v>0</v>
      </c>
      <c r="F1386" s="3">
        <f>E1386*Расчет!E1400</f>
        <v>0</v>
      </c>
      <c r="G1386" s="3">
        <f>IF(Расчет!M1400="",'ФОРМУЛЫ!'!E1386*(100+Расчет!$M$28)/100,'ФОРМУЛЫ!'!E1386*(100+Расчет!M1400)/100)</f>
        <v>0</v>
      </c>
      <c r="H1386" s="7">
        <f>IF(Расчет!M1400="",ROUND(Расчет!K1400*(1+Расчет!$M$28/100),0),ROUND(Расчет!K1400*(1+Расчет!M1400/100),0))</f>
        <v>0</v>
      </c>
      <c r="I1386" s="7">
        <f>IF(Расчет!M1400="",(Расчет!$M$28+100)/100,(Расчет!M1400+100)/100)</f>
        <v>1.2</v>
      </c>
      <c r="J1386" s="5">
        <f>IF(Расчет!P1400="",IF($O$16=0,'ФОРМУЛЫ!'!H1386,ROUND(Расчет!K1400*'ФОРМУЛЫ!'!I1386+L1386,0)),Расчет!P1400)</f>
        <v>0</v>
      </c>
      <c r="K1386" s="5">
        <f>J1386*Расчет!E1400</f>
        <v>0</v>
      </c>
      <c r="L1386" s="3">
        <f>IF($O$16=0,0,$M$16*(Расчет!K1400/$O$16))</f>
        <v>0</v>
      </c>
      <c r="O1386" s="3">
        <f>IF(Расчет!P1400=0,Расчет!L1400,0)</f>
        <v>0</v>
      </c>
      <c r="P1386" s="12">
        <f t="shared" si="170"/>
        <v>0</v>
      </c>
      <c r="Q1386" s="3">
        <f>IF(Расчет!H1400='ФОРМУЛЫ!'!$B$5,'ФОРМУЛЫ!'!A1386,0)</f>
        <v>0</v>
      </c>
      <c r="R1386" s="3">
        <f>IF(Расчет!H1400='ФОРМУЛЫ!'!$B$4,'ФОРМУЛЫ!'!A1386,0)</f>
        <v>0</v>
      </c>
      <c r="S1386" s="3">
        <f>IF(Расчет!H1400='ФОРМУЛЫ!'!$B$6,'ФОРМУЛЫ!'!A1386,0)</f>
        <v>0</v>
      </c>
      <c r="T1386" s="5">
        <f>ROUND((IF(Расчет!R1400='ФОРМУЛЫ!'!$E$3,(A1386-A1386/1.18),IF(Расчет!R1400='ФОРМУЛЫ!'!$E$4,0,IF(Расчет!R1400='ФОРМУЛЫ!'!$E$5,(A1386-A1386/1.1),X))))*Расчет!E1400,2)</f>
        <v>0</v>
      </c>
      <c r="U1386" s="3">
        <f>ROUND((IF(Расчет!R1400='ФОРМУЛЫ!'!$E$3,(J1386-J1386/1.18),IF(Расчет!R1400='ФОРМУЛЫ!'!$E$4,0,IF(Расчет!R1400='ФОРМУЛЫ!'!$E$5,(J1386-J1386/1.1),X))))*Расчет!E1400,2)</f>
        <v>0</v>
      </c>
      <c r="V1386" s="3">
        <f>ROUND((J1386-J1386/1.18)*Расчет!E1400,2)</f>
        <v>0</v>
      </c>
      <c r="W1386" s="3">
        <f>ROUND(A1386*Расчет!E1400*0.21/365,2)</f>
        <v>0</v>
      </c>
      <c r="X1386" s="3">
        <f t="shared" si="171"/>
        <v>0</v>
      </c>
      <c r="Y1386" s="3">
        <f>IF(($Q$2-Расчет!X1400)&gt;0,($Q$2-Расчет!X1400),0)</f>
        <v>0</v>
      </c>
      <c r="Z1386" s="3">
        <f t="shared" si="172"/>
        <v>0</v>
      </c>
      <c r="AA1386" s="3">
        <f>IF(IF(Y1386&gt;0,$Q$3-$Q$2,$Q$3-Расчет!X1400)&gt;0,IF(Y1386&gt;0,$Q$3-$Q$2,$Q$3-Расчет!X1400),0)</f>
        <v>0</v>
      </c>
      <c r="AB1386" s="3">
        <f t="shared" si="173"/>
        <v>0</v>
      </c>
      <c r="AC1386" s="3">
        <f>IF(IF(AA1386&gt;0,$Q$4-$Q$3,$Q$4-Расчет!X1400)&gt;0,IF(AA1386&gt;0,$Q$4-$Q$3,$Q$4-Расчет!X1400),0)</f>
        <v>0</v>
      </c>
      <c r="AD1386" s="3">
        <f t="shared" si="174"/>
        <v>0</v>
      </c>
      <c r="AE1386" s="3">
        <f>IF(IF(AC1386&gt;0,$Q$5-$Q$4,$Q$5-Расчет!X1400)&gt;0,IF(AC1386&gt;0,$Q$5-$Q$4,$Q$5-Расчет!X1400),0)</f>
        <v>0</v>
      </c>
      <c r="AF1386" s="3">
        <f t="shared" si="175"/>
        <v>0</v>
      </c>
      <c r="AG1386" s="3">
        <f>IF(IF(AE1386&gt;0,$Q$6-$Q$5,$Q$6-Расчет!X1400)&gt;0,IF(AE1386&gt;0,$Q$6-$Q$5,$Q$6-Расчет!X1400),0)</f>
        <v>0</v>
      </c>
      <c r="AH1386" s="3">
        <f t="shared" si="176"/>
        <v>0</v>
      </c>
    </row>
    <row r="1387" spans="1:34" x14ac:dyDescent="0.25">
      <c r="A1387" s="3">
        <f>IF(Расчет!H1401='ФОРМУЛЫ!'!$B$4,Расчет!G1401*Расчет!$N$28,IF(Расчет!H1401='ФОРМУЛЫ!'!$B$5,Расчет!G1401,IF(Расчет!H1401='ФОРМУЛЫ!'!$B$6,Расчет!G1401*Расчет!$O$28,0)))</f>
        <v>0</v>
      </c>
      <c r="B1387" s="3">
        <f>A1387*Расчет!E1401</f>
        <v>0</v>
      </c>
      <c r="C1387" s="3">
        <f>IF(Расчет!J1401='ФОРМУЛЫ!'!$B$3,Расчет!G1401*Расчет!I1401/100,IF(Расчет!J1401='ФОРМУЛЫ!'!$B$4,Расчет!I1401*Расчет!$N$28,IF(Расчет!J1401='ФОРМУЛЫ!'!$B$5,Расчет!I1401,IF(Расчет!J1401='ФОРМУЛЫ!'!$B$6,Расчет!I1401*Расчет!$O$28,0))))</f>
        <v>0</v>
      </c>
      <c r="D1387" s="3">
        <f>C1387*Расчет!E1401</f>
        <v>0</v>
      </c>
      <c r="E1387" s="3">
        <f t="shared" si="169"/>
        <v>0</v>
      </c>
      <c r="F1387" s="3">
        <f>E1387*Расчет!E1401</f>
        <v>0</v>
      </c>
      <c r="G1387" s="3">
        <f>IF(Расчет!M1401="",'ФОРМУЛЫ!'!E1387*(100+Расчет!$M$28)/100,'ФОРМУЛЫ!'!E1387*(100+Расчет!M1401)/100)</f>
        <v>0</v>
      </c>
      <c r="H1387" s="7">
        <f>IF(Расчет!M1401="",ROUND(Расчет!K1401*(1+Расчет!$M$28/100),0),ROUND(Расчет!K1401*(1+Расчет!M1401/100),0))</f>
        <v>0</v>
      </c>
      <c r="I1387" s="7">
        <f>IF(Расчет!M1401="",(Расчет!$M$28+100)/100,(Расчет!M1401+100)/100)</f>
        <v>1.2</v>
      </c>
      <c r="J1387" s="5">
        <f>IF(Расчет!P1401="",IF($O$16=0,'ФОРМУЛЫ!'!H1387,ROUND(Расчет!K1401*'ФОРМУЛЫ!'!I1387+L1387,0)),Расчет!P1401)</f>
        <v>0</v>
      </c>
      <c r="K1387" s="5">
        <f>J1387*Расчет!E1401</f>
        <v>0</v>
      </c>
      <c r="L1387" s="3">
        <f>IF($O$16=0,0,$M$16*(Расчет!K1401/$O$16))</f>
        <v>0</v>
      </c>
      <c r="O1387" s="3">
        <f>IF(Расчет!P1401=0,Расчет!L1401,0)</f>
        <v>0</v>
      </c>
      <c r="P1387" s="12">
        <f t="shared" si="170"/>
        <v>0</v>
      </c>
      <c r="Q1387" s="3">
        <f>IF(Расчет!H1401='ФОРМУЛЫ!'!$B$5,'ФОРМУЛЫ!'!A1387,0)</f>
        <v>0</v>
      </c>
      <c r="R1387" s="3">
        <f>IF(Расчет!H1401='ФОРМУЛЫ!'!$B$4,'ФОРМУЛЫ!'!A1387,0)</f>
        <v>0</v>
      </c>
      <c r="S1387" s="3">
        <f>IF(Расчет!H1401='ФОРМУЛЫ!'!$B$6,'ФОРМУЛЫ!'!A1387,0)</f>
        <v>0</v>
      </c>
      <c r="T1387" s="5">
        <f>ROUND((IF(Расчет!R1401='ФОРМУЛЫ!'!$E$3,(A1387-A1387/1.18),IF(Расчет!R1401='ФОРМУЛЫ!'!$E$4,0,IF(Расчет!R1401='ФОРМУЛЫ!'!$E$5,(A1387-A1387/1.1),X))))*Расчет!E1401,2)</f>
        <v>0</v>
      </c>
      <c r="U1387" s="3">
        <f>ROUND((IF(Расчет!R1401='ФОРМУЛЫ!'!$E$3,(J1387-J1387/1.18),IF(Расчет!R1401='ФОРМУЛЫ!'!$E$4,0,IF(Расчет!R1401='ФОРМУЛЫ!'!$E$5,(J1387-J1387/1.1),X))))*Расчет!E1401,2)</f>
        <v>0</v>
      </c>
      <c r="V1387" s="3">
        <f>ROUND((J1387-J1387/1.18)*Расчет!E1401,2)</f>
        <v>0</v>
      </c>
      <c r="W1387" s="3">
        <f>ROUND(A1387*Расчет!E1401*0.21/365,2)</f>
        <v>0</v>
      </c>
      <c r="X1387" s="3">
        <f t="shared" si="171"/>
        <v>0</v>
      </c>
      <c r="Y1387" s="3">
        <f>IF(($Q$2-Расчет!X1401)&gt;0,($Q$2-Расчет!X1401),0)</f>
        <v>0</v>
      </c>
      <c r="Z1387" s="3">
        <f t="shared" si="172"/>
        <v>0</v>
      </c>
      <c r="AA1387" s="3">
        <f>IF(IF(Y1387&gt;0,$Q$3-$Q$2,$Q$3-Расчет!X1401)&gt;0,IF(Y1387&gt;0,$Q$3-$Q$2,$Q$3-Расчет!X1401),0)</f>
        <v>0</v>
      </c>
      <c r="AB1387" s="3">
        <f t="shared" si="173"/>
        <v>0</v>
      </c>
      <c r="AC1387" s="3">
        <f>IF(IF(AA1387&gt;0,$Q$4-$Q$3,$Q$4-Расчет!X1401)&gt;0,IF(AA1387&gt;0,$Q$4-$Q$3,$Q$4-Расчет!X1401),0)</f>
        <v>0</v>
      </c>
      <c r="AD1387" s="3">
        <f t="shared" si="174"/>
        <v>0</v>
      </c>
      <c r="AE1387" s="3">
        <f>IF(IF(AC1387&gt;0,$Q$5-$Q$4,$Q$5-Расчет!X1401)&gt;0,IF(AC1387&gt;0,$Q$5-$Q$4,$Q$5-Расчет!X1401),0)</f>
        <v>0</v>
      </c>
      <c r="AF1387" s="3">
        <f t="shared" si="175"/>
        <v>0</v>
      </c>
      <c r="AG1387" s="3">
        <f>IF(IF(AE1387&gt;0,$Q$6-$Q$5,$Q$6-Расчет!X1401)&gt;0,IF(AE1387&gt;0,$Q$6-$Q$5,$Q$6-Расчет!X1401),0)</f>
        <v>0</v>
      </c>
      <c r="AH1387" s="3">
        <f t="shared" si="176"/>
        <v>0</v>
      </c>
    </row>
    <row r="1388" spans="1:34" x14ac:dyDescent="0.25">
      <c r="A1388" s="3">
        <f>IF(Расчет!H1402='ФОРМУЛЫ!'!$B$4,Расчет!G1402*Расчет!$N$28,IF(Расчет!H1402='ФОРМУЛЫ!'!$B$5,Расчет!G1402,IF(Расчет!H1402='ФОРМУЛЫ!'!$B$6,Расчет!G1402*Расчет!$O$28,0)))</f>
        <v>0</v>
      </c>
      <c r="B1388" s="3">
        <f>A1388*Расчет!E1402</f>
        <v>0</v>
      </c>
      <c r="C1388" s="3">
        <f>IF(Расчет!J1402='ФОРМУЛЫ!'!$B$3,Расчет!G1402*Расчет!I1402/100,IF(Расчет!J1402='ФОРМУЛЫ!'!$B$4,Расчет!I1402*Расчет!$N$28,IF(Расчет!J1402='ФОРМУЛЫ!'!$B$5,Расчет!I1402,IF(Расчет!J1402='ФОРМУЛЫ!'!$B$6,Расчет!I1402*Расчет!$O$28,0))))</f>
        <v>0</v>
      </c>
      <c r="D1388" s="3">
        <f>C1388*Расчет!E1402</f>
        <v>0</v>
      </c>
      <c r="E1388" s="3">
        <f t="shared" si="169"/>
        <v>0</v>
      </c>
      <c r="F1388" s="3">
        <f>E1388*Расчет!E1402</f>
        <v>0</v>
      </c>
      <c r="G1388" s="3">
        <f>IF(Расчет!M1402="",'ФОРМУЛЫ!'!E1388*(100+Расчет!$M$28)/100,'ФОРМУЛЫ!'!E1388*(100+Расчет!M1402)/100)</f>
        <v>0</v>
      </c>
      <c r="H1388" s="7">
        <f>IF(Расчет!M1402="",ROUND(Расчет!K1402*(1+Расчет!$M$28/100),0),ROUND(Расчет!K1402*(1+Расчет!M1402/100),0))</f>
        <v>0</v>
      </c>
      <c r="I1388" s="7">
        <f>IF(Расчет!M1402="",(Расчет!$M$28+100)/100,(Расчет!M1402+100)/100)</f>
        <v>1.2</v>
      </c>
      <c r="J1388" s="5">
        <f>IF(Расчет!P1402="",IF($O$16=0,'ФОРМУЛЫ!'!H1388,ROUND(Расчет!K1402*'ФОРМУЛЫ!'!I1388+L1388,0)),Расчет!P1402)</f>
        <v>0</v>
      </c>
      <c r="K1388" s="5">
        <f>J1388*Расчет!E1402</f>
        <v>0</v>
      </c>
      <c r="L1388" s="3">
        <f>IF($O$16=0,0,$M$16*(Расчет!K1402/$O$16))</f>
        <v>0</v>
      </c>
      <c r="O1388" s="3">
        <f>IF(Расчет!P1402=0,Расчет!L1402,0)</f>
        <v>0</v>
      </c>
      <c r="P1388" s="12">
        <f t="shared" si="170"/>
        <v>0</v>
      </c>
      <c r="Q1388" s="3">
        <f>IF(Расчет!H1402='ФОРМУЛЫ!'!$B$5,'ФОРМУЛЫ!'!A1388,0)</f>
        <v>0</v>
      </c>
      <c r="R1388" s="3">
        <f>IF(Расчет!H1402='ФОРМУЛЫ!'!$B$4,'ФОРМУЛЫ!'!A1388,0)</f>
        <v>0</v>
      </c>
      <c r="S1388" s="3">
        <f>IF(Расчет!H1402='ФОРМУЛЫ!'!$B$6,'ФОРМУЛЫ!'!A1388,0)</f>
        <v>0</v>
      </c>
      <c r="T1388" s="5">
        <f>ROUND((IF(Расчет!R1402='ФОРМУЛЫ!'!$E$3,(A1388-A1388/1.18),IF(Расчет!R1402='ФОРМУЛЫ!'!$E$4,0,IF(Расчет!R1402='ФОРМУЛЫ!'!$E$5,(A1388-A1388/1.1),X))))*Расчет!E1402,2)</f>
        <v>0</v>
      </c>
      <c r="U1388" s="3">
        <f>ROUND((IF(Расчет!R1402='ФОРМУЛЫ!'!$E$3,(J1388-J1388/1.18),IF(Расчет!R1402='ФОРМУЛЫ!'!$E$4,0,IF(Расчет!R1402='ФОРМУЛЫ!'!$E$5,(J1388-J1388/1.1),X))))*Расчет!E1402,2)</f>
        <v>0</v>
      </c>
      <c r="V1388" s="3">
        <f>ROUND((J1388-J1388/1.18)*Расчет!E1402,2)</f>
        <v>0</v>
      </c>
      <c r="W1388" s="3">
        <f>ROUND(A1388*Расчет!E1402*0.21/365,2)</f>
        <v>0</v>
      </c>
      <c r="X1388" s="3">
        <f t="shared" si="171"/>
        <v>0</v>
      </c>
      <c r="Y1388" s="3">
        <f>IF(($Q$2-Расчет!X1402)&gt;0,($Q$2-Расчет!X1402),0)</f>
        <v>0</v>
      </c>
      <c r="Z1388" s="3">
        <f t="shared" si="172"/>
        <v>0</v>
      </c>
      <c r="AA1388" s="3">
        <f>IF(IF(Y1388&gt;0,$Q$3-$Q$2,$Q$3-Расчет!X1402)&gt;0,IF(Y1388&gt;0,$Q$3-$Q$2,$Q$3-Расчет!X1402),0)</f>
        <v>0</v>
      </c>
      <c r="AB1388" s="3">
        <f t="shared" si="173"/>
        <v>0</v>
      </c>
      <c r="AC1388" s="3">
        <f>IF(IF(AA1388&gt;0,$Q$4-$Q$3,$Q$4-Расчет!X1402)&gt;0,IF(AA1388&gt;0,$Q$4-$Q$3,$Q$4-Расчет!X1402),0)</f>
        <v>0</v>
      </c>
      <c r="AD1388" s="3">
        <f t="shared" si="174"/>
        <v>0</v>
      </c>
      <c r="AE1388" s="3">
        <f>IF(IF(AC1388&gt;0,$Q$5-$Q$4,$Q$5-Расчет!X1402)&gt;0,IF(AC1388&gt;0,$Q$5-$Q$4,$Q$5-Расчет!X1402),0)</f>
        <v>0</v>
      </c>
      <c r="AF1388" s="3">
        <f t="shared" si="175"/>
        <v>0</v>
      </c>
      <c r="AG1388" s="3">
        <f>IF(IF(AE1388&gt;0,$Q$6-$Q$5,$Q$6-Расчет!X1402)&gt;0,IF(AE1388&gt;0,$Q$6-$Q$5,$Q$6-Расчет!X1402),0)</f>
        <v>0</v>
      </c>
      <c r="AH1388" s="3">
        <f t="shared" si="176"/>
        <v>0</v>
      </c>
    </row>
    <row r="1389" spans="1:34" x14ac:dyDescent="0.25">
      <c r="A1389" s="3">
        <f>IF(Расчет!H1403='ФОРМУЛЫ!'!$B$4,Расчет!G1403*Расчет!$N$28,IF(Расчет!H1403='ФОРМУЛЫ!'!$B$5,Расчет!G1403,IF(Расчет!H1403='ФОРМУЛЫ!'!$B$6,Расчет!G1403*Расчет!$O$28,0)))</f>
        <v>0</v>
      </c>
      <c r="B1389" s="3">
        <f>A1389*Расчет!E1403</f>
        <v>0</v>
      </c>
      <c r="C1389" s="3">
        <f>IF(Расчет!J1403='ФОРМУЛЫ!'!$B$3,Расчет!G1403*Расчет!I1403/100,IF(Расчет!J1403='ФОРМУЛЫ!'!$B$4,Расчет!I1403*Расчет!$N$28,IF(Расчет!J1403='ФОРМУЛЫ!'!$B$5,Расчет!I1403,IF(Расчет!J1403='ФОРМУЛЫ!'!$B$6,Расчет!I1403*Расчет!$O$28,0))))</f>
        <v>0</v>
      </c>
      <c r="D1389" s="3">
        <f>C1389*Расчет!E1403</f>
        <v>0</v>
      </c>
      <c r="E1389" s="3">
        <f t="shared" si="169"/>
        <v>0</v>
      </c>
      <c r="F1389" s="3">
        <f>E1389*Расчет!E1403</f>
        <v>0</v>
      </c>
      <c r="G1389" s="3">
        <f>IF(Расчет!M1403="",'ФОРМУЛЫ!'!E1389*(100+Расчет!$M$28)/100,'ФОРМУЛЫ!'!E1389*(100+Расчет!M1403)/100)</f>
        <v>0</v>
      </c>
      <c r="H1389" s="7">
        <f>IF(Расчет!M1403="",ROUND(Расчет!K1403*(1+Расчет!$M$28/100),0),ROUND(Расчет!K1403*(1+Расчет!M1403/100),0))</f>
        <v>0</v>
      </c>
      <c r="I1389" s="7">
        <f>IF(Расчет!M1403="",(Расчет!$M$28+100)/100,(Расчет!M1403+100)/100)</f>
        <v>1.2</v>
      </c>
      <c r="J1389" s="5">
        <f>IF(Расчет!P1403="",IF($O$16=0,'ФОРМУЛЫ!'!H1389,ROUND(Расчет!K1403*'ФОРМУЛЫ!'!I1389+L1389,0)),Расчет!P1403)</f>
        <v>0</v>
      </c>
      <c r="K1389" s="5">
        <f>J1389*Расчет!E1403</f>
        <v>0</v>
      </c>
      <c r="L1389" s="3">
        <f>IF($O$16=0,0,$M$16*(Расчет!K1403/$O$16))</f>
        <v>0</v>
      </c>
      <c r="O1389" s="3">
        <f>IF(Расчет!P1403=0,Расчет!L1403,0)</f>
        <v>0</v>
      </c>
      <c r="P1389" s="12">
        <f t="shared" si="170"/>
        <v>0</v>
      </c>
      <c r="Q1389" s="3">
        <f>IF(Расчет!H1403='ФОРМУЛЫ!'!$B$5,'ФОРМУЛЫ!'!A1389,0)</f>
        <v>0</v>
      </c>
      <c r="R1389" s="3">
        <f>IF(Расчет!H1403='ФОРМУЛЫ!'!$B$4,'ФОРМУЛЫ!'!A1389,0)</f>
        <v>0</v>
      </c>
      <c r="S1389" s="3">
        <f>IF(Расчет!H1403='ФОРМУЛЫ!'!$B$6,'ФОРМУЛЫ!'!A1389,0)</f>
        <v>0</v>
      </c>
      <c r="T1389" s="5">
        <f>ROUND((IF(Расчет!R1403='ФОРМУЛЫ!'!$E$3,(A1389-A1389/1.18),IF(Расчет!R1403='ФОРМУЛЫ!'!$E$4,0,IF(Расчет!R1403='ФОРМУЛЫ!'!$E$5,(A1389-A1389/1.1),X))))*Расчет!E1403,2)</f>
        <v>0</v>
      </c>
      <c r="U1389" s="3">
        <f>ROUND((IF(Расчет!R1403='ФОРМУЛЫ!'!$E$3,(J1389-J1389/1.18),IF(Расчет!R1403='ФОРМУЛЫ!'!$E$4,0,IF(Расчет!R1403='ФОРМУЛЫ!'!$E$5,(J1389-J1389/1.1),X))))*Расчет!E1403,2)</f>
        <v>0</v>
      </c>
      <c r="V1389" s="3">
        <f>ROUND((J1389-J1389/1.18)*Расчет!E1403,2)</f>
        <v>0</v>
      </c>
      <c r="W1389" s="3">
        <f>ROUND(A1389*Расчет!E1403*0.21/365,2)</f>
        <v>0</v>
      </c>
      <c r="X1389" s="3">
        <f t="shared" si="171"/>
        <v>0</v>
      </c>
      <c r="Y1389" s="3">
        <f>IF(($Q$2-Расчет!X1403)&gt;0,($Q$2-Расчет!X1403),0)</f>
        <v>0</v>
      </c>
      <c r="Z1389" s="3">
        <f t="shared" si="172"/>
        <v>0</v>
      </c>
      <c r="AA1389" s="3">
        <f>IF(IF(Y1389&gt;0,$Q$3-$Q$2,$Q$3-Расчет!X1403)&gt;0,IF(Y1389&gt;0,$Q$3-$Q$2,$Q$3-Расчет!X1403),0)</f>
        <v>0</v>
      </c>
      <c r="AB1389" s="3">
        <f t="shared" si="173"/>
        <v>0</v>
      </c>
      <c r="AC1389" s="3">
        <f>IF(IF(AA1389&gt;0,$Q$4-$Q$3,$Q$4-Расчет!X1403)&gt;0,IF(AA1389&gt;0,$Q$4-$Q$3,$Q$4-Расчет!X1403),0)</f>
        <v>0</v>
      </c>
      <c r="AD1389" s="3">
        <f t="shared" si="174"/>
        <v>0</v>
      </c>
      <c r="AE1389" s="3">
        <f>IF(IF(AC1389&gt;0,$Q$5-$Q$4,$Q$5-Расчет!X1403)&gt;0,IF(AC1389&gt;0,$Q$5-$Q$4,$Q$5-Расчет!X1403),0)</f>
        <v>0</v>
      </c>
      <c r="AF1389" s="3">
        <f t="shared" si="175"/>
        <v>0</v>
      </c>
      <c r="AG1389" s="3">
        <f>IF(IF(AE1389&gt;0,$Q$6-$Q$5,$Q$6-Расчет!X1403)&gt;0,IF(AE1389&gt;0,$Q$6-$Q$5,$Q$6-Расчет!X1403),0)</f>
        <v>0</v>
      </c>
      <c r="AH1389" s="3">
        <f t="shared" si="176"/>
        <v>0</v>
      </c>
    </row>
    <row r="1390" spans="1:34" x14ac:dyDescent="0.25">
      <c r="A1390" s="3">
        <f>IF(Расчет!H1404='ФОРМУЛЫ!'!$B$4,Расчет!G1404*Расчет!$N$28,IF(Расчет!H1404='ФОРМУЛЫ!'!$B$5,Расчет!G1404,IF(Расчет!H1404='ФОРМУЛЫ!'!$B$6,Расчет!G1404*Расчет!$O$28,0)))</f>
        <v>0</v>
      </c>
      <c r="B1390" s="3">
        <f>A1390*Расчет!E1404</f>
        <v>0</v>
      </c>
      <c r="C1390" s="3">
        <f>IF(Расчет!J1404='ФОРМУЛЫ!'!$B$3,Расчет!G1404*Расчет!I1404/100,IF(Расчет!J1404='ФОРМУЛЫ!'!$B$4,Расчет!I1404*Расчет!$N$28,IF(Расчет!J1404='ФОРМУЛЫ!'!$B$5,Расчет!I1404,IF(Расчет!J1404='ФОРМУЛЫ!'!$B$6,Расчет!I1404*Расчет!$O$28,0))))</f>
        <v>0</v>
      </c>
      <c r="D1390" s="3">
        <f>C1390*Расчет!E1404</f>
        <v>0</v>
      </c>
      <c r="E1390" s="3">
        <f t="shared" si="169"/>
        <v>0</v>
      </c>
      <c r="F1390" s="3">
        <f>E1390*Расчет!E1404</f>
        <v>0</v>
      </c>
      <c r="G1390" s="3">
        <f>IF(Расчет!M1404="",'ФОРМУЛЫ!'!E1390*(100+Расчет!$M$28)/100,'ФОРМУЛЫ!'!E1390*(100+Расчет!M1404)/100)</f>
        <v>0</v>
      </c>
      <c r="H1390" s="7">
        <f>IF(Расчет!M1404="",ROUND(Расчет!K1404*(1+Расчет!$M$28/100),0),ROUND(Расчет!K1404*(1+Расчет!M1404/100),0))</f>
        <v>0</v>
      </c>
      <c r="I1390" s="7">
        <f>IF(Расчет!M1404="",(Расчет!$M$28+100)/100,(Расчет!M1404+100)/100)</f>
        <v>1.2</v>
      </c>
      <c r="J1390" s="5">
        <f>IF(Расчет!P1404="",IF($O$16=0,'ФОРМУЛЫ!'!H1390,ROUND(Расчет!K1404*'ФОРМУЛЫ!'!I1390+L1390,0)),Расчет!P1404)</f>
        <v>0</v>
      </c>
      <c r="K1390" s="5">
        <f>J1390*Расчет!E1404</f>
        <v>0</v>
      </c>
      <c r="L1390" s="3">
        <f>IF($O$16=0,0,$M$16*(Расчет!K1404/$O$16))</f>
        <v>0</v>
      </c>
      <c r="O1390" s="3">
        <f>IF(Расчет!P1404=0,Расчет!L1404,0)</f>
        <v>0</v>
      </c>
      <c r="P1390" s="12">
        <f t="shared" si="170"/>
        <v>0</v>
      </c>
      <c r="Q1390" s="3">
        <f>IF(Расчет!H1404='ФОРМУЛЫ!'!$B$5,'ФОРМУЛЫ!'!A1390,0)</f>
        <v>0</v>
      </c>
      <c r="R1390" s="3">
        <f>IF(Расчет!H1404='ФОРМУЛЫ!'!$B$4,'ФОРМУЛЫ!'!A1390,0)</f>
        <v>0</v>
      </c>
      <c r="S1390" s="3">
        <f>IF(Расчет!H1404='ФОРМУЛЫ!'!$B$6,'ФОРМУЛЫ!'!A1390,0)</f>
        <v>0</v>
      </c>
      <c r="T1390" s="5">
        <f>ROUND((IF(Расчет!R1404='ФОРМУЛЫ!'!$E$3,(A1390-A1390/1.18),IF(Расчет!R1404='ФОРМУЛЫ!'!$E$4,0,IF(Расчет!R1404='ФОРМУЛЫ!'!$E$5,(A1390-A1390/1.1),X))))*Расчет!E1404,2)</f>
        <v>0</v>
      </c>
      <c r="U1390" s="3">
        <f>ROUND((IF(Расчет!R1404='ФОРМУЛЫ!'!$E$3,(J1390-J1390/1.18),IF(Расчет!R1404='ФОРМУЛЫ!'!$E$4,0,IF(Расчет!R1404='ФОРМУЛЫ!'!$E$5,(J1390-J1390/1.1),X))))*Расчет!E1404,2)</f>
        <v>0</v>
      </c>
      <c r="V1390" s="3">
        <f>ROUND((J1390-J1390/1.18)*Расчет!E1404,2)</f>
        <v>0</v>
      </c>
      <c r="W1390" s="3">
        <f>ROUND(A1390*Расчет!E1404*0.21/365,2)</f>
        <v>0</v>
      </c>
      <c r="X1390" s="3">
        <f t="shared" si="171"/>
        <v>0</v>
      </c>
      <c r="Y1390" s="3">
        <f>IF(($Q$2-Расчет!X1404)&gt;0,($Q$2-Расчет!X1404),0)</f>
        <v>0</v>
      </c>
      <c r="Z1390" s="3">
        <f t="shared" si="172"/>
        <v>0</v>
      </c>
      <c r="AA1390" s="3">
        <f>IF(IF(Y1390&gt;0,$Q$3-$Q$2,$Q$3-Расчет!X1404)&gt;0,IF(Y1390&gt;0,$Q$3-$Q$2,$Q$3-Расчет!X1404),0)</f>
        <v>0</v>
      </c>
      <c r="AB1390" s="3">
        <f t="shared" si="173"/>
        <v>0</v>
      </c>
      <c r="AC1390" s="3">
        <f>IF(IF(AA1390&gt;0,$Q$4-$Q$3,$Q$4-Расчет!X1404)&gt;0,IF(AA1390&gt;0,$Q$4-$Q$3,$Q$4-Расчет!X1404),0)</f>
        <v>0</v>
      </c>
      <c r="AD1390" s="3">
        <f t="shared" si="174"/>
        <v>0</v>
      </c>
      <c r="AE1390" s="3">
        <f>IF(IF(AC1390&gt;0,$Q$5-$Q$4,$Q$5-Расчет!X1404)&gt;0,IF(AC1390&gt;0,$Q$5-$Q$4,$Q$5-Расчет!X1404),0)</f>
        <v>0</v>
      </c>
      <c r="AF1390" s="3">
        <f t="shared" si="175"/>
        <v>0</v>
      </c>
      <c r="AG1390" s="3">
        <f>IF(IF(AE1390&gt;0,$Q$6-$Q$5,$Q$6-Расчет!X1404)&gt;0,IF(AE1390&gt;0,$Q$6-$Q$5,$Q$6-Расчет!X1404),0)</f>
        <v>0</v>
      </c>
      <c r="AH1390" s="3">
        <f t="shared" si="176"/>
        <v>0</v>
      </c>
    </row>
    <row r="1391" spans="1:34" x14ac:dyDescent="0.25">
      <c r="A1391" s="3">
        <f>IF(Расчет!H1405='ФОРМУЛЫ!'!$B$4,Расчет!G1405*Расчет!$N$28,IF(Расчет!H1405='ФОРМУЛЫ!'!$B$5,Расчет!G1405,IF(Расчет!H1405='ФОРМУЛЫ!'!$B$6,Расчет!G1405*Расчет!$O$28,0)))</f>
        <v>0</v>
      </c>
      <c r="B1391" s="3">
        <f>A1391*Расчет!E1405</f>
        <v>0</v>
      </c>
      <c r="C1391" s="3">
        <f>IF(Расчет!J1405='ФОРМУЛЫ!'!$B$3,Расчет!G1405*Расчет!I1405/100,IF(Расчет!J1405='ФОРМУЛЫ!'!$B$4,Расчет!I1405*Расчет!$N$28,IF(Расчет!J1405='ФОРМУЛЫ!'!$B$5,Расчет!I1405,IF(Расчет!J1405='ФОРМУЛЫ!'!$B$6,Расчет!I1405*Расчет!$O$28,0))))</f>
        <v>0</v>
      </c>
      <c r="D1391" s="3">
        <f>C1391*Расчет!E1405</f>
        <v>0</v>
      </c>
      <c r="E1391" s="3">
        <f t="shared" si="169"/>
        <v>0</v>
      </c>
      <c r="F1391" s="3">
        <f>E1391*Расчет!E1405</f>
        <v>0</v>
      </c>
      <c r="G1391" s="3">
        <f>IF(Расчет!M1405="",'ФОРМУЛЫ!'!E1391*(100+Расчет!$M$28)/100,'ФОРМУЛЫ!'!E1391*(100+Расчет!M1405)/100)</f>
        <v>0</v>
      </c>
      <c r="H1391" s="7">
        <f>IF(Расчет!M1405="",ROUND(Расчет!K1405*(1+Расчет!$M$28/100),0),ROUND(Расчет!K1405*(1+Расчет!M1405/100),0))</f>
        <v>0</v>
      </c>
      <c r="I1391" s="7">
        <f>IF(Расчет!M1405="",(Расчет!$M$28+100)/100,(Расчет!M1405+100)/100)</f>
        <v>1.2</v>
      </c>
      <c r="J1391" s="5">
        <f>IF(Расчет!P1405="",IF($O$16=0,'ФОРМУЛЫ!'!H1391,ROUND(Расчет!K1405*'ФОРМУЛЫ!'!I1391+L1391,0)),Расчет!P1405)</f>
        <v>0</v>
      </c>
      <c r="K1391" s="5">
        <f>J1391*Расчет!E1405</f>
        <v>0</v>
      </c>
      <c r="L1391" s="3">
        <f>IF($O$16=0,0,$M$16*(Расчет!K1405/$O$16))</f>
        <v>0</v>
      </c>
      <c r="O1391" s="3">
        <f>IF(Расчет!P1405=0,Расчет!L1405,0)</f>
        <v>0</v>
      </c>
      <c r="P1391" s="12">
        <f t="shared" si="170"/>
        <v>0</v>
      </c>
      <c r="Q1391" s="3">
        <f>IF(Расчет!H1405='ФОРМУЛЫ!'!$B$5,'ФОРМУЛЫ!'!A1391,0)</f>
        <v>0</v>
      </c>
      <c r="R1391" s="3">
        <f>IF(Расчет!H1405='ФОРМУЛЫ!'!$B$4,'ФОРМУЛЫ!'!A1391,0)</f>
        <v>0</v>
      </c>
      <c r="S1391" s="3">
        <f>IF(Расчет!H1405='ФОРМУЛЫ!'!$B$6,'ФОРМУЛЫ!'!A1391,0)</f>
        <v>0</v>
      </c>
      <c r="T1391" s="5">
        <f>ROUND((IF(Расчет!R1405='ФОРМУЛЫ!'!$E$3,(A1391-A1391/1.18),IF(Расчет!R1405='ФОРМУЛЫ!'!$E$4,0,IF(Расчет!R1405='ФОРМУЛЫ!'!$E$5,(A1391-A1391/1.1),X))))*Расчет!E1405,2)</f>
        <v>0</v>
      </c>
      <c r="U1391" s="3">
        <f>ROUND((IF(Расчет!R1405='ФОРМУЛЫ!'!$E$3,(J1391-J1391/1.18),IF(Расчет!R1405='ФОРМУЛЫ!'!$E$4,0,IF(Расчет!R1405='ФОРМУЛЫ!'!$E$5,(J1391-J1391/1.1),X))))*Расчет!E1405,2)</f>
        <v>0</v>
      </c>
      <c r="V1391" s="3">
        <f>ROUND((J1391-J1391/1.18)*Расчет!E1405,2)</f>
        <v>0</v>
      </c>
      <c r="W1391" s="3">
        <f>ROUND(A1391*Расчет!E1405*0.21/365,2)</f>
        <v>0</v>
      </c>
      <c r="X1391" s="3">
        <f t="shared" si="171"/>
        <v>0</v>
      </c>
      <c r="Y1391" s="3">
        <f>IF(($Q$2-Расчет!X1405)&gt;0,($Q$2-Расчет!X1405),0)</f>
        <v>0</v>
      </c>
      <c r="Z1391" s="3">
        <f t="shared" si="172"/>
        <v>0</v>
      </c>
      <c r="AA1391" s="3">
        <f>IF(IF(Y1391&gt;0,$Q$3-$Q$2,$Q$3-Расчет!X1405)&gt;0,IF(Y1391&gt;0,$Q$3-$Q$2,$Q$3-Расчет!X1405),0)</f>
        <v>0</v>
      </c>
      <c r="AB1391" s="3">
        <f t="shared" si="173"/>
        <v>0</v>
      </c>
      <c r="AC1391" s="3">
        <f>IF(IF(AA1391&gt;0,$Q$4-$Q$3,$Q$4-Расчет!X1405)&gt;0,IF(AA1391&gt;0,$Q$4-$Q$3,$Q$4-Расчет!X1405),0)</f>
        <v>0</v>
      </c>
      <c r="AD1391" s="3">
        <f t="shared" si="174"/>
        <v>0</v>
      </c>
      <c r="AE1391" s="3">
        <f>IF(IF(AC1391&gt;0,$Q$5-$Q$4,$Q$5-Расчет!X1405)&gt;0,IF(AC1391&gt;0,$Q$5-$Q$4,$Q$5-Расчет!X1405),0)</f>
        <v>0</v>
      </c>
      <c r="AF1391" s="3">
        <f t="shared" si="175"/>
        <v>0</v>
      </c>
      <c r="AG1391" s="3">
        <f>IF(IF(AE1391&gt;0,$Q$6-$Q$5,$Q$6-Расчет!X1405)&gt;0,IF(AE1391&gt;0,$Q$6-$Q$5,$Q$6-Расчет!X1405),0)</f>
        <v>0</v>
      </c>
      <c r="AH1391" s="3">
        <f t="shared" si="176"/>
        <v>0</v>
      </c>
    </row>
    <row r="1392" spans="1:34" x14ac:dyDescent="0.25">
      <c r="A1392" s="3">
        <f>IF(Расчет!H1406='ФОРМУЛЫ!'!$B$4,Расчет!G1406*Расчет!$N$28,IF(Расчет!H1406='ФОРМУЛЫ!'!$B$5,Расчет!G1406,IF(Расчет!H1406='ФОРМУЛЫ!'!$B$6,Расчет!G1406*Расчет!$O$28,0)))</f>
        <v>0</v>
      </c>
      <c r="B1392" s="3">
        <f>A1392*Расчет!E1406</f>
        <v>0</v>
      </c>
      <c r="C1392" s="3">
        <f>IF(Расчет!J1406='ФОРМУЛЫ!'!$B$3,Расчет!G1406*Расчет!I1406/100,IF(Расчет!J1406='ФОРМУЛЫ!'!$B$4,Расчет!I1406*Расчет!$N$28,IF(Расчет!J1406='ФОРМУЛЫ!'!$B$5,Расчет!I1406,IF(Расчет!J1406='ФОРМУЛЫ!'!$B$6,Расчет!I1406*Расчет!$O$28,0))))</f>
        <v>0</v>
      </c>
      <c r="D1392" s="3">
        <f>C1392*Расчет!E1406</f>
        <v>0</v>
      </c>
      <c r="E1392" s="3">
        <f t="shared" si="169"/>
        <v>0</v>
      </c>
      <c r="F1392" s="3">
        <f>E1392*Расчет!E1406</f>
        <v>0</v>
      </c>
      <c r="G1392" s="3">
        <f>IF(Расчет!M1406="",'ФОРМУЛЫ!'!E1392*(100+Расчет!$M$28)/100,'ФОРМУЛЫ!'!E1392*(100+Расчет!M1406)/100)</f>
        <v>0</v>
      </c>
      <c r="H1392" s="7">
        <f>IF(Расчет!M1406="",ROUND(Расчет!K1406*(1+Расчет!$M$28/100),0),ROUND(Расчет!K1406*(1+Расчет!M1406/100),0))</f>
        <v>0</v>
      </c>
      <c r="I1392" s="7">
        <f>IF(Расчет!M1406="",(Расчет!$M$28+100)/100,(Расчет!M1406+100)/100)</f>
        <v>1.2</v>
      </c>
      <c r="J1392" s="5">
        <f>IF(Расчет!P1406="",IF($O$16=0,'ФОРМУЛЫ!'!H1392,ROUND(Расчет!K1406*'ФОРМУЛЫ!'!I1392+L1392,0)),Расчет!P1406)</f>
        <v>0</v>
      </c>
      <c r="K1392" s="5">
        <f>J1392*Расчет!E1406</f>
        <v>0</v>
      </c>
      <c r="L1392" s="3">
        <f>IF($O$16=0,0,$M$16*(Расчет!K1406/$O$16))</f>
        <v>0</v>
      </c>
      <c r="O1392" s="3">
        <f>IF(Расчет!P1406=0,Расчет!L1406,0)</f>
        <v>0</v>
      </c>
      <c r="P1392" s="12">
        <f t="shared" si="170"/>
        <v>0</v>
      </c>
      <c r="Q1392" s="3">
        <f>IF(Расчет!H1406='ФОРМУЛЫ!'!$B$5,'ФОРМУЛЫ!'!A1392,0)</f>
        <v>0</v>
      </c>
      <c r="R1392" s="3">
        <f>IF(Расчет!H1406='ФОРМУЛЫ!'!$B$4,'ФОРМУЛЫ!'!A1392,0)</f>
        <v>0</v>
      </c>
      <c r="S1392" s="3">
        <f>IF(Расчет!H1406='ФОРМУЛЫ!'!$B$6,'ФОРМУЛЫ!'!A1392,0)</f>
        <v>0</v>
      </c>
      <c r="T1392" s="5">
        <f>ROUND((IF(Расчет!R1406='ФОРМУЛЫ!'!$E$3,(A1392-A1392/1.18),IF(Расчет!R1406='ФОРМУЛЫ!'!$E$4,0,IF(Расчет!R1406='ФОРМУЛЫ!'!$E$5,(A1392-A1392/1.1),X))))*Расчет!E1406,2)</f>
        <v>0</v>
      </c>
      <c r="U1392" s="3">
        <f>ROUND((IF(Расчет!R1406='ФОРМУЛЫ!'!$E$3,(J1392-J1392/1.18),IF(Расчет!R1406='ФОРМУЛЫ!'!$E$4,0,IF(Расчет!R1406='ФОРМУЛЫ!'!$E$5,(J1392-J1392/1.1),X))))*Расчет!E1406,2)</f>
        <v>0</v>
      </c>
      <c r="V1392" s="3">
        <f>ROUND((J1392-J1392/1.18)*Расчет!E1406,2)</f>
        <v>0</v>
      </c>
      <c r="W1392" s="3">
        <f>ROUND(A1392*Расчет!E1406*0.21/365,2)</f>
        <v>0</v>
      </c>
      <c r="X1392" s="3">
        <f t="shared" si="171"/>
        <v>0</v>
      </c>
      <c r="Y1392" s="3">
        <f>IF(($Q$2-Расчет!X1406)&gt;0,($Q$2-Расчет!X1406),0)</f>
        <v>0</v>
      </c>
      <c r="Z1392" s="3">
        <f t="shared" si="172"/>
        <v>0</v>
      </c>
      <c r="AA1392" s="3">
        <f>IF(IF(Y1392&gt;0,$Q$3-$Q$2,$Q$3-Расчет!X1406)&gt;0,IF(Y1392&gt;0,$Q$3-$Q$2,$Q$3-Расчет!X1406),0)</f>
        <v>0</v>
      </c>
      <c r="AB1392" s="3">
        <f t="shared" si="173"/>
        <v>0</v>
      </c>
      <c r="AC1392" s="3">
        <f>IF(IF(AA1392&gt;0,$Q$4-$Q$3,$Q$4-Расчет!X1406)&gt;0,IF(AA1392&gt;0,$Q$4-$Q$3,$Q$4-Расчет!X1406),0)</f>
        <v>0</v>
      </c>
      <c r="AD1392" s="3">
        <f t="shared" si="174"/>
        <v>0</v>
      </c>
      <c r="AE1392" s="3">
        <f>IF(IF(AC1392&gt;0,$Q$5-$Q$4,$Q$5-Расчет!X1406)&gt;0,IF(AC1392&gt;0,$Q$5-$Q$4,$Q$5-Расчет!X1406),0)</f>
        <v>0</v>
      </c>
      <c r="AF1392" s="3">
        <f t="shared" si="175"/>
        <v>0</v>
      </c>
      <c r="AG1392" s="3">
        <f>IF(IF(AE1392&gt;0,$Q$6-$Q$5,$Q$6-Расчет!X1406)&gt;0,IF(AE1392&gt;0,$Q$6-$Q$5,$Q$6-Расчет!X1406),0)</f>
        <v>0</v>
      </c>
      <c r="AH1392" s="3">
        <f t="shared" si="176"/>
        <v>0</v>
      </c>
    </row>
    <row r="1393" spans="1:34" x14ac:dyDescent="0.25">
      <c r="A1393" s="3">
        <f>IF(Расчет!H1407='ФОРМУЛЫ!'!$B$4,Расчет!G1407*Расчет!$N$28,IF(Расчет!H1407='ФОРМУЛЫ!'!$B$5,Расчет!G1407,IF(Расчет!H1407='ФОРМУЛЫ!'!$B$6,Расчет!G1407*Расчет!$O$28,0)))</f>
        <v>0</v>
      </c>
      <c r="B1393" s="3">
        <f>A1393*Расчет!E1407</f>
        <v>0</v>
      </c>
      <c r="C1393" s="3">
        <f>IF(Расчет!J1407='ФОРМУЛЫ!'!$B$3,Расчет!G1407*Расчет!I1407/100,IF(Расчет!J1407='ФОРМУЛЫ!'!$B$4,Расчет!I1407*Расчет!$N$28,IF(Расчет!J1407='ФОРМУЛЫ!'!$B$5,Расчет!I1407,IF(Расчет!J1407='ФОРМУЛЫ!'!$B$6,Расчет!I1407*Расчет!$O$28,0))))</f>
        <v>0</v>
      </c>
      <c r="D1393" s="3">
        <f>C1393*Расчет!E1407</f>
        <v>0</v>
      </c>
      <c r="E1393" s="3">
        <f t="shared" si="169"/>
        <v>0</v>
      </c>
      <c r="F1393" s="3">
        <f>E1393*Расчет!E1407</f>
        <v>0</v>
      </c>
      <c r="G1393" s="3">
        <f>IF(Расчет!M1407="",'ФОРМУЛЫ!'!E1393*(100+Расчет!$M$28)/100,'ФОРМУЛЫ!'!E1393*(100+Расчет!M1407)/100)</f>
        <v>0</v>
      </c>
      <c r="H1393" s="7">
        <f>IF(Расчет!M1407="",ROUND(Расчет!K1407*(1+Расчет!$M$28/100),0),ROUND(Расчет!K1407*(1+Расчет!M1407/100),0))</f>
        <v>0</v>
      </c>
      <c r="I1393" s="7">
        <f>IF(Расчет!M1407="",(Расчет!$M$28+100)/100,(Расчет!M1407+100)/100)</f>
        <v>1.2</v>
      </c>
      <c r="J1393" s="5">
        <f>IF(Расчет!P1407="",IF($O$16=0,'ФОРМУЛЫ!'!H1393,ROUND(Расчет!K1407*'ФОРМУЛЫ!'!I1393+L1393,0)),Расчет!P1407)</f>
        <v>0</v>
      </c>
      <c r="K1393" s="5">
        <f>J1393*Расчет!E1407</f>
        <v>0</v>
      </c>
      <c r="L1393" s="3">
        <f>IF($O$16=0,0,$M$16*(Расчет!K1407/$O$16))</f>
        <v>0</v>
      </c>
      <c r="O1393" s="3">
        <f>IF(Расчет!P1407=0,Расчет!L1407,0)</f>
        <v>0</v>
      </c>
      <c r="P1393" s="12">
        <f t="shared" si="170"/>
        <v>0</v>
      </c>
      <c r="Q1393" s="3">
        <f>IF(Расчет!H1407='ФОРМУЛЫ!'!$B$5,'ФОРМУЛЫ!'!A1393,0)</f>
        <v>0</v>
      </c>
      <c r="R1393" s="3">
        <f>IF(Расчет!H1407='ФОРМУЛЫ!'!$B$4,'ФОРМУЛЫ!'!A1393,0)</f>
        <v>0</v>
      </c>
      <c r="S1393" s="3">
        <f>IF(Расчет!H1407='ФОРМУЛЫ!'!$B$6,'ФОРМУЛЫ!'!A1393,0)</f>
        <v>0</v>
      </c>
      <c r="T1393" s="5">
        <f>ROUND((IF(Расчет!R1407='ФОРМУЛЫ!'!$E$3,(A1393-A1393/1.18),IF(Расчет!R1407='ФОРМУЛЫ!'!$E$4,0,IF(Расчет!R1407='ФОРМУЛЫ!'!$E$5,(A1393-A1393/1.1),X))))*Расчет!E1407,2)</f>
        <v>0</v>
      </c>
      <c r="U1393" s="3">
        <f>ROUND((IF(Расчет!R1407='ФОРМУЛЫ!'!$E$3,(J1393-J1393/1.18),IF(Расчет!R1407='ФОРМУЛЫ!'!$E$4,0,IF(Расчет!R1407='ФОРМУЛЫ!'!$E$5,(J1393-J1393/1.1),X))))*Расчет!E1407,2)</f>
        <v>0</v>
      </c>
      <c r="V1393" s="3">
        <f>ROUND((J1393-J1393/1.18)*Расчет!E1407,2)</f>
        <v>0</v>
      </c>
      <c r="W1393" s="3">
        <f>ROUND(A1393*Расчет!E1407*0.21/365,2)</f>
        <v>0</v>
      </c>
      <c r="X1393" s="3">
        <f t="shared" si="171"/>
        <v>0</v>
      </c>
      <c r="Y1393" s="3">
        <f>IF(($Q$2-Расчет!X1407)&gt;0,($Q$2-Расчет!X1407),0)</f>
        <v>0</v>
      </c>
      <c r="Z1393" s="3">
        <f t="shared" si="172"/>
        <v>0</v>
      </c>
      <c r="AA1393" s="3">
        <f>IF(IF(Y1393&gt;0,$Q$3-$Q$2,$Q$3-Расчет!X1407)&gt;0,IF(Y1393&gt;0,$Q$3-$Q$2,$Q$3-Расчет!X1407),0)</f>
        <v>0</v>
      </c>
      <c r="AB1393" s="3">
        <f t="shared" si="173"/>
        <v>0</v>
      </c>
      <c r="AC1393" s="3">
        <f>IF(IF(AA1393&gt;0,$Q$4-$Q$3,$Q$4-Расчет!X1407)&gt;0,IF(AA1393&gt;0,$Q$4-$Q$3,$Q$4-Расчет!X1407),0)</f>
        <v>0</v>
      </c>
      <c r="AD1393" s="3">
        <f t="shared" si="174"/>
        <v>0</v>
      </c>
      <c r="AE1393" s="3">
        <f>IF(IF(AC1393&gt;0,$Q$5-$Q$4,$Q$5-Расчет!X1407)&gt;0,IF(AC1393&gt;0,$Q$5-$Q$4,$Q$5-Расчет!X1407),0)</f>
        <v>0</v>
      </c>
      <c r="AF1393" s="3">
        <f t="shared" si="175"/>
        <v>0</v>
      </c>
      <c r="AG1393" s="3">
        <f>IF(IF(AE1393&gt;0,$Q$6-$Q$5,$Q$6-Расчет!X1407)&gt;0,IF(AE1393&gt;0,$Q$6-$Q$5,$Q$6-Расчет!X1407),0)</f>
        <v>0</v>
      </c>
      <c r="AH1393" s="3">
        <f t="shared" si="176"/>
        <v>0</v>
      </c>
    </row>
    <row r="1394" spans="1:34" x14ac:dyDescent="0.25">
      <c r="A1394" s="3">
        <f>IF(Расчет!H1408='ФОРМУЛЫ!'!$B$4,Расчет!G1408*Расчет!$N$28,IF(Расчет!H1408='ФОРМУЛЫ!'!$B$5,Расчет!G1408,IF(Расчет!H1408='ФОРМУЛЫ!'!$B$6,Расчет!G1408*Расчет!$O$28,0)))</f>
        <v>0</v>
      </c>
      <c r="B1394" s="3">
        <f>A1394*Расчет!E1408</f>
        <v>0</v>
      </c>
      <c r="C1394" s="3">
        <f>IF(Расчет!J1408='ФОРМУЛЫ!'!$B$3,Расчет!G1408*Расчет!I1408/100,IF(Расчет!J1408='ФОРМУЛЫ!'!$B$4,Расчет!I1408*Расчет!$N$28,IF(Расчет!J1408='ФОРМУЛЫ!'!$B$5,Расчет!I1408,IF(Расчет!J1408='ФОРМУЛЫ!'!$B$6,Расчет!I1408*Расчет!$O$28,0))))</f>
        <v>0</v>
      </c>
      <c r="D1394" s="3">
        <f>C1394*Расчет!E1408</f>
        <v>0</v>
      </c>
      <c r="E1394" s="3">
        <f t="shared" si="169"/>
        <v>0</v>
      </c>
      <c r="F1394" s="3">
        <f>E1394*Расчет!E1408</f>
        <v>0</v>
      </c>
      <c r="G1394" s="3">
        <f>IF(Расчет!M1408="",'ФОРМУЛЫ!'!E1394*(100+Расчет!$M$28)/100,'ФОРМУЛЫ!'!E1394*(100+Расчет!M1408)/100)</f>
        <v>0</v>
      </c>
      <c r="H1394" s="7">
        <f>IF(Расчет!M1408="",ROUND(Расчет!K1408*(1+Расчет!$M$28/100),0),ROUND(Расчет!K1408*(1+Расчет!M1408/100),0))</f>
        <v>0</v>
      </c>
      <c r="I1394" s="7">
        <f>IF(Расчет!M1408="",(Расчет!$M$28+100)/100,(Расчет!M1408+100)/100)</f>
        <v>1.2</v>
      </c>
      <c r="J1394" s="5">
        <f>IF(Расчет!P1408="",IF($O$16=0,'ФОРМУЛЫ!'!H1394,ROUND(Расчет!K1408*'ФОРМУЛЫ!'!I1394+L1394,0)),Расчет!P1408)</f>
        <v>0</v>
      </c>
      <c r="K1394" s="5">
        <f>J1394*Расчет!E1408</f>
        <v>0</v>
      </c>
      <c r="L1394" s="3">
        <f>IF($O$16=0,0,$M$16*(Расчет!K1408/$O$16))</f>
        <v>0</v>
      </c>
      <c r="O1394" s="3">
        <f>IF(Расчет!P1408=0,Расчет!L1408,0)</f>
        <v>0</v>
      </c>
      <c r="P1394" s="12">
        <f t="shared" si="170"/>
        <v>0</v>
      </c>
      <c r="Q1394" s="3">
        <f>IF(Расчет!H1408='ФОРМУЛЫ!'!$B$5,'ФОРМУЛЫ!'!A1394,0)</f>
        <v>0</v>
      </c>
      <c r="R1394" s="3">
        <f>IF(Расчет!H1408='ФОРМУЛЫ!'!$B$4,'ФОРМУЛЫ!'!A1394,0)</f>
        <v>0</v>
      </c>
      <c r="S1394" s="3">
        <f>IF(Расчет!H1408='ФОРМУЛЫ!'!$B$6,'ФОРМУЛЫ!'!A1394,0)</f>
        <v>0</v>
      </c>
      <c r="T1394" s="5">
        <f>ROUND((IF(Расчет!R1408='ФОРМУЛЫ!'!$E$3,(A1394-A1394/1.18),IF(Расчет!R1408='ФОРМУЛЫ!'!$E$4,0,IF(Расчет!R1408='ФОРМУЛЫ!'!$E$5,(A1394-A1394/1.1),X))))*Расчет!E1408,2)</f>
        <v>0</v>
      </c>
      <c r="U1394" s="3">
        <f>ROUND((IF(Расчет!R1408='ФОРМУЛЫ!'!$E$3,(J1394-J1394/1.18),IF(Расчет!R1408='ФОРМУЛЫ!'!$E$4,0,IF(Расчет!R1408='ФОРМУЛЫ!'!$E$5,(J1394-J1394/1.1),X))))*Расчет!E1408,2)</f>
        <v>0</v>
      </c>
      <c r="V1394" s="3">
        <f>ROUND((J1394-J1394/1.18)*Расчет!E1408,2)</f>
        <v>0</v>
      </c>
      <c r="W1394" s="3">
        <f>ROUND(A1394*Расчет!E1408*0.21/365,2)</f>
        <v>0</v>
      </c>
      <c r="X1394" s="3">
        <f t="shared" si="171"/>
        <v>0</v>
      </c>
      <c r="Y1394" s="3">
        <f>IF(($Q$2-Расчет!X1408)&gt;0,($Q$2-Расчет!X1408),0)</f>
        <v>0</v>
      </c>
      <c r="Z1394" s="3">
        <f t="shared" si="172"/>
        <v>0</v>
      </c>
      <c r="AA1394" s="3">
        <f>IF(IF(Y1394&gt;0,$Q$3-$Q$2,$Q$3-Расчет!X1408)&gt;0,IF(Y1394&gt;0,$Q$3-$Q$2,$Q$3-Расчет!X1408),0)</f>
        <v>0</v>
      </c>
      <c r="AB1394" s="3">
        <f t="shared" si="173"/>
        <v>0</v>
      </c>
      <c r="AC1394" s="3">
        <f>IF(IF(AA1394&gt;0,$Q$4-$Q$3,$Q$4-Расчет!X1408)&gt;0,IF(AA1394&gt;0,$Q$4-$Q$3,$Q$4-Расчет!X1408),0)</f>
        <v>0</v>
      </c>
      <c r="AD1394" s="3">
        <f t="shared" si="174"/>
        <v>0</v>
      </c>
      <c r="AE1394" s="3">
        <f>IF(IF(AC1394&gt;0,$Q$5-$Q$4,$Q$5-Расчет!X1408)&gt;0,IF(AC1394&gt;0,$Q$5-$Q$4,$Q$5-Расчет!X1408),0)</f>
        <v>0</v>
      </c>
      <c r="AF1394" s="3">
        <f t="shared" si="175"/>
        <v>0</v>
      </c>
      <c r="AG1394" s="3">
        <f>IF(IF(AE1394&gt;0,$Q$6-$Q$5,$Q$6-Расчет!X1408)&gt;0,IF(AE1394&gt;0,$Q$6-$Q$5,$Q$6-Расчет!X1408),0)</f>
        <v>0</v>
      </c>
      <c r="AH1394" s="3">
        <f t="shared" si="176"/>
        <v>0</v>
      </c>
    </row>
    <row r="1395" spans="1:34" x14ac:dyDescent="0.25">
      <c r="A1395" s="3">
        <f>IF(Расчет!H1409='ФОРМУЛЫ!'!$B$4,Расчет!G1409*Расчет!$N$28,IF(Расчет!H1409='ФОРМУЛЫ!'!$B$5,Расчет!G1409,IF(Расчет!H1409='ФОРМУЛЫ!'!$B$6,Расчет!G1409*Расчет!$O$28,0)))</f>
        <v>0</v>
      </c>
      <c r="B1395" s="3">
        <f>A1395*Расчет!E1409</f>
        <v>0</v>
      </c>
      <c r="C1395" s="3">
        <f>IF(Расчет!J1409='ФОРМУЛЫ!'!$B$3,Расчет!G1409*Расчет!I1409/100,IF(Расчет!J1409='ФОРМУЛЫ!'!$B$4,Расчет!I1409*Расчет!$N$28,IF(Расчет!J1409='ФОРМУЛЫ!'!$B$5,Расчет!I1409,IF(Расчет!J1409='ФОРМУЛЫ!'!$B$6,Расчет!I1409*Расчет!$O$28,0))))</f>
        <v>0</v>
      </c>
      <c r="D1395" s="3">
        <f>C1395*Расчет!E1409</f>
        <v>0</v>
      </c>
      <c r="E1395" s="3">
        <f t="shared" si="169"/>
        <v>0</v>
      </c>
      <c r="F1395" s="3">
        <f>E1395*Расчет!E1409</f>
        <v>0</v>
      </c>
      <c r="G1395" s="3">
        <f>IF(Расчет!M1409="",'ФОРМУЛЫ!'!E1395*(100+Расчет!$M$28)/100,'ФОРМУЛЫ!'!E1395*(100+Расчет!M1409)/100)</f>
        <v>0</v>
      </c>
      <c r="H1395" s="7">
        <f>IF(Расчет!M1409="",ROUND(Расчет!K1409*(1+Расчет!$M$28/100),0),ROUND(Расчет!K1409*(1+Расчет!M1409/100),0))</f>
        <v>0</v>
      </c>
      <c r="I1395" s="7">
        <f>IF(Расчет!M1409="",(Расчет!$M$28+100)/100,(Расчет!M1409+100)/100)</f>
        <v>1.2</v>
      </c>
      <c r="J1395" s="5">
        <f>IF(Расчет!P1409="",IF($O$16=0,'ФОРМУЛЫ!'!H1395,ROUND(Расчет!K1409*'ФОРМУЛЫ!'!I1395+L1395,0)),Расчет!P1409)</f>
        <v>0</v>
      </c>
      <c r="K1395" s="5">
        <f>J1395*Расчет!E1409</f>
        <v>0</v>
      </c>
      <c r="L1395" s="3">
        <f>IF($O$16=0,0,$M$16*(Расчет!K1409/$O$16))</f>
        <v>0</v>
      </c>
      <c r="O1395" s="3">
        <f>IF(Расчет!P1409=0,Расчет!L1409,0)</f>
        <v>0</v>
      </c>
      <c r="P1395" s="12">
        <f t="shared" si="170"/>
        <v>0</v>
      </c>
      <c r="Q1395" s="3">
        <f>IF(Расчет!H1409='ФОРМУЛЫ!'!$B$5,'ФОРМУЛЫ!'!A1395,0)</f>
        <v>0</v>
      </c>
      <c r="R1395" s="3">
        <f>IF(Расчет!H1409='ФОРМУЛЫ!'!$B$4,'ФОРМУЛЫ!'!A1395,0)</f>
        <v>0</v>
      </c>
      <c r="S1395" s="3">
        <f>IF(Расчет!H1409='ФОРМУЛЫ!'!$B$6,'ФОРМУЛЫ!'!A1395,0)</f>
        <v>0</v>
      </c>
      <c r="T1395" s="5">
        <f>ROUND((IF(Расчет!R1409='ФОРМУЛЫ!'!$E$3,(A1395-A1395/1.18),IF(Расчет!R1409='ФОРМУЛЫ!'!$E$4,0,IF(Расчет!R1409='ФОРМУЛЫ!'!$E$5,(A1395-A1395/1.1),X))))*Расчет!E1409,2)</f>
        <v>0</v>
      </c>
      <c r="U1395" s="3">
        <f>ROUND((IF(Расчет!R1409='ФОРМУЛЫ!'!$E$3,(J1395-J1395/1.18),IF(Расчет!R1409='ФОРМУЛЫ!'!$E$4,0,IF(Расчет!R1409='ФОРМУЛЫ!'!$E$5,(J1395-J1395/1.1),X))))*Расчет!E1409,2)</f>
        <v>0</v>
      </c>
      <c r="V1395" s="3">
        <f>ROUND((J1395-J1395/1.18)*Расчет!E1409,2)</f>
        <v>0</v>
      </c>
      <c r="W1395" s="3">
        <f>ROUND(A1395*Расчет!E1409*0.21/365,2)</f>
        <v>0</v>
      </c>
      <c r="X1395" s="3">
        <f t="shared" si="171"/>
        <v>0</v>
      </c>
      <c r="Y1395" s="3">
        <f>IF(($Q$2-Расчет!X1409)&gt;0,($Q$2-Расчет!X1409),0)</f>
        <v>0</v>
      </c>
      <c r="Z1395" s="3">
        <f t="shared" si="172"/>
        <v>0</v>
      </c>
      <c r="AA1395" s="3">
        <f>IF(IF(Y1395&gt;0,$Q$3-$Q$2,$Q$3-Расчет!X1409)&gt;0,IF(Y1395&gt;0,$Q$3-$Q$2,$Q$3-Расчет!X1409),0)</f>
        <v>0</v>
      </c>
      <c r="AB1395" s="3">
        <f t="shared" si="173"/>
        <v>0</v>
      </c>
      <c r="AC1395" s="3">
        <f>IF(IF(AA1395&gt;0,$Q$4-$Q$3,$Q$4-Расчет!X1409)&gt;0,IF(AA1395&gt;0,$Q$4-$Q$3,$Q$4-Расчет!X1409),0)</f>
        <v>0</v>
      </c>
      <c r="AD1395" s="3">
        <f t="shared" si="174"/>
        <v>0</v>
      </c>
      <c r="AE1395" s="3">
        <f>IF(IF(AC1395&gt;0,$Q$5-$Q$4,$Q$5-Расчет!X1409)&gt;0,IF(AC1395&gt;0,$Q$5-$Q$4,$Q$5-Расчет!X1409),0)</f>
        <v>0</v>
      </c>
      <c r="AF1395" s="3">
        <f t="shared" si="175"/>
        <v>0</v>
      </c>
      <c r="AG1395" s="3">
        <f>IF(IF(AE1395&gt;0,$Q$6-$Q$5,$Q$6-Расчет!X1409)&gt;0,IF(AE1395&gt;0,$Q$6-$Q$5,$Q$6-Расчет!X1409),0)</f>
        <v>0</v>
      </c>
      <c r="AH1395" s="3">
        <f t="shared" si="176"/>
        <v>0</v>
      </c>
    </row>
    <row r="1396" spans="1:34" x14ac:dyDescent="0.25">
      <c r="A1396" s="3">
        <f>IF(Расчет!H1410='ФОРМУЛЫ!'!$B$4,Расчет!G1410*Расчет!$N$28,IF(Расчет!H1410='ФОРМУЛЫ!'!$B$5,Расчет!G1410,IF(Расчет!H1410='ФОРМУЛЫ!'!$B$6,Расчет!G1410*Расчет!$O$28,0)))</f>
        <v>0</v>
      </c>
      <c r="B1396" s="3">
        <f>A1396*Расчет!E1410</f>
        <v>0</v>
      </c>
      <c r="C1396" s="3">
        <f>IF(Расчет!J1410='ФОРМУЛЫ!'!$B$3,Расчет!G1410*Расчет!I1410/100,IF(Расчет!J1410='ФОРМУЛЫ!'!$B$4,Расчет!I1410*Расчет!$N$28,IF(Расчет!J1410='ФОРМУЛЫ!'!$B$5,Расчет!I1410,IF(Расчет!J1410='ФОРМУЛЫ!'!$B$6,Расчет!I1410*Расчет!$O$28,0))))</f>
        <v>0</v>
      </c>
      <c r="D1396" s="3">
        <f>C1396*Расчет!E1410</f>
        <v>0</v>
      </c>
      <c r="E1396" s="3">
        <f t="shared" si="169"/>
        <v>0</v>
      </c>
      <c r="F1396" s="3">
        <f>E1396*Расчет!E1410</f>
        <v>0</v>
      </c>
      <c r="G1396" s="3">
        <f>IF(Расчет!M1410="",'ФОРМУЛЫ!'!E1396*(100+Расчет!$M$28)/100,'ФОРМУЛЫ!'!E1396*(100+Расчет!M1410)/100)</f>
        <v>0</v>
      </c>
      <c r="H1396" s="7">
        <f>IF(Расчет!M1410="",ROUND(Расчет!K1410*(1+Расчет!$M$28/100),0),ROUND(Расчет!K1410*(1+Расчет!M1410/100),0))</f>
        <v>0</v>
      </c>
      <c r="I1396" s="7">
        <f>IF(Расчет!M1410="",(Расчет!$M$28+100)/100,(Расчет!M1410+100)/100)</f>
        <v>1.2</v>
      </c>
      <c r="J1396" s="5">
        <f>IF(Расчет!P1410="",IF($O$16=0,'ФОРМУЛЫ!'!H1396,ROUND(Расчет!K1410*'ФОРМУЛЫ!'!I1396+L1396,0)),Расчет!P1410)</f>
        <v>0</v>
      </c>
      <c r="K1396" s="5">
        <f>J1396*Расчет!E1410</f>
        <v>0</v>
      </c>
      <c r="L1396" s="3">
        <f>IF($O$16=0,0,$M$16*(Расчет!K1410/$O$16))</f>
        <v>0</v>
      </c>
      <c r="O1396" s="3">
        <f>IF(Расчет!P1410=0,Расчет!L1410,0)</f>
        <v>0</v>
      </c>
      <c r="P1396" s="12">
        <f t="shared" si="170"/>
        <v>0</v>
      </c>
      <c r="Q1396" s="3">
        <f>IF(Расчет!H1410='ФОРМУЛЫ!'!$B$5,'ФОРМУЛЫ!'!A1396,0)</f>
        <v>0</v>
      </c>
      <c r="R1396" s="3">
        <f>IF(Расчет!H1410='ФОРМУЛЫ!'!$B$4,'ФОРМУЛЫ!'!A1396,0)</f>
        <v>0</v>
      </c>
      <c r="S1396" s="3">
        <f>IF(Расчет!H1410='ФОРМУЛЫ!'!$B$6,'ФОРМУЛЫ!'!A1396,0)</f>
        <v>0</v>
      </c>
      <c r="T1396" s="5">
        <f>ROUND((IF(Расчет!R1410='ФОРМУЛЫ!'!$E$3,(A1396-A1396/1.18),IF(Расчет!R1410='ФОРМУЛЫ!'!$E$4,0,IF(Расчет!R1410='ФОРМУЛЫ!'!$E$5,(A1396-A1396/1.1),X))))*Расчет!E1410,2)</f>
        <v>0</v>
      </c>
      <c r="U1396" s="3">
        <f>ROUND((IF(Расчет!R1410='ФОРМУЛЫ!'!$E$3,(J1396-J1396/1.18),IF(Расчет!R1410='ФОРМУЛЫ!'!$E$4,0,IF(Расчет!R1410='ФОРМУЛЫ!'!$E$5,(J1396-J1396/1.1),X))))*Расчет!E1410,2)</f>
        <v>0</v>
      </c>
      <c r="V1396" s="3">
        <f>ROUND((J1396-J1396/1.18)*Расчет!E1410,2)</f>
        <v>0</v>
      </c>
      <c r="W1396" s="3">
        <f>ROUND(A1396*Расчет!E1410*0.21/365,2)</f>
        <v>0</v>
      </c>
      <c r="X1396" s="3">
        <f t="shared" si="171"/>
        <v>0</v>
      </c>
      <c r="Y1396" s="3">
        <f>IF(($Q$2-Расчет!X1410)&gt;0,($Q$2-Расчет!X1410),0)</f>
        <v>0</v>
      </c>
      <c r="Z1396" s="3">
        <f t="shared" si="172"/>
        <v>0</v>
      </c>
      <c r="AA1396" s="3">
        <f>IF(IF(Y1396&gt;0,$Q$3-$Q$2,$Q$3-Расчет!X1410)&gt;0,IF(Y1396&gt;0,$Q$3-$Q$2,$Q$3-Расчет!X1410),0)</f>
        <v>0</v>
      </c>
      <c r="AB1396" s="3">
        <f t="shared" si="173"/>
        <v>0</v>
      </c>
      <c r="AC1396" s="3">
        <f>IF(IF(AA1396&gt;0,$Q$4-$Q$3,$Q$4-Расчет!X1410)&gt;0,IF(AA1396&gt;0,$Q$4-$Q$3,$Q$4-Расчет!X1410),0)</f>
        <v>0</v>
      </c>
      <c r="AD1396" s="3">
        <f t="shared" si="174"/>
        <v>0</v>
      </c>
      <c r="AE1396" s="3">
        <f>IF(IF(AC1396&gt;0,$Q$5-$Q$4,$Q$5-Расчет!X1410)&gt;0,IF(AC1396&gt;0,$Q$5-$Q$4,$Q$5-Расчет!X1410),0)</f>
        <v>0</v>
      </c>
      <c r="AF1396" s="3">
        <f t="shared" si="175"/>
        <v>0</v>
      </c>
      <c r="AG1396" s="3">
        <f>IF(IF(AE1396&gt;0,$Q$6-$Q$5,$Q$6-Расчет!X1410)&gt;0,IF(AE1396&gt;0,$Q$6-$Q$5,$Q$6-Расчет!X1410),0)</f>
        <v>0</v>
      </c>
      <c r="AH1396" s="3">
        <f t="shared" si="176"/>
        <v>0</v>
      </c>
    </row>
    <row r="1397" spans="1:34" x14ac:dyDescent="0.25">
      <c r="A1397" s="3">
        <f>IF(Расчет!H1411='ФОРМУЛЫ!'!$B$4,Расчет!G1411*Расчет!$N$28,IF(Расчет!H1411='ФОРМУЛЫ!'!$B$5,Расчет!G1411,IF(Расчет!H1411='ФОРМУЛЫ!'!$B$6,Расчет!G1411*Расчет!$O$28,0)))</f>
        <v>0</v>
      </c>
      <c r="B1397" s="3">
        <f>A1397*Расчет!E1411</f>
        <v>0</v>
      </c>
      <c r="C1397" s="3">
        <f>IF(Расчет!J1411='ФОРМУЛЫ!'!$B$3,Расчет!G1411*Расчет!I1411/100,IF(Расчет!J1411='ФОРМУЛЫ!'!$B$4,Расчет!I1411*Расчет!$N$28,IF(Расчет!J1411='ФОРМУЛЫ!'!$B$5,Расчет!I1411,IF(Расчет!J1411='ФОРМУЛЫ!'!$B$6,Расчет!I1411*Расчет!$O$28,0))))</f>
        <v>0</v>
      </c>
      <c r="D1397" s="3">
        <f>C1397*Расчет!E1411</f>
        <v>0</v>
      </c>
      <c r="E1397" s="3">
        <f t="shared" si="169"/>
        <v>0</v>
      </c>
      <c r="F1397" s="3">
        <f>E1397*Расчет!E1411</f>
        <v>0</v>
      </c>
      <c r="G1397" s="3">
        <f>IF(Расчет!M1411="",'ФОРМУЛЫ!'!E1397*(100+Расчет!$M$28)/100,'ФОРМУЛЫ!'!E1397*(100+Расчет!M1411)/100)</f>
        <v>0</v>
      </c>
      <c r="H1397" s="7">
        <f>IF(Расчет!M1411="",ROUND(Расчет!K1411*(1+Расчет!$M$28/100),0),ROUND(Расчет!K1411*(1+Расчет!M1411/100),0))</f>
        <v>0</v>
      </c>
      <c r="I1397" s="7">
        <f>IF(Расчет!M1411="",(Расчет!$M$28+100)/100,(Расчет!M1411+100)/100)</f>
        <v>1.2</v>
      </c>
      <c r="J1397" s="5">
        <f>IF(Расчет!P1411="",IF($O$16=0,'ФОРМУЛЫ!'!H1397,ROUND(Расчет!K1411*'ФОРМУЛЫ!'!I1397+L1397,0)),Расчет!P1411)</f>
        <v>0</v>
      </c>
      <c r="K1397" s="5">
        <f>J1397*Расчет!E1411</f>
        <v>0</v>
      </c>
      <c r="L1397" s="3">
        <f>IF($O$16=0,0,$M$16*(Расчет!K1411/$O$16))</f>
        <v>0</v>
      </c>
      <c r="O1397" s="3">
        <f>IF(Расчет!P1411=0,Расчет!L1411,0)</f>
        <v>0</v>
      </c>
      <c r="P1397" s="12">
        <f t="shared" si="170"/>
        <v>0</v>
      </c>
      <c r="Q1397" s="3">
        <f>IF(Расчет!H1411='ФОРМУЛЫ!'!$B$5,'ФОРМУЛЫ!'!A1397,0)</f>
        <v>0</v>
      </c>
      <c r="R1397" s="3">
        <f>IF(Расчет!H1411='ФОРМУЛЫ!'!$B$4,'ФОРМУЛЫ!'!A1397,0)</f>
        <v>0</v>
      </c>
      <c r="S1397" s="3">
        <f>IF(Расчет!H1411='ФОРМУЛЫ!'!$B$6,'ФОРМУЛЫ!'!A1397,0)</f>
        <v>0</v>
      </c>
      <c r="T1397" s="5">
        <f>ROUND((IF(Расчет!R1411='ФОРМУЛЫ!'!$E$3,(A1397-A1397/1.18),IF(Расчет!R1411='ФОРМУЛЫ!'!$E$4,0,IF(Расчет!R1411='ФОРМУЛЫ!'!$E$5,(A1397-A1397/1.1),X))))*Расчет!E1411,2)</f>
        <v>0</v>
      </c>
      <c r="U1397" s="3">
        <f>ROUND((IF(Расчет!R1411='ФОРМУЛЫ!'!$E$3,(J1397-J1397/1.18),IF(Расчет!R1411='ФОРМУЛЫ!'!$E$4,0,IF(Расчет!R1411='ФОРМУЛЫ!'!$E$5,(J1397-J1397/1.1),X))))*Расчет!E1411,2)</f>
        <v>0</v>
      </c>
      <c r="V1397" s="3">
        <f>ROUND((J1397-J1397/1.18)*Расчет!E1411,2)</f>
        <v>0</v>
      </c>
      <c r="W1397" s="3">
        <f>ROUND(A1397*Расчет!E1411*0.21/365,2)</f>
        <v>0</v>
      </c>
      <c r="X1397" s="3">
        <f t="shared" si="171"/>
        <v>0</v>
      </c>
      <c r="Y1397" s="3">
        <f>IF(($Q$2-Расчет!X1411)&gt;0,($Q$2-Расчет!X1411),0)</f>
        <v>0</v>
      </c>
      <c r="Z1397" s="3">
        <f t="shared" si="172"/>
        <v>0</v>
      </c>
      <c r="AA1397" s="3">
        <f>IF(IF(Y1397&gt;0,$Q$3-$Q$2,$Q$3-Расчет!X1411)&gt;0,IF(Y1397&gt;0,$Q$3-$Q$2,$Q$3-Расчет!X1411),0)</f>
        <v>0</v>
      </c>
      <c r="AB1397" s="3">
        <f t="shared" si="173"/>
        <v>0</v>
      </c>
      <c r="AC1397" s="3">
        <f>IF(IF(AA1397&gt;0,$Q$4-$Q$3,$Q$4-Расчет!X1411)&gt;0,IF(AA1397&gt;0,$Q$4-$Q$3,$Q$4-Расчет!X1411),0)</f>
        <v>0</v>
      </c>
      <c r="AD1397" s="3">
        <f t="shared" si="174"/>
        <v>0</v>
      </c>
      <c r="AE1397" s="3">
        <f>IF(IF(AC1397&gt;0,$Q$5-$Q$4,$Q$5-Расчет!X1411)&gt;0,IF(AC1397&gt;0,$Q$5-$Q$4,$Q$5-Расчет!X1411),0)</f>
        <v>0</v>
      </c>
      <c r="AF1397" s="3">
        <f t="shared" si="175"/>
        <v>0</v>
      </c>
      <c r="AG1397" s="3">
        <f>IF(IF(AE1397&gt;0,$Q$6-$Q$5,$Q$6-Расчет!X1411)&gt;0,IF(AE1397&gt;0,$Q$6-$Q$5,$Q$6-Расчет!X1411),0)</f>
        <v>0</v>
      </c>
      <c r="AH1397" s="3">
        <f t="shared" si="176"/>
        <v>0</v>
      </c>
    </row>
    <row r="1398" spans="1:34" x14ac:dyDescent="0.25">
      <c r="A1398" s="3">
        <f>IF(Расчет!H1412='ФОРМУЛЫ!'!$B$4,Расчет!G1412*Расчет!$N$28,IF(Расчет!H1412='ФОРМУЛЫ!'!$B$5,Расчет!G1412,IF(Расчет!H1412='ФОРМУЛЫ!'!$B$6,Расчет!G1412*Расчет!$O$28,0)))</f>
        <v>0</v>
      </c>
      <c r="B1398" s="3">
        <f>A1398*Расчет!E1412</f>
        <v>0</v>
      </c>
      <c r="C1398" s="3">
        <f>IF(Расчет!J1412='ФОРМУЛЫ!'!$B$3,Расчет!G1412*Расчет!I1412/100,IF(Расчет!J1412='ФОРМУЛЫ!'!$B$4,Расчет!I1412*Расчет!$N$28,IF(Расчет!J1412='ФОРМУЛЫ!'!$B$5,Расчет!I1412,IF(Расчет!J1412='ФОРМУЛЫ!'!$B$6,Расчет!I1412*Расчет!$O$28,0))))</f>
        <v>0</v>
      </c>
      <c r="D1398" s="3">
        <f>C1398*Расчет!E1412</f>
        <v>0</v>
      </c>
      <c r="E1398" s="3">
        <f t="shared" si="169"/>
        <v>0</v>
      </c>
      <c r="F1398" s="3">
        <f>E1398*Расчет!E1412</f>
        <v>0</v>
      </c>
      <c r="G1398" s="3">
        <f>IF(Расчет!M1412="",'ФОРМУЛЫ!'!E1398*(100+Расчет!$M$28)/100,'ФОРМУЛЫ!'!E1398*(100+Расчет!M1412)/100)</f>
        <v>0</v>
      </c>
      <c r="H1398" s="7">
        <f>IF(Расчет!M1412="",ROUND(Расчет!K1412*(1+Расчет!$M$28/100),0),ROUND(Расчет!K1412*(1+Расчет!M1412/100),0))</f>
        <v>0</v>
      </c>
      <c r="I1398" s="7">
        <f>IF(Расчет!M1412="",(Расчет!$M$28+100)/100,(Расчет!M1412+100)/100)</f>
        <v>1.2</v>
      </c>
      <c r="J1398" s="5">
        <f>IF(Расчет!P1412="",IF($O$16=0,'ФОРМУЛЫ!'!H1398,ROUND(Расчет!K1412*'ФОРМУЛЫ!'!I1398+L1398,0)),Расчет!P1412)</f>
        <v>0</v>
      </c>
      <c r="K1398" s="5">
        <f>J1398*Расчет!E1412</f>
        <v>0</v>
      </c>
      <c r="L1398" s="3">
        <f>IF($O$16=0,0,$M$16*(Расчет!K1412/$O$16))</f>
        <v>0</v>
      </c>
      <c r="O1398" s="3">
        <f>IF(Расчет!P1412=0,Расчет!L1412,0)</f>
        <v>0</v>
      </c>
      <c r="P1398" s="12">
        <f t="shared" si="170"/>
        <v>0</v>
      </c>
      <c r="Q1398" s="3">
        <f>IF(Расчет!H1412='ФОРМУЛЫ!'!$B$5,'ФОРМУЛЫ!'!A1398,0)</f>
        <v>0</v>
      </c>
      <c r="R1398" s="3">
        <f>IF(Расчет!H1412='ФОРМУЛЫ!'!$B$4,'ФОРМУЛЫ!'!A1398,0)</f>
        <v>0</v>
      </c>
      <c r="S1398" s="3">
        <f>IF(Расчет!H1412='ФОРМУЛЫ!'!$B$6,'ФОРМУЛЫ!'!A1398,0)</f>
        <v>0</v>
      </c>
      <c r="T1398" s="5">
        <f>ROUND((IF(Расчет!R1412='ФОРМУЛЫ!'!$E$3,(A1398-A1398/1.18),IF(Расчет!R1412='ФОРМУЛЫ!'!$E$4,0,IF(Расчет!R1412='ФОРМУЛЫ!'!$E$5,(A1398-A1398/1.1),X))))*Расчет!E1412,2)</f>
        <v>0</v>
      </c>
      <c r="U1398" s="3">
        <f>ROUND((IF(Расчет!R1412='ФОРМУЛЫ!'!$E$3,(J1398-J1398/1.18),IF(Расчет!R1412='ФОРМУЛЫ!'!$E$4,0,IF(Расчет!R1412='ФОРМУЛЫ!'!$E$5,(J1398-J1398/1.1),X))))*Расчет!E1412,2)</f>
        <v>0</v>
      </c>
      <c r="V1398" s="3">
        <f>ROUND((J1398-J1398/1.18)*Расчет!E1412,2)</f>
        <v>0</v>
      </c>
      <c r="W1398" s="3">
        <f>ROUND(A1398*Расчет!E1412*0.21/365,2)</f>
        <v>0</v>
      </c>
      <c r="X1398" s="3">
        <f t="shared" si="171"/>
        <v>0</v>
      </c>
      <c r="Y1398" s="3">
        <f>IF(($Q$2-Расчет!X1412)&gt;0,($Q$2-Расчет!X1412),0)</f>
        <v>0</v>
      </c>
      <c r="Z1398" s="3">
        <f t="shared" si="172"/>
        <v>0</v>
      </c>
      <c r="AA1398" s="3">
        <f>IF(IF(Y1398&gt;0,$Q$3-$Q$2,$Q$3-Расчет!X1412)&gt;0,IF(Y1398&gt;0,$Q$3-$Q$2,$Q$3-Расчет!X1412),0)</f>
        <v>0</v>
      </c>
      <c r="AB1398" s="3">
        <f t="shared" si="173"/>
        <v>0</v>
      </c>
      <c r="AC1398" s="3">
        <f>IF(IF(AA1398&gt;0,$Q$4-$Q$3,$Q$4-Расчет!X1412)&gt;0,IF(AA1398&gt;0,$Q$4-$Q$3,$Q$4-Расчет!X1412),0)</f>
        <v>0</v>
      </c>
      <c r="AD1398" s="3">
        <f t="shared" si="174"/>
        <v>0</v>
      </c>
      <c r="AE1398" s="3">
        <f>IF(IF(AC1398&gt;0,$Q$5-$Q$4,$Q$5-Расчет!X1412)&gt;0,IF(AC1398&gt;0,$Q$5-$Q$4,$Q$5-Расчет!X1412),0)</f>
        <v>0</v>
      </c>
      <c r="AF1398" s="3">
        <f t="shared" si="175"/>
        <v>0</v>
      </c>
      <c r="AG1398" s="3">
        <f>IF(IF(AE1398&gt;0,$Q$6-$Q$5,$Q$6-Расчет!X1412)&gt;0,IF(AE1398&gt;0,$Q$6-$Q$5,$Q$6-Расчет!X1412),0)</f>
        <v>0</v>
      </c>
      <c r="AH1398" s="3">
        <f t="shared" si="176"/>
        <v>0</v>
      </c>
    </row>
    <row r="1399" spans="1:34" x14ac:dyDescent="0.25">
      <c r="A1399" s="3">
        <f>IF(Расчет!H1413='ФОРМУЛЫ!'!$B$4,Расчет!G1413*Расчет!$N$28,IF(Расчет!H1413='ФОРМУЛЫ!'!$B$5,Расчет!G1413,IF(Расчет!H1413='ФОРМУЛЫ!'!$B$6,Расчет!G1413*Расчет!$O$28,0)))</f>
        <v>0</v>
      </c>
      <c r="B1399" s="3">
        <f>A1399*Расчет!E1413</f>
        <v>0</v>
      </c>
      <c r="C1399" s="3">
        <f>IF(Расчет!J1413='ФОРМУЛЫ!'!$B$3,Расчет!G1413*Расчет!I1413/100,IF(Расчет!J1413='ФОРМУЛЫ!'!$B$4,Расчет!I1413*Расчет!$N$28,IF(Расчет!J1413='ФОРМУЛЫ!'!$B$5,Расчет!I1413,IF(Расчет!J1413='ФОРМУЛЫ!'!$B$6,Расчет!I1413*Расчет!$O$28,0))))</f>
        <v>0</v>
      </c>
      <c r="D1399" s="3">
        <f>C1399*Расчет!E1413</f>
        <v>0</v>
      </c>
      <c r="E1399" s="3">
        <f t="shared" si="169"/>
        <v>0</v>
      </c>
      <c r="F1399" s="3">
        <f>E1399*Расчет!E1413</f>
        <v>0</v>
      </c>
      <c r="G1399" s="3">
        <f>IF(Расчет!M1413="",'ФОРМУЛЫ!'!E1399*(100+Расчет!$M$28)/100,'ФОРМУЛЫ!'!E1399*(100+Расчет!M1413)/100)</f>
        <v>0</v>
      </c>
      <c r="H1399" s="7">
        <f>IF(Расчет!M1413="",ROUND(Расчет!K1413*(1+Расчет!$M$28/100),0),ROUND(Расчет!K1413*(1+Расчет!M1413/100),0))</f>
        <v>0</v>
      </c>
      <c r="I1399" s="7">
        <f>IF(Расчет!M1413="",(Расчет!$M$28+100)/100,(Расчет!M1413+100)/100)</f>
        <v>1.2</v>
      </c>
      <c r="J1399" s="5">
        <f>IF(Расчет!P1413="",IF($O$16=0,'ФОРМУЛЫ!'!H1399,ROUND(Расчет!K1413*'ФОРМУЛЫ!'!I1399+L1399,0)),Расчет!P1413)</f>
        <v>0</v>
      </c>
      <c r="K1399" s="5">
        <f>J1399*Расчет!E1413</f>
        <v>0</v>
      </c>
      <c r="L1399" s="3">
        <f>IF($O$16=0,0,$M$16*(Расчет!K1413/$O$16))</f>
        <v>0</v>
      </c>
      <c r="O1399" s="3">
        <f>IF(Расчет!P1413=0,Расчет!L1413,0)</f>
        <v>0</v>
      </c>
      <c r="P1399" s="12">
        <f t="shared" si="170"/>
        <v>0</v>
      </c>
      <c r="Q1399" s="3">
        <f>IF(Расчет!H1413='ФОРМУЛЫ!'!$B$5,'ФОРМУЛЫ!'!A1399,0)</f>
        <v>0</v>
      </c>
      <c r="R1399" s="3">
        <f>IF(Расчет!H1413='ФОРМУЛЫ!'!$B$4,'ФОРМУЛЫ!'!A1399,0)</f>
        <v>0</v>
      </c>
      <c r="S1399" s="3">
        <f>IF(Расчет!H1413='ФОРМУЛЫ!'!$B$6,'ФОРМУЛЫ!'!A1399,0)</f>
        <v>0</v>
      </c>
      <c r="T1399" s="5">
        <f>ROUND((IF(Расчет!R1413='ФОРМУЛЫ!'!$E$3,(A1399-A1399/1.18),IF(Расчет!R1413='ФОРМУЛЫ!'!$E$4,0,IF(Расчет!R1413='ФОРМУЛЫ!'!$E$5,(A1399-A1399/1.1),X))))*Расчет!E1413,2)</f>
        <v>0</v>
      </c>
      <c r="U1399" s="3">
        <f>ROUND((IF(Расчет!R1413='ФОРМУЛЫ!'!$E$3,(J1399-J1399/1.18),IF(Расчет!R1413='ФОРМУЛЫ!'!$E$4,0,IF(Расчет!R1413='ФОРМУЛЫ!'!$E$5,(J1399-J1399/1.1),X))))*Расчет!E1413,2)</f>
        <v>0</v>
      </c>
      <c r="V1399" s="3">
        <f>ROUND((J1399-J1399/1.18)*Расчет!E1413,2)</f>
        <v>0</v>
      </c>
      <c r="W1399" s="3">
        <f>ROUND(A1399*Расчет!E1413*0.21/365,2)</f>
        <v>0</v>
      </c>
      <c r="X1399" s="3">
        <f t="shared" si="171"/>
        <v>0</v>
      </c>
      <c r="Y1399" s="3">
        <f>IF(($Q$2-Расчет!X1413)&gt;0,($Q$2-Расчет!X1413),0)</f>
        <v>0</v>
      </c>
      <c r="Z1399" s="3">
        <f t="shared" si="172"/>
        <v>0</v>
      </c>
      <c r="AA1399" s="3">
        <f>IF(IF(Y1399&gt;0,$Q$3-$Q$2,$Q$3-Расчет!X1413)&gt;0,IF(Y1399&gt;0,$Q$3-$Q$2,$Q$3-Расчет!X1413),0)</f>
        <v>0</v>
      </c>
      <c r="AB1399" s="3">
        <f t="shared" si="173"/>
        <v>0</v>
      </c>
      <c r="AC1399" s="3">
        <f>IF(IF(AA1399&gt;0,$Q$4-$Q$3,$Q$4-Расчет!X1413)&gt;0,IF(AA1399&gt;0,$Q$4-$Q$3,$Q$4-Расчет!X1413),0)</f>
        <v>0</v>
      </c>
      <c r="AD1399" s="3">
        <f t="shared" si="174"/>
        <v>0</v>
      </c>
      <c r="AE1399" s="3">
        <f>IF(IF(AC1399&gt;0,$Q$5-$Q$4,$Q$5-Расчет!X1413)&gt;0,IF(AC1399&gt;0,$Q$5-$Q$4,$Q$5-Расчет!X1413),0)</f>
        <v>0</v>
      </c>
      <c r="AF1399" s="3">
        <f t="shared" si="175"/>
        <v>0</v>
      </c>
      <c r="AG1399" s="3">
        <f>IF(IF(AE1399&gt;0,$Q$6-$Q$5,$Q$6-Расчет!X1413)&gt;0,IF(AE1399&gt;0,$Q$6-$Q$5,$Q$6-Расчет!X1413),0)</f>
        <v>0</v>
      </c>
      <c r="AH1399" s="3">
        <f t="shared" si="176"/>
        <v>0</v>
      </c>
    </row>
    <row r="1400" spans="1:34" x14ac:dyDescent="0.25">
      <c r="A1400" s="3">
        <f>IF(Расчет!H1414='ФОРМУЛЫ!'!$B$4,Расчет!G1414*Расчет!$N$28,IF(Расчет!H1414='ФОРМУЛЫ!'!$B$5,Расчет!G1414,IF(Расчет!H1414='ФОРМУЛЫ!'!$B$6,Расчет!G1414*Расчет!$O$28,0)))</f>
        <v>0</v>
      </c>
      <c r="B1400" s="3">
        <f>A1400*Расчет!E1414</f>
        <v>0</v>
      </c>
      <c r="C1400" s="3">
        <f>IF(Расчет!J1414='ФОРМУЛЫ!'!$B$3,Расчет!G1414*Расчет!I1414/100,IF(Расчет!J1414='ФОРМУЛЫ!'!$B$4,Расчет!I1414*Расчет!$N$28,IF(Расчет!J1414='ФОРМУЛЫ!'!$B$5,Расчет!I1414,IF(Расчет!J1414='ФОРМУЛЫ!'!$B$6,Расчет!I1414*Расчет!$O$28,0))))</f>
        <v>0</v>
      </c>
      <c r="D1400" s="3">
        <f>C1400*Расчет!E1414</f>
        <v>0</v>
      </c>
      <c r="E1400" s="3">
        <f t="shared" si="169"/>
        <v>0</v>
      </c>
      <c r="F1400" s="3">
        <f>E1400*Расчет!E1414</f>
        <v>0</v>
      </c>
      <c r="G1400" s="3">
        <f>IF(Расчет!M1414="",'ФОРМУЛЫ!'!E1400*(100+Расчет!$M$28)/100,'ФОРМУЛЫ!'!E1400*(100+Расчет!M1414)/100)</f>
        <v>0</v>
      </c>
      <c r="H1400" s="7">
        <f>IF(Расчет!M1414="",ROUND(Расчет!K1414*(1+Расчет!$M$28/100),0),ROUND(Расчет!K1414*(1+Расчет!M1414/100),0))</f>
        <v>0</v>
      </c>
      <c r="I1400" s="7">
        <f>IF(Расчет!M1414="",(Расчет!$M$28+100)/100,(Расчет!M1414+100)/100)</f>
        <v>1.2</v>
      </c>
      <c r="J1400" s="5">
        <f>IF(Расчет!P1414="",IF($O$16=0,'ФОРМУЛЫ!'!H1400,ROUND(Расчет!K1414*'ФОРМУЛЫ!'!I1400+L1400,0)),Расчет!P1414)</f>
        <v>0</v>
      </c>
      <c r="K1400" s="5">
        <f>J1400*Расчет!E1414</f>
        <v>0</v>
      </c>
      <c r="L1400" s="3">
        <f>IF($O$16=0,0,$M$16*(Расчет!K1414/$O$16))</f>
        <v>0</v>
      </c>
      <c r="O1400" s="3">
        <f>IF(Расчет!P1414=0,Расчет!L1414,0)</f>
        <v>0</v>
      </c>
      <c r="P1400" s="12">
        <f t="shared" si="170"/>
        <v>0</v>
      </c>
      <c r="Q1400" s="3">
        <f>IF(Расчет!H1414='ФОРМУЛЫ!'!$B$5,'ФОРМУЛЫ!'!A1400,0)</f>
        <v>0</v>
      </c>
      <c r="R1400" s="3">
        <f>IF(Расчет!H1414='ФОРМУЛЫ!'!$B$4,'ФОРМУЛЫ!'!A1400,0)</f>
        <v>0</v>
      </c>
      <c r="S1400" s="3">
        <f>IF(Расчет!H1414='ФОРМУЛЫ!'!$B$6,'ФОРМУЛЫ!'!A1400,0)</f>
        <v>0</v>
      </c>
      <c r="T1400" s="5">
        <f>ROUND((IF(Расчет!R1414='ФОРМУЛЫ!'!$E$3,(A1400-A1400/1.18),IF(Расчет!R1414='ФОРМУЛЫ!'!$E$4,0,IF(Расчет!R1414='ФОРМУЛЫ!'!$E$5,(A1400-A1400/1.1),X))))*Расчет!E1414,2)</f>
        <v>0</v>
      </c>
      <c r="U1400" s="3">
        <f>ROUND((IF(Расчет!R1414='ФОРМУЛЫ!'!$E$3,(J1400-J1400/1.18),IF(Расчет!R1414='ФОРМУЛЫ!'!$E$4,0,IF(Расчет!R1414='ФОРМУЛЫ!'!$E$5,(J1400-J1400/1.1),X))))*Расчет!E1414,2)</f>
        <v>0</v>
      </c>
      <c r="V1400" s="3">
        <f>ROUND((J1400-J1400/1.18)*Расчет!E1414,2)</f>
        <v>0</v>
      </c>
      <c r="W1400" s="3">
        <f>ROUND(A1400*Расчет!E1414*0.21/365,2)</f>
        <v>0</v>
      </c>
      <c r="X1400" s="3">
        <f t="shared" si="171"/>
        <v>0</v>
      </c>
      <c r="Y1400" s="3">
        <f>IF(($Q$2-Расчет!X1414)&gt;0,($Q$2-Расчет!X1414),0)</f>
        <v>0</v>
      </c>
      <c r="Z1400" s="3">
        <f t="shared" si="172"/>
        <v>0</v>
      </c>
      <c r="AA1400" s="3">
        <f>IF(IF(Y1400&gt;0,$Q$3-$Q$2,$Q$3-Расчет!X1414)&gt;0,IF(Y1400&gt;0,$Q$3-$Q$2,$Q$3-Расчет!X1414),0)</f>
        <v>0</v>
      </c>
      <c r="AB1400" s="3">
        <f t="shared" si="173"/>
        <v>0</v>
      </c>
      <c r="AC1400" s="3">
        <f>IF(IF(AA1400&gt;0,$Q$4-$Q$3,$Q$4-Расчет!X1414)&gt;0,IF(AA1400&gt;0,$Q$4-$Q$3,$Q$4-Расчет!X1414),0)</f>
        <v>0</v>
      </c>
      <c r="AD1400" s="3">
        <f t="shared" si="174"/>
        <v>0</v>
      </c>
      <c r="AE1400" s="3">
        <f>IF(IF(AC1400&gt;0,$Q$5-$Q$4,$Q$5-Расчет!X1414)&gt;0,IF(AC1400&gt;0,$Q$5-$Q$4,$Q$5-Расчет!X1414),0)</f>
        <v>0</v>
      </c>
      <c r="AF1400" s="3">
        <f t="shared" si="175"/>
        <v>0</v>
      </c>
      <c r="AG1400" s="3">
        <f>IF(IF(AE1400&gt;0,$Q$6-$Q$5,$Q$6-Расчет!X1414)&gt;0,IF(AE1400&gt;0,$Q$6-$Q$5,$Q$6-Расчет!X1414),0)</f>
        <v>0</v>
      </c>
      <c r="AH1400" s="3">
        <f t="shared" si="176"/>
        <v>0</v>
      </c>
    </row>
    <row r="1401" spans="1:34" x14ac:dyDescent="0.25">
      <c r="A1401" s="3">
        <f>IF(Расчет!H1415='ФОРМУЛЫ!'!$B$4,Расчет!G1415*Расчет!$N$28,IF(Расчет!H1415='ФОРМУЛЫ!'!$B$5,Расчет!G1415,IF(Расчет!H1415='ФОРМУЛЫ!'!$B$6,Расчет!G1415*Расчет!$O$28,0)))</f>
        <v>0</v>
      </c>
      <c r="B1401" s="3">
        <f>A1401*Расчет!E1415</f>
        <v>0</v>
      </c>
      <c r="C1401" s="3">
        <f>IF(Расчет!J1415='ФОРМУЛЫ!'!$B$3,Расчет!G1415*Расчет!I1415/100,IF(Расчет!J1415='ФОРМУЛЫ!'!$B$4,Расчет!I1415*Расчет!$N$28,IF(Расчет!J1415='ФОРМУЛЫ!'!$B$5,Расчет!I1415,IF(Расчет!J1415='ФОРМУЛЫ!'!$B$6,Расчет!I1415*Расчет!$O$28,0))))</f>
        <v>0</v>
      </c>
      <c r="D1401" s="3">
        <f>C1401*Расчет!E1415</f>
        <v>0</v>
      </c>
      <c r="E1401" s="3">
        <f t="shared" si="169"/>
        <v>0</v>
      </c>
      <c r="F1401" s="3">
        <f>E1401*Расчет!E1415</f>
        <v>0</v>
      </c>
      <c r="G1401" s="3">
        <f>IF(Расчет!M1415="",'ФОРМУЛЫ!'!E1401*(100+Расчет!$M$28)/100,'ФОРМУЛЫ!'!E1401*(100+Расчет!M1415)/100)</f>
        <v>0</v>
      </c>
      <c r="H1401" s="7">
        <f>IF(Расчет!M1415="",ROUND(Расчет!K1415*(1+Расчет!$M$28/100),0),ROUND(Расчет!K1415*(1+Расчет!M1415/100),0))</f>
        <v>0</v>
      </c>
      <c r="I1401" s="7">
        <f>IF(Расчет!M1415="",(Расчет!$M$28+100)/100,(Расчет!M1415+100)/100)</f>
        <v>1.2</v>
      </c>
      <c r="J1401" s="5">
        <f>IF(Расчет!P1415="",IF($O$16=0,'ФОРМУЛЫ!'!H1401,ROUND(Расчет!K1415*'ФОРМУЛЫ!'!I1401+L1401,0)),Расчет!P1415)</f>
        <v>0</v>
      </c>
      <c r="K1401" s="5">
        <f>J1401*Расчет!E1415</f>
        <v>0</v>
      </c>
      <c r="L1401" s="3">
        <f>IF($O$16=0,0,$M$16*(Расчет!K1415/$O$16))</f>
        <v>0</v>
      </c>
      <c r="O1401" s="3">
        <f>IF(Расчет!P1415=0,Расчет!L1415,0)</f>
        <v>0</v>
      </c>
      <c r="P1401" s="12">
        <f t="shared" si="170"/>
        <v>0</v>
      </c>
      <c r="Q1401" s="3">
        <f>IF(Расчет!H1415='ФОРМУЛЫ!'!$B$5,'ФОРМУЛЫ!'!A1401,0)</f>
        <v>0</v>
      </c>
      <c r="R1401" s="3">
        <f>IF(Расчет!H1415='ФОРМУЛЫ!'!$B$4,'ФОРМУЛЫ!'!A1401,0)</f>
        <v>0</v>
      </c>
      <c r="S1401" s="3">
        <f>IF(Расчет!H1415='ФОРМУЛЫ!'!$B$6,'ФОРМУЛЫ!'!A1401,0)</f>
        <v>0</v>
      </c>
      <c r="T1401" s="5">
        <f>ROUND((IF(Расчет!R1415='ФОРМУЛЫ!'!$E$3,(A1401-A1401/1.18),IF(Расчет!R1415='ФОРМУЛЫ!'!$E$4,0,IF(Расчет!R1415='ФОРМУЛЫ!'!$E$5,(A1401-A1401/1.1),X))))*Расчет!E1415,2)</f>
        <v>0</v>
      </c>
      <c r="U1401" s="3">
        <f>ROUND((IF(Расчет!R1415='ФОРМУЛЫ!'!$E$3,(J1401-J1401/1.18),IF(Расчет!R1415='ФОРМУЛЫ!'!$E$4,0,IF(Расчет!R1415='ФОРМУЛЫ!'!$E$5,(J1401-J1401/1.1),X))))*Расчет!E1415,2)</f>
        <v>0</v>
      </c>
      <c r="V1401" s="3">
        <f>ROUND((J1401-J1401/1.18)*Расчет!E1415,2)</f>
        <v>0</v>
      </c>
      <c r="W1401" s="3">
        <f>ROUND(A1401*Расчет!E1415*0.21/365,2)</f>
        <v>0</v>
      </c>
      <c r="X1401" s="3">
        <f t="shared" si="171"/>
        <v>0</v>
      </c>
      <c r="Y1401" s="3">
        <f>IF(($Q$2-Расчет!X1415)&gt;0,($Q$2-Расчет!X1415),0)</f>
        <v>0</v>
      </c>
      <c r="Z1401" s="3">
        <f t="shared" si="172"/>
        <v>0</v>
      </c>
      <c r="AA1401" s="3">
        <f>IF(IF(Y1401&gt;0,$Q$3-$Q$2,$Q$3-Расчет!X1415)&gt;0,IF(Y1401&gt;0,$Q$3-$Q$2,$Q$3-Расчет!X1415),0)</f>
        <v>0</v>
      </c>
      <c r="AB1401" s="3">
        <f t="shared" si="173"/>
        <v>0</v>
      </c>
      <c r="AC1401" s="3">
        <f>IF(IF(AA1401&gt;0,$Q$4-$Q$3,$Q$4-Расчет!X1415)&gt;0,IF(AA1401&gt;0,$Q$4-$Q$3,$Q$4-Расчет!X1415),0)</f>
        <v>0</v>
      </c>
      <c r="AD1401" s="3">
        <f t="shared" si="174"/>
        <v>0</v>
      </c>
      <c r="AE1401" s="3">
        <f>IF(IF(AC1401&gt;0,$Q$5-$Q$4,$Q$5-Расчет!X1415)&gt;0,IF(AC1401&gt;0,$Q$5-$Q$4,$Q$5-Расчет!X1415),0)</f>
        <v>0</v>
      </c>
      <c r="AF1401" s="3">
        <f t="shared" si="175"/>
        <v>0</v>
      </c>
      <c r="AG1401" s="3">
        <f>IF(IF(AE1401&gt;0,$Q$6-$Q$5,$Q$6-Расчет!X1415)&gt;0,IF(AE1401&gt;0,$Q$6-$Q$5,$Q$6-Расчет!X1415),0)</f>
        <v>0</v>
      </c>
      <c r="AH1401" s="3">
        <f t="shared" si="176"/>
        <v>0</v>
      </c>
    </row>
    <row r="1402" spans="1:34" x14ac:dyDescent="0.25">
      <c r="A1402" s="3">
        <f>IF(Расчет!H1416='ФОРМУЛЫ!'!$B$4,Расчет!G1416*Расчет!$N$28,IF(Расчет!H1416='ФОРМУЛЫ!'!$B$5,Расчет!G1416,IF(Расчет!H1416='ФОРМУЛЫ!'!$B$6,Расчет!G1416*Расчет!$O$28,0)))</f>
        <v>0</v>
      </c>
      <c r="B1402" s="3">
        <f>A1402*Расчет!E1416</f>
        <v>0</v>
      </c>
      <c r="C1402" s="3">
        <f>IF(Расчет!J1416='ФОРМУЛЫ!'!$B$3,Расчет!G1416*Расчет!I1416/100,IF(Расчет!J1416='ФОРМУЛЫ!'!$B$4,Расчет!I1416*Расчет!$N$28,IF(Расчет!J1416='ФОРМУЛЫ!'!$B$5,Расчет!I1416,IF(Расчет!J1416='ФОРМУЛЫ!'!$B$6,Расчет!I1416*Расчет!$O$28,0))))</f>
        <v>0</v>
      </c>
      <c r="D1402" s="3">
        <f>C1402*Расчет!E1416</f>
        <v>0</v>
      </c>
      <c r="E1402" s="3">
        <f t="shared" si="169"/>
        <v>0</v>
      </c>
      <c r="F1402" s="3">
        <f>E1402*Расчет!E1416</f>
        <v>0</v>
      </c>
      <c r="G1402" s="3">
        <f>IF(Расчет!M1416="",'ФОРМУЛЫ!'!E1402*(100+Расчет!$M$28)/100,'ФОРМУЛЫ!'!E1402*(100+Расчет!M1416)/100)</f>
        <v>0</v>
      </c>
      <c r="H1402" s="7">
        <f>IF(Расчет!M1416="",ROUND(Расчет!K1416*(1+Расчет!$M$28/100),0),ROUND(Расчет!K1416*(1+Расчет!M1416/100),0))</f>
        <v>0</v>
      </c>
      <c r="I1402" s="7">
        <f>IF(Расчет!M1416="",(Расчет!$M$28+100)/100,(Расчет!M1416+100)/100)</f>
        <v>1.2</v>
      </c>
      <c r="J1402" s="5">
        <f>IF(Расчет!P1416="",IF($O$16=0,'ФОРМУЛЫ!'!H1402,ROUND(Расчет!K1416*'ФОРМУЛЫ!'!I1402+L1402,0)),Расчет!P1416)</f>
        <v>0</v>
      </c>
      <c r="K1402" s="5">
        <f>J1402*Расчет!E1416</f>
        <v>0</v>
      </c>
      <c r="L1402" s="3">
        <f>IF($O$16=0,0,$M$16*(Расчет!K1416/$O$16))</f>
        <v>0</v>
      </c>
      <c r="O1402" s="3">
        <f>IF(Расчет!P1416=0,Расчет!L1416,0)</f>
        <v>0</v>
      </c>
      <c r="P1402" s="12">
        <f t="shared" si="170"/>
        <v>0</v>
      </c>
      <c r="Q1402" s="3">
        <f>IF(Расчет!H1416='ФОРМУЛЫ!'!$B$5,'ФОРМУЛЫ!'!A1402,0)</f>
        <v>0</v>
      </c>
      <c r="R1402" s="3">
        <f>IF(Расчет!H1416='ФОРМУЛЫ!'!$B$4,'ФОРМУЛЫ!'!A1402,0)</f>
        <v>0</v>
      </c>
      <c r="S1402" s="3">
        <f>IF(Расчет!H1416='ФОРМУЛЫ!'!$B$6,'ФОРМУЛЫ!'!A1402,0)</f>
        <v>0</v>
      </c>
      <c r="T1402" s="5">
        <f>ROUND((IF(Расчет!R1416='ФОРМУЛЫ!'!$E$3,(A1402-A1402/1.18),IF(Расчет!R1416='ФОРМУЛЫ!'!$E$4,0,IF(Расчет!R1416='ФОРМУЛЫ!'!$E$5,(A1402-A1402/1.1),X))))*Расчет!E1416,2)</f>
        <v>0</v>
      </c>
      <c r="U1402" s="3">
        <f>ROUND((IF(Расчет!R1416='ФОРМУЛЫ!'!$E$3,(J1402-J1402/1.18),IF(Расчет!R1416='ФОРМУЛЫ!'!$E$4,0,IF(Расчет!R1416='ФОРМУЛЫ!'!$E$5,(J1402-J1402/1.1),X))))*Расчет!E1416,2)</f>
        <v>0</v>
      </c>
      <c r="V1402" s="3">
        <f>ROUND((J1402-J1402/1.18)*Расчет!E1416,2)</f>
        <v>0</v>
      </c>
      <c r="W1402" s="3">
        <f>ROUND(A1402*Расчет!E1416*0.21/365,2)</f>
        <v>0</v>
      </c>
      <c r="X1402" s="3">
        <f t="shared" si="171"/>
        <v>0</v>
      </c>
      <c r="Y1402" s="3">
        <f>IF(($Q$2-Расчет!X1416)&gt;0,($Q$2-Расчет!X1416),0)</f>
        <v>0</v>
      </c>
      <c r="Z1402" s="3">
        <f t="shared" si="172"/>
        <v>0</v>
      </c>
      <c r="AA1402" s="3">
        <f>IF(IF(Y1402&gt;0,$Q$3-$Q$2,$Q$3-Расчет!X1416)&gt;0,IF(Y1402&gt;0,$Q$3-$Q$2,$Q$3-Расчет!X1416),0)</f>
        <v>0</v>
      </c>
      <c r="AB1402" s="3">
        <f t="shared" si="173"/>
        <v>0</v>
      </c>
      <c r="AC1402" s="3">
        <f>IF(IF(AA1402&gt;0,$Q$4-$Q$3,$Q$4-Расчет!X1416)&gt;0,IF(AA1402&gt;0,$Q$4-$Q$3,$Q$4-Расчет!X1416),0)</f>
        <v>0</v>
      </c>
      <c r="AD1402" s="3">
        <f t="shared" si="174"/>
        <v>0</v>
      </c>
      <c r="AE1402" s="3">
        <f>IF(IF(AC1402&gt;0,$Q$5-$Q$4,$Q$5-Расчет!X1416)&gt;0,IF(AC1402&gt;0,$Q$5-$Q$4,$Q$5-Расчет!X1416),0)</f>
        <v>0</v>
      </c>
      <c r="AF1402" s="3">
        <f t="shared" si="175"/>
        <v>0</v>
      </c>
      <c r="AG1402" s="3">
        <f>IF(IF(AE1402&gt;0,$Q$6-$Q$5,$Q$6-Расчет!X1416)&gt;0,IF(AE1402&gt;0,$Q$6-$Q$5,$Q$6-Расчет!X1416),0)</f>
        <v>0</v>
      </c>
      <c r="AH1402" s="3">
        <f t="shared" si="176"/>
        <v>0</v>
      </c>
    </row>
    <row r="1403" spans="1:34" x14ac:dyDescent="0.25">
      <c r="A1403" s="3">
        <f>IF(Расчет!H1417='ФОРМУЛЫ!'!$B$4,Расчет!G1417*Расчет!$N$28,IF(Расчет!H1417='ФОРМУЛЫ!'!$B$5,Расчет!G1417,IF(Расчет!H1417='ФОРМУЛЫ!'!$B$6,Расчет!G1417*Расчет!$O$28,0)))</f>
        <v>0</v>
      </c>
      <c r="B1403" s="3">
        <f>A1403*Расчет!E1417</f>
        <v>0</v>
      </c>
      <c r="C1403" s="3">
        <f>IF(Расчет!J1417='ФОРМУЛЫ!'!$B$3,Расчет!G1417*Расчет!I1417/100,IF(Расчет!J1417='ФОРМУЛЫ!'!$B$4,Расчет!I1417*Расчет!$N$28,IF(Расчет!J1417='ФОРМУЛЫ!'!$B$5,Расчет!I1417,IF(Расчет!J1417='ФОРМУЛЫ!'!$B$6,Расчет!I1417*Расчет!$O$28,0))))</f>
        <v>0</v>
      </c>
      <c r="D1403" s="3">
        <f>C1403*Расчет!E1417</f>
        <v>0</v>
      </c>
      <c r="E1403" s="3">
        <f t="shared" si="169"/>
        <v>0</v>
      </c>
      <c r="F1403" s="3">
        <f>E1403*Расчет!E1417</f>
        <v>0</v>
      </c>
      <c r="G1403" s="3">
        <f>IF(Расчет!M1417="",'ФОРМУЛЫ!'!E1403*(100+Расчет!$M$28)/100,'ФОРМУЛЫ!'!E1403*(100+Расчет!M1417)/100)</f>
        <v>0</v>
      </c>
      <c r="H1403" s="7">
        <f>IF(Расчет!M1417="",ROUND(Расчет!K1417*(1+Расчет!$M$28/100),0),ROUND(Расчет!K1417*(1+Расчет!M1417/100),0))</f>
        <v>0</v>
      </c>
      <c r="I1403" s="7">
        <f>IF(Расчет!M1417="",(Расчет!$M$28+100)/100,(Расчет!M1417+100)/100)</f>
        <v>1.2</v>
      </c>
      <c r="J1403" s="5">
        <f>IF(Расчет!P1417="",IF($O$16=0,'ФОРМУЛЫ!'!H1403,ROUND(Расчет!K1417*'ФОРМУЛЫ!'!I1403+L1403,0)),Расчет!P1417)</f>
        <v>0</v>
      </c>
      <c r="K1403" s="5">
        <f>J1403*Расчет!E1417</f>
        <v>0</v>
      </c>
      <c r="L1403" s="3">
        <f>IF($O$16=0,0,$M$16*(Расчет!K1417/$O$16))</f>
        <v>0</v>
      </c>
      <c r="O1403" s="3">
        <f>IF(Расчет!P1417=0,Расчет!L1417,0)</f>
        <v>0</v>
      </c>
      <c r="P1403" s="12">
        <f t="shared" si="170"/>
        <v>0</v>
      </c>
      <c r="Q1403" s="3">
        <f>IF(Расчет!H1417='ФОРМУЛЫ!'!$B$5,'ФОРМУЛЫ!'!A1403,0)</f>
        <v>0</v>
      </c>
      <c r="R1403" s="3">
        <f>IF(Расчет!H1417='ФОРМУЛЫ!'!$B$4,'ФОРМУЛЫ!'!A1403,0)</f>
        <v>0</v>
      </c>
      <c r="S1403" s="3">
        <f>IF(Расчет!H1417='ФОРМУЛЫ!'!$B$6,'ФОРМУЛЫ!'!A1403,0)</f>
        <v>0</v>
      </c>
      <c r="T1403" s="5">
        <f>ROUND((IF(Расчет!R1417='ФОРМУЛЫ!'!$E$3,(A1403-A1403/1.18),IF(Расчет!R1417='ФОРМУЛЫ!'!$E$4,0,IF(Расчет!R1417='ФОРМУЛЫ!'!$E$5,(A1403-A1403/1.1),X))))*Расчет!E1417,2)</f>
        <v>0</v>
      </c>
      <c r="U1403" s="3">
        <f>ROUND((IF(Расчет!R1417='ФОРМУЛЫ!'!$E$3,(J1403-J1403/1.18),IF(Расчет!R1417='ФОРМУЛЫ!'!$E$4,0,IF(Расчет!R1417='ФОРМУЛЫ!'!$E$5,(J1403-J1403/1.1),X))))*Расчет!E1417,2)</f>
        <v>0</v>
      </c>
      <c r="V1403" s="3">
        <f>ROUND((J1403-J1403/1.18)*Расчет!E1417,2)</f>
        <v>0</v>
      </c>
      <c r="W1403" s="3">
        <f>ROUND(A1403*Расчет!E1417*0.21/365,2)</f>
        <v>0</v>
      </c>
      <c r="X1403" s="3">
        <f t="shared" si="171"/>
        <v>0</v>
      </c>
      <c r="Y1403" s="3">
        <f>IF(($Q$2-Расчет!X1417)&gt;0,($Q$2-Расчет!X1417),0)</f>
        <v>0</v>
      </c>
      <c r="Z1403" s="3">
        <f t="shared" si="172"/>
        <v>0</v>
      </c>
      <c r="AA1403" s="3">
        <f>IF(IF(Y1403&gt;0,$Q$3-$Q$2,$Q$3-Расчет!X1417)&gt;0,IF(Y1403&gt;0,$Q$3-$Q$2,$Q$3-Расчет!X1417),0)</f>
        <v>0</v>
      </c>
      <c r="AB1403" s="3">
        <f t="shared" si="173"/>
        <v>0</v>
      </c>
      <c r="AC1403" s="3">
        <f>IF(IF(AA1403&gt;0,$Q$4-$Q$3,$Q$4-Расчет!X1417)&gt;0,IF(AA1403&gt;0,$Q$4-$Q$3,$Q$4-Расчет!X1417),0)</f>
        <v>0</v>
      </c>
      <c r="AD1403" s="3">
        <f t="shared" si="174"/>
        <v>0</v>
      </c>
      <c r="AE1403" s="3">
        <f>IF(IF(AC1403&gt;0,$Q$5-$Q$4,$Q$5-Расчет!X1417)&gt;0,IF(AC1403&gt;0,$Q$5-$Q$4,$Q$5-Расчет!X1417),0)</f>
        <v>0</v>
      </c>
      <c r="AF1403" s="3">
        <f t="shared" si="175"/>
        <v>0</v>
      </c>
      <c r="AG1403" s="3">
        <f>IF(IF(AE1403&gt;0,$Q$6-$Q$5,$Q$6-Расчет!X1417)&gt;0,IF(AE1403&gt;0,$Q$6-$Q$5,$Q$6-Расчет!X1417),0)</f>
        <v>0</v>
      </c>
      <c r="AH1403" s="3">
        <f t="shared" si="176"/>
        <v>0</v>
      </c>
    </row>
    <row r="1404" spans="1:34" x14ac:dyDescent="0.25">
      <c r="A1404" s="3">
        <f>IF(Расчет!H1418='ФОРМУЛЫ!'!$B$4,Расчет!G1418*Расчет!$N$28,IF(Расчет!H1418='ФОРМУЛЫ!'!$B$5,Расчет!G1418,IF(Расчет!H1418='ФОРМУЛЫ!'!$B$6,Расчет!G1418*Расчет!$O$28,0)))</f>
        <v>0</v>
      </c>
      <c r="B1404" s="3">
        <f>A1404*Расчет!E1418</f>
        <v>0</v>
      </c>
      <c r="C1404" s="3">
        <f>IF(Расчет!J1418='ФОРМУЛЫ!'!$B$3,Расчет!G1418*Расчет!I1418/100,IF(Расчет!J1418='ФОРМУЛЫ!'!$B$4,Расчет!I1418*Расчет!$N$28,IF(Расчет!J1418='ФОРМУЛЫ!'!$B$5,Расчет!I1418,IF(Расчет!J1418='ФОРМУЛЫ!'!$B$6,Расчет!I1418*Расчет!$O$28,0))))</f>
        <v>0</v>
      </c>
      <c r="D1404" s="3">
        <f>C1404*Расчет!E1418</f>
        <v>0</v>
      </c>
      <c r="E1404" s="3">
        <f t="shared" si="169"/>
        <v>0</v>
      </c>
      <c r="F1404" s="3">
        <f>E1404*Расчет!E1418</f>
        <v>0</v>
      </c>
      <c r="G1404" s="3">
        <f>IF(Расчет!M1418="",'ФОРМУЛЫ!'!E1404*(100+Расчет!$M$28)/100,'ФОРМУЛЫ!'!E1404*(100+Расчет!M1418)/100)</f>
        <v>0</v>
      </c>
      <c r="H1404" s="7">
        <f>IF(Расчет!M1418="",ROUND(Расчет!K1418*(1+Расчет!$M$28/100),0),ROUND(Расчет!K1418*(1+Расчет!M1418/100),0))</f>
        <v>0</v>
      </c>
      <c r="I1404" s="7">
        <f>IF(Расчет!M1418="",(Расчет!$M$28+100)/100,(Расчет!M1418+100)/100)</f>
        <v>1.2</v>
      </c>
      <c r="J1404" s="5">
        <f>IF(Расчет!P1418="",IF($O$16=0,'ФОРМУЛЫ!'!H1404,ROUND(Расчет!K1418*'ФОРМУЛЫ!'!I1404+L1404,0)),Расчет!P1418)</f>
        <v>0</v>
      </c>
      <c r="K1404" s="5">
        <f>J1404*Расчет!E1418</f>
        <v>0</v>
      </c>
      <c r="L1404" s="3">
        <f>IF($O$16=0,0,$M$16*(Расчет!K1418/$O$16))</f>
        <v>0</v>
      </c>
      <c r="O1404" s="3">
        <f>IF(Расчет!P1418=0,Расчет!L1418,0)</f>
        <v>0</v>
      </c>
      <c r="P1404" s="12">
        <f t="shared" si="170"/>
        <v>0</v>
      </c>
      <c r="Q1404" s="3">
        <f>IF(Расчет!H1418='ФОРМУЛЫ!'!$B$5,'ФОРМУЛЫ!'!A1404,0)</f>
        <v>0</v>
      </c>
      <c r="R1404" s="3">
        <f>IF(Расчет!H1418='ФОРМУЛЫ!'!$B$4,'ФОРМУЛЫ!'!A1404,0)</f>
        <v>0</v>
      </c>
      <c r="S1404" s="3">
        <f>IF(Расчет!H1418='ФОРМУЛЫ!'!$B$6,'ФОРМУЛЫ!'!A1404,0)</f>
        <v>0</v>
      </c>
      <c r="T1404" s="5">
        <f>ROUND((IF(Расчет!R1418='ФОРМУЛЫ!'!$E$3,(A1404-A1404/1.18),IF(Расчет!R1418='ФОРМУЛЫ!'!$E$4,0,IF(Расчет!R1418='ФОРМУЛЫ!'!$E$5,(A1404-A1404/1.1),X))))*Расчет!E1418,2)</f>
        <v>0</v>
      </c>
      <c r="U1404" s="3">
        <f>ROUND((IF(Расчет!R1418='ФОРМУЛЫ!'!$E$3,(J1404-J1404/1.18),IF(Расчет!R1418='ФОРМУЛЫ!'!$E$4,0,IF(Расчет!R1418='ФОРМУЛЫ!'!$E$5,(J1404-J1404/1.1),X))))*Расчет!E1418,2)</f>
        <v>0</v>
      </c>
      <c r="V1404" s="3">
        <f>ROUND((J1404-J1404/1.18)*Расчет!E1418,2)</f>
        <v>0</v>
      </c>
      <c r="W1404" s="3">
        <f>ROUND(A1404*Расчет!E1418*0.21/365,2)</f>
        <v>0</v>
      </c>
      <c r="X1404" s="3">
        <f t="shared" si="171"/>
        <v>0</v>
      </c>
      <c r="Y1404" s="3">
        <f>IF(($Q$2-Расчет!X1418)&gt;0,($Q$2-Расчет!X1418),0)</f>
        <v>0</v>
      </c>
      <c r="Z1404" s="3">
        <f t="shared" si="172"/>
        <v>0</v>
      </c>
      <c r="AA1404" s="3">
        <f>IF(IF(Y1404&gt;0,$Q$3-$Q$2,$Q$3-Расчет!X1418)&gt;0,IF(Y1404&gt;0,$Q$3-$Q$2,$Q$3-Расчет!X1418),0)</f>
        <v>0</v>
      </c>
      <c r="AB1404" s="3">
        <f t="shared" si="173"/>
        <v>0</v>
      </c>
      <c r="AC1404" s="3">
        <f>IF(IF(AA1404&gt;0,$Q$4-$Q$3,$Q$4-Расчет!X1418)&gt;0,IF(AA1404&gt;0,$Q$4-$Q$3,$Q$4-Расчет!X1418),0)</f>
        <v>0</v>
      </c>
      <c r="AD1404" s="3">
        <f t="shared" si="174"/>
        <v>0</v>
      </c>
      <c r="AE1404" s="3">
        <f>IF(IF(AC1404&gt;0,$Q$5-$Q$4,$Q$5-Расчет!X1418)&gt;0,IF(AC1404&gt;0,$Q$5-$Q$4,$Q$5-Расчет!X1418),0)</f>
        <v>0</v>
      </c>
      <c r="AF1404" s="3">
        <f t="shared" si="175"/>
        <v>0</v>
      </c>
      <c r="AG1404" s="3">
        <f>IF(IF(AE1404&gt;0,$Q$6-$Q$5,$Q$6-Расчет!X1418)&gt;0,IF(AE1404&gt;0,$Q$6-$Q$5,$Q$6-Расчет!X1418),0)</f>
        <v>0</v>
      </c>
      <c r="AH1404" s="3">
        <f t="shared" si="176"/>
        <v>0</v>
      </c>
    </row>
    <row r="1405" spans="1:34" x14ac:dyDescent="0.25">
      <c r="A1405" s="3">
        <f>IF(Расчет!H1419='ФОРМУЛЫ!'!$B$4,Расчет!G1419*Расчет!$N$28,IF(Расчет!H1419='ФОРМУЛЫ!'!$B$5,Расчет!G1419,IF(Расчет!H1419='ФОРМУЛЫ!'!$B$6,Расчет!G1419*Расчет!$O$28,0)))</f>
        <v>0</v>
      </c>
      <c r="B1405" s="3">
        <f>A1405*Расчет!E1419</f>
        <v>0</v>
      </c>
      <c r="C1405" s="3">
        <f>IF(Расчет!J1419='ФОРМУЛЫ!'!$B$3,Расчет!G1419*Расчет!I1419/100,IF(Расчет!J1419='ФОРМУЛЫ!'!$B$4,Расчет!I1419*Расчет!$N$28,IF(Расчет!J1419='ФОРМУЛЫ!'!$B$5,Расчет!I1419,IF(Расчет!J1419='ФОРМУЛЫ!'!$B$6,Расчет!I1419*Расчет!$O$28,0))))</f>
        <v>0</v>
      </c>
      <c r="D1405" s="3">
        <f>C1405*Расчет!E1419</f>
        <v>0</v>
      </c>
      <c r="E1405" s="3">
        <f t="shared" si="169"/>
        <v>0</v>
      </c>
      <c r="F1405" s="3">
        <f>E1405*Расчет!E1419</f>
        <v>0</v>
      </c>
      <c r="G1405" s="3">
        <f>IF(Расчет!M1419="",'ФОРМУЛЫ!'!E1405*(100+Расчет!$M$28)/100,'ФОРМУЛЫ!'!E1405*(100+Расчет!M1419)/100)</f>
        <v>0</v>
      </c>
      <c r="H1405" s="7">
        <f>IF(Расчет!M1419="",ROUND(Расчет!K1419*(1+Расчет!$M$28/100),0),ROUND(Расчет!K1419*(1+Расчет!M1419/100),0))</f>
        <v>0</v>
      </c>
      <c r="I1405" s="7">
        <f>IF(Расчет!M1419="",(Расчет!$M$28+100)/100,(Расчет!M1419+100)/100)</f>
        <v>1.2</v>
      </c>
      <c r="J1405" s="5">
        <f>IF(Расчет!P1419="",IF($O$16=0,'ФОРМУЛЫ!'!H1405,ROUND(Расчет!K1419*'ФОРМУЛЫ!'!I1405+L1405,0)),Расчет!P1419)</f>
        <v>0</v>
      </c>
      <c r="K1405" s="5">
        <f>J1405*Расчет!E1419</f>
        <v>0</v>
      </c>
      <c r="L1405" s="3">
        <f>IF($O$16=0,0,$M$16*(Расчет!K1419/$O$16))</f>
        <v>0</v>
      </c>
      <c r="O1405" s="3">
        <f>IF(Расчет!P1419=0,Расчет!L1419,0)</f>
        <v>0</v>
      </c>
      <c r="P1405" s="12">
        <f t="shared" si="170"/>
        <v>0</v>
      </c>
      <c r="Q1405" s="3">
        <f>IF(Расчет!H1419='ФОРМУЛЫ!'!$B$5,'ФОРМУЛЫ!'!A1405,0)</f>
        <v>0</v>
      </c>
      <c r="R1405" s="3">
        <f>IF(Расчет!H1419='ФОРМУЛЫ!'!$B$4,'ФОРМУЛЫ!'!A1405,0)</f>
        <v>0</v>
      </c>
      <c r="S1405" s="3">
        <f>IF(Расчет!H1419='ФОРМУЛЫ!'!$B$6,'ФОРМУЛЫ!'!A1405,0)</f>
        <v>0</v>
      </c>
      <c r="T1405" s="5">
        <f>ROUND((IF(Расчет!R1419='ФОРМУЛЫ!'!$E$3,(A1405-A1405/1.18),IF(Расчет!R1419='ФОРМУЛЫ!'!$E$4,0,IF(Расчет!R1419='ФОРМУЛЫ!'!$E$5,(A1405-A1405/1.1),X))))*Расчет!E1419,2)</f>
        <v>0</v>
      </c>
      <c r="U1405" s="3">
        <f>ROUND((IF(Расчет!R1419='ФОРМУЛЫ!'!$E$3,(J1405-J1405/1.18),IF(Расчет!R1419='ФОРМУЛЫ!'!$E$4,0,IF(Расчет!R1419='ФОРМУЛЫ!'!$E$5,(J1405-J1405/1.1),X))))*Расчет!E1419,2)</f>
        <v>0</v>
      </c>
      <c r="V1405" s="3">
        <f>ROUND((J1405-J1405/1.18)*Расчет!E1419,2)</f>
        <v>0</v>
      </c>
      <c r="W1405" s="3">
        <f>ROUND(A1405*Расчет!E1419*0.21/365,2)</f>
        <v>0</v>
      </c>
      <c r="X1405" s="3">
        <f t="shared" si="171"/>
        <v>0</v>
      </c>
      <c r="Y1405" s="3">
        <f>IF(($Q$2-Расчет!X1419)&gt;0,($Q$2-Расчет!X1419),0)</f>
        <v>0</v>
      </c>
      <c r="Z1405" s="3">
        <f t="shared" si="172"/>
        <v>0</v>
      </c>
      <c r="AA1405" s="3">
        <f>IF(IF(Y1405&gt;0,$Q$3-$Q$2,$Q$3-Расчет!X1419)&gt;0,IF(Y1405&gt;0,$Q$3-$Q$2,$Q$3-Расчет!X1419),0)</f>
        <v>0</v>
      </c>
      <c r="AB1405" s="3">
        <f t="shared" si="173"/>
        <v>0</v>
      </c>
      <c r="AC1405" s="3">
        <f>IF(IF(AA1405&gt;0,$Q$4-$Q$3,$Q$4-Расчет!X1419)&gt;0,IF(AA1405&gt;0,$Q$4-$Q$3,$Q$4-Расчет!X1419),0)</f>
        <v>0</v>
      </c>
      <c r="AD1405" s="3">
        <f t="shared" si="174"/>
        <v>0</v>
      </c>
      <c r="AE1405" s="3">
        <f>IF(IF(AC1405&gt;0,$Q$5-$Q$4,$Q$5-Расчет!X1419)&gt;0,IF(AC1405&gt;0,$Q$5-$Q$4,$Q$5-Расчет!X1419),0)</f>
        <v>0</v>
      </c>
      <c r="AF1405" s="3">
        <f t="shared" si="175"/>
        <v>0</v>
      </c>
      <c r="AG1405" s="3">
        <f>IF(IF(AE1405&gt;0,$Q$6-$Q$5,$Q$6-Расчет!X1419)&gt;0,IF(AE1405&gt;0,$Q$6-$Q$5,$Q$6-Расчет!X1419),0)</f>
        <v>0</v>
      </c>
      <c r="AH1405" s="3">
        <f t="shared" si="176"/>
        <v>0</v>
      </c>
    </row>
    <row r="1406" spans="1:34" x14ac:dyDescent="0.25">
      <c r="A1406" s="3">
        <f>IF(Расчет!H1420='ФОРМУЛЫ!'!$B$4,Расчет!G1420*Расчет!$N$28,IF(Расчет!H1420='ФОРМУЛЫ!'!$B$5,Расчет!G1420,IF(Расчет!H1420='ФОРМУЛЫ!'!$B$6,Расчет!G1420*Расчет!$O$28,0)))</f>
        <v>0</v>
      </c>
      <c r="B1406" s="3">
        <f>A1406*Расчет!E1420</f>
        <v>0</v>
      </c>
      <c r="C1406" s="3">
        <f>IF(Расчет!J1420='ФОРМУЛЫ!'!$B$3,Расчет!G1420*Расчет!I1420/100,IF(Расчет!J1420='ФОРМУЛЫ!'!$B$4,Расчет!I1420*Расчет!$N$28,IF(Расчет!J1420='ФОРМУЛЫ!'!$B$5,Расчет!I1420,IF(Расчет!J1420='ФОРМУЛЫ!'!$B$6,Расчет!I1420*Расчет!$O$28,0))))</f>
        <v>0</v>
      </c>
      <c r="D1406" s="3">
        <f>C1406*Расчет!E1420</f>
        <v>0</v>
      </c>
      <c r="E1406" s="3">
        <f t="shared" si="169"/>
        <v>0</v>
      </c>
      <c r="F1406" s="3">
        <f>E1406*Расчет!E1420</f>
        <v>0</v>
      </c>
      <c r="G1406" s="3">
        <f>IF(Расчет!M1420="",'ФОРМУЛЫ!'!E1406*(100+Расчет!$M$28)/100,'ФОРМУЛЫ!'!E1406*(100+Расчет!M1420)/100)</f>
        <v>0</v>
      </c>
      <c r="H1406" s="7">
        <f>IF(Расчет!M1420="",ROUND(Расчет!K1420*(1+Расчет!$M$28/100),0),ROUND(Расчет!K1420*(1+Расчет!M1420/100),0))</f>
        <v>0</v>
      </c>
      <c r="I1406" s="7">
        <f>IF(Расчет!M1420="",(Расчет!$M$28+100)/100,(Расчет!M1420+100)/100)</f>
        <v>1.2</v>
      </c>
      <c r="J1406" s="5">
        <f>IF(Расчет!P1420="",IF($O$16=0,'ФОРМУЛЫ!'!H1406,ROUND(Расчет!K1420*'ФОРМУЛЫ!'!I1406+L1406,0)),Расчет!P1420)</f>
        <v>0</v>
      </c>
      <c r="K1406" s="5">
        <f>J1406*Расчет!E1420</f>
        <v>0</v>
      </c>
      <c r="L1406" s="3">
        <f>IF($O$16=0,0,$M$16*(Расчет!K1420/$O$16))</f>
        <v>0</v>
      </c>
      <c r="O1406" s="3">
        <f>IF(Расчет!P1420=0,Расчет!L1420,0)</f>
        <v>0</v>
      </c>
      <c r="P1406" s="12">
        <f t="shared" si="170"/>
        <v>0</v>
      </c>
      <c r="Q1406" s="3">
        <f>IF(Расчет!H1420='ФОРМУЛЫ!'!$B$5,'ФОРМУЛЫ!'!A1406,0)</f>
        <v>0</v>
      </c>
      <c r="R1406" s="3">
        <f>IF(Расчет!H1420='ФОРМУЛЫ!'!$B$4,'ФОРМУЛЫ!'!A1406,0)</f>
        <v>0</v>
      </c>
      <c r="S1406" s="3">
        <f>IF(Расчет!H1420='ФОРМУЛЫ!'!$B$6,'ФОРМУЛЫ!'!A1406,0)</f>
        <v>0</v>
      </c>
      <c r="T1406" s="5">
        <f>ROUND((IF(Расчет!R1420='ФОРМУЛЫ!'!$E$3,(A1406-A1406/1.18),IF(Расчет!R1420='ФОРМУЛЫ!'!$E$4,0,IF(Расчет!R1420='ФОРМУЛЫ!'!$E$5,(A1406-A1406/1.1),X))))*Расчет!E1420,2)</f>
        <v>0</v>
      </c>
      <c r="U1406" s="3">
        <f>ROUND((IF(Расчет!R1420='ФОРМУЛЫ!'!$E$3,(J1406-J1406/1.18),IF(Расчет!R1420='ФОРМУЛЫ!'!$E$4,0,IF(Расчет!R1420='ФОРМУЛЫ!'!$E$5,(J1406-J1406/1.1),X))))*Расчет!E1420,2)</f>
        <v>0</v>
      </c>
      <c r="V1406" s="3">
        <f>ROUND((J1406-J1406/1.18)*Расчет!E1420,2)</f>
        <v>0</v>
      </c>
      <c r="W1406" s="3">
        <f>ROUND(A1406*Расчет!E1420*0.21/365,2)</f>
        <v>0</v>
      </c>
      <c r="X1406" s="3">
        <f t="shared" si="171"/>
        <v>0</v>
      </c>
      <c r="Y1406" s="3">
        <f>IF(($Q$2-Расчет!X1420)&gt;0,($Q$2-Расчет!X1420),0)</f>
        <v>0</v>
      </c>
      <c r="Z1406" s="3">
        <f t="shared" si="172"/>
        <v>0</v>
      </c>
      <c r="AA1406" s="3">
        <f>IF(IF(Y1406&gt;0,$Q$3-$Q$2,$Q$3-Расчет!X1420)&gt;0,IF(Y1406&gt;0,$Q$3-$Q$2,$Q$3-Расчет!X1420),0)</f>
        <v>0</v>
      </c>
      <c r="AB1406" s="3">
        <f t="shared" si="173"/>
        <v>0</v>
      </c>
      <c r="AC1406" s="3">
        <f>IF(IF(AA1406&gt;0,$Q$4-$Q$3,$Q$4-Расчет!X1420)&gt;0,IF(AA1406&gt;0,$Q$4-$Q$3,$Q$4-Расчет!X1420),0)</f>
        <v>0</v>
      </c>
      <c r="AD1406" s="3">
        <f t="shared" si="174"/>
        <v>0</v>
      </c>
      <c r="AE1406" s="3">
        <f>IF(IF(AC1406&gt;0,$Q$5-$Q$4,$Q$5-Расчет!X1420)&gt;0,IF(AC1406&gt;0,$Q$5-$Q$4,$Q$5-Расчет!X1420),0)</f>
        <v>0</v>
      </c>
      <c r="AF1406" s="3">
        <f t="shared" si="175"/>
        <v>0</v>
      </c>
      <c r="AG1406" s="3">
        <f>IF(IF(AE1406&gt;0,$Q$6-$Q$5,$Q$6-Расчет!X1420)&gt;0,IF(AE1406&gt;0,$Q$6-$Q$5,$Q$6-Расчет!X1420),0)</f>
        <v>0</v>
      </c>
      <c r="AH1406" s="3">
        <f t="shared" si="176"/>
        <v>0</v>
      </c>
    </row>
    <row r="1407" spans="1:34" x14ac:dyDescent="0.25">
      <c r="A1407" s="3">
        <f>IF(Расчет!H1421='ФОРМУЛЫ!'!$B$4,Расчет!G1421*Расчет!$N$28,IF(Расчет!H1421='ФОРМУЛЫ!'!$B$5,Расчет!G1421,IF(Расчет!H1421='ФОРМУЛЫ!'!$B$6,Расчет!G1421*Расчет!$O$28,0)))</f>
        <v>0</v>
      </c>
      <c r="B1407" s="3">
        <f>A1407*Расчет!E1421</f>
        <v>0</v>
      </c>
      <c r="C1407" s="3">
        <f>IF(Расчет!J1421='ФОРМУЛЫ!'!$B$3,Расчет!G1421*Расчет!I1421/100,IF(Расчет!J1421='ФОРМУЛЫ!'!$B$4,Расчет!I1421*Расчет!$N$28,IF(Расчет!J1421='ФОРМУЛЫ!'!$B$5,Расчет!I1421,IF(Расчет!J1421='ФОРМУЛЫ!'!$B$6,Расчет!I1421*Расчет!$O$28,0))))</f>
        <v>0</v>
      </c>
      <c r="D1407" s="3">
        <f>C1407*Расчет!E1421</f>
        <v>0</v>
      </c>
      <c r="E1407" s="3">
        <f t="shared" si="169"/>
        <v>0</v>
      </c>
      <c r="F1407" s="3">
        <f>E1407*Расчет!E1421</f>
        <v>0</v>
      </c>
      <c r="G1407" s="3">
        <f>IF(Расчет!M1421="",'ФОРМУЛЫ!'!E1407*(100+Расчет!$M$28)/100,'ФОРМУЛЫ!'!E1407*(100+Расчет!M1421)/100)</f>
        <v>0</v>
      </c>
      <c r="H1407" s="7">
        <f>IF(Расчет!M1421="",ROUND(Расчет!K1421*(1+Расчет!$M$28/100),0),ROUND(Расчет!K1421*(1+Расчет!M1421/100),0))</f>
        <v>0</v>
      </c>
      <c r="I1407" s="7">
        <f>IF(Расчет!M1421="",(Расчет!$M$28+100)/100,(Расчет!M1421+100)/100)</f>
        <v>1.2</v>
      </c>
      <c r="J1407" s="5">
        <f>IF(Расчет!P1421="",IF($O$16=0,'ФОРМУЛЫ!'!H1407,ROUND(Расчет!K1421*'ФОРМУЛЫ!'!I1407+L1407,0)),Расчет!P1421)</f>
        <v>0</v>
      </c>
      <c r="K1407" s="5">
        <f>J1407*Расчет!E1421</f>
        <v>0</v>
      </c>
      <c r="L1407" s="3">
        <f>IF($O$16=0,0,$M$16*(Расчет!K1421/$O$16))</f>
        <v>0</v>
      </c>
      <c r="O1407" s="3">
        <f>IF(Расчет!P1421=0,Расчет!L1421,0)</f>
        <v>0</v>
      </c>
      <c r="P1407" s="12">
        <f t="shared" si="170"/>
        <v>0</v>
      </c>
      <c r="Q1407" s="3">
        <f>IF(Расчет!H1421='ФОРМУЛЫ!'!$B$5,'ФОРМУЛЫ!'!A1407,0)</f>
        <v>0</v>
      </c>
      <c r="R1407" s="3">
        <f>IF(Расчет!H1421='ФОРМУЛЫ!'!$B$4,'ФОРМУЛЫ!'!A1407,0)</f>
        <v>0</v>
      </c>
      <c r="S1407" s="3">
        <f>IF(Расчет!H1421='ФОРМУЛЫ!'!$B$6,'ФОРМУЛЫ!'!A1407,0)</f>
        <v>0</v>
      </c>
      <c r="T1407" s="5">
        <f>ROUND((IF(Расчет!R1421='ФОРМУЛЫ!'!$E$3,(A1407-A1407/1.18),IF(Расчет!R1421='ФОРМУЛЫ!'!$E$4,0,IF(Расчет!R1421='ФОРМУЛЫ!'!$E$5,(A1407-A1407/1.1),X))))*Расчет!E1421,2)</f>
        <v>0</v>
      </c>
      <c r="U1407" s="3">
        <f>ROUND((IF(Расчет!R1421='ФОРМУЛЫ!'!$E$3,(J1407-J1407/1.18),IF(Расчет!R1421='ФОРМУЛЫ!'!$E$4,0,IF(Расчет!R1421='ФОРМУЛЫ!'!$E$5,(J1407-J1407/1.1),X))))*Расчет!E1421,2)</f>
        <v>0</v>
      </c>
      <c r="V1407" s="3">
        <f>ROUND((J1407-J1407/1.18)*Расчет!E1421,2)</f>
        <v>0</v>
      </c>
      <c r="W1407" s="3">
        <f>ROUND(A1407*Расчет!E1421*0.21/365,2)</f>
        <v>0</v>
      </c>
      <c r="X1407" s="3">
        <f t="shared" si="171"/>
        <v>0</v>
      </c>
      <c r="Y1407" s="3">
        <f>IF(($Q$2-Расчет!X1421)&gt;0,($Q$2-Расчет!X1421),0)</f>
        <v>0</v>
      </c>
      <c r="Z1407" s="3">
        <f t="shared" si="172"/>
        <v>0</v>
      </c>
      <c r="AA1407" s="3">
        <f>IF(IF(Y1407&gt;0,$Q$3-$Q$2,$Q$3-Расчет!X1421)&gt;0,IF(Y1407&gt;0,$Q$3-$Q$2,$Q$3-Расчет!X1421),0)</f>
        <v>0</v>
      </c>
      <c r="AB1407" s="3">
        <f t="shared" si="173"/>
        <v>0</v>
      </c>
      <c r="AC1407" s="3">
        <f>IF(IF(AA1407&gt;0,$Q$4-$Q$3,$Q$4-Расчет!X1421)&gt;0,IF(AA1407&gt;0,$Q$4-$Q$3,$Q$4-Расчет!X1421),0)</f>
        <v>0</v>
      </c>
      <c r="AD1407" s="3">
        <f t="shared" si="174"/>
        <v>0</v>
      </c>
      <c r="AE1407" s="3">
        <f>IF(IF(AC1407&gt;0,$Q$5-$Q$4,$Q$5-Расчет!X1421)&gt;0,IF(AC1407&gt;0,$Q$5-$Q$4,$Q$5-Расчет!X1421),0)</f>
        <v>0</v>
      </c>
      <c r="AF1407" s="3">
        <f t="shared" si="175"/>
        <v>0</v>
      </c>
      <c r="AG1407" s="3">
        <f>IF(IF(AE1407&gt;0,$Q$6-$Q$5,$Q$6-Расчет!X1421)&gt;0,IF(AE1407&gt;0,$Q$6-$Q$5,$Q$6-Расчет!X1421),0)</f>
        <v>0</v>
      </c>
      <c r="AH1407" s="3">
        <f t="shared" si="176"/>
        <v>0</v>
      </c>
    </row>
    <row r="1408" spans="1:34" x14ac:dyDescent="0.25">
      <c r="A1408" s="3">
        <f>IF(Расчет!H1422='ФОРМУЛЫ!'!$B$4,Расчет!G1422*Расчет!$N$28,IF(Расчет!H1422='ФОРМУЛЫ!'!$B$5,Расчет!G1422,IF(Расчет!H1422='ФОРМУЛЫ!'!$B$6,Расчет!G1422*Расчет!$O$28,0)))</f>
        <v>0</v>
      </c>
      <c r="B1408" s="3">
        <f>A1408*Расчет!E1422</f>
        <v>0</v>
      </c>
      <c r="C1408" s="3">
        <f>IF(Расчет!J1422='ФОРМУЛЫ!'!$B$3,Расчет!G1422*Расчет!I1422/100,IF(Расчет!J1422='ФОРМУЛЫ!'!$B$4,Расчет!I1422*Расчет!$N$28,IF(Расчет!J1422='ФОРМУЛЫ!'!$B$5,Расчет!I1422,IF(Расчет!J1422='ФОРМУЛЫ!'!$B$6,Расчет!I1422*Расчет!$O$28,0))))</f>
        <v>0</v>
      </c>
      <c r="D1408" s="3">
        <f>C1408*Расчет!E1422</f>
        <v>0</v>
      </c>
      <c r="E1408" s="3">
        <f t="shared" si="169"/>
        <v>0</v>
      </c>
      <c r="F1408" s="3">
        <f>E1408*Расчет!E1422</f>
        <v>0</v>
      </c>
      <c r="G1408" s="3">
        <f>IF(Расчет!M1422="",'ФОРМУЛЫ!'!E1408*(100+Расчет!$M$28)/100,'ФОРМУЛЫ!'!E1408*(100+Расчет!M1422)/100)</f>
        <v>0</v>
      </c>
      <c r="H1408" s="7">
        <f>IF(Расчет!M1422="",ROUND(Расчет!K1422*(1+Расчет!$M$28/100),0),ROUND(Расчет!K1422*(1+Расчет!M1422/100),0))</f>
        <v>0</v>
      </c>
      <c r="I1408" s="7">
        <f>IF(Расчет!M1422="",(Расчет!$M$28+100)/100,(Расчет!M1422+100)/100)</f>
        <v>1.2</v>
      </c>
      <c r="J1408" s="5">
        <f>IF(Расчет!P1422="",IF($O$16=0,'ФОРМУЛЫ!'!H1408,ROUND(Расчет!K1422*'ФОРМУЛЫ!'!I1408+L1408,0)),Расчет!P1422)</f>
        <v>0</v>
      </c>
      <c r="K1408" s="5">
        <f>J1408*Расчет!E1422</f>
        <v>0</v>
      </c>
      <c r="L1408" s="3">
        <f>IF($O$16=0,0,$M$16*(Расчет!K1422/$O$16))</f>
        <v>0</v>
      </c>
      <c r="O1408" s="3">
        <f>IF(Расчет!P1422=0,Расчет!L1422,0)</f>
        <v>0</v>
      </c>
      <c r="P1408" s="12">
        <f t="shared" si="170"/>
        <v>0</v>
      </c>
      <c r="Q1408" s="3">
        <f>IF(Расчет!H1422='ФОРМУЛЫ!'!$B$5,'ФОРМУЛЫ!'!A1408,0)</f>
        <v>0</v>
      </c>
      <c r="R1408" s="3">
        <f>IF(Расчет!H1422='ФОРМУЛЫ!'!$B$4,'ФОРМУЛЫ!'!A1408,0)</f>
        <v>0</v>
      </c>
      <c r="S1408" s="3">
        <f>IF(Расчет!H1422='ФОРМУЛЫ!'!$B$6,'ФОРМУЛЫ!'!A1408,0)</f>
        <v>0</v>
      </c>
      <c r="T1408" s="5">
        <f>ROUND((IF(Расчет!R1422='ФОРМУЛЫ!'!$E$3,(A1408-A1408/1.18),IF(Расчет!R1422='ФОРМУЛЫ!'!$E$4,0,IF(Расчет!R1422='ФОРМУЛЫ!'!$E$5,(A1408-A1408/1.1),X))))*Расчет!E1422,2)</f>
        <v>0</v>
      </c>
      <c r="U1408" s="3">
        <f>ROUND((IF(Расчет!R1422='ФОРМУЛЫ!'!$E$3,(J1408-J1408/1.18),IF(Расчет!R1422='ФОРМУЛЫ!'!$E$4,0,IF(Расчет!R1422='ФОРМУЛЫ!'!$E$5,(J1408-J1408/1.1),X))))*Расчет!E1422,2)</f>
        <v>0</v>
      </c>
      <c r="V1408" s="3">
        <f>ROUND((J1408-J1408/1.18)*Расчет!E1422,2)</f>
        <v>0</v>
      </c>
      <c r="W1408" s="3">
        <f>ROUND(A1408*Расчет!E1422*0.21/365,2)</f>
        <v>0</v>
      </c>
      <c r="X1408" s="3">
        <f t="shared" si="171"/>
        <v>0</v>
      </c>
      <c r="Y1408" s="3">
        <f>IF(($Q$2-Расчет!X1422)&gt;0,($Q$2-Расчет!X1422),0)</f>
        <v>0</v>
      </c>
      <c r="Z1408" s="3">
        <f t="shared" si="172"/>
        <v>0</v>
      </c>
      <c r="AA1408" s="3">
        <f>IF(IF(Y1408&gt;0,$Q$3-$Q$2,$Q$3-Расчет!X1422)&gt;0,IF(Y1408&gt;0,$Q$3-$Q$2,$Q$3-Расчет!X1422),0)</f>
        <v>0</v>
      </c>
      <c r="AB1408" s="3">
        <f t="shared" si="173"/>
        <v>0</v>
      </c>
      <c r="AC1408" s="3">
        <f>IF(IF(AA1408&gt;0,$Q$4-$Q$3,$Q$4-Расчет!X1422)&gt;0,IF(AA1408&gt;0,$Q$4-$Q$3,$Q$4-Расчет!X1422),0)</f>
        <v>0</v>
      </c>
      <c r="AD1408" s="3">
        <f t="shared" si="174"/>
        <v>0</v>
      </c>
      <c r="AE1408" s="3">
        <f>IF(IF(AC1408&gt;0,$Q$5-$Q$4,$Q$5-Расчет!X1422)&gt;0,IF(AC1408&gt;0,$Q$5-$Q$4,$Q$5-Расчет!X1422),0)</f>
        <v>0</v>
      </c>
      <c r="AF1408" s="3">
        <f t="shared" si="175"/>
        <v>0</v>
      </c>
      <c r="AG1408" s="3">
        <f>IF(IF(AE1408&gt;0,$Q$6-$Q$5,$Q$6-Расчет!X1422)&gt;0,IF(AE1408&gt;0,$Q$6-$Q$5,$Q$6-Расчет!X1422),0)</f>
        <v>0</v>
      </c>
      <c r="AH1408" s="3">
        <f t="shared" si="176"/>
        <v>0</v>
      </c>
    </row>
    <row r="1409" spans="1:34" x14ac:dyDescent="0.25">
      <c r="A1409" s="3">
        <f>IF(Расчет!H1423='ФОРМУЛЫ!'!$B$4,Расчет!G1423*Расчет!$N$28,IF(Расчет!H1423='ФОРМУЛЫ!'!$B$5,Расчет!G1423,IF(Расчет!H1423='ФОРМУЛЫ!'!$B$6,Расчет!G1423*Расчет!$O$28,0)))</f>
        <v>0</v>
      </c>
      <c r="B1409" s="3">
        <f>A1409*Расчет!E1423</f>
        <v>0</v>
      </c>
      <c r="C1409" s="3">
        <f>IF(Расчет!J1423='ФОРМУЛЫ!'!$B$3,Расчет!G1423*Расчет!I1423/100,IF(Расчет!J1423='ФОРМУЛЫ!'!$B$4,Расчет!I1423*Расчет!$N$28,IF(Расчет!J1423='ФОРМУЛЫ!'!$B$5,Расчет!I1423,IF(Расчет!J1423='ФОРМУЛЫ!'!$B$6,Расчет!I1423*Расчет!$O$28,0))))</f>
        <v>0</v>
      </c>
      <c r="D1409" s="3">
        <f>C1409*Расчет!E1423</f>
        <v>0</v>
      </c>
      <c r="E1409" s="3">
        <f t="shared" si="169"/>
        <v>0</v>
      </c>
      <c r="F1409" s="3">
        <f>E1409*Расчет!E1423</f>
        <v>0</v>
      </c>
      <c r="G1409" s="3">
        <f>IF(Расчет!M1423="",'ФОРМУЛЫ!'!E1409*(100+Расчет!$M$28)/100,'ФОРМУЛЫ!'!E1409*(100+Расчет!M1423)/100)</f>
        <v>0</v>
      </c>
      <c r="H1409" s="7">
        <f>IF(Расчет!M1423="",ROUND(Расчет!K1423*(1+Расчет!$M$28/100),0),ROUND(Расчет!K1423*(1+Расчет!M1423/100),0))</f>
        <v>0</v>
      </c>
      <c r="I1409" s="7">
        <f>IF(Расчет!M1423="",(Расчет!$M$28+100)/100,(Расчет!M1423+100)/100)</f>
        <v>1.2</v>
      </c>
      <c r="J1409" s="5">
        <f>IF(Расчет!P1423="",IF($O$16=0,'ФОРМУЛЫ!'!H1409,ROUND(Расчет!K1423*'ФОРМУЛЫ!'!I1409+L1409,0)),Расчет!P1423)</f>
        <v>0</v>
      </c>
      <c r="K1409" s="5">
        <f>J1409*Расчет!E1423</f>
        <v>0</v>
      </c>
      <c r="L1409" s="3">
        <f>IF($O$16=0,0,$M$16*(Расчет!K1423/$O$16))</f>
        <v>0</v>
      </c>
      <c r="O1409" s="3">
        <f>IF(Расчет!P1423=0,Расчет!L1423,0)</f>
        <v>0</v>
      </c>
      <c r="P1409" s="12">
        <f t="shared" si="170"/>
        <v>0</v>
      </c>
      <c r="Q1409" s="3">
        <f>IF(Расчет!H1423='ФОРМУЛЫ!'!$B$5,'ФОРМУЛЫ!'!A1409,0)</f>
        <v>0</v>
      </c>
      <c r="R1409" s="3">
        <f>IF(Расчет!H1423='ФОРМУЛЫ!'!$B$4,'ФОРМУЛЫ!'!A1409,0)</f>
        <v>0</v>
      </c>
      <c r="S1409" s="3">
        <f>IF(Расчет!H1423='ФОРМУЛЫ!'!$B$6,'ФОРМУЛЫ!'!A1409,0)</f>
        <v>0</v>
      </c>
      <c r="T1409" s="5">
        <f>ROUND((IF(Расчет!R1423='ФОРМУЛЫ!'!$E$3,(A1409-A1409/1.18),IF(Расчет!R1423='ФОРМУЛЫ!'!$E$4,0,IF(Расчет!R1423='ФОРМУЛЫ!'!$E$5,(A1409-A1409/1.1),X))))*Расчет!E1423,2)</f>
        <v>0</v>
      </c>
      <c r="U1409" s="3">
        <f>ROUND((IF(Расчет!R1423='ФОРМУЛЫ!'!$E$3,(J1409-J1409/1.18),IF(Расчет!R1423='ФОРМУЛЫ!'!$E$4,0,IF(Расчет!R1423='ФОРМУЛЫ!'!$E$5,(J1409-J1409/1.1),X))))*Расчет!E1423,2)</f>
        <v>0</v>
      </c>
      <c r="V1409" s="3">
        <f>ROUND((J1409-J1409/1.18)*Расчет!E1423,2)</f>
        <v>0</v>
      </c>
      <c r="W1409" s="3">
        <f>ROUND(A1409*Расчет!E1423*0.21/365,2)</f>
        <v>0</v>
      </c>
      <c r="X1409" s="3">
        <f t="shared" si="171"/>
        <v>0</v>
      </c>
      <c r="Y1409" s="3">
        <f>IF(($Q$2-Расчет!X1423)&gt;0,($Q$2-Расчет!X1423),0)</f>
        <v>0</v>
      </c>
      <c r="Z1409" s="3">
        <f t="shared" si="172"/>
        <v>0</v>
      </c>
      <c r="AA1409" s="3">
        <f>IF(IF(Y1409&gt;0,$Q$3-$Q$2,$Q$3-Расчет!X1423)&gt;0,IF(Y1409&gt;0,$Q$3-$Q$2,$Q$3-Расчет!X1423),0)</f>
        <v>0</v>
      </c>
      <c r="AB1409" s="3">
        <f t="shared" si="173"/>
        <v>0</v>
      </c>
      <c r="AC1409" s="3">
        <f>IF(IF(AA1409&gt;0,$Q$4-$Q$3,$Q$4-Расчет!X1423)&gt;0,IF(AA1409&gt;0,$Q$4-$Q$3,$Q$4-Расчет!X1423),0)</f>
        <v>0</v>
      </c>
      <c r="AD1409" s="3">
        <f t="shared" si="174"/>
        <v>0</v>
      </c>
      <c r="AE1409" s="3">
        <f>IF(IF(AC1409&gt;0,$Q$5-$Q$4,$Q$5-Расчет!X1423)&gt;0,IF(AC1409&gt;0,$Q$5-$Q$4,$Q$5-Расчет!X1423),0)</f>
        <v>0</v>
      </c>
      <c r="AF1409" s="3">
        <f t="shared" si="175"/>
        <v>0</v>
      </c>
      <c r="AG1409" s="3">
        <f>IF(IF(AE1409&gt;0,$Q$6-$Q$5,$Q$6-Расчет!X1423)&gt;0,IF(AE1409&gt;0,$Q$6-$Q$5,$Q$6-Расчет!X1423),0)</f>
        <v>0</v>
      </c>
      <c r="AH1409" s="3">
        <f t="shared" si="176"/>
        <v>0</v>
      </c>
    </row>
    <row r="1410" spans="1:34" x14ac:dyDescent="0.25">
      <c r="A1410" s="3">
        <f>IF(Расчет!H1424='ФОРМУЛЫ!'!$B$4,Расчет!G1424*Расчет!$N$28,IF(Расчет!H1424='ФОРМУЛЫ!'!$B$5,Расчет!G1424,IF(Расчет!H1424='ФОРМУЛЫ!'!$B$6,Расчет!G1424*Расчет!$O$28,0)))</f>
        <v>0</v>
      </c>
      <c r="B1410" s="3">
        <f>A1410*Расчет!E1424</f>
        <v>0</v>
      </c>
      <c r="C1410" s="3">
        <f>IF(Расчет!J1424='ФОРМУЛЫ!'!$B$3,Расчет!G1424*Расчет!I1424/100,IF(Расчет!J1424='ФОРМУЛЫ!'!$B$4,Расчет!I1424*Расчет!$N$28,IF(Расчет!J1424='ФОРМУЛЫ!'!$B$5,Расчет!I1424,IF(Расчет!J1424='ФОРМУЛЫ!'!$B$6,Расчет!I1424*Расчет!$O$28,0))))</f>
        <v>0</v>
      </c>
      <c r="D1410" s="3">
        <f>C1410*Расчет!E1424</f>
        <v>0</v>
      </c>
      <c r="E1410" s="3">
        <f t="shared" si="169"/>
        <v>0</v>
      </c>
      <c r="F1410" s="3">
        <f>E1410*Расчет!E1424</f>
        <v>0</v>
      </c>
      <c r="G1410" s="3">
        <f>IF(Расчет!M1424="",'ФОРМУЛЫ!'!E1410*(100+Расчет!$M$28)/100,'ФОРМУЛЫ!'!E1410*(100+Расчет!M1424)/100)</f>
        <v>0</v>
      </c>
      <c r="H1410" s="7">
        <f>IF(Расчет!M1424="",ROUND(Расчет!K1424*(1+Расчет!$M$28/100),0),ROUND(Расчет!K1424*(1+Расчет!M1424/100),0))</f>
        <v>0</v>
      </c>
      <c r="I1410" s="7">
        <f>IF(Расчет!M1424="",(Расчет!$M$28+100)/100,(Расчет!M1424+100)/100)</f>
        <v>1.2</v>
      </c>
      <c r="J1410" s="5">
        <f>IF(Расчет!P1424="",IF($O$16=0,'ФОРМУЛЫ!'!H1410,ROUND(Расчет!K1424*'ФОРМУЛЫ!'!I1410+L1410,0)),Расчет!P1424)</f>
        <v>0</v>
      </c>
      <c r="K1410" s="5">
        <f>J1410*Расчет!E1424</f>
        <v>0</v>
      </c>
      <c r="L1410" s="3">
        <f>IF($O$16=0,0,$M$16*(Расчет!K1424/$O$16))</f>
        <v>0</v>
      </c>
      <c r="O1410" s="3">
        <f>IF(Расчет!P1424=0,Расчет!L1424,0)</f>
        <v>0</v>
      </c>
      <c r="P1410" s="12">
        <f t="shared" si="170"/>
        <v>0</v>
      </c>
      <c r="Q1410" s="3">
        <f>IF(Расчет!H1424='ФОРМУЛЫ!'!$B$5,'ФОРМУЛЫ!'!A1410,0)</f>
        <v>0</v>
      </c>
      <c r="R1410" s="3">
        <f>IF(Расчет!H1424='ФОРМУЛЫ!'!$B$4,'ФОРМУЛЫ!'!A1410,0)</f>
        <v>0</v>
      </c>
      <c r="S1410" s="3">
        <f>IF(Расчет!H1424='ФОРМУЛЫ!'!$B$6,'ФОРМУЛЫ!'!A1410,0)</f>
        <v>0</v>
      </c>
      <c r="T1410" s="5">
        <f>ROUND((IF(Расчет!R1424='ФОРМУЛЫ!'!$E$3,(A1410-A1410/1.18),IF(Расчет!R1424='ФОРМУЛЫ!'!$E$4,0,IF(Расчет!R1424='ФОРМУЛЫ!'!$E$5,(A1410-A1410/1.1),X))))*Расчет!E1424,2)</f>
        <v>0</v>
      </c>
      <c r="U1410" s="3">
        <f>ROUND((IF(Расчет!R1424='ФОРМУЛЫ!'!$E$3,(J1410-J1410/1.18),IF(Расчет!R1424='ФОРМУЛЫ!'!$E$4,0,IF(Расчет!R1424='ФОРМУЛЫ!'!$E$5,(J1410-J1410/1.1),X))))*Расчет!E1424,2)</f>
        <v>0</v>
      </c>
      <c r="V1410" s="3">
        <f>ROUND((J1410-J1410/1.18)*Расчет!E1424,2)</f>
        <v>0</v>
      </c>
      <c r="W1410" s="3">
        <f>ROUND(A1410*Расчет!E1424*0.21/365,2)</f>
        <v>0</v>
      </c>
      <c r="X1410" s="3">
        <f t="shared" si="171"/>
        <v>0</v>
      </c>
      <c r="Y1410" s="3">
        <f>IF(($Q$2-Расчет!X1424)&gt;0,($Q$2-Расчет!X1424),0)</f>
        <v>0</v>
      </c>
      <c r="Z1410" s="3">
        <f t="shared" si="172"/>
        <v>0</v>
      </c>
      <c r="AA1410" s="3">
        <f>IF(IF(Y1410&gt;0,$Q$3-$Q$2,$Q$3-Расчет!X1424)&gt;0,IF(Y1410&gt;0,$Q$3-$Q$2,$Q$3-Расчет!X1424),0)</f>
        <v>0</v>
      </c>
      <c r="AB1410" s="3">
        <f t="shared" si="173"/>
        <v>0</v>
      </c>
      <c r="AC1410" s="3">
        <f>IF(IF(AA1410&gt;0,$Q$4-$Q$3,$Q$4-Расчет!X1424)&gt;0,IF(AA1410&gt;0,$Q$4-$Q$3,$Q$4-Расчет!X1424),0)</f>
        <v>0</v>
      </c>
      <c r="AD1410" s="3">
        <f t="shared" si="174"/>
        <v>0</v>
      </c>
      <c r="AE1410" s="3">
        <f>IF(IF(AC1410&gt;0,$Q$5-$Q$4,$Q$5-Расчет!X1424)&gt;0,IF(AC1410&gt;0,$Q$5-$Q$4,$Q$5-Расчет!X1424),0)</f>
        <v>0</v>
      </c>
      <c r="AF1410" s="3">
        <f t="shared" si="175"/>
        <v>0</v>
      </c>
      <c r="AG1410" s="3">
        <f>IF(IF(AE1410&gt;0,$Q$6-$Q$5,$Q$6-Расчет!X1424)&gt;0,IF(AE1410&gt;0,$Q$6-$Q$5,$Q$6-Расчет!X1424),0)</f>
        <v>0</v>
      </c>
      <c r="AH1410" s="3">
        <f t="shared" si="176"/>
        <v>0</v>
      </c>
    </row>
    <row r="1411" spans="1:34" x14ac:dyDescent="0.25">
      <c r="A1411" s="3">
        <f>IF(Расчет!H1425='ФОРМУЛЫ!'!$B$4,Расчет!G1425*Расчет!$N$28,IF(Расчет!H1425='ФОРМУЛЫ!'!$B$5,Расчет!G1425,IF(Расчет!H1425='ФОРМУЛЫ!'!$B$6,Расчет!G1425*Расчет!$O$28,0)))</f>
        <v>0</v>
      </c>
      <c r="B1411" s="3">
        <f>A1411*Расчет!E1425</f>
        <v>0</v>
      </c>
      <c r="C1411" s="3">
        <f>IF(Расчет!J1425='ФОРМУЛЫ!'!$B$3,Расчет!G1425*Расчет!I1425/100,IF(Расчет!J1425='ФОРМУЛЫ!'!$B$4,Расчет!I1425*Расчет!$N$28,IF(Расчет!J1425='ФОРМУЛЫ!'!$B$5,Расчет!I1425,IF(Расчет!J1425='ФОРМУЛЫ!'!$B$6,Расчет!I1425*Расчет!$O$28,0))))</f>
        <v>0</v>
      </c>
      <c r="D1411" s="3">
        <f>C1411*Расчет!E1425</f>
        <v>0</v>
      </c>
      <c r="E1411" s="3">
        <f t="shared" si="169"/>
        <v>0</v>
      </c>
      <c r="F1411" s="3">
        <f>E1411*Расчет!E1425</f>
        <v>0</v>
      </c>
      <c r="G1411" s="3">
        <f>IF(Расчет!M1425="",'ФОРМУЛЫ!'!E1411*(100+Расчет!$M$28)/100,'ФОРМУЛЫ!'!E1411*(100+Расчет!M1425)/100)</f>
        <v>0</v>
      </c>
      <c r="H1411" s="7">
        <f>IF(Расчет!M1425="",ROUND(Расчет!K1425*(1+Расчет!$M$28/100),0),ROUND(Расчет!K1425*(1+Расчет!M1425/100),0))</f>
        <v>0</v>
      </c>
      <c r="I1411" s="7">
        <f>IF(Расчет!M1425="",(Расчет!$M$28+100)/100,(Расчет!M1425+100)/100)</f>
        <v>1.2</v>
      </c>
      <c r="J1411" s="5">
        <f>IF(Расчет!P1425="",IF($O$16=0,'ФОРМУЛЫ!'!H1411,ROUND(Расчет!K1425*'ФОРМУЛЫ!'!I1411+L1411,0)),Расчет!P1425)</f>
        <v>0</v>
      </c>
      <c r="K1411" s="5">
        <f>J1411*Расчет!E1425</f>
        <v>0</v>
      </c>
      <c r="L1411" s="3">
        <f>IF($O$16=0,0,$M$16*(Расчет!K1425/$O$16))</f>
        <v>0</v>
      </c>
      <c r="O1411" s="3">
        <f>IF(Расчет!P1425=0,Расчет!L1425,0)</f>
        <v>0</v>
      </c>
      <c r="P1411" s="12">
        <f t="shared" si="170"/>
        <v>0</v>
      </c>
      <c r="Q1411" s="3">
        <f>IF(Расчет!H1425='ФОРМУЛЫ!'!$B$5,'ФОРМУЛЫ!'!A1411,0)</f>
        <v>0</v>
      </c>
      <c r="R1411" s="3">
        <f>IF(Расчет!H1425='ФОРМУЛЫ!'!$B$4,'ФОРМУЛЫ!'!A1411,0)</f>
        <v>0</v>
      </c>
      <c r="S1411" s="3">
        <f>IF(Расчет!H1425='ФОРМУЛЫ!'!$B$6,'ФОРМУЛЫ!'!A1411,0)</f>
        <v>0</v>
      </c>
      <c r="T1411" s="5">
        <f>ROUND((IF(Расчет!R1425='ФОРМУЛЫ!'!$E$3,(A1411-A1411/1.18),IF(Расчет!R1425='ФОРМУЛЫ!'!$E$4,0,IF(Расчет!R1425='ФОРМУЛЫ!'!$E$5,(A1411-A1411/1.1),X))))*Расчет!E1425,2)</f>
        <v>0</v>
      </c>
      <c r="U1411" s="3">
        <f>ROUND((IF(Расчет!R1425='ФОРМУЛЫ!'!$E$3,(J1411-J1411/1.18),IF(Расчет!R1425='ФОРМУЛЫ!'!$E$4,0,IF(Расчет!R1425='ФОРМУЛЫ!'!$E$5,(J1411-J1411/1.1),X))))*Расчет!E1425,2)</f>
        <v>0</v>
      </c>
      <c r="V1411" s="3">
        <f>ROUND((J1411-J1411/1.18)*Расчет!E1425,2)</f>
        <v>0</v>
      </c>
      <c r="W1411" s="3">
        <f>ROUND(A1411*Расчет!E1425*0.21/365,2)</f>
        <v>0</v>
      </c>
      <c r="X1411" s="3">
        <f t="shared" si="171"/>
        <v>0</v>
      </c>
      <c r="Y1411" s="3">
        <f>IF(($Q$2-Расчет!X1425)&gt;0,($Q$2-Расчет!X1425),0)</f>
        <v>0</v>
      </c>
      <c r="Z1411" s="3">
        <f t="shared" si="172"/>
        <v>0</v>
      </c>
      <c r="AA1411" s="3">
        <f>IF(IF(Y1411&gt;0,$Q$3-$Q$2,$Q$3-Расчет!X1425)&gt;0,IF(Y1411&gt;0,$Q$3-$Q$2,$Q$3-Расчет!X1425),0)</f>
        <v>0</v>
      </c>
      <c r="AB1411" s="3">
        <f t="shared" si="173"/>
        <v>0</v>
      </c>
      <c r="AC1411" s="3">
        <f>IF(IF(AA1411&gt;0,$Q$4-$Q$3,$Q$4-Расчет!X1425)&gt;0,IF(AA1411&gt;0,$Q$4-$Q$3,$Q$4-Расчет!X1425),0)</f>
        <v>0</v>
      </c>
      <c r="AD1411" s="3">
        <f t="shared" si="174"/>
        <v>0</v>
      </c>
      <c r="AE1411" s="3">
        <f>IF(IF(AC1411&gt;0,$Q$5-$Q$4,$Q$5-Расчет!X1425)&gt;0,IF(AC1411&gt;0,$Q$5-$Q$4,$Q$5-Расчет!X1425),0)</f>
        <v>0</v>
      </c>
      <c r="AF1411" s="3">
        <f t="shared" si="175"/>
        <v>0</v>
      </c>
      <c r="AG1411" s="3">
        <f>IF(IF(AE1411&gt;0,$Q$6-$Q$5,$Q$6-Расчет!X1425)&gt;0,IF(AE1411&gt;0,$Q$6-$Q$5,$Q$6-Расчет!X1425),0)</f>
        <v>0</v>
      </c>
      <c r="AH1411" s="3">
        <f t="shared" si="176"/>
        <v>0</v>
      </c>
    </row>
    <row r="1412" spans="1:34" x14ac:dyDescent="0.25">
      <c r="A1412" s="3">
        <f>IF(Расчет!H1426='ФОРМУЛЫ!'!$B$4,Расчет!G1426*Расчет!$N$28,IF(Расчет!H1426='ФОРМУЛЫ!'!$B$5,Расчет!G1426,IF(Расчет!H1426='ФОРМУЛЫ!'!$B$6,Расчет!G1426*Расчет!$O$28,0)))</f>
        <v>0</v>
      </c>
      <c r="B1412" s="3">
        <f>A1412*Расчет!E1426</f>
        <v>0</v>
      </c>
      <c r="C1412" s="3">
        <f>IF(Расчет!J1426='ФОРМУЛЫ!'!$B$3,Расчет!G1426*Расчет!I1426/100,IF(Расчет!J1426='ФОРМУЛЫ!'!$B$4,Расчет!I1426*Расчет!$N$28,IF(Расчет!J1426='ФОРМУЛЫ!'!$B$5,Расчет!I1426,IF(Расчет!J1426='ФОРМУЛЫ!'!$B$6,Расчет!I1426*Расчет!$O$28,0))))</f>
        <v>0</v>
      </c>
      <c r="D1412" s="3">
        <f>C1412*Расчет!E1426</f>
        <v>0</v>
      </c>
      <c r="E1412" s="3">
        <f t="shared" si="169"/>
        <v>0</v>
      </c>
      <c r="F1412" s="3">
        <f>E1412*Расчет!E1426</f>
        <v>0</v>
      </c>
      <c r="G1412" s="3">
        <f>IF(Расчет!M1426="",'ФОРМУЛЫ!'!E1412*(100+Расчет!$M$28)/100,'ФОРМУЛЫ!'!E1412*(100+Расчет!M1426)/100)</f>
        <v>0</v>
      </c>
      <c r="H1412" s="7">
        <f>IF(Расчет!M1426="",ROUND(Расчет!K1426*(1+Расчет!$M$28/100),0),ROUND(Расчет!K1426*(1+Расчет!M1426/100),0))</f>
        <v>0</v>
      </c>
      <c r="I1412" s="7">
        <f>IF(Расчет!M1426="",(Расчет!$M$28+100)/100,(Расчет!M1426+100)/100)</f>
        <v>1.2</v>
      </c>
      <c r="J1412" s="5">
        <f>IF(Расчет!P1426="",IF($O$16=0,'ФОРМУЛЫ!'!H1412,ROUND(Расчет!K1426*'ФОРМУЛЫ!'!I1412+L1412,0)),Расчет!P1426)</f>
        <v>0</v>
      </c>
      <c r="K1412" s="5">
        <f>J1412*Расчет!E1426</f>
        <v>0</v>
      </c>
      <c r="L1412" s="3">
        <f>IF($O$16=0,0,$M$16*(Расчет!K1426/$O$16))</f>
        <v>0</v>
      </c>
      <c r="O1412" s="3">
        <f>IF(Расчет!P1426=0,Расчет!L1426,0)</f>
        <v>0</v>
      </c>
      <c r="P1412" s="12">
        <f t="shared" si="170"/>
        <v>0</v>
      </c>
      <c r="Q1412" s="3">
        <f>IF(Расчет!H1426='ФОРМУЛЫ!'!$B$5,'ФОРМУЛЫ!'!A1412,0)</f>
        <v>0</v>
      </c>
      <c r="R1412" s="3">
        <f>IF(Расчет!H1426='ФОРМУЛЫ!'!$B$4,'ФОРМУЛЫ!'!A1412,0)</f>
        <v>0</v>
      </c>
      <c r="S1412" s="3">
        <f>IF(Расчет!H1426='ФОРМУЛЫ!'!$B$6,'ФОРМУЛЫ!'!A1412,0)</f>
        <v>0</v>
      </c>
      <c r="T1412" s="5">
        <f>ROUND((IF(Расчет!R1426='ФОРМУЛЫ!'!$E$3,(A1412-A1412/1.18),IF(Расчет!R1426='ФОРМУЛЫ!'!$E$4,0,IF(Расчет!R1426='ФОРМУЛЫ!'!$E$5,(A1412-A1412/1.1),X))))*Расчет!E1426,2)</f>
        <v>0</v>
      </c>
      <c r="U1412" s="3">
        <f>ROUND((IF(Расчет!R1426='ФОРМУЛЫ!'!$E$3,(J1412-J1412/1.18),IF(Расчет!R1426='ФОРМУЛЫ!'!$E$4,0,IF(Расчет!R1426='ФОРМУЛЫ!'!$E$5,(J1412-J1412/1.1),X))))*Расчет!E1426,2)</f>
        <v>0</v>
      </c>
      <c r="V1412" s="3">
        <f>ROUND((J1412-J1412/1.18)*Расчет!E1426,2)</f>
        <v>0</v>
      </c>
      <c r="W1412" s="3">
        <f>ROUND(A1412*Расчет!E1426*0.21/365,2)</f>
        <v>0</v>
      </c>
      <c r="X1412" s="3">
        <f t="shared" si="171"/>
        <v>0</v>
      </c>
      <c r="Y1412" s="3">
        <f>IF(($Q$2-Расчет!X1426)&gt;0,($Q$2-Расчет!X1426),0)</f>
        <v>0</v>
      </c>
      <c r="Z1412" s="3">
        <f t="shared" si="172"/>
        <v>0</v>
      </c>
      <c r="AA1412" s="3">
        <f>IF(IF(Y1412&gt;0,$Q$3-$Q$2,$Q$3-Расчет!X1426)&gt;0,IF(Y1412&gt;0,$Q$3-$Q$2,$Q$3-Расчет!X1426),0)</f>
        <v>0</v>
      </c>
      <c r="AB1412" s="3">
        <f t="shared" si="173"/>
        <v>0</v>
      </c>
      <c r="AC1412" s="3">
        <f>IF(IF(AA1412&gt;0,$Q$4-$Q$3,$Q$4-Расчет!X1426)&gt;0,IF(AA1412&gt;0,$Q$4-$Q$3,$Q$4-Расчет!X1426),0)</f>
        <v>0</v>
      </c>
      <c r="AD1412" s="3">
        <f t="shared" si="174"/>
        <v>0</v>
      </c>
      <c r="AE1412" s="3">
        <f>IF(IF(AC1412&gt;0,$Q$5-$Q$4,$Q$5-Расчет!X1426)&gt;0,IF(AC1412&gt;0,$Q$5-$Q$4,$Q$5-Расчет!X1426),0)</f>
        <v>0</v>
      </c>
      <c r="AF1412" s="3">
        <f t="shared" si="175"/>
        <v>0</v>
      </c>
      <c r="AG1412" s="3">
        <f>IF(IF(AE1412&gt;0,$Q$6-$Q$5,$Q$6-Расчет!X1426)&gt;0,IF(AE1412&gt;0,$Q$6-$Q$5,$Q$6-Расчет!X1426),0)</f>
        <v>0</v>
      </c>
      <c r="AH1412" s="3">
        <f t="shared" si="176"/>
        <v>0</v>
      </c>
    </row>
    <row r="1413" spans="1:34" x14ac:dyDescent="0.25">
      <c r="A1413" s="3">
        <f>IF(Расчет!H1427='ФОРМУЛЫ!'!$B$4,Расчет!G1427*Расчет!$N$28,IF(Расчет!H1427='ФОРМУЛЫ!'!$B$5,Расчет!G1427,IF(Расчет!H1427='ФОРМУЛЫ!'!$B$6,Расчет!G1427*Расчет!$O$28,0)))</f>
        <v>0</v>
      </c>
      <c r="B1413" s="3">
        <f>A1413*Расчет!E1427</f>
        <v>0</v>
      </c>
      <c r="C1413" s="3">
        <f>IF(Расчет!J1427='ФОРМУЛЫ!'!$B$3,Расчет!G1427*Расчет!I1427/100,IF(Расчет!J1427='ФОРМУЛЫ!'!$B$4,Расчет!I1427*Расчет!$N$28,IF(Расчет!J1427='ФОРМУЛЫ!'!$B$5,Расчет!I1427,IF(Расчет!J1427='ФОРМУЛЫ!'!$B$6,Расчет!I1427*Расчет!$O$28,0))))</f>
        <v>0</v>
      </c>
      <c r="D1413" s="3">
        <f>C1413*Расчет!E1427</f>
        <v>0</v>
      </c>
      <c r="E1413" s="3">
        <f t="shared" si="169"/>
        <v>0</v>
      </c>
      <c r="F1413" s="3">
        <f>E1413*Расчет!E1427</f>
        <v>0</v>
      </c>
      <c r="G1413" s="3">
        <f>IF(Расчет!M1427="",'ФОРМУЛЫ!'!E1413*(100+Расчет!$M$28)/100,'ФОРМУЛЫ!'!E1413*(100+Расчет!M1427)/100)</f>
        <v>0</v>
      </c>
      <c r="H1413" s="7">
        <f>IF(Расчет!M1427="",ROUND(Расчет!K1427*(1+Расчет!$M$28/100),0),ROUND(Расчет!K1427*(1+Расчет!M1427/100),0))</f>
        <v>0</v>
      </c>
      <c r="I1413" s="7">
        <f>IF(Расчет!M1427="",(Расчет!$M$28+100)/100,(Расчет!M1427+100)/100)</f>
        <v>1.2</v>
      </c>
      <c r="J1413" s="5">
        <f>IF(Расчет!P1427="",IF($O$16=0,'ФОРМУЛЫ!'!H1413,ROUND(Расчет!K1427*'ФОРМУЛЫ!'!I1413+L1413,0)),Расчет!P1427)</f>
        <v>0</v>
      </c>
      <c r="K1413" s="5">
        <f>J1413*Расчет!E1427</f>
        <v>0</v>
      </c>
      <c r="L1413" s="3">
        <f>IF($O$16=0,0,$M$16*(Расчет!K1427/$O$16))</f>
        <v>0</v>
      </c>
      <c r="O1413" s="3">
        <f>IF(Расчет!P1427=0,Расчет!L1427,0)</f>
        <v>0</v>
      </c>
      <c r="P1413" s="12">
        <f t="shared" si="170"/>
        <v>0</v>
      </c>
      <c r="Q1413" s="3">
        <f>IF(Расчет!H1427='ФОРМУЛЫ!'!$B$5,'ФОРМУЛЫ!'!A1413,0)</f>
        <v>0</v>
      </c>
      <c r="R1413" s="3">
        <f>IF(Расчет!H1427='ФОРМУЛЫ!'!$B$4,'ФОРМУЛЫ!'!A1413,0)</f>
        <v>0</v>
      </c>
      <c r="S1413" s="3">
        <f>IF(Расчет!H1427='ФОРМУЛЫ!'!$B$6,'ФОРМУЛЫ!'!A1413,0)</f>
        <v>0</v>
      </c>
      <c r="T1413" s="5">
        <f>ROUND((IF(Расчет!R1427='ФОРМУЛЫ!'!$E$3,(A1413-A1413/1.18),IF(Расчет!R1427='ФОРМУЛЫ!'!$E$4,0,IF(Расчет!R1427='ФОРМУЛЫ!'!$E$5,(A1413-A1413/1.1),X))))*Расчет!E1427,2)</f>
        <v>0</v>
      </c>
      <c r="U1413" s="3">
        <f>ROUND((IF(Расчет!R1427='ФОРМУЛЫ!'!$E$3,(J1413-J1413/1.18),IF(Расчет!R1427='ФОРМУЛЫ!'!$E$4,0,IF(Расчет!R1427='ФОРМУЛЫ!'!$E$5,(J1413-J1413/1.1),X))))*Расчет!E1427,2)</f>
        <v>0</v>
      </c>
      <c r="V1413" s="3">
        <f>ROUND((J1413-J1413/1.18)*Расчет!E1427,2)</f>
        <v>0</v>
      </c>
      <c r="W1413" s="3">
        <f>ROUND(A1413*Расчет!E1427*0.21/365,2)</f>
        <v>0</v>
      </c>
      <c r="X1413" s="3">
        <f t="shared" si="171"/>
        <v>0</v>
      </c>
      <c r="Y1413" s="3">
        <f>IF(($Q$2-Расчет!X1427)&gt;0,($Q$2-Расчет!X1427),0)</f>
        <v>0</v>
      </c>
      <c r="Z1413" s="3">
        <f t="shared" si="172"/>
        <v>0</v>
      </c>
      <c r="AA1413" s="3">
        <f>IF(IF(Y1413&gt;0,$Q$3-$Q$2,$Q$3-Расчет!X1427)&gt;0,IF(Y1413&gt;0,$Q$3-$Q$2,$Q$3-Расчет!X1427),0)</f>
        <v>0</v>
      </c>
      <c r="AB1413" s="3">
        <f t="shared" si="173"/>
        <v>0</v>
      </c>
      <c r="AC1413" s="3">
        <f>IF(IF(AA1413&gt;0,$Q$4-$Q$3,$Q$4-Расчет!X1427)&gt;0,IF(AA1413&gt;0,$Q$4-$Q$3,$Q$4-Расчет!X1427),0)</f>
        <v>0</v>
      </c>
      <c r="AD1413" s="3">
        <f t="shared" si="174"/>
        <v>0</v>
      </c>
      <c r="AE1413" s="3">
        <f>IF(IF(AC1413&gt;0,$Q$5-$Q$4,$Q$5-Расчет!X1427)&gt;0,IF(AC1413&gt;0,$Q$5-$Q$4,$Q$5-Расчет!X1427),0)</f>
        <v>0</v>
      </c>
      <c r="AF1413" s="3">
        <f t="shared" si="175"/>
        <v>0</v>
      </c>
      <c r="AG1413" s="3">
        <f>IF(IF(AE1413&gt;0,$Q$6-$Q$5,$Q$6-Расчет!X1427)&gt;0,IF(AE1413&gt;0,$Q$6-$Q$5,$Q$6-Расчет!X1427),0)</f>
        <v>0</v>
      </c>
      <c r="AH1413" s="3">
        <f t="shared" si="176"/>
        <v>0</v>
      </c>
    </row>
    <row r="1414" spans="1:34" x14ac:dyDescent="0.25">
      <c r="A1414" s="3">
        <f>IF(Расчет!H1428='ФОРМУЛЫ!'!$B$4,Расчет!G1428*Расчет!$N$28,IF(Расчет!H1428='ФОРМУЛЫ!'!$B$5,Расчет!G1428,IF(Расчет!H1428='ФОРМУЛЫ!'!$B$6,Расчет!G1428*Расчет!$O$28,0)))</f>
        <v>0</v>
      </c>
      <c r="B1414" s="3">
        <f>A1414*Расчет!E1428</f>
        <v>0</v>
      </c>
      <c r="C1414" s="3">
        <f>IF(Расчет!J1428='ФОРМУЛЫ!'!$B$3,Расчет!G1428*Расчет!I1428/100,IF(Расчет!J1428='ФОРМУЛЫ!'!$B$4,Расчет!I1428*Расчет!$N$28,IF(Расчет!J1428='ФОРМУЛЫ!'!$B$5,Расчет!I1428,IF(Расчет!J1428='ФОРМУЛЫ!'!$B$6,Расчет!I1428*Расчет!$O$28,0))))</f>
        <v>0</v>
      </c>
      <c r="D1414" s="3">
        <f>C1414*Расчет!E1428</f>
        <v>0</v>
      </c>
      <c r="E1414" s="3">
        <f t="shared" si="169"/>
        <v>0</v>
      </c>
      <c r="F1414" s="3">
        <f>E1414*Расчет!E1428</f>
        <v>0</v>
      </c>
      <c r="G1414" s="3">
        <f>IF(Расчет!M1428="",'ФОРМУЛЫ!'!E1414*(100+Расчет!$M$28)/100,'ФОРМУЛЫ!'!E1414*(100+Расчет!M1428)/100)</f>
        <v>0</v>
      </c>
      <c r="H1414" s="7">
        <f>IF(Расчет!M1428="",ROUND(Расчет!K1428*(1+Расчет!$M$28/100),0),ROUND(Расчет!K1428*(1+Расчет!M1428/100),0))</f>
        <v>0</v>
      </c>
      <c r="I1414" s="7">
        <f>IF(Расчет!M1428="",(Расчет!$M$28+100)/100,(Расчет!M1428+100)/100)</f>
        <v>1.2</v>
      </c>
      <c r="J1414" s="5">
        <f>IF(Расчет!P1428="",IF($O$16=0,'ФОРМУЛЫ!'!H1414,ROUND(Расчет!K1428*'ФОРМУЛЫ!'!I1414+L1414,0)),Расчет!P1428)</f>
        <v>0</v>
      </c>
      <c r="K1414" s="5">
        <f>J1414*Расчет!E1428</f>
        <v>0</v>
      </c>
      <c r="L1414" s="3">
        <f>IF($O$16=0,0,$M$16*(Расчет!K1428/$O$16))</f>
        <v>0</v>
      </c>
      <c r="O1414" s="3">
        <f>IF(Расчет!P1428=0,Расчет!L1428,0)</f>
        <v>0</v>
      </c>
      <c r="P1414" s="12">
        <f t="shared" si="170"/>
        <v>0</v>
      </c>
      <c r="Q1414" s="3">
        <f>IF(Расчет!H1428='ФОРМУЛЫ!'!$B$5,'ФОРМУЛЫ!'!A1414,0)</f>
        <v>0</v>
      </c>
      <c r="R1414" s="3">
        <f>IF(Расчет!H1428='ФОРМУЛЫ!'!$B$4,'ФОРМУЛЫ!'!A1414,0)</f>
        <v>0</v>
      </c>
      <c r="S1414" s="3">
        <f>IF(Расчет!H1428='ФОРМУЛЫ!'!$B$6,'ФОРМУЛЫ!'!A1414,0)</f>
        <v>0</v>
      </c>
      <c r="T1414" s="5">
        <f>ROUND((IF(Расчет!R1428='ФОРМУЛЫ!'!$E$3,(A1414-A1414/1.18),IF(Расчет!R1428='ФОРМУЛЫ!'!$E$4,0,IF(Расчет!R1428='ФОРМУЛЫ!'!$E$5,(A1414-A1414/1.1),X))))*Расчет!E1428,2)</f>
        <v>0</v>
      </c>
      <c r="U1414" s="3">
        <f>ROUND((IF(Расчет!R1428='ФОРМУЛЫ!'!$E$3,(J1414-J1414/1.18),IF(Расчет!R1428='ФОРМУЛЫ!'!$E$4,0,IF(Расчет!R1428='ФОРМУЛЫ!'!$E$5,(J1414-J1414/1.1),X))))*Расчет!E1428,2)</f>
        <v>0</v>
      </c>
      <c r="V1414" s="3">
        <f>ROUND((J1414-J1414/1.18)*Расчет!E1428,2)</f>
        <v>0</v>
      </c>
      <c r="W1414" s="3">
        <f>ROUND(A1414*Расчет!E1428*0.21/365,2)</f>
        <v>0</v>
      </c>
      <c r="X1414" s="3">
        <f t="shared" si="171"/>
        <v>0</v>
      </c>
      <c r="Y1414" s="3">
        <f>IF(($Q$2-Расчет!X1428)&gt;0,($Q$2-Расчет!X1428),0)</f>
        <v>0</v>
      </c>
      <c r="Z1414" s="3">
        <f t="shared" si="172"/>
        <v>0</v>
      </c>
      <c r="AA1414" s="3">
        <f>IF(IF(Y1414&gt;0,$Q$3-$Q$2,$Q$3-Расчет!X1428)&gt;0,IF(Y1414&gt;0,$Q$3-$Q$2,$Q$3-Расчет!X1428),0)</f>
        <v>0</v>
      </c>
      <c r="AB1414" s="3">
        <f t="shared" si="173"/>
        <v>0</v>
      </c>
      <c r="AC1414" s="3">
        <f>IF(IF(AA1414&gt;0,$Q$4-$Q$3,$Q$4-Расчет!X1428)&gt;0,IF(AA1414&gt;0,$Q$4-$Q$3,$Q$4-Расчет!X1428),0)</f>
        <v>0</v>
      </c>
      <c r="AD1414" s="3">
        <f t="shared" si="174"/>
        <v>0</v>
      </c>
      <c r="AE1414" s="3">
        <f>IF(IF(AC1414&gt;0,$Q$5-$Q$4,$Q$5-Расчет!X1428)&gt;0,IF(AC1414&gt;0,$Q$5-$Q$4,$Q$5-Расчет!X1428),0)</f>
        <v>0</v>
      </c>
      <c r="AF1414" s="3">
        <f t="shared" si="175"/>
        <v>0</v>
      </c>
      <c r="AG1414" s="3">
        <f>IF(IF(AE1414&gt;0,$Q$6-$Q$5,$Q$6-Расчет!X1428)&gt;0,IF(AE1414&gt;0,$Q$6-$Q$5,$Q$6-Расчет!X1428),0)</f>
        <v>0</v>
      </c>
      <c r="AH1414" s="3">
        <f t="shared" si="176"/>
        <v>0</v>
      </c>
    </row>
    <row r="1415" spans="1:34" x14ac:dyDescent="0.25">
      <c r="A1415" s="3">
        <f>IF(Расчет!H1429='ФОРМУЛЫ!'!$B$4,Расчет!G1429*Расчет!$N$28,IF(Расчет!H1429='ФОРМУЛЫ!'!$B$5,Расчет!G1429,IF(Расчет!H1429='ФОРМУЛЫ!'!$B$6,Расчет!G1429*Расчет!$O$28,0)))</f>
        <v>0</v>
      </c>
      <c r="B1415" s="3">
        <f>A1415*Расчет!E1429</f>
        <v>0</v>
      </c>
      <c r="C1415" s="3">
        <f>IF(Расчет!J1429='ФОРМУЛЫ!'!$B$3,Расчет!G1429*Расчет!I1429/100,IF(Расчет!J1429='ФОРМУЛЫ!'!$B$4,Расчет!I1429*Расчет!$N$28,IF(Расчет!J1429='ФОРМУЛЫ!'!$B$5,Расчет!I1429,IF(Расчет!J1429='ФОРМУЛЫ!'!$B$6,Расчет!I1429*Расчет!$O$28,0))))</f>
        <v>0</v>
      </c>
      <c r="D1415" s="3">
        <f>C1415*Расчет!E1429</f>
        <v>0</v>
      </c>
      <c r="E1415" s="3">
        <f t="shared" si="169"/>
        <v>0</v>
      </c>
      <c r="F1415" s="3">
        <f>E1415*Расчет!E1429</f>
        <v>0</v>
      </c>
      <c r="G1415" s="3">
        <f>IF(Расчет!M1429="",'ФОРМУЛЫ!'!E1415*(100+Расчет!$M$28)/100,'ФОРМУЛЫ!'!E1415*(100+Расчет!M1429)/100)</f>
        <v>0</v>
      </c>
      <c r="H1415" s="7">
        <f>IF(Расчет!M1429="",ROUND(Расчет!K1429*(1+Расчет!$M$28/100),0),ROUND(Расчет!K1429*(1+Расчет!M1429/100),0))</f>
        <v>0</v>
      </c>
      <c r="I1415" s="7">
        <f>IF(Расчет!M1429="",(Расчет!$M$28+100)/100,(Расчет!M1429+100)/100)</f>
        <v>1.2</v>
      </c>
      <c r="J1415" s="5">
        <f>IF(Расчет!P1429="",IF($O$16=0,'ФОРМУЛЫ!'!H1415,ROUND(Расчет!K1429*'ФОРМУЛЫ!'!I1415+L1415,0)),Расчет!P1429)</f>
        <v>0</v>
      </c>
      <c r="K1415" s="5">
        <f>J1415*Расчет!E1429</f>
        <v>0</v>
      </c>
      <c r="L1415" s="3">
        <f>IF($O$16=0,0,$M$16*(Расчет!K1429/$O$16))</f>
        <v>0</v>
      </c>
      <c r="O1415" s="3">
        <f>IF(Расчет!P1429=0,Расчет!L1429,0)</f>
        <v>0</v>
      </c>
      <c r="P1415" s="12">
        <f t="shared" si="170"/>
        <v>0</v>
      </c>
      <c r="Q1415" s="3">
        <f>IF(Расчет!H1429='ФОРМУЛЫ!'!$B$5,'ФОРМУЛЫ!'!A1415,0)</f>
        <v>0</v>
      </c>
      <c r="R1415" s="3">
        <f>IF(Расчет!H1429='ФОРМУЛЫ!'!$B$4,'ФОРМУЛЫ!'!A1415,0)</f>
        <v>0</v>
      </c>
      <c r="S1415" s="3">
        <f>IF(Расчет!H1429='ФОРМУЛЫ!'!$B$6,'ФОРМУЛЫ!'!A1415,0)</f>
        <v>0</v>
      </c>
      <c r="T1415" s="5">
        <f>ROUND((IF(Расчет!R1429='ФОРМУЛЫ!'!$E$3,(A1415-A1415/1.18),IF(Расчет!R1429='ФОРМУЛЫ!'!$E$4,0,IF(Расчет!R1429='ФОРМУЛЫ!'!$E$5,(A1415-A1415/1.1),X))))*Расчет!E1429,2)</f>
        <v>0</v>
      </c>
      <c r="U1415" s="3">
        <f>ROUND((IF(Расчет!R1429='ФОРМУЛЫ!'!$E$3,(J1415-J1415/1.18),IF(Расчет!R1429='ФОРМУЛЫ!'!$E$4,0,IF(Расчет!R1429='ФОРМУЛЫ!'!$E$5,(J1415-J1415/1.1),X))))*Расчет!E1429,2)</f>
        <v>0</v>
      </c>
      <c r="V1415" s="3">
        <f>ROUND((J1415-J1415/1.18)*Расчет!E1429,2)</f>
        <v>0</v>
      </c>
      <c r="W1415" s="3">
        <f>ROUND(A1415*Расчет!E1429*0.21/365,2)</f>
        <v>0</v>
      </c>
      <c r="X1415" s="3">
        <f t="shared" si="171"/>
        <v>0</v>
      </c>
      <c r="Y1415" s="3">
        <f>IF(($Q$2-Расчет!X1429)&gt;0,($Q$2-Расчет!X1429),0)</f>
        <v>0</v>
      </c>
      <c r="Z1415" s="3">
        <f t="shared" si="172"/>
        <v>0</v>
      </c>
      <c r="AA1415" s="3">
        <f>IF(IF(Y1415&gt;0,$Q$3-$Q$2,$Q$3-Расчет!X1429)&gt;0,IF(Y1415&gt;0,$Q$3-$Q$2,$Q$3-Расчет!X1429),0)</f>
        <v>0</v>
      </c>
      <c r="AB1415" s="3">
        <f t="shared" si="173"/>
        <v>0</v>
      </c>
      <c r="AC1415" s="3">
        <f>IF(IF(AA1415&gt;0,$Q$4-$Q$3,$Q$4-Расчет!X1429)&gt;0,IF(AA1415&gt;0,$Q$4-$Q$3,$Q$4-Расчет!X1429),0)</f>
        <v>0</v>
      </c>
      <c r="AD1415" s="3">
        <f t="shared" si="174"/>
        <v>0</v>
      </c>
      <c r="AE1415" s="3">
        <f>IF(IF(AC1415&gt;0,$Q$5-$Q$4,$Q$5-Расчет!X1429)&gt;0,IF(AC1415&gt;0,$Q$5-$Q$4,$Q$5-Расчет!X1429),0)</f>
        <v>0</v>
      </c>
      <c r="AF1415" s="3">
        <f t="shared" si="175"/>
        <v>0</v>
      </c>
      <c r="AG1415" s="3">
        <f>IF(IF(AE1415&gt;0,$Q$6-$Q$5,$Q$6-Расчет!X1429)&gt;0,IF(AE1415&gt;0,$Q$6-$Q$5,$Q$6-Расчет!X1429),0)</f>
        <v>0</v>
      </c>
      <c r="AH1415" s="3">
        <f t="shared" si="176"/>
        <v>0</v>
      </c>
    </row>
    <row r="1416" spans="1:34" x14ac:dyDescent="0.25">
      <c r="A1416" s="3">
        <f>IF(Расчет!H1430='ФОРМУЛЫ!'!$B$4,Расчет!G1430*Расчет!$N$28,IF(Расчет!H1430='ФОРМУЛЫ!'!$B$5,Расчет!G1430,IF(Расчет!H1430='ФОРМУЛЫ!'!$B$6,Расчет!G1430*Расчет!$O$28,0)))</f>
        <v>0</v>
      </c>
      <c r="B1416" s="3">
        <f>A1416*Расчет!E1430</f>
        <v>0</v>
      </c>
      <c r="C1416" s="3">
        <f>IF(Расчет!J1430='ФОРМУЛЫ!'!$B$3,Расчет!G1430*Расчет!I1430/100,IF(Расчет!J1430='ФОРМУЛЫ!'!$B$4,Расчет!I1430*Расчет!$N$28,IF(Расчет!J1430='ФОРМУЛЫ!'!$B$5,Расчет!I1430,IF(Расчет!J1430='ФОРМУЛЫ!'!$B$6,Расчет!I1430*Расчет!$O$28,0))))</f>
        <v>0</v>
      </c>
      <c r="D1416" s="3">
        <f>C1416*Расчет!E1430</f>
        <v>0</v>
      </c>
      <c r="E1416" s="3">
        <f t="shared" si="169"/>
        <v>0</v>
      </c>
      <c r="F1416" s="3">
        <f>E1416*Расчет!E1430</f>
        <v>0</v>
      </c>
      <c r="G1416" s="3">
        <f>IF(Расчет!M1430="",'ФОРМУЛЫ!'!E1416*(100+Расчет!$M$28)/100,'ФОРМУЛЫ!'!E1416*(100+Расчет!M1430)/100)</f>
        <v>0</v>
      </c>
      <c r="H1416" s="7">
        <f>IF(Расчет!M1430="",ROUND(Расчет!K1430*(1+Расчет!$M$28/100),0),ROUND(Расчет!K1430*(1+Расчет!M1430/100),0))</f>
        <v>0</v>
      </c>
      <c r="I1416" s="7">
        <f>IF(Расчет!M1430="",(Расчет!$M$28+100)/100,(Расчет!M1430+100)/100)</f>
        <v>1.2</v>
      </c>
      <c r="J1416" s="5">
        <f>IF(Расчет!P1430="",IF($O$16=0,'ФОРМУЛЫ!'!H1416,ROUND(Расчет!K1430*'ФОРМУЛЫ!'!I1416+L1416,0)),Расчет!P1430)</f>
        <v>0</v>
      </c>
      <c r="K1416" s="5">
        <f>J1416*Расчет!E1430</f>
        <v>0</v>
      </c>
      <c r="L1416" s="3">
        <f>IF($O$16=0,0,$M$16*(Расчет!K1430/$O$16))</f>
        <v>0</v>
      </c>
      <c r="O1416" s="3">
        <f>IF(Расчет!P1430=0,Расчет!L1430,0)</f>
        <v>0</v>
      </c>
      <c r="P1416" s="12">
        <f t="shared" si="170"/>
        <v>0</v>
      </c>
      <c r="Q1416" s="3">
        <f>IF(Расчет!H1430='ФОРМУЛЫ!'!$B$5,'ФОРМУЛЫ!'!A1416,0)</f>
        <v>0</v>
      </c>
      <c r="R1416" s="3">
        <f>IF(Расчет!H1430='ФОРМУЛЫ!'!$B$4,'ФОРМУЛЫ!'!A1416,0)</f>
        <v>0</v>
      </c>
      <c r="S1416" s="3">
        <f>IF(Расчет!H1430='ФОРМУЛЫ!'!$B$6,'ФОРМУЛЫ!'!A1416,0)</f>
        <v>0</v>
      </c>
      <c r="T1416" s="5">
        <f>ROUND((IF(Расчет!R1430='ФОРМУЛЫ!'!$E$3,(A1416-A1416/1.18),IF(Расчет!R1430='ФОРМУЛЫ!'!$E$4,0,IF(Расчет!R1430='ФОРМУЛЫ!'!$E$5,(A1416-A1416/1.1),X))))*Расчет!E1430,2)</f>
        <v>0</v>
      </c>
      <c r="U1416" s="3">
        <f>ROUND((IF(Расчет!R1430='ФОРМУЛЫ!'!$E$3,(J1416-J1416/1.18),IF(Расчет!R1430='ФОРМУЛЫ!'!$E$4,0,IF(Расчет!R1430='ФОРМУЛЫ!'!$E$5,(J1416-J1416/1.1),X))))*Расчет!E1430,2)</f>
        <v>0</v>
      </c>
      <c r="V1416" s="3">
        <f>ROUND((J1416-J1416/1.18)*Расчет!E1430,2)</f>
        <v>0</v>
      </c>
      <c r="W1416" s="3">
        <f>ROUND(A1416*Расчет!E1430*0.21/365,2)</f>
        <v>0</v>
      </c>
      <c r="X1416" s="3">
        <f t="shared" si="171"/>
        <v>0</v>
      </c>
      <c r="Y1416" s="3">
        <f>IF(($Q$2-Расчет!X1430)&gt;0,($Q$2-Расчет!X1430),0)</f>
        <v>0</v>
      </c>
      <c r="Z1416" s="3">
        <f t="shared" si="172"/>
        <v>0</v>
      </c>
      <c r="AA1416" s="3">
        <f>IF(IF(Y1416&gt;0,$Q$3-$Q$2,$Q$3-Расчет!X1430)&gt;0,IF(Y1416&gt;0,$Q$3-$Q$2,$Q$3-Расчет!X1430),0)</f>
        <v>0</v>
      </c>
      <c r="AB1416" s="3">
        <f t="shared" si="173"/>
        <v>0</v>
      </c>
      <c r="AC1416" s="3">
        <f>IF(IF(AA1416&gt;0,$Q$4-$Q$3,$Q$4-Расчет!X1430)&gt;0,IF(AA1416&gt;0,$Q$4-$Q$3,$Q$4-Расчет!X1430),0)</f>
        <v>0</v>
      </c>
      <c r="AD1416" s="3">
        <f t="shared" si="174"/>
        <v>0</v>
      </c>
      <c r="AE1416" s="3">
        <f>IF(IF(AC1416&gt;0,$Q$5-$Q$4,$Q$5-Расчет!X1430)&gt;0,IF(AC1416&gt;0,$Q$5-$Q$4,$Q$5-Расчет!X1430),0)</f>
        <v>0</v>
      </c>
      <c r="AF1416" s="3">
        <f t="shared" si="175"/>
        <v>0</v>
      </c>
      <c r="AG1416" s="3">
        <f>IF(IF(AE1416&gt;0,$Q$6-$Q$5,$Q$6-Расчет!X1430)&gt;0,IF(AE1416&gt;0,$Q$6-$Q$5,$Q$6-Расчет!X1430),0)</f>
        <v>0</v>
      </c>
      <c r="AH1416" s="3">
        <f t="shared" si="176"/>
        <v>0</v>
      </c>
    </row>
    <row r="1417" spans="1:34" x14ac:dyDescent="0.25">
      <c r="A1417" s="3">
        <f>IF(Расчет!H1431='ФОРМУЛЫ!'!$B$4,Расчет!G1431*Расчет!$N$28,IF(Расчет!H1431='ФОРМУЛЫ!'!$B$5,Расчет!G1431,IF(Расчет!H1431='ФОРМУЛЫ!'!$B$6,Расчет!G1431*Расчет!$O$28,0)))</f>
        <v>0</v>
      </c>
      <c r="B1417" s="3">
        <f>A1417*Расчет!E1431</f>
        <v>0</v>
      </c>
      <c r="C1417" s="3">
        <f>IF(Расчет!J1431='ФОРМУЛЫ!'!$B$3,Расчет!G1431*Расчет!I1431/100,IF(Расчет!J1431='ФОРМУЛЫ!'!$B$4,Расчет!I1431*Расчет!$N$28,IF(Расчет!J1431='ФОРМУЛЫ!'!$B$5,Расчет!I1431,IF(Расчет!J1431='ФОРМУЛЫ!'!$B$6,Расчет!I1431*Расчет!$O$28,0))))</f>
        <v>0</v>
      </c>
      <c r="D1417" s="3">
        <f>C1417*Расчет!E1431</f>
        <v>0</v>
      </c>
      <c r="E1417" s="3">
        <f t="shared" si="169"/>
        <v>0</v>
      </c>
      <c r="F1417" s="3">
        <f>E1417*Расчет!E1431</f>
        <v>0</v>
      </c>
      <c r="G1417" s="3">
        <f>IF(Расчет!M1431="",'ФОРМУЛЫ!'!E1417*(100+Расчет!$M$28)/100,'ФОРМУЛЫ!'!E1417*(100+Расчет!M1431)/100)</f>
        <v>0</v>
      </c>
      <c r="H1417" s="7">
        <f>IF(Расчет!M1431="",ROUND(Расчет!K1431*(1+Расчет!$M$28/100),0),ROUND(Расчет!K1431*(1+Расчет!M1431/100),0))</f>
        <v>0</v>
      </c>
      <c r="I1417" s="7">
        <f>IF(Расчет!M1431="",(Расчет!$M$28+100)/100,(Расчет!M1431+100)/100)</f>
        <v>1.2</v>
      </c>
      <c r="J1417" s="5">
        <f>IF(Расчет!P1431="",IF($O$16=0,'ФОРМУЛЫ!'!H1417,ROUND(Расчет!K1431*'ФОРМУЛЫ!'!I1417+L1417,0)),Расчет!P1431)</f>
        <v>0</v>
      </c>
      <c r="K1417" s="5">
        <f>J1417*Расчет!E1431</f>
        <v>0</v>
      </c>
      <c r="L1417" s="3">
        <f>IF($O$16=0,0,$M$16*(Расчет!K1431/$O$16))</f>
        <v>0</v>
      </c>
      <c r="O1417" s="3">
        <f>IF(Расчет!P1431=0,Расчет!L1431,0)</f>
        <v>0</v>
      </c>
      <c r="P1417" s="12">
        <f t="shared" si="170"/>
        <v>0</v>
      </c>
      <c r="Q1417" s="3">
        <f>IF(Расчет!H1431='ФОРМУЛЫ!'!$B$5,'ФОРМУЛЫ!'!A1417,0)</f>
        <v>0</v>
      </c>
      <c r="R1417" s="3">
        <f>IF(Расчет!H1431='ФОРМУЛЫ!'!$B$4,'ФОРМУЛЫ!'!A1417,0)</f>
        <v>0</v>
      </c>
      <c r="S1417" s="3">
        <f>IF(Расчет!H1431='ФОРМУЛЫ!'!$B$6,'ФОРМУЛЫ!'!A1417,0)</f>
        <v>0</v>
      </c>
      <c r="T1417" s="5">
        <f>ROUND((IF(Расчет!R1431='ФОРМУЛЫ!'!$E$3,(A1417-A1417/1.18),IF(Расчет!R1431='ФОРМУЛЫ!'!$E$4,0,IF(Расчет!R1431='ФОРМУЛЫ!'!$E$5,(A1417-A1417/1.1),X))))*Расчет!E1431,2)</f>
        <v>0</v>
      </c>
      <c r="U1417" s="3">
        <f>ROUND((IF(Расчет!R1431='ФОРМУЛЫ!'!$E$3,(J1417-J1417/1.18),IF(Расчет!R1431='ФОРМУЛЫ!'!$E$4,0,IF(Расчет!R1431='ФОРМУЛЫ!'!$E$5,(J1417-J1417/1.1),X))))*Расчет!E1431,2)</f>
        <v>0</v>
      </c>
      <c r="V1417" s="3">
        <f>ROUND((J1417-J1417/1.18)*Расчет!E1431,2)</f>
        <v>0</v>
      </c>
      <c r="W1417" s="3">
        <f>ROUND(A1417*Расчет!E1431*0.21/365,2)</f>
        <v>0</v>
      </c>
      <c r="X1417" s="3">
        <f t="shared" si="171"/>
        <v>0</v>
      </c>
      <c r="Y1417" s="3">
        <f>IF(($Q$2-Расчет!X1431)&gt;0,($Q$2-Расчет!X1431),0)</f>
        <v>0</v>
      </c>
      <c r="Z1417" s="3">
        <f t="shared" si="172"/>
        <v>0</v>
      </c>
      <c r="AA1417" s="3">
        <f>IF(IF(Y1417&gt;0,$Q$3-$Q$2,$Q$3-Расчет!X1431)&gt;0,IF(Y1417&gt;0,$Q$3-$Q$2,$Q$3-Расчет!X1431),0)</f>
        <v>0</v>
      </c>
      <c r="AB1417" s="3">
        <f t="shared" si="173"/>
        <v>0</v>
      </c>
      <c r="AC1417" s="3">
        <f>IF(IF(AA1417&gt;0,$Q$4-$Q$3,$Q$4-Расчет!X1431)&gt;0,IF(AA1417&gt;0,$Q$4-$Q$3,$Q$4-Расчет!X1431),0)</f>
        <v>0</v>
      </c>
      <c r="AD1417" s="3">
        <f t="shared" si="174"/>
        <v>0</v>
      </c>
      <c r="AE1417" s="3">
        <f>IF(IF(AC1417&gt;0,$Q$5-$Q$4,$Q$5-Расчет!X1431)&gt;0,IF(AC1417&gt;0,$Q$5-$Q$4,$Q$5-Расчет!X1431),0)</f>
        <v>0</v>
      </c>
      <c r="AF1417" s="3">
        <f t="shared" si="175"/>
        <v>0</v>
      </c>
      <c r="AG1417" s="3">
        <f>IF(IF(AE1417&gt;0,$Q$6-$Q$5,$Q$6-Расчет!X1431)&gt;0,IF(AE1417&gt;0,$Q$6-$Q$5,$Q$6-Расчет!X1431),0)</f>
        <v>0</v>
      </c>
      <c r="AH1417" s="3">
        <f t="shared" si="176"/>
        <v>0</v>
      </c>
    </row>
    <row r="1418" spans="1:34" x14ac:dyDescent="0.25">
      <c r="A1418" s="3">
        <f>IF(Расчет!H1432='ФОРМУЛЫ!'!$B$4,Расчет!G1432*Расчет!$N$28,IF(Расчет!H1432='ФОРМУЛЫ!'!$B$5,Расчет!G1432,IF(Расчет!H1432='ФОРМУЛЫ!'!$B$6,Расчет!G1432*Расчет!$O$28,0)))</f>
        <v>0</v>
      </c>
      <c r="B1418" s="3">
        <f>A1418*Расчет!E1432</f>
        <v>0</v>
      </c>
      <c r="C1418" s="3">
        <f>IF(Расчет!J1432='ФОРМУЛЫ!'!$B$3,Расчет!G1432*Расчет!I1432/100,IF(Расчет!J1432='ФОРМУЛЫ!'!$B$4,Расчет!I1432*Расчет!$N$28,IF(Расчет!J1432='ФОРМУЛЫ!'!$B$5,Расчет!I1432,IF(Расчет!J1432='ФОРМУЛЫ!'!$B$6,Расчет!I1432*Расчет!$O$28,0))))</f>
        <v>0</v>
      </c>
      <c r="D1418" s="3">
        <f>C1418*Расчет!E1432</f>
        <v>0</v>
      </c>
      <c r="E1418" s="3">
        <f t="shared" si="169"/>
        <v>0</v>
      </c>
      <c r="F1418" s="3">
        <f>E1418*Расчет!E1432</f>
        <v>0</v>
      </c>
      <c r="G1418" s="3">
        <f>IF(Расчет!M1432="",'ФОРМУЛЫ!'!E1418*(100+Расчет!$M$28)/100,'ФОРМУЛЫ!'!E1418*(100+Расчет!M1432)/100)</f>
        <v>0</v>
      </c>
      <c r="H1418" s="7">
        <f>IF(Расчет!M1432="",ROUND(Расчет!K1432*(1+Расчет!$M$28/100),0),ROUND(Расчет!K1432*(1+Расчет!M1432/100),0))</f>
        <v>0</v>
      </c>
      <c r="I1418" s="7">
        <f>IF(Расчет!M1432="",(Расчет!$M$28+100)/100,(Расчет!M1432+100)/100)</f>
        <v>1.2</v>
      </c>
      <c r="J1418" s="5">
        <f>IF(Расчет!P1432="",IF($O$16=0,'ФОРМУЛЫ!'!H1418,ROUND(Расчет!K1432*'ФОРМУЛЫ!'!I1418+L1418,0)),Расчет!P1432)</f>
        <v>0</v>
      </c>
      <c r="K1418" s="5">
        <f>J1418*Расчет!E1432</f>
        <v>0</v>
      </c>
      <c r="L1418" s="3">
        <f>IF($O$16=0,0,$M$16*(Расчет!K1432/$O$16))</f>
        <v>0</v>
      </c>
      <c r="O1418" s="3">
        <f>IF(Расчет!P1432=0,Расчет!L1432,0)</f>
        <v>0</v>
      </c>
      <c r="P1418" s="12">
        <f t="shared" si="170"/>
        <v>0</v>
      </c>
      <c r="Q1418" s="3">
        <f>IF(Расчет!H1432='ФОРМУЛЫ!'!$B$5,'ФОРМУЛЫ!'!A1418,0)</f>
        <v>0</v>
      </c>
      <c r="R1418" s="3">
        <f>IF(Расчет!H1432='ФОРМУЛЫ!'!$B$4,'ФОРМУЛЫ!'!A1418,0)</f>
        <v>0</v>
      </c>
      <c r="S1418" s="3">
        <f>IF(Расчет!H1432='ФОРМУЛЫ!'!$B$6,'ФОРМУЛЫ!'!A1418,0)</f>
        <v>0</v>
      </c>
      <c r="T1418" s="5">
        <f>ROUND((IF(Расчет!R1432='ФОРМУЛЫ!'!$E$3,(A1418-A1418/1.18),IF(Расчет!R1432='ФОРМУЛЫ!'!$E$4,0,IF(Расчет!R1432='ФОРМУЛЫ!'!$E$5,(A1418-A1418/1.1),X))))*Расчет!E1432,2)</f>
        <v>0</v>
      </c>
      <c r="U1418" s="3">
        <f>ROUND((IF(Расчет!R1432='ФОРМУЛЫ!'!$E$3,(J1418-J1418/1.18),IF(Расчет!R1432='ФОРМУЛЫ!'!$E$4,0,IF(Расчет!R1432='ФОРМУЛЫ!'!$E$5,(J1418-J1418/1.1),X))))*Расчет!E1432,2)</f>
        <v>0</v>
      </c>
      <c r="V1418" s="3">
        <f>ROUND((J1418-J1418/1.18)*Расчет!E1432,2)</f>
        <v>0</v>
      </c>
      <c r="W1418" s="3">
        <f>ROUND(A1418*Расчет!E1432*0.21/365,2)</f>
        <v>0</v>
      </c>
      <c r="X1418" s="3">
        <f t="shared" si="171"/>
        <v>0</v>
      </c>
      <c r="Y1418" s="3">
        <f>IF(($Q$2-Расчет!X1432)&gt;0,($Q$2-Расчет!X1432),0)</f>
        <v>0</v>
      </c>
      <c r="Z1418" s="3">
        <f t="shared" si="172"/>
        <v>0</v>
      </c>
      <c r="AA1418" s="3">
        <f>IF(IF(Y1418&gt;0,$Q$3-$Q$2,$Q$3-Расчет!X1432)&gt;0,IF(Y1418&gt;0,$Q$3-$Q$2,$Q$3-Расчет!X1432),0)</f>
        <v>0</v>
      </c>
      <c r="AB1418" s="3">
        <f t="shared" si="173"/>
        <v>0</v>
      </c>
      <c r="AC1418" s="3">
        <f>IF(IF(AA1418&gt;0,$Q$4-$Q$3,$Q$4-Расчет!X1432)&gt;0,IF(AA1418&gt;0,$Q$4-$Q$3,$Q$4-Расчет!X1432),0)</f>
        <v>0</v>
      </c>
      <c r="AD1418" s="3">
        <f t="shared" si="174"/>
        <v>0</v>
      </c>
      <c r="AE1418" s="3">
        <f>IF(IF(AC1418&gt;0,$Q$5-$Q$4,$Q$5-Расчет!X1432)&gt;0,IF(AC1418&gt;0,$Q$5-$Q$4,$Q$5-Расчет!X1432),0)</f>
        <v>0</v>
      </c>
      <c r="AF1418" s="3">
        <f t="shared" si="175"/>
        <v>0</v>
      </c>
      <c r="AG1418" s="3">
        <f>IF(IF(AE1418&gt;0,$Q$6-$Q$5,$Q$6-Расчет!X1432)&gt;0,IF(AE1418&gt;0,$Q$6-$Q$5,$Q$6-Расчет!X1432),0)</f>
        <v>0</v>
      </c>
      <c r="AH1418" s="3">
        <f t="shared" si="176"/>
        <v>0</v>
      </c>
    </row>
    <row r="1419" spans="1:34" x14ac:dyDescent="0.25">
      <c r="A1419" s="3">
        <f>IF(Расчет!H1433='ФОРМУЛЫ!'!$B$4,Расчет!G1433*Расчет!$N$28,IF(Расчет!H1433='ФОРМУЛЫ!'!$B$5,Расчет!G1433,IF(Расчет!H1433='ФОРМУЛЫ!'!$B$6,Расчет!G1433*Расчет!$O$28,0)))</f>
        <v>0</v>
      </c>
      <c r="B1419" s="3">
        <f>A1419*Расчет!E1433</f>
        <v>0</v>
      </c>
      <c r="C1419" s="3">
        <f>IF(Расчет!J1433='ФОРМУЛЫ!'!$B$3,Расчет!G1433*Расчет!I1433/100,IF(Расчет!J1433='ФОРМУЛЫ!'!$B$4,Расчет!I1433*Расчет!$N$28,IF(Расчет!J1433='ФОРМУЛЫ!'!$B$5,Расчет!I1433,IF(Расчет!J1433='ФОРМУЛЫ!'!$B$6,Расчет!I1433*Расчет!$O$28,0))))</f>
        <v>0</v>
      </c>
      <c r="D1419" s="3">
        <f>C1419*Расчет!E1433</f>
        <v>0</v>
      </c>
      <c r="E1419" s="3">
        <f t="shared" si="169"/>
        <v>0</v>
      </c>
      <c r="F1419" s="3">
        <f>E1419*Расчет!E1433</f>
        <v>0</v>
      </c>
      <c r="G1419" s="3">
        <f>IF(Расчет!M1433="",'ФОРМУЛЫ!'!E1419*(100+Расчет!$M$28)/100,'ФОРМУЛЫ!'!E1419*(100+Расчет!M1433)/100)</f>
        <v>0</v>
      </c>
      <c r="H1419" s="7">
        <f>IF(Расчет!M1433="",ROUND(Расчет!K1433*(1+Расчет!$M$28/100),0),ROUND(Расчет!K1433*(1+Расчет!M1433/100),0))</f>
        <v>0</v>
      </c>
      <c r="I1419" s="7">
        <f>IF(Расчет!M1433="",(Расчет!$M$28+100)/100,(Расчет!M1433+100)/100)</f>
        <v>1.2</v>
      </c>
      <c r="J1419" s="5">
        <f>IF(Расчет!P1433="",IF($O$16=0,'ФОРМУЛЫ!'!H1419,ROUND(Расчет!K1433*'ФОРМУЛЫ!'!I1419+L1419,0)),Расчет!P1433)</f>
        <v>0</v>
      </c>
      <c r="K1419" s="5">
        <f>J1419*Расчет!E1433</f>
        <v>0</v>
      </c>
      <c r="L1419" s="3">
        <f>IF($O$16=0,0,$M$16*(Расчет!K1433/$O$16))</f>
        <v>0</v>
      </c>
      <c r="O1419" s="3">
        <f>IF(Расчет!P1433=0,Расчет!L1433,0)</f>
        <v>0</v>
      </c>
      <c r="P1419" s="12">
        <f t="shared" si="170"/>
        <v>0</v>
      </c>
      <c r="Q1419" s="3">
        <f>IF(Расчет!H1433='ФОРМУЛЫ!'!$B$5,'ФОРМУЛЫ!'!A1419,0)</f>
        <v>0</v>
      </c>
      <c r="R1419" s="3">
        <f>IF(Расчет!H1433='ФОРМУЛЫ!'!$B$4,'ФОРМУЛЫ!'!A1419,0)</f>
        <v>0</v>
      </c>
      <c r="S1419" s="3">
        <f>IF(Расчет!H1433='ФОРМУЛЫ!'!$B$6,'ФОРМУЛЫ!'!A1419,0)</f>
        <v>0</v>
      </c>
      <c r="T1419" s="5">
        <f>ROUND((IF(Расчет!R1433='ФОРМУЛЫ!'!$E$3,(A1419-A1419/1.18),IF(Расчет!R1433='ФОРМУЛЫ!'!$E$4,0,IF(Расчет!R1433='ФОРМУЛЫ!'!$E$5,(A1419-A1419/1.1),X))))*Расчет!E1433,2)</f>
        <v>0</v>
      </c>
      <c r="U1419" s="3">
        <f>ROUND((IF(Расчет!R1433='ФОРМУЛЫ!'!$E$3,(J1419-J1419/1.18),IF(Расчет!R1433='ФОРМУЛЫ!'!$E$4,0,IF(Расчет!R1433='ФОРМУЛЫ!'!$E$5,(J1419-J1419/1.1),X))))*Расчет!E1433,2)</f>
        <v>0</v>
      </c>
      <c r="V1419" s="3">
        <f>ROUND((J1419-J1419/1.18)*Расчет!E1433,2)</f>
        <v>0</v>
      </c>
      <c r="W1419" s="3">
        <f>ROUND(A1419*Расчет!E1433*0.21/365,2)</f>
        <v>0</v>
      </c>
      <c r="X1419" s="3">
        <f t="shared" si="171"/>
        <v>0</v>
      </c>
      <c r="Y1419" s="3">
        <f>IF(($Q$2-Расчет!X1433)&gt;0,($Q$2-Расчет!X1433),0)</f>
        <v>0</v>
      </c>
      <c r="Z1419" s="3">
        <f t="shared" si="172"/>
        <v>0</v>
      </c>
      <c r="AA1419" s="3">
        <f>IF(IF(Y1419&gt;0,$Q$3-$Q$2,$Q$3-Расчет!X1433)&gt;0,IF(Y1419&gt;0,$Q$3-$Q$2,$Q$3-Расчет!X1433),0)</f>
        <v>0</v>
      </c>
      <c r="AB1419" s="3">
        <f t="shared" si="173"/>
        <v>0</v>
      </c>
      <c r="AC1419" s="3">
        <f>IF(IF(AA1419&gt;0,$Q$4-$Q$3,$Q$4-Расчет!X1433)&gt;0,IF(AA1419&gt;0,$Q$4-$Q$3,$Q$4-Расчет!X1433),0)</f>
        <v>0</v>
      </c>
      <c r="AD1419" s="3">
        <f t="shared" si="174"/>
        <v>0</v>
      </c>
      <c r="AE1419" s="3">
        <f>IF(IF(AC1419&gt;0,$Q$5-$Q$4,$Q$5-Расчет!X1433)&gt;0,IF(AC1419&gt;0,$Q$5-$Q$4,$Q$5-Расчет!X1433),0)</f>
        <v>0</v>
      </c>
      <c r="AF1419" s="3">
        <f t="shared" si="175"/>
        <v>0</v>
      </c>
      <c r="AG1419" s="3">
        <f>IF(IF(AE1419&gt;0,$Q$6-$Q$5,$Q$6-Расчет!X1433)&gt;0,IF(AE1419&gt;0,$Q$6-$Q$5,$Q$6-Расчет!X1433),0)</f>
        <v>0</v>
      </c>
      <c r="AH1419" s="3">
        <f t="shared" si="176"/>
        <v>0</v>
      </c>
    </row>
    <row r="1420" spans="1:34" x14ac:dyDescent="0.25">
      <c r="A1420" s="3">
        <f>IF(Расчет!H1434='ФОРМУЛЫ!'!$B$4,Расчет!G1434*Расчет!$N$28,IF(Расчет!H1434='ФОРМУЛЫ!'!$B$5,Расчет!G1434,IF(Расчет!H1434='ФОРМУЛЫ!'!$B$6,Расчет!G1434*Расчет!$O$28,0)))</f>
        <v>0</v>
      </c>
      <c r="B1420" s="3">
        <f>A1420*Расчет!E1434</f>
        <v>0</v>
      </c>
      <c r="C1420" s="3">
        <f>IF(Расчет!J1434='ФОРМУЛЫ!'!$B$3,Расчет!G1434*Расчет!I1434/100,IF(Расчет!J1434='ФОРМУЛЫ!'!$B$4,Расчет!I1434*Расчет!$N$28,IF(Расчет!J1434='ФОРМУЛЫ!'!$B$5,Расчет!I1434,IF(Расчет!J1434='ФОРМУЛЫ!'!$B$6,Расчет!I1434*Расчет!$O$28,0))))</f>
        <v>0</v>
      </c>
      <c r="D1420" s="3">
        <f>C1420*Расчет!E1434</f>
        <v>0</v>
      </c>
      <c r="E1420" s="3">
        <f t="shared" si="169"/>
        <v>0</v>
      </c>
      <c r="F1420" s="3">
        <f>E1420*Расчет!E1434</f>
        <v>0</v>
      </c>
      <c r="G1420" s="3">
        <f>IF(Расчет!M1434="",'ФОРМУЛЫ!'!E1420*(100+Расчет!$M$28)/100,'ФОРМУЛЫ!'!E1420*(100+Расчет!M1434)/100)</f>
        <v>0</v>
      </c>
      <c r="H1420" s="7">
        <f>IF(Расчет!M1434="",ROUND(Расчет!K1434*(1+Расчет!$M$28/100),0),ROUND(Расчет!K1434*(1+Расчет!M1434/100),0))</f>
        <v>0</v>
      </c>
      <c r="I1420" s="7">
        <f>IF(Расчет!M1434="",(Расчет!$M$28+100)/100,(Расчет!M1434+100)/100)</f>
        <v>1.2</v>
      </c>
      <c r="J1420" s="5">
        <f>IF(Расчет!P1434="",IF($O$16=0,'ФОРМУЛЫ!'!H1420,ROUND(Расчет!K1434*'ФОРМУЛЫ!'!I1420+L1420,0)),Расчет!P1434)</f>
        <v>0</v>
      </c>
      <c r="K1420" s="5">
        <f>J1420*Расчет!E1434</f>
        <v>0</v>
      </c>
      <c r="L1420" s="3">
        <f>IF($O$16=0,0,$M$16*(Расчет!K1434/$O$16))</f>
        <v>0</v>
      </c>
      <c r="O1420" s="3">
        <f>IF(Расчет!P1434=0,Расчет!L1434,0)</f>
        <v>0</v>
      </c>
      <c r="P1420" s="12">
        <f t="shared" si="170"/>
        <v>0</v>
      </c>
      <c r="Q1420" s="3">
        <f>IF(Расчет!H1434='ФОРМУЛЫ!'!$B$5,'ФОРМУЛЫ!'!A1420,0)</f>
        <v>0</v>
      </c>
      <c r="R1420" s="3">
        <f>IF(Расчет!H1434='ФОРМУЛЫ!'!$B$4,'ФОРМУЛЫ!'!A1420,0)</f>
        <v>0</v>
      </c>
      <c r="S1420" s="3">
        <f>IF(Расчет!H1434='ФОРМУЛЫ!'!$B$6,'ФОРМУЛЫ!'!A1420,0)</f>
        <v>0</v>
      </c>
      <c r="T1420" s="5">
        <f>ROUND((IF(Расчет!R1434='ФОРМУЛЫ!'!$E$3,(A1420-A1420/1.18),IF(Расчет!R1434='ФОРМУЛЫ!'!$E$4,0,IF(Расчет!R1434='ФОРМУЛЫ!'!$E$5,(A1420-A1420/1.1),X))))*Расчет!E1434,2)</f>
        <v>0</v>
      </c>
      <c r="U1420" s="3">
        <f>ROUND((IF(Расчет!R1434='ФОРМУЛЫ!'!$E$3,(J1420-J1420/1.18),IF(Расчет!R1434='ФОРМУЛЫ!'!$E$4,0,IF(Расчет!R1434='ФОРМУЛЫ!'!$E$5,(J1420-J1420/1.1),X))))*Расчет!E1434,2)</f>
        <v>0</v>
      </c>
      <c r="V1420" s="3">
        <f>ROUND((J1420-J1420/1.18)*Расчет!E1434,2)</f>
        <v>0</v>
      </c>
      <c r="W1420" s="3">
        <f>ROUND(A1420*Расчет!E1434*0.21/365,2)</f>
        <v>0</v>
      </c>
      <c r="X1420" s="3">
        <f t="shared" si="171"/>
        <v>0</v>
      </c>
      <c r="Y1420" s="3">
        <f>IF(($Q$2-Расчет!X1434)&gt;0,($Q$2-Расчет!X1434),0)</f>
        <v>0</v>
      </c>
      <c r="Z1420" s="3">
        <f t="shared" si="172"/>
        <v>0</v>
      </c>
      <c r="AA1420" s="3">
        <f>IF(IF(Y1420&gt;0,$Q$3-$Q$2,$Q$3-Расчет!X1434)&gt;0,IF(Y1420&gt;0,$Q$3-$Q$2,$Q$3-Расчет!X1434),0)</f>
        <v>0</v>
      </c>
      <c r="AB1420" s="3">
        <f t="shared" si="173"/>
        <v>0</v>
      </c>
      <c r="AC1420" s="3">
        <f>IF(IF(AA1420&gt;0,$Q$4-$Q$3,$Q$4-Расчет!X1434)&gt;0,IF(AA1420&gt;0,$Q$4-$Q$3,$Q$4-Расчет!X1434),0)</f>
        <v>0</v>
      </c>
      <c r="AD1420" s="3">
        <f t="shared" si="174"/>
        <v>0</v>
      </c>
      <c r="AE1420" s="3">
        <f>IF(IF(AC1420&gt;0,$Q$5-$Q$4,$Q$5-Расчет!X1434)&gt;0,IF(AC1420&gt;0,$Q$5-$Q$4,$Q$5-Расчет!X1434),0)</f>
        <v>0</v>
      </c>
      <c r="AF1420" s="3">
        <f t="shared" si="175"/>
        <v>0</v>
      </c>
      <c r="AG1420" s="3">
        <f>IF(IF(AE1420&gt;0,$Q$6-$Q$5,$Q$6-Расчет!X1434)&gt;0,IF(AE1420&gt;0,$Q$6-$Q$5,$Q$6-Расчет!X1434),0)</f>
        <v>0</v>
      </c>
      <c r="AH1420" s="3">
        <f t="shared" si="176"/>
        <v>0</v>
      </c>
    </row>
    <row r="1421" spans="1:34" x14ac:dyDescent="0.25">
      <c r="A1421" s="3">
        <f>IF(Расчет!H1435='ФОРМУЛЫ!'!$B$4,Расчет!G1435*Расчет!$N$28,IF(Расчет!H1435='ФОРМУЛЫ!'!$B$5,Расчет!G1435,IF(Расчет!H1435='ФОРМУЛЫ!'!$B$6,Расчет!G1435*Расчет!$O$28,0)))</f>
        <v>0</v>
      </c>
      <c r="B1421" s="3">
        <f>A1421*Расчет!E1435</f>
        <v>0</v>
      </c>
      <c r="C1421" s="3">
        <f>IF(Расчет!J1435='ФОРМУЛЫ!'!$B$3,Расчет!G1435*Расчет!I1435/100,IF(Расчет!J1435='ФОРМУЛЫ!'!$B$4,Расчет!I1435*Расчет!$N$28,IF(Расчет!J1435='ФОРМУЛЫ!'!$B$5,Расчет!I1435,IF(Расчет!J1435='ФОРМУЛЫ!'!$B$6,Расчет!I1435*Расчет!$O$28,0))))</f>
        <v>0</v>
      </c>
      <c r="D1421" s="3">
        <f>C1421*Расчет!E1435</f>
        <v>0</v>
      </c>
      <c r="E1421" s="3">
        <f t="shared" si="169"/>
        <v>0</v>
      </c>
      <c r="F1421" s="3">
        <f>E1421*Расчет!E1435</f>
        <v>0</v>
      </c>
      <c r="G1421" s="3">
        <f>IF(Расчет!M1435="",'ФОРМУЛЫ!'!E1421*(100+Расчет!$M$28)/100,'ФОРМУЛЫ!'!E1421*(100+Расчет!M1435)/100)</f>
        <v>0</v>
      </c>
      <c r="H1421" s="7">
        <f>IF(Расчет!M1435="",ROUND(Расчет!K1435*(1+Расчет!$M$28/100),0),ROUND(Расчет!K1435*(1+Расчет!M1435/100),0))</f>
        <v>0</v>
      </c>
      <c r="I1421" s="7">
        <f>IF(Расчет!M1435="",(Расчет!$M$28+100)/100,(Расчет!M1435+100)/100)</f>
        <v>1.2</v>
      </c>
      <c r="J1421" s="5">
        <f>IF(Расчет!P1435="",IF($O$16=0,'ФОРМУЛЫ!'!H1421,ROUND(Расчет!K1435*'ФОРМУЛЫ!'!I1421+L1421,0)),Расчет!P1435)</f>
        <v>0</v>
      </c>
      <c r="K1421" s="5">
        <f>J1421*Расчет!E1435</f>
        <v>0</v>
      </c>
      <c r="L1421" s="3">
        <f>IF($O$16=0,0,$M$16*(Расчет!K1435/$O$16))</f>
        <v>0</v>
      </c>
      <c r="O1421" s="3">
        <f>IF(Расчет!P1435=0,Расчет!L1435,0)</f>
        <v>0</v>
      </c>
      <c r="P1421" s="12">
        <f t="shared" si="170"/>
        <v>0</v>
      </c>
      <c r="Q1421" s="3">
        <f>IF(Расчет!H1435='ФОРМУЛЫ!'!$B$5,'ФОРМУЛЫ!'!A1421,0)</f>
        <v>0</v>
      </c>
      <c r="R1421" s="3">
        <f>IF(Расчет!H1435='ФОРМУЛЫ!'!$B$4,'ФОРМУЛЫ!'!A1421,0)</f>
        <v>0</v>
      </c>
      <c r="S1421" s="3">
        <f>IF(Расчет!H1435='ФОРМУЛЫ!'!$B$6,'ФОРМУЛЫ!'!A1421,0)</f>
        <v>0</v>
      </c>
      <c r="T1421" s="5">
        <f>ROUND((IF(Расчет!R1435='ФОРМУЛЫ!'!$E$3,(A1421-A1421/1.18),IF(Расчет!R1435='ФОРМУЛЫ!'!$E$4,0,IF(Расчет!R1435='ФОРМУЛЫ!'!$E$5,(A1421-A1421/1.1),X))))*Расчет!E1435,2)</f>
        <v>0</v>
      </c>
      <c r="U1421" s="3">
        <f>ROUND((IF(Расчет!R1435='ФОРМУЛЫ!'!$E$3,(J1421-J1421/1.18),IF(Расчет!R1435='ФОРМУЛЫ!'!$E$4,0,IF(Расчет!R1435='ФОРМУЛЫ!'!$E$5,(J1421-J1421/1.1),X))))*Расчет!E1435,2)</f>
        <v>0</v>
      </c>
      <c r="V1421" s="3">
        <f>ROUND((J1421-J1421/1.18)*Расчет!E1435,2)</f>
        <v>0</v>
      </c>
      <c r="W1421" s="3">
        <f>ROUND(A1421*Расчет!E1435*0.21/365,2)</f>
        <v>0</v>
      </c>
      <c r="X1421" s="3">
        <f t="shared" si="171"/>
        <v>0</v>
      </c>
      <c r="Y1421" s="3">
        <f>IF(($Q$2-Расчет!X1435)&gt;0,($Q$2-Расчет!X1435),0)</f>
        <v>0</v>
      </c>
      <c r="Z1421" s="3">
        <f t="shared" si="172"/>
        <v>0</v>
      </c>
      <c r="AA1421" s="3">
        <f>IF(IF(Y1421&gt;0,$Q$3-$Q$2,$Q$3-Расчет!X1435)&gt;0,IF(Y1421&gt;0,$Q$3-$Q$2,$Q$3-Расчет!X1435),0)</f>
        <v>0</v>
      </c>
      <c r="AB1421" s="3">
        <f t="shared" si="173"/>
        <v>0</v>
      </c>
      <c r="AC1421" s="3">
        <f>IF(IF(AA1421&gt;0,$Q$4-$Q$3,$Q$4-Расчет!X1435)&gt;0,IF(AA1421&gt;0,$Q$4-$Q$3,$Q$4-Расчет!X1435),0)</f>
        <v>0</v>
      </c>
      <c r="AD1421" s="3">
        <f t="shared" si="174"/>
        <v>0</v>
      </c>
      <c r="AE1421" s="3">
        <f>IF(IF(AC1421&gt;0,$Q$5-$Q$4,$Q$5-Расчет!X1435)&gt;0,IF(AC1421&gt;0,$Q$5-$Q$4,$Q$5-Расчет!X1435),0)</f>
        <v>0</v>
      </c>
      <c r="AF1421" s="3">
        <f t="shared" si="175"/>
        <v>0</v>
      </c>
      <c r="AG1421" s="3">
        <f>IF(IF(AE1421&gt;0,$Q$6-$Q$5,$Q$6-Расчет!X1435)&gt;0,IF(AE1421&gt;0,$Q$6-$Q$5,$Q$6-Расчет!X1435),0)</f>
        <v>0</v>
      </c>
      <c r="AH1421" s="3">
        <f t="shared" si="176"/>
        <v>0</v>
      </c>
    </row>
    <row r="1422" spans="1:34" x14ac:dyDescent="0.25">
      <c r="A1422" s="3">
        <f>IF(Расчет!H1436='ФОРМУЛЫ!'!$B$4,Расчет!G1436*Расчет!$N$28,IF(Расчет!H1436='ФОРМУЛЫ!'!$B$5,Расчет!G1436,IF(Расчет!H1436='ФОРМУЛЫ!'!$B$6,Расчет!G1436*Расчет!$O$28,0)))</f>
        <v>0</v>
      </c>
      <c r="B1422" s="3">
        <f>A1422*Расчет!E1436</f>
        <v>0</v>
      </c>
      <c r="C1422" s="3">
        <f>IF(Расчет!J1436='ФОРМУЛЫ!'!$B$3,Расчет!G1436*Расчет!I1436/100,IF(Расчет!J1436='ФОРМУЛЫ!'!$B$4,Расчет!I1436*Расчет!$N$28,IF(Расчет!J1436='ФОРМУЛЫ!'!$B$5,Расчет!I1436,IF(Расчет!J1436='ФОРМУЛЫ!'!$B$6,Расчет!I1436*Расчет!$O$28,0))))</f>
        <v>0</v>
      </c>
      <c r="D1422" s="3">
        <f>C1422*Расчет!E1436</f>
        <v>0</v>
      </c>
      <c r="E1422" s="3">
        <f t="shared" si="169"/>
        <v>0</v>
      </c>
      <c r="F1422" s="3">
        <f>E1422*Расчет!E1436</f>
        <v>0</v>
      </c>
      <c r="G1422" s="3">
        <f>IF(Расчет!M1436="",'ФОРМУЛЫ!'!E1422*(100+Расчет!$M$28)/100,'ФОРМУЛЫ!'!E1422*(100+Расчет!M1436)/100)</f>
        <v>0</v>
      </c>
      <c r="H1422" s="7">
        <f>IF(Расчет!M1436="",ROUND(Расчет!K1436*(1+Расчет!$M$28/100),0),ROUND(Расчет!K1436*(1+Расчет!M1436/100),0))</f>
        <v>0</v>
      </c>
      <c r="I1422" s="7">
        <f>IF(Расчет!M1436="",(Расчет!$M$28+100)/100,(Расчет!M1436+100)/100)</f>
        <v>1.2</v>
      </c>
      <c r="J1422" s="5">
        <f>IF(Расчет!P1436="",IF($O$16=0,'ФОРМУЛЫ!'!H1422,ROUND(Расчет!K1436*'ФОРМУЛЫ!'!I1422+L1422,0)),Расчет!P1436)</f>
        <v>0</v>
      </c>
      <c r="K1422" s="5">
        <f>J1422*Расчет!E1436</f>
        <v>0</v>
      </c>
      <c r="L1422" s="3">
        <f>IF($O$16=0,0,$M$16*(Расчет!K1436/$O$16))</f>
        <v>0</v>
      </c>
      <c r="O1422" s="3">
        <f>IF(Расчет!P1436=0,Расчет!L1436,0)</f>
        <v>0</v>
      </c>
      <c r="P1422" s="12">
        <f t="shared" si="170"/>
        <v>0</v>
      </c>
      <c r="Q1422" s="3">
        <f>IF(Расчет!H1436='ФОРМУЛЫ!'!$B$5,'ФОРМУЛЫ!'!A1422,0)</f>
        <v>0</v>
      </c>
      <c r="R1422" s="3">
        <f>IF(Расчет!H1436='ФОРМУЛЫ!'!$B$4,'ФОРМУЛЫ!'!A1422,0)</f>
        <v>0</v>
      </c>
      <c r="S1422" s="3">
        <f>IF(Расчет!H1436='ФОРМУЛЫ!'!$B$6,'ФОРМУЛЫ!'!A1422,0)</f>
        <v>0</v>
      </c>
      <c r="T1422" s="5">
        <f>ROUND((IF(Расчет!R1436='ФОРМУЛЫ!'!$E$3,(A1422-A1422/1.18),IF(Расчет!R1436='ФОРМУЛЫ!'!$E$4,0,IF(Расчет!R1436='ФОРМУЛЫ!'!$E$5,(A1422-A1422/1.1),X))))*Расчет!E1436,2)</f>
        <v>0</v>
      </c>
      <c r="U1422" s="3">
        <f>ROUND((IF(Расчет!R1436='ФОРМУЛЫ!'!$E$3,(J1422-J1422/1.18),IF(Расчет!R1436='ФОРМУЛЫ!'!$E$4,0,IF(Расчет!R1436='ФОРМУЛЫ!'!$E$5,(J1422-J1422/1.1),X))))*Расчет!E1436,2)</f>
        <v>0</v>
      </c>
      <c r="V1422" s="3">
        <f>ROUND((J1422-J1422/1.18)*Расчет!E1436,2)</f>
        <v>0</v>
      </c>
      <c r="W1422" s="3">
        <f>ROUND(A1422*Расчет!E1436*0.21/365,2)</f>
        <v>0</v>
      </c>
      <c r="X1422" s="3">
        <f t="shared" si="171"/>
        <v>0</v>
      </c>
      <c r="Y1422" s="3">
        <f>IF(($Q$2-Расчет!X1436)&gt;0,($Q$2-Расчет!X1436),0)</f>
        <v>0</v>
      </c>
      <c r="Z1422" s="3">
        <f t="shared" si="172"/>
        <v>0</v>
      </c>
      <c r="AA1422" s="3">
        <f>IF(IF(Y1422&gt;0,$Q$3-$Q$2,$Q$3-Расчет!X1436)&gt;0,IF(Y1422&gt;0,$Q$3-$Q$2,$Q$3-Расчет!X1436),0)</f>
        <v>0</v>
      </c>
      <c r="AB1422" s="3">
        <f t="shared" si="173"/>
        <v>0</v>
      </c>
      <c r="AC1422" s="3">
        <f>IF(IF(AA1422&gt;0,$Q$4-$Q$3,$Q$4-Расчет!X1436)&gt;0,IF(AA1422&gt;0,$Q$4-$Q$3,$Q$4-Расчет!X1436),0)</f>
        <v>0</v>
      </c>
      <c r="AD1422" s="3">
        <f t="shared" si="174"/>
        <v>0</v>
      </c>
      <c r="AE1422" s="3">
        <f>IF(IF(AC1422&gt;0,$Q$5-$Q$4,$Q$5-Расчет!X1436)&gt;0,IF(AC1422&gt;0,$Q$5-$Q$4,$Q$5-Расчет!X1436),0)</f>
        <v>0</v>
      </c>
      <c r="AF1422" s="3">
        <f t="shared" si="175"/>
        <v>0</v>
      </c>
      <c r="AG1422" s="3">
        <f>IF(IF(AE1422&gt;0,$Q$6-$Q$5,$Q$6-Расчет!X1436)&gt;0,IF(AE1422&gt;0,$Q$6-$Q$5,$Q$6-Расчет!X1436),0)</f>
        <v>0</v>
      </c>
      <c r="AH1422" s="3">
        <f t="shared" si="176"/>
        <v>0</v>
      </c>
    </row>
    <row r="1423" spans="1:34" x14ac:dyDescent="0.25">
      <c r="A1423" s="3">
        <f>IF(Расчет!H1437='ФОРМУЛЫ!'!$B$4,Расчет!G1437*Расчет!$N$28,IF(Расчет!H1437='ФОРМУЛЫ!'!$B$5,Расчет!G1437,IF(Расчет!H1437='ФОРМУЛЫ!'!$B$6,Расчет!G1437*Расчет!$O$28,0)))</f>
        <v>0</v>
      </c>
      <c r="B1423" s="3">
        <f>A1423*Расчет!E1437</f>
        <v>0</v>
      </c>
      <c r="C1423" s="3">
        <f>IF(Расчет!J1437='ФОРМУЛЫ!'!$B$3,Расчет!G1437*Расчет!I1437/100,IF(Расчет!J1437='ФОРМУЛЫ!'!$B$4,Расчет!I1437*Расчет!$N$28,IF(Расчет!J1437='ФОРМУЛЫ!'!$B$5,Расчет!I1437,IF(Расчет!J1437='ФОРМУЛЫ!'!$B$6,Расчет!I1437*Расчет!$O$28,0))))</f>
        <v>0</v>
      </c>
      <c r="D1423" s="3">
        <f>C1423*Расчет!E1437</f>
        <v>0</v>
      </c>
      <c r="E1423" s="3">
        <f t="shared" si="169"/>
        <v>0</v>
      </c>
      <c r="F1423" s="3">
        <f>E1423*Расчет!E1437</f>
        <v>0</v>
      </c>
      <c r="G1423" s="3">
        <f>IF(Расчет!M1437="",'ФОРМУЛЫ!'!E1423*(100+Расчет!$M$28)/100,'ФОРМУЛЫ!'!E1423*(100+Расчет!M1437)/100)</f>
        <v>0</v>
      </c>
      <c r="H1423" s="7">
        <f>IF(Расчет!M1437="",ROUND(Расчет!K1437*(1+Расчет!$M$28/100),0),ROUND(Расчет!K1437*(1+Расчет!M1437/100),0))</f>
        <v>0</v>
      </c>
      <c r="I1423" s="7">
        <f>IF(Расчет!M1437="",(Расчет!$M$28+100)/100,(Расчет!M1437+100)/100)</f>
        <v>1.2</v>
      </c>
      <c r="J1423" s="5">
        <f>IF(Расчет!P1437="",IF($O$16=0,'ФОРМУЛЫ!'!H1423,ROUND(Расчет!K1437*'ФОРМУЛЫ!'!I1423+L1423,0)),Расчет!P1437)</f>
        <v>0</v>
      </c>
      <c r="K1423" s="5">
        <f>J1423*Расчет!E1437</f>
        <v>0</v>
      </c>
      <c r="L1423" s="3">
        <f>IF($O$16=0,0,$M$16*(Расчет!K1437/$O$16))</f>
        <v>0</v>
      </c>
      <c r="O1423" s="3">
        <f>IF(Расчет!P1437=0,Расчет!L1437,0)</f>
        <v>0</v>
      </c>
      <c r="P1423" s="12">
        <f t="shared" si="170"/>
        <v>0</v>
      </c>
      <c r="Q1423" s="3">
        <f>IF(Расчет!H1437='ФОРМУЛЫ!'!$B$5,'ФОРМУЛЫ!'!A1423,0)</f>
        <v>0</v>
      </c>
      <c r="R1423" s="3">
        <f>IF(Расчет!H1437='ФОРМУЛЫ!'!$B$4,'ФОРМУЛЫ!'!A1423,0)</f>
        <v>0</v>
      </c>
      <c r="S1423" s="3">
        <f>IF(Расчет!H1437='ФОРМУЛЫ!'!$B$6,'ФОРМУЛЫ!'!A1423,0)</f>
        <v>0</v>
      </c>
      <c r="T1423" s="5">
        <f>ROUND((IF(Расчет!R1437='ФОРМУЛЫ!'!$E$3,(A1423-A1423/1.18),IF(Расчет!R1437='ФОРМУЛЫ!'!$E$4,0,IF(Расчет!R1437='ФОРМУЛЫ!'!$E$5,(A1423-A1423/1.1),X))))*Расчет!E1437,2)</f>
        <v>0</v>
      </c>
      <c r="U1423" s="3">
        <f>ROUND((IF(Расчет!R1437='ФОРМУЛЫ!'!$E$3,(J1423-J1423/1.18),IF(Расчет!R1437='ФОРМУЛЫ!'!$E$4,0,IF(Расчет!R1437='ФОРМУЛЫ!'!$E$5,(J1423-J1423/1.1),X))))*Расчет!E1437,2)</f>
        <v>0</v>
      </c>
      <c r="V1423" s="3">
        <f>ROUND((J1423-J1423/1.18)*Расчет!E1437,2)</f>
        <v>0</v>
      </c>
      <c r="W1423" s="3">
        <f>ROUND(A1423*Расчет!E1437*0.21/365,2)</f>
        <v>0</v>
      </c>
      <c r="X1423" s="3">
        <f t="shared" si="171"/>
        <v>0</v>
      </c>
      <c r="Y1423" s="3">
        <f>IF(($Q$2-Расчет!X1437)&gt;0,($Q$2-Расчет!X1437),0)</f>
        <v>0</v>
      </c>
      <c r="Z1423" s="3">
        <f t="shared" si="172"/>
        <v>0</v>
      </c>
      <c r="AA1423" s="3">
        <f>IF(IF(Y1423&gt;0,$Q$3-$Q$2,$Q$3-Расчет!X1437)&gt;0,IF(Y1423&gt;0,$Q$3-$Q$2,$Q$3-Расчет!X1437),0)</f>
        <v>0</v>
      </c>
      <c r="AB1423" s="3">
        <f t="shared" si="173"/>
        <v>0</v>
      </c>
      <c r="AC1423" s="3">
        <f>IF(IF(AA1423&gt;0,$Q$4-$Q$3,$Q$4-Расчет!X1437)&gt;0,IF(AA1423&gt;0,$Q$4-$Q$3,$Q$4-Расчет!X1437),0)</f>
        <v>0</v>
      </c>
      <c r="AD1423" s="3">
        <f t="shared" si="174"/>
        <v>0</v>
      </c>
      <c r="AE1423" s="3">
        <f>IF(IF(AC1423&gt;0,$Q$5-$Q$4,$Q$5-Расчет!X1437)&gt;0,IF(AC1423&gt;0,$Q$5-$Q$4,$Q$5-Расчет!X1437),0)</f>
        <v>0</v>
      </c>
      <c r="AF1423" s="3">
        <f t="shared" si="175"/>
        <v>0</v>
      </c>
      <c r="AG1423" s="3">
        <f>IF(IF(AE1423&gt;0,$Q$6-$Q$5,$Q$6-Расчет!X1437)&gt;0,IF(AE1423&gt;0,$Q$6-$Q$5,$Q$6-Расчет!X1437),0)</f>
        <v>0</v>
      </c>
      <c r="AH1423" s="3">
        <f t="shared" si="176"/>
        <v>0</v>
      </c>
    </row>
    <row r="1424" spans="1:34" x14ac:dyDescent="0.25">
      <c r="A1424" s="3">
        <f>IF(Расчет!H1438='ФОРМУЛЫ!'!$B$4,Расчет!G1438*Расчет!$N$28,IF(Расчет!H1438='ФОРМУЛЫ!'!$B$5,Расчет!G1438,IF(Расчет!H1438='ФОРМУЛЫ!'!$B$6,Расчет!G1438*Расчет!$O$28,0)))</f>
        <v>0</v>
      </c>
      <c r="B1424" s="3">
        <f>A1424*Расчет!E1438</f>
        <v>0</v>
      </c>
      <c r="C1424" s="3">
        <f>IF(Расчет!J1438='ФОРМУЛЫ!'!$B$3,Расчет!G1438*Расчет!I1438/100,IF(Расчет!J1438='ФОРМУЛЫ!'!$B$4,Расчет!I1438*Расчет!$N$28,IF(Расчет!J1438='ФОРМУЛЫ!'!$B$5,Расчет!I1438,IF(Расчет!J1438='ФОРМУЛЫ!'!$B$6,Расчет!I1438*Расчет!$O$28,0))))</f>
        <v>0</v>
      </c>
      <c r="D1424" s="3">
        <f>C1424*Расчет!E1438</f>
        <v>0</v>
      </c>
      <c r="E1424" s="3">
        <f t="shared" si="169"/>
        <v>0</v>
      </c>
      <c r="F1424" s="3">
        <f>E1424*Расчет!E1438</f>
        <v>0</v>
      </c>
      <c r="G1424" s="3">
        <f>IF(Расчет!M1438="",'ФОРМУЛЫ!'!E1424*(100+Расчет!$M$28)/100,'ФОРМУЛЫ!'!E1424*(100+Расчет!M1438)/100)</f>
        <v>0</v>
      </c>
      <c r="H1424" s="7">
        <f>IF(Расчет!M1438="",ROUND(Расчет!K1438*(1+Расчет!$M$28/100),0),ROUND(Расчет!K1438*(1+Расчет!M1438/100),0))</f>
        <v>0</v>
      </c>
      <c r="I1424" s="7">
        <f>IF(Расчет!M1438="",(Расчет!$M$28+100)/100,(Расчет!M1438+100)/100)</f>
        <v>1.2</v>
      </c>
      <c r="J1424" s="5">
        <f>IF(Расчет!P1438="",IF($O$16=0,'ФОРМУЛЫ!'!H1424,ROUND(Расчет!K1438*'ФОРМУЛЫ!'!I1424+L1424,0)),Расчет!P1438)</f>
        <v>0</v>
      </c>
      <c r="K1424" s="5">
        <f>J1424*Расчет!E1438</f>
        <v>0</v>
      </c>
      <c r="L1424" s="3">
        <f>IF($O$16=0,0,$M$16*(Расчет!K1438/$O$16))</f>
        <v>0</v>
      </c>
      <c r="O1424" s="3">
        <f>IF(Расчет!P1438=0,Расчет!L1438,0)</f>
        <v>0</v>
      </c>
      <c r="P1424" s="12">
        <f t="shared" si="170"/>
        <v>0</v>
      </c>
      <c r="Q1424" s="3">
        <f>IF(Расчет!H1438='ФОРМУЛЫ!'!$B$5,'ФОРМУЛЫ!'!A1424,0)</f>
        <v>0</v>
      </c>
      <c r="R1424" s="3">
        <f>IF(Расчет!H1438='ФОРМУЛЫ!'!$B$4,'ФОРМУЛЫ!'!A1424,0)</f>
        <v>0</v>
      </c>
      <c r="S1424" s="3">
        <f>IF(Расчет!H1438='ФОРМУЛЫ!'!$B$6,'ФОРМУЛЫ!'!A1424,0)</f>
        <v>0</v>
      </c>
      <c r="T1424" s="5">
        <f>ROUND((IF(Расчет!R1438='ФОРМУЛЫ!'!$E$3,(A1424-A1424/1.18),IF(Расчет!R1438='ФОРМУЛЫ!'!$E$4,0,IF(Расчет!R1438='ФОРМУЛЫ!'!$E$5,(A1424-A1424/1.1),X))))*Расчет!E1438,2)</f>
        <v>0</v>
      </c>
      <c r="U1424" s="3">
        <f>ROUND((IF(Расчет!R1438='ФОРМУЛЫ!'!$E$3,(J1424-J1424/1.18),IF(Расчет!R1438='ФОРМУЛЫ!'!$E$4,0,IF(Расчет!R1438='ФОРМУЛЫ!'!$E$5,(J1424-J1424/1.1),X))))*Расчет!E1438,2)</f>
        <v>0</v>
      </c>
      <c r="V1424" s="3">
        <f>ROUND((J1424-J1424/1.18)*Расчет!E1438,2)</f>
        <v>0</v>
      </c>
      <c r="W1424" s="3">
        <f>ROUND(A1424*Расчет!E1438*0.21/365,2)</f>
        <v>0</v>
      </c>
      <c r="X1424" s="3">
        <f t="shared" si="171"/>
        <v>0</v>
      </c>
      <c r="Y1424" s="3">
        <f>IF(($Q$2-Расчет!X1438)&gt;0,($Q$2-Расчет!X1438),0)</f>
        <v>0</v>
      </c>
      <c r="Z1424" s="3">
        <f t="shared" si="172"/>
        <v>0</v>
      </c>
      <c r="AA1424" s="3">
        <f>IF(IF(Y1424&gt;0,$Q$3-$Q$2,$Q$3-Расчет!X1438)&gt;0,IF(Y1424&gt;0,$Q$3-$Q$2,$Q$3-Расчет!X1438),0)</f>
        <v>0</v>
      </c>
      <c r="AB1424" s="3">
        <f t="shared" si="173"/>
        <v>0</v>
      </c>
      <c r="AC1424" s="3">
        <f>IF(IF(AA1424&gt;0,$Q$4-$Q$3,$Q$4-Расчет!X1438)&gt;0,IF(AA1424&gt;0,$Q$4-$Q$3,$Q$4-Расчет!X1438),0)</f>
        <v>0</v>
      </c>
      <c r="AD1424" s="3">
        <f t="shared" si="174"/>
        <v>0</v>
      </c>
      <c r="AE1424" s="3">
        <f>IF(IF(AC1424&gt;0,$Q$5-$Q$4,$Q$5-Расчет!X1438)&gt;0,IF(AC1424&gt;0,$Q$5-$Q$4,$Q$5-Расчет!X1438),0)</f>
        <v>0</v>
      </c>
      <c r="AF1424" s="3">
        <f t="shared" si="175"/>
        <v>0</v>
      </c>
      <c r="AG1424" s="3">
        <f>IF(IF(AE1424&gt;0,$Q$6-$Q$5,$Q$6-Расчет!X1438)&gt;0,IF(AE1424&gt;0,$Q$6-$Q$5,$Q$6-Расчет!X1438),0)</f>
        <v>0</v>
      </c>
      <c r="AH1424" s="3">
        <f t="shared" si="176"/>
        <v>0</v>
      </c>
    </row>
    <row r="1425" spans="1:34" x14ac:dyDescent="0.25">
      <c r="A1425" s="3">
        <f>IF(Расчет!H1439='ФОРМУЛЫ!'!$B$4,Расчет!G1439*Расчет!$N$28,IF(Расчет!H1439='ФОРМУЛЫ!'!$B$5,Расчет!G1439,IF(Расчет!H1439='ФОРМУЛЫ!'!$B$6,Расчет!G1439*Расчет!$O$28,0)))</f>
        <v>0</v>
      </c>
      <c r="B1425" s="3">
        <f>A1425*Расчет!E1439</f>
        <v>0</v>
      </c>
      <c r="C1425" s="3">
        <f>IF(Расчет!J1439='ФОРМУЛЫ!'!$B$3,Расчет!G1439*Расчет!I1439/100,IF(Расчет!J1439='ФОРМУЛЫ!'!$B$4,Расчет!I1439*Расчет!$N$28,IF(Расчет!J1439='ФОРМУЛЫ!'!$B$5,Расчет!I1439,IF(Расчет!J1439='ФОРМУЛЫ!'!$B$6,Расчет!I1439*Расчет!$O$28,0))))</f>
        <v>0</v>
      </c>
      <c r="D1425" s="3">
        <f>C1425*Расчет!E1439</f>
        <v>0</v>
      </c>
      <c r="E1425" s="3">
        <f t="shared" ref="E1425:E1488" si="177">A1425-C1425</f>
        <v>0</v>
      </c>
      <c r="F1425" s="3">
        <f>E1425*Расчет!E1439</f>
        <v>0</v>
      </c>
      <c r="G1425" s="3">
        <f>IF(Расчет!M1439="",'ФОРМУЛЫ!'!E1425*(100+Расчет!$M$28)/100,'ФОРМУЛЫ!'!E1425*(100+Расчет!M1439)/100)</f>
        <v>0</v>
      </c>
      <c r="H1425" s="7">
        <f>IF(Расчет!M1439="",ROUND(Расчет!K1439*(1+Расчет!$M$28/100),0),ROUND(Расчет!K1439*(1+Расчет!M1439/100),0))</f>
        <v>0</v>
      </c>
      <c r="I1425" s="7">
        <f>IF(Расчет!M1439="",(Расчет!$M$28+100)/100,(Расчет!M1439+100)/100)</f>
        <v>1.2</v>
      </c>
      <c r="J1425" s="5">
        <f>IF(Расчет!P1439="",IF($O$16=0,'ФОРМУЛЫ!'!H1425,ROUND(Расчет!K1439*'ФОРМУЛЫ!'!I1425+L1425,0)),Расчет!P1439)</f>
        <v>0</v>
      </c>
      <c r="K1425" s="5">
        <f>J1425*Расчет!E1439</f>
        <v>0</v>
      </c>
      <c r="L1425" s="3">
        <f>IF($O$16=0,0,$M$16*(Расчет!K1439/$O$16))</f>
        <v>0</v>
      </c>
      <c r="O1425" s="3">
        <f>IF(Расчет!P1439=0,Расчет!L1439,0)</f>
        <v>0</v>
      </c>
      <c r="P1425" s="12">
        <f t="shared" si="170"/>
        <v>0</v>
      </c>
      <c r="Q1425" s="3">
        <f>IF(Расчет!H1439='ФОРМУЛЫ!'!$B$5,'ФОРМУЛЫ!'!A1425,0)</f>
        <v>0</v>
      </c>
      <c r="R1425" s="3">
        <f>IF(Расчет!H1439='ФОРМУЛЫ!'!$B$4,'ФОРМУЛЫ!'!A1425,0)</f>
        <v>0</v>
      </c>
      <c r="S1425" s="3">
        <f>IF(Расчет!H1439='ФОРМУЛЫ!'!$B$6,'ФОРМУЛЫ!'!A1425,0)</f>
        <v>0</v>
      </c>
      <c r="T1425" s="5">
        <f>ROUND((IF(Расчет!R1439='ФОРМУЛЫ!'!$E$3,(A1425-A1425/1.18),IF(Расчет!R1439='ФОРМУЛЫ!'!$E$4,0,IF(Расчет!R1439='ФОРМУЛЫ!'!$E$5,(A1425-A1425/1.1),X))))*Расчет!E1439,2)</f>
        <v>0</v>
      </c>
      <c r="U1425" s="3">
        <f>ROUND((IF(Расчет!R1439='ФОРМУЛЫ!'!$E$3,(J1425-J1425/1.18),IF(Расчет!R1439='ФОРМУЛЫ!'!$E$4,0,IF(Расчет!R1439='ФОРМУЛЫ!'!$E$5,(J1425-J1425/1.1),X))))*Расчет!E1439,2)</f>
        <v>0</v>
      </c>
      <c r="V1425" s="3">
        <f>ROUND((J1425-J1425/1.18)*Расчет!E1439,2)</f>
        <v>0</v>
      </c>
      <c r="W1425" s="3">
        <f>ROUND(A1425*Расчет!E1439*0.21/365,2)</f>
        <v>0</v>
      </c>
      <c r="X1425" s="3">
        <f t="shared" si="171"/>
        <v>0</v>
      </c>
      <c r="Y1425" s="3">
        <f>IF(($Q$2-Расчет!X1439)&gt;0,($Q$2-Расчет!X1439),0)</f>
        <v>0</v>
      </c>
      <c r="Z1425" s="3">
        <f t="shared" si="172"/>
        <v>0</v>
      </c>
      <c r="AA1425" s="3">
        <f>IF(IF(Y1425&gt;0,$Q$3-$Q$2,$Q$3-Расчет!X1439)&gt;0,IF(Y1425&gt;0,$Q$3-$Q$2,$Q$3-Расчет!X1439),0)</f>
        <v>0</v>
      </c>
      <c r="AB1425" s="3">
        <f t="shared" si="173"/>
        <v>0</v>
      </c>
      <c r="AC1425" s="3">
        <f>IF(IF(AA1425&gt;0,$Q$4-$Q$3,$Q$4-Расчет!X1439)&gt;0,IF(AA1425&gt;0,$Q$4-$Q$3,$Q$4-Расчет!X1439),0)</f>
        <v>0</v>
      </c>
      <c r="AD1425" s="3">
        <f t="shared" si="174"/>
        <v>0</v>
      </c>
      <c r="AE1425" s="3">
        <f>IF(IF(AC1425&gt;0,$Q$5-$Q$4,$Q$5-Расчет!X1439)&gt;0,IF(AC1425&gt;0,$Q$5-$Q$4,$Q$5-Расчет!X1439),0)</f>
        <v>0</v>
      </c>
      <c r="AF1425" s="3">
        <f t="shared" si="175"/>
        <v>0</v>
      </c>
      <c r="AG1425" s="3">
        <f>IF(IF(AE1425&gt;0,$Q$6-$Q$5,$Q$6-Расчет!X1439)&gt;0,IF(AE1425&gt;0,$Q$6-$Q$5,$Q$6-Расчет!X1439),0)</f>
        <v>0</v>
      </c>
      <c r="AH1425" s="3">
        <f t="shared" si="176"/>
        <v>0</v>
      </c>
    </row>
    <row r="1426" spans="1:34" x14ac:dyDescent="0.25">
      <c r="A1426" s="3">
        <f>IF(Расчет!H1440='ФОРМУЛЫ!'!$B$4,Расчет!G1440*Расчет!$N$28,IF(Расчет!H1440='ФОРМУЛЫ!'!$B$5,Расчет!G1440,IF(Расчет!H1440='ФОРМУЛЫ!'!$B$6,Расчет!G1440*Расчет!$O$28,0)))</f>
        <v>0</v>
      </c>
      <c r="B1426" s="3">
        <f>A1426*Расчет!E1440</f>
        <v>0</v>
      </c>
      <c r="C1426" s="3">
        <f>IF(Расчет!J1440='ФОРМУЛЫ!'!$B$3,Расчет!G1440*Расчет!I1440/100,IF(Расчет!J1440='ФОРМУЛЫ!'!$B$4,Расчет!I1440*Расчет!$N$28,IF(Расчет!J1440='ФОРМУЛЫ!'!$B$5,Расчет!I1440,IF(Расчет!J1440='ФОРМУЛЫ!'!$B$6,Расчет!I1440*Расчет!$O$28,0))))</f>
        <v>0</v>
      </c>
      <c r="D1426" s="3">
        <f>C1426*Расчет!E1440</f>
        <v>0</v>
      </c>
      <c r="E1426" s="3">
        <f t="shared" si="177"/>
        <v>0</v>
      </c>
      <c r="F1426" s="3">
        <f>E1426*Расчет!E1440</f>
        <v>0</v>
      </c>
      <c r="G1426" s="3">
        <f>IF(Расчет!M1440="",'ФОРМУЛЫ!'!E1426*(100+Расчет!$M$28)/100,'ФОРМУЛЫ!'!E1426*(100+Расчет!M1440)/100)</f>
        <v>0</v>
      </c>
      <c r="H1426" s="7">
        <f>IF(Расчет!M1440="",ROUND(Расчет!K1440*(1+Расчет!$M$28/100),0),ROUND(Расчет!K1440*(1+Расчет!M1440/100),0))</f>
        <v>0</v>
      </c>
      <c r="I1426" s="7">
        <f>IF(Расчет!M1440="",(Расчет!$M$28+100)/100,(Расчет!M1440+100)/100)</f>
        <v>1.2</v>
      </c>
      <c r="J1426" s="5">
        <f>IF(Расчет!P1440="",IF($O$16=0,'ФОРМУЛЫ!'!H1426,ROUND(Расчет!K1440*'ФОРМУЛЫ!'!I1426+L1426,0)),Расчет!P1440)</f>
        <v>0</v>
      </c>
      <c r="K1426" s="5">
        <f>J1426*Расчет!E1440</f>
        <v>0</v>
      </c>
      <c r="L1426" s="3">
        <f>IF($O$16=0,0,$M$16*(Расчет!K1440/$O$16))</f>
        <v>0</v>
      </c>
      <c r="O1426" s="3">
        <f>IF(Расчет!P1440=0,Расчет!L1440,0)</f>
        <v>0</v>
      </c>
      <c r="P1426" s="12">
        <f t="shared" ref="P1426:P1489" si="178">IF(E1426=0,0,(J1426-E1426)/J1426)</f>
        <v>0</v>
      </c>
      <c r="Q1426" s="3">
        <f>IF(Расчет!H1440='ФОРМУЛЫ!'!$B$5,'ФОРМУЛЫ!'!A1426,0)</f>
        <v>0</v>
      </c>
      <c r="R1426" s="3">
        <f>IF(Расчет!H1440='ФОРМУЛЫ!'!$B$4,'ФОРМУЛЫ!'!A1426,0)</f>
        <v>0</v>
      </c>
      <c r="S1426" s="3">
        <f>IF(Расчет!H1440='ФОРМУЛЫ!'!$B$6,'ФОРМУЛЫ!'!A1426,0)</f>
        <v>0</v>
      </c>
      <c r="T1426" s="5">
        <f>ROUND((IF(Расчет!R1440='ФОРМУЛЫ!'!$E$3,(A1426-A1426/1.18),IF(Расчет!R1440='ФОРМУЛЫ!'!$E$4,0,IF(Расчет!R1440='ФОРМУЛЫ!'!$E$5,(A1426-A1426/1.1),X))))*Расчет!E1440,2)</f>
        <v>0</v>
      </c>
      <c r="U1426" s="3">
        <f>ROUND((IF(Расчет!R1440='ФОРМУЛЫ!'!$E$3,(J1426-J1426/1.18),IF(Расчет!R1440='ФОРМУЛЫ!'!$E$4,0,IF(Расчет!R1440='ФОРМУЛЫ!'!$E$5,(J1426-J1426/1.1),X))))*Расчет!E1440,2)</f>
        <v>0</v>
      </c>
      <c r="V1426" s="3">
        <f>ROUND((J1426-J1426/1.18)*Расчет!E1440,2)</f>
        <v>0</v>
      </c>
      <c r="W1426" s="3">
        <f>ROUND(A1426*Расчет!E1440*0.21/365,2)</f>
        <v>0</v>
      </c>
      <c r="X1426" s="3">
        <f t="shared" ref="X1426:X1489" si="179">Z1426+AB1426+AD1426+AF1426+AH1426</f>
        <v>0</v>
      </c>
      <c r="Y1426" s="3">
        <f>IF(($Q$2-Расчет!X1440)&gt;0,($Q$2-Расчет!X1440),0)</f>
        <v>0</v>
      </c>
      <c r="Z1426" s="3">
        <f t="shared" ref="Z1426:Z1489" si="180">$W1426*Y1426</f>
        <v>0</v>
      </c>
      <c r="AA1426" s="3">
        <f>IF(IF(Y1426&gt;0,$Q$3-$Q$2,$Q$3-Расчет!X1440)&gt;0,IF(Y1426&gt;0,$Q$3-$Q$2,$Q$3-Расчет!X1440),0)</f>
        <v>0</v>
      </c>
      <c r="AB1426" s="3">
        <f t="shared" ref="AB1426:AB1489" si="181">$W1426*AA1426</f>
        <v>0</v>
      </c>
      <c r="AC1426" s="3">
        <f>IF(IF(AA1426&gt;0,$Q$4-$Q$3,$Q$4-Расчет!X1440)&gt;0,IF(AA1426&gt;0,$Q$4-$Q$3,$Q$4-Расчет!X1440),0)</f>
        <v>0</v>
      </c>
      <c r="AD1426" s="3">
        <f t="shared" ref="AD1426:AD1489" si="182">$W1426*AC1426</f>
        <v>0</v>
      </c>
      <c r="AE1426" s="3">
        <f>IF(IF(AC1426&gt;0,$Q$5-$Q$4,$Q$5-Расчет!X1440)&gt;0,IF(AC1426&gt;0,$Q$5-$Q$4,$Q$5-Расчет!X1440),0)</f>
        <v>0</v>
      </c>
      <c r="AF1426" s="3">
        <f t="shared" ref="AF1426:AF1489" si="183">$W1426*AE1426</f>
        <v>0</v>
      </c>
      <c r="AG1426" s="3">
        <f>IF(IF(AE1426&gt;0,$Q$6-$Q$5,$Q$6-Расчет!X1440)&gt;0,IF(AE1426&gt;0,$Q$6-$Q$5,$Q$6-Расчет!X1440),0)</f>
        <v>0</v>
      </c>
      <c r="AH1426" s="3">
        <f t="shared" ref="AH1426:AH1489" si="184">$W1426*AG1426</f>
        <v>0</v>
      </c>
    </row>
    <row r="1427" spans="1:34" x14ac:dyDescent="0.25">
      <c r="A1427" s="3">
        <f>IF(Расчет!H1441='ФОРМУЛЫ!'!$B$4,Расчет!G1441*Расчет!$N$28,IF(Расчет!H1441='ФОРМУЛЫ!'!$B$5,Расчет!G1441,IF(Расчет!H1441='ФОРМУЛЫ!'!$B$6,Расчет!G1441*Расчет!$O$28,0)))</f>
        <v>0</v>
      </c>
      <c r="B1427" s="3">
        <f>A1427*Расчет!E1441</f>
        <v>0</v>
      </c>
      <c r="C1427" s="3">
        <f>IF(Расчет!J1441='ФОРМУЛЫ!'!$B$3,Расчет!G1441*Расчет!I1441/100,IF(Расчет!J1441='ФОРМУЛЫ!'!$B$4,Расчет!I1441*Расчет!$N$28,IF(Расчет!J1441='ФОРМУЛЫ!'!$B$5,Расчет!I1441,IF(Расчет!J1441='ФОРМУЛЫ!'!$B$6,Расчет!I1441*Расчет!$O$28,0))))</f>
        <v>0</v>
      </c>
      <c r="D1427" s="3">
        <f>C1427*Расчет!E1441</f>
        <v>0</v>
      </c>
      <c r="E1427" s="3">
        <f t="shared" si="177"/>
        <v>0</v>
      </c>
      <c r="F1427" s="3">
        <f>E1427*Расчет!E1441</f>
        <v>0</v>
      </c>
      <c r="G1427" s="3">
        <f>IF(Расчет!M1441="",'ФОРМУЛЫ!'!E1427*(100+Расчет!$M$28)/100,'ФОРМУЛЫ!'!E1427*(100+Расчет!M1441)/100)</f>
        <v>0</v>
      </c>
      <c r="H1427" s="7">
        <f>IF(Расчет!M1441="",ROUND(Расчет!K1441*(1+Расчет!$M$28/100),0),ROUND(Расчет!K1441*(1+Расчет!M1441/100),0))</f>
        <v>0</v>
      </c>
      <c r="I1427" s="7">
        <f>IF(Расчет!M1441="",(Расчет!$M$28+100)/100,(Расчет!M1441+100)/100)</f>
        <v>1.2</v>
      </c>
      <c r="J1427" s="5">
        <f>IF(Расчет!P1441="",IF($O$16=0,'ФОРМУЛЫ!'!H1427,ROUND(Расчет!K1441*'ФОРМУЛЫ!'!I1427+L1427,0)),Расчет!P1441)</f>
        <v>0</v>
      </c>
      <c r="K1427" s="5">
        <f>J1427*Расчет!E1441</f>
        <v>0</v>
      </c>
      <c r="L1427" s="3">
        <f>IF($O$16=0,0,$M$16*(Расчет!K1441/$O$16))</f>
        <v>0</v>
      </c>
      <c r="O1427" s="3">
        <f>IF(Расчет!P1441=0,Расчет!L1441,0)</f>
        <v>0</v>
      </c>
      <c r="P1427" s="12">
        <f t="shared" si="178"/>
        <v>0</v>
      </c>
      <c r="Q1427" s="3">
        <f>IF(Расчет!H1441='ФОРМУЛЫ!'!$B$5,'ФОРМУЛЫ!'!A1427,0)</f>
        <v>0</v>
      </c>
      <c r="R1427" s="3">
        <f>IF(Расчет!H1441='ФОРМУЛЫ!'!$B$4,'ФОРМУЛЫ!'!A1427,0)</f>
        <v>0</v>
      </c>
      <c r="S1427" s="3">
        <f>IF(Расчет!H1441='ФОРМУЛЫ!'!$B$6,'ФОРМУЛЫ!'!A1427,0)</f>
        <v>0</v>
      </c>
      <c r="T1427" s="5">
        <f>ROUND((IF(Расчет!R1441='ФОРМУЛЫ!'!$E$3,(A1427-A1427/1.18),IF(Расчет!R1441='ФОРМУЛЫ!'!$E$4,0,IF(Расчет!R1441='ФОРМУЛЫ!'!$E$5,(A1427-A1427/1.1),X))))*Расчет!E1441,2)</f>
        <v>0</v>
      </c>
      <c r="U1427" s="3">
        <f>ROUND((IF(Расчет!R1441='ФОРМУЛЫ!'!$E$3,(J1427-J1427/1.18),IF(Расчет!R1441='ФОРМУЛЫ!'!$E$4,0,IF(Расчет!R1441='ФОРМУЛЫ!'!$E$5,(J1427-J1427/1.1),X))))*Расчет!E1441,2)</f>
        <v>0</v>
      </c>
      <c r="V1427" s="3">
        <f>ROUND((J1427-J1427/1.18)*Расчет!E1441,2)</f>
        <v>0</v>
      </c>
      <c r="W1427" s="3">
        <f>ROUND(A1427*Расчет!E1441*0.21/365,2)</f>
        <v>0</v>
      </c>
      <c r="X1427" s="3">
        <f t="shared" si="179"/>
        <v>0</v>
      </c>
      <c r="Y1427" s="3">
        <f>IF(($Q$2-Расчет!X1441)&gt;0,($Q$2-Расчет!X1441),0)</f>
        <v>0</v>
      </c>
      <c r="Z1427" s="3">
        <f t="shared" si="180"/>
        <v>0</v>
      </c>
      <c r="AA1427" s="3">
        <f>IF(IF(Y1427&gt;0,$Q$3-$Q$2,$Q$3-Расчет!X1441)&gt;0,IF(Y1427&gt;0,$Q$3-$Q$2,$Q$3-Расчет!X1441),0)</f>
        <v>0</v>
      </c>
      <c r="AB1427" s="3">
        <f t="shared" si="181"/>
        <v>0</v>
      </c>
      <c r="AC1427" s="3">
        <f>IF(IF(AA1427&gt;0,$Q$4-$Q$3,$Q$4-Расчет!X1441)&gt;0,IF(AA1427&gt;0,$Q$4-$Q$3,$Q$4-Расчет!X1441),0)</f>
        <v>0</v>
      </c>
      <c r="AD1427" s="3">
        <f t="shared" si="182"/>
        <v>0</v>
      </c>
      <c r="AE1427" s="3">
        <f>IF(IF(AC1427&gt;0,$Q$5-$Q$4,$Q$5-Расчет!X1441)&gt;0,IF(AC1427&gt;0,$Q$5-$Q$4,$Q$5-Расчет!X1441),0)</f>
        <v>0</v>
      </c>
      <c r="AF1427" s="3">
        <f t="shared" si="183"/>
        <v>0</v>
      </c>
      <c r="AG1427" s="3">
        <f>IF(IF(AE1427&gt;0,$Q$6-$Q$5,$Q$6-Расчет!X1441)&gt;0,IF(AE1427&gt;0,$Q$6-$Q$5,$Q$6-Расчет!X1441),0)</f>
        <v>0</v>
      </c>
      <c r="AH1427" s="3">
        <f t="shared" si="184"/>
        <v>0</v>
      </c>
    </row>
    <row r="1428" spans="1:34" x14ac:dyDescent="0.25">
      <c r="A1428" s="3">
        <f>IF(Расчет!H1442='ФОРМУЛЫ!'!$B$4,Расчет!G1442*Расчет!$N$28,IF(Расчет!H1442='ФОРМУЛЫ!'!$B$5,Расчет!G1442,IF(Расчет!H1442='ФОРМУЛЫ!'!$B$6,Расчет!G1442*Расчет!$O$28,0)))</f>
        <v>0</v>
      </c>
      <c r="B1428" s="3">
        <f>A1428*Расчет!E1442</f>
        <v>0</v>
      </c>
      <c r="C1428" s="3">
        <f>IF(Расчет!J1442='ФОРМУЛЫ!'!$B$3,Расчет!G1442*Расчет!I1442/100,IF(Расчет!J1442='ФОРМУЛЫ!'!$B$4,Расчет!I1442*Расчет!$N$28,IF(Расчет!J1442='ФОРМУЛЫ!'!$B$5,Расчет!I1442,IF(Расчет!J1442='ФОРМУЛЫ!'!$B$6,Расчет!I1442*Расчет!$O$28,0))))</f>
        <v>0</v>
      </c>
      <c r="D1428" s="3">
        <f>C1428*Расчет!E1442</f>
        <v>0</v>
      </c>
      <c r="E1428" s="3">
        <f t="shared" si="177"/>
        <v>0</v>
      </c>
      <c r="F1428" s="3">
        <f>E1428*Расчет!E1442</f>
        <v>0</v>
      </c>
      <c r="G1428" s="3">
        <f>IF(Расчет!M1442="",'ФОРМУЛЫ!'!E1428*(100+Расчет!$M$28)/100,'ФОРМУЛЫ!'!E1428*(100+Расчет!M1442)/100)</f>
        <v>0</v>
      </c>
      <c r="H1428" s="7">
        <f>IF(Расчет!M1442="",ROUND(Расчет!K1442*(1+Расчет!$M$28/100),0),ROUND(Расчет!K1442*(1+Расчет!M1442/100),0))</f>
        <v>0</v>
      </c>
      <c r="I1428" s="7">
        <f>IF(Расчет!M1442="",(Расчет!$M$28+100)/100,(Расчет!M1442+100)/100)</f>
        <v>1.2</v>
      </c>
      <c r="J1428" s="5">
        <f>IF(Расчет!P1442="",IF($O$16=0,'ФОРМУЛЫ!'!H1428,ROUND(Расчет!K1442*'ФОРМУЛЫ!'!I1428+L1428,0)),Расчет!P1442)</f>
        <v>0</v>
      </c>
      <c r="K1428" s="5">
        <f>J1428*Расчет!E1442</f>
        <v>0</v>
      </c>
      <c r="L1428" s="3">
        <f>IF($O$16=0,0,$M$16*(Расчет!K1442/$O$16))</f>
        <v>0</v>
      </c>
      <c r="O1428" s="3">
        <f>IF(Расчет!P1442=0,Расчет!L1442,0)</f>
        <v>0</v>
      </c>
      <c r="P1428" s="12">
        <f t="shared" si="178"/>
        <v>0</v>
      </c>
      <c r="Q1428" s="3">
        <f>IF(Расчет!H1442='ФОРМУЛЫ!'!$B$5,'ФОРМУЛЫ!'!A1428,0)</f>
        <v>0</v>
      </c>
      <c r="R1428" s="3">
        <f>IF(Расчет!H1442='ФОРМУЛЫ!'!$B$4,'ФОРМУЛЫ!'!A1428,0)</f>
        <v>0</v>
      </c>
      <c r="S1428" s="3">
        <f>IF(Расчет!H1442='ФОРМУЛЫ!'!$B$6,'ФОРМУЛЫ!'!A1428,0)</f>
        <v>0</v>
      </c>
      <c r="T1428" s="5">
        <f>ROUND((IF(Расчет!R1442='ФОРМУЛЫ!'!$E$3,(A1428-A1428/1.18),IF(Расчет!R1442='ФОРМУЛЫ!'!$E$4,0,IF(Расчет!R1442='ФОРМУЛЫ!'!$E$5,(A1428-A1428/1.1),X))))*Расчет!E1442,2)</f>
        <v>0</v>
      </c>
      <c r="U1428" s="3">
        <f>ROUND((IF(Расчет!R1442='ФОРМУЛЫ!'!$E$3,(J1428-J1428/1.18),IF(Расчет!R1442='ФОРМУЛЫ!'!$E$4,0,IF(Расчет!R1442='ФОРМУЛЫ!'!$E$5,(J1428-J1428/1.1),X))))*Расчет!E1442,2)</f>
        <v>0</v>
      </c>
      <c r="V1428" s="3">
        <f>ROUND((J1428-J1428/1.18)*Расчет!E1442,2)</f>
        <v>0</v>
      </c>
      <c r="W1428" s="3">
        <f>ROUND(A1428*Расчет!E1442*0.21/365,2)</f>
        <v>0</v>
      </c>
      <c r="X1428" s="3">
        <f t="shared" si="179"/>
        <v>0</v>
      </c>
      <c r="Y1428" s="3">
        <f>IF(($Q$2-Расчет!X1442)&gt;0,($Q$2-Расчет!X1442),0)</f>
        <v>0</v>
      </c>
      <c r="Z1428" s="3">
        <f t="shared" si="180"/>
        <v>0</v>
      </c>
      <c r="AA1428" s="3">
        <f>IF(IF(Y1428&gt;0,$Q$3-$Q$2,$Q$3-Расчет!X1442)&gt;0,IF(Y1428&gt;0,$Q$3-$Q$2,$Q$3-Расчет!X1442),0)</f>
        <v>0</v>
      </c>
      <c r="AB1428" s="3">
        <f t="shared" si="181"/>
        <v>0</v>
      </c>
      <c r="AC1428" s="3">
        <f>IF(IF(AA1428&gt;0,$Q$4-$Q$3,$Q$4-Расчет!X1442)&gt;0,IF(AA1428&gt;0,$Q$4-$Q$3,$Q$4-Расчет!X1442),0)</f>
        <v>0</v>
      </c>
      <c r="AD1428" s="3">
        <f t="shared" si="182"/>
        <v>0</v>
      </c>
      <c r="AE1428" s="3">
        <f>IF(IF(AC1428&gt;0,$Q$5-$Q$4,$Q$5-Расчет!X1442)&gt;0,IF(AC1428&gt;0,$Q$5-$Q$4,$Q$5-Расчет!X1442),0)</f>
        <v>0</v>
      </c>
      <c r="AF1428" s="3">
        <f t="shared" si="183"/>
        <v>0</v>
      </c>
      <c r="AG1428" s="3">
        <f>IF(IF(AE1428&gt;0,$Q$6-$Q$5,$Q$6-Расчет!X1442)&gt;0,IF(AE1428&gt;0,$Q$6-$Q$5,$Q$6-Расчет!X1442),0)</f>
        <v>0</v>
      </c>
      <c r="AH1428" s="3">
        <f t="shared" si="184"/>
        <v>0</v>
      </c>
    </row>
    <row r="1429" spans="1:34" x14ac:dyDescent="0.25">
      <c r="A1429" s="3">
        <f>IF(Расчет!H1443='ФОРМУЛЫ!'!$B$4,Расчет!G1443*Расчет!$N$28,IF(Расчет!H1443='ФОРМУЛЫ!'!$B$5,Расчет!G1443,IF(Расчет!H1443='ФОРМУЛЫ!'!$B$6,Расчет!G1443*Расчет!$O$28,0)))</f>
        <v>0</v>
      </c>
      <c r="B1429" s="3">
        <f>A1429*Расчет!E1443</f>
        <v>0</v>
      </c>
      <c r="C1429" s="3">
        <f>IF(Расчет!J1443='ФОРМУЛЫ!'!$B$3,Расчет!G1443*Расчет!I1443/100,IF(Расчет!J1443='ФОРМУЛЫ!'!$B$4,Расчет!I1443*Расчет!$N$28,IF(Расчет!J1443='ФОРМУЛЫ!'!$B$5,Расчет!I1443,IF(Расчет!J1443='ФОРМУЛЫ!'!$B$6,Расчет!I1443*Расчет!$O$28,0))))</f>
        <v>0</v>
      </c>
      <c r="D1429" s="3">
        <f>C1429*Расчет!E1443</f>
        <v>0</v>
      </c>
      <c r="E1429" s="3">
        <f t="shared" si="177"/>
        <v>0</v>
      </c>
      <c r="F1429" s="3">
        <f>E1429*Расчет!E1443</f>
        <v>0</v>
      </c>
      <c r="G1429" s="3">
        <f>IF(Расчет!M1443="",'ФОРМУЛЫ!'!E1429*(100+Расчет!$M$28)/100,'ФОРМУЛЫ!'!E1429*(100+Расчет!M1443)/100)</f>
        <v>0</v>
      </c>
      <c r="H1429" s="7">
        <f>IF(Расчет!M1443="",ROUND(Расчет!K1443*(1+Расчет!$M$28/100),0),ROUND(Расчет!K1443*(1+Расчет!M1443/100),0))</f>
        <v>0</v>
      </c>
      <c r="I1429" s="7">
        <f>IF(Расчет!M1443="",(Расчет!$M$28+100)/100,(Расчет!M1443+100)/100)</f>
        <v>1.2</v>
      </c>
      <c r="J1429" s="5">
        <f>IF(Расчет!P1443="",IF($O$16=0,'ФОРМУЛЫ!'!H1429,ROUND(Расчет!K1443*'ФОРМУЛЫ!'!I1429+L1429,0)),Расчет!P1443)</f>
        <v>0</v>
      </c>
      <c r="K1429" s="5">
        <f>J1429*Расчет!E1443</f>
        <v>0</v>
      </c>
      <c r="L1429" s="3">
        <f>IF($O$16=0,0,$M$16*(Расчет!K1443/$O$16))</f>
        <v>0</v>
      </c>
      <c r="O1429" s="3">
        <f>IF(Расчет!P1443=0,Расчет!L1443,0)</f>
        <v>0</v>
      </c>
      <c r="P1429" s="12">
        <f t="shared" si="178"/>
        <v>0</v>
      </c>
      <c r="Q1429" s="3">
        <f>IF(Расчет!H1443='ФОРМУЛЫ!'!$B$5,'ФОРМУЛЫ!'!A1429,0)</f>
        <v>0</v>
      </c>
      <c r="R1429" s="3">
        <f>IF(Расчет!H1443='ФОРМУЛЫ!'!$B$4,'ФОРМУЛЫ!'!A1429,0)</f>
        <v>0</v>
      </c>
      <c r="S1429" s="3">
        <f>IF(Расчет!H1443='ФОРМУЛЫ!'!$B$6,'ФОРМУЛЫ!'!A1429,0)</f>
        <v>0</v>
      </c>
      <c r="T1429" s="5">
        <f>ROUND((IF(Расчет!R1443='ФОРМУЛЫ!'!$E$3,(A1429-A1429/1.18),IF(Расчет!R1443='ФОРМУЛЫ!'!$E$4,0,IF(Расчет!R1443='ФОРМУЛЫ!'!$E$5,(A1429-A1429/1.1),X))))*Расчет!E1443,2)</f>
        <v>0</v>
      </c>
      <c r="U1429" s="3">
        <f>ROUND((IF(Расчет!R1443='ФОРМУЛЫ!'!$E$3,(J1429-J1429/1.18),IF(Расчет!R1443='ФОРМУЛЫ!'!$E$4,0,IF(Расчет!R1443='ФОРМУЛЫ!'!$E$5,(J1429-J1429/1.1),X))))*Расчет!E1443,2)</f>
        <v>0</v>
      </c>
      <c r="V1429" s="3">
        <f>ROUND((J1429-J1429/1.18)*Расчет!E1443,2)</f>
        <v>0</v>
      </c>
      <c r="W1429" s="3">
        <f>ROUND(A1429*Расчет!E1443*0.21/365,2)</f>
        <v>0</v>
      </c>
      <c r="X1429" s="3">
        <f t="shared" si="179"/>
        <v>0</v>
      </c>
      <c r="Y1429" s="3">
        <f>IF(($Q$2-Расчет!X1443)&gt;0,($Q$2-Расчет!X1443),0)</f>
        <v>0</v>
      </c>
      <c r="Z1429" s="3">
        <f t="shared" si="180"/>
        <v>0</v>
      </c>
      <c r="AA1429" s="3">
        <f>IF(IF(Y1429&gt;0,$Q$3-$Q$2,$Q$3-Расчет!X1443)&gt;0,IF(Y1429&gt;0,$Q$3-$Q$2,$Q$3-Расчет!X1443),0)</f>
        <v>0</v>
      </c>
      <c r="AB1429" s="3">
        <f t="shared" si="181"/>
        <v>0</v>
      </c>
      <c r="AC1429" s="3">
        <f>IF(IF(AA1429&gt;0,$Q$4-$Q$3,$Q$4-Расчет!X1443)&gt;0,IF(AA1429&gt;0,$Q$4-$Q$3,$Q$4-Расчет!X1443),0)</f>
        <v>0</v>
      </c>
      <c r="AD1429" s="3">
        <f t="shared" si="182"/>
        <v>0</v>
      </c>
      <c r="AE1429" s="3">
        <f>IF(IF(AC1429&gt;0,$Q$5-$Q$4,$Q$5-Расчет!X1443)&gt;0,IF(AC1429&gt;0,$Q$5-$Q$4,$Q$5-Расчет!X1443),0)</f>
        <v>0</v>
      </c>
      <c r="AF1429" s="3">
        <f t="shared" si="183"/>
        <v>0</v>
      </c>
      <c r="AG1429" s="3">
        <f>IF(IF(AE1429&gt;0,$Q$6-$Q$5,$Q$6-Расчет!X1443)&gt;0,IF(AE1429&gt;0,$Q$6-$Q$5,$Q$6-Расчет!X1443),0)</f>
        <v>0</v>
      </c>
      <c r="AH1429" s="3">
        <f t="shared" si="184"/>
        <v>0</v>
      </c>
    </row>
    <row r="1430" spans="1:34" x14ac:dyDescent="0.25">
      <c r="A1430" s="3">
        <f>IF(Расчет!H1444='ФОРМУЛЫ!'!$B$4,Расчет!G1444*Расчет!$N$28,IF(Расчет!H1444='ФОРМУЛЫ!'!$B$5,Расчет!G1444,IF(Расчет!H1444='ФОРМУЛЫ!'!$B$6,Расчет!G1444*Расчет!$O$28,0)))</f>
        <v>0</v>
      </c>
      <c r="B1430" s="3">
        <f>A1430*Расчет!E1444</f>
        <v>0</v>
      </c>
      <c r="C1430" s="3">
        <f>IF(Расчет!J1444='ФОРМУЛЫ!'!$B$3,Расчет!G1444*Расчет!I1444/100,IF(Расчет!J1444='ФОРМУЛЫ!'!$B$4,Расчет!I1444*Расчет!$N$28,IF(Расчет!J1444='ФОРМУЛЫ!'!$B$5,Расчет!I1444,IF(Расчет!J1444='ФОРМУЛЫ!'!$B$6,Расчет!I1444*Расчет!$O$28,0))))</f>
        <v>0</v>
      </c>
      <c r="D1430" s="3">
        <f>C1430*Расчет!E1444</f>
        <v>0</v>
      </c>
      <c r="E1430" s="3">
        <f t="shared" si="177"/>
        <v>0</v>
      </c>
      <c r="F1430" s="3">
        <f>E1430*Расчет!E1444</f>
        <v>0</v>
      </c>
      <c r="G1430" s="3">
        <f>IF(Расчет!M1444="",'ФОРМУЛЫ!'!E1430*(100+Расчет!$M$28)/100,'ФОРМУЛЫ!'!E1430*(100+Расчет!M1444)/100)</f>
        <v>0</v>
      </c>
      <c r="H1430" s="7">
        <f>IF(Расчет!M1444="",ROUND(Расчет!K1444*(1+Расчет!$M$28/100),0),ROUND(Расчет!K1444*(1+Расчет!M1444/100),0))</f>
        <v>0</v>
      </c>
      <c r="I1430" s="7">
        <f>IF(Расчет!M1444="",(Расчет!$M$28+100)/100,(Расчет!M1444+100)/100)</f>
        <v>1.2</v>
      </c>
      <c r="J1430" s="5">
        <f>IF(Расчет!P1444="",IF($O$16=0,'ФОРМУЛЫ!'!H1430,ROUND(Расчет!K1444*'ФОРМУЛЫ!'!I1430+L1430,0)),Расчет!P1444)</f>
        <v>0</v>
      </c>
      <c r="K1430" s="5">
        <f>J1430*Расчет!E1444</f>
        <v>0</v>
      </c>
      <c r="L1430" s="3">
        <f>IF($O$16=0,0,$M$16*(Расчет!K1444/$O$16))</f>
        <v>0</v>
      </c>
      <c r="O1430" s="3">
        <f>IF(Расчет!P1444=0,Расчет!L1444,0)</f>
        <v>0</v>
      </c>
      <c r="P1430" s="12">
        <f t="shared" si="178"/>
        <v>0</v>
      </c>
      <c r="Q1430" s="3">
        <f>IF(Расчет!H1444='ФОРМУЛЫ!'!$B$5,'ФОРМУЛЫ!'!A1430,0)</f>
        <v>0</v>
      </c>
      <c r="R1430" s="3">
        <f>IF(Расчет!H1444='ФОРМУЛЫ!'!$B$4,'ФОРМУЛЫ!'!A1430,0)</f>
        <v>0</v>
      </c>
      <c r="S1430" s="3">
        <f>IF(Расчет!H1444='ФОРМУЛЫ!'!$B$6,'ФОРМУЛЫ!'!A1430,0)</f>
        <v>0</v>
      </c>
      <c r="T1430" s="5">
        <f>ROUND((IF(Расчет!R1444='ФОРМУЛЫ!'!$E$3,(A1430-A1430/1.18),IF(Расчет!R1444='ФОРМУЛЫ!'!$E$4,0,IF(Расчет!R1444='ФОРМУЛЫ!'!$E$5,(A1430-A1430/1.1),X))))*Расчет!E1444,2)</f>
        <v>0</v>
      </c>
      <c r="U1430" s="3">
        <f>ROUND((IF(Расчет!R1444='ФОРМУЛЫ!'!$E$3,(J1430-J1430/1.18),IF(Расчет!R1444='ФОРМУЛЫ!'!$E$4,0,IF(Расчет!R1444='ФОРМУЛЫ!'!$E$5,(J1430-J1430/1.1),X))))*Расчет!E1444,2)</f>
        <v>0</v>
      </c>
      <c r="V1430" s="3">
        <f>ROUND((J1430-J1430/1.18)*Расчет!E1444,2)</f>
        <v>0</v>
      </c>
      <c r="W1430" s="3">
        <f>ROUND(A1430*Расчет!E1444*0.21/365,2)</f>
        <v>0</v>
      </c>
      <c r="X1430" s="3">
        <f t="shared" si="179"/>
        <v>0</v>
      </c>
      <c r="Y1430" s="3">
        <f>IF(($Q$2-Расчет!X1444)&gt;0,($Q$2-Расчет!X1444),0)</f>
        <v>0</v>
      </c>
      <c r="Z1430" s="3">
        <f t="shared" si="180"/>
        <v>0</v>
      </c>
      <c r="AA1430" s="3">
        <f>IF(IF(Y1430&gt;0,$Q$3-$Q$2,$Q$3-Расчет!X1444)&gt;0,IF(Y1430&gt;0,$Q$3-$Q$2,$Q$3-Расчет!X1444),0)</f>
        <v>0</v>
      </c>
      <c r="AB1430" s="3">
        <f t="shared" si="181"/>
        <v>0</v>
      </c>
      <c r="AC1430" s="3">
        <f>IF(IF(AA1430&gt;0,$Q$4-$Q$3,$Q$4-Расчет!X1444)&gt;0,IF(AA1430&gt;0,$Q$4-$Q$3,$Q$4-Расчет!X1444),0)</f>
        <v>0</v>
      </c>
      <c r="AD1430" s="3">
        <f t="shared" si="182"/>
        <v>0</v>
      </c>
      <c r="AE1430" s="3">
        <f>IF(IF(AC1430&gt;0,$Q$5-$Q$4,$Q$5-Расчет!X1444)&gt;0,IF(AC1430&gt;0,$Q$5-$Q$4,$Q$5-Расчет!X1444),0)</f>
        <v>0</v>
      </c>
      <c r="AF1430" s="3">
        <f t="shared" si="183"/>
        <v>0</v>
      </c>
      <c r="AG1430" s="3">
        <f>IF(IF(AE1430&gt;0,$Q$6-$Q$5,$Q$6-Расчет!X1444)&gt;0,IF(AE1430&gt;0,$Q$6-$Q$5,$Q$6-Расчет!X1444),0)</f>
        <v>0</v>
      </c>
      <c r="AH1430" s="3">
        <f t="shared" si="184"/>
        <v>0</v>
      </c>
    </row>
    <row r="1431" spans="1:34" x14ac:dyDescent="0.25">
      <c r="A1431" s="3">
        <f>IF(Расчет!H1445='ФОРМУЛЫ!'!$B$4,Расчет!G1445*Расчет!$N$28,IF(Расчет!H1445='ФОРМУЛЫ!'!$B$5,Расчет!G1445,IF(Расчет!H1445='ФОРМУЛЫ!'!$B$6,Расчет!G1445*Расчет!$O$28,0)))</f>
        <v>0</v>
      </c>
      <c r="B1431" s="3">
        <f>A1431*Расчет!E1445</f>
        <v>0</v>
      </c>
      <c r="C1431" s="3">
        <f>IF(Расчет!J1445='ФОРМУЛЫ!'!$B$3,Расчет!G1445*Расчет!I1445/100,IF(Расчет!J1445='ФОРМУЛЫ!'!$B$4,Расчет!I1445*Расчет!$N$28,IF(Расчет!J1445='ФОРМУЛЫ!'!$B$5,Расчет!I1445,IF(Расчет!J1445='ФОРМУЛЫ!'!$B$6,Расчет!I1445*Расчет!$O$28,0))))</f>
        <v>0</v>
      </c>
      <c r="D1431" s="3">
        <f>C1431*Расчет!E1445</f>
        <v>0</v>
      </c>
      <c r="E1431" s="3">
        <f t="shared" si="177"/>
        <v>0</v>
      </c>
      <c r="F1431" s="3">
        <f>E1431*Расчет!E1445</f>
        <v>0</v>
      </c>
      <c r="G1431" s="3">
        <f>IF(Расчет!M1445="",'ФОРМУЛЫ!'!E1431*(100+Расчет!$M$28)/100,'ФОРМУЛЫ!'!E1431*(100+Расчет!M1445)/100)</f>
        <v>0</v>
      </c>
      <c r="H1431" s="7">
        <f>IF(Расчет!M1445="",ROUND(Расчет!K1445*(1+Расчет!$M$28/100),0),ROUND(Расчет!K1445*(1+Расчет!M1445/100),0))</f>
        <v>0</v>
      </c>
      <c r="I1431" s="7">
        <f>IF(Расчет!M1445="",(Расчет!$M$28+100)/100,(Расчет!M1445+100)/100)</f>
        <v>1.2</v>
      </c>
      <c r="J1431" s="5">
        <f>IF(Расчет!P1445="",IF($O$16=0,'ФОРМУЛЫ!'!H1431,ROUND(Расчет!K1445*'ФОРМУЛЫ!'!I1431+L1431,0)),Расчет!P1445)</f>
        <v>0</v>
      </c>
      <c r="K1431" s="5">
        <f>J1431*Расчет!E1445</f>
        <v>0</v>
      </c>
      <c r="L1431" s="3">
        <f>IF($O$16=0,0,$M$16*(Расчет!K1445/$O$16))</f>
        <v>0</v>
      </c>
      <c r="O1431" s="3">
        <f>IF(Расчет!P1445=0,Расчет!L1445,0)</f>
        <v>0</v>
      </c>
      <c r="P1431" s="12">
        <f t="shared" si="178"/>
        <v>0</v>
      </c>
      <c r="Q1431" s="3">
        <f>IF(Расчет!H1445='ФОРМУЛЫ!'!$B$5,'ФОРМУЛЫ!'!A1431,0)</f>
        <v>0</v>
      </c>
      <c r="R1431" s="3">
        <f>IF(Расчет!H1445='ФОРМУЛЫ!'!$B$4,'ФОРМУЛЫ!'!A1431,0)</f>
        <v>0</v>
      </c>
      <c r="S1431" s="3">
        <f>IF(Расчет!H1445='ФОРМУЛЫ!'!$B$6,'ФОРМУЛЫ!'!A1431,0)</f>
        <v>0</v>
      </c>
      <c r="T1431" s="5">
        <f>ROUND((IF(Расчет!R1445='ФОРМУЛЫ!'!$E$3,(A1431-A1431/1.18),IF(Расчет!R1445='ФОРМУЛЫ!'!$E$4,0,IF(Расчет!R1445='ФОРМУЛЫ!'!$E$5,(A1431-A1431/1.1),X))))*Расчет!E1445,2)</f>
        <v>0</v>
      </c>
      <c r="U1431" s="3">
        <f>ROUND((IF(Расчет!R1445='ФОРМУЛЫ!'!$E$3,(J1431-J1431/1.18),IF(Расчет!R1445='ФОРМУЛЫ!'!$E$4,0,IF(Расчет!R1445='ФОРМУЛЫ!'!$E$5,(J1431-J1431/1.1),X))))*Расчет!E1445,2)</f>
        <v>0</v>
      </c>
      <c r="V1431" s="3">
        <f>ROUND((J1431-J1431/1.18)*Расчет!E1445,2)</f>
        <v>0</v>
      </c>
      <c r="W1431" s="3">
        <f>ROUND(A1431*Расчет!E1445*0.21/365,2)</f>
        <v>0</v>
      </c>
      <c r="X1431" s="3">
        <f t="shared" si="179"/>
        <v>0</v>
      </c>
      <c r="Y1431" s="3">
        <f>IF(($Q$2-Расчет!X1445)&gt;0,($Q$2-Расчет!X1445),0)</f>
        <v>0</v>
      </c>
      <c r="Z1431" s="3">
        <f t="shared" si="180"/>
        <v>0</v>
      </c>
      <c r="AA1431" s="3">
        <f>IF(IF(Y1431&gt;0,$Q$3-$Q$2,$Q$3-Расчет!X1445)&gt;0,IF(Y1431&gt;0,$Q$3-$Q$2,$Q$3-Расчет!X1445),0)</f>
        <v>0</v>
      </c>
      <c r="AB1431" s="3">
        <f t="shared" si="181"/>
        <v>0</v>
      </c>
      <c r="AC1431" s="3">
        <f>IF(IF(AA1431&gt;0,$Q$4-$Q$3,$Q$4-Расчет!X1445)&gt;0,IF(AA1431&gt;0,$Q$4-$Q$3,$Q$4-Расчет!X1445),0)</f>
        <v>0</v>
      </c>
      <c r="AD1431" s="3">
        <f t="shared" si="182"/>
        <v>0</v>
      </c>
      <c r="AE1431" s="3">
        <f>IF(IF(AC1431&gt;0,$Q$5-$Q$4,$Q$5-Расчет!X1445)&gt;0,IF(AC1431&gt;0,$Q$5-$Q$4,$Q$5-Расчет!X1445),0)</f>
        <v>0</v>
      </c>
      <c r="AF1431" s="3">
        <f t="shared" si="183"/>
        <v>0</v>
      </c>
      <c r="AG1431" s="3">
        <f>IF(IF(AE1431&gt;0,$Q$6-$Q$5,$Q$6-Расчет!X1445)&gt;0,IF(AE1431&gt;0,$Q$6-$Q$5,$Q$6-Расчет!X1445),0)</f>
        <v>0</v>
      </c>
      <c r="AH1431" s="3">
        <f t="shared" si="184"/>
        <v>0</v>
      </c>
    </row>
    <row r="1432" spans="1:34" x14ac:dyDescent="0.25">
      <c r="A1432" s="3">
        <f>IF(Расчет!H1446='ФОРМУЛЫ!'!$B$4,Расчет!G1446*Расчет!$N$28,IF(Расчет!H1446='ФОРМУЛЫ!'!$B$5,Расчет!G1446,IF(Расчет!H1446='ФОРМУЛЫ!'!$B$6,Расчет!G1446*Расчет!$O$28,0)))</f>
        <v>0</v>
      </c>
      <c r="B1432" s="3">
        <f>A1432*Расчет!E1446</f>
        <v>0</v>
      </c>
      <c r="C1432" s="3">
        <f>IF(Расчет!J1446='ФОРМУЛЫ!'!$B$3,Расчет!G1446*Расчет!I1446/100,IF(Расчет!J1446='ФОРМУЛЫ!'!$B$4,Расчет!I1446*Расчет!$N$28,IF(Расчет!J1446='ФОРМУЛЫ!'!$B$5,Расчет!I1446,IF(Расчет!J1446='ФОРМУЛЫ!'!$B$6,Расчет!I1446*Расчет!$O$28,0))))</f>
        <v>0</v>
      </c>
      <c r="D1432" s="3">
        <f>C1432*Расчет!E1446</f>
        <v>0</v>
      </c>
      <c r="E1432" s="3">
        <f t="shared" si="177"/>
        <v>0</v>
      </c>
      <c r="F1432" s="3">
        <f>E1432*Расчет!E1446</f>
        <v>0</v>
      </c>
      <c r="G1432" s="3">
        <f>IF(Расчет!M1446="",'ФОРМУЛЫ!'!E1432*(100+Расчет!$M$28)/100,'ФОРМУЛЫ!'!E1432*(100+Расчет!M1446)/100)</f>
        <v>0</v>
      </c>
      <c r="H1432" s="7">
        <f>IF(Расчет!M1446="",ROUND(Расчет!K1446*(1+Расчет!$M$28/100),0),ROUND(Расчет!K1446*(1+Расчет!M1446/100),0))</f>
        <v>0</v>
      </c>
      <c r="I1432" s="7">
        <f>IF(Расчет!M1446="",(Расчет!$M$28+100)/100,(Расчет!M1446+100)/100)</f>
        <v>1.2</v>
      </c>
      <c r="J1432" s="5">
        <f>IF(Расчет!P1446="",IF($O$16=0,'ФОРМУЛЫ!'!H1432,ROUND(Расчет!K1446*'ФОРМУЛЫ!'!I1432+L1432,0)),Расчет!P1446)</f>
        <v>0</v>
      </c>
      <c r="K1432" s="5">
        <f>J1432*Расчет!E1446</f>
        <v>0</v>
      </c>
      <c r="L1432" s="3">
        <f>IF($O$16=0,0,$M$16*(Расчет!K1446/$O$16))</f>
        <v>0</v>
      </c>
      <c r="O1432" s="3">
        <f>IF(Расчет!P1446=0,Расчет!L1446,0)</f>
        <v>0</v>
      </c>
      <c r="P1432" s="12">
        <f t="shared" si="178"/>
        <v>0</v>
      </c>
      <c r="Q1432" s="3">
        <f>IF(Расчет!H1446='ФОРМУЛЫ!'!$B$5,'ФОРМУЛЫ!'!A1432,0)</f>
        <v>0</v>
      </c>
      <c r="R1432" s="3">
        <f>IF(Расчет!H1446='ФОРМУЛЫ!'!$B$4,'ФОРМУЛЫ!'!A1432,0)</f>
        <v>0</v>
      </c>
      <c r="S1432" s="3">
        <f>IF(Расчет!H1446='ФОРМУЛЫ!'!$B$6,'ФОРМУЛЫ!'!A1432,0)</f>
        <v>0</v>
      </c>
      <c r="T1432" s="5">
        <f>ROUND((IF(Расчет!R1446='ФОРМУЛЫ!'!$E$3,(A1432-A1432/1.18),IF(Расчет!R1446='ФОРМУЛЫ!'!$E$4,0,IF(Расчет!R1446='ФОРМУЛЫ!'!$E$5,(A1432-A1432/1.1),X))))*Расчет!E1446,2)</f>
        <v>0</v>
      </c>
      <c r="U1432" s="3">
        <f>ROUND((IF(Расчет!R1446='ФОРМУЛЫ!'!$E$3,(J1432-J1432/1.18),IF(Расчет!R1446='ФОРМУЛЫ!'!$E$4,0,IF(Расчет!R1446='ФОРМУЛЫ!'!$E$5,(J1432-J1432/1.1),X))))*Расчет!E1446,2)</f>
        <v>0</v>
      </c>
      <c r="V1432" s="3">
        <f>ROUND((J1432-J1432/1.18)*Расчет!E1446,2)</f>
        <v>0</v>
      </c>
      <c r="W1432" s="3">
        <f>ROUND(A1432*Расчет!E1446*0.21/365,2)</f>
        <v>0</v>
      </c>
      <c r="X1432" s="3">
        <f t="shared" si="179"/>
        <v>0</v>
      </c>
      <c r="Y1432" s="3">
        <f>IF(($Q$2-Расчет!X1446)&gt;0,($Q$2-Расчет!X1446),0)</f>
        <v>0</v>
      </c>
      <c r="Z1432" s="3">
        <f t="shared" si="180"/>
        <v>0</v>
      </c>
      <c r="AA1432" s="3">
        <f>IF(IF(Y1432&gt;0,$Q$3-$Q$2,$Q$3-Расчет!X1446)&gt;0,IF(Y1432&gt;0,$Q$3-$Q$2,$Q$3-Расчет!X1446),0)</f>
        <v>0</v>
      </c>
      <c r="AB1432" s="3">
        <f t="shared" si="181"/>
        <v>0</v>
      </c>
      <c r="AC1432" s="3">
        <f>IF(IF(AA1432&gt;0,$Q$4-$Q$3,$Q$4-Расчет!X1446)&gt;0,IF(AA1432&gt;0,$Q$4-$Q$3,$Q$4-Расчет!X1446),0)</f>
        <v>0</v>
      </c>
      <c r="AD1432" s="3">
        <f t="shared" si="182"/>
        <v>0</v>
      </c>
      <c r="AE1432" s="3">
        <f>IF(IF(AC1432&gt;0,$Q$5-$Q$4,$Q$5-Расчет!X1446)&gt;0,IF(AC1432&gt;0,$Q$5-$Q$4,$Q$5-Расчет!X1446),0)</f>
        <v>0</v>
      </c>
      <c r="AF1432" s="3">
        <f t="shared" si="183"/>
        <v>0</v>
      </c>
      <c r="AG1432" s="3">
        <f>IF(IF(AE1432&gt;0,$Q$6-$Q$5,$Q$6-Расчет!X1446)&gt;0,IF(AE1432&gt;0,$Q$6-$Q$5,$Q$6-Расчет!X1446),0)</f>
        <v>0</v>
      </c>
      <c r="AH1432" s="3">
        <f t="shared" si="184"/>
        <v>0</v>
      </c>
    </row>
    <row r="1433" spans="1:34" x14ac:dyDescent="0.25">
      <c r="A1433" s="3">
        <f>IF(Расчет!H1447='ФОРМУЛЫ!'!$B$4,Расчет!G1447*Расчет!$N$28,IF(Расчет!H1447='ФОРМУЛЫ!'!$B$5,Расчет!G1447,IF(Расчет!H1447='ФОРМУЛЫ!'!$B$6,Расчет!G1447*Расчет!$O$28,0)))</f>
        <v>0</v>
      </c>
      <c r="B1433" s="3">
        <f>A1433*Расчет!E1447</f>
        <v>0</v>
      </c>
      <c r="C1433" s="3">
        <f>IF(Расчет!J1447='ФОРМУЛЫ!'!$B$3,Расчет!G1447*Расчет!I1447/100,IF(Расчет!J1447='ФОРМУЛЫ!'!$B$4,Расчет!I1447*Расчет!$N$28,IF(Расчет!J1447='ФОРМУЛЫ!'!$B$5,Расчет!I1447,IF(Расчет!J1447='ФОРМУЛЫ!'!$B$6,Расчет!I1447*Расчет!$O$28,0))))</f>
        <v>0</v>
      </c>
      <c r="D1433" s="3">
        <f>C1433*Расчет!E1447</f>
        <v>0</v>
      </c>
      <c r="E1433" s="3">
        <f t="shared" si="177"/>
        <v>0</v>
      </c>
      <c r="F1433" s="3">
        <f>E1433*Расчет!E1447</f>
        <v>0</v>
      </c>
      <c r="G1433" s="3">
        <f>IF(Расчет!M1447="",'ФОРМУЛЫ!'!E1433*(100+Расчет!$M$28)/100,'ФОРМУЛЫ!'!E1433*(100+Расчет!M1447)/100)</f>
        <v>0</v>
      </c>
      <c r="H1433" s="7">
        <f>IF(Расчет!M1447="",ROUND(Расчет!K1447*(1+Расчет!$M$28/100),0),ROUND(Расчет!K1447*(1+Расчет!M1447/100),0))</f>
        <v>0</v>
      </c>
      <c r="I1433" s="7">
        <f>IF(Расчет!M1447="",(Расчет!$M$28+100)/100,(Расчет!M1447+100)/100)</f>
        <v>1.2</v>
      </c>
      <c r="J1433" s="5">
        <f>IF(Расчет!P1447="",IF($O$16=0,'ФОРМУЛЫ!'!H1433,ROUND(Расчет!K1447*'ФОРМУЛЫ!'!I1433+L1433,0)),Расчет!P1447)</f>
        <v>0</v>
      </c>
      <c r="K1433" s="5">
        <f>J1433*Расчет!E1447</f>
        <v>0</v>
      </c>
      <c r="L1433" s="3">
        <f>IF($O$16=0,0,$M$16*(Расчет!K1447/$O$16))</f>
        <v>0</v>
      </c>
      <c r="O1433" s="3">
        <f>IF(Расчет!P1447=0,Расчет!L1447,0)</f>
        <v>0</v>
      </c>
      <c r="P1433" s="12">
        <f t="shared" si="178"/>
        <v>0</v>
      </c>
      <c r="Q1433" s="3">
        <f>IF(Расчет!H1447='ФОРМУЛЫ!'!$B$5,'ФОРМУЛЫ!'!A1433,0)</f>
        <v>0</v>
      </c>
      <c r="R1433" s="3">
        <f>IF(Расчет!H1447='ФОРМУЛЫ!'!$B$4,'ФОРМУЛЫ!'!A1433,0)</f>
        <v>0</v>
      </c>
      <c r="S1433" s="3">
        <f>IF(Расчет!H1447='ФОРМУЛЫ!'!$B$6,'ФОРМУЛЫ!'!A1433,0)</f>
        <v>0</v>
      </c>
      <c r="T1433" s="5">
        <f>ROUND((IF(Расчет!R1447='ФОРМУЛЫ!'!$E$3,(A1433-A1433/1.18),IF(Расчет!R1447='ФОРМУЛЫ!'!$E$4,0,IF(Расчет!R1447='ФОРМУЛЫ!'!$E$5,(A1433-A1433/1.1),X))))*Расчет!E1447,2)</f>
        <v>0</v>
      </c>
      <c r="U1433" s="3">
        <f>ROUND((IF(Расчет!R1447='ФОРМУЛЫ!'!$E$3,(J1433-J1433/1.18),IF(Расчет!R1447='ФОРМУЛЫ!'!$E$4,0,IF(Расчет!R1447='ФОРМУЛЫ!'!$E$5,(J1433-J1433/1.1),X))))*Расчет!E1447,2)</f>
        <v>0</v>
      </c>
      <c r="V1433" s="3">
        <f>ROUND((J1433-J1433/1.18)*Расчет!E1447,2)</f>
        <v>0</v>
      </c>
      <c r="W1433" s="3">
        <f>ROUND(A1433*Расчет!E1447*0.21/365,2)</f>
        <v>0</v>
      </c>
      <c r="X1433" s="3">
        <f t="shared" si="179"/>
        <v>0</v>
      </c>
      <c r="Y1433" s="3">
        <f>IF(($Q$2-Расчет!X1447)&gt;0,($Q$2-Расчет!X1447),0)</f>
        <v>0</v>
      </c>
      <c r="Z1433" s="3">
        <f t="shared" si="180"/>
        <v>0</v>
      </c>
      <c r="AA1433" s="3">
        <f>IF(IF(Y1433&gt;0,$Q$3-$Q$2,$Q$3-Расчет!X1447)&gt;0,IF(Y1433&gt;0,$Q$3-$Q$2,$Q$3-Расчет!X1447),0)</f>
        <v>0</v>
      </c>
      <c r="AB1433" s="3">
        <f t="shared" si="181"/>
        <v>0</v>
      </c>
      <c r="AC1433" s="3">
        <f>IF(IF(AA1433&gt;0,$Q$4-$Q$3,$Q$4-Расчет!X1447)&gt;0,IF(AA1433&gt;0,$Q$4-$Q$3,$Q$4-Расчет!X1447),0)</f>
        <v>0</v>
      </c>
      <c r="AD1433" s="3">
        <f t="shared" si="182"/>
        <v>0</v>
      </c>
      <c r="AE1433" s="3">
        <f>IF(IF(AC1433&gt;0,$Q$5-$Q$4,$Q$5-Расчет!X1447)&gt;0,IF(AC1433&gt;0,$Q$5-$Q$4,$Q$5-Расчет!X1447),0)</f>
        <v>0</v>
      </c>
      <c r="AF1433" s="3">
        <f t="shared" si="183"/>
        <v>0</v>
      </c>
      <c r="AG1433" s="3">
        <f>IF(IF(AE1433&gt;0,$Q$6-$Q$5,$Q$6-Расчет!X1447)&gt;0,IF(AE1433&gt;0,$Q$6-$Q$5,$Q$6-Расчет!X1447),0)</f>
        <v>0</v>
      </c>
      <c r="AH1433" s="3">
        <f t="shared" si="184"/>
        <v>0</v>
      </c>
    </row>
    <row r="1434" spans="1:34" x14ac:dyDescent="0.25">
      <c r="A1434" s="3">
        <f>IF(Расчет!H1448='ФОРМУЛЫ!'!$B$4,Расчет!G1448*Расчет!$N$28,IF(Расчет!H1448='ФОРМУЛЫ!'!$B$5,Расчет!G1448,IF(Расчет!H1448='ФОРМУЛЫ!'!$B$6,Расчет!G1448*Расчет!$O$28,0)))</f>
        <v>0</v>
      </c>
      <c r="B1434" s="3">
        <f>A1434*Расчет!E1448</f>
        <v>0</v>
      </c>
      <c r="C1434" s="3">
        <f>IF(Расчет!J1448='ФОРМУЛЫ!'!$B$3,Расчет!G1448*Расчет!I1448/100,IF(Расчет!J1448='ФОРМУЛЫ!'!$B$4,Расчет!I1448*Расчет!$N$28,IF(Расчет!J1448='ФОРМУЛЫ!'!$B$5,Расчет!I1448,IF(Расчет!J1448='ФОРМУЛЫ!'!$B$6,Расчет!I1448*Расчет!$O$28,0))))</f>
        <v>0</v>
      </c>
      <c r="D1434" s="3">
        <f>C1434*Расчет!E1448</f>
        <v>0</v>
      </c>
      <c r="E1434" s="3">
        <f t="shared" si="177"/>
        <v>0</v>
      </c>
      <c r="F1434" s="3">
        <f>E1434*Расчет!E1448</f>
        <v>0</v>
      </c>
      <c r="G1434" s="3">
        <f>IF(Расчет!M1448="",'ФОРМУЛЫ!'!E1434*(100+Расчет!$M$28)/100,'ФОРМУЛЫ!'!E1434*(100+Расчет!M1448)/100)</f>
        <v>0</v>
      </c>
      <c r="H1434" s="7">
        <f>IF(Расчет!M1448="",ROUND(Расчет!K1448*(1+Расчет!$M$28/100),0),ROUND(Расчет!K1448*(1+Расчет!M1448/100),0))</f>
        <v>0</v>
      </c>
      <c r="I1434" s="7">
        <f>IF(Расчет!M1448="",(Расчет!$M$28+100)/100,(Расчет!M1448+100)/100)</f>
        <v>1.2</v>
      </c>
      <c r="J1434" s="5">
        <f>IF(Расчет!P1448="",IF($O$16=0,'ФОРМУЛЫ!'!H1434,ROUND(Расчет!K1448*'ФОРМУЛЫ!'!I1434+L1434,0)),Расчет!P1448)</f>
        <v>0</v>
      </c>
      <c r="K1434" s="5">
        <f>J1434*Расчет!E1448</f>
        <v>0</v>
      </c>
      <c r="L1434" s="3">
        <f>IF($O$16=0,0,$M$16*(Расчет!K1448/$O$16))</f>
        <v>0</v>
      </c>
      <c r="O1434" s="3">
        <f>IF(Расчет!P1448=0,Расчет!L1448,0)</f>
        <v>0</v>
      </c>
      <c r="P1434" s="12">
        <f t="shared" si="178"/>
        <v>0</v>
      </c>
      <c r="Q1434" s="3">
        <f>IF(Расчет!H1448='ФОРМУЛЫ!'!$B$5,'ФОРМУЛЫ!'!A1434,0)</f>
        <v>0</v>
      </c>
      <c r="R1434" s="3">
        <f>IF(Расчет!H1448='ФОРМУЛЫ!'!$B$4,'ФОРМУЛЫ!'!A1434,0)</f>
        <v>0</v>
      </c>
      <c r="S1434" s="3">
        <f>IF(Расчет!H1448='ФОРМУЛЫ!'!$B$6,'ФОРМУЛЫ!'!A1434,0)</f>
        <v>0</v>
      </c>
      <c r="T1434" s="5">
        <f>ROUND((IF(Расчет!R1448='ФОРМУЛЫ!'!$E$3,(A1434-A1434/1.18),IF(Расчет!R1448='ФОРМУЛЫ!'!$E$4,0,IF(Расчет!R1448='ФОРМУЛЫ!'!$E$5,(A1434-A1434/1.1),X))))*Расчет!E1448,2)</f>
        <v>0</v>
      </c>
      <c r="U1434" s="3">
        <f>ROUND((IF(Расчет!R1448='ФОРМУЛЫ!'!$E$3,(J1434-J1434/1.18),IF(Расчет!R1448='ФОРМУЛЫ!'!$E$4,0,IF(Расчет!R1448='ФОРМУЛЫ!'!$E$5,(J1434-J1434/1.1),X))))*Расчет!E1448,2)</f>
        <v>0</v>
      </c>
      <c r="V1434" s="3">
        <f>ROUND((J1434-J1434/1.18)*Расчет!E1448,2)</f>
        <v>0</v>
      </c>
      <c r="W1434" s="3">
        <f>ROUND(A1434*Расчет!E1448*0.21/365,2)</f>
        <v>0</v>
      </c>
      <c r="X1434" s="3">
        <f t="shared" si="179"/>
        <v>0</v>
      </c>
      <c r="Y1434" s="3">
        <f>IF(($Q$2-Расчет!X1448)&gt;0,($Q$2-Расчет!X1448),0)</f>
        <v>0</v>
      </c>
      <c r="Z1434" s="3">
        <f t="shared" si="180"/>
        <v>0</v>
      </c>
      <c r="AA1434" s="3">
        <f>IF(IF(Y1434&gt;0,$Q$3-$Q$2,$Q$3-Расчет!X1448)&gt;0,IF(Y1434&gt;0,$Q$3-$Q$2,$Q$3-Расчет!X1448),0)</f>
        <v>0</v>
      </c>
      <c r="AB1434" s="3">
        <f t="shared" si="181"/>
        <v>0</v>
      </c>
      <c r="AC1434" s="3">
        <f>IF(IF(AA1434&gt;0,$Q$4-$Q$3,$Q$4-Расчет!X1448)&gt;0,IF(AA1434&gt;0,$Q$4-$Q$3,$Q$4-Расчет!X1448),0)</f>
        <v>0</v>
      </c>
      <c r="AD1434" s="3">
        <f t="shared" si="182"/>
        <v>0</v>
      </c>
      <c r="AE1434" s="3">
        <f>IF(IF(AC1434&gt;0,$Q$5-$Q$4,$Q$5-Расчет!X1448)&gt;0,IF(AC1434&gt;0,$Q$5-$Q$4,$Q$5-Расчет!X1448),0)</f>
        <v>0</v>
      </c>
      <c r="AF1434" s="3">
        <f t="shared" si="183"/>
        <v>0</v>
      </c>
      <c r="AG1434" s="3">
        <f>IF(IF(AE1434&gt;0,$Q$6-$Q$5,$Q$6-Расчет!X1448)&gt;0,IF(AE1434&gt;0,$Q$6-$Q$5,$Q$6-Расчет!X1448),0)</f>
        <v>0</v>
      </c>
      <c r="AH1434" s="3">
        <f t="shared" si="184"/>
        <v>0</v>
      </c>
    </row>
    <row r="1435" spans="1:34" x14ac:dyDescent="0.25">
      <c r="A1435" s="3">
        <f>IF(Расчет!H1449='ФОРМУЛЫ!'!$B$4,Расчет!G1449*Расчет!$N$28,IF(Расчет!H1449='ФОРМУЛЫ!'!$B$5,Расчет!G1449,IF(Расчет!H1449='ФОРМУЛЫ!'!$B$6,Расчет!G1449*Расчет!$O$28,0)))</f>
        <v>0</v>
      </c>
      <c r="B1435" s="3">
        <f>A1435*Расчет!E1449</f>
        <v>0</v>
      </c>
      <c r="C1435" s="3">
        <f>IF(Расчет!J1449='ФОРМУЛЫ!'!$B$3,Расчет!G1449*Расчет!I1449/100,IF(Расчет!J1449='ФОРМУЛЫ!'!$B$4,Расчет!I1449*Расчет!$N$28,IF(Расчет!J1449='ФОРМУЛЫ!'!$B$5,Расчет!I1449,IF(Расчет!J1449='ФОРМУЛЫ!'!$B$6,Расчет!I1449*Расчет!$O$28,0))))</f>
        <v>0</v>
      </c>
      <c r="D1435" s="3">
        <f>C1435*Расчет!E1449</f>
        <v>0</v>
      </c>
      <c r="E1435" s="3">
        <f t="shared" si="177"/>
        <v>0</v>
      </c>
      <c r="F1435" s="3">
        <f>E1435*Расчет!E1449</f>
        <v>0</v>
      </c>
      <c r="G1435" s="3">
        <f>IF(Расчет!M1449="",'ФОРМУЛЫ!'!E1435*(100+Расчет!$M$28)/100,'ФОРМУЛЫ!'!E1435*(100+Расчет!M1449)/100)</f>
        <v>0</v>
      </c>
      <c r="H1435" s="7">
        <f>IF(Расчет!M1449="",ROUND(Расчет!K1449*(1+Расчет!$M$28/100),0),ROUND(Расчет!K1449*(1+Расчет!M1449/100),0))</f>
        <v>0</v>
      </c>
      <c r="I1435" s="7">
        <f>IF(Расчет!M1449="",(Расчет!$M$28+100)/100,(Расчет!M1449+100)/100)</f>
        <v>1.2</v>
      </c>
      <c r="J1435" s="5">
        <f>IF(Расчет!P1449="",IF($O$16=0,'ФОРМУЛЫ!'!H1435,ROUND(Расчет!K1449*'ФОРМУЛЫ!'!I1435+L1435,0)),Расчет!P1449)</f>
        <v>0</v>
      </c>
      <c r="K1435" s="5">
        <f>J1435*Расчет!E1449</f>
        <v>0</v>
      </c>
      <c r="L1435" s="3">
        <f>IF($O$16=0,0,$M$16*(Расчет!K1449/$O$16))</f>
        <v>0</v>
      </c>
      <c r="O1435" s="3">
        <f>IF(Расчет!P1449=0,Расчет!L1449,0)</f>
        <v>0</v>
      </c>
      <c r="P1435" s="12">
        <f t="shared" si="178"/>
        <v>0</v>
      </c>
      <c r="Q1435" s="3">
        <f>IF(Расчет!H1449='ФОРМУЛЫ!'!$B$5,'ФОРМУЛЫ!'!A1435,0)</f>
        <v>0</v>
      </c>
      <c r="R1435" s="3">
        <f>IF(Расчет!H1449='ФОРМУЛЫ!'!$B$4,'ФОРМУЛЫ!'!A1435,0)</f>
        <v>0</v>
      </c>
      <c r="S1435" s="3">
        <f>IF(Расчет!H1449='ФОРМУЛЫ!'!$B$6,'ФОРМУЛЫ!'!A1435,0)</f>
        <v>0</v>
      </c>
      <c r="T1435" s="5">
        <f>ROUND((IF(Расчет!R1449='ФОРМУЛЫ!'!$E$3,(A1435-A1435/1.18),IF(Расчет!R1449='ФОРМУЛЫ!'!$E$4,0,IF(Расчет!R1449='ФОРМУЛЫ!'!$E$5,(A1435-A1435/1.1),X))))*Расчет!E1449,2)</f>
        <v>0</v>
      </c>
      <c r="U1435" s="3">
        <f>ROUND((IF(Расчет!R1449='ФОРМУЛЫ!'!$E$3,(J1435-J1435/1.18),IF(Расчет!R1449='ФОРМУЛЫ!'!$E$4,0,IF(Расчет!R1449='ФОРМУЛЫ!'!$E$5,(J1435-J1435/1.1),X))))*Расчет!E1449,2)</f>
        <v>0</v>
      </c>
      <c r="V1435" s="3">
        <f>ROUND((J1435-J1435/1.18)*Расчет!E1449,2)</f>
        <v>0</v>
      </c>
      <c r="W1435" s="3">
        <f>ROUND(A1435*Расчет!E1449*0.21/365,2)</f>
        <v>0</v>
      </c>
      <c r="X1435" s="3">
        <f t="shared" si="179"/>
        <v>0</v>
      </c>
      <c r="Y1435" s="3">
        <f>IF(($Q$2-Расчет!X1449)&gt;0,($Q$2-Расчет!X1449),0)</f>
        <v>0</v>
      </c>
      <c r="Z1435" s="3">
        <f t="shared" si="180"/>
        <v>0</v>
      </c>
      <c r="AA1435" s="3">
        <f>IF(IF(Y1435&gt;0,$Q$3-$Q$2,$Q$3-Расчет!X1449)&gt;0,IF(Y1435&gt;0,$Q$3-$Q$2,$Q$3-Расчет!X1449),0)</f>
        <v>0</v>
      </c>
      <c r="AB1435" s="3">
        <f t="shared" si="181"/>
        <v>0</v>
      </c>
      <c r="AC1435" s="3">
        <f>IF(IF(AA1435&gt;0,$Q$4-$Q$3,$Q$4-Расчет!X1449)&gt;0,IF(AA1435&gt;0,$Q$4-$Q$3,$Q$4-Расчет!X1449),0)</f>
        <v>0</v>
      </c>
      <c r="AD1435" s="3">
        <f t="shared" si="182"/>
        <v>0</v>
      </c>
      <c r="AE1435" s="3">
        <f>IF(IF(AC1435&gt;0,$Q$5-$Q$4,$Q$5-Расчет!X1449)&gt;0,IF(AC1435&gt;0,$Q$5-$Q$4,$Q$5-Расчет!X1449),0)</f>
        <v>0</v>
      </c>
      <c r="AF1435" s="3">
        <f t="shared" si="183"/>
        <v>0</v>
      </c>
      <c r="AG1435" s="3">
        <f>IF(IF(AE1435&gt;0,$Q$6-$Q$5,$Q$6-Расчет!X1449)&gt;0,IF(AE1435&gt;0,$Q$6-$Q$5,$Q$6-Расчет!X1449),0)</f>
        <v>0</v>
      </c>
      <c r="AH1435" s="3">
        <f t="shared" si="184"/>
        <v>0</v>
      </c>
    </row>
    <row r="1436" spans="1:34" x14ac:dyDescent="0.25">
      <c r="A1436" s="3">
        <f>IF(Расчет!H1450='ФОРМУЛЫ!'!$B$4,Расчет!G1450*Расчет!$N$28,IF(Расчет!H1450='ФОРМУЛЫ!'!$B$5,Расчет!G1450,IF(Расчет!H1450='ФОРМУЛЫ!'!$B$6,Расчет!G1450*Расчет!$O$28,0)))</f>
        <v>0</v>
      </c>
      <c r="B1436" s="3">
        <f>A1436*Расчет!E1450</f>
        <v>0</v>
      </c>
      <c r="C1436" s="3">
        <f>IF(Расчет!J1450='ФОРМУЛЫ!'!$B$3,Расчет!G1450*Расчет!I1450/100,IF(Расчет!J1450='ФОРМУЛЫ!'!$B$4,Расчет!I1450*Расчет!$N$28,IF(Расчет!J1450='ФОРМУЛЫ!'!$B$5,Расчет!I1450,IF(Расчет!J1450='ФОРМУЛЫ!'!$B$6,Расчет!I1450*Расчет!$O$28,0))))</f>
        <v>0</v>
      </c>
      <c r="D1436" s="3">
        <f>C1436*Расчет!E1450</f>
        <v>0</v>
      </c>
      <c r="E1436" s="3">
        <f t="shared" si="177"/>
        <v>0</v>
      </c>
      <c r="F1436" s="3">
        <f>E1436*Расчет!E1450</f>
        <v>0</v>
      </c>
      <c r="G1436" s="3">
        <f>IF(Расчет!M1450="",'ФОРМУЛЫ!'!E1436*(100+Расчет!$M$28)/100,'ФОРМУЛЫ!'!E1436*(100+Расчет!M1450)/100)</f>
        <v>0</v>
      </c>
      <c r="H1436" s="7">
        <f>IF(Расчет!M1450="",ROUND(Расчет!K1450*(1+Расчет!$M$28/100),0),ROUND(Расчет!K1450*(1+Расчет!M1450/100),0))</f>
        <v>0</v>
      </c>
      <c r="I1436" s="7">
        <f>IF(Расчет!M1450="",(Расчет!$M$28+100)/100,(Расчет!M1450+100)/100)</f>
        <v>1.2</v>
      </c>
      <c r="J1436" s="5">
        <f>IF(Расчет!P1450="",IF($O$16=0,'ФОРМУЛЫ!'!H1436,ROUND(Расчет!K1450*'ФОРМУЛЫ!'!I1436+L1436,0)),Расчет!P1450)</f>
        <v>0</v>
      </c>
      <c r="K1436" s="5">
        <f>J1436*Расчет!E1450</f>
        <v>0</v>
      </c>
      <c r="L1436" s="3">
        <f>IF($O$16=0,0,$M$16*(Расчет!K1450/$O$16))</f>
        <v>0</v>
      </c>
      <c r="O1436" s="3">
        <f>IF(Расчет!P1450=0,Расчет!L1450,0)</f>
        <v>0</v>
      </c>
      <c r="P1436" s="12">
        <f t="shared" si="178"/>
        <v>0</v>
      </c>
      <c r="Q1436" s="3">
        <f>IF(Расчет!H1450='ФОРМУЛЫ!'!$B$5,'ФОРМУЛЫ!'!A1436,0)</f>
        <v>0</v>
      </c>
      <c r="R1436" s="3">
        <f>IF(Расчет!H1450='ФОРМУЛЫ!'!$B$4,'ФОРМУЛЫ!'!A1436,0)</f>
        <v>0</v>
      </c>
      <c r="S1436" s="3">
        <f>IF(Расчет!H1450='ФОРМУЛЫ!'!$B$6,'ФОРМУЛЫ!'!A1436,0)</f>
        <v>0</v>
      </c>
      <c r="T1436" s="5">
        <f>ROUND((IF(Расчет!R1450='ФОРМУЛЫ!'!$E$3,(A1436-A1436/1.18),IF(Расчет!R1450='ФОРМУЛЫ!'!$E$4,0,IF(Расчет!R1450='ФОРМУЛЫ!'!$E$5,(A1436-A1436/1.1),X))))*Расчет!E1450,2)</f>
        <v>0</v>
      </c>
      <c r="U1436" s="3">
        <f>ROUND((IF(Расчет!R1450='ФОРМУЛЫ!'!$E$3,(J1436-J1436/1.18),IF(Расчет!R1450='ФОРМУЛЫ!'!$E$4,0,IF(Расчет!R1450='ФОРМУЛЫ!'!$E$5,(J1436-J1436/1.1),X))))*Расчет!E1450,2)</f>
        <v>0</v>
      </c>
      <c r="V1436" s="3">
        <f>ROUND((J1436-J1436/1.18)*Расчет!E1450,2)</f>
        <v>0</v>
      </c>
      <c r="W1436" s="3">
        <f>ROUND(A1436*Расчет!E1450*0.21/365,2)</f>
        <v>0</v>
      </c>
      <c r="X1436" s="3">
        <f t="shared" si="179"/>
        <v>0</v>
      </c>
      <c r="Y1436" s="3">
        <f>IF(($Q$2-Расчет!X1450)&gt;0,($Q$2-Расчет!X1450),0)</f>
        <v>0</v>
      </c>
      <c r="Z1436" s="3">
        <f t="shared" si="180"/>
        <v>0</v>
      </c>
      <c r="AA1436" s="3">
        <f>IF(IF(Y1436&gt;0,$Q$3-$Q$2,$Q$3-Расчет!X1450)&gt;0,IF(Y1436&gt;0,$Q$3-$Q$2,$Q$3-Расчет!X1450),0)</f>
        <v>0</v>
      </c>
      <c r="AB1436" s="3">
        <f t="shared" si="181"/>
        <v>0</v>
      </c>
      <c r="AC1436" s="3">
        <f>IF(IF(AA1436&gt;0,$Q$4-$Q$3,$Q$4-Расчет!X1450)&gt;0,IF(AA1436&gt;0,$Q$4-$Q$3,$Q$4-Расчет!X1450),0)</f>
        <v>0</v>
      </c>
      <c r="AD1436" s="3">
        <f t="shared" si="182"/>
        <v>0</v>
      </c>
      <c r="AE1436" s="3">
        <f>IF(IF(AC1436&gt;0,$Q$5-$Q$4,$Q$5-Расчет!X1450)&gt;0,IF(AC1436&gt;0,$Q$5-$Q$4,$Q$5-Расчет!X1450),0)</f>
        <v>0</v>
      </c>
      <c r="AF1436" s="3">
        <f t="shared" si="183"/>
        <v>0</v>
      </c>
      <c r="AG1436" s="3">
        <f>IF(IF(AE1436&gt;0,$Q$6-$Q$5,$Q$6-Расчет!X1450)&gt;0,IF(AE1436&gt;0,$Q$6-$Q$5,$Q$6-Расчет!X1450),0)</f>
        <v>0</v>
      </c>
      <c r="AH1436" s="3">
        <f t="shared" si="184"/>
        <v>0</v>
      </c>
    </row>
    <row r="1437" spans="1:34" x14ac:dyDescent="0.25">
      <c r="A1437" s="3">
        <f>IF(Расчет!H1451='ФОРМУЛЫ!'!$B$4,Расчет!G1451*Расчет!$N$28,IF(Расчет!H1451='ФОРМУЛЫ!'!$B$5,Расчет!G1451,IF(Расчет!H1451='ФОРМУЛЫ!'!$B$6,Расчет!G1451*Расчет!$O$28,0)))</f>
        <v>0</v>
      </c>
      <c r="B1437" s="3">
        <f>A1437*Расчет!E1451</f>
        <v>0</v>
      </c>
      <c r="C1437" s="3">
        <f>IF(Расчет!J1451='ФОРМУЛЫ!'!$B$3,Расчет!G1451*Расчет!I1451/100,IF(Расчет!J1451='ФОРМУЛЫ!'!$B$4,Расчет!I1451*Расчет!$N$28,IF(Расчет!J1451='ФОРМУЛЫ!'!$B$5,Расчет!I1451,IF(Расчет!J1451='ФОРМУЛЫ!'!$B$6,Расчет!I1451*Расчет!$O$28,0))))</f>
        <v>0</v>
      </c>
      <c r="D1437" s="3">
        <f>C1437*Расчет!E1451</f>
        <v>0</v>
      </c>
      <c r="E1437" s="3">
        <f t="shared" si="177"/>
        <v>0</v>
      </c>
      <c r="F1437" s="3">
        <f>E1437*Расчет!E1451</f>
        <v>0</v>
      </c>
      <c r="G1437" s="3">
        <f>IF(Расчет!M1451="",'ФОРМУЛЫ!'!E1437*(100+Расчет!$M$28)/100,'ФОРМУЛЫ!'!E1437*(100+Расчет!M1451)/100)</f>
        <v>0</v>
      </c>
      <c r="H1437" s="7">
        <f>IF(Расчет!M1451="",ROUND(Расчет!K1451*(1+Расчет!$M$28/100),0),ROUND(Расчет!K1451*(1+Расчет!M1451/100),0))</f>
        <v>0</v>
      </c>
      <c r="I1437" s="7">
        <f>IF(Расчет!M1451="",(Расчет!$M$28+100)/100,(Расчет!M1451+100)/100)</f>
        <v>1.2</v>
      </c>
      <c r="J1437" s="5">
        <f>IF(Расчет!P1451="",IF($O$16=0,'ФОРМУЛЫ!'!H1437,ROUND(Расчет!K1451*'ФОРМУЛЫ!'!I1437+L1437,0)),Расчет!P1451)</f>
        <v>0</v>
      </c>
      <c r="K1437" s="5">
        <f>J1437*Расчет!E1451</f>
        <v>0</v>
      </c>
      <c r="L1437" s="3">
        <f>IF($O$16=0,0,$M$16*(Расчет!K1451/$O$16))</f>
        <v>0</v>
      </c>
      <c r="O1437" s="3">
        <f>IF(Расчет!P1451=0,Расчет!L1451,0)</f>
        <v>0</v>
      </c>
      <c r="P1437" s="12">
        <f t="shared" si="178"/>
        <v>0</v>
      </c>
      <c r="Q1437" s="3">
        <f>IF(Расчет!H1451='ФОРМУЛЫ!'!$B$5,'ФОРМУЛЫ!'!A1437,0)</f>
        <v>0</v>
      </c>
      <c r="R1437" s="3">
        <f>IF(Расчет!H1451='ФОРМУЛЫ!'!$B$4,'ФОРМУЛЫ!'!A1437,0)</f>
        <v>0</v>
      </c>
      <c r="S1437" s="3">
        <f>IF(Расчет!H1451='ФОРМУЛЫ!'!$B$6,'ФОРМУЛЫ!'!A1437,0)</f>
        <v>0</v>
      </c>
      <c r="T1437" s="5">
        <f>ROUND((IF(Расчет!R1451='ФОРМУЛЫ!'!$E$3,(A1437-A1437/1.18),IF(Расчет!R1451='ФОРМУЛЫ!'!$E$4,0,IF(Расчет!R1451='ФОРМУЛЫ!'!$E$5,(A1437-A1437/1.1),X))))*Расчет!E1451,2)</f>
        <v>0</v>
      </c>
      <c r="U1437" s="3">
        <f>ROUND((IF(Расчет!R1451='ФОРМУЛЫ!'!$E$3,(J1437-J1437/1.18),IF(Расчет!R1451='ФОРМУЛЫ!'!$E$4,0,IF(Расчет!R1451='ФОРМУЛЫ!'!$E$5,(J1437-J1437/1.1),X))))*Расчет!E1451,2)</f>
        <v>0</v>
      </c>
      <c r="V1437" s="3">
        <f>ROUND((J1437-J1437/1.18)*Расчет!E1451,2)</f>
        <v>0</v>
      </c>
      <c r="W1437" s="3">
        <f>ROUND(A1437*Расчет!E1451*0.21/365,2)</f>
        <v>0</v>
      </c>
      <c r="X1437" s="3">
        <f t="shared" si="179"/>
        <v>0</v>
      </c>
      <c r="Y1437" s="3">
        <f>IF(($Q$2-Расчет!X1451)&gt;0,($Q$2-Расчет!X1451),0)</f>
        <v>0</v>
      </c>
      <c r="Z1437" s="3">
        <f t="shared" si="180"/>
        <v>0</v>
      </c>
      <c r="AA1437" s="3">
        <f>IF(IF(Y1437&gt;0,$Q$3-$Q$2,$Q$3-Расчет!X1451)&gt;0,IF(Y1437&gt;0,$Q$3-$Q$2,$Q$3-Расчет!X1451),0)</f>
        <v>0</v>
      </c>
      <c r="AB1437" s="3">
        <f t="shared" si="181"/>
        <v>0</v>
      </c>
      <c r="AC1437" s="3">
        <f>IF(IF(AA1437&gt;0,$Q$4-$Q$3,$Q$4-Расчет!X1451)&gt;0,IF(AA1437&gt;0,$Q$4-$Q$3,$Q$4-Расчет!X1451),0)</f>
        <v>0</v>
      </c>
      <c r="AD1437" s="3">
        <f t="shared" si="182"/>
        <v>0</v>
      </c>
      <c r="AE1437" s="3">
        <f>IF(IF(AC1437&gt;0,$Q$5-$Q$4,$Q$5-Расчет!X1451)&gt;0,IF(AC1437&gt;0,$Q$5-$Q$4,$Q$5-Расчет!X1451),0)</f>
        <v>0</v>
      </c>
      <c r="AF1437" s="3">
        <f t="shared" si="183"/>
        <v>0</v>
      </c>
      <c r="AG1437" s="3">
        <f>IF(IF(AE1437&gt;0,$Q$6-$Q$5,$Q$6-Расчет!X1451)&gt;0,IF(AE1437&gt;0,$Q$6-$Q$5,$Q$6-Расчет!X1451),0)</f>
        <v>0</v>
      </c>
      <c r="AH1437" s="3">
        <f t="shared" si="184"/>
        <v>0</v>
      </c>
    </row>
    <row r="1438" spans="1:34" x14ac:dyDescent="0.25">
      <c r="A1438" s="3">
        <f>IF(Расчет!H1452='ФОРМУЛЫ!'!$B$4,Расчет!G1452*Расчет!$N$28,IF(Расчет!H1452='ФОРМУЛЫ!'!$B$5,Расчет!G1452,IF(Расчет!H1452='ФОРМУЛЫ!'!$B$6,Расчет!G1452*Расчет!$O$28,0)))</f>
        <v>0</v>
      </c>
      <c r="B1438" s="3">
        <f>A1438*Расчет!E1452</f>
        <v>0</v>
      </c>
      <c r="C1438" s="3">
        <f>IF(Расчет!J1452='ФОРМУЛЫ!'!$B$3,Расчет!G1452*Расчет!I1452/100,IF(Расчет!J1452='ФОРМУЛЫ!'!$B$4,Расчет!I1452*Расчет!$N$28,IF(Расчет!J1452='ФОРМУЛЫ!'!$B$5,Расчет!I1452,IF(Расчет!J1452='ФОРМУЛЫ!'!$B$6,Расчет!I1452*Расчет!$O$28,0))))</f>
        <v>0</v>
      </c>
      <c r="D1438" s="3">
        <f>C1438*Расчет!E1452</f>
        <v>0</v>
      </c>
      <c r="E1438" s="3">
        <f t="shared" si="177"/>
        <v>0</v>
      </c>
      <c r="F1438" s="3">
        <f>E1438*Расчет!E1452</f>
        <v>0</v>
      </c>
      <c r="G1438" s="3">
        <f>IF(Расчет!M1452="",'ФОРМУЛЫ!'!E1438*(100+Расчет!$M$28)/100,'ФОРМУЛЫ!'!E1438*(100+Расчет!M1452)/100)</f>
        <v>0</v>
      </c>
      <c r="H1438" s="7">
        <f>IF(Расчет!M1452="",ROUND(Расчет!K1452*(1+Расчет!$M$28/100),0),ROUND(Расчет!K1452*(1+Расчет!M1452/100),0))</f>
        <v>0</v>
      </c>
      <c r="I1438" s="7">
        <f>IF(Расчет!M1452="",(Расчет!$M$28+100)/100,(Расчет!M1452+100)/100)</f>
        <v>1.2</v>
      </c>
      <c r="J1438" s="5">
        <f>IF(Расчет!P1452="",IF($O$16=0,'ФОРМУЛЫ!'!H1438,ROUND(Расчет!K1452*'ФОРМУЛЫ!'!I1438+L1438,0)),Расчет!P1452)</f>
        <v>0</v>
      </c>
      <c r="K1438" s="5">
        <f>J1438*Расчет!E1452</f>
        <v>0</v>
      </c>
      <c r="L1438" s="3">
        <f>IF($O$16=0,0,$M$16*(Расчет!K1452/$O$16))</f>
        <v>0</v>
      </c>
      <c r="O1438" s="3">
        <f>IF(Расчет!P1452=0,Расчет!L1452,0)</f>
        <v>0</v>
      </c>
      <c r="P1438" s="12">
        <f t="shared" si="178"/>
        <v>0</v>
      </c>
      <c r="Q1438" s="3">
        <f>IF(Расчет!H1452='ФОРМУЛЫ!'!$B$5,'ФОРМУЛЫ!'!A1438,0)</f>
        <v>0</v>
      </c>
      <c r="R1438" s="3">
        <f>IF(Расчет!H1452='ФОРМУЛЫ!'!$B$4,'ФОРМУЛЫ!'!A1438,0)</f>
        <v>0</v>
      </c>
      <c r="S1438" s="3">
        <f>IF(Расчет!H1452='ФОРМУЛЫ!'!$B$6,'ФОРМУЛЫ!'!A1438,0)</f>
        <v>0</v>
      </c>
      <c r="T1438" s="5">
        <f>ROUND((IF(Расчет!R1452='ФОРМУЛЫ!'!$E$3,(A1438-A1438/1.18),IF(Расчет!R1452='ФОРМУЛЫ!'!$E$4,0,IF(Расчет!R1452='ФОРМУЛЫ!'!$E$5,(A1438-A1438/1.1),X))))*Расчет!E1452,2)</f>
        <v>0</v>
      </c>
      <c r="U1438" s="3">
        <f>ROUND((IF(Расчет!R1452='ФОРМУЛЫ!'!$E$3,(J1438-J1438/1.18),IF(Расчет!R1452='ФОРМУЛЫ!'!$E$4,0,IF(Расчет!R1452='ФОРМУЛЫ!'!$E$5,(J1438-J1438/1.1),X))))*Расчет!E1452,2)</f>
        <v>0</v>
      </c>
      <c r="V1438" s="3">
        <f>ROUND((J1438-J1438/1.18)*Расчет!E1452,2)</f>
        <v>0</v>
      </c>
      <c r="W1438" s="3">
        <f>ROUND(A1438*Расчет!E1452*0.21/365,2)</f>
        <v>0</v>
      </c>
      <c r="X1438" s="3">
        <f t="shared" si="179"/>
        <v>0</v>
      </c>
      <c r="Y1438" s="3">
        <f>IF(($Q$2-Расчет!X1452)&gt;0,($Q$2-Расчет!X1452),0)</f>
        <v>0</v>
      </c>
      <c r="Z1438" s="3">
        <f t="shared" si="180"/>
        <v>0</v>
      </c>
      <c r="AA1438" s="3">
        <f>IF(IF(Y1438&gt;0,$Q$3-$Q$2,$Q$3-Расчет!X1452)&gt;0,IF(Y1438&gt;0,$Q$3-$Q$2,$Q$3-Расчет!X1452),0)</f>
        <v>0</v>
      </c>
      <c r="AB1438" s="3">
        <f t="shared" si="181"/>
        <v>0</v>
      </c>
      <c r="AC1438" s="3">
        <f>IF(IF(AA1438&gt;0,$Q$4-$Q$3,$Q$4-Расчет!X1452)&gt;0,IF(AA1438&gt;0,$Q$4-$Q$3,$Q$4-Расчет!X1452),0)</f>
        <v>0</v>
      </c>
      <c r="AD1438" s="3">
        <f t="shared" si="182"/>
        <v>0</v>
      </c>
      <c r="AE1438" s="3">
        <f>IF(IF(AC1438&gt;0,$Q$5-$Q$4,$Q$5-Расчет!X1452)&gt;0,IF(AC1438&gt;0,$Q$5-$Q$4,$Q$5-Расчет!X1452),0)</f>
        <v>0</v>
      </c>
      <c r="AF1438" s="3">
        <f t="shared" si="183"/>
        <v>0</v>
      </c>
      <c r="AG1438" s="3">
        <f>IF(IF(AE1438&gt;0,$Q$6-$Q$5,$Q$6-Расчет!X1452)&gt;0,IF(AE1438&gt;0,$Q$6-$Q$5,$Q$6-Расчет!X1452),0)</f>
        <v>0</v>
      </c>
      <c r="AH1438" s="3">
        <f t="shared" si="184"/>
        <v>0</v>
      </c>
    </row>
    <row r="1439" spans="1:34" x14ac:dyDescent="0.25">
      <c r="A1439" s="3">
        <f>IF(Расчет!H1453='ФОРМУЛЫ!'!$B$4,Расчет!G1453*Расчет!$N$28,IF(Расчет!H1453='ФОРМУЛЫ!'!$B$5,Расчет!G1453,IF(Расчет!H1453='ФОРМУЛЫ!'!$B$6,Расчет!G1453*Расчет!$O$28,0)))</f>
        <v>0</v>
      </c>
      <c r="B1439" s="3">
        <f>A1439*Расчет!E1453</f>
        <v>0</v>
      </c>
      <c r="C1439" s="3">
        <f>IF(Расчет!J1453='ФОРМУЛЫ!'!$B$3,Расчет!G1453*Расчет!I1453/100,IF(Расчет!J1453='ФОРМУЛЫ!'!$B$4,Расчет!I1453*Расчет!$N$28,IF(Расчет!J1453='ФОРМУЛЫ!'!$B$5,Расчет!I1453,IF(Расчет!J1453='ФОРМУЛЫ!'!$B$6,Расчет!I1453*Расчет!$O$28,0))))</f>
        <v>0</v>
      </c>
      <c r="D1439" s="3">
        <f>C1439*Расчет!E1453</f>
        <v>0</v>
      </c>
      <c r="E1439" s="3">
        <f t="shared" si="177"/>
        <v>0</v>
      </c>
      <c r="F1439" s="3">
        <f>E1439*Расчет!E1453</f>
        <v>0</v>
      </c>
      <c r="G1439" s="3">
        <f>IF(Расчет!M1453="",'ФОРМУЛЫ!'!E1439*(100+Расчет!$M$28)/100,'ФОРМУЛЫ!'!E1439*(100+Расчет!M1453)/100)</f>
        <v>0</v>
      </c>
      <c r="H1439" s="7">
        <f>IF(Расчет!M1453="",ROUND(Расчет!K1453*(1+Расчет!$M$28/100),0),ROUND(Расчет!K1453*(1+Расчет!M1453/100),0))</f>
        <v>0</v>
      </c>
      <c r="I1439" s="7">
        <f>IF(Расчет!M1453="",(Расчет!$M$28+100)/100,(Расчет!M1453+100)/100)</f>
        <v>1.2</v>
      </c>
      <c r="J1439" s="5">
        <f>IF(Расчет!P1453="",IF($O$16=0,'ФОРМУЛЫ!'!H1439,ROUND(Расчет!K1453*'ФОРМУЛЫ!'!I1439+L1439,0)),Расчет!P1453)</f>
        <v>0</v>
      </c>
      <c r="K1439" s="5">
        <f>J1439*Расчет!E1453</f>
        <v>0</v>
      </c>
      <c r="L1439" s="3">
        <f>IF($O$16=0,0,$M$16*(Расчет!K1453/$O$16))</f>
        <v>0</v>
      </c>
      <c r="O1439" s="3">
        <f>IF(Расчет!P1453=0,Расчет!L1453,0)</f>
        <v>0</v>
      </c>
      <c r="P1439" s="12">
        <f t="shared" si="178"/>
        <v>0</v>
      </c>
      <c r="Q1439" s="3">
        <f>IF(Расчет!H1453='ФОРМУЛЫ!'!$B$5,'ФОРМУЛЫ!'!A1439,0)</f>
        <v>0</v>
      </c>
      <c r="R1439" s="3">
        <f>IF(Расчет!H1453='ФОРМУЛЫ!'!$B$4,'ФОРМУЛЫ!'!A1439,0)</f>
        <v>0</v>
      </c>
      <c r="S1439" s="3">
        <f>IF(Расчет!H1453='ФОРМУЛЫ!'!$B$6,'ФОРМУЛЫ!'!A1439,0)</f>
        <v>0</v>
      </c>
      <c r="T1439" s="5">
        <f>ROUND((IF(Расчет!R1453='ФОРМУЛЫ!'!$E$3,(A1439-A1439/1.18),IF(Расчет!R1453='ФОРМУЛЫ!'!$E$4,0,IF(Расчет!R1453='ФОРМУЛЫ!'!$E$5,(A1439-A1439/1.1),X))))*Расчет!E1453,2)</f>
        <v>0</v>
      </c>
      <c r="U1439" s="3">
        <f>ROUND((IF(Расчет!R1453='ФОРМУЛЫ!'!$E$3,(J1439-J1439/1.18),IF(Расчет!R1453='ФОРМУЛЫ!'!$E$4,0,IF(Расчет!R1453='ФОРМУЛЫ!'!$E$5,(J1439-J1439/1.1),X))))*Расчет!E1453,2)</f>
        <v>0</v>
      </c>
      <c r="V1439" s="3">
        <f>ROUND((J1439-J1439/1.18)*Расчет!E1453,2)</f>
        <v>0</v>
      </c>
      <c r="W1439" s="3">
        <f>ROUND(A1439*Расчет!E1453*0.21/365,2)</f>
        <v>0</v>
      </c>
      <c r="X1439" s="3">
        <f t="shared" si="179"/>
        <v>0</v>
      </c>
      <c r="Y1439" s="3">
        <f>IF(($Q$2-Расчет!X1453)&gt;0,($Q$2-Расчет!X1453),0)</f>
        <v>0</v>
      </c>
      <c r="Z1439" s="3">
        <f t="shared" si="180"/>
        <v>0</v>
      </c>
      <c r="AA1439" s="3">
        <f>IF(IF(Y1439&gt;0,$Q$3-$Q$2,$Q$3-Расчет!X1453)&gt;0,IF(Y1439&gt;0,$Q$3-$Q$2,$Q$3-Расчет!X1453),0)</f>
        <v>0</v>
      </c>
      <c r="AB1439" s="3">
        <f t="shared" si="181"/>
        <v>0</v>
      </c>
      <c r="AC1439" s="3">
        <f>IF(IF(AA1439&gt;0,$Q$4-$Q$3,$Q$4-Расчет!X1453)&gt;0,IF(AA1439&gt;0,$Q$4-$Q$3,$Q$4-Расчет!X1453),0)</f>
        <v>0</v>
      </c>
      <c r="AD1439" s="3">
        <f t="shared" si="182"/>
        <v>0</v>
      </c>
      <c r="AE1439" s="3">
        <f>IF(IF(AC1439&gt;0,$Q$5-$Q$4,$Q$5-Расчет!X1453)&gt;0,IF(AC1439&gt;0,$Q$5-$Q$4,$Q$5-Расчет!X1453),0)</f>
        <v>0</v>
      </c>
      <c r="AF1439" s="3">
        <f t="shared" si="183"/>
        <v>0</v>
      </c>
      <c r="AG1439" s="3">
        <f>IF(IF(AE1439&gt;0,$Q$6-$Q$5,$Q$6-Расчет!X1453)&gt;0,IF(AE1439&gt;0,$Q$6-$Q$5,$Q$6-Расчет!X1453),0)</f>
        <v>0</v>
      </c>
      <c r="AH1439" s="3">
        <f t="shared" si="184"/>
        <v>0</v>
      </c>
    </row>
    <row r="1440" spans="1:34" x14ac:dyDescent="0.25">
      <c r="A1440" s="3">
        <f>IF(Расчет!H1454='ФОРМУЛЫ!'!$B$4,Расчет!G1454*Расчет!$N$28,IF(Расчет!H1454='ФОРМУЛЫ!'!$B$5,Расчет!G1454,IF(Расчет!H1454='ФОРМУЛЫ!'!$B$6,Расчет!G1454*Расчет!$O$28,0)))</f>
        <v>0</v>
      </c>
      <c r="B1440" s="3">
        <f>A1440*Расчет!E1454</f>
        <v>0</v>
      </c>
      <c r="C1440" s="3">
        <f>IF(Расчет!J1454='ФОРМУЛЫ!'!$B$3,Расчет!G1454*Расчет!I1454/100,IF(Расчет!J1454='ФОРМУЛЫ!'!$B$4,Расчет!I1454*Расчет!$N$28,IF(Расчет!J1454='ФОРМУЛЫ!'!$B$5,Расчет!I1454,IF(Расчет!J1454='ФОРМУЛЫ!'!$B$6,Расчет!I1454*Расчет!$O$28,0))))</f>
        <v>0</v>
      </c>
      <c r="D1440" s="3">
        <f>C1440*Расчет!E1454</f>
        <v>0</v>
      </c>
      <c r="E1440" s="3">
        <f t="shared" si="177"/>
        <v>0</v>
      </c>
      <c r="F1440" s="3">
        <f>E1440*Расчет!E1454</f>
        <v>0</v>
      </c>
      <c r="G1440" s="3">
        <f>IF(Расчет!M1454="",'ФОРМУЛЫ!'!E1440*(100+Расчет!$M$28)/100,'ФОРМУЛЫ!'!E1440*(100+Расчет!M1454)/100)</f>
        <v>0</v>
      </c>
      <c r="H1440" s="7">
        <f>IF(Расчет!M1454="",ROUND(Расчет!K1454*(1+Расчет!$M$28/100),0),ROUND(Расчет!K1454*(1+Расчет!M1454/100),0))</f>
        <v>0</v>
      </c>
      <c r="I1440" s="7">
        <f>IF(Расчет!M1454="",(Расчет!$M$28+100)/100,(Расчет!M1454+100)/100)</f>
        <v>1.2</v>
      </c>
      <c r="J1440" s="5">
        <f>IF(Расчет!P1454="",IF($O$16=0,'ФОРМУЛЫ!'!H1440,ROUND(Расчет!K1454*'ФОРМУЛЫ!'!I1440+L1440,0)),Расчет!P1454)</f>
        <v>0</v>
      </c>
      <c r="K1440" s="5">
        <f>J1440*Расчет!E1454</f>
        <v>0</v>
      </c>
      <c r="L1440" s="3">
        <f>IF($O$16=0,0,$M$16*(Расчет!K1454/$O$16))</f>
        <v>0</v>
      </c>
      <c r="O1440" s="3">
        <f>IF(Расчет!P1454=0,Расчет!L1454,0)</f>
        <v>0</v>
      </c>
      <c r="P1440" s="12">
        <f t="shared" si="178"/>
        <v>0</v>
      </c>
      <c r="Q1440" s="3">
        <f>IF(Расчет!H1454='ФОРМУЛЫ!'!$B$5,'ФОРМУЛЫ!'!A1440,0)</f>
        <v>0</v>
      </c>
      <c r="R1440" s="3">
        <f>IF(Расчет!H1454='ФОРМУЛЫ!'!$B$4,'ФОРМУЛЫ!'!A1440,0)</f>
        <v>0</v>
      </c>
      <c r="S1440" s="3">
        <f>IF(Расчет!H1454='ФОРМУЛЫ!'!$B$6,'ФОРМУЛЫ!'!A1440,0)</f>
        <v>0</v>
      </c>
      <c r="T1440" s="5">
        <f>ROUND((IF(Расчет!R1454='ФОРМУЛЫ!'!$E$3,(A1440-A1440/1.18),IF(Расчет!R1454='ФОРМУЛЫ!'!$E$4,0,IF(Расчет!R1454='ФОРМУЛЫ!'!$E$5,(A1440-A1440/1.1),X))))*Расчет!E1454,2)</f>
        <v>0</v>
      </c>
      <c r="U1440" s="3">
        <f>ROUND((IF(Расчет!R1454='ФОРМУЛЫ!'!$E$3,(J1440-J1440/1.18),IF(Расчет!R1454='ФОРМУЛЫ!'!$E$4,0,IF(Расчет!R1454='ФОРМУЛЫ!'!$E$5,(J1440-J1440/1.1),X))))*Расчет!E1454,2)</f>
        <v>0</v>
      </c>
      <c r="V1440" s="3">
        <f>ROUND((J1440-J1440/1.18)*Расчет!E1454,2)</f>
        <v>0</v>
      </c>
      <c r="W1440" s="3">
        <f>ROUND(A1440*Расчет!E1454*0.21/365,2)</f>
        <v>0</v>
      </c>
      <c r="X1440" s="3">
        <f t="shared" si="179"/>
        <v>0</v>
      </c>
      <c r="Y1440" s="3">
        <f>IF(($Q$2-Расчет!X1454)&gt;0,($Q$2-Расчет!X1454),0)</f>
        <v>0</v>
      </c>
      <c r="Z1440" s="3">
        <f t="shared" si="180"/>
        <v>0</v>
      </c>
      <c r="AA1440" s="3">
        <f>IF(IF(Y1440&gt;0,$Q$3-$Q$2,$Q$3-Расчет!X1454)&gt;0,IF(Y1440&gt;0,$Q$3-$Q$2,$Q$3-Расчет!X1454),0)</f>
        <v>0</v>
      </c>
      <c r="AB1440" s="3">
        <f t="shared" si="181"/>
        <v>0</v>
      </c>
      <c r="AC1440" s="3">
        <f>IF(IF(AA1440&gt;0,$Q$4-$Q$3,$Q$4-Расчет!X1454)&gt;0,IF(AA1440&gt;0,$Q$4-$Q$3,$Q$4-Расчет!X1454),0)</f>
        <v>0</v>
      </c>
      <c r="AD1440" s="3">
        <f t="shared" si="182"/>
        <v>0</v>
      </c>
      <c r="AE1440" s="3">
        <f>IF(IF(AC1440&gt;0,$Q$5-$Q$4,$Q$5-Расчет!X1454)&gt;0,IF(AC1440&gt;0,$Q$5-$Q$4,$Q$5-Расчет!X1454),0)</f>
        <v>0</v>
      </c>
      <c r="AF1440" s="3">
        <f t="shared" si="183"/>
        <v>0</v>
      </c>
      <c r="AG1440" s="3">
        <f>IF(IF(AE1440&gt;0,$Q$6-$Q$5,$Q$6-Расчет!X1454)&gt;0,IF(AE1440&gt;0,$Q$6-$Q$5,$Q$6-Расчет!X1454),0)</f>
        <v>0</v>
      </c>
      <c r="AH1440" s="3">
        <f t="shared" si="184"/>
        <v>0</v>
      </c>
    </row>
    <row r="1441" spans="1:34" x14ac:dyDescent="0.25">
      <c r="A1441" s="3">
        <f>IF(Расчет!H1455='ФОРМУЛЫ!'!$B$4,Расчет!G1455*Расчет!$N$28,IF(Расчет!H1455='ФОРМУЛЫ!'!$B$5,Расчет!G1455,IF(Расчет!H1455='ФОРМУЛЫ!'!$B$6,Расчет!G1455*Расчет!$O$28,0)))</f>
        <v>0</v>
      </c>
      <c r="B1441" s="3">
        <f>A1441*Расчет!E1455</f>
        <v>0</v>
      </c>
      <c r="C1441" s="3">
        <f>IF(Расчет!J1455='ФОРМУЛЫ!'!$B$3,Расчет!G1455*Расчет!I1455/100,IF(Расчет!J1455='ФОРМУЛЫ!'!$B$4,Расчет!I1455*Расчет!$N$28,IF(Расчет!J1455='ФОРМУЛЫ!'!$B$5,Расчет!I1455,IF(Расчет!J1455='ФОРМУЛЫ!'!$B$6,Расчет!I1455*Расчет!$O$28,0))))</f>
        <v>0</v>
      </c>
      <c r="D1441" s="3">
        <f>C1441*Расчет!E1455</f>
        <v>0</v>
      </c>
      <c r="E1441" s="3">
        <f t="shared" si="177"/>
        <v>0</v>
      </c>
      <c r="F1441" s="3">
        <f>E1441*Расчет!E1455</f>
        <v>0</v>
      </c>
      <c r="G1441" s="3">
        <f>IF(Расчет!M1455="",'ФОРМУЛЫ!'!E1441*(100+Расчет!$M$28)/100,'ФОРМУЛЫ!'!E1441*(100+Расчет!M1455)/100)</f>
        <v>0</v>
      </c>
      <c r="H1441" s="7">
        <f>IF(Расчет!M1455="",ROUND(Расчет!K1455*(1+Расчет!$M$28/100),0),ROUND(Расчет!K1455*(1+Расчет!M1455/100),0))</f>
        <v>0</v>
      </c>
      <c r="I1441" s="7">
        <f>IF(Расчет!M1455="",(Расчет!$M$28+100)/100,(Расчет!M1455+100)/100)</f>
        <v>1.2</v>
      </c>
      <c r="J1441" s="5">
        <f>IF(Расчет!P1455="",IF($O$16=0,'ФОРМУЛЫ!'!H1441,ROUND(Расчет!K1455*'ФОРМУЛЫ!'!I1441+L1441,0)),Расчет!P1455)</f>
        <v>0</v>
      </c>
      <c r="K1441" s="5">
        <f>J1441*Расчет!E1455</f>
        <v>0</v>
      </c>
      <c r="L1441" s="3">
        <f>IF($O$16=0,0,$M$16*(Расчет!K1455/$O$16))</f>
        <v>0</v>
      </c>
      <c r="O1441" s="3">
        <f>IF(Расчет!P1455=0,Расчет!L1455,0)</f>
        <v>0</v>
      </c>
      <c r="P1441" s="12">
        <f t="shared" si="178"/>
        <v>0</v>
      </c>
      <c r="Q1441" s="3">
        <f>IF(Расчет!H1455='ФОРМУЛЫ!'!$B$5,'ФОРМУЛЫ!'!A1441,0)</f>
        <v>0</v>
      </c>
      <c r="R1441" s="3">
        <f>IF(Расчет!H1455='ФОРМУЛЫ!'!$B$4,'ФОРМУЛЫ!'!A1441,0)</f>
        <v>0</v>
      </c>
      <c r="S1441" s="3">
        <f>IF(Расчет!H1455='ФОРМУЛЫ!'!$B$6,'ФОРМУЛЫ!'!A1441,0)</f>
        <v>0</v>
      </c>
      <c r="T1441" s="5">
        <f>ROUND((IF(Расчет!R1455='ФОРМУЛЫ!'!$E$3,(A1441-A1441/1.18),IF(Расчет!R1455='ФОРМУЛЫ!'!$E$4,0,IF(Расчет!R1455='ФОРМУЛЫ!'!$E$5,(A1441-A1441/1.1),X))))*Расчет!E1455,2)</f>
        <v>0</v>
      </c>
      <c r="U1441" s="3">
        <f>ROUND((IF(Расчет!R1455='ФОРМУЛЫ!'!$E$3,(J1441-J1441/1.18),IF(Расчет!R1455='ФОРМУЛЫ!'!$E$4,0,IF(Расчет!R1455='ФОРМУЛЫ!'!$E$5,(J1441-J1441/1.1),X))))*Расчет!E1455,2)</f>
        <v>0</v>
      </c>
      <c r="V1441" s="3">
        <f>ROUND((J1441-J1441/1.18)*Расчет!E1455,2)</f>
        <v>0</v>
      </c>
      <c r="W1441" s="3">
        <f>ROUND(A1441*Расчет!E1455*0.21/365,2)</f>
        <v>0</v>
      </c>
      <c r="X1441" s="3">
        <f t="shared" si="179"/>
        <v>0</v>
      </c>
      <c r="Y1441" s="3">
        <f>IF(($Q$2-Расчет!X1455)&gt;0,($Q$2-Расчет!X1455),0)</f>
        <v>0</v>
      </c>
      <c r="Z1441" s="3">
        <f t="shared" si="180"/>
        <v>0</v>
      </c>
      <c r="AA1441" s="3">
        <f>IF(IF(Y1441&gt;0,$Q$3-$Q$2,$Q$3-Расчет!X1455)&gt;0,IF(Y1441&gt;0,$Q$3-$Q$2,$Q$3-Расчет!X1455),0)</f>
        <v>0</v>
      </c>
      <c r="AB1441" s="3">
        <f t="shared" si="181"/>
        <v>0</v>
      </c>
      <c r="AC1441" s="3">
        <f>IF(IF(AA1441&gt;0,$Q$4-$Q$3,$Q$4-Расчет!X1455)&gt;0,IF(AA1441&gt;0,$Q$4-$Q$3,$Q$4-Расчет!X1455),0)</f>
        <v>0</v>
      </c>
      <c r="AD1441" s="3">
        <f t="shared" si="182"/>
        <v>0</v>
      </c>
      <c r="AE1441" s="3">
        <f>IF(IF(AC1441&gt;0,$Q$5-$Q$4,$Q$5-Расчет!X1455)&gt;0,IF(AC1441&gt;0,$Q$5-$Q$4,$Q$5-Расчет!X1455),0)</f>
        <v>0</v>
      </c>
      <c r="AF1441" s="3">
        <f t="shared" si="183"/>
        <v>0</v>
      </c>
      <c r="AG1441" s="3">
        <f>IF(IF(AE1441&gt;0,$Q$6-$Q$5,$Q$6-Расчет!X1455)&gt;0,IF(AE1441&gt;0,$Q$6-$Q$5,$Q$6-Расчет!X1455),0)</f>
        <v>0</v>
      </c>
      <c r="AH1441" s="3">
        <f t="shared" si="184"/>
        <v>0</v>
      </c>
    </row>
    <row r="1442" spans="1:34" x14ac:dyDescent="0.25">
      <c r="A1442" s="3">
        <f>IF(Расчет!H1456='ФОРМУЛЫ!'!$B$4,Расчет!G1456*Расчет!$N$28,IF(Расчет!H1456='ФОРМУЛЫ!'!$B$5,Расчет!G1456,IF(Расчет!H1456='ФОРМУЛЫ!'!$B$6,Расчет!G1456*Расчет!$O$28,0)))</f>
        <v>0</v>
      </c>
      <c r="B1442" s="3">
        <f>A1442*Расчет!E1456</f>
        <v>0</v>
      </c>
      <c r="C1442" s="3">
        <f>IF(Расчет!J1456='ФОРМУЛЫ!'!$B$3,Расчет!G1456*Расчет!I1456/100,IF(Расчет!J1456='ФОРМУЛЫ!'!$B$4,Расчет!I1456*Расчет!$N$28,IF(Расчет!J1456='ФОРМУЛЫ!'!$B$5,Расчет!I1456,IF(Расчет!J1456='ФОРМУЛЫ!'!$B$6,Расчет!I1456*Расчет!$O$28,0))))</f>
        <v>0</v>
      </c>
      <c r="D1442" s="3">
        <f>C1442*Расчет!E1456</f>
        <v>0</v>
      </c>
      <c r="E1442" s="3">
        <f t="shared" si="177"/>
        <v>0</v>
      </c>
      <c r="F1442" s="3">
        <f>E1442*Расчет!E1456</f>
        <v>0</v>
      </c>
      <c r="G1442" s="3">
        <f>IF(Расчет!M1456="",'ФОРМУЛЫ!'!E1442*(100+Расчет!$M$28)/100,'ФОРМУЛЫ!'!E1442*(100+Расчет!M1456)/100)</f>
        <v>0</v>
      </c>
      <c r="H1442" s="7">
        <f>IF(Расчет!M1456="",ROUND(Расчет!K1456*(1+Расчет!$M$28/100),0),ROUND(Расчет!K1456*(1+Расчет!M1456/100),0))</f>
        <v>0</v>
      </c>
      <c r="I1442" s="7">
        <f>IF(Расчет!M1456="",(Расчет!$M$28+100)/100,(Расчет!M1456+100)/100)</f>
        <v>1.2</v>
      </c>
      <c r="J1442" s="5">
        <f>IF(Расчет!P1456="",IF($O$16=0,'ФОРМУЛЫ!'!H1442,ROUND(Расчет!K1456*'ФОРМУЛЫ!'!I1442+L1442,0)),Расчет!P1456)</f>
        <v>0</v>
      </c>
      <c r="K1442" s="5">
        <f>J1442*Расчет!E1456</f>
        <v>0</v>
      </c>
      <c r="L1442" s="3">
        <f>IF($O$16=0,0,$M$16*(Расчет!K1456/$O$16))</f>
        <v>0</v>
      </c>
      <c r="O1442" s="3">
        <f>IF(Расчет!P1456=0,Расчет!L1456,0)</f>
        <v>0</v>
      </c>
      <c r="P1442" s="12">
        <f t="shared" si="178"/>
        <v>0</v>
      </c>
      <c r="Q1442" s="3">
        <f>IF(Расчет!H1456='ФОРМУЛЫ!'!$B$5,'ФОРМУЛЫ!'!A1442,0)</f>
        <v>0</v>
      </c>
      <c r="R1442" s="3">
        <f>IF(Расчет!H1456='ФОРМУЛЫ!'!$B$4,'ФОРМУЛЫ!'!A1442,0)</f>
        <v>0</v>
      </c>
      <c r="S1442" s="3">
        <f>IF(Расчет!H1456='ФОРМУЛЫ!'!$B$6,'ФОРМУЛЫ!'!A1442,0)</f>
        <v>0</v>
      </c>
      <c r="T1442" s="5">
        <f>ROUND((IF(Расчет!R1456='ФОРМУЛЫ!'!$E$3,(A1442-A1442/1.18),IF(Расчет!R1456='ФОРМУЛЫ!'!$E$4,0,IF(Расчет!R1456='ФОРМУЛЫ!'!$E$5,(A1442-A1442/1.1),X))))*Расчет!E1456,2)</f>
        <v>0</v>
      </c>
      <c r="U1442" s="3">
        <f>ROUND((IF(Расчет!R1456='ФОРМУЛЫ!'!$E$3,(J1442-J1442/1.18),IF(Расчет!R1456='ФОРМУЛЫ!'!$E$4,0,IF(Расчет!R1456='ФОРМУЛЫ!'!$E$5,(J1442-J1442/1.1),X))))*Расчет!E1456,2)</f>
        <v>0</v>
      </c>
      <c r="V1442" s="3">
        <f>ROUND((J1442-J1442/1.18)*Расчет!E1456,2)</f>
        <v>0</v>
      </c>
      <c r="W1442" s="3">
        <f>ROUND(A1442*Расчет!E1456*0.21/365,2)</f>
        <v>0</v>
      </c>
      <c r="X1442" s="3">
        <f t="shared" si="179"/>
        <v>0</v>
      </c>
      <c r="Y1442" s="3">
        <f>IF(($Q$2-Расчет!X1456)&gt;0,($Q$2-Расчет!X1456),0)</f>
        <v>0</v>
      </c>
      <c r="Z1442" s="3">
        <f t="shared" si="180"/>
        <v>0</v>
      </c>
      <c r="AA1442" s="3">
        <f>IF(IF(Y1442&gt;0,$Q$3-$Q$2,$Q$3-Расчет!X1456)&gt;0,IF(Y1442&gt;0,$Q$3-$Q$2,$Q$3-Расчет!X1456),0)</f>
        <v>0</v>
      </c>
      <c r="AB1442" s="3">
        <f t="shared" si="181"/>
        <v>0</v>
      </c>
      <c r="AC1442" s="3">
        <f>IF(IF(AA1442&gt;0,$Q$4-$Q$3,$Q$4-Расчет!X1456)&gt;0,IF(AA1442&gt;0,$Q$4-$Q$3,$Q$4-Расчет!X1456),0)</f>
        <v>0</v>
      </c>
      <c r="AD1442" s="3">
        <f t="shared" si="182"/>
        <v>0</v>
      </c>
      <c r="AE1442" s="3">
        <f>IF(IF(AC1442&gt;0,$Q$5-$Q$4,$Q$5-Расчет!X1456)&gt;0,IF(AC1442&gt;0,$Q$5-$Q$4,$Q$5-Расчет!X1456),0)</f>
        <v>0</v>
      </c>
      <c r="AF1442" s="3">
        <f t="shared" si="183"/>
        <v>0</v>
      </c>
      <c r="AG1442" s="3">
        <f>IF(IF(AE1442&gt;0,$Q$6-$Q$5,$Q$6-Расчет!X1456)&gt;0,IF(AE1442&gt;0,$Q$6-$Q$5,$Q$6-Расчет!X1456),0)</f>
        <v>0</v>
      </c>
      <c r="AH1442" s="3">
        <f t="shared" si="184"/>
        <v>0</v>
      </c>
    </row>
    <row r="1443" spans="1:34" x14ac:dyDescent="0.25">
      <c r="A1443" s="3">
        <f>IF(Расчет!H1457='ФОРМУЛЫ!'!$B$4,Расчет!G1457*Расчет!$N$28,IF(Расчет!H1457='ФОРМУЛЫ!'!$B$5,Расчет!G1457,IF(Расчет!H1457='ФОРМУЛЫ!'!$B$6,Расчет!G1457*Расчет!$O$28,0)))</f>
        <v>0</v>
      </c>
      <c r="B1443" s="3">
        <f>A1443*Расчет!E1457</f>
        <v>0</v>
      </c>
      <c r="C1443" s="3">
        <f>IF(Расчет!J1457='ФОРМУЛЫ!'!$B$3,Расчет!G1457*Расчет!I1457/100,IF(Расчет!J1457='ФОРМУЛЫ!'!$B$4,Расчет!I1457*Расчет!$N$28,IF(Расчет!J1457='ФОРМУЛЫ!'!$B$5,Расчет!I1457,IF(Расчет!J1457='ФОРМУЛЫ!'!$B$6,Расчет!I1457*Расчет!$O$28,0))))</f>
        <v>0</v>
      </c>
      <c r="D1443" s="3">
        <f>C1443*Расчет!E1457</f>
        <v>0</v>
      </c>
      <c r="E1443" s="3">
        <f t="shared" si="177"/>
        <v>0</v>
      </c>
      <c r="F1443" s="3">
        <f>E1443*Расчет!E1457</f>
        <v>0</v>
      </c>
      <c r="G1443" s="3">
        <f>IF(Расчет!M1457="",'ФОРМУЛЫ!'!E1443*(100+Расчет!$M$28)/100,'ФОРМУЛЫ!'!E1443*(100+Расчет!M1457)/100)</f>
        <v>0</v>
      </c>
      <c r="H1443" s="7">
        <f>IF(Расчет!M1457="",ROUND(Расчет!K1457*(1+Расчет!$M$28/100),0),ROUND(Расчет!K1457*(1+Расчет!M1457/100),0))</f>
        <v>0</v>
      </c>
      <c r="I1443" s="7">
        <f>IF(Расчет!M1457="",(Расчет!$M$28+100)/100,(Расчет!M1457+100)/100)</f>
        <v>1.2</v>
      </c>
      <c r="J1443" s="5">
        <f>IF(Расчет!P1457="",IF($O$16=0,'ФОРМУЛЫ!'!H1443,ROUND(Расчет!K1457*'ФОРМУЛЫ!'!I1443+L1443,0)),Расчет!P1457)</f>
        <v>0</v>
      </c>
      <c r="K1443" s="5">
        <f>J1443*Расчет!E1457</f>
        <v>0</v>
      </c>
      <c r="L1443" s="3">
        <f>IF($O$16=0,0,$M$16*(Расчет!K1457/$O$16))</f>
        <v>0</v>
      </c>
      <c r="O1443" s="3">
        <f>IF(Расчет!P1457=0,Расчет!L1457,0)</f>
        <v>0</v>
      </c>
      <c r="P1443" s="12">
        <f t="shared" si="178"/>
        <v>0</v>
      </c>
      <c r="Q1443" s="3">
        <f>IF(Расчет!H1457='ФОРМУЛЫ!'!$B$5,'ФОРМУЛЫ!'!A1443,0)</f>
        <v>0</v>
      </c>
      <c r="R1443" s="3">
        <f>IF(Расчет!H1457='ФОРМУЛЫ!'!$B$4,'ФОРМУЛЫ!'!A1443,0)</f>
        <v>0</v>
      </c>
      <c r="S1443" s="3">
        <f>IF(Расчет!H1457='ФОРМУЛЫ!'!$B$6,'ФОРМУЛЫ!'!A1443,0)</f>
        <v>0</v>
      </c>
      <c r="T1443" s="5">
        <f>ROUND((IF(Расчет!R1457='ФОРМУЛЫ!'!$E$3,(A1443-A1443/1.18),IF(Расчет!R1457='ФОРМУЛЫ!'!$E$4,0,IF(Расчет!R1457='ФОРМУЛЫ!'!$E$5,(A1443-A1443/1.1),X))))*Расчет!E1457,2)</f>
        <v>0</v>
      </c>
      <c r="U1443" s="3">
        <f>ROUND((IF(Расчет!R1457='ФОРМУЛЫ!'!$E$3,(J1443-J1443/1.18),IF(Расчет!R1457='ФОРМУЛЫ!'!$E$4,0,IF(Расчет!R1457='ФОРМУЛЫ!'!$E$5,(J1443-J1443/1.1),X))))*Расчет!E1457,2)</f>
        <v>0</v>
      </c>
      <c r="V1443" s="3">
        <f>ROUND((J1443-J1443/1.18)*Расчет!E1457,2)</f>
        <v>0</v>
      </c>
      <c r="W1443" s="3">
        <f>ROUND(A1443*Расчет!E1457*0.21/365,2)</f>
        <v>0</v>
      </c>
      <c r="X1443" s="3">
        <f t="shared" si="179"/>
        <v>0</v>
      </c>
      <c r="Y1443" s="3">
        <f>IF(($Q$2-Расчет!X1457)&gt;0,($Q$2-Расчет!X1457),0)</f>
        <v>0</v>
      </c>
      <c r="Z1443" s="3">
        <f t="shared" si="180"/>
        <v>0</v>
      </c>
      <c r="AA1443" s="3">
        <f>IF(IF(Y1443&gt;0,$Q$3-$Q$2,$Q$3-Расчет!X1457)&gt;0,IF(Y1443&gt;0,$Q$3-$Q$2,$Q$3-Расчет!X1457),0)</f>
        <v>0</v>
      </c>
      <c r="AB1443" s="3">
        <f t="shared" si="181"/>
        <v>0</v>
      </c>
      <c r="AC1443" s="3">
        <f>IF(IF(AA1443&gt;0,$Q$4-$Q$3,$Q$4-Расчет!X1457)&gt;0,IF(AA1443&gt;0,$Q$4-$Q$3,$Q$4-Расчет!X1457),0)</f>
        <v>0</v>
      </c>
      <c r="AD1443" s="3">
        <f t="shared" si="182"/>
        <v>0</v>
      </c>
      <c r="AE1443" s="3">
        <f>IF(IF(AC1443&gt;0,$Q$5-$Q$4,$Q$5-Расчет!X1457)&gt;0,IF(AC1443&gt;0,$Q$5-$Q$4,$Q$5-Расчет!X1457),0)</f>
        <v>0</v>
      </c>
      <c r="AF1443" s="3">
        <f t="shared" si="183"/>
        <v>0</v>
      </c>
      <c r="AG1443" s="3">
        <f>IF(IF(AE1443&gt;0,$Q$6-$Q$5,$Q$6-Расчет!X1457)&gt;0,IF(AE1443&gt;0,$Q$6-$Q$5,$Q$6-Расчет!X1457),0)</f>
        <v>0</v>
      </c>
      <c r="AH1443" s="3">
        <f t="shared" si="184"/>
        <v>0</v>
      </c>
    </row>
    <row r="1444" spans="1:34" x14ac:dyDescent="0.25">
      <c r="A1444" s="3">
        <f>IF(Расчет!H1458='ФОРМУЛЫ!'!$B$4,Расчет!G1458*Расчет!$N$28,IF(Расчет!H1458='ФОРМУЛЫ!'!$B$5,Расчет!G1458,IF(Расчет!H1458='ФОРМУЛЫ!'!$B$6,Расчет!G1458*Расчет!$O$28,0)))</f>
        <v>0</v>
      </c>
      <c r="B1444" s="3">
        <f>A1444*Расчет!E1458</f>
        <v>0</v>
      </c>
      <c r="C1444" s="3">
        <f>IF(Расчет!J1458='ФОРМУЛЫ!'!$B$3,Расчет!G1458*Расчет!I1458/100,IF(Расчет!J1458='ФОРМУЛЫ!'!$B$4,Расчет!I1458*Расчет!$N$28,IF(Расчет!J1458='ФОРМУЛЫ!'!$B$5,Расчет!I1458,IF(Расчет!J1458='ФОРМУЛЫ!'!$B$6,Расчет!I1458*Расчет!$O$28,0))))</f>
        <v>0</v>
      </c>
      <c r="D1444" s="3">
        <f>C1444*Расчет!E1458</f>
        <v>0</v>
      </c>
      <c r="E1444" s="3">
        <f t="shared" si="177"/>
        <v>0</v>
      </c>
      <c r="F1444" s="3">
        <f>E1444*Расчет!E1458</f>
        <v>0</v>
      </c>
      <c r="G1444" s="3">
        <f>IF(Расчет!M1458="",'ФОРМУЛЫ!'!E1444*(100+Расчет!$M$28)/100,'ФОРМУЛЫ!'!E1444*(100+Расчет!M1458)/100)</f>
        <v>0</v>
      </c>
      <c r="H1444" s="7">
        <f>IF(Расчет!M1458="",ROUND(Расчет!K1458*(1+Расчет!$M$28/100),0),ROUND(Расчет!K1458*(1+Расчет!M1458/100),0))</f>
        <v>0</v>
      </c>
      <c r="I1444" s="7">
        <f>IF(Расчет!M1458="",(Расчет!$M$28+100)/100,(Расчет!M1458+100)/100)</f>
        <v>1.2</v>
      </c>
      <c r="J1444" s="5">
        <f>IF(Расчет!P1458="",IF($O$16=0,'ФОРМУЛЫ!'!H1444,ROUND(Расчет!K1458*'ФОРМУЛЫ!'!I1444+L1444,0)),Расчет!P1458)</f>
        <v>0</v>
      </c>
      <c r="K1444" s="5">
        <f>J1444*Расчет!E1458</f>
        <v>0</v>
      </c>
      <c r="L1444" s="3">
        <f>IF($O$16=0,0,$M$16*(Расчет!K1458/$O$16))</f>
        <v>0</v>
      </c>
      <c r="O1444" s="3">
        <f>IF(Расчет!P1458=0,Расчет!L1458,0)</f>
        <v>0</v>
      </c>
      <c r="P1444" s="12">
        <f t="shared" si="178"/>
        <v>0</v>
      </c>
      <c r="Q1444" s="3">
        <f>IF(Расчет!H1458='ФОРМУЛЫ!'!$B$5,'ФОРМУЛЫ!'!A1444,0)</f>
        <v>0</v>
      </c>
      <c r="R1444" s="3">
        <f>IF(Расчет!H1458='ФОРМУЛЫ!'!$B$4,'ФОРМУЛЫ!'!A1444,0)</f>
        <v>0</v>
      </c>
      <c r="S1444" s="3">
        <f>IF(Расчет!H1458='ФОРМУЛЫ!'!$B$6,'ФОРМУЛЫ!'!A1444,0)</f>
        <v>0</v>
      </c>
      <c r="T1444" s="5">
        <f>ROUND((IF(Расчет!R1458='ФОРМУЛЫ!'!$E$3,(A1444-A1444/1.18),IF(Расчет!R1458='ФОРМУЛЫ!'!$E$4,0,IF(Расчет!R1458='ФОРМУЛЫ!'!$E$5,(A1444-A1444/1.1),X))))*Расчет!E1458,2)</f>
        <v>0</v>
      </c>
      <c r="U1444" s="3">
        <f>ROUND((IF(Расчет!R1458='ФОРМУЛЫ!'!$E$3,(J1444-J1444/1.18),IF(Расчет!R1458='ФОРМУЛЫ!'!$E$4,0,IF(Расчет!R1458='ФОРМУЛЫ!'!$E$5,(J1444-J1444/1.1),X))))*Расчет!E1458,2)</f>
        <v>0</v>
      </c>
      <c r="V1444" s="3">
        <f>ROUND((J1444-J1444/1.18)*Расчет!E1458,2)</f>
        <v>0</v>
      </c>
      <c r="W1444" s="3">
        <f>ROUND(A1444*Расчет!E1458*0.21/365,2)</f>
        <v>0</v>
      </c>
      <c r="X1444" s="3">
        <f t="shared" si="179"/>
        <v>0</v>
      </c>
      <c r="Y1444" s="3">
        <f>IF(($Q$2-Расчет!X1458)&gt;0,($Q$2-Расчет!X1458),0)</f>
        <v>0</v>
      </c>
      <c r="Z1444" s="3">
        <f t="shared" si="180"/>
        <v>0</v>
      </c>
      <c r="AA1444" s="3">
        <f>IF(IF(Y1444&gt;0,$Q$3-$Q$2,$Q$3-Расчет!X1458)&gt;0,IF(Y1444&gt;0,$Q$3-$Q$2,$Q$3-Расчет!X1458),0)</f>
        <v>0</v>
      </c>
      <c r="AB1444" s="3">
        <f t="shared" si="181"/>
        <v>0</v>
      </c>
      <c r="AC1444" s="3">
        <f>IF(IF(AA1444&gt;0,$Q$4-$Q$3,$Q$4-Расчет!X1458)&gt;0,IF(AA1444&gt;0,$Q$4-$Q$3,$Q$4-Расчет!X1458),0)</f>
        <v>0</v>
      </c>
      <c r="AD1444" s="3">
        <f t="shared" si="182"/>
        <v>0</v>
      </c>
      <c r="AE1444" s="3">
        <f>IF(IF(AC1444&gt;0,$Q$5-$Q$4,$Q$5-Расчет!X1458)&gt;0,IF(AC1444&gt;0,$Q$5-$Q$4,$Q$5-Расчет!X1458),0)</f>
        <v>0</v>
      </c>
      <c r="AF1444" s="3">
        <f t="shared" si="183"/>
        <v>0</v>
      </c>
      <c r="AG1444" s="3">
        <f>IF(IF(AE1444&gt;0,$Q$6-$Q$5,$Q$6-Расчет!X1458)&gt;0,IF(AE1444&gt;0,$Q$6-$Q$5,$Q$6-Расчет!X1458),0)</f>
        <v>0</v>
      </c>
      <c r="AH1444" s="3">
        <f t="shared" si="184"/>
        <v>0</v>
      </c>
    </row>
    <row r="1445" spans="1:34" x14ac:dyDescent="0.25">
      <c r="A1445" s="3">
        <f>IF(Расчет!H1459='ФОРМУЛЫ!'!$B$4,Расчет!G1459*Расчет!$N$28,IF(Расчет!H1459='ФОРМУЛЫ!'!$B$5,Расчет!G1459,IF(Расчет!H1459='ФОРМУЛЫ!'!$B$6,Расчет!G1459*Расчет!$O$28,0)))</f>
        <v>0</v>
      </c>
      <c r="B1445" s="3">
        <f>A1445*Расчет!E1459</f>
        <v>0</v>
      </c>
      <c r="C1445" s="3">
        <f>IF(Расчет!J1459='ФОРМУЛЫ!'!$B$3,Расчет!G1459*Расчет!I1459/100,IF(Расчет!J1459='ФОРМУЛЫ!'!$B$4,Расчет!I1459*Расчет!$N$28,IF(Расчет!J1459='ФОРМУЛЫ!'!$B$5,Расчет!I1459,IF(Расчет!J1459='ФОРМУЛЫ!'!$B$6,Расчет!I1459*Расчет!$O$28,0))))</f>
        <v>0</v>
      </c>
      <c r="D1445" s="3">
        <f>C1445*Расчет!E1459</f>
        <v>0</v>
      </c>
      <c r="E1445" s="3">
        <f t="shared" si="177"/>
        <v>0</v>
      </c>
      <c r="F1445" s="3">
        <f>E1445*Расчет!E1459</f>
        <v>0</v>
      </c>
      <c r="G1445" s="3">
        <f>IF(Расчет!M1459="",'ФОРМУЛЫ!'!E1445*(100+Расчет!$M$28)/100,'ФОРМУЛЫ!'!E1445*(100+Расчет!M1459)/100)</f>
        <v>0</v>
      </c>
      <c r="H1445" s="7">
        <f>IF(Расчет!M1459="",ROUND(Расчет!K1459*(1+Расчет!$M$28/100),0),ROUND(Расчет!K1459*(1+Расчет!M1459/100),0))</f>
        <v>0</v>
      </c>
      <c r="I1445" s="7">
        <f>IF(Расчет!M1459="",(Расчет!$M$28+100)/100,(Расчет!M1459+100)/100)</f>
        <v>1.2</v>
      </c>
      <c r="J1445" s="5">
        <f>IF(Расчет!P1459="",IF($O$16=0,'ФОРМУЛЫ!'!H1445,ROUND(Расчет!K1459*'ФОРМУЛЫ!'!I1445+L1445,0)),Расчет!P1459)</f>
        <v>0</v>
      </c>
      <c r="K1445" s="5">
        <f>J1445*Расчет!E1459</f>
        <v>0</v>
      </c>
      <c r="L1445" s="3">
        <f>IF($O$16=0,0,$M$16*(Расчет!K1459/$O$16))</f>
        <v>0</v>
      </c>
      <c r="O1445" s="3">
        <f>IF(Расчет!P1459=0,Расчет!L1459,0)</f>
        <v>0</v>
      </c>
      <c r="P1445" s="12">
        <f t="shared" si="178"/>
        <v>0</v>
      </c>
      <c r="Q1445" s="3">
        <f>IF(Расчет!H1459='ФОРМУЛЫ!'!$B$5,'ФОРМУЛЫ!'!A1445,0)</f>
        <v>0</v>
      </c>
      <c r="R1445" s="3">
        <f>IF(Расчет!H1459='ФОРМУЛЫ!'!$B$4,'ФОРМУЛЫ!'!A1445,0)</f>
        <v>0</v>
      </c>
      <c r="S1445" s="3">
        <f>IF(Расчет!H1459='ФОРМУЛЫ!'!$B$6,'ФОРМУЛЫ!'!A1445,0)</f>
        <v>0</v>
      </c>
      <c r="T1445" s="5">
        <f>ROUND((IF(Расчет!R1459='ФОРМУЛЫ!'!$E$3,(A1445-A1445/1.18),IF(Расчет!R1459='ФОРМУЛЫ!'!$E$4,0,IF(Расчет!R1459='ФОРМУЛЫ!'!$E$5,(A1445-A1445/1.1),X))))*Расчет!E1459,2)</f>
        <v>0</v>
      </c>
      <c r="U1445" s="3">
        <f>ROUND((IF(Расчет!R1459='ФОРМУЛЫ!'!$E$3,(J1445-J1445/1.18),IF(Расчет!R1459='ФОРМУЛЫ!'!$E$4,0,IF(Расчет!R1459='ФОРМУЛЫ!'!$E$5,(J1445-J1445/1.1),X))))*Расчет!E1459,2)</f>
        <v>0</v>
      </c>
      <c r="V1445" s="3">
        <f>ROUND((J1445-J1445/1.18)*Расчет!E1459,2)</f>
        <v>0</v>
      </c>
      <c r="W1445" s="3">
        <f>ROUND(A1445*Расчет!E1459*0.21/365,2)</f>
        <v>0</v>
      </c>
      <c r="X1445" s="3">
        <f t="shared" si="179"/>
        <v>0</v>
      </c>
      <c r="Y1445" s="3">
        <f>IF(($Q$2-Расчет!X1459)&gt;0,($Q$2-Расчет!X1459),0)</f>
        <v>0</v>
      </c>
      <c r="Z1445" s="3">
        <f t="shared" si="180"/>
        <v>0</v>
      </c>
      <c r="AA1445" s="3">
        <f>IF(IF(Y1445&gt;0,$Q$3-$Q$2,$Q$3-Расчет!X1459)&gt;0,IF(Y1445&gt;0,$Q$3-$Q$2,$Q$3-Расчет!X1459),0)</f>
        <v>0</v>
      </c>
      <c r="AB1445" s="3">
        <f t="shared" si="181"/>
        <v>0</v>
      </c>
      <c r="AC1445" s="3">
        <f>IF(IF(AA1445&gt;0,$Q$4-$Q$3,$Q$4-Расчет!X1459)&gt;0,IF(AA1445&gt;0,$Q$4-$Q$3,$Q$4-Расчет!X1459),0)</f>
        <v>0</v>
      </c>
      <c r="AD1445" s="3">
        <f t="shared" si="182"/>
        <v>0</v>
      </c>
      <c r="AE1445" s="3">
        <f>IF(IF(AC1445&gt;0,$Q$5-$Q$4,$Q$5-Расчет!X1459)&gt;0,IF(AC1445&gt;0,$Q$5-$Q$4,$Q$5-Расчет!X1459),0)</f>
        <v>0</v>
      </c>
      <c r="AF1445" s="3">
        <f t="shared" si="183"/>
        <v>0</v>
      </c>
      <c r="AG1445" s="3">
        <f>IF(IF(AE1445&gt;0,$Q$6-$Q$5,$Q$6-Расчет!X1459)&gt;0,IF(AE1445&gt;0,$Q$6-$Q$5,$Q$6-Расчет!X1459),0)</f>
        <v>0</v>
      </c>
      <c r="AH1445" s="3">
        <f t="shared" si="184"/>
        <v>0</v>
      </c>
    </row>
    <row r="1446" spans="1:34" x14ac:dyDescent="0.25">
      <c r="A1446" s="3">
        <f>IF(Расчет!H1460='ФОРМУЛЫ!'!$B$4,Расчет!G1460*Расчет!$N$28,IF(Расчет!H1460='ФОРМУЛЫ!'!$B$5,Расчет!G1460,IF(Расчет!H1460='ФОРМУЛЫ!'!$B$6,Расчет!G1460*Расчет!$O$28,0)))</f>
        <v>0</v>
      </c>
      <c r="B1446" s="3">
        <f>A1446*Расчет!E1460</f>
        <v>0</v>
      </c>
      <c r="C1446" s="3">
        <f>IF(Расчет!J1460='ФОРМУЛЫ!'!$B$3,Расчет!G1460*Расчет!I1460/100,IF(Расчет!J1460='ФОРМУЛЫ!'!$B$4,Расчет!I1460*Расчет!$N$28,IF(Расчет!J1460='ФОРМУЛЫ!'!$B$5,Расчет!I1460,IF(Расчет!J1460='ФОРМУЛЫ!'!$B$6,Расчет!I1460*Расчет!$O$28,0))))</f>
        <v>0</v>
      </c>
      <c r="D1446" s="3">
        <f>C1446*Расчет!E1460</f>
        <v>0</v>
      </c>
      <c r="E1446" s="3">
        <f t="shared" si="177"/>
        <v>0</v>
      </c>
      <c r="F1446" s="3">
        <f>E1446*Расчет!E1460</f>
        <v>0</v>
      </c>
      <c r="G1446" s="3">
        <f>IF(Расчет!M1460="",'ФОРМУЛЫ!'!E1446*(100+Расчет!$M$28)/100,'ФОРМУЛЫ!'!E1446*(100+Расчет!M1460)/100)</f>
        <v>0</v>
      </c>
      <c r="H1446" s="7">
        <f>IF(Расчет!M1460="",ROUND(Расчет!K1460*(1+Расчет!$M$28/100),0),ROUND(Расчет!K1460*(1+Расчет!M1460/100),0))</f>
        <v>0</v>
      </c>
      <c r="I1446" s="7">
        <f>IF(Расчет!M1460="",(Расчет!$M$28+100)/100,(Расчет!M1460+100)/100)</f>
        <v>1.2</v>
      </c>
      <c r="J1446" s="5">
        <f>IF(Расчет!P1460="",IF($O$16=0,'ФОРМУЛЫ!'!H1446,ROUND(Расчет!K1460*'ФОРМУЛЫ!'!I1446+L1446,0)),Расчет!P1460)</f>
        <v>0</v>
      </c>
      <c r="K1446" s="5">
        <f>J1446*Расчет!E1460</f>
        <v>0</v>
      </c>
      <c r="L1446" s="3">
        <f>IF($O$16=0,0,$M$16*(Расчет!K1460/$O$16))</f>
        <v>0</v>
      </c>
      <c r="O1446" s="3">
        <f>IF(Расчет!P1460=0,Расчет!L1460,0)</f>
        <v>0</v>
      </c>
      <c r="P1446" s="12">
        <f t="shared" si="178"/>
        <v>0</v>
      </c>
      <c r="Q1446" s="3">
        <f>IF(Расчет!H1460='ФОРМУЛЫ!'!$B$5,'ФОРМУЛЫ!'!A1446,0)</f>
        <v>0</v>
      </c>
      <c r="R1446" s="3">
        <f>IF(Расчет!H1460='ФОРМУЛЫ!'!$B$4,'ФОРМУЛЫ!'!A1446,0)</f>
        <v>0</v>
      </c>
      <c r="S1446" s="3">
        <f>IF(Расчет!H1460='ФОРМУЛЫ!'!$B$6,'ФОРМУЛЫ!'!A1446,0)</f>
        <v>0</v>
      </c>
      <c r="T1446" s="5">
        <f>ROUND((IF(Расчет!R1460='ФОРМУЛЫ!'!$E$3,(A1446-A1446/1.18),IF(Расчет!R1460='ФОРМУЛЫ!'!$E$4,0,IF(Расчет!R1460='ФОРМУЛЫ!'!$E$5,(A1446-A1446/1.1),X))))*Расчет!E1460,2)</f>
        <v>0</v>
      </c>
      <c r="U1446" s="3">
        <f>ROUND((IF(Расчет!R1460='ФОРМУЛЫ!'!$E$3,(J1446-J1446/1.18),IF(Расчет!R1460='ФОРМУЛЫ!'!$E$4,0,IF(Расчет!R1460='ФОРМУЛЫ!'!$E$5,(J1446-J1446/1.1),X))))*Расчет!E1460,2)</f>
        <v>0</v>
      </c>
      <c r="V1446" s="3">
        <f>ROUND((J1446-J1446/1.18)*Расчет!E1460,2)</f>
        <v>0</v>
      </c>
      <c r="W1446" s="3">
        <f>ROUND(A1446*Расчет!E1460*0.21/365,2)</f>
        <v>0</v>
      </c>
      <c r="X1446" s="3">
        <f t="shared" si="179"/>
        <v>0</v>
      </c>
      <c r="Y1446" s="3">
        <f>IF(($Q$2-Расчет!X1460)&gt;0,($Q$2-Расчет!X1460),0)</f>
        <v>0</v>
      </c>
      <c r="Z1446" s="3">
        <f t="shared" si="180"/>
        <v>0</v>
      </c>
      <c r="AA1446" s="3">
        <f>IF(IF(Y1446&gt;0,$Q$3-$Q$2,$Q$3-Расчет!X1460)&gt;0,IF(Y1446&gt;0,$Q$3-$Q$2,$Q$3-Расчет!X1460),0)</f>
        <v>0</v>
      </c>
      <c r="AB1446" s="3">
        <f t="shared" si="181"/>
        <v>0</v>
      </c>
      <c r="AC1446" s="3">
        <f>IF(IF(AA1446&gt;0,$Q$4-$Q$3,$Q$4-Расчет!X1460)&gt;0,IF(AA1446&gt;0,$Q$4-$Q$3,$Q$4-Расчет!X1460),0)</f>
        <v>0</v>
      </c>
      <c r="AD1446" s="3">
        <f t="shared" si="182"/>
        <v>0</v>
      </c>
      <c r="AE1446" s="3">
        <f>IF(IF(AC1446&gt;0,$Q$5-$Q$4,$Q$5-Расчет!X1460)&gt;0,IF(AC1446&gt;0,$Q$5-$Q$4,$Q$5-Расчет!X1460),0)</f>
        <v>0</v>
      </c>
      <c r="AF1446" s="3">
        <f t="shared" si="183"/>
        <v>0</v>
      </c>
      <c r="AG1446" s="3">
        <f>IF(IF(AE1446&gt;0,$Q$6-$Q$5,$Q$6-Расчет!X1460)&gt;0,IF(AE1446&gt;0,$Q$6-$Q$5,$Q$6-Расчет!X1460),0)</f>
        <v>0</v>
      </c>
      <c r="AH1446" s="3">
        <f t="shared" si="184"/>
        <v>0</v>
      </c>
    </row>
    <row r="1447" spans="1:34" x14ac:dyDescent="0.25">
      <c r="A1447" s="3">
        <f>IF(Расчет!H1461='ФОРМУЛЫ!'!$B$4,Расчет!G1461*Расчет!$N$28,IF(Расчет!H1461='ФОРМУЛЫ!'!$B$5,Расчет!G1461,IF(Расчет!H1461='ФОРМУЛЫ!'!$B$6,Расчет!G1461*Расчет!$O$28,0)))</f>
        <v>0</v>
      </c>
      <c r="B1447" s="3">
        <f>A1447*Расчет!E1461</f>
        <v>0</v>
      </c>
      <c r="C1447" s="3">
        <f>IF(Расчет!J1461='ФОРМУЛЫ!'!$B$3,Расчет!G1461*Расчет!I1461/100,IF(Расчет!J1461='ФОРМУЛЫ!'!$B$4,Расчет!I1461*Расчет!$N$28,IF(Расчет!J1461='ФОРМУЛЫ!'!$B$5,Расчет!I1461,IF(Расчет!J1461='ФОРМУЛЫ!'!$B$6,Расчет!I1461*Расчет!$O$28,0))))</f>
        <v>0</v>
      </c>
      <c r="D1447" s="3">
        <f>C1447*Расчет!E1461</f>
        <v>0</v>
      </c>
      <c r="E1447" s="3">
        <f t="shared" si="177"/>
        <v>0</v>
      </c>
      <c r="F1447" s="3">
        <f>E1447*Расчет!E1461</f>
        <v>0</v>
      </c>
      <c r="G1447" s="3">
        <f>IF(Расчет!M1461="",'ФОРМУЛЫ!'!E1447*(100+Расчет!$M$28)/100,'ФОРМУЛЫ!'!E1447*(100+Расчет!M1461)/100)</f>
        <v>0</v>
      </c>
      <c r="H1447" s="7">
        <f>IF(Расчет!M1461="",ROUND(Расчет!K1461*(1+Расчет!$M$28/100),0),ROUND(Расчет!K1461*(1+Расчет!M1461/100),0))</f>
        <v>0</v>
      </c>
      <c r="I1447" s="7">
        <f>IF(Расчет!M1461="",(Расчет!$M$28+100)/100,(Расчет!M1461+100)/100)</f>
        <v>1.2</v>
      </c>
      <c r="J1447" s="5">
        <f>IF(Расчет!P1461="",IF($O$16=0,'ФОРМУЛЫ!'!H1447,ROUND(Расчет!K1461*'ФОРМУЛЫ!'!I1447+L1447,0)),Расчет!P1461)</f>
        <v>0</v>
      </c>
      <c r="K1447" s="5">
        <f>J1447*Расчет!E1461</f>
        <v>0</v>
      </c>
      <c r="L1447" s="3">
        <f>IF($O$16=0,0,$M$16*(Расчет!K1461/$O$16))</f>
        <v>0</v>
      </c>
      <c r="O1447" s="3">
        <f>IF(Расчет!P1461=0,Расчет!L1461,0)</f>
        <v>0</v>
      </c>
      <c r="P1447" s="12">
        <f t="shared" si="178"/>
        <v>0</v>
      </c>
      <c r="Q1447" s="3">
        <f>IF(Расчет!H1461='ФОРМУЛЫ!'!$B$5,'ФОРМУЛЫ!'!A1447,0)</f>
        <v>0</v>
      </c>
      <c r="R1447" s="3">
        <f>IF(Расчет!H1461='ФОРМУЛЫ!'!$B$4,'ФОРМУЛЫ!'!A1447,0)</f>
        <v>0</v>
      </c>
      <c r="S1447" s="3">
        <f>IF(Расчет!H1461='ФОРМУЛЫ!'!$B$6,'ФОРМУЛЫ!'!A1447,0)</f>
        <v>0</v>
      </c>
      <c r="T1447" s="5">
        <f>ROUND((IF(Расчет!R1461='ФОРМУЛЫ!'!$E$3,(A1447-A1447/1.18),IF(Расчет!R1461='ФОРМУЛЫ!'!$E$4,0,IF(Расчет!R1461='ФОРМУЛЫ!'!$E$5,(A1447-A1447/1.1),X))))*Расчет!E1461,2)</f>
        <v>0</v>
      </c>
      <c r="U1447" s="3">
        <f>ROUND((IF(Расчет!R1461='ФОРМУЛЫ!'!$E$3,(J1447-J1447/1.18),IF(Расчет!R1461='ФОРМУЛЫ!'!$E$4,0,IF(Расчет!R1461='ФОРМУЛЫ!'!$E$5,(J1447-J1447/1.1),X))))*Расчет!E1461,2)</f>
        <v>0</v>
      </c>
      <c r="V1447" s="3">
        <f>ROUND((J1447-J1447/1.18)*Расчет!E1461,2)</f>
        <v>0</v>
      </c>
      <c r="W1447" s="3">
        <f>ROUND(A1447*Расчет!E1461*0.21/365,2)</f>
        <v>0</v>
      </c>
      <c r="X1447" s="3">
        <f t="shared" si="179"/>
        <v>0</v>
      </c>
      <c r="Y1447" s="3">
        <f>IF(($Q$2-Расчет!X1461)&gt;0,($Q$2-Расчет!X1461),0)</f>
        <v>0</v>
      </c>
      <c r="Z1447" s="3">
        <f t="shared" si="180"/>
        <v>0</v>
      </c>
      <c r="AA1447" s="3">
        <f>IF(IF(Y1447&gt;0,$Q$3-$Q$2,$Q$3-Расчет!X1461)&gt;0,IF(Y1447&gt;0,$Q$3-$Q$2,$Q$3-Расчет!X1461),0)</f>
        <v>0</v>
      </c>
      <c r="AB1447" s="3">
        <f t="shared" si="181"/>
        <v>0</v>
      </c>
      <c r="AC1447" s="3">
        <f>IF(IF(AA1447&gt;0,$Q$4-$Q$3,$Q$4-Расчет!X1461)&gt;0,IF(AA1447&gt;0,$Q$4-$Q$3,$Q$4-Расчет!X1461),0)</f>
        <v>0</v>
      </c>
      <c r="AD1447" s="3">
        <f t="shared" si="182"/>
        <v>0</v>
      </c>
      <c r="AE1447" s="3">
        <f>IF(IF(AC1447&gt;0,$Q$5-$Q$4,$Q$5-Расчет!X1461)&gt;0,IF(AC1447&gt;0,$Q$5-$Q$4,$Q$5-Расчет!X1461),0)</f>
        <v>0</v>
      </c>
      <c r="AF1447" s="3">
        <f t="shared" si="183"/>
        <v>0</v>
      </c>
      <c r="AG1447" s="3">
        <f>IF(IF(AE1447&gt;0,$Q$6-$Q$5,$Q$6-Расчет!X1461)&gt;0,IF(AE1447&gt;0,$Q$6-$Q$5,$Q$6-Расчет!X1461),0)</f>
        <v>0</v>
      </c>
      <c r="AH1447" s="3">
        <f t="shared" si="184"/>
        <v>0</v>
      </c>
    </row>
    <row r="1448" spans="1:34" x14ac:dyDescent="0.25">
      <c r="A1448" s="3">
        <f>IF(Расчет!H1462='ФОРМУЛЫ!'!$B$4,Расчет!G1462*Расчет!$N$28,IF(Расчет!H1462='ФОРМУЛЫ!'!$B$5,Расчет!G1462,IF(Расчет!H1462='ФОРМУЛЫ!'!$B$6,Расчет!G1462*Расчет!$O$28,0)))</f>
        <v>0</v>
      </c>
      <c r="B1448" s="3">
        <f>A1448*Расчет!E1462</f>
        <v>0</v>
      </c>
      <c r="C1448" s="3">
        <f>IF(Расчет!J1462='ФОРМУЛЫ!'!$B$3,Расчет!G1462*Расчет!I1462/100,IF(Расчет!J1462='ФОРМУЛЫ!'!$B$4,Расчет!I1462*Расчет!$N$28,IF(Расчет!J1462='ФОРМУЛЫ!'!$B$5,Расчет!I1462,IF(Расчет!J1462='ФОРМУЛЫ!'!$B$6,Расчет!I1462*Расчет!$O$28,0))))</f>
        <v>0</v>
      </c>
      <c r="D1448" s="3">
        <f>C1448*Расчет!E1462</f>
        <v>0</v>
      </c>
      <c r="E1448" s="3">
        <f t="shared" si="177"/>
        <v>0</v>
      </c>
      <c r="F1448" s="3">
        <f>E1448*Расчет!E1462</f>
        <v>0</v>
      </c>
      <c r="G1448" s="3">
        <f>IF(Расчет!M1462="",'ФОРМУЛЫ!'!E1448*(100+Расчет!$M$28)/100,'ФОРМУЛЫ!'!E1448*(100+Расчет!M1462)/100)</f>
        <v>0</v>
      </c>
      <c r="H1448" s="7">
        <f>IF(Расчет!M1462="",ROUND(Расчет!K1462*(1+Расчет!$M$28/100),0),ROUND(Расчет!K1462*(1+Расчет!M1462/100),0))</f>
        <v>0</v>
      </c>
      <c r="I1448" s="7">
        <f>IF(Расчет!M1462="",(Расчет!$M$28+100)/100,(Расчет!M1462+100)/100)</f>
        <v>1.2</v>
      </c>
      <c r="J1448" s="5">
        <f>IF(Расчет!P1462="",IF($O$16=0,'ФОРМУЛЫ!'!H1448,ROUND(Расчет!K1462*'ФОРМУЛЫ!'!I1448+L1448,0)),Расчет!P1462)</f>
        <v>0</v>
      </c>
      <c r="K1448" s="5">
        <f>J1448*Расчет!E1462</f>
        <v>0</v>
      </c>
      <c r="L1448" s="3">
        <f>IF($O$16=0,0,$M$16*(Расчет!K1462/$O$16))</f>
        <v>0</v>
      </c>
      <c r="O1448" s="3">
        <f>IF(Расчет!P1462=0,Расчет!L1462,0)</f>
        <v>0</v>
      </c>
      <c r="P1448" s="12">
        <f t="shared" si="178"/>
        <v>0</v>
      </c>
      <c r="Q1448" s="3">
        <f>IF(Расчет!H1462='ФОРМУЛЫ!'!$B$5,'ФОРМУЛЫ!'!A1448,0)</f>
        <v>0</v>
      </c>
      <c r="R1448" s="3">
        <f>IF(Расчет!H1462='ФОРМУЛЫ!'!$B$4,'ФОРМУЛЫ!'!A1448,0)</f>
        <v>0</v>
      </c>
      <c r="S1448" s="3">
        <f>IF(Расчет!H1462='ФОРМУЛЫ!'!$B$6,'ФОРМУЛЫ!'!A1448,0)</f>
        <v>0</v>
      </c>
      <c r="T1448" s="5">
        <f>ROUND((IF(Расчет!R1462='ФОРМУЛЫ!'!$E$3,(A1448-A1448/1.18),IF(Расчет!R1462='ФОРМУЛЫ!'!$E$4,0,IF(Расчет!R1462='ФОРМУЛЫ!'!$E$5,(A1448-A1448/1.1),X))))*Расчет!E1462,2)</f>
        <v>0</v>
      </c>
      <c r="U1448" s="3">
        <f>ROUND((IF(Расчет!R1462='ФОРМУЛЫ!'!$E$3,(J1448-J1448/1.18),IF(Расчет!R1462='ФОРМУЛЫ!'!$E$4,0,IF(Расчет!R1462='ФОРМУЛЫ!'!$E$5,(J1448-J1448/1.1),X))))*Расчет!E1462,2)</f>
        <v>0</v>
      </c>
      <c r="V1448" s="3">
        <f>ROUND((J1448-J1448/1.18)*Расчет!E1462,2)</f>
        <v>0</v>
      </c>
      <c r="W1448" s="3">
        <f>ROUND(A1448*Расчет!E1462*0.21/365,2)</f>
        <v>0</v>
      </c>
      <c r="X1448" s="3">
        <f t="shared" si="179"/>
        <v>0</v>
      </c>
      <c r="Y1448" s="3">
        <f>IF(($Q$2-Расчет!X1462)&gt;0,($Q$2-Расчет!X1462),0)</f>
        <v>0</v>
      </c>
      <c r="Z1448" s="3">
        <f t="shared" si="180"/>
        <v>0</v>
      </c>
      <c r="AA1448" s="3">
        <f>IF(IF(Y1448&gt;0,$Q$3-$Q$2,$Q$3-Расчет!X1462)&gt;0,IF(Y1448&gt;0,$Q$3-$Q$2,$Q$3-Расчет!X1462),0)</f>
        <v>0</v>
      </c>
      <c r="AB1448" s="3">
        <f t="shared" si="181"/>
        <v>0</v>
      </c>
      <c r="AC1448" s="3">
        <f>IF(IF(AA1448&gt;0,$Q$4-$Q$3,$Q$4-Расчет!X1462)&gt;0,IF(AA1448&gt;0,$Q$4-$Q$3,$Q$4-Расчет!X1462),0)</f>
        <v>0</v>
      </c>
      <c r="AD1448" s="3">
        <f t="shared" si="182"/>
        <v>0</v>
      </c>
      <c r="AE1448" s="3">
        <f>IF(IF(AC1448&gt;0,$Q$5-$Q$4,$Q$5-Расчет!X1462)&gt;0,IF(AC1448&gt;0,$Q$5-$Q$4,$Q$5-Расчет!X1462),0)</f>
        <v>0</v>
      </c>
      <c r="AF1448" s="3">
        <f t="shared" si="183"/>
        <v>0</v>
      </c>
      <c r="AG1448" s="3">
        <f>IF(IF(AE1448&gt;0,$Q$6-$Q$5,$Q$6-Расчет!X1462)&gt;0,IF(AE1448&gt;0,$Q$6-$Q$5,$Q$6-Расчет!X1462),0)</f>
        <v>0</v>
      </c>
      <c r="AH1448" s="3">
        <f t="shared" si="184"/>
        <v>0</v>
      </c>
    </row>
    <row r="1449" spans="1:34" x14ac:dyDescent="0.25">
      <c r="A1449" s="3">
        <f>IF(Расчет!H1463='ФОРМУЛЫ!'!$B$4,Расчет!G1463*Расчет!$N$28,IF(Расчет!H1463='ФОРМУЛЫ!'!$B$5,Расчет!G1463,IF(Расчет!H1463='ФОРМУЛЫ!'!$B$6,Расчет!G1463*Расчет!$O$28,0)))</f>
        <v>0</v>
      </c>
      <c r="B1449" s="3">
        <f>A1449*Расчет!E1463</f>
        <v>0</v>
      </c>
      <c r="C1449" s="3">
        <f>IF(Расчет!J1463='ФОРМУЛЫ!'!$B$3,Расчет!G1463*Расчет!I1463/100,IF(Расчет!J1463='ФОРМУЛЫ!'!$B$4,Расчет!I1463*Расчет!$N$28,IF(Расчет!J1463='ФОРМУЛЫ!'!$B$5,Расчет!I1463,IF(Расчет!J1463='ФОРМУЛЫ!'!$B$6,Расчет!I1463*Расчет!$O$28,0))))</f>
        <v>0</v>
      </c>
      <c r="D1449" s="3">
        <f>C1449*Расчет!E1463</f>
        <v>0</v>
      </c>
      <c r="E1449" s="3">
        <f t="shared" si="177"/>
        <v>0</v>
      </c>
      <c r="F1449" s="3">
        <f>E1449*Расчет!E1463</f>
        <v>0</v>
      </c>
      <c r="G1449" s="3">
        <f>IF(Расчет!M1463="",'ФОРМУЛЫ!'!E1449*(100+Расчет!$M$28)/100,'ФОРМУЛЫ!'!E1449*(100+Расчет!M1463)/100)</f>
        <v>0</v>
      </c>
      <c r="H1449" s="7">
        <f>IF(Расчет!M1463="",ROUND(Расчет!K1463*(1+Расчет!$M$28/100),0),ROUND(Расчет!K1463*(1+Расчет!M1463/100),0))</f>
        <v>0</v>
      </c>
      <c r="I1449" s="7">
        <f>IF(Расчет!M1463="",(Расчет!$M$28+100)/100,(Расчет!M1463+100)/100)</f>
        <v>1.2</v>
      </c>
      <c r="J1449" s="5">
        <f>IF(Расчет!P1463="",IF($O$16=0,'ФОРМУЛЫ!'!H1449,ROUND(Расчет!K1463*'ФОРМУЛЫ!'!I1449+L1449,0)),Расчет!P1463)</f>
        <v>0</v>
      </c>
      <c r="K1449" s="5">
        <f>J1449*Расчет!E1463</f>
        <v>0</v>
      </c>
      <c r="L1449" s="3">
        <f>IF($O$16=0,0,$M$16*(Расчет!K1463/$O$16))</f>
        <v>0</v>
      </c>
      <c r="O1449" s="3">
        <f>IF(Расчет!P1463=0,Расчет!L1463,0)</f>
        <v>0</v>
      </c>
      <c r="P1449" s="12">
        <f t="shared" si="178"/>
        <v>0</v>
      </c>
      <c r="Q1449" s="3">
        <f>IF(Расчет!H1463='ФОРМУЛЫ!'!$B$5,'ФОРМУЛЫ!'!A1449,0)</f>
        <v>0</v>
      </c>
      <c r="R1449" s="3">
        <f>IF(Расчет!H1463='ФОРМУЛЫ!'!$B$4,'ФОРМУЛЫ!'!A1449,0)</f>
        <v>0</v>
      </c>
      <c r="S1449" s="3">
        <f>IF(Расчет!H1463='ФОРМУЛЫ!'!$B$6,'ФОРМУЛЫ!'!A1449,0)</f>
        <v>0</v>
      </c>
      <c r="T1449" s="5">
        <f>ROUND((IF(Расчет!R1463='ФОРМУЛЫ!'!$E$3,(A1449-A1449/1.18),IF(Расчет!R1463='ФОРМУЛЫ!'!$E$4,0,IF(Расчет!R1463='ФОРМУЛЫ!'!$E$5,(A1449-A1449/1.1),X))))*Расчет!E1463,2)</f>
        <v>0</v>
      </c>
      <c r="U1449" s="3">
        <f>ROUND((IF(Расчет!R1463='ФОРМУЛЫ!'!$E$3,(J1449-J1449/1.18),IF(Расчет!R1463='ФОРМУЛЫ!'!$E$4,0,IF(Расчет!R1463='ФОРМУЛЫ!'!$E$5,(J1449-J1449/1.1),X))))*Расчет!E1463,2)</f>
        <v>0</v>
      </c>
      <c r="V1449" s="3">
        <f>ROUND((J1449-J1449/1.18)*Расчет!E1463,2)</f>
        <v>0</v>
      </c>
      <c r="W1449" s="3">
        <f>ROUND(A1449*Расчет!E1463*0.21/365,2)</f>
        <v>0</v>
      </c>
      <c r="X1449" s="3">
        <f t="shared" si="179"/>
        <v>0</v>
      </c>
      <c r="Y1449" s="3">
        <f>IF(($Q$2-Расчет!X1463)&gt;0,($Q$2-Расчет!X1463),0)</f>
        <v>0</v>
      </c>
      <c r="Z1449" s="3">
        <f t="shared" si="180"/>
        <v>0</v>
      </c>
      <c r="AA1449" s="3">
        <f>IF(IF(Y1449&gt;0,$Q$3-$Q$2,$Q$3-Расчет!X1463)&gt;0,IF(Y1449&gt;0,$Q$3-$Q$2,$Q$3-Расчет!X1463),0)</f>
        <v>0</v>
      </c>
      <c r="AB1449" s="3">
        <f t="shared" si="181"/>
        <v>0</v>
      </c>
      <c r="AC1449" s="3">
        <f>IF(IF(AA1449&gt;0,$Q$4-$Q$3,$Q$4-Расчет!X1463)&gt;0,IF(AA1449&gt;0,$Q$4-$Q$3,$Q$4-Расчет!X1463),0)</f>
        <v>0</v>
      </c>
      <c r="AD1449" s="3">
        <f t="shared" si="182"/>
        <v>0</v>
      </c>
      <c r="AE1449" s="3">
        <f>IF(IF(AC1449&gt;0,$Q$5-$Q$4,$Q$5-Расчет!X1463)&gt;0,IF(AC1449&gt;0,$Q$5-$Q$4,$Q$5-Расчет!X1463),0)</f>
        <v>0</v>
      </c>
      <c r="AF1449" s="3">
        <f t="shared" si="183"/>
        <v>0</v>
      </c>
      <c r="AG1449" s="3">
        <f>IF(IF(AE1449&gt;0,$Q$6-$Q$5,$Q$6-Расчет!X1463)&gt;0,IF(AE1449&gt;0,$Q$6-$Q$5,$Q$6-Расчет!X1463),0)</f>
        <v>0</v>
      </c>
      <c r="AH1449" s="3">
        <f t="shared" si="184"/>
        <v>0</v>
      </c>
    </row>
    <row r="1450" spans="1:34" x14ac:dyDescent="0.25">
      <c r="A1450" s="3">
        <f>IF(Расчет!H1464='ФОРМУЛЫ!'!$B$4,Расчет!G1464*Расчет!$N$28,IF(Расчет!H1464='ФОРМУЛЫ!'!$B$5,Расчет!G1464,IF(Расчет!H1464='ФОРМУЛЫ!'!$B$6,Расчет!G1464*Расчет!$O$28,0)))</f>
        <v>0</v>
      </c>
      <c r="B1450" s="3">
        <f>A1450*Расчет!E1464</f>
        <v>0</v>
      </c>
      <c r="C1450" s="3">
        <f>IF(Расчет!J1464='ФОРМУЛЫ!'!$B$3,Расчет!G1464*Расчет!I1464/100,IF(Расчет!J1464='ФОРМУЛЫ!'!$B$4,Расчет!I1464*Расчет!$N$28,IF(Расчет!J1464='ФОРМУЛЫ!'!$B$5,Расчет!I1464,IF(Расчет!J1464='ФОРМУЛЫ!'!$B$6,Расчет!I1464*Расчет!$O$28,0))))</f>
        <v>0</v>
      </c>
      <c r="D1450" s="3">
        <f>C1450*Расчет!E1464</f>
        <v>0</v>
      </c>
      <c r="E1450" s="3">
        <f t="shared" si="177"/>
        <v>0</v>
      </c>
      <c r="F1450" s="3">
        <f>E1450*Расчет!E1464</f>
        <v>0</v>
      </c>
      <c r="G1450" s="3">
        <f>IF(Расчет!M1464="",'ФОРМУЛЫ!'!E1450*(100+Расчет!$M$28)/100,'ФОРМУЛЫ!'!E1450*(100+Расчет!M1464)/100)</f>
        <v>0</v>
      </c>
      <c r="H1450" s="7">
        <f>IF(Расчет!M1464="",ROUND(Расчет!K1464*(1+Расчет!$M$28/100),0),ROUND(Расчет!K1464*(1+Расчет!M1464/100),0))</f>
        <v>0</v>
      </c>
      <c r="I1450" s="7">
        <f>IF(Расчет!M1464="",(Расчет!$M$28+100)/100,(Расчет!M1464+100)/100)</f>
        <v>1.2</v>
      </c>
      <c r="J1450" s="5">
        <f>IF(Расчет!P1464="",IF($O$16=0,'ФОРМУЛЫ!'!H1450,ROUND(Расчет!K1464*'ФОРМУЛЫ!'!I1450+L1450,0)),Расчет!P1464)</f>
        <v>0</v>
      </c>
      <c r="K1450" s="5">
        <f>J1450*Расчет!E1464</f>
        <v>0</v>
      </c>
      <c r="L1450" s="3">
        <f>IF($O$16=0,0,$M$16*(Расчет!K1464/$O$16))</f>
        <v>0</v>
      </c>
      <c r="O1450" s="3">
        <f>IF(Расчет!P1464=0,Расчет!L1464,0)</f>
        <v>0</v>
      </c>
      <c r="P1450" s="12">
        <f t="shared" si="178"/>
        <v>0</v>
      </c>
      <c r="Q1450" s="3">
        <f>IF(Расчет!H1464='ФОРМУЛЫ!'!$B$5,'ФОРМУЛЫ!'!A1450,0)</f>
        <v>0</v>
      </c>
      <c r="R1450" s="3">
        <f>IF(Расчет!H1464='ФОРМУЛЫ!'!$B$4,'ФОРМУЛЫ!'!A1450,0)</f>
        <v>0</v>
      </c>
      <c r="S1450" s="3">
        <f>IF(Расчет!H1464='ФОРМУЛЫ!'!$B$6,'ФОРМУЛЫ!'!A1450,0)</f>
        <v>0</v>
      </c>
      <c r="T1450" s="5">
        <f>ROUND((IF(Расчет!R1464='ФОРМУЛЫ!'!$E$3,(A1450-A1450/1.18),IF(Расчет!R1464='ФОРМУЛЫ!'!$E$4,0,IF(Расчет!R1464='ФОРМУЛЫ!'!$E$5,(A1450-A1450/1.1),X))))*Расчет!E1464,2)</f>
        <v>0</v>
      </c>
      <c r="U1450" s="3">
        <f>ROUND((IF(Расчет!R1464='ФОРМУЛЫ!'!$E$3,(J1450-J1450/1.18),IF(Расчет!R1464='ФОРМУЛЫ!'!$E$4,0,IF(Расчет!R1464='ФОРМУЛЫ!'!$E$5,(J1450-J1450/1.1),X))))*Расчет!E1464,2)</f>
        <v>0</v>
      </c>
      <c r="V1450" s="3">
        <f>ROUND((J1450-J1450/1.18)*Расчет!E1464,2)</f>
        <v>0</v>
      </c>
      <c r="W1450" s="3">
        <f>ROUND(A1450*Расчет!E1464*0.21/365,2)</f>
        <v>0</v>
      </c>
      <c r="X1450" s="3">
        <f t="shared" si="179"/>
        <v>0</v>
      </c>
      <c r="Y1450" s="3">
        <f>IF(($Q$2-Расчет!X1464)&gt;0,($Q$2-Расчет!X1464),0)</f>
        <v>0</v>
      </c>
      <c r="Z1450" s="3">
        <f t="shared" si="180"/>
        <v>0</v>
      </c>
      <c r="AA1450" s="3">
        <f>IF(IF(Y1450&gt;0,$Q$3-$Q$2,$Q$3-Расчет!X1464)&gt;0,IF(Y1450&gt;0,$Q$3-$Q$2,$Q$3-Расчет!X1464),0)</f>
        <v>0</v>
      </c>
      <c r="AB1450" s="3">
        <f t="shared" si="181"/>
        <v>0</v>
      </c>
      <c r="AC1450" s="3">
        <f>IF(IF(AA1450&gt;0,$Q$4-$Q$3,$Q$4-Расчет!X1464)&gt;0,IF(AA1450&gt;0,$Q$4-$Q$3,$Q$4-Расчет!X1464),0)</f>
        <v>0</v>
      </c>
      <c r="AD1450" s="3">
        <f t="shared" si="182"/>
        <v>0</v>
      </c>
      <c r="AE1450" s="3">
        <f>IF(IF(AC1450&gt;0,$Q$5-$Q$4,$Q$5-Расчет!X1464)&gt;0,IF(AC1450&gt;0,$Q$5-$Q$4,$Q$5-Расчет!X1464),0)</f>
        <v>0</v>
      </c>
      <c r="AF1450" s="3">
        <f t="shared" si="183"/>
        <v>0</v>
      </c>
      <c r="AG1450" s="3">
        <f>IF(IF(AE1450&gt;0,$Q$6-$Q$5,$Q$6-Расчет!X1464)&gt;0,IF(AE1450&gt;0,$Q$6-$Q$5,$Q$6-Расчет!X1464),0)</f>
        <v>0</v>
      </c>
      <c r="AH1450" s="3">
        <f t="shared" si="184"/>
        <v>0</v>
      </c>
    </row>
    <row r="1451" spans="1:34" x14ac:dyDescent="0.25">
      <c r="A1451" s="3">
        <f>IF(Расчет!H1465='ФОРМУЛЫ!'!$B$4,Расчет!G1465*Расчет!$N$28,IF(Расчет!H1465='ФОРМУЛЫ!'!$B$5,Расчет!G1465,IF(Расчет!H1465='ФОРМУЛЫ!'!$B$6,Расчет!G1465*Расчет!$O$28,0)))</f>
        <v>0</v>
      </c>
      <c r="B1451" s="3">
        <f>A1451*Расчет!E1465</f>
        <v>0</v>
      </c>
      <c r="C1451" s="3">
        <f>IF(Расчет!J1465='ФОРМУЛЫ!'!$B$3,Расчет!G1465*Расчет!I1465/100,IF(Расчет!J1465='ФОРМУЛЫ!'!$B$4,Расчет!I1465*Расчет!$N$28,IF(Расчет!J1465='ФОРМУЛЫ!'!$B$5,Расчет!I1465,IF(Расчет!J1465='ФОРМУЛЫ!'!$B$6,Расчет!I1465*Расчет!$O$28,0))))</f>
        <v>0</v>
      </c>
      <c r="D1451" s="3">
        <f>C1451*Расчет!E1465</f>
        <v>0</v>
      </c>
      <c r="E1451" s="3">
        <f t="shared" si="177"/>
        <v>0</v>
      </c>
      <c r="F1451" s="3">
        <f>E1451*Расчет!E1465</f>
        <v>0</v>
      </c>
      <c r="G1451" s="3">
        <f>IF(Расчет!M1465="",'ФОРМУЛЫ!'!E1451*(100+Расчет!$M$28)/100,'ФОРМУЛЫ!'!E1451*(100+Расчет!M1465)/100)</f>
        <v>0</v>
      </c>
      <c r="H1451" s="7">
        <f>IF(Расчет!M1465="",ROUND(Расчет!K1465*(1+Расчет!$M$28/100),0),ROUND(Расчет!K1465*(1+Расчет!M1465/100),0))</f>
        <v>0</v>
      </c>
      <c r="I1451" s="7">
        <f>IF(Расчет!M1465="",(Расчет!$M$28+100)/100,(Расчет!M1465+100)/100)</f>
        <v>1.2</v>
      </c>
      <c r="J1451" s="5">
        <f>IF(Расчет!P1465="",IF($O$16=0,'ФОРМУЛЫ!'!H1451,ROUND(Расчет!K1465*'ФОРМУЛЫ!'!I1451+L1451,0)),Расчет!P1465)</f>
        <v>0</v>
      </c>
      <c r="K1451" s="5">
        <f>J1451*Расчет!E1465</f>
        <v>0</v>
      </c>
      <c r="L1451" s="3">
        <f>IF($O$16=0,0,$M$16*(Расчет!K1465/$O$16))</f>
        <v>0</v>
      </c>
      <c r="O1451" s="3">
        <f>IF(Расчет!P1465=0,Расчет!L1465,0)</f>
        <v>0</v>
      </c>
      <c r="P1451" s="12">
        <f t="shared" si="178"/>
        <v>0</v>
      </c>
      <c r="Q1451" s="3">
        <f>IF(Расчет!H1465='ФОРМУЛЫ!'!$B$5,'ФОРМУЛЫ!'!A1451,0)</f>
        <v>0</v>
      </c>
      <c r="R1451" s="3">
        <f>IF(Расчет!H1465='ФОРМУЛЫ!'!$B$4,'ФОРМУЛЫ!'!A1451,0)</f>
        <v>0</v>
      </c>
      <c r="S1451" s="3">
        <f>IF(Расчет!H1465='ФОРМУЛЫ!'!$B$6,'ФОРМУЛЫ!'!A1451,0)</f>
        <v>0</v>
      </c>
      <c r="T1451" s="5">
        <f>ROUND((IF(Расчет!R1465='ФОРМУЛЫ!'!$E$3,(A1451-A1451/1.18),IF(Расчет!R1465='ФОРМУЛЫ!'!$E$4,0,IF(Расчет!R1465='ФОРМУЛЫ!'!$E$5,(A1451-A1451/1.1),X))))*Расчет!E1465,2)</f>
        <v>0</v>
      </c>
      <c r="U1451" s="3">
        <f>ROUND((IF(Расчет!R1465='ФОРМУЛЫ!'!$E$3,(J1451-J1451/1.18),IF(Расчет!R1465='ФОРМУЛЫ!'!$E$4,0,IF(Расчет!R1465='ФОРМУЛЫ!'!$E$5,(J1451-J1451/1.1),X))))*Расчет!E1465,2)</f>
        <v>0</v>
      </c>
      <c r="V1451" s="3">
        <f>ROUND((J1451-J1451/1.18)*Расчет!E1465,2)</f>
        <v>0</v>
      </c>
      <c r="W1451" s="3">
        <f>ROUND(A1451*Расчет!E1465*0.21/365,2)</f>
        <v>0</v>
      </c>
      <c r="X1451" s="3">
        <f t="shared" si="179"/>
        <v>0</v>
      </c>
      <c r="Y1451" s="3">
        <f>IF(($Q$2-Расчет!X1465)&gt;0,($Q$2-Расчет!X1465),0)</f>
        <v>0</v>
      </c>
      <c r="Z1451" s="3">
        <f t="shared" si="180"/>
        <v>0</v>
      </c>
      <c r="AA1451" s="3">
        <f>IF(IF(Y1451&gt;0,$Q$3-$Q$2,$Q$3-Расчет!X1465)&gt;0,IF(Y1451&gt;0,$Q$3-$Q$2,$Q$3-Расчет!X1465),0)</f>
        <v>0</v>
      </c>
      <c r="AB1451" s="3">
        <f t="shared" si="181"/>
        <v>0</v>
      </c>
      <c r="AC1451" s="3">
        <f>IF(IF(AA1451&gt;0,$Q$4-$Q$3,$Q$4-Расчет!X1465)&gt;0,IF(AA1451&gt;0,$Q$4-$Q$3,$Q$4-Расчет!X1465),0)</f>
        <v>0</v>
      </c>
      <c r="AD1451" s="3">
        <f t="shared" si="182"/>
        <v>0</v>
      </c>
      <c r="AE1451" s="3">
        <f>IF(IF(AC1451&gt;0,$Q$5-$Q$4,$Q$5-Расчет!X1465)&gt;0,IF(AC1451&gt;0,$Q$5-$Q$4,$Q$5-Расчет!X1465),0)</f>
        <v>0</v>
      </c>
      <c r="AF1451" s="3">
        <f t="shared" si="183"/>
        <v>0</v>
      </c>
      <c r="AG1451" s="3">
        <f>IF(IF(AE1451&gt;0,$Q$6-$Q$5,$Q$6-Расчет!X1465)&gt;0,IF(AE1451&gt;0,$Q$6-$Q$5,$Q$6-Расчет!X1465),0)</f>
        <v>0</v>
      </c>
      <c r="AH1451" s="3">
        <f t="shared" si="184"/>
        <v>0</v>
      </c>
    </row>
    <row r="1452" spans="1:34" x14ac:dyDescent="0.25">
      <c r="A1452" s="3">
        <f>IF(Расчет!H1466='ФОРМУЛЫ!'!$B$4,Расчет!G1466*Расчет!$N$28,IF(Расчет!H1466='ФОРМУЛЫ!'!$B$5,Расчет!G1466,IF(Расчет!H1466='ФОРМУЛЫ!'!$B$6,Расчет!G1466*Расчет!$O$28,0)))</f>
        <v>0</v>
      </c>
      <c r="B1452" s="3">
        <f>A1452*Расчет!E1466</f>
        <v>0</v>
      </c>
      <c r="C1452" s="3">
        <f>IF(Расчет!J1466='ФОРМУЛЫ!'!$B$3,Расчет!G1466*Расчет!I1466/100,IF(Расчет!J1466='ФОРМУЛЫ!'!$B$4,Расчет!I1466*Расчет!$N$28,IF(Расчет!J1466='ФОРМУЛЫ!'!$B$5,Расчет!I1466,IF(Расчет!J1466='ФОРМУЛЫ!'!$B$6,Расчет!I1466*Расчет!$O$28,0))))</f>
        <v>0</v>
      </c>
      <c r="D1452" s="3">
        <f>C1452*Расчет!E1466</f>
        <v>0</v>
      </c>
      <c r="E1452" s="3">
        <f t="shared" si="177"/>
        <v>0</v>
      </c>
      <c r="F1452" s="3">
        <f>E1452*Расчет!E1466</f>
        <v>0</v>
      </c>
      <c r="G1452" s="3">
        <f>IF(Расчет!M1466="",'ФОРМУЛЫ!'!E1452*(100+Расчет!$M$28)/100,'ФОРМУЛЫ!'!E1452*(100+Расчет!M1466)/100)</f>
        <v>0</v>
      </c>
      <c r="H1452" s="7">
        <f>IF(Расчет!M1466="",ROUND(Расчет!K1466*(1+Расчет!$M$28/100),0),ROUND(Расчет!K1466*(1+Расчет!M1466/100),0))</f>
        <v>0</v>
      </c>
      <c r="I1452" s="7">
        <f>IF(Расчет!M1466="",(Расчет!$M$28+100)/100,(Расчет!M1466+100)/100)</f>
        <v>1.2</v>
      </c>
      <c r="J1452" s="5">
        <f>IF(Расчет!P1466="",IF($O$16=0,'ФОРМУЛЫ!'!H1452,ROUND(Расчет!K1466*'ФОРМУЛЫ!'!I1452+L1452,0)),Расчет!P1466)</f>
        <v>0</v>
      </c>
      <c r="K1452" s="5">
        <f>J1452*Расчет!E1466</f>
        <v>0</v>
      </c>
      <c r="L1452" s="3">
        <f>IF($O$16=0,0,$M$16*(Расчет!K1466/$O$16))</f>
        <v>0</v>
      </c>
      <c r="O1452" s="3">
        <f>IF(Расчет!P1466=0,Расчет!L1466,0)</f>
        <v>0</v>
      </c>
      <c r="P1452" s="12">
        <f t="shared" si="178"/>
        <v>0</v>
      </c>
      <c r="Q1452" s="3">
        <f>IF(Расчет!H1466='ФОРМУЛЫ!'!$B$5,'ФОРМУЛЫ!'!A1452,0)</f>
        <v>0</v>
      </c>
      <c r="R1452" s="3">
        <f>IF(Расчет!H1466='ФОРМУЛЫ!'!$B$4,'ФОРМУЛЫ!'!A1452,0)</f>
        <v>0</v>
      </c>
      <c r="S1452" s="3">
        <f>IF(Расчет!H1466='ФОРМУЛЫ!'!$B$6,'ФОРМУЛЫ!'!A1452,0)</f>
        <v>0</v>
      </c>
      <c r="T1452" s="5">
        <f>ROUND((IF(Расчет!R1466='ФОРМУЛЫ!'!$E$3,(A1452-A1452/1.18),IF(Расчет!R1466='ФОРМУЛЫ!'!$E$4,0,IF(Расчет!R1466='ФОРМУЛЫ!'!$E$5,(A1452-A1452/1.1),X))))*Расчет!E1466,2)</f>
        <v>0</v>
      </c>
      <c r="U1452" s="3">
        <f>ROUND((IF(Расчет!R1466='ФОРМУЛЫ!'!$E$3,(J1452-J1452/1.18),IF(Расчет!R1466='ФОРМУЛЫ!'!$E$4,0,IF(Расчет!R1466='ФОРМУЛЫ!'!$E$5,(J1452-J1452/1.1),X))))*Расчет!E1466,2)</f>
        <v>0</v>
      </c>
      <c r="V1452" s="3">
        <f>ROUND((J1452-J1452/1.18)*Расчет!E1466,2)</f>
        <v>0</v>
      </c>
      <c r="W1452" s="3">
        <f>ROUND(A1452*Расчет!E1466*0.21/365,2)</f>
        <v>0</v>
      </c>
      <c r="X1452" s="3">
        <f t="shared" si="179"/>
        <v>0</v>
      </c>
      <c r="Y1452" s="3">
        <f>IF(($Q$2-Расчет!X1466)&gt;0,($Q$2-Расчет!X1466),0)</f>
        <v>0</v>
      </c>
      <c r="Z1452" s="3">
        <f t="shared" si="180"/>
        <v>0</v>
      </c>
      <c r="AA1452" s="3">
        <f>IF(IF(Y1452&gt;0,$Q$3-$Q$2,$Q$3-Расчет!X1466)&gt;0,IF(Y1452&gt;0,$Q$3-$Q$2,$Q$3-Расчет!X1466),0)</f>
        <v>0</v>
      </c>
      <c r="AB1452" s="3">
        <f t="shared" si="181"/>
        <v>0</v>
      </c>
      <c r="AC1452" s="3">
        <f>IF(IF(AA1452&gt;0,$Q$4-$Q$3,$Q$4-Расчет!X1466)&gt;0,IF(AA1452&gt;0,$Q$4-$Q$3,$Q$4-Расчет!X1466),0)</f>
        <v>0</v>
      </c>
      <c r="AD1452" s="3">
        <f t="shared" si="182"/>
        <v>0</v>
      </c>
      <c r="AE1452" s="3">
        <f>IF(IF(AC1452&gt;0,$Q$5-$Q$4,$Q$5-Расчет!X1466)&gt;0,IF(AC1452&gt;0,$Q$5-$Q$4,$Q$5-Расчет!X1466),0)</f>
        <v>0</v>
      </c>
      <c r="AF1452" s="3">
        <f t="shared" si="183"/>
        <v>0</v>
      </c>
      <c r="AG1452" s="3">
        <f>IF(IF(AE1452&gt;0,$Q$6-$Q$5,$Q$6-Расчет!X1466)&gt;0,IF(AE1452&gt;0,$Q$6-$Q$5,$Q$6-Расчет!X1466),0)</f>
        <v>0</v>
      </c>
      <c r="AH1452" s="3">
        <f t="shared" si="184"/>
        <v>0</v>
      </c>
    </row>
    <row r="1453" spans="1:34" x14ac:dyDescent="0.25">
      <c r="A1453" s="3">
        <f>IF(Расчет!H1467='ФОРМУЛЫ!'!$B$4,Расчет!G1467*Расчет!$N$28,IF(Расчет!H1467='ФОРМУЛЫ!'!$B$5,Расчет!G1467,IF(Расчет!H1467='ФОРМУЛЫ!'!$B$6,Расчет!G1467*Расчет!$O$28,0)))</f>
        <v>0</v>
      </c>
      <c r="B1453" s="3">
        <f>A1453*Расчет!E1467</f>
        <v>0</v>
      </c>
      <c r="C1453" s="3">
        <f>IF(Расчет!J1467='ФОРМУЛЫ!'!$B$3,Расчет!G1467*Расчет!I1467/100,IF(Расчет!J1467='ФОРМУЛЫ!'!$B$4,Расчет!I1467*Расчет!$N$28,IF(Расчет!J1467='ФОРМУЛЫ!'!$B$5,Расчет!I1467,IF(Расчет!J1467='ФОРМУЛЫ!'!$B$6,Расчет!I1467*Расчет!$O$28,0))))</f>
        <v>0</v>
      </c>
      <c r="D1453" s="3">
        <f>C1453*Расчет!E1467</f>
        <v>0</v>
      </c>
      <c r="E1453" s="3">
        <f t="shared" si="177"/>
        <v>0</v>
      </c>
      <c r="F1453" s="3">
        <f>E1453*Расчет!E1467</f>
        <v>0</v>
      </c>
      <c r="G1453" s="3">
        <f>IF(Расчет!M1467="",'ФОРМУЛЫ!'!E1453*(100+Расчет!$M$28)/100,'ФОРМУЛЫ!'!E1453*(100+Расчет!M1467)/100)</f>
        <v>0</v>
      </c>
      <c r="H1453" s="7">
        <f>IF(Расчет!M1467="",ROUND(Расчет!K1467*(1+Расчет!$M$28/100),0),ROUND(Расчет!K1467*(1+Расчет!M1467/100),0))</f>
        <v>0</v>
      </c>
      <c r="I1453" s="7">
        <f>IF(Расчет!M1467="",(Расчет!$M$28+100)/100,(Расчет!M1467+100)/100)</f>
        <v>1.2</v>
      </c>
      <c r="J1453" s="5">
        <f>IF(Расчет!P1467="",IF($O$16=0,'ФОРМУЛЫ!'!H1453,ROUND(Расчет!K1467*'ФОРМУЛЫ!'!I1453+L1453,0)),Расчет!P1467)</f>
        <v>0</v>
      </c>
      <c r="K1453" s="5">
        <f>J1453*Расчет!E1467</f>
        <v>0</v>
      </c>
      <c r="L1453" s="3">
        <f>IF($O$16=0,0,$M$16*(Расчет!K1467/$O$16))</f>
        <v>0</v>
      </c>
      <c r="O1453" s="3">
        <f>IF(Расчет!P1467=0,Расчет!L1467,0)</f>
        <v>0</v>
      </c>
      <c r="P1453" s="12">
        <f t="shared" si="178"/>
        <v>0</v>
      </c>
      <c r="Q1453" s="3">
        <f>IF(Расчет!H1467='ФОРМУЛЫ!'!$B$5,'ФОРМУЛЫ!'!A1453,0)</f>
        <v>0</v>
      </c>
      <c r="R1453" s="3">
        <f>IF(Расчет!H1467='ФОРМУЛЫ!'!$B$4,'ФОРМУЛЫ!'!A1453,0)</f>
        <v>0</v>
      </c>
      <c r="S1453" s="3">
        <f>IF(Расчет!H1467='ФОРМУЛЫ!'!$B$6,'ФОРМУЛЫ!'!A1453,0)</f>
        <v>0</v>
      </c>
      <c r="T1453" s="5">
        <f>ROUND((IF(Расчет!R1467='ФОРМУЛЫ!'!$E$3,(A1453-A1453/1.18),IF(Расчет!R1467='ФОРМУЛЫ!'!$E$4,0,IF(Расчет!R1467='ФОРМУЛЫ!'!$E$5,(A1453-A1453/1.1),X))))*Расчет!E1467,2)</f>
        <v>0</v>
      </c>
      <c r="U1453" s="3">
        <f>ROUND((IF(Расчет!R1467='ФОРМУЛЫ!'!$E$3,(J1453-J1453/1.18),IF(Расчет!R1467='ФОРМУЛЫ!'!$E$4,0,IF(Расчет!R1467='ФОРМУЛЫ!'!$E$5,(J1453-J1453/1.1),X))))*Расчет!E1467,2)</f>
        <v>0</v>
      </c>
      <c r="V1453" s="3">
        <f>ROUND((J1453-J1453/1.18)*Расчет!E1467,2)</f>
        <v>0</v>
      </c>
      <c r="W1453" s="3">
        <f>ROUND(A1453*Расчет!E1467*0.21/365,2)</f>
        <v>0</v>
      </c>
      <c r="X1453" s="3">
        <f t="shared" si="179"/>
        <v>0</v>
      </c>
      <c r="Y1453" s="3">
        <f>IF(($Q$2-Расчет!X1467)&gt;0,($Q$2-Расчет!X1467),0)</f>
        <v>0</v>
      </c>
      <c r="Z1453" s="3">
        <f t="shared" si="180"/>
        <v>0</v>
      </c>
      <c r="AA1453" s="3">
        <f>IF(IF(Y1453&gt;0,$Q$3-$Q$2,$Q$3-Расчет!X1467)&gt;0,IF(Y1453&gt;0,$Q$3-$Q$2,$Q$3-Расчет!X1467),0)</f>
        <v>0</v>
      </c>
      <c r="AB1453" s="3">
        <f t="shared" si="181"/>
        <v>0</v>
      </c>
      <c r="AC1453" s="3">
        <f>IF(IF(AA1453&gt;0,$Q$4-$Q$3,$Q$4-Расчет!X1467)&gt;0,IF(AA1453&gt;0,$Q$4-$Q$3,$Q$4-Расчет!X1467),0)</f>
        <v>0</v>
      </c>
      <c r="AD1453" s="3">
        <f t="shared" si="182"/>
        <v>0</v>
      </c>
      <c r="AE1453" s="3">
        <f>IF(IF(AC1453&gt;0,$Q$5-$Q$4,$Q$5-Расчет!X1467)&gt;0,IF(AC1453&gt;0,$Q$5-$Q$4,$Q$5-Расчет!X1467),0)</f>
        <v>0</v>
      </c>
      <c r="AF1453" s="3">
        <f t="shared" si="183"/>
        <v>0</v>
      </c>
      <c r="AG1453" s="3">
        <f>IF(IF(AE1453&gt;0,$Q$6-$Q$5,$Q$6-Расчет!X1467)&gt;0,IF(AE1453&gt;0,$Q$6-$Q$5,$Q$6-Расчет!X1467),0)</f>
        <v>0</v>
      </c>
      <c r="AH1453" s="3">
        <f t="shared" si="184"/>
        <v>0</v>
      </c>
    </row>
    <row r="1454" spans="1:34" x14ac:dyDescent="0.25">
      <c r="A1454" s="3">
        <f>IF(Расчет!H1468='ФОРМУЛЫ!'!$B$4,Расчет!G1468*Расчет!$N$28,IF(Расчет!H1468='ФОРМУЛЫ!'!$B$5,Расчет!G1468,IF(Расчет!H1468='ФОРМУЛЫ!'!$B$6,Расчет!G1468*Расчет!$O$28,0)))</f>
        <v>0</v>
      </c>
      <c r="B1454" s="3">
        <f>A1454*Расчет!E1468</f>
        <v>0</v>
      </c>
      <c r="C1454" s="3">
        <f>IF(Расчет!J1468='ФОРМУЛЫ!'!$B$3,Расчет!G1468*Расчет!I1468/100,IF(Расчет!J1468='ФОРМУЛЫ!'!$B$4,Расчет!I1468*Расчет!$N$28,IF(Расчет!J1468='ФОРМУЛЫ!'!$B$5,Расчет!I1468,IF(Расчет!J1468='ФОРМУЛЫ!'!$B$6,Расчет!I1468*Расчет!$O$28,0))))</f>
        <v>0</v>
      </c>
      <c r="D1454" s="3">
        <f>C1454*Расчет!E1468</f>
        <v>0</v>
      </c>
      <c r="E1454" s="3">
        <f t="shared" si="177"/>
        <v>0</v>
      </c>
      <c r="F1454" s="3">
        <f>E1454*Расчет!E1468</f>
        <v>0</v>
      </c>
      <c r="G1454" s="3">
        <f>IF(Расчет!M1468="",'ФОРМУЛЫ!'!E1454*(100+Расчет!$M$28)/100,'ФОРМУЛЫ!'!E1454*(100+Расчет!M1468)/100)</f>
        <v>0</v>
      </c>
      <c r="H1454" s="7">
        <f>IF(Расчет!M1468="",ROUND(Расчет!K1468*(1+Расчет!$M$28/100),0),ROUND(Расчет!K1468*(1+Расчет!M1468/100),0))</f>
        <v>0</v>
      </c>
      <c r="I1454" s="7">
        <f>IF(Расчет!M1468="",(Расчет!$M$28+100)/100,(Расчет!M1468+100)/100)</f>
        <v>1.2</v>
      </c>
      <c r="J1454" s="5">
        <f>IF(Расчет!P1468="",IF($O$16=0,'ФОРМУЛЫ!'!H1454,ROUND(Расчет!K1468*'ФОРМУЛЫ!'!I1454+L1454,0)),Расчет!P1468)</f>
        <v>0</v>
      </c>
      <c r="K1454" s="5">
        <f>J1454*Расчет!E1468</f>
        <v>0</v>
      </c>
      <c r="L1454" s="3">
        <f>IF($O$16=0,0,$M$16*(Расчет!K1468/$O$16))</f>
        <v>0</v>
      </c>
      <c r="O1454" s="3">
        <f>IF(Расчет!P1468=0,Расчет!L1468,0)</f>
        <v>0</v>
      </c>
      <c r="P1454" s="12">
        <f t="shared" si="178"/>
        <v>0</v>
      </c>
      <c r="Q1454" s="3">
        <f>IF(Расчет!H1468='ФОРМУЛЫ!'!$B$5,'ФОРМУЛЫ!'!A1454,0)</f>
        <v>0</v>
      </c>
      <c r="R1454" s="3">
        <f>IF(Расчет!H1468='ФОРМУЛЫ!'!$B$4,'ФОРМУЛЫ!'!A1454,0)</f>
        <v>0</v>
      </c>
      <c r="S1454" s="3">
        <f>IF(Расчет!H1468='ФОРМУЛЫ!'!$B$6,'ФОРМУЛЫ!'!A1454,0)</f>
        <v>0</v>
      </c>
      <c r="T1454" s="5">
        <f>ROUND((IF(Расчет!R1468='ФОРМУЛЫ!'!$E$3,(A1454-A1454/1.18),IF(Расчет!R1468='ФОРМУЛЫ!'!$E$4,0,IF(Расчет!R1468='ФОРМУЛЫ!'!$E$5,(A1454-A1454/1.1),X))))*Расчет!E1468,2)</f>
        <v>0</v>
      </c>
      <c r="U1454" s="3">
        <f>ROUND((IF(Расчет!R1468='ФОРМУЛЫ!'!$E$3,(J1454-J1454/1.18),IF(Расчет!R1468='ФОРМУЛЫ!'!$E$4,0,IF(Расчет!R1468='ФОРМУЛЫ!'!$E$5,(J1454-J1454/1.1),X))))*Расчет!E1468,2)</f>
        <v>0</v>
      </c>
      <c r="V1454" s="3">
        <f>ROUND((J1454-J1454/1.18)*Расчет!E1468,2)</f>
        <v>0</v>
      </c>
      <c r="W1454" s="3">
        <f>ROUND(A1454*Расчет!E1468*0.21/365,2)</f>
        <v>0</v>
      </c>
      <c r="X1454" s="3">
        <f t="shared" si="179"/>
        <v>0</v>
      </c>
      <c r="Y1454" s="3">
        <f>IF(($Q$2-Расчет!X1468)&gt;0,($Q$2-Расчет!X1468),0)</f>
        <v>0</v>
      </c>
      <c r="Z1454" s="3">
        <f t="shared" si="180"/>
        <v>0</v>
      </c>
      <c r="AA1454" s="3">
        <f>IF(IF(Y1454&gt;0,$Q$3-$Q$2,$Q$3-Расчет!X1468)&gt;0,IF(Y1454&gt;0,$Q$3-$Q$2,$Q$3-Расчет!X1468),0)</f>
        <v>0</v>
      </c>
      <c r="AB1454" s="3">
        <f t="shared" si="181"/>
        <v>0</v>
      </c>
      <c r="AC1454" s="3">
        <f>IF(IF(AA1454&gt;0,$Q$4-$Q$3,$Q$4-Расчет!X1468)&gt;0,IF(AA1454&gt;0,$Q$4-$Q$3,$Q$4-Расчет!X1468),0)</f>
        <v>0</v>
      </c>
      <c r="AD1454" s="3">
        <f t="shared" si="182"/>
        <v>0</v>
      </c>
      <c r="AE1454" s="3">
        <f>IF(IF(AC1454&gt;0,$Q$5-$Q$4,$Q$5-Расчет!X1468)&gt;0,IF(AC1454&gt;0,$Q$5-$Q$4,$Q$5-Расчет!X1468),0)</f>
        <v>0</v>
      </c>
      <c r="AF1454" s="3">
        <f t="shared" si="183"/>
        <v>0</v>
      </c>
      <c r="AG1454" s="3">
        <f>IF(IF(AE1454&gt;0,$Q$6-$Q$5,$Q$6-Расчет!X1468)&gt;0,IF(AE1454&gt;0,$Q$6-$Q$5,$Q$6-Расчет!X1468),0)</f>
        <v>0</v>
      </c>
      <c r="AH1454" s="3">
        <f t="shared" si="184"/>
        <v>0</v>
      </c>
    </row>
    <row r="1455" spans="1:34" x14ac:dyDescent="0.25">
      <c r="A1455" s="3">
        <f>IF(Расчет!H1469='ФОРМУЛЫ!'!$B$4,Расчет!G1469*Расчет!$N$28,IF(Расчет!H1469='ФОРМУЛЫ!'!$B$5,Расчет!G1469,IF(Расчет!H1469='ФОРМУЛЫ!'!$B$6,Расчет!G1469*Расчет!$O$28,0)))</f>
        <v>0</v>
      </c>
      <c r="B1455" s="3">
        <f>A1455*Расчет!E1469</f>
        <v>0</v>
      </c>
      <c r="C1455" s="3">
        <f>IF(Расчет!J1469='ФОРМУЛЫ!'!$B$3,Расчет!G1469*Расчет!I1469/100,IF(Расчет!J1469='ФОРМУЛЫ!'!$B$4,Расчет!I1469*Расчет!$N$28,IF(Расчет!J1469='ФОРМУЛЫ!'!$B$5,Расчет!I1469,IF(Расчет!J1469='ФОРМУЛЫ!'!$B$6,Расчет!I1469*Расчет!$O$28,0))))</f>
        <v>0</v>
      </c>
      <c r="D1455" s="3">
        <f>C1455*Расчет!E1469</f>
        <v>0</v>
      </c>
      <c r="E1455" s="3">
        <f t="shared" si="177"/>
        <v>0</v>
      </c>
      <c r="F1455" s="3">
        <f>E1455*Расчет!E1469</f>
        <v>0</v>
      </c>
      <c r="G1455" s="3">
        <f>IF(Расчет!M1469="",'ФОРМУЛЫ!'!E1455*(100+Расчет!$M$28)/100,'ФОРМУЛЫ!'!E1455*(100+Расчет!M1469)/100)</f>
        <v>0</v>
      </c>
      <c r="H1455" s="7">
        <f>IF(Расчет!M1469="",ROUND(Расчет!K1469*(1+Расчет!$M$28/100),0),ROUND(Расчет!K1469*(1+Расчет!M1469/100),0))</f>
        <v>0</v>
      </c>
      <c r="I1455" s="7">
        <f>IF(Расчет!M1469="",(Расчет!$M$28+100)/100,(Расчет!M1469+100)/100)</f>
        <v>1.2</v>
      </c>
      <c r="J1455" s="5">
        <f>IF(Расчет!P1469="",IF($O$16=0,'ФОРМУЛЫ!'!H1455,ROUND(Расчет!K1469*'ФОРМУЛЫ!'!I1455+L1455,0)),Расчет!P1469)</f>
        <v>0</v>
      </c>
      <c r="K1455" s="5">
        <f>J1455*Расчет!E1469</f>
        <v>0</v>
      </c>
      <c r="L1455" s="3">
        <f>IF($O$16=0,0,$M$16*(Расчет!K1469/$O$16))</f>
        <v>0</v>
      </c>
      <c r="O1455" s="3">
        <f>IF(Расчет!P1469=0,Расчет!L1469,0)</f>
        <v>0</v>
      </c>
      <c r="P1455" s="12">
        <f t="shared" si="178"/>
        <v>0</v>
      </c>
      <c r="Q1455" s="3">
        <f>IF(Расчет!H1469='ФОРМУЛЫ!'!$B$5,'ФОРМУЛЫ!'!A1455,0)</f>
        <v>0</v>
      </c>
      <c r="R1455" s="3">
        <f>IF(Расчет!H1469='ФОРМУЛЫ!'!$B$4,'ФОРМУЛЫ!'!A1455,0)</f>
        <v>0</v>
      </c>
      <c r="S1455" s="3">
        <f>IF(Расчет!H1469='ФОРМУЛЫ!'!$B$6,'ФОРМУЛЫ!'!A1455,0)</f>
        <v>0</v>
      </c>
      <c r="T1455" s="5">
        <f>ROUND((IF(Расчет!R1469='ФОРМУЛЫ!'!$E$3,(A1455-A1455/1.18),IF(Расчет!R1469='ФОРМУЛЫ!'!$E$4,0,IF(Расчет!R1469='ФОРМУЛЫ!'!$E$5,(A1455-A1455/1.1),X))))*Расчет!E1469,2)</f>
        <v>0</v>
      </c>
      <c r="U1455" s="3">
        <f>ROUND((IF(Расчет!R1469='ФОРМУЛЫ!'!$E$3,(J1455-J1455/1.18),IF(Расчет!R1469='ФОРМУЛЫ!'!$E$4,0,IF(Расчет!R1469='ФОРМУЛЫ!'!$E$5,(J1455-J1455/1.1),X))))*Расчет!E1469,2)</f>
        <v>0</v>
      </c>
      <c r="V1455" s="3">
        <f>ROUND((J1455-J1455/1.18)*Расчет!E1469,2)</f>
        <v>0</v>
      </c>
      <c r="W1455" s="3">
        <f>ROUND(A1455*Расчет!E1469*0.21/365,2)</f>
        <v>0</v>
      </c>
      <c r="X1455" s="3">
        <f t="shared" si="179"/>
        <v>0</v>
      </c>
      <c r="Y1455" s="3">
        <f>IF(($Q$2-Расчет!X1469)&gt;0,($Q$2-Расчет!X1469),0)</f>
        <v>0</v>
      </c>
      <c r="Z1455" s="3">
        <f t="shared" si="180"/>
        <v>0</v>
      </c>
      <c r="AA1455" s="3">
        <f>IF(IF(Y1455&gt;0,$Q$3-$Q$2,$Q$3-Расчет!X1469)&gt;0,IF(Y1455&gt;0,$Q$3-$Q$2,$Q$3-Расчет!X1469),0)</f>
        <v>0</v>
      </c>
      <c r="AB1455" s="3">
        <f t="shared" si="181"/>
        <v>0</v>
      </c>
      <c r="AC1455" s="3">
        <f>IF(IF(AA1455&gt;0,$Q$4-$Q$3,$Q$4-Расчет!X1469)&gt;0,IF(AA1455&gt;0,$Q$4-$Q$3,$Q$4-Расчет!X1469),0)</f>
        <v>0</v>
      </c>
      <c r="AD1455" s="3">
        <f t="shared" si="182"/>
        <v>0</v>
      </c>
      <c r="AE1455" s="3">
        <f>IF(IF(AC1455&gt;0,$Q$5-$Q$4,$Q$5-Расчет!X1469)&gt;0,IF(AC1455&gt;0,$Q$5-$Q$4,$Q$5-Расчет!X1469),0)</f>
        <v>0</v>
      </c>
      <c r="AF1455" s="3">
        <f t="shared" si="183"/>
        <v>0</v>
      </c>
      <c r="AG1455" s="3">
        <f>IF(IF(AE1455&gt;0,$Q$6-$Q$5,$Q$6-Расчет!X1469)&gt;0,IF(AE1455&gt;0,$Q$6-$Q$5,$Q$6-Расчет!X1469),0)</f>
        <v>0</v>
      </c>
      <c r="AH1455" s="3">
        <f t="shared" si="184"/>
        <v>0</v>
      </c>
    </row>
    <row r="1456" spans="1:34" x14ac:dyDescent="0.25">
      <c r="A1456" s="3">
        <f>IF(Расчет!H1470='ФОРМУЛЫ!'!$B$4,Расчет!G1470*Расчет!$N$28,IF(Расчет!H1470='ФОРМУЛЫ!'!$B$5,Расчет!G1470,IF(Расчет!H1470='ФОРМУЛЫ!'!$B$6,Расчет!G1470*Расчет!$O$28,0)))</f>
        <v>0</v>
      </c>
      <c r="B1456" s="3">
        <f>A1456*Расчет!E1470</f>
        <v>0</v>
      </c>
      <c r="C1456" s="3">
        <f>IF(Расчет!J1470='ФОРМУЛЫ!'!$B$3,Расчет!G1470*Расчет!I1470/100,IF(Расчет!J1470='ФОРМУЛЫ!'!$B$4,Расчет!I1470*Расчет!$N$28,IF(Расчет!J1470='ФОРМУЛЫ!'!$B$5,Расчет!I1470,IF(Расчет!J1470='ФОРМУЛЫ!'!$B$6,Расчет!I1470*Расчет!$O$28,0))))</f>
        <v>0</v>
      </c>
      <c r="D1456" s="3">
        <f>C1456*Расчет!E1470</f>
        <v>0</v>
      </c>
      <c r="E1456" s="3">
        <f t="shared" si="177"/>
        <v>0</v>
      </c>
      <c r="F1456" s="3">
        <f>E1456*Расчет!E1470</f>
        <v>0</v>
      </c>
      <c r="G1456" s="3">
        <f>IF(Расчет!M1470="",'ФОРМУЛЫ!'!E1456*(100+Расчет!$M$28)/100,'ФОРМУЛЫ!'!E1456*(100+Расчет!M1470)/100)</f>
        <v>0</v>
      </c>
      <c r="H1456" s="7">
        <f>IF(Расчет!M1470="",ROUND(Расчет!K1470*(1+Расчет!$M$28/100),0),ROUND(Расчет!K1470*(1+Расчет!M1470/100),0))</f>
        <v>0</v>
      </c>
      <c r="I1456" s="7">
        <f>IF(Расчет!M1470="",(Расчет!$M$28+100)/100,(Расчет!M1470+100)/100)</f>
        <v>1.2</v>
      </c>
      <c r="J1456" s="5">
        <f>IF(Расчет!P1470="",IF($O$16=0,'ФОРМУЛЫ!'!H1456,ROUND(Расчет!K1470*'ФОРМУЛЫ!'!I1456+L1456,0)),Расчет!P1470)</f>
        <v>0</v>
      </c>
      <c r="K1456" s="5">
        <f>J1456*Расчет!E1470</f>
        <v>0</v>
      </c>
      <c r="L1456" s="3">
        <f>IF($O$16=0,0,$M$16*(Расчет!K1470/$O$16))</f>
        <v>0</v>
      </c>
      <c r="O1456" s="3">
        <f>IF(Расчет!P1470=0,Расчет!L1470,0)</f>
        <v>0</v>
      </c>
      <c r="P1456" s="12">
        <f t="shared" si="178"/>
        <v>0</v>
      </c>
      <c r="Q1456" s="3">
        <f>IF(Расчет!H1470='ФОРМУЛЫ!'!$B$5,'ФОРМУЛЫ!'!A1456,0)</f>
        <v>0</v>
      </c>
      <c r="R1456" s="3">
        <f>IF(Расчет!H1470='ФОРМУЛЫ!'!$B$4,'ФОРМУЛЫ!'!A1456,0)</f>
        <v>0</v>
      </c>
      <c r="S1456" s="3">
        <f>IF(Расчет!H1470='ФОРМУЛЫ!'!$B$6,'ФОРМУЛЫ!'!A1456,0)</f>
        <v>0</v>
      </c>
      <c r="T1456" s="5">
        <f>ROUND((IF(Расчет!R1470='ФОРМУЛЫ!'!$E$3,(A1456-A1456/1.18),IF(Расчет!R1470='ФОРМУЛЫ!'!$E$4,0,IF(Расчет!R1470='ФОРМУЛЫ!'!$E$5,(A1456-A1456/1.1),X))))*Расчет!E1470,2)</f>
        <v>0</v>
      </c>
      <c r="U1456" s="3">
        <f>ROUND((IF(Расчет!R1470='ФОРМУЛЫ!'!$E$3,(J1456-J1456/1.18),IF(Расчет!R1470='ФОРМУЛЫ!'!$E$4,0,IF(Расчет!R1470='ФОРМУЛЫ!'!$E$5,(J1456-J1456/1.1),X))))*Расчет!E1470,2)</f>
        <v>0</v>
      </c>
      <c r="V1456" s="3">
        <f>ROUND((J1456-J1456/1.18)*Расчет!E1470,2)</f>
        <v>0</v>
      </c>
      <c r="W1456" s="3">
        <f>ROUND(A1456*Расчет!E1470*0.21/365,2)</f>
        <v>0</v>
      </c>
      <c r="X1456" s="3">
        <f t="shared" si="179"/>
        <v>0</v>
      </c>
      <c r="Y1456" s="3">
        <f>IF(($Q$2-Расчет!X1470)&gt;0,($Q$2-Расчет!X1470),0)</f>
        <v>0</v>
      </c>
      <c r="Z1456" s="3">
        <f t="shared" si="180"/>
        <v>0</v>
      </c>
      <c r="AA1456" s="3">
        <f>IF(IF(Y1456&gt;0,$Q$3-$Q$2,$Q$3-Расчет!X1470)&gt;0,IF(Y1456&gt;0,$Q$3-$Q$2,$Q$3-Расчет!X1470),0)</f>
        <v>0</v>
      </c>
      <c r="AB1456" s="3">
        <f t="shared" si="181"/>
        <v>0</v>
      </c>
      <c r="AC1456" s="3">
        <f>IF(IF(AA1456&gt;0,$Q$4-$Q$3,$Q$4-Расчет!X1470)&gt;0,IF(AA1456&gt;0,$Q$4-$Q$3,$Q$4-Расчет!X1470),0)</f>
        <v>0</v>
      </c>
      <c r="AD1456" s="3">
        <f t="shared" si="182"/>
        <v>0</v>
      </c>
      <c r="AE1456" s="3">
        <f>IF(IF(AC1456&gt;0,$Q$5-$Q$4,$Q$5-Расчет!X1470)&gt;0,IF(AC1456&gt;0,$Q$5-$Q$4,$Q$5-Расчет!X1470),0)</f>
        <v>0</v>
      </c>
      <c r="AF1456" s="3">
        <f t="shared" si="183"/>
        <v>0</v>
      </c>
      <c r="AG1456" s="3">
        <f>IF(IF(AE1456&gt;0,$Q$6-$Q$5,$Q$6-Расчет!X1470)&gt;0,IF(AE1456&gt;0,$Q$6-$Q$5,$Q$6-Расчет!X1470),0)</f>
        <v>0</v>
      </c>
      <c r="AH1456" s="3">
        <f t="shared" si="184"/>
        <v>0</v>
      </c>
    </row>
    <row r="1457" spans="1:34" x14ac:dyDescent="0.25">
      <c r="A1457" s="3">
        <f>IF(Расчет!H1471='ФОРМУЛЫ!'!$B$4,Расчет!G1471*Расчет!$N$28,IF(Расчет!H1471='ФОРМУЛЫ!'!$B$5,Расчет!G1471,IF(Расчет!H1471='ФОРМУЛЫ!'!$B$6,Расчет!G1471*Расчет!$O$28,0)))</f>
        <v>0</v>
      </c>
      <c r="B1457" s="3">
        <f>A1457*Расчет!E1471</f>
        <v>0</v>
      </c>
      <c r="C1457" s="3">
        <f>IF(Расчет!J1471='ФОРМУЛЫ!'!$B$3,Расчет!G1471*Расчет!I1471/100,IF(Расчет!J1471='ФОРМУЛЫ!'!$B$4,Расчет!I1471*Расчет!$N$28,IF(Расчет!J1471='ФОРМУЛЫ!'!$B$5,Расчет!I1471,IF(Расчет!J1471='ФОРМУЛЫ!'!$B$6,Расчет!I1471*Расчет!$O$28,0))))</f>
        <v>0</v>
      </c>
      <c r="D1457" s="3">
        <f>C1457*Расчет!E1471</f>
        <v>0</v>
      </c>
      <c r="E1457" s="3">
        <f t="shared" si="177"/>
        <v>0</v>
      </c>
      <c r="F1457" s="3">
        <f>E1457*Расчет!E1471</f>
        <v>0</v>
      </c>
      <c r="G1457" s="3">
        <f>IF(Расчет!M1471="",'ФОРМУЛЫ!'!E1457*(100+Расчет!$M$28)/100,'ФОРМУЛЫ!'!E1457*(100+Расчет!M1471)/100)</f>
        <v>0</v>
      </c>
      <c r="H1457" s="7">
        <f>IF(Расчет!M1471="",ROUND(Расчет!K1471*(1+Расчет!$M$28/100),0),ROUND(Расчет!K1471*(1+Расчет!M1471/100),0))</f>
        <v>0</v>
      </c>
      <c r="I1457" s="7">
        <f>IF(Расчет!M1471="",(Расчет!$M$28+100)/100,(Расчет!M1471+100)/100)</f>
        <v>1.2</v>
      </c>
      <c r="J1457" s="5">
        <f>IF(Расчет!P1471="",IF($O$16=0,'ФОРМУЛЫ!'!H1457,ROUND(Расчет!K1471*'ФОРМУЛЫ!'!I1457+L1457,0)),Расчет!P1471)</f>
        <v>0</v>
      </c>
      <c r="K1457" s="5">
        <f>J1457*Расчет!E1471</f>
        <v>0</v>
      </c>
      <c r="L1457" s="3">
        <f>IF($O$16=0,0,$M$16*(Расчет!K1471/$O$16))</f>
        <v>0</v>
      </c>
      <c r="O1457" s="3">
        <f>IF(Расчет!P1471=0,Расчет!L1471,0)</f>
        <v>0</v>
      </c>
      <c r="P1457" s="12">
        <f t="shared" si="178"/>
        <v>0</v>
      </c>
      <c r="Q1457" s="3">
        <f>IF(Расчет!H1471='ФОРМУЛЫ!'!$B$5,'ФОРМУЛЫ!'!A1457,0)</f>
        <v>0</v>
      </c>
      <c r="R1457" s="3">
        <f>IF(Расчет!H1471='ФОРМУЛЫ!'!$B$4,'ФОРМУЛЫ!'!A1457,0)</f>
        <v>0</v>
      </c>
      <c r="S1457" s="3">
        <f>IF(Расчет!H1471='ФОРМУЛЫ!'!$B$6,'ФОРМУЛЫ!'!A1457,0)</f>
        <v>0</v>
      </c>
      <c r="T1457" s="5">
        <f>ROUND((IF(Расчет!R1471='ФОРМУЛЫ!'!$E$3,(A1457-A1457/1.18),IF(Расчет!R1471='ФОРМУЛЫ!'!$E$4,0,IF(Расчет!R1471='ФОРМУЛЫ!'!$E$5,(A1457-A1457/1.1),X))))*Расчет!E1471,2)</f>
        <v>0</v>
      </c>
      <c r="U1457" s="3">
        <f>ROUND((IF(Расчет!R1471='ФОРМУЛЫ!'!$E$3,(J1457-J1457/1.18),IF(Расчет!R1471='ФОРМУЛЫ!'!$E$4,0,IF(Расчет!R1471='ФОРМУЛЫ!'!$E$5,(J1457-J1457/1.1),X))))*Расчет!E1471,2)</f>
        <v>0</v>
      </c>
      <c r="V1457" s="3">
        <f>ROUND((J1457-J1457/1.18)*Расчет!E1471,2)</f>
        <v>0</v>
      </c>
      <c r="W1457" s="3">
        <f>ROUND(A1457*Расчет!E1471*0.21/365,2)</f>
        <v>0</v>
      </c>
      <c r="X1457" s="3">
        <f t="shared" si="179"/>
        <v>0</v>
      </c>
      <c r="Y1457" s="3">
        <f>IF(($Q$2-Расчет!X1471)&gt;0,($Q$2-Расчет!X1471),0)</f>
        <v>0</v>
      </c>
      <c r="Z1457" s="3">
        <f t="shared" si="180"/>
        <v>0</v>
      </c>
      <c r="AA1457" s="3">
        <f>IF(IF(Y1457&gt;0,$Q$3-$Q$2,$Q$3-Расчет!X1471)&gt;0,IF(Y1457&gt;0,$Q$3-$Q$2,$Q$3-Расчет!X1471),0)</f>
        <v>0</v>
      </c>
      <c r="AB1457" s="3">
        <f t="shared" si="181"/>
        <v>0</v>
      </c>
      <c r="AC1457" s="3">
        <f>IF(IF(AA1457&gt;0,$Q$4-$Q$3,$Q$4-Расчет!X1471)&gt;0,IF(AA1457&gt;0,$Q$4-$Q$3,$Q$4-Расчет!X1471),0)</f>
        <v>0</v>
      </c>
      <c r="AD1457" s="3">
        <f t="shared" si="182"/>
        <v>0</v>
      </c>
      <c r="AE1457" s="3">
        <f>IF(IF(AC1457&gt;0,$Q$5-$Q$4,$Q$5-Расчет!X1471)&gt;0,IF(AC1457&gt;0,$Q$5-$Q$4,$Q$5-Расчет!X1471),0)</f>
        <v>0</v>
      </c>
      <c r="AF1457" s="3">
        <f t="shared" si="183"/>
        <v>0</v>
      </c>
      <c r="AG1457" s="3">
        <f>IF(IF(AE1457&gt;0,$Q$6-$Q$5,$Q$6-Расчет!X1471)&gt;0,IF(AE1457&gt;0,$Q$6-$Q$5,$Q$6-Расчет!X1471),0)</f>
        <v>0</v>
      </c>
      <c r="AH1457" s="3">
        <f t="shared" si="184"/>
        <v>0</v>
      </c>
    </row>
    <row r="1458" spans="1:34" x14ac:dyDescent="0.25">
      <c r="A1458" s="3">
        <f>IF(Расчет!H1472='ФОРМУЛЫ!'!$B$4,Расчет!G1472*Расчет!$N$28,IF(Расчет!H1472='ФОРМУЛЫ!'!$B$5,Расчет!G1472,IF(Расчет!H1472='ФОРМУЛЫ!'!$B$6,Расчет!G1472*Расчет!$O$28,0)))</f>
        <v>0</v>
      </c>
      <c r="B1458" s="3">
        <f>A1458*Расчет!E1472</f>
        <v>0</v>
      </c>
      <c r="C1458" s="3">
        <f>IF(Расчет!J1472='ФОРМУЛЫ!'!$B$3,Расчет!G1472*Расчет!I1472/100,IF(Расчет!J1472='ФОРМУЛЫ!'!$B$4,Расчет!I1472*Расчет!$N$28,IF(Расчет!J1472='ФОРМУЛЫ!'!$B$5,Расчет!I1472,IF(Расчет!J1472='ФОРМУЛЫ!'!$B$6,Расчет!I1472*Расчет!$O$28,0))))</f>
        <v>0</v>
      </c>
      <c r="D1458" s="3">
        <f>C1458*Расчет!E1472</f>
        <v>0</v>
      </c>
      <c r="E1458" s="3">
        <f t="shared" si="177"/>
        <v>0</v>
      </c>
      <c r="F1458" s="3">
        <f>E1458*Расчет!E1472</f>
        <v>0</v>
      </c>
      <c r="G1458" s="3">
        <f>IF(Расчет!M1472="",'ФОРМУЛЫ!'!E1458*(100+Расчет!$M$28)/100,'ФОРМУЛЫ!'!E1458*(100+Расчет!M1472)/100)</f>
        <v>0</v>
      </c>
      <c r="H1458" s="7">
        <f>IF(Расчет!M1472="",ROUND(Расчет!K1472*(1+Расчет!$M$28/100),0),ROUND(Расчет!K1472*(1+Расчет!M1472/100),0))</f>
        <v>0</v>
      </c>
      <c r="I1458" s="7">
        <f>IF(Расчет!M1472="",(Расчет!$M$28+100)/100,(Расчет!M1472+100)/100)</f>
        <v>1.2</v>
      </c>
      <c r="J1458" s="5">
        <f>IF(Расчет!P1472="",IF($O$16=0,'ФОРМУЛЫ!'!H1458,ROUND(Расчет!K1472*'ФОРМУЛЫ!'!I1458+L1458,0)),Расчет!P1472)</f>
        <v>0</v>
      </c>
      <c r="K1458" s="5">
        <f>J1458*Расчет!E1472</f>
        <v>0</v>
      </c>
      <c r="L1458" s="3">
        <f>IF($O$16=0,0,$M$16*(Расчет!K1472/$O$16))</f>
        <v>0</v>
      </c>
      <c r="O1458" s="3">
        <f>IF(Расчет!P1472=0,Расчет!L1472,0)</f>
        <v>0</v>
      </c>
      <c r="P1458" s="12">
        <f t="shared" si="178"/>
        <v>0</v>
      </c>
      <c r="Q1458" s="3">
        <f>IF(Расчет!H1472='ФОРМУЛЫ!'!$B$5,'ФОРМУЛЫ!'!A1458,0)</f>
        <v>0</v>
      </c>
      <c r="R1458" s="3">
        <f>IF(Расчет!H1472='ФОРМУЛЫ!'!$B$4,'ФОРМУЛЫ!'!A1458,0)</f>
        <v>0</v>
      </c>
      <c r="S1458" s="3">
        <f>IF(Расчет!H1472='ФОРМУЛЫ!'!$B$6,'ФОРМУЛЫ!'!A1458,0)</f>
        <v>0</v>
      </c>
      <c r="T1458" s="5">
        <f>ROUND((IF(Расчет!R1472='ФОРМУЛЫ!'!$E$3,(A1458-A1458/1.18),IF(Расчет!R1472='ФОРМУЛЫ!'!$E$4,0,IF(Расчет!R1472='ФОРМУЛЫ!'!$E$5,(A1458-A1458/1.1),X))))*Расчет!E1472,2)</f>
        <v>0</v>
      </c>
      <c r="U1458" s="3">
        <f>ROUND((IF(Расчет!R1472='ФОРМУЛЫ!'!$E$3,(J1458-J1458/1.18),IF(Расчет!R1472='ФОРМУЛЫ!'!$E$4,0,IF(Расчет!R1472='ФОРМУЛЫ!'!$E$5,(J1458-J1458/1.1),X))))*Расчет!E1472,2)</f>
        <v>0</v>
      </c>
      <c r="V1458" s="3">
        <f>ROUND((J1458-J1458/1.18)*Расчет!E1472,2)</f>
        <v>0</v>
      </c>
      <c r="W1458" s="3">
        <f>ROUND(A1458*Расчет!E1472*0.21/365,2)</f>
        <v>0</v>
      </c>
      <c r="X1458" s="3">
        <f t="shared" si="179"/>
        <v>0</v>
      </c>
      <c r="Y1458" s="3">
        <f>IF(($Q$2-Расчет!X1472)&gt;0,($Q$2-Расчет!X1472),0)</f>
        <v>0</v>
      </c>
      <c r="Z1458" s="3">
        <f t="shared" si="180"/>
        <v>0</v>
      </c>
      <c r="AA1458" s="3">
        <f>IF(IF(Y1458&gt;0,$Q$3-$Q$2,$Q$3-Расчет!X1472)&gt;0,IF(Y1458&gt;0,$Q$3-$Q$2,$Q$3-Расчет!X1472),0)</f>
        <v>0</v>
      </c>
      <c r="AB1458" s="3">
        <f t="shared" si="181"/>
        <v>0</v>
      </c>
      <c r="AC1458" s="3">
        <f>IF(IF(AA1458&gt;0,$Q$4-$Q$3,$Q$4-Расчет!X1472)&gt;0,IF(AA1458&gt;0,$Q$4-$Q$3,$Q$4-Расчет!X1472),0)</f>
        <v>0</v>
      </c>
      <c r="AD1458" s="3">
        <f t="shared" si="182"/>
        <v>0</v>
      </c>
      <c r="AE1458" s="3">
        <f>IF(IF(AC1458&gt;0,$Q$5-$Q$4,$Q$5-Расчет!X1472)&gt;0,IF(AC1458&gt;0,$Q$5-$Q$4,$Q$5-Расчет!X1472),0)</f>
        <v>0</v>
      </c>
      <c r="AF1458" s="3">
        <f t="shared" si="183"/>
        <v>0</v>
      </c>
      <c r="AG1458" s="3">
        <f>IF(IF(AE1458&gt;0,$Q$6-$Q$5,$Q$6-Расчет!X1472)&gt;0,IF(AE1458&gt;0,$Q$6-$Q$5,$Q$6-Расчет!X1472),0)</f>
        <v>0</v>
      </c>
      <c r="AH1458" s="3">
        <f t="shared" si="184"/>
        <v>0</v>
      </c>
    </row>
    <row r="1459" spans="1:34" x14ac:dyDescent="0.25">
      <c r="A1459" s="3">
        <f>IF(Расчет!H1473='ФОРМУЛЫ!'!$B$4,Расчет!G1473*Расчет!$N$28,IF(Расчет!H1473='ФОРМУЛЫ!'!$B$5,Расчет!G1473,IF(Расчет!H1473='ФОРМУЛЫ!'!$B$6,Расчет!G1473*Расчет!$O$28,0)))</f>
        <v>0</v>
      </c>
      <c r="B1459" s="3">
        <f>A1459*Расчет!E1473</f>
        <v>0</v>
      </c>
      <c r="C1459" s="3">
        <f>IF(Расчет!J1473='ФОРМУЛЫ!'!$B$3,Расчет!G1473*Расчет!I1473/100,IF(Расчет!J1473='ФОРМУЛЫ!'!$B$4,Расчет!I1473*Расчет!$N$28,IF(Расчет!J1473='ФОРМУЛЫ!'!$B$5,Расчет!I1473,IF(Расчет!J1473='ФОРМУЛЫ!'!$B$6,Расчет!I1473*Расчет!$O$28,0))))</f>
        <v>0</v>
      </c>
      <c r="D1459" s="3">
        <f>C1459*Расчет!E1473</f>
        <v>0</v>
      </c>
      <c r="E1459" s="3">
        <f t="shared" si="177"/>
        <v>0</v>
      </c>
      <c r="F1459" s="3">
        <f>E1459*Расчет!E1473</f>
        <v>0</v>
      </c>
      <c r="G1459" s="3">
        <f>IF(Расчет!M1473="",'ФОРМУЛЫ!'!E1459*(100+Расчет!$M$28)/100,'ФОРМУЛЫ!'!E1459*(100+Расчет!M1473)/100)</f>
        <v>0</v>
      </c>
      <c r="H1459" s="7">
        <f>IF(Расчет!M1473="",ROUND(Расчет!K1473*(1+Расчет!$M$28/100),0),ROUND(Расчет!K1473*(1+Расчет!M1473/100),0))</f>
        <v>0</v>
      </c>
      <c r="I1459" s="7">
        <f>IF(Расчет!M1473="",(Расчет!$M$28+100)/100,(Расчет!M1473+100)/100)</f>
        <v>1.2</v>
      </c>
      <c r="J1459" s="5">
        <f>IF(Расчет!P1473="",IF($O$16=0,'ФОРМУЛЫ!'!H1459,ROUND(Расчет!K1473*'ФОРМУЛЫ!'!I1459+L1459,0)),Расчет!P1473)</f>
        <v>0</v>
      </c>
      <c r="K1459" s="5">
        <f>J1459*Расчет!E1473</f>
        <v>0</v>
      </c>
      <c r="L1459" s="3">
        <f>IF($O$16=0,0,$M$16*(Расчет!K1473/$O$16))</f>
        <v>0</v>
      </c>
      <c r="O1459" s="3">
        <f>IF(Расчет!P1473=0,Расчет!L1473,0)</f>
        <v>0</v>
      </c>
      <c r="P1459" s="12">
        <f t="shared" si="178"/>
        <v>0</v>
      </c>
      <c r="Q1459" s="3">
        <f>IF(Расчет!H1473='ФОРМУЛЫ!'!$B$5,'ФОРМУЛЫ!'!A1459,0)</f>
        <v>0</v>
      </c>
      <c r="R1459" s="3">
        <f>IF(Расчет!H1473='ФОРМУЛЫ!'!$B$4,'ФОРМУЛЫ!'!A1459,0)</f>
        <v>0</v>
      </c>
      <c r="S1459" s="3">
        <f>IF(Расчет!H1473='ФОРМУЛЫ!'!$B$6,'ФОРМУЛЫ!'!A1459,0)</f>
        <v>0</v>
      </c>
      <c r="T1459" s="5">
        <f>ROUND((IF(Расчет!R1473='ФОРМУЛЫ!'!$E$3,(A1459-A1459/1.18),IF(Расчет!R1473='ФОРМУЛЫ!'!$E$4,0,IF(Расчет!R1473='ФОРМУЛЫ!'!$E$5,(A1459-A1459/1.1),X))))*Расчет!E1473,2)</f>
        <v>0</v>
      </c>
      <c r="U1459" s="3">
        <f>ROUND((IF(Расчет!R1473='ФОРМУЛЫ!'!$E$3,(J1459-J1459/1.18),IF(Расчет!R1473='ФОРМУЛЫ!'!$E$4,0,IF(Расчет!R1473='ФОРМУЛЫ!'!$E$5,(J1459-J1459/1.1),X))))*Расчет!E1473,2)</f>
        <v>0</v>
      </c>
      <c r="V1459" s="3">
        <f>ROUND((J1459-J1459/1.18)*Расчет!E1473,2)</f>
        <v>0</v>
      </c>
      <c r="W1459" s="3">
        <f>ROUND(A1459*Расчет!E1473*0.21/365,2)</f>
        <v>0</v>
      </c>
      <c r="X1459" s="3">
        <f t="shared" si="179"/>
        <v>0</v>
      </c>
      <c r="Y1459" s="3">
        <f>IF(($Q$2-Расчет!X1473)&gt;0,($Q$2-Расчет!X1473),0)</f>
        <v>0</v>
      </c>
      <c r="Z1459" s="3">
        <f t="shared" si="180"/>
        <v>0</v>
      </c>
      <c r="AA1459" s="3">
        <f>IF(IF(Y1459&gt;0,$Q$3-$Q$2,$Q$3-Расчет!X1473)&gt;0,IF(Y1459&gt;0,$Q$3-$Q$2,$Q$3-Расчет!X1473),0)</f>
        <v>0</v>
      </c>
      <c r="AB1459" s="3">
        <f t="shared" si="181"/>
        <v>0</v>
      </c>
      <c r="AC1459" s="3">
        <f>IF(IF(AA1459&gt;0,$Q$4-$Q$3,$Q$4-Расчет!X1473)&gt;0,IF(AA1459&gt;0,$Q$4-$Q$3,$Q$4-Расчет!X1473),0)</f>
        <v>0</v>
      </c>
      <c r="AD1459" s="3">
        <f t="shared" si="182"/>
        <v>0</v>
      </c>
      <c r="AE1459" s="3">
        <f>IF(IF(AC1459&gt;0,$Q$5-$Q$4,$Q$5-Расчет!X1473)&gt;0,IF(AC1459&gt;0,$Q$5-$Q$4,$Q$5-Расчет!X1473),0)</f>
        <v>0</v>
      </c>
      <c r="AF1459" s="3">
        <f t="shared" si="183"/>
        <v>0</v>
      </c>
      <c r="AG1459" s="3">
        <f>IF(IF(AE1459&gt;0,$Q$6-$Q$5,$Q$6-Расчет!X1473)&gt;0,IF(AE1459&gt;0,$Q$6-$Q$5,$Q$6-Расчет!X1473),0)</f>
        <v>0</v>
      </c>
      <c r="AH1459" s="3">
        <f t="shared" si="184"/>
        <v>0</v>
      </c>
    </row>
    <row r="1460" spans="1:34" x14ac:dyDescent="0.25">
      <c r="A1460" s="3">
        <f>IF(Расчет!H1474='ФОРМУЛЫ!'!$B$4,Расчет!G1474*Расчет!$N$28,IF(Расчет!H1474='ФОРМУЛЫ!'!$B$5,Расчет!G1474,IF(Расчет!H1474='ФОРМУЛЫ!'!$B$6,Расчет!G1474*Расчет!$O$28,0)))</f>
        <v>0</v>
      </c>
      <c r="B1460" s="3">
        <f>A1460*Расчет!E1474</f>
        <v>0</v>
      </c>
      <c r="C1460" s="3">
        <f>IF(Расчет!J1474='ФОРМУЛЫ!'!$B$3,Расчет!G1474*Расчет!I1474/100,IF(Расчет!J1474='ФОРМУЛЫ!'!$B$4,Расчет!I1474*Расчет!$N$28,IF(Расчет!J1474='ФОРМУЛЫ!'!$B$5,Расчет!I1474,IF(Расчет!J1474='ФОРМУЛЫ!'!$B$6,Расчет!I1474*Расчет!$O$28,0))))</f>
        <v>0</v>
      </c>
      <c r="D1460" s="3">
        <f>C1460*Расчет!E1474</f>
        <v>0</v>
      </c>
      <c r="E1460" s="3">
        <f t="shared" si="177"/>
        <v>0</v>
      </c>
      <c r="F1460" s="3">
        <f>E1460*Расчет!E1474</f>
        <v>0</v>
      </c>
      <c r="G1460" s="3">
        <f>IF(Расчет!M1474="",'ФОРМУЛЫ!'!E1460*(100+Расчет!$M$28)/100,'ФОРМУЛЫ!'!E1460*(100+Расчет!M1474)/100)</f>
        <v>0</v>
      </c>
      <c r="H1460" s="7">
        <f>IF(Расчет!M1474="",ROUND(Расчет!K1474*(1+Расчет!$M$28/100),0),ROUND(Расчет!K1474*(1+Расчет!M1474/100),0))</f>
        <v>0</v>
      </c>
      <c r="I1460" s="7">
        <f>IF(Расчет!M1474="",(Расчет!$M$28+100)/100,(Расчет!M1474+100)/100)</f>
        <v>1.2</v>
      </c>
      <c r="J1460" s="5">
        <f>IF(Расчет!P1474="",IF($O$16=0,'ФОРМУЛЫ!'!H1460,ROUND(Расчет!K1474*'ФОРМУЛЫ!'!I1460+L1460,0)),Расчет!P1474)</f>
        <v>0</v>
      </c>
      <c r="K1460" s="5">
        <f>J1460*Расчет!E1474</f>
        <v>0</v>
      </c>
      <c r="L1460" s="3">
        <f>IF($O$16=0,0,$M$16*(Расчет!K1474/$O$16))</f>
        <v>0</v>
      </c>
      <c r="O1460" s="3">
        <f>IF(Расчет!P1474=0,Расчет!L1474,0)</f>
        <v>0</v>
      </c>
      <c r="P1460" s="12">
        <f t="shared" si="178"/>
        <v>0</v>
      </c>
      <c r="Q1460" s="3">
        <f>IF(Расчет!H1474='ФОРМУЛЫ!'!$B$5,'ФОРМУЛЫ!'!A1460,0)</f>
        <v>0</v>
      </c>
      <c r="R1460" s="3">
        <f>IF(Расчет!H1474='ФОРМУЛЫ!'!$B$4,'ФОРМУЛЫ!'!A1460,0)</f>
        <v>0</v>
      </c>
      <c r="S1460" s="3">
        <f>IF(Расчет!H1474='ФОРМУЛЫ!'!$B$6,'ФОРМУЛЫ!'!A1460,0)</f>
        <v>0</v>
      </c>
      <c r="T1460" s="5">
        <f>ROUND((IF(Расчет!R1474='ФОРМУЛЫ!'!$E$3,(A1460-A1460/1.18),IF(Расчет!R1474='ФОРМУЛЫ!'!$E$4,0,IF(Расчет!R1474='ФОРМУЛЫ!'!$E$5,(A1460-A1460/1.1),X))))*Расчет!E1474,2)</f>
        <v>0</v>
      </c>
      <c r="U1460" s="3">
        <f>ROUND((IF(Расчет!R1474='ФОРМУЛЫ!'!$E$3,(J1460-J1460/1.18),IF(Расчет!R1474='ФОРМУЛЫ!'!$E$4,0,IF(Расчет!R1474='ФОРМУЛЫ!'!$E$5,(J1460-J1460/1.1),X))))*Расчет!E1474,2)</f>
        <v>0</v>
      </c>
      <c r="V1460" s="3">
        <f>ROUND((J1460-J1460/1.18)*Расчет!E1474,2)</f>
        <v>0</v>
      </c>
      <c r="W1460" s="3">
        <f>ROUND(A1460*Расчет!E1474*0.21/365,2)</f>
        <v>0</v>
      </c>
      <c r="X1460" s="3">
        <f t="shared" si="179"/>
        <v>0</v>
      </c>
      <c r="Y1460" s="3">
        <f>IF(($Q$2-Расчет!X1474)&gt;0,($Q$2-Расчет!X1474),0)</f>
        <v>0</v>
      </c>
      <c r="Z1460" s="3">
        <f t="shared" si="180"/>
        <v>0</v>
      </c>
      <c r="AA1460" s="3">
        <f>IF(IF(Y1460&gt;0,$Q$3-$Q$2,$Q$3-Расчет!X1474)&gt;0,IF(Y1460&gt;0,$Q$3-$Q$2,$Q$3-Расчет!X1474),0)</f>
        <v>0</v>
      </c>
      <c r="AB1460" s="3">
        <f t="shared" si="181"/>
        <v>0</v>
      </c>
      <c r="AC1460" s="3">
        <f>IF(IF(AA1460&gt;0,$Q$4-$Q$3,$Q$4-Расчет!X1474)&gt;0,IF(AA1460&gt;0,$Q$4-$Q$3,$Q$4-Расчет!X1474),0)</f>
        <v>0</v>
      </c>
      <c r="AD1460" s="3">
        <f t="shared" si="182"/>
        <v>0</v>
      </c>
      <c r="AE1460" s="3">
        <f>IF(IF(AC1460&gt;0,$Q$5-$Q$4,$Q$5-Расчет!X1474)&gt;0,IF(AC1460&gt;0,$Q$5-$Q$4,$Q$5-Расчет!X1474),0)</f>
        <v>0</v>
      </c>
      <c r="AF1460" s="3">
        <f t="shared" si="183"/>
        <v>0</v>
      </c>
      <c r="AG1460" s="3">
        <f>IF(IF(AE1460&gt;0,$Q$6-$Q$5,$Q$6-Расчет!X1474)&gt;0,IF(AE1460&gt;0,$Q$6-$Q$5,$Q$6-Расчет!X1474),0)</f>
        <v>0</v>
      </c>
      <c r="AH1460" s="3">
        <f t="shared" si="184"/>
        <v>0</v>
      </c>
    </row>
    <row r="1461" spans="1:34" x14ac:dyDescent="0.25">
      <c r="A1461" s="3">
        <f>IF(Расчет!H1475='ФОРМУЛЫ!'!$B$4,Расчет!G1475*Расчет!$N$28,IF(Расчет!H1475='ФОРМУЛЫ!'!$B$5,Расчет!G1475,IF(Расчет!H1475='ФОРМУЛЫ!'!$B$6,Расчет!G1475*Расчет!$O$28,0)))</f>
        <v>0</v>
      </c>
      <c r="B1461" s="3">
        <f>A1461*Расчет!E1475</f>
        <v>0</v>
      </c>
      <c r="C1461" s="3">
        <f>IF(Расчет!J1475='ФОРМУЛЫ!'!$B$3,Расчет!G1475*Расчет!I1475/100,IF(Расчет!J1475='ФОРМУЛЫ!'!$B$4,Расчет!I1475*Расчет!$N$28,IF(Расчет!J1475='ФОРМУЛЫ!'!$B$5,Расчет!I1475,IF(Расчет!J1475='ФОРМУЛЫ!'!$B$6,Расчет!I1475*Расчет!$O$28,0))))</f>
        <v>0</v>
      </c>
      <c r="D1461" s="3">
        <f>C1461*Расчет!E1475</f>
        <v>0</v>
      </c>
      <c r="E1461" s="3">
        <f t="shared" si="177"/>
        <v>0</v>
      </c>
      <c r="F1461" s="3">
        <f>E1461*Расчет!E1475</f>
        <v>0</v>
      </c>
      <c r="G1461" s="3">
        <f>IF(Расчет!M1475="",'ФОРМУЛЫ!'!E1461*(100+Расчет!$M$28)/100,'ФОРМУЛЫ!'!E1461*(100+Расчет!M1475)/100)</f>
        <v>0</v>
      </c>
      <c r="H1461" s="7">
        <f>IF(Расчет!M1475="",ROUND(Расчет!K1475*(1+Расчет!$M$28/100),0),ROUND(Расчет!K1475*(1+Расчет!M1475/100),0))</f>
        <v>0</v>
      </c>
      <c r="I1461" s="7">
        <f>IF(Расчет!M1475="",(Расчет!$M$28+100)/100,(Расчет!M1475+100)/100)</f>
        <v>1.2</v>
      </c>
      <c r="J1461" s="5">
        <f>IF(Расчет!P1475="",IF($O$16=0,'ФОРМУЛЫ!'!H1461,ROUND(Расчет!K1475*'ФОРМУЛЫ!'!I1461+L1461,0)),Расчет!P1475)</f>
        <v>0</v>
      </c>
      <c r="K1461" s="5">
        <f>J1461*Расчет!E1475</f>
        <v>0</v>
      </c>
      <c r="L1461" s="3">
        <f>IF($O$16=0,0,$M$16*(Расчет!K1475/$O$16))</f>
        <v>0</v>
      </c>
      <c r="O1461" s="3">
        <f>IF(Расчет!P1475=0,Расчет!L1475,0)</f>
        <v>0</v>
      </c>
      <c r="P1461" s="12">
        <f t="shared" si="178"/>
        <v>0</v>
      </c>
      <c r="Q1461" s="3">
        <f>IF(Расчет!H1475='ФОРМУЛЫ!'!$B$5,'ФОРМУЛЫ!'!A1461,0)</f>
        <v>0</v>
      </c>
      <c r="R1461" s="3">
        <f>IF(Расчет!H1475='ФОРМУЛЫ!'!$B$4,'ФОРМУЛЫ!'!A1461,0)</f>
        <v>0</v>
      </c>
      <c r="S1461" s="3">
        <f>IF(Расчет!H1475='ФОРМУЛЫ!'!$B$6,'ФОРМУЛЫ!'!A1461,0)</f>
        <v>0</v>
      </c>
      <c r="T1461" s="5">
        <f>ROUND((IF(Расчет!R1475='ФОРМУЛЫ!'!$E$3,(A1461-A1461/1.18),IF(Расчет!R1475='ФОРМУЛЫ!'!$E$4,0,IF(Расчет!R1475='ФОРМУЛЫ!'!$E$5,(A1461-A1461/1.1),X))))*Расчет!E1475,2)</f>
        <v>0</v>
      </c>
      <c r="U1461" s="3">
        <f>ROUND((IF(Расчет!R1475='ФОРМУЛЫ!'!$E$3,(J1461-J1461/1.18),IF(Расчет!R1475='ФОРМУЛЫ!'!$E$4,0,IF(Расчет!R1475='ФОРМУЛЫ!'!$E$5,(J1461-J1461/1.1),X))))*Расчет!E1475,2)</f>
        <v>0</v>
      </c>
      <c r="V1461" s="3">
        <f>ROUND((J1461-J1461/1.18)*Расчет!E1475,2)</f>
        <v>0</v>
      </c>
      <c r="W1461" s="3">
        <f>ROUND(A1461*Расчет!E1475*0.21/365,2)</f>
        <v>0</v>
      </c>
      <c r="X1461" s="3">
        <f t="shared" si="179"/>
        <v>0</v>
      </c>
      <c r="Y1461" s="3">
        <f>IF(($Q$2-Расчет!X1475)&gt;0,($Q$2-Расчет!X1475),0)</f>
        <v>0</v>
      </c>
      <c r="Z1461" s="3">
        <f t="shared" si="180"/>
        <v>0</v>
      </c>
      <c r="AA1461" s="3">
        <f>IF(IF(Y1461&gt;0,$Q$3-$Q$2,$Q$3-Расчет!X1475)&gt;0,IF(Y1461&gt;0,$Q$3-$Q$2,$Q$3-Расчет!X1475),0)</f>
        <v>0</v>
      </c>
      <c r="AB1461" s="3">
        <f t="shared" si="181"/>
        <v>0</v>
      </c>
      <c r="AC1461" s="3">
        <f>IF(IF(AA1461&gt;0,$Q$4-$Q$3,$Q$4-Расчет!X1475)&gt;0,IF(AA1461&gt;0,$Q$4-$Q$3,$Q$4-Расчет!X1475),0)</f>
        <v>0</v>
      </c>
      <c r="AD1461" s="3">
        <f t="shared" si="182"/>
        <v>0</v>
      </c>
      <c r="AE1461" s="3">
        <f>IF(IF(AC1461&gt;0,$Q$5-$Q$4,$Q$5-Расчет!X1475)&gt;0,IF(AC1461&gt;0,$Q$5-$Q$4,$Q$5-Расчет!X1475),0)</f>
        <v>0</v>
      </c>
      <c r="AF1461" s="3">
        <f t="shared" si="183"/>
        <v>0</v>
      </c>
      <c r="AG1461" s="3">
        <f>IF(IF(AE1461&gt;0,$Q$6-$Q$5,$Q$6-Расчет!X1475)&gt;0,IF(AE1461&gt;0,$Q$6-$Q$5,$Q$6-Расчет!X1475),0)</f>
        <v>0</v>
      </c>
      <c r="AH1461" s="3">
        <f t="shared" si="184"/>
        <v>0</v>
      </c>
    </row>
    <row r="1462" spans="1:34" x14ac:dyDescent="0.25">
      <c r="A1462" s="3">
        <f>IF(Расчет!H1476='ФОРМУЛЫ!'!$B$4,Расчет!G1476*Расчет!$N$28,IF(Расчет!H1476='ФОРМУЛЫ!'!$B$5,Расчет!G1476,IF(Расчет!H1476='ФОРМУЛЫ!'!$B$6,Расчет!G1476*Расчет!$O$28,0)))</f>
        <v>0</v>
      </c>
      <c r="B1462" s="3">
        <f>A1462*Расчет!E1476</f>
        <v>0</v>
      </c>
      <c r="C1462" s="3">
        <f>IF(Расчет!J1476='ФОРМУЛЫ!'!$B$3,Расчет!G1476*Расчет!I1476/100,IF(Расчет!J1476='ФОРМУЛЫ!'!$B$4,Расчет!I1476*Расчет!$N$28,IF(Расчет!J1476='ФОРМУЛЫ!'!$B$5,Расчет!I1476,IF(Расчет!J1476='ФОРМУЛЫ!'!$B$6,Расчет!I1476*Расчет!$O$28,0))))</f>
        <v>0</v>
      </c>
      <c r="D1462" s="3">
        <f>C1462*Расчет!E1476</f>
        <v>0</v>
      </c>
      <c r="E1462" s="3">
        <f t="shared" si="177"/>
        <v>0</v>
      </c>
      <c r="F1462" s="3">
        <f>E1462*Расчет!E1476</f>
        <v>0</v>
      </c>
      <c r="G1462" s="3">
        <f>IF(Расчет!M1476="",'ФОРМУЛЫ!'!E1462*(100+Расчет!$M$28)/100,'ФОРМУЛЫ!'!E1462*(100+Расчет!M1476)/100)</f>
        <v>0</v>
      </c>
      <c r="H1462" s="7">
        <f>IF(Расчет!M1476="",ROUND(Расчет!K1476*(1+Расчет!$M$28/100),0),ROUND(Расчет!K1476*(1+Расчет!M1476/100),0))</f>
        <v>0</v>
      </c>
      <c r="I1462" s="7">
        <f>IF(Расчет!M1476="",(Расчет!$M$28+100)/100,(Расчет!M1476+100)/100)</f>
        <v>1.2</v>
      </c>
      <c r="J1462" s="5">
        <f>IF(Расчет!P1476="",IF($O$16=0,'ФОРМУЛЫ!'!H1462,ROUND(Расчет!K1476*'ФОРМУЛЫ!'!I1462+L1462,0)),Расчет!P1476)</f>
        <v>0</v>
      </c>
      <c r="K1462" s="5">
        <f>J1462*Расчет!E1476</f>
        <v>0</v>
      </c>
      <c r="L1462" s="3">
        <f>IF($O$16=0,0,$M$16*(Расчет!K1476/$O$16))</f>
        <v>0</v>
      </c>
      <c r="O1462" s="3">
        <f>IF(Расчет!P1476=0,Расчет!L1476,0)</f>
        <v>0</v>
      </c>
      <c r="P1462" s="12">
        <f t="shared" si="178"/>
        <v>0</v>
      </c>
      <c r="Q1462" s="3">
        <f>IF(Расчет!H1476='ФОРМУЛЫ!'!$B$5,'ФОРМУЛЫ!'!A1462,0)</f>
        <v>0</v>
      </c>
      <c r="R1462" s="3">
        <f>IF(Расчет!H1476='ФОРМУЛЫ!'!$B$4,'ФОРМУЛЫ!'!A1462,0)</f>
        <v>0</v>
      </c>
      <c r="S1462" s="3">
        <f>IF(Расчет!H1476='ФОРМУЛЫ!'!$B$6,'ФОРМУЛЫ!'!A1462,0)</f>
        <v>0</v>
      </c>
      <c r="T1462" s="5">
        <f>ROUND((IF(Расчет!R1476='ФОРМУЛЫ!'!$E$3,(A1462-A1462/1.18),IF(Расчет!R1476='ФОРМУЛЫ!'!$E$4,0,IF(Расчет!R1476='ФОРМУЛЫ!'!$E$5,(A1462-A1462/1.1),X))))*Расчет!E1476,2)</f>
        <v>0</v>
      </c>
      <c r="U1462" s="3">
        <f>ROUND((IF(Расчет!R1476='ФОРМУЛЫ!'!$E$3,(J1462-J1462/1.18),IF(Расчет!R1476='ФОРМУЛЫ!'!$E$4,0,IF(Расчет!R1476='ФОРМУЛЫ!'!$E$5,(J1462-J1462/1.1),X))))*Расчет!E1476,2)</f>
        <v>0</v>
      </c>
      <c r="V1462" s="3">
        <f>ROUND((J1462-J1462/1.18)*Расчет!E1476,2)</f>
        <v>0</v>
      </c>
      <c r="W1462" s="3">
        <f>ROUND(A1462*Расчет!E1476*0.21/365,2)</f>
        <v>0</v>
      </c>
      <c r="X1462" s="3">
        <f t="shared" si="179"/>
        <v>0</v>
      </c>
      <c r="Y1462" s="3">
        <f>IF(($Q$2-Расчет!X1476)&gt;0,($Q$2-Расчет!X1476),0)</f>
        <v>0</v>
      </c>
      <c r="Z1462" s="3">
        <f t="shared" si="180"/>
        <v>0</v>
      </c>
      <c r="AA1462" s="3">
        <f>IF(IF(Y1462&gt;0,$Q$3-$Q$2,$Q$3-Расчет!X1476)&gt;0,IF(Y1462&gt;0,$Q$3-$Q$2,$Q$3-Расчет!X1476),0)</f>
        <v>0</v>
      </c>
      <c r="AB1462" s="3">
        <f t="shared" si="181"/>
        <v>0</v>
      </c>
      <c r="AC1462" s="3">
        <f>IF(IF(AA1462&gt;0,$Q$4-$Q$3,$Q$4-Расчет!X1476)&gt;0,IF(AA1462&gt;0,$Q$4-$Q$3,$Q$4-Расчет!X1476),0)</f>
        <v>0</v>
      </c>
      <c r="AD1462" s="3">
        <f t="shared" si="182"/>
        <v>0</v>
      </c>
      <c r="AE1462" s="3">
        <f>IF(IF(AC1462&gt;0,$Q$5-$Q$4,$Q$5-Расчет!X1476)&gt;0,IF(AC1462&gt;0,$Q$5-$Q$4,$Q$5-Расчет!X1476),0)</f>
        <v>0</v>
      </c>
      <c r="AF1462" s="3">
        <f t="shared" si="183"/>
        <v>0</v>
      </c>
      <c r="AG1462" s="3">
        <f>IF(IF(AE1462&gt;0,$Q$6-$Q$5,$Q$6-Расчет!X1476)&gt;0,IF(AE1462&gt;0,$Q$6-$Q$5,$Q$6-Расчет!X1476),0)</f>
        <v>0</v>
      </c>
      <c r="AH1462" s="3">
        <f t="shared" si="184"/>
        <v>0</v>
      </c>
    </row>
    <row r="1463" spans="1:34" x14ac:dyDescent="0.25">
      <c r="A1463" s="3">
        <f>IF(Расчет!H1477='ФОРМУЛЫ!'!$B$4,Расчет!G1477*Расчет!$N$28,IF(Расчет!H1477='ФОРМУЛЫ!'!$B$5,Расчет!G1477,IF(Расчет!H1477='ФОРМУЛЫ!'!$B$6,Расчет!G1477*Расчет!$O$28,0)))</f>
        <v>0</v>
      </c>
      <c r="B1463" s="3">
        <f>A1463*Расчет!E1477</f>
        <v>0</v>
      </c>
      <c r="C1463" s="3">
        <f>IF(Расчет!J1477='ФОРМУЛЫ!'!$B$3,Расчет!G1477*Расчет!I1477/100,IF(Расчет!J1477='ФОРМУЛЫ!'!$B$4,Расчет!I1477*Расчет!$N$28,IF(Расчет!J1477='ФОРМУЛЫ!'!$B$5,Расчет!I1477,IF(Расчет!J1477='ФОРМУЛЫ!'!$B$6,Расчет!I1477*Расчет!$O$28,0))))</f>
        <v>0</v>
      </c>
      <c r="D1463" s="3">
        <f>C1463*Расчет!E1477</f>
        <v>0</v>
      </c>
      <c r="E1463" s="3">
        <f t="shared" si="177"/>
        <v>0</v>
      </c>
      <c r="F1463" s="3">
        <f>E1463*Расчет!E1477</f>
        <v>0</v>
      </c>
      <c r="G1463" s="3">
        <f>IF(Расчет!M1477="",'ФОРМУЛЫ!'!E1463*(100+Расчет!$M$28)/100,'ФОРМУЛЫ!'!E1463*(100+Расчет!M1477)/100)</f>
        <v>0</v>
      </c>
      <c r="H1463" s="7">
        <f>IF(Расчет!M1477="",ROUND(Расчет!K1477*(1+Расчет!$M$28/100),0),ROUND(Расчет!K1477*(1+Расчет!M1477/100),0))</f>
        <v>0</v>
      </c>
      <c r="I1463" s="7">
        <f>IF(Расчет!M1477="",(Расчет!$M$28+100)/100,(Расчет!M1477+100)/100)</f>
        <v>1.2</v>
      </c>
      <c r="J1463" s="5">
        <f>IF(Расчет!P1477="",IF($O$16=0,'ФОРМУЛЫ!'!H1463,ROUND(Расчет!K1477*'ФОРМУЛЫ!'!I1463+L1463,0)),Расчет!P1477)</f>
        <v>0</v>
      </c>
      <c r="K1463" s="5">
        <f>J1463*Расчет!E1477</f>
        <v>0</v>
      </c>
      <c r="L1463" s="3">
        <f>IF($O$16=0,0,$M$16*(Расчет!K1477/$O$16))</f>
        <v>0</v>
      </c>
      <c r="O1463" s="3">
        <f>IF(Расчет!P1477=0,Расчет!L1477,0)</f>
        <v>0</v>
      </c>
      <c r="P1463" s="12">
        <f t="shared" si="178"/>
        <v>0</v>
      </c>
      <c r="Q1463" s="3">
        <f>IF(Расчет!H1477='ФОРМУЛЫ!'!$B$5,'ФОРМУЛЫ!'!A1463,0)</f>
        <v>0</v>
      </c>
      <c r="R1463" s="3">
        <f>IF(Расчет!H1477='ФОРМУЛЫ!'!$B$4,'ФОРМУЛЫ!'!A1463,0)</f>
        <v>0</v>
      </c>
      <c r="S1463" s="3">
        <f>IF(Расчет!H1477='ФОРМУЛЫ!'!$B$6,'ФОРМУЛЫ!'!A1463,0)</f>
        <v>0</v>
      </c>
      <c r="T1463" s="5">
        <f>ROUND((IF(Расчет!R1477='ФОРМУЛЫ!'!$E$3,(A1463-A1463/1.18),IF(Расчет!R1477='ФОРМУЛЫ!'!$E$4,0,IF(Расчет!R1477='ФОРМУЛЫ!'!$E$5,(A1463-A1463/1.1),X))))*Расчет!E1477,2)</f>
        <v>0</v>
      </c>
      <c r="U1463" s="3">
        <f>ROUND((IF(Расчет!R1477='ФОРМУЛЫ!'!$E$3,(J1463-J1463/1.18),IF(Расчет!R1477='ФОРМУЛЫ!'!$E$4,0,IF(Расчет!R1477='ФОРМУЛЫ!'!$E$5,(J1463-J1463/1.1),X))))*Расчет!E1477,2)</f>
        <v>0</v>
      </c>
      <c r="V1463" s="3">
        <f>ROUND((J1463-J1463/1.18)*Расчет!E1477,2)</f>
        <v>0</v>
      </c>
      <c r="W1463" s="3">
        <f>ROUND(A1463*Расчет!E1477*0.21/365,2)</f>
        <v>0</v>
      </c>
      <c r="X1463" s="3">
        <f t="shared" si="179"/>
        <v>0</v>
      </c>
      <c r="Y1463" s="3">
        <f>IF(($Q$2-Расчет!X1477)&gt;0,($Q$2-Расчет!X1477),0)</f>
        <v>0</v>
      </c>
      <c r="Z1463" s="3">
        <f t="shared" si="180"/>
        <v>0</v>
      </c>
      <c r="AA1463" s="3">
        <f>IF(IF(Y1463&gt;0,$Q$3-$Q$2,$Q$3-Расчет!X1477)&gt;0,IF(Y1463&gt;0,$Q$3-$Q$2,$Q$3-Расчет!X1477),0)</f>
        <v>0</v>
      </c>
      <c r="AB1463" s="3">
        <f t="shared" si="181"/>
        <v>0</v>
      </c>
      <c r="AC1463" s="3">
        <f>IF(IF(AA1463&gt;0,$Q$4-$Q$3,$Q$4-Расчет!X1477)&gt;0,IF(AA1463&gt;0,$Q$4-$Q$3,$Q$4-Расчет!X1477),0)</f>
        <v>0</v>
      </c>
      <c r="AD1463" s="3">
        <f t="shared" si="182"/>
        <v>0</v>
      </c>
      <c r="AE1463" s="3">
        <f>IF(IF(AC1463&gt;0,$Q$5-$Q$4,$Q$5-Расчет!X1477)&gt;0,IF(AC1463&gt;0,$Q$5-$Q$4,$Q$5-Расчет!X1477),0)</f>
        <v>0</v>
      </c>
      <c r="AF1463" s="3">
        <f t="shared" si="183"/>
        <v>0</v>
      </c>
      <c r="AG1463" s="3">
        <f>IF(IF(AE1463&gt;0,$Q$6-$Q$5,$Q$6-Расчет!X1477)&gt;0,IF(AE1463&gt;0,$Q$6-$Q$5,$Q$6-Расчет!X1477),0)</f>
        <v>0</v>
      </c>
      <c r="AH1463" s="3">
        <f t="shared" si="184"/>
        <v>0</v>
      </c>
    </row>
    <row r="1464" spans="1:34" x14ac:dyDescent="0.25">
      <c r="A1464" s="3">
        <f>IF(Расчет!H1478='ФОРМУЛЫ!'!$B$4,Расчет!G1478*Расчет!$N$28,IF(Расчет!H1478='ФОРМУЛЫ!'!$B$5,Расчет!G1478,IF(Расчет!H1478='ФОРМУЛЫ!'!$B$6,Расчет!G1478*Расчет!$O$28,0)))</f>
        <v>0</v>
      </c>
      <c r="B1464" s="3">
        <f>A1464*Расчет!E1478</f>
        <v>0</v>
      </c>
      <c r="C1464" s="3">
        <f>IF(Расчет!J1478='ФОРМУЛЫ!'!$B$3,Расчет!G1478*Расчет!I1478/100,IF(Расчет!J1478='ФОРМУЛЫ!'!$B$4,Расчет!I1478*Расчет!$N$28,IF(Расчет!J1478='ФОРМУЛЫ!'!$B$5,Расчет!I1478,IF(Расчет!J1478='ФОРМУЛЫ!'!$B$6,Расчет!I1478*Расчет!$O$28,0))))</f>
        <v>0</v>
      </c>
      <c r="D1464" s="3">
        <f>C1464*Расчет!E1478</f>
        <v>0</v>
      </c>
      <c r="E1464" s="3">
        <f t="shared" si="177"/>
        <v>0</v>
      </c>
      <c r="F1464" s="3">
        <f>E1464*Расчет!E1478</f>
        <v>0</v>
      </c>
      <c r="G1464" s="3">
        <f>IF(Расчет!M1478="",'ФОРМУЛЫ!'!E1464*(100+Расчет!$M$28)/100,'ФОРМУЛЫ!'!E1464*(100+Расчет!M1478)/100)</f>
        <v>0</v>
      </c>
      <c r="H1464" s="7">
        <f>IF(Расчет!M1478="",ROUND(Расчет!K1478*(1+Расчет!$M$28/100),0),ROUND(Расчет!K1478*(1+Расчет!M1478/100),0))</f>
        <v>0</v>
      </c>
      <c r="I1464" s="7">
        <f>IF(Расчет!M1478="",(Расчет!$M$28+100)/100,(Расчет!M1478+100)/100)</f>
        <v>1.2</v>
      </c>
      <c r="J1464" s="5">
        <f>IF(Расчет!P1478="",IF($O$16=0,'ФОРМУЛЫ!'!H1464,ROUND(Расчет!K1478*'ФОРМУЛЫ!'!I1464+L1464,0)),Расчет!P1478)</f>
        <v>0</v>
      </c>
      <c r="K1464" s="5">
        <f>J1464*Расчет!E1478</f>
        <v>0</v>
      </c>
      <c r="L1464" s="3">
        <f>IF($O$16=0,0,$M$16*(Расчет!K1478/$O$16))</f>
        <v>0</v>
      </c>
      <c r="O1464" s="3">
        <f>IF(Расчет!P1478=0,Расчет!L1478,0)</f>
        <v>0</v>
      </c>
      <c r="P1464" s="12">
        <f t="shared" si="178"/>
        <v>0</v>
      </c>
      <c r="Q1464" s="3">
        <f>IF(Расчет!H1478='ФОРМУЛЫ!'!$B$5,'ФОРМУЛЫ!'!A1464,0)</f>
        <v>0</v>
      </c>
      <c r="R1464" s="3">
        <f>IF(Расчет!H1478='ФОРМУЛЫ!'!$B$4,'ФОРМУЛЫ!'!A1464,0)</f>
        <v>0</v>
      </c>
      <c r="S1464" s="3">
        <f>IF(Расчет!H1478='ФОРМУЛЫ!'!$B$6,'ФОРМУЛЫ!'!A1464,0)</f>
        <v>0</v>
      </c>
      <c r="T1464" s="5">
        <f>ROUND((IF(Расчет!R1478='ФОРМУЛЫ!'!$E$3,(A1464-A1464/1.18),IF(Расчет!R1478='ФОРМУЛЫ!'!$E$4,0,IF(Расчет!R1478='ФОРМУЛЫ!'!$E$5,(A1464-A1464/1.1),X))))*Расчет!E1478,2)</f>
        <v>0</v>
      </c>
      <c r="U1464" s="3">
        <f>ROUND((IF(Расчет!R1478='ФОРМУЛЫ!'!$E$3,(J1464-J1464/1.18),IF(Расчет!R1478='ФОРМУЛЫ!'!$E$4,0,IF(Расчет!R1478='ФОРМУЛЫ!'!$E$5,(J1464-J1464/1.1),X))))*Расчет!E1478,2)</f>
        <v>0</v>
      </c>
      <c r="V1464" s="3">
        <f>ROUND((J1464-J1464/1.18)*Расчет!E1478,2)</f>
        <v>0</v>
      </c>
      <c r="W1464" s="3">
        <f>ROUND(A1464*Расчет!E1478*0.21/365,2)</f>
        <v>0</v>
      </c>
      <c r="X1464" s="3">
        <f t="shared" si="179"/>
        <v>0</v>
      </c>
      <c r="Y1464" s="3">
        <f>IF(($Q$2-Расчет!X1478)&gt;0,($Q$2-Расчет!X1478),0)</f>
        <v>0</v>
      </c>
      <c r="Z1464" s="3">
        <f t="shared" si="180"/>
        <v>0</v>
      </c>
      <c r="AA1464" s="3">
        <f>IF(IF(Y1464&gt;0,$Q$3-$Q$2,$Q$3-Расчет!X1478)&gt;0,IF(Y1464&gt;0,$Q$3-$Q$2,$Q$3-Расчет!X1478),0)</f>
        <v>0</v>
      </c>
      <c r="AB1464" s="3">
        <f t="shared" si="181"/>
        <v>0</v>
      </c>
      <c r="AC1464" s="3">
        <f>IF(IF(AA1464&gt;0,$Q$4-$Q$3,$Q$4-Расчет!X1478)&gt;0,IF(AA1464&gt;0,$Q$4-$Q$3,$Q$4-Расчет!X1478),0)</f>
        <v>0</v>
      </c>
      <c r="AD1464" s="3">
        <f t="shared" si="182"/>
        <v>0</v>
      </c>
      <c r="AE1464" s="3">
        <f>IF(IF(AC1464&gt;0,$Q$5-$Q$4,$Q$5-Расчет!X1478)&gt;0,IF(AC1464&gt;0,$Q$5-$Q$4,$Q$5-Расчет!X1478),0)</f>
        <v>0</v>
      </c>
      <c r="AF1464" s="3">
        <f t="shared" si="183"/>
        <v>0</v>
      </c>
      <c r="AG1464" s="3">
        <f>IF(IF(AE1464&gt;0,$Q$6-$Q$5,$Q$6-Расчет!X1478)&gt;0,IF(AE1464&gt;0,$Q$6-$Q$5,$Q$6-Расчет!X1478),0)</f>
        <v>0</v>
      </c>
      <c r="AH1464" s="3">
        <f t="shared" si="184"/>
        <v>0</v>
      </c>
    </row>
    <row r="1465" spans="1:34" x14ac:dyDescent="0.25">
      <c r="A1465" s="3">
        <f>IF(Расчет!H1479='ФОРМУЛЫ!'!$B$4,Расчет!G1479*Расчет!$N$28,IF(Расчет!H1479='ФОРМУЛЫ!'!$B$5,Расчет!G1479,IF(Расчет!H1479='ФОРМУЛЫ!'!$B$6,Расчет!G1479*Расчет!$O$28,0)))</f>
        <v>0</v>
      </c>
      <c r="B1465" s="3">
        <f>A1465*Расчет!E1479</f>
        <v>0</v>
      </c>
      <c r="C1465" s="3">
        <f>IF(Расчет!J1479='ФОРМУЛЫ!'!$B$3,Расчет!G1479*Расчет!I1479/100,IF(Расчет!J1479='ФОРМУЛЫ!'!$B$4,Расчет!I1479*Расчет!$N$28,IF(Расчет!J1479='ФОРМУЛЫ!'!$B$5,Расчет!I1479,IF(Расчет!J1479='ФОРМУЛЫ!'!$B$6,Расчет!I1479*Расчет!$O$28,0))))</f>
        <v>0</v>
      </c>
      <c r="D1465" s="3">
        <f>C1465*Расчет!E1479</f>
        <v>0</v>
      </c>
      <c r="E1465" s="3">
        <f t="shared" si="177"/>
        <v>0</v>
      </c>
      <c r="F1465" s="3">
        <f>E1465*Расчет!E1479</f>
        <v>0</v>
      </c>
      <c r="G1465" s="3">
        <f>IF(Расчет!M1479="",'ФОРМУЛЫ!'!E1465*(100+Расчет!$M$28)/100,'ФОРМУЛЫ!'!E1465*(100+Расчет!M1479)/100)</f>
        <v>0</v>
      </c>
      <c r="H1465" s="7">
        <f>IF(Расчет!M1479="",ROUND(Расчет!K1479*(1+Расчет!$M$28/100),0),ROUND(Расчет!K1479*(1+Расчет!M1479/100),0))</f>
        <v>0</v>
      </c>
      <c r="I1465" s="7">
        <f>IF(Расчет!M1479="",(Расчет!$M$28+100)/100,(Расчет!M1479+100)/100)</f>
        <v>1.2</v>
      </c>
      <c r="J1465" s="5">
        <f>IF(Расчет!P1479="",IF($O$16=0,'ФОРМУЛЫ!'!H1465,ROUND(Расчет!K1479*'ФОРМУЛЫ!'!I1465+L1465,0)),Расчет!P1479)</f>
        <v>0</v>
      </c>
      <c r="K1465" s="5">
        <f>J1465*Расчет!E1479</f>
        <v>0</v>
      </c>
      <c r="L1465" s="3">
        <f>IF($O$16=0,0,$M$16*(Расчет!K1479/$O$16))</f>
        <v>0</v>
      </c>
      <c r="O1465" s="3">
        <f>IF(Расчет!P1479=0,Расчет!L1479,0)</f>
        <v>0</v>
      </c>
      <c r="P1465" s="12">
        <f t="shared" si="178"/>
        <v>0</v>
      </c>
      <c r="Q1465" s="3">
        <f>IF(Расчет!H1479='ФОРМУЛЫ!'!$B$5,'ФОРМУЛЫ!'!A1465,0)</f>
        <v>0</v>
      </c>
      <c r="R1465" s="3">
        <f>IF(Расчет!H1479='ФОРМУЛЫ!'!$B$4,'ФОРМУЛЫ!'!A1465,0)</f>
        <v>0</v>
      </c>
      <c r="S1465" s="3">
        <f>IF(Расчет!H1479='ФОРМУЛЫ!'!$B$6,'ФОРМУЛЫ!'!A1465,0)</f>
        <v>0</v>
      </c>
      <c r="T1465" s="5">
        <f>ROUND((IF(Расчет!R1479='ФОРМУЛЫ!'!$E$3,(A1465-A1465/1.18),IF(Расчет!R1479='ФОРМУЛЫ!'!$E$4,0,IF(Расчет!R1479='ФОРМУЛЫ!'!$E$5,(A1465-A1465/1.1),X))))*Расчет!E1479,2)</f>
        <v>0</v>
      </c>
      <c r="U1465" s="3">
        <f>ROUND((IF(Расчет!R1479='ФОРМУЛЫ!'!$E$3,(J1465-J1465/1.18),IF(Расчет!R1479='ФОРМУЛЫ!'!$E$4,0,IF(Расчет!R1479='ФОРМУЛЫ!'!$E$5,(J1465-J1465/1.1),X))))*Расчет!E1479,2)</f>
        <v>0</v>
      </c>
      <c r="V1465" s="3">
        <f>ROUND((J1465-J1465/1.18)*Расчет!E1479,2)</f>
        <v>0</v>
      </c>
      <c r="W1465" s="3">
        <f>ROUND(A1465*Расчет!E1479*0.21/365,2)</f>
        <v>0</v>
      </c>
      <c r="X1465" s="3">
        <f t="shared" si="179"/>
        <v>0</v>
      </c>
      <c r="Y1465" s="3">
        <f>IF(($Q$2-Расчет!X1479)&gt;0,($Q$2-Расчет!X1479),0)</f>
        <v>0</v>
      </c>
      <c r="Z1465" s="3">
        <f t="shared" si="180"/>
        <v>0</v>
      </c>
      <c r="AA1465" s="3">
        <f>IF(IF(Y1465&gt;0,$Q$3-$Q$2,$Q$3-Расчет!X1479)&gt;0,IF(Y1465&gt;0,$Q$3-$Q$2,$Q$3-Расчет!X1479),0)</f>
        <v>0</v>
      </c>
      <c r="AB1465" s="3">
        <f t="shared" si="181"/>
        <v>0</v>
      </c>
      <c r="AC1465" s="3">
        <f>IF(IF(AA1465&gt;0,$Q$4-$Q$3,$Q$4-Расчет!X1479)&gt;0,IF(AA1465&gt;0,$Q$4-$Q$3,$Q$4-Расчет!X1479),0)</f>
        <v>0</v>
      </c>
      <c r="AD1465" s="3">
        <f t="shared" si="182"/>
        <v>0</v>
      </c>
      <c r="AE1465" s="3">
        <f>IF(IF(AC1465&gt;0,$Q$5-$Q$4,$Q$5-Расчет!X1479)&gt;0,IF(AC1465&gt;0,$Q$5-$Q$4,$Q$5-Расчет!X1479),0)</f>
        <v>0</v>
      </c>
      <c r="AF1465" s="3">
        <f t="shared" si="183"/>
        <v>0</v>
      </c>
      <c r="AG1465" s="3">
        <f>IF(IF(AE1465&gt;0,$Q$6-$Q$5,$Q$6-Расчет!X1479)&gt;0,IF(AE1465&gt;0,$Q$6-$Q$5,$Q$6-Расчет!X1479),0)</f>
        <v>0</v>
      </c>
      <c r="AH1465" s="3">
        <f t="shared" si="184"/>
        <v>0</v>
      </c>
    </row>
    <row r="1466" spans="1:34" x14ac:dyDescent="0.25">
      <c r="A1466" s="3">
        <f>IF(Расчет!H1480='ФОРМУЛЫ!'!$B$4,Расчет!G1480*Расчет!$N$28,IF(Расчет!H1480='ФОРМУЛЫ!'!$B$5,Расчет!G1480,IF(Расчет!H1480='ФОРМУЛЫ!'!$B$6,Расчет!G1480*Расчет!$O$28,0)))</f>
        <v>0</v>
      </c>
      <c r="B1466" s="3">
        <f>A1466*Расчет!E1480</f>
        <v>0</v>
      </c>
      <c r="C1466" s="3">
        <f>IF(Расчет!J1480='ФОРМУЛЫ!'!$B$3,Расчет!G1480*Расчет!I1480/100,IF(Расчет!J1480='ФОРМУЛЫ!'!$B$4,Расчет!I1480*Расчет!$N$28,IF(Расчет!J1480='ФОРМУЛЫ!'!$B$5,Расчет!I1480,IF(Расчет!J1480='ФОРМУЛЫ!'!$B$6,Расчет!I1480*Расчет!$O$28,0))))</f>
        <v>0</v>
      </c>
      <c r="D1466" s="3">
        <f>C1466*Расчет!E1480</f>
        <v>0</v>
      </c>
      <c r="E1466" s="3">
        <f t="shared" si="177"/>
        <v>0</v>
      </c>
      <c r="F1466" s="3">
        <f>E1466*Расчет!E1480</f>
        <v>0</v>
      </c>
      <c r="G1466" s="3">
        <f>IF(Расчет!M1480="",'ФОРМУЛЫ!'!E1466*(100+Расчет!$M$28)/100,'ФОРМУЛЫ!'!E1466*(100+Расчет!M1480)/100)</f>
        <v>0</v>
      </c>
      <c r="H1466" s="7">
        <f>IF(Расчет!M1480="",ROUND(Расчет!K1480*(1+Расчет!$M$28/100),0),ROUND(Расчет!K1480*(1+Расчет!M1480/100),0))</f>
        <v>0</v>
      </c>
      <c r="I1466" s="7">
        <f>IF(Расчет!M1480="",(Расчет!$M$28+100)/100,(Расчет!M1480+100)/100)</f>
        <v>1.2</v>
      </c>
      <c r="J1466" s="5">
        <f>IF(Расчет!P1480="",IF($O$16=0,'ФОРМУЛЫ!'!H1466,ROUND(Расчет!K1480*'ФОРМУЛЫ!'!I1466+L1466,0)),Расчет!P1480)</f>
        <v>0</v>
      </c>
      <c r="K1466" s="5">
        <f>J1466*Расчет!E1480</f>
        <v>0</v>
      </c>
      <c r="L1466" s="3">
        <f>IF($O$16=0,0,$M$16*(Расчет!K1480/$O$16))</f>
        <v>0</v>
      </c>
      <c r="O1466" s="3">
        <f>IF(Расчет!P1480=0,Расчет!L1480,0)</f>
        <v>0</v>
      </c>
      <c r="P1466" s="12">
        <f t="shared" si="178"/>
        <v>0</v>
      </c>
      <c r="Q1466" s="3">
        <f>IF(Расчет!H1480='ФОРМУЛЫ!'!$B$5,'ФОРМУЛЫ!'!A1466,0)</f>
        <v>0</v>
      </c>
      <c r="R1466" s="3">
        <f>IF(Расчет!H1480='ФОРМУЛЫ!'!$B$4,'ФОРМУЛЫ!'!A1466,0)</f>
        <v>0</v>
      </c>
      <c r="S1466" s="3">
        <f>IF(Расчет!H1480='ФОРМУЛЫ!'!$B$6,'ФОРМУЛЫ!'!A1466,0)</f>
        <v>0</v>
      </c>
      <c r="T1466" s="5">
        <f>ROUND((IF(Расчет!R1480='ФОРМУЛЫ!'!$E$3,(A1466-A1466/1.18),IF(Расчет!R1480='ФОРМУЛЫ!'!$E$4,0,IF(Расчет!R1480='ФОРМУЛЫ!'!$E$5,(A1466-A1466/1.1),X))))*Расчет!E1480,2)</f>
        <v>0</v>
      </c>
      <c r="U1466" s="3">
        <f>ROUND((IF(Расчет!R1480='ФОРМУЛЫ!'!$E$3,(J1466-J1466/1.18),IF(Расчет!R1480='ФОРМУЛЫ!'!$E$4,0,IF(Расчет!R1480='ФОРМУЛЫ!'!$E$5,(J1466-J1466/1.1),X))))*Расчет!E1480,2)</f>
        <v>0</v>
      </c>
      <c r="V1466" s="3">
        <f>ROUND((J1466-J1466/1.18)*Расчет!E1480,2)</f>
        <v>0</v>
      </c>
      <c r="W1466" s="3">
        <f>ROUND(A1466*Расчет!E1480*0.21/365,2)</f>
        <v>0</v>
      </c>
      <c r="X1466" s="3">
        <f t="shared" si="179"/>
        <v>0</v>
      </c>
      <c r="Y1466" s="3">
        <f>IF(($Q$2-Расчет!X1480)&gt;0,($Q$2-Расчет!X1480),0)</f>
        <v>0</v>
      </c>
      <c r="Z1466" s="3">
        <f t="shared" si="180"/>
        <v>0</v>
      </c>
      <c r="AA1466" s="3">
        <f>IF(IF(Y1466&gt;0,$Q$3-$Q$2,$Q$3-Расчет!X1480)&gt;0,IF(Y1466&gt;0,$Q$3-$Q$2,$Q$3-Расчет!X1480),0)</f>
        <v>0</v>
      </c>
      <c r="AB1466" s="3">
        <f t="shared" si="181"/>
        <v>0</v>
      </c>
      <c r="AC1466" s="3">
        <f>IF(IF(AA1466&gt;0,$Q$4-$Q$3,$Q$4-Расчет!X1480)&gt;0,IF(AA1466&gt;0,$Q$4-$Q$3,$Q$4-Расчет!X1480),0)</f>
        <v>0</v>
      </c>
      <c r="AD1466" s="3">
        <f t="shared" si="182"/>
        <v>0</v>
      </c>
      <c r="AE1466" s="3">
        <f>IF(IF(AC1466&gt;0,$Q$5-$Q$4,$Q$5-Расчет!X1480)&gt;0,IF(AC1466&gt;0,$Q$5-$Q$4,$Q$5-Расчет!X1480),0)</f>
        <v>0</v>
      </c>
      <c r="AF1466" s="3">
        <f t="shared" si="183"/>
        <v>0</v>
      </c>
      <c r="AG1466" s="3">
        <f>IF(IF(AE1466&gt;0,$Q$6-$Q$5,$Q$6-Расчет!X1480)&gt;0,IF(AE1466&gt;0,$Q$6-$Q$5,$Q$6-Расчет!X1480),0)</f>
        <v>0</v>
      </c>
      <c r="AH1466" s="3">
        <f t="shared" si="184"/>
        <v>0</v>
      </c>
    </row>
    <row r="1467" spans="1:34" x14ac:dyDescent="0.25">
      <c r="A1467" s="3">
        <f>IF(Расчет!H1481='ФОРМУЛЫ!'!$B$4,Расчет!G1481*Расчет!$N$28,IF(Расчет!H1481='ФОРМУЛЫ!'!$B$5,Расчет!G1481,IF(Расчет!H1481='ФОРМУЛЫ!'!$B$6,Расчет!G1481*Расчет!$O$28,0)))</f>
        <v>0</v>
      </c>
      <c r="B1467" s="3">
        <f>A1467*Расчет!E1481</f>
        <v>0</v>
      </c>
      <c r="C1467" s="3">
        <f>IF(Расчет!J1481='ФОРМУЛЫ!'!$B$3,Расчет!G1481*Расчет!I1481/100,IF(Расчет!J1481='ФОРМУЛЫ!'!$B$4,Расчет!I1481*Расчет!$N$28,IF(Расчет!J1481='ФОРМУЛЫ!'!$B$5,Расчет!I1481,IF(Расчет!J1481='ФОРМУЛЫ!'!$B$6,Расчет!I1481*Расчет!$O$28,0))))</f>
        <v>0</v>
      </c>
      <c r="D1467" s="3">
        <f>C1467*Расчет!E1481</f>
        <v>0</v>
      </c>
      <c r="E1467" s="3">
        <f t="shared" si="177"/>
        <v>0</v>
      </c>
      <c r="F1467" s="3">
        <f>E1467*Расчет!E1481</f>
        <v>0</v>
      </c>
      <c r="G1467" s="3">
        <f>IF(Расчет!M1481="",'ФОРМУЛЫ!'!E1467*(100+Расчет!$M$28)/100,'ФОРМУЛЫ!'!E1467*(100+Расчет!M1481)/100)</f>
        <v>0</v>
      </c>
      <c r="H1467" s="7">
        <f>IF(Расчет!M1481="",ROUND(Расчет!K1481*(1+Расчет!$M$28/100),0),ROUND(Расчет!K1481*(1+Расчет!M1481/100),0))</f>
        <v>0</v>
      </c>
      <c r="I1467" s="7">
        <f>IF(Расчет!M1481="",(Расчет!$M$28+100)/100,(Расчет!M1481+100)/100)</f>
        <v>1.2</v>
      </c>
      <c r="J1467" s="5">
        <f>IF(Расчет!P1481="",IF($O$16=0,'ФОРМУЛЫ!'!H1467,ROUND(Расчет!K1481*'ФОРМУЛЫ!'!I1467+L1467,0)),Расчет!P1481)</f>
        <v>0</v>
      </c>
      <c r="K1467" s="5">
        <f>J1467*Расчет!E1481</f>
        <v>0</v>
      </c>
      <c r="L1467" s="3">
        <f>IF($O$16=0,0,$M$16*(Расчет!K1481/$O$16))</f>
        <v>0</v>
      </c>
      <c r="O1467" s="3">
        <f>IF(Расчет!P1481=0,Расчет!L1481,0)</f>
        <v>0</v>
      </c>
      <c r="P1467" s="12">
        <f t="shared" si="178"/>
        <v>0</v>
      </c>
      <c r="Q1467" s="3">
        <f>IF(Расчет!H1481='ФОРМУЛЫ!'!$B$5,'ФОРМУЛЫ!'!A1467,0)</f>
        <v>0</v>
      </c>
      <c r="R1467" s="3">
        <f>IF(Расчет!H1481='ФОРМУЛЫ!'!$B$4,'ФОРМУЛЫ!'!A1467,0)</f>
        <v>0</v>
      </c>
      <c r="S1467" s="3">
        <f>IF(Расчет!H1481='ФОРМУЛЫ!'!$B$6,'ФОРМУЛЫ!'!A1467,0)</f>
        <v>0</v>
      </c>
      <c r="T1467" s="5">
        <f>ROUND((IF(Расчет!R1481='ФОРМУЛЫ!'!$E$3,(A1467-A1467/1.18),IF(Расчет!R1481='ФОРМУЛЫ!'!$E$4,0,IF(Расчет!R1481='ФОРМУЛЫ!'!$E$5,(A1467-A1467/1.1),X))))*Расчет!E1481,2)</f>
        <v>0</v>
      </c>
      <c r="U1467" s="3">
        <f>ROUND((IF(Расчет!R1481='ФОРМУЛЫ!'!$E$3,(J1467-J1467/1.18),IF(Расчет!R1481='ФОРМУЛЫ!'!$E$4,0,IF(Расчет!R1481='ФОРМУЛЫ!'!$E$5,(J1467-J1467/1.1),X))))*Расчет!E1481,2)</f>
        <v>0</v>
      </c>
      <c r="V1467" s="3">
        <f>ROUND((J1467-J1467/1.18)*Расчет!E1481,2)</f>
        <v>0</v>
      </c>
      <c r="W1467" s="3">
        <f>ROUND(A1467*Расчет!E1481*0.21/365,2)</f>
        <v>0</v>
      </c>
      <c r="X1467" s="3">
        <f t="shared" si="179"/>
        <v>0</v>
      </c>
      <c r="Y1467" s="3">
        <f>IF(($Q$2-Расчет!X1481)&gt;0,($Q$2-Расчет!X1481),0)</f>
        <v>0</v>
      </c>
      <c r="Z1467" s="3">
        <f t="shared" si="180"/>
        <v>0</v>
      </c>
      <c r="AA1467" s="3">
        <f>IF(IF(Y1467&gt;0,$Q$3-$Q$2,$Q$3-Расчет!X1481)&gt;0,IF(Y1467&gt;0,$Q$3-$Q$2,$Q$3-Расчет!X1481),0)</f>
        <v>0</v>
      </c>
      <c r="AB1467" s="3">
        <f t="shared" si="181"/>
        <v>0</v>
      </c>
      <c r="AC1467" s="3">
        <f>IF(IF(AA1467&gt;0,$Q$4-$Q$3,$Q$4-Расчет!X1481)&gt;0,IF(AA1467&gt;0,$Q$4-$Q$3,$Q$4-Расчет!X1481),0)</f>
        <v>0</v>
      </c>
      <c r="AD1467" s="3">
        <f t="shared" si="182"/>
        <v>0</v>
      </c>
      <c r="AE1467" s="3">
        <f>IF(IF(AC1467&gt;0,$Q$5-$Q$4,$Q$5-Расчет!X1481)&gt;0,IF(AC1467&gt;0,$Q$5-$Q$4,$Q$5-Расчет!X1481),0)</f>
        <v>0</v>
      </c>
      <c r="AF1467" s="3">
        <f t="shared" si="183"/>
        <v>0</v>
      </c>
      <c r="AG1467" s="3">
        <f>IF(IF(AE1467&gt;0,$Q$6-$Q$5,$Q$6-Расчет!X1481)&gt;0,IF(AE1467&gt;0,$Q$6-$Q$5,$Q$6-Расчет!X1481),0)</f>
        <v>0</v>
      </c>
      <c r="AH1467" s="3">
        <f t="shared" si="184"/>
        <v>0</v>
      </c>
    </row>
    <row r="1468" spans="1:34" x14ac:dyDescent="0.25">
      <c r="A1468" s="3">
        <f>IF(Расчет!H1482='ФОРМУЛЫ!'!$B$4,Расчет!G1482*Расчет!$N$28,IF(Расчет!H1482='ФОРМУЛЫ!'!$B$5,Расчет!G1482,IF(Расчет!H1482='ФОРМУЛЫ!'!$B$6,Расчет!G1482*Расчет!$O$28,0)))</f>
        <v>0</v>
      </c>
      <c r="B1468" s="3">
        <f>A1468*Расчет!E1482</f>
        <v>0</v>
      </c>
      <c r="C1468" s="3">
        <f>IF(Расчет!J1482='ФОРМУЛЫ!'!$B$3,Расчет!G1482*Расчет!I1482/100,IF(Расчет!J1482='ФОРМУЛЫ!'!$B$4,Расчет!I1482*Расчет!$N$28,IF(Расчет!J1482='ФОРМУЛЫ!'!$B$5,Расчет!I1482,IF(Расчет!J1482='ФОРМУЛЫ!'!$B$6,Расчет!I1482*Расчет!$O$28,0))))</f>
        <v>0</v>
      </c>
      <c r="D1468" s="3">
        <f>C1468*Расчет!E1482</f>
        <v>0</v>
      </c>
      <c r="E1468" s="3">
        <f t="shared" si="177"/>
        <v>0</v>
      </c>
      <c r="F1468" s="3">
        <f>E1468*Расчет!E1482</f>
        <v>0</v>
      </c>
      <c r="G1468" s="3">
        <f>IF(Расчет!M1482="",'ФОРМУЛЫ!'!E1468*(100+Расчет!$M$28)/100,'ФОРМУЛЫ!'!E1468*(100+Расчет!M1482)/100)</f>
        <v>0</v>
      </c>
      <c r="H1468" s="7">
        <f>IF(Расчет!M1482="",ROUND(Расчет!K1482*(1+Расчет!$M$28/100),0),ROUND(Расчет!K1482*(1+Расчет!M1482/100),0))</f>
        <v>0</v>
      </c>
      <c r="I1468" s="7">
        <f>IF(Расчет!M1482="",(Расчет!$M$28+100)/100,(Расчет!M1482+100)/100)</f>
        <v>1.2</v>
      </c>
      <c r="J1468" s="5">
        <f>IF(Расчет!P1482="",IF($O$16=0,'ФОРМУЛЫ!'!H1468,ROUND(Расчет!K1482*'ФОРМУЛЫ!'!I1468+L1468,0)),Расчет!P1482)</f>
        <v>0</v>
      </c>
      <c r="K1468" s="5">
        <f>J1468*Расчет!E1482</f>
        <v>0</v>
      </c>
      <c r="L1468" s="3">
        <f>IF($O$16=0,0,$M$16*(Расчет!K1482/$O$16))</f>
        <v>0</v>
      </c>
      <c r="O1468" s="3">
        <f>IF(Расчет!P1482=0,Расчет!L1482,0)</f>
        <v>0</v>
      </c>
      <c r="P1468" s="12">
        <f t="shared" si="178"/>
        <v>0</v>
      </c>
      <c r="Q1468" s="3">
        <f>IF(Расчет!H1482='ФОРМУЛЫ!'!$B$5,'ФОРМУЛЫ!'!A1468,0)</f>
        <v>0</v>
      </c>
      <c r="R1468" s="3">
        <f>IF(Расчет!H1482='ФОРМУЛЫ!'!$B$4,'ФОРМУЛЫ!'!A1468,0)</f>
        <v>0</v>
      </c>
      <c r="S1468" s="3">
        <f>IF(Расчет!H1482='ФОРМУЛЫ!'!$B$6,'ФОРМУЛЫ!'!A1468,0)</f>
        <v>0</v>
      </c>
      <c r="T1468" s="5">
        <f>ROUND((IF(Расчет!R1482='ФОРМУЛЫ!'!$E$3,(A1468-A1468/1.18),IF(Расчет!R1482='ФОРМУЛЫ!'!$E$4,0,IF(Расчет!R1482='ФОРМУЛЫ!'!$E$5,(A1468-A1468/1.1),X))))*Расчет!E1482,2)</f>
        <v>0</v>
      </c>
      <c r="U1468" s="3">
        <f>ROUND((IF(Расчет!R1482='ФОРМУЛЫ!'!$E$3,(J1468-J1468/1.18),IF(Расчет!R1482='ФОРМУЛЫ!'!$E$4,0,IF(Расчет!R1482='ФОРМУЛЫ!'!$E$5,(J1468-J1468/1.1),X))))*Расчет!E1482,2)</f>
        <v>0</v>
      </c>
      <c r="V1468" s="3">
        <f>ROUND((J1468-J1468/1.18)*Расчет!E1482,2)</f>
        <v>0</v>
      </c>
      <c r="W1468" s="3">
        <f>ROUND(A1468*Расчет!E1482*0.21/365,2)</f>
        <v>0</v>
      </c>
      <c r="X1468" s="3">
        <f t="shared" si="179"/>
        <v>0</v>
      </c>
      <c r="Y1468" s="3">
        <f>IF(($Q$2-Расчет!X1482)&gt;0,($Q$2-Расчет!X1482),0)</f>
        <v>0</v>
      </c>
      <c r="Z1468" s="3">
        <f t="shared" si="180"/>
        <v>0</v>
      </c>
      <c r="AA1468" s="3">
        <f>IF(IF(Y1468&gt;0,$Q$3-$Q$2,$Q$3-Расчет!X1482)&gt;0,IF(Y1468&gt;0,$Q$3-$Q$2,$Q$3-Расчет!X1482),0)</f>
        <v>0</v>
      </c>
      <c r="AB1468" s="3">
        <f t="shared" si="181"/>
        <v>0</v>
      </c>
      <c r="AC1468" s="3">
        <f>IF(IF(AA1468&gt;0,$Q$4-$Q$3,$Q$4-Расчет!X1482)&gt;0,IF(AA1468&gt;0,$Q$4-$Q$3,$Q$4-Расчет!X1482),0)</f>
        <v>0</v>
      </c>
      <c r="AD1468" s="3">
        <f t="shared" si="182"/>
        <v>0</v>
      </c>
      <c r="AE1468" s="3">
        <f>IF(IF(AC1468&gt;0,$Q$5-$Q$4,$Q$5-Расчет!X1482)&gt;0,IF(AC1468&gt;0,$Q$5-$Q$4,$Q$5-Расчет!X1482),0)</f>
        <v>0</v>
      </c>
      <c r="AF1468" s="3">
        <f t="shared" si="183"/>
        <v>0</v>
      </c>
      <c r="AG1468" s="3">
        <f>IF(IF(AE1468&gt;0,$Q$6-$Q$5,$Q$6-Расчет!X1482)&gt;0,IF(AE1468&gt;0,$Q$6-$Q$5,$Q$6-Расчет!X1482),0)</f>
        <v>0</v>
      </c>
      <c r="AH1468" s="3">
        <f t="shared" si="184"/>
        <v>0</v>
      </c>
    </row>
    <row r="1469" spans="1:34" x14ac:dyDescent="0.25">
      <c r="A1469" s="3">
        <f>IF(Расчет!H1483='ФОРМУЛЫ!'!$B$4,Расчет!G1483*Расчет!$N$28,IF(Расчет!H1483='ФОРМУЛЫ!'!$B$5,Расчет!G1483,IF(Расчет!H1483='ФОРМУЛЫ!'!$B$6,Расчет!G1483*Расчет!$O$28,0)))</f>
        <v>0</v>
      </c>
      <c r="B1469" s="3">
        <f>A1469*Расчет!E1483</f>
        <v>0</v>
      </c>
      <c r="C1469" s="3">
        <f>IF(Расчет!J1483='ФОРМУЛЫ!'!$B$3,Расчет!G1483*Расчет!I1483/100,IF(Расчет!J1483='ФОРМУЛЫ!'!$B$4,Расчет!I1483*Расчет!$N$28,IF(Расчет!J1483='ФОРМУЛЫ!'!$B$5,Расчет!I1483,IF(Расчет!J1483='ФОРМУЛЫ!'!$B$6,Расчет!I1483*Расчет!$O$28,0))))</f>
        <v>0</v>
      </c>
      <c r="D1469" s="3">
        <f>C1469*Расчет!E1483</f>
        <v>0</v>
      </c>
      <c r="E1469" s="3">
        <f t="shared" si="177"/>
        <v>0</v>
      </c>
      <c r="F1469" s="3">
        <f>E1469*Расчет!E1483</f>
        <v>0</v>
      </c>
      <c r="G1469" s="3">
        <f>IF(Расчет!M1483="",'ФОРМУЛЫ!'!E1469*(100+Расчет!$M$28)/100,'ФОРМУЛЫ!'!E1469*(100+Расчет!M1483)/100)</f>
        <v>0</v>
      </c>
      <c r="H1469" s="7">
        <f>IF(Расчет!M1483="",ROUND(Расчет!K1483*(1+Расчет!$M$28/100),0),ROUND(Расчет!K1483*(1+Расчет!M1483/100),0))</f>
        <v>0</v>
      </c>
      <c r="I1469" s="7">
        <f>IF(Расчет!M1483="",(Расчет!$M$28+100)/100,(Расчет!M1483+100)/100)</f>
        <v>1.2</v>
      </c>
      <c r="J1469" s="5">
        <f>IF(Расчет!P1483="",IF($O$16=0,'ФОРМУЛЫ!'!H1469,ROUND(Расчет!K1483*'ФОРМУЛЫ!'!I1469+L1469,0)),Расчет!P1483)</f>
        <v>0</v>
      </c>
      <c r="K1469" s="5">
        <f>J1469*Расчет!E1483</f>
        <v>0</v>
      </c>
      <c r="L1469" s="3">
        <f>IF($O$16=0,0,$M$16*(Расчет!K1483/$O$16))</f>
        <v>0</v>
      </c>
      <c r="O1469" s="3">
        <f>IF(Расчет!P1483=0,Расчет!L1483,0)</f>
        <v>0</v>
      </c>
      <c r="P1469" s="12">
        <f t="shared" si="178"/>
        <v>0</v>
      </c>
      <c r="Q1469" s="3">
        <f>IF(Расчет!H1483='ФОРМУЛЫ!'!$B$5,'ФОРМУЛЫ!'!A1469,0)</f>
        <v>0</v>
      </c>
      <c r="R1469" s="3">
        <f>IF(Расчет!H1483='ФОРМУЛЫ!'!$B$4,'ФОРМУЛЫ!'!A1469,0)</f>
        <v>0</v>
      </c>
      <c r="S1469" s="3">
        <f>IF(Расчет!H1483='ФОРМУЛЫ!'!$B$6,'ФОРМУЛЫ!'!A1469,0)</f>
        <v>0</v>
      </c>
      <c r="T1469" s="5">
        <f>ROUND((IF(Расчет!R1483='ФОРМУЛЫ!'!$E$3,(A1469-A1469/1.18),IF(Расчет!R1483='ФОРМУЛЫ!'!$E$4,0,IF(Расчет!R1483='ФОРМУЛЫ!'!$E$5,(A1469-A1469/1.1),X))))*Расчет!E1483,2)</f>
        <v>0</v>
      </c>
      <c r="U1469" s="3">
        <f>ROUND((IF(Расчет!R1483='ФОРМУЛЫ!'!$E$3,(J1469-J1469/1.18),IF(Расчет!R1483='ФОРМУЛЫ!'!$E$4,0,IF(Расчет!R1483='ФОРМУЛЫ!'!$E$5,(J1469-J1469/1.1),X))))*Расчет!E1483,2)</f>
        <v>0</v>
      </c>
      <c r="V1469" s="3">
        <f>ROUND((J1469-J1469/1.18)*Расчет!E1483,2)</f>
        <v>0</v>
      </c>
      <c r="W1469" s="3">
        <f>ROUND(A1469*Расчет!E1483*0.21/365,2)</f>
        <v>0</v>
      </c>
      <c r="X1469" s="3">
        <f t="shared" si="179"/>
        <v>0</v>
      </c>
      <c r="Y1469" s="3">
        <f>IF(($Q$2-Расчет!X1483)&gt;0,($Q$2-Расчет!X1483),0)</f>
        <v>0</v>
      </c>
      <c r="Z1469" s="3">
        <f t="shared" si="180"/>
        <v>0</v>
      </c>
      <c r="AA1469" s="3">
        <f>IF(IF(Y1469&gt;0,$Q$3-$Q$2,$Q$3-Расчет!X1483)&gt;0,IF(Y1469&gt;0,$Q$3-$Q$2,$Q$3-Расчет!X1483),0)</f>
        <v>0</v>
      </c>
      <c r="AB1469" s="3">
        <f t="shared" si="181"/>
        <v>0</v>
      </c>
      <c r="AC1469" s="3">
        <f>IF(IF(AA1469&gt;0,$Q$4-$Q$3,$Q$4-Расчет!X1483)&gt;0,IF(AA1469&gt;0,$Q$4-$Q$3,$Q$4-Расчет!X1483),0)</f>
        <v>0</v>
      </c>
      <c r="AD1469" s="3">
        <f t="shared" si="182"/>
        <v>0</v>
      </c>
      <c r="AE1469" s="3">
        <f>IF(IF(AC1469&gt;0,$Q$5-$Q$4,$Q$5-Расчет!X1483)&gt;0,IF(AC1469&gt;0,$Q$5-$Q$4,$Q$5-Расчет!X1483),0)</f>
        <v>0</v>
      </c>
      <c r="AF1469" s="3">
        <f t="shared" si="183"/>
        <v>0</v>
      </c>
      <c r="AG1469" s="3">
        <f>IF(IF(AE1469&gt;0,$Q$6-$Q$5,$Q$6-Расчет!X1483)&gt;0,IF(AE1469&gt;0,$Q$6-$Q$5,$Q$6-Расчет!X1483),0)</f>
        <v>0</v>
      </c>
      <c r="AH1469" s="3">
        <f t="shared" si="184"/>
        <v>0</v>
      </c>
    </row>
    <row r="1470" spans="1:34" x14ac:dyDescent="0.25">
      <c r="A1470" s="3">
        <f>IF(Расчет!H1484='ФОРМУЛЫ!'!$B$4,Расчет!G1484*Расчет!$N$28,IF(Расчет!H1484='ФОРМУЛЫ!'!$B$5,Расчет!G1484,IF(Расчет!H1484='ФОРМУЛЫ!'!$B$6,Расчет!G1484*Расчет!$O$28,0)))</f>
        <v>0</v>
      </c>
      <c r="B1470" s="3">
        <f>A1470*Расчет!E1484</f>
        <v>0</v>
      </c>
      <c r="C1470" s="3">
        <f>IF(Расчет!J1484='ФОРМУЛЫ!'!$B$3,Расчет!G1484*Расчет!I1484/100,IF(Расчет!J1484='ФОРМУЛЫ!'!$B$4,Расчет!I1484*Расчет!$N$28,IF(Расчет!J1484='ФОРМУЛЫ!'!$B$5,Расчет!I1484,IF(Расчет!J1484='ФОРМУЛЫ!'!$B$6,Расчет!I1484*Расчет!$O$28,0))))</f>
        <v>0</v>
      </c>
      <c r="D1470" s="3">
        <f>C1470*Расчет!E1484</f>
        <v>0</v>
      </c>
      <c r="E1470" s="3">
        <f t="shared" si="177"/>
        <v>0</v>
      </c>
      <c r="F1470" s="3">
        <f>E1470*Расчет!E1484</f>
        <v>0</v>
      </c>
      <c r="G1470" s="3">
        <f>IF(Расчет!M1484="",'ФОРМУЛЫ!'!E1470*(100+Расчет!$M$28)/100,'ФОРМУЛЫ!'!E1470*(100+Расчет!M1484)/100)</f>
        <v>0</v>
      </c>
      <c r="H1470" s="7">
        <f>IF(Расчет!M1484="",ROUND(Расчет!K1484*(1+Расчет!$M$28/100),0),ROUND(Расчет!K1484*(1+Расчет!M1484/100),0))</f>
        <v>0</v>
      </c>
      <c r="I1470" s="7">
        <f>IF(Расчет!M1484="",(Расчет!$M$28+100)/100,(Расчет!M1484+100)/100)</f>
        <v>1.2</v>
      </c>
      <c r="J1470" s="5">
        <f>IF(Расчет!P1484="",IF($O$16=0,'ФОРМУЛЫ!'!H1470,ROUND(Расчет!K1484*'ФОРМУЛЫ!'!I1470+L1470,0)),Расчет!P1484)</f>
        <v>0</v>
      </c>
      <c r="K1470" s="5">
        <f>J1470*Расчет!E1484</f>
        <v>0</v>
      </c>
      <c r="L1470" s="3">
        <f>IF($O$16=0,0,$M$16*(Расчет!K1484/$O$16))</f>
        <v>0</v>
      </c>
      <c r="O1470" s="3">
        <f>IF(Расчет!P1484=0,Расчет!L1484,0)</f>
        <v>0</v>
      </c>
      <c r="P1470" s="12">
        <f t="shared" si="178"/>
        <v>0</v>
      </c>
      <c r="Q1470" s="3">
        <f>IF(Расчет!H1484='ФОРМУЛЫ!'!$B$5,'ФОРМУЛЫ!'!A1470,0)</f>
        <v>0</v>
      </c>
      <c r="R1470" s="3">
        <f>IF(Расчет!H1484='ФОРМУЛЫ!'!$B$4,'ФОРМУЛЫ!'!A1470,0)</f>
        <v>0</v>
      </c>
      <c r="S1470" s="3">
        <f>IF(Расчет!H1484='ФОРМУЛЫ!'!$B$6,'ФОРМУЛЫ!'!A1470,0)</f>
        <v>0</v>
      </c>
      <c r="T1470" s="5">
        <f>ROUND((IF(Расчет!R1484='ФОРМУЛЫ!'!$E$3,(A1470-A1470/1.18),IF(Расчет!R1484='ФОРМУЛЫ!'!$E$4,0,IF(Расчет!R1484='ФОРМУЛЫ!'!$E$5,(A1470-A1470/1.1),X))))*Расчет!E1484,2)</f>
        <v>0</v>
      </c>
      <c r="U1470" s="3">
        <f>ROUND((IF(Расчет!R1484='ФОРМУЛЫ!'!$E$3,(J1470-J1470/1.18),IF(Расчет!R1484='ФОРМУЛЫ!'!$E$4,0,IF(Расчет!R1484='ФОРМУЛЫ!'!$E$5,(J1470-J1470/1.1),X))))*Расчет!E1484,2)</f>
        <v>0</v>
      </c>
      <c r="V1470" s="3">
        <f>ROUND((J1470-J1470/1.18)*Расчет!E1484,2)</f>
        <v>0</v>
      </c>
      <c r="W1470" s="3">
        <f>ROUND(A1470*Расчет!E1484*0.21/365,2)</f>
        <v>0</v>
      </c>
      <c r="X1470" s="3">
        <f t="shared" si="179"/>
        <v>0</v>
      </c>
      <c r="Y1470" s="3">
        <f>IF(($Q$2-Расчет!X1484)&gt;0,($Q$2-Расчет!X1484),0)</f>
        <v>0</v>
      </c>
      <c r="Z1470" s="3">
        <f t="shared" si="180"/>
        <v>0</v>
      </c>
      <c r="AA1470" s="3">
        <f>IF(IF(Y1470&gt;0,$Q$3-$Q$2,$Q$3-Расчет!X1484)&gt;0,IF(Y1470&gt;0,$Q$3-$Q$2,$Q$3-Расчет!X1484),0)</f>
        <v>0</v>
      </c>
      <c r="AB1470" s="3">
        <f t="shared" si="181"/>
        <v>0</v>
      </c>
      <c r="AC1470" s="3">
        <f>IF(IF(AA1470&gt;0,$Q$4-$Q$3,$Q$4-Расчет!X1484)&gt;0,IF(AA1470&gt;0,$Q$4-$Q$3,$Q$4-Расчет!X1484),0)</f>
        <v>0</v>
      </c>
      <c r="AD1470" s="3">
        <f t="shared" si="182"/>
        <v>0</v>
      </c>
      <c r="AE1470" s="3">
        <f>IF(IF(AC1470&gt;0,$Q$5-$Q$4,$Q$5-Расчет!X1484)&gt;0,IF(AC1470&gt;0,$Q$5-$Q$4,$Q$5-Расчет!X1484),0)</f>
        <v>0</v>
      </c>
      <c r="AF1470" s="3">
        <f t="shared" si="183"/>
        <v>0</v>
      </c>
      <c r="AG1470" s="3">
        <f>IF(IF(AE1470&gt;0,$Q$6-$Q$5,$Q$6-Расчет!X1484)&gt;0,IF(AE1470&gt;0,$Q$6-$Q$5,$Q$6-Расчет!X1484),0)</f>
        <v>0</v>
      </c>
      <c r="AH1470" s="3">
        <f t="shared" si="184"/>
        <v>0</v>
      </c>
    </row>
    <row r="1471" spans="1:34" x14ac:dyDescent="0.25">
      <c r="A1471" s="3">
        <f>IF(Расчет!H1485='ФОРМУЛЫ!'!$B$4,Расчет!G1485*Расчет!$N$28,IF(Расчет!H1485='ФОРМУЛЫ!'!$B$5,Расчет!G1485,IF(Расчет!H1485='ФОРМУЛЫ!'!$B$6,Расчет!G1485*Расчет!$O$28,0)))</f>
        <v>0</v>
      </c>
      <c r="B1471" s="3">
        <f>A1471*Расчет!E1485</f>
        <v>0</v>
      </c>
      <c r="C1471" s="3">
        <f>IF(Расчет!J1485='ФОРМУЛЫ!'!$B$3,Расчет!G1485*Расчет!I1485/100,IF(Расчет!J1485='ФОРМУЛЫ!'!$B$4,Расчет!I1485*Расчет!$N$28,IF(Расчет!J1485='ФОРМУЛЫ!'!$B$5,Расчет!I1485,IF(Расчет!J1485='ФОРМУЛЫ!'!$B$6,Расчет!I1485*Расчет!$O$28,0))))</f>
        <v>0</v>
      </c>
      <c r="D1471" s="3">
        <f>C1471*Расчет!E1485</f>
        <v>0</v>
      </c>
      <c r="E1471" s="3">
        <f t="shared" si="177"/>
        <v>0</v>
      </c>
      <c r="F1471" s="3">
        <f>E1471*Расчет!E1485</f>
        <v>0</v>
      </c>
      <c r="G1471" s="3">
        <f>IF(Расчет!M1485="",'ФОРМУЛЫ!'!E1471*(100+Расчет!$M$28)/100,'ФОРМУЛЫ!'!E1471*(100+Расчет!M1485)/100)</f>
        <v>0</v>
      </c>
      <c r="H1471" s="7">
        <f>IF(Расчет!M1485="",ROUND(Расчет!K1485*(1+Расчет!$M$28/100),0),ROUND(Расчет!K1485*(1+Расчет!M1485/100),0))</f>
        <v>0</v>
      </c>
      <c r="I1471" s="7">
        <f>IF(Расчет!M1485="",(Расчет!$M$28+100)/100,(Расчет!M1485+100)/100)</f>
        <v>1.2</v>
      </c>
      <c r="J1471" s="5">
        <f>IF(Расчет!P1485="",IF($O$16=0,'ФОРМУЛЫ!'!H1471,ROUND(Расчет!K1485*'ФОРМУЛЫ!'!I1471+L1471,0)),Расчет!P1485)</f>
        <v>0</v>
      </c>
      <c r="K1471" s="5">
        <f>J1471*Расчет!E1485</f>
        <v>0</v>
      </c>
      <c r="L1471" s="3">
        <f>IF($O$16=0,0,$M$16*(Расчет!K1485/$O$16))</f>
        <v>0</v>
      </c>
      <c r="O1471" s="3">
        <f>IF(Расчет!P1485=0,Расчет!L1485,0)</f>
        <v>0</v>
      </c>
      <c r="P1471" s="12">
        <f t="shared" si="178"/>
        <v>0</v>
      </c>
      <c r="Q1471" s="3">
        <f>IF(Расчет!H1485='ФОРМУЛЫ!'!$B$5,'ФОРМУЛЫ!'!A1471,0)</f>
        <v>0</v>
      </c>
      <c r="R1471" s="3">
        <f>IF(Расчет!H1485='ФОРМУЛЫ!'!$B$4,'ФОРМУЛЫ!'!A1471,0)</f>
        <v>0</v>
      </c>
      <c r="S1471" s="3">
        <f>IF(Расчет!H1485='ФОРМУЛЫ!'!$B$6,'ФОРМУЛЫ!'!A1471,0)</f>
        <v>0</v>
      </c>
      <c r="T1471" s="5">
        <f>ROUND((IF(Расчет!R1485='ФОРМУЛЫ!'!$E$3,(A1471-A1471/1.18),IF(Расчет!R1485='ФОРМУЛЫ!'!$E$4,0,IF(Расчет!R1485='ФОРМУЛЫ!'!$E$5,(A1471-A1471/1.1),X))))*Расчет!E1485,2)</f>
        <v>0</v>
      </c>
      <c r="U1471" s="3">
        <f>ROUND((IF(Расчет!R1485='ФОРМУЛЫ!'!$E$3,(J1471-J1471/1.18),IF(Расчет!R1485='ФОРМУЛЫ!'!$E$4,0,IF(Расчет!R1485='ФОРМУЛЫ!'!$E$5,(J1471-J1471/1.1),X))))*Расчет!E1485,2)</f>
        <v>0</v>
      </c>
      <c r="V1471" s="3">
        <f>ROUND((J1471-J1471/1.18)*Расчет!E1485,2)</f>
        <v>0</v>
      </c>
      <c r="W1471" s="3">
        <f>ROUND(A1471*Расчет!E1485*0.21/365,2)</f>
        <v>0</v>
      </c>
      <c r="X1471" s="3">
        <f t="shared" si="179"/>
        <v>0</v>
      </c>
      <c r="Y1471" s="3">
        <f>IF(($Q$2-Расчет!X1485)&gt;0,($Q$2-Расчет!X1485),0)</f>
        <v>0</v>
      </c>
      <c r="Z1471" s="3">
        <f t="shared" si="180"/>
        <v>0</v>
      </c>
      <c r="AA1471" s="3">
        <f>IF(IF(Y1471&gt;0,$Q$3-$Q$2,$Q$3-Расчет!X1485)&gt;0,IF(Y1471&gt;0,$Q$3-$Q$2,$Q$3-Расчет!X1485),0)</f>
        <v>0</v>
      </c>
      <c r="AB1471" s="3">
        <f t="shared" si="181"/>
        <v>0</v>
      </c>
      <c r="AC1471" s="3">
        <f>IF(IF(AA1471&gt;0,$Q$4-$Q$3,$Q$4-Расчет!X1485)&gt;0,IF(AA1471&gt;0,$Q$4-$Q$3,$Q$4-Расчет!X1485),0)</f>
        <v>0</v>
      </c>
      <c r="AD1471" s="3">
        <f t="shared" si="182"/>
        <v>0</v>
      </c>
      <c r="AE1471" s="3">
        <f>IF(IF(AC1471&gt;0,$Q$5-$Q$4,$Q$5-Расчет!X1485)&gt;0,IF(AC1471&gt;0,$Q$5-$Q$4,$Q$5-Расчет!X1485),0)</f>
        <v>0</v>
      </c>
      <c r="AF1471" s="3">
        <f t="shared" si="183"/>
        <v>0</v>
      </c>
      <c r="AG1471" s="3">
        <f>IF(IF(AE1471&gt;0,$Q$6-$Q$5,$Q$6-Расчет!X1485)&gt;0,IF(AE1471&gt;0,$Q$6-$Q$5,$Q$6-Расчет!X1485),0)</f>
        <v>0</v>
      </c>
      <c r="AH1471" s="3">
        <f t="shared" si="184"/>
        <v>0</v>
      </c>
    </row>
    <row r="1472" spans="1:34" x14ac:dyDescent="0.25">
      <c r="A1472" s="3">
        <f>IF(Расчет!H1486='ФОРМУЛЫ!'!$B$4,Расчет!G1486*Расчет!$N$28,IF(Расчет!H1486='ФОРМУЛЫ!'!$B$5,Расчет!G1486,IF(Расчет!H1486='ФОРМУЛЫ!'!$B$6,Расчет!G1486*Расчет!$O$28,0)))</f>
        <v>0</v>
      </c>
      <c r="B1472" s="3">
        <f>A1472*Расчет!E1486</f>
        <v>0</v>
      </c>
      <c r="C1472" s="3">
        <f>IF(Расчет!J1486='ФОРМУЛЫ!'!$B$3,Расчет!G1486*Расчет!I1486/100,IF(Расчет!J1486='ФОРМУЛЫ!'!$B$4,Расчет!I1486*Расчет!$N$28,IF(Расчет!J1486='ФОРМУЛЫ!'!$B$5,Расчет!I1486,IF(Расчет!J1486='ФОРМУЛЫ!'!$B$6,Расчет!I1486*Расчет!$O$28,0))))</f>
        <v>0</v>
      </c>
      <c r="D1472" s="3">
        <f>C1472*Расчет!E1486</f>
        <v>0</v>
      </c>
      <c r="E1472" s="3">
        <f t="shared" si="177"/>
        <v>0</v>
      </c>
      <c r="F1472" s="3">
        <f>E1472*Расчет!E1486</f>
        <v>0</v>
      </c>
      <c r="G1472" s="3">
        <f>IF(Расчет!M1486="",'ФОРМУЛЫ!'!E1472*(100+Расчет!$M$28)/100,'ФОРМУЛЫ!'!E1472*(100+Расчет!M1486)/100)</f>
        <v>0</v>
      </c>
      <c r="H1472" s="7">
        <f>IF(Расчет!M1486="",ROUND(Расчет!K1486*(1+Расчет!$M$28/100),0),ROUND(Расчет!K1486*(1+Расчет!M1486/100),0))</f>
        <v>0</v>
      </c>
      <c r="I1472" s="7">
        <f>IF(Расчет!M1486="",(Расчет!$M$28+100)/100,(Расчет!M1486+100)/100)</f>
        <v>1.2</v>
      </c>
      <c r="J1472" s="5">
        <f>IF(Расчет!P1486="",IF($O$16=0,'ФОРМУЛЫ!'!H1472,ROUND(Расчет!K1486*'ФОРМУЛЫ!'!I1472+L1472,0)),Расчет!P1486)</f>
        <v>0</v>
      </c>
      <c r="K1472" s="5">
        <f>J1472*Расчет!E1486</f>
        <v>0</v>
      </c>
      <c r="L1472" s="3">
        <f>IF($O$16=0,0,$M$16*(Расчет!K1486/$O$16))</f>
        <v>0</v>
      </c>
      <c r="O1472" s="3">
        <f>IF(Расчет!P1486=0,Расчет!L1486,0)</f>
        <v>0</v>
      </c>
      <c r="P1472" s="12">
        <f t="shared" si="178"/>
        <v>0</v>
      </c>
      <c r="Q1472" s="3">
        <f>IF(Расчет!H1486='ФОРМУЛЫ!'!$B$5,'ФОРМУЛЫ!'!A1472,0)</f>
        <v>0</v>
      </c>
      <c r="R1472" s="3">
        <f>IF(Расчет!H1486='ФОРМУЛЫ!'!$B$4,'ФОРМУЛЫ!'!A1472,0)</f>
        <v>0</v>
      </c>
      <c r="S1472" s="3">
        <f>IF(Расчет!H1486='ФОРМУЛЫ!'!$B$6,'ФОРМУЛЫ!'!A1472,0)</f>
        <v>0</v>
      </c>
      <c r="T1472" s="5">
        <f>ROUND((IF(Расчет!R1486='ФОРМУЛЫ!'!$E$3,(A1472-A1472/1.18),IF(Расчет!R1486='ФОРМУЛЫ!'!$E$4,0,IF(Расчет!R1486='ФОРМУЛЫ!'!$E$5,(A1472-A1472/1.1),X))))*Расчет!E1486,2)</f>
        <v>0</v>
      </c>
      <c r="U1472" s="3">
        <f>ROUND((IF(Расчет!R1486='ФОРМУЛЫ!'!$E$3,(J1472-J1472/1.18),IF(Расчет!R1486='ФОРМУЛЫ!'!$E$4,0,IF(Расчет!R1486='ФОРМУЛЫ!'!$E$5,(J1472-J1472/1.1),X))))*Расчет!E1486,2)</f>
        <v>0</v>
      </c>
      <c r="V1472" s="3">
        <f>ROUND((J1472-J1472/1.18)*Расчет!E1486,2)</f>
        <v>0</v>
      </c>
      <c r="W1472" s="3">
        <f>ROUND(A1472*Расчет!E1486*0.21/365,2)</f>
        <v>0</v>
      </c>
      <c r="X1472" s="3">
        <f t="shared" si="179"/>
        <v>0</v>
      </c>
      <c r="Y1472" s="3">
        <f>IF(($Q$2-Расчет!X1486)&gt;0,($Q$2-Расчет!X1486),0)</f>
        <v>0</v>
      </c>
      <c r="Z1472" s="3">
        <f t="shared" si="180"/>
        <v>0</v>
      </c>
      <c r="AA1472" s="3">
        <f>IF(IF(Y1472&gt;0,$Q$3-$Q$2,$Q$3-Расчет!X1486)&gt;0,IF(Y1472&gt;0,$Q$3-$Q$2,$Q$3-Расчет!X1486),0)</f>
        <v>0</v>
      </c>
      <c r="AB1472" s="3">
        <f t="shared" si="181"/>
        <v>0</v>
      </c>
      <c r="AC1472" s="3">
        <f>IF(IF(AA1472&gt;0,$Q$4-$Q$3,$Q$4-Расчет!X1486)&gt;0,IF(AA1472&gt;0,$Q$4-$Q$3,$Q$4-Расчет!X1486),0)</f>
        <v>0</v>
      </c>
      <c r="AD1472" s="3">
        <f t="shared" si="182"/>
        <v>0</v>
      </c>
      <c r="AE1472" s="3">
        <f>IF(IF(AC1472&gt;0,$Q$5-$Q$4,$Q$5-Расчет!X1486)&gt;0,IF(AC1472&gt;0,$Q$5-$Q$4,$Q$5-Расчет!X1486),0)</f>
        <v>0</v>
      </c>
      <c r="AF1472" s="3">
        <f t="shared" si="183"/>
        <v>0</v>
      </c>
      <c r="AG1472" s="3">
        <f>IF(IF(AE1472&gt;0,$Q$6-$Q$5,$Q$6-Расчет!X1486)&gt;0,IF(AE1472&gt;0,$Q$6-$Q$5,$Q$6-Расчет!X1486),0)</f>
        <v>0</v>
      </c>
      <c r="AH1472" s="3">
        <f t="shared" si="184"/>
        <v>0</v>
      </c>
    </row>
    <row r="1473" spans="1:34" x14ac:dyDescent="0.25">
      <c r="A1473" s="3">
        <f>IF(Расчет!H1487='ФОРМУЛЫ!'!$B$4,Расчет!G1487*Расчет!$N$28,IF(Расчет!H1487='ФОРМУЛЫ!'!$B$5,Расчет!G1487,IF(Расчет!H1487='ФОРМУЛЫ!'!$B$6,Расчет!G1487*Расчет!$O$28,0)))</f>
        <v>0</v>
      </c>
      <c r="B1473" s="3">
        <f>A1473*Расчет!E1487</f>
        <v>0</v>
      </c>
      <c r="C1473" s="3">
        <f>IF(Расчет!J1487='ФОРМУЛЫ!'!$B$3,Расчет!G1487*Расчет!I1487/100,IF(Расчет!J1487='ФОРМУЛЫ!'!$B$4,Расчет!I1487*Расчет!$N$28,IF(Расчет!J1487='ФОРМУЛЫ!'!$B$5,Расчет!I1487,IF(Расчет!J1487='ФОРМУЛЫ!'!$B$6,Расчет!I1487*Расчет!$O$28,0))))</f>
        <v>0</v>
      </c>
      <c r="D1473" s="3">
        <f>C1473*Расчет!E1487</f>
        <v>0</v>
      </c>
      <c r="E1473" s="3">
        <f t="shared" si="177"/>
        <v>0</v>
      </c>
      <c r="F1473" s="3">
        <f>E1473*Расчет!E1487</f>
        <v>0</v>
      </c>
      <c r="G1473" s="3">
        <f>IF(Расчет!M1487="",'ФОРМУЛЫ!'!E1473*(100+Расчет!$M$28)/100,'ФОРМУЛЫ!'!E1473*(100+Расчет!M1487)/100)</f>
        <v>0</v>
      </c>
      <c r="H1473" s="7">
        <f>IF(Расчет!M1487="",ROUND(Расчет!K1487*(1+Расчет!$M$28/100),0),ROUND(Расчет!K1487*(1+Расчет!M1487/100),0))</f>
        <v>0</v>
      </c>
      <c r="I1473" s="7">
        <f>IF(Расчет!M1487="",(Расчет!$M$28+100)/100,(Расчет!M1487+100)/100)</f>
        <v>1.2</v>
      </c>
      <c r="J1473" s="5">
        <f>IF(Расчет!P1487="",IF($O$16=0,'ФОРМУЛЫ!'!H1473,ROUND(Расчет!K1487*'ФОРМУЛЫ!'!I1473+L1473,0)),Расчет!P1487)</f>
        <v>0</v>
      </c>
      <c r="K1473" s="5">
        <f>J1473*Расчет!E1487</f>
        <v>0</v>
      </c>
      <c r="L1473" s="3">
        <f>IF($O$16=0,0,$M$16*(Расчет!K1487/$O$16))</f>
        <v>0</v>
      </c>
      <c r="O1473" s="3">
        <f>IF(Расчет!P1487=0,Расчет!L1487,0)</f>
        <v>0</v>
      </c>
      <c r="P1473" s="12">
        <f t="shared" si="178"/>
        <v>0</v>
      </c>
      <c r="Q1473" s="3">
        <f>IF(Расчет!H1487='ФОРМУЛЫ!'!$B$5,'ФОРМУЛЫ!'!A1473,0)</f>
        <v>0</v>
      </c>
      <c r="R1473" s="3">
        <f>IF(Расчет!H1487='ФОРМУЛЫ!'!$B$4,'ФОРМУЛЫ!'!A1473,0)</f>
        <v>0</v>
      </c>
      <c r="S1473" s="3">
        <f>IF(Расчет!H1487='ФОРМУЛЫ!'!$B$6,'ФОРМУЛЫ!'!A1473,0)</f>
        <v>0</v>
      </c>
      <c r="T1473" s="5">
        <f>ROUND((IF(Расчет!R1487='ФОРМУЛЫ!'!$E$3,(A1473-A1473/1.18),IF(Расчет!R1487='ФОРМУЛЫ!'!$E$4,0,IF(Расчет!R1487='ФОРМУЛЫ!'!$E$5,(A1473-A1473/1.1),X))))*Расчет!E1487,2)</f>
        <v>0</v>
      </c>
      <c r="U1473" s="3">
        <f>ROUND((IF(Расчет!R1487='ФОРМУЛЫ!'!$E$3,(J1473-J1473/1.18),IF(Расчет!R1487='ФОРМУЛЫ!'!$E$4,0,IF(Расчет!R1487='ФОРМУЛЫ!'!$E$5,(J1473-J1473/1.1),X))))*Расчет!E1487,2)</f>
        <v>0</v>
      </c>
      <c r="V1473" s="3">
        <f>ROUND((J1473-J1473/1.18)*Расчет!E1487,2)</f>
        <v>0</v>
      </c>
      <c r="W1473" s="3">
        <f>ROUND(A1473*Расчет!E1487*0.21/365,2)</f>
        <v>0</v>
      </c>
      <c r="X1473" s="3">
        <f t="shared" si="179"/>
        <v>0</v>
      </c>
      <c r="Y1473" s="3">
        <f>IF(($Q$2-Расчет!X1487)&gt;0,($Q$2-Расчет!X1487),0)</f>
        <v>0</v>
      </c>
      <c r="Z1473" s="3">
        <f t="shared" si="180"/>
        <v>0</v>
      </c>
      <c r="AA1473" s="3">
        <f>IF(IF(Y1473&gt;0,$Q$3-$Q$2,$Q$3-Расчет!X1487)&gt;0,IF(Y1473&gt;0,$Q$3-$Q$2,$Q$3-Расчет!X1487),0)</f>
        <v>0</v>
      </c>
      <c r="AB1473" s="3">
        <f t="shared" si="181"/>
        <v>0</v>
      </c>
      <c r="AC1473" s="3">
        <f>IF(IF(AA1473&gt;0,$Q$4-$Q$3,$Q$4-Расчет!X1487)&gt;0,IF(AA1473&gt;0,$Q$4-$Q$3,$Q$4-Расчет!X1487),0)</f>
        <v>0</v>
      </c>
      <c r="AD1473" s="3">
        <f t="shared" si="182"/>
        <v>0</v>
      </c>
      <c r="AE1473" s="3">
        <f>IF(IF(AC1473&gt;0,$Q$5-$Q$4,$Q$5-Расчет!X1487)&gt;0,IF(AC1473&gt;0,$Q$5-$Q$4,$Q$5-Расчет!X1487),0)</f>
        <v>0</v>
      </c>
      <c r="AF1473" s="3">
        <f t="shared" si="183"/>
        <v>0</v>
      </c>
      <c r="AG1473" s="3">
        <f>IF(IF(AE1473&gt;0,$Q$6-$Q$5,$Q$6-Расчет!X1487)&gt;0,IF(AE1473&gt;0,$Q$6-$Q$5,$Q$6-Расчет!X1487),0)</f>
        <v>0</v>
      </c>
      <c r="AH1473" s="3">
        <f t="shared" si="184"/>
        <v>0</v>
      </c>
    </row>
    <row r="1474" spans="1:34" x14ac:dyDescent="0.25">
      <c r="A1474" s="3">
        <f>IF(Расчет!H1488='ФОРМУЛЫ!'!$B$4,Расчет!G1488*Расчет!$N$28,IF(Расчет!H1488='ФОРМУЛЫ!'!$B$5,Расчет!G1488,IF(Расчет!H1488='ФОРМУЛЫ!'!$B$6,Расчет!G1488*Расчет!$O$28,0)))</f>
        <v>0</v>
      </c>
      <c r="B1474" s="3">
        <f>A1474*Расчет!E1488</f>
        <v>0</v>
      </c>
      <c r="C1474" s="3">
        <f>IF(Расчет!J1488='ФОРМУЛЫ!'!$B$3,Расчет!G1488*Расчет!I1488/100,IF(Расчет!J1488='ФОРМУЛЫ!'!$B$4,Расчет!I1488*Расчет!$N$28,IF(Расчет!J1488='ФОРМУЛЫ!'!$B$5,Расчет!I1488,IF(Расчет!J1488='ФОРМУЛЫ!'!$B$6,Расчет!I1488*Расчет!$O$28,0))))</f>
        <v>0</v>
      </c>
      <c r="D1474" s="3">
        <f>C1474*Расчет!E1488</f>
        <v>0</v>
      </c>
      <c r="E1474" s="3">
        <f t="shared" si="177"/>
        <v>0</v>
      </c>
      <c r="F1474" s="3">
        <f>E1474*Расчет!E1488</f>
        <v>0</v>
      </c>
      <c r="G1474" s="3">
        <f>IF(Расчет!M1488="",'ФОРМУЛЫ!'!E1474*(100+Расчет!$M$28)/100,'ФОРМУЛЫ!'!E1474*(100+Расчет!M1488)/100)</f>
        <v>0</v>
      </c>
      <c r="H1474" s="7">
        <f>IF(Расчет!M1488="",ROUND(Расчет!K1488*(1+Расчет!$M$28/100),0),ROUND(Расчет!K1488*(1+Расчет!M1488/100),0))</f>
        <v>0</v>
      </c>
      <c r="I1474" s="7">
        <f>IF(Расчет!M1488="",(Расчет!$M$28+100)/100,(Расчет!M1488+100)/100)</f>
        <v>1.2</v>
      </c>
      <c r="J1474" s="5">
        <f>IF(Расчет!P1488="",IF($O$16=0,'ФОРМУЛЫ!'!H1474,ROUND(Расчет!K1488*'ФОРМУЛЫ!'!I1474+L1474,0)),Расчет!P1488)</f>
        <v>0</v>
      </c>
      <c r="K1474" s="5">
        <f>J1474*Расчет!E1488</f>
        <v>0</v>
      </c>
      <c r="L1474" s="3">
        <f>IF($O$16=0,0,$M$16*(Расчет!K1488/$O$16))</f>
        <v>0</v>
      </c>
      <c r="O1474" s="3">
        <f>IF(Расчет!P1488=0,Расчет!L1488,0)</f>
        <v>0</v>
      </c>
      <c r="P1474" s="12">
        <f t="shared" si="178"/>
        <v>0</v>
      </c>
      <c r="Q1474" s="3">
        <f>IF(Расчет!H1488='ФОРМУЛЫ!'!$B$5,'ФОРМУЛЫ!'!A1474,0)</f>
        <v>0</v>
      </c>
      <c r="R1474" s="3">
        <f>IF(Расчет!H1488='ФОРМУЛЫ!'!$B$4,'ФОРМУЛЫ!'!A1474,0)</f>
        <v>0</v>
      </c>
      <c r="S1474" s="3">
        <f>IF(Расчет!H1488='ФОРМУЛЫ!'!$B$6,'ФОРМУЛЫ!'!A1474,0)</f>
        <v>0</v>
      </c>
      <c r="T1474" s="5">
        <f>ROUND((IF(Расчет!R1488='ФОРМУЛЫ!'!$E$3,(A1474-A1474/1.18),IF(Расчет!R1488='ФОРМУЛЫ!'!$E$4,0,IF(Расчет!R1488='ФОРМУЛЫ!'!$E$5,(A1474-A1474/1.1),X))))*Расчет!E1488,2)</f>
        <v>0</v>
      </c>
      <c r="U1474" s="3">
        <f>ROUND((IF(Расчет!R1488='ФОРМУЛЫ!'!$E$3,(J1474-J1474/1.18),IF(Расчет!R1488='ФОРМУЛЫ!'!$E$4,0,IF(Расчет!R1488='ФОРМУЛЫ!'!$E$5,(J1474-J1474/1.1),X))))*Расчет!E1488,2)</f>
        <v>0</v>
      </c>
      <c r="V1474" s="3">
        <f>ROUND((J1474-J1474/1.18)*Расчет!E1488,2)</f>
        <v>0</v>
      </c>
      <c r="W1474" s="3">
        <f>ROUND(A1474*Расчет!E1488*0.21/365,2)</f>
        <v>0</v>
      </c>
      <c r="X1474" s="3">
        <f t="shared" si="179"/>
        <v>0</v>
      </c>
      <c r="Y1474" s="3">
        <f>IF(($Q$2-Расчет!X1488)&gt;0,($Q$2-Расчет!X1488),0)</f>
        <v>0</v>
      </c>
      <c r="Z1474" s="3">
        <f t="shared" si="180"/>
        <v>0</v>
      </c>
      <c r="AA1474" s="3">
        <f>IF(IF(Y1474&gt;0,$Q$3-$Q$2,$Q$3-Расчет!X1488)&gt;0,IF(Y1474&gt;0,$Q$3-$Q$2,$Q$3-Расчет!X1488),0)</f>
        <v>0</v>
      </c>
      <c r="AB1474" s="3">
        <f t="shared" si="181"/>
        <v>0</v>
      </c>
      <c r="AC1474" s="3">
        <f>IF(IF(AA1474&gt;0,$Q$4-$Q$3,$Q$4-Расчет!X1488)&gt;0,IF(AA1474&gt;0,$Q$4-$Q$3,$Q$4-Расчет!X1488),0)</f>
        <v>0</v>
      </c>
      <c r="AD1474" s="3">
        <f t="shared" si="182"/>
        <v>0</v>
      </c>
      <c r="AE1474" s="3">
        <f>IF(IF(AC1474&gt;0,$Q$5-$Q$4,$Q$5-Расчет!X1488)&gt;0,IF(AC1474&gt;0,$Q$5-$Q$4,$Q$5-Расчет!X1488),0)</f>
        <v>0</v>
      </c>
      <c r="AF1474" s="3">
        <f t="shared" si="183"/>
        <v>0</v>
      </c>
      <c r="AG1474" s="3">
        <f>IF(IF(AE1474&gt;0,$Q$6-$Q$5,$Q$6-Расчет!X1488)&gt;0,IF(AE1474&gt;0,$Q$6-$Q$5,$Q$6-Расчет!X1488),0)</f>
        <v>0</v>
      </c>
      <c r="AH1474" s="3">
        <f t="shared" si="184"/>
        <v>0</v>
      </c>
    </row>
    <row r="1475" spans="1:34" x14ac:dyDescent="0.25">
      <c r="A1475" s="3">
        <f>IF(Расчет!H1489='ФОРМУЛЫ!'!$B$4,Расчет!G1489*Расчет!$N$28,IF(Расчет!H1489='ФОРМУЛЫ!'!$B$5,Расчет!G1489,IF(Расчет!H1489='ФОРМУЛЫ!'!$B$6,Расчет!G1489*Расчет!$O$28,0)))</f>
        <v>0</v>
      </c>
      <c r="B1475" s="3">
        <f>A1475*Расчет!E1489</f>
        <v>0</v>
      </c>
      <c r="C1475" s="3">
        <f>IF(Расчет!J1489='ФОРМУЛЫ!'!$B$3,Расчет!G1489*Расчет!I1489/100,IF(Расчет!J1489='ФОРМУЛЫ!'!$B$4,Расчет!I1489*Расчет!$N$28,IF(Расчет!J1489='ФОРМУЛЫ!'!$B$5,Расчет!I1489,IF(Расчет!J1489='ФОРМУЛЫ!'!$B$6,Расчет!I1489*Расчет!$O$28,0))))</f>
        <v>0</v>
      </c>
      <c r="D1475" s="3">
        <f>C1475*Расчет!E1489</f>
        <v>0</v>
      </c>
      <c r="E1475" s="3">
        <f t="shared" si="177"/>
        <v>0</v>
      </c>
      <c r="F1475" s="3">
        <f>E1475*Расчет!E1489</f>
        <v>0</v>
      </c>
      <c r="G1475" s="3">
        <f>IF(Расчет!M1489="",'ФОРМУЛЫ!'!E1475*(100+Расчет!$M$28)/100,'ФОРМУЛЫ!'!E1475*(100+Расчет!M1489)/100)</f>
        <v>0</v>
      </c>
      <c r="H1475" s="7">
        <f>IF(Расчет!M1489="",ROUND(Расчет!K1489*(1+Расчет!$M$28/100),0),ROUND(Расчет!K1489*(1+Расчет!M1489/100),0))</f>
        <v>0</v>
      </c>
      <c r="I1475" s="7">
        <f>IF(Расчет!M1489="",(Расчет!$M$28+100)/100,(Расчет!M1489+100)/100)</f>
        <v>1.2</v>
      </c>
      <c r="J1475" s="5">
        <f>IF(Расчет!P1489="",IF($O$16=0,'ФОРМУЛЫ!'!H1475,ROUND(Расчет!K1489*'ФОРМУЛЫ!'!I1475+L1475,0)),Расчет!P1489)</f>
        <v>0</v>
      </c>
      <c r="K1475" s="5">
        <f>J1475*Расчет!E1489</f>
        <v>0</v>
      </c>
      <c r="L1475" s="3">
        <f>IF($O$16=0,0,$M$16*(Расчет!K1489/$O$16))</f>
        <v>0</v>
      </c>
      <c r="O1475" s="3">
        <f>IF(Расчет!P1489=0,Расчет!L1489,0)</f>
        <v>0</v>
      </c>
      <c r="P1475" s="12">
        <f t="shared" si="178"/>
        <v>0</v>
      </c>
      <c r="Q1475" s="3">
        <f>IF(Расчет!H1489='ФОРМУЛЫ!'!$B$5,'ФОРМУЛЫ!'!A1475,0)</f>
        <v>0</v>
      </c>
      <c r="R1475" s="3">
        <f>IF(Расчет!H1489='ФОРМУЛЫ!'!$B$4,'ФОРМУЛЫ!'!A1475,0)</f>
        <v>0</v>
      </c>
      <c r="S1475" s="3">
        <f>IF(Расчет!H1489='ФОРМУЛЫ!'!$B$6,'ФОРМУЛЫ!'!A1475,0)</f>
        <v>0</v>
      </c>
      <c r="T1475" s="5">
        <f>ROUND((IF(Расчет!R1489='ФОРМУЛЫ!'!$E$3,(A1475-A1475/1.18),IF(Расчет!R1489='ФОРМУЛЫ!'!$E$4,0,IF(Расчет!R1489='ФОРМУЛЫ!'!$E$5,(A1475-A1475/1.1),X))))*Расчет!E1489,2)</f>
        <v>0</v>
      </c>
      <c r="U1475" s="3">
        <f>ROUND((IF(Расчет!R1489='ФОРМУЛЫ!'!$E$3,(J1475-J1475/1.18),IF(Расчет!R1489='ФОРМУЛЫ!'!$E$4,0,IF(Расчет!R1489='ФОРМУЛЫ!'!$E$5,(J1475-J1475/1.1),X))))*Расчет!E1489,2)</f>
        <v>0</v>
      </c>
      <c r="V1475" s="3">
        <f>ROUND((J1475-J1475/1.18)*Расчет!E1489,2)</f>
        <v>0</v>
      </c>
      <c r="W1475" s="3">
        <f>ROUND(A1475*Расчет!E1489*0.21/365,2)</f>
        <v>0</v>
      </c>
      <c r="X1475" s="3">
        <f t="shared" si="179"/>
        <v>0</v>
      </c>
      <c r="Y1475" s="3">
        <f>IF(($Q$2-Расчет!X1489)&gt;0,($Q$2-Расчет!X1489),0)</f>
        <v>0</v>
      </c>
      <c r="Z1475" s="3">
        <f t="shared" si="180"/>
        <v>0</v>
      </c>
      <c r="AA1475" s="3">
        <f>IF(IF(Y1475&gt;0,$Q$3-$Q$2,$Q$3-Расчет!X1489)&gt;0,IF(Y1475&gt;0,$Q$3-$Q$2,$Q$3-Расчет!X1489),0)</f>
        <v>0</v>
      </c>
      <c r="AB1475" s="3">
        <f t="shared" si="181"/>
        <v>0</v>
      </c>
      <c r="AC1475" s="3">
        <f>IF(IF(AA1475&gt;0,$Q$4-$Q$3,$Q$4-Расчет!X1489)&gt;0,IF(AA1475&gt;0,$Q$4-$Q$3,$Q$4-Расчет!X1489),0)</f>
        <v>0</v>
      </c>
      <c r="AD1475" s="3">
        <f t="shared" si="182"/>
        <v>0</v>
      </c>
      <c r="AE1475" s="3">
        <f>IF(IF(AC1475&gt;0,$Q$5-$Q$4,$Q$5-Расчет!X1489)&gt;0,IF(AC1475&gt;0,$Q$5-$Q$4,$Q$5-Расчет!X1489),0)</f>
        <v>0</v>
      </c>
      <c r="AF1475" s="3">
        <f t="shared" si="183"/>
        <v>0</v>
      </c>
      <c r="AG1475" s="3">
        <f>IF(IF(AE1475&gt;0,$Q$6-$Q$5,$Q$6-Расчет!X1489)&gt;0,IF(AE1475&gt;0,$Q$6-$Q$5,$Q$6-Расчет!X1489),0)</f>
        <v>0</v>
      </c>
      <c r="AH1475" s="3">
        <f t="shared" si="184"/>
        <v>0</v>
      </c>
    </row>
    <row r="1476" spans="1:34" x14ac:dyDescent="0.25">
      <c r="A1476" s="3">
        <f>IF(Расчет!H1490='ФОРМУЛЫ!'!$B$4,Расчет!G1490*Расчет!$N$28,IF(Расчет!H1490='ФОРМУЛЫ!'!$B$5,Расчет!G1490,IF(Расчет!H1490='ФОРМУЛЫ!'!$B$6,Расчет!G1490*Расчет!$O$28,0)))</f>
        <v>0</v>
      </c>
      <c r="B1476" s="3">
        <f>A1476*Расчет!E1490</f>
        <v>0</v>
      </c>
      <c r="C1476" s="3">
        <f>IF(Расчет!J1490='ФОРМУЛЫ!'!$B$3,Расчет!G1490*Расчет!I1490/100,IF(Расчет!J1490='ФОРМУЛЫ!'!$B$4,Расчет!I1490*Расчет!$N$28,IF(Расчет!J1490='ФОРМУЛЫ!'!$B$5,Расчет!I1490,IF(Расчет!J1490='ФОРМУЛЫ!'!$B$6,Расчет!I1490*Расчет!$O$28,0))))</f>
        <v>0</v>
      </c>
      <c r="D1476" s="3">
        <f>C1476*Расчет!E1490</f>
        <v>0</v>
      </c>
      <c r="E1476" s="3">
        <f t="shared" si="177"/>
        <v>0</v>
      </c>
      <c r="F1476" s="3">
        <f>E1476*Расчет!E1490</f>
        <v>0</v>
      </c>
      <c r="G1476" s="3">
        <f>IF(Расчет!M1490="",'ФОРМУЛЫ!'!E1476*(100+Расчет!$M$28)/100,'ФОРМУЛЫ!'!E1476*(100+Расчет!M1490)/100)</f>
        <v>0</v>
      </c>
      <c r="H1476" s="7">
        <f>IF(Расчет!M1490="",ROUND(Расчет!K1490*(1+Расчет!$M$28/100),0),ROUND(Расчет!K1490*(1+Расчет!M1490/100),0))</f>
        <v>0</v>
      </c>
      <c r="I1476" s="7">
        <f>IF(Расчет!M1490="",(Расчет!$M$28+100)/100,(Расчет!M1490+100)/100)</f>
        <v>1.2</v>
      </c>
      <c r="J1476" s="5">
        <f>IF(Расчет!P1490="",IF($O$16=0,'ФОРМУЛЫ!'!H1476,ROUND(Расчет!K1490*'ФОРМУЛЫ!'!I1476+L1476,0)),Расчет!P1490)</f>
        <v>0</v>
      </c>
      <c r="K1476" s="5">
        <f>J1476*Расчет!E1490</f>
        <v>0</v>
      </c>
      <c r="L1476" s="3">
        <f>IF($O$16=0,0,$M$16*(Расчет!K1490/$O$16))</f>
        <v>0</v>
      </c>
      <c r="O1476" s="3">
        <f>IF(Расчет!P1490=0,Расчет!L1490,0)</f>
        <v>0</v>
      </c>
      <c r="P1476" s="12">
        <f t="shared" si="178"/>
        <v>0</v>
      </c>
      <c r="Q1476" s="3">
        <f>IF(Расчет!H1490='ФОРМУЛЫ!'!$B$5,'ФОРМУЛЫ!'!A1476,0)</f>
        <v>0</v>
      </c>
      <c r="R1476" s="3">
        <f>IF(Расчет!H1490='ФОРМУЛЫ!'!$B$4,'ФОРМУЛЫ!'!A1476,0)</f>
        <v>0</v>
      </c>
      <c r="S1476" s="3">
        <f>IF(Расчет!H1490='ФОРМУЛЫ!'!$B$6,'ФОРМУЛЫ!'!A1476,0)</f>
        <v>0</v>
      </c>
      <c r="T1476" s="5">
        <f>ROUND((IF(Расчет!R1490='ФОРМУЛЫ!'!$E$3,(A1476-A1476/1.18),IF(Расчет!R1490='ФОРМУЛЫ!'!$E$4,0,IF(Расчет!R1490='ФОРМУЛЫ!'!$E$5,(A1476-A1476/1.1),X))))*Расчет!E1490,2)</f>
        <v>0</v>
      </c>
      <c r="U1476" s="3">
        <f>ROUND((IF(Расчет!R1490='ФОРМУЛЫ!'!$E$3,(J1476-J1476/1.18),IF(Расчет!R1490='ФОРМУЛЫ!'!$E$4,0,IF(Расчет!R1490='ФОРМУЛЫ!'!$E$5,(J1476-J1476/1.1),X))))*Расчет!E1490,2)</f>
        <v>0</v>
      </c>
      <c r="V1476" s="3">
        <f>ROUND((J1476-J1476/1.18)*Расчет!E1490,2)</f>
        <v>0</v>
      </c>
      <c r="W1476" s="3">
        <f>ROUND(A1476*Расчет!E1490*0.21/365,2)</f>
        <v>0</v>
      </c>
      <c r="X1476" s="3">
        <f t="shared" si="179"/>
        <v>0</v>
      </c>
      <c r="Y1476" s="3">
        <f>IF(($Q$2-Расчет!X1490)&gt;0,($Q$2-Расчет!X1490),0)</f>
        <v>0</v>
      </c>
      <c r="Z1476" s="3">
        <f t="shared" si="180"/>
        <v>0</v>
      </c>
      <c r="AA1476" s="3">
        <f>IF(IF(Y1476&gt;0,$Q$3-$Q$2,$Q$3-Расчет!X1490)&gt;0,IF(Y1476&gt;0,$Q$3-$Q$2,$Q$3-Расчет!X1490),0)</f>
        <v>0</v>
      </c>
      <c r="AB1476" s="3">
        <f t="shared" si="181"/>
        <v>0</v>
      </c>
      <c r="AC1476" s="3">
        <f>IF(IF(AA1476&gt;0,$Q$4-$Q$3,$Q$4-Расчет!X1490)&gt;0,IF(AA1476&gt;0,$Q$4-$Q$3,$Q$4-Расчет!X1490),0)</f>
        <v>0</v>
      </c>
      <c r="AD1476" s="3">
        <f t="shared" si="182"/>
        <v>0</v>
      </c>
      <c r="AE1476" s="3">
        <f>IF(IF(AC1476&gt;0,$Q$5-$Q$4,$Q$5-Расчет!X1490)&gt;0,IF(AC1476&gt;0,$Q$5-$Q$4,$Q$5-Расчет!X1490),0)</f>
        <v>0</v>
      </c>
      <c r="AF1476" s="3">
        <f t="shared" si="183"/>
        <v>0</v>
      </c>
      <c r="AG1476" s="3">
        <f>IF(IF(AE1476&gt;0,$Q$6-$Q$5,$Q$6-Расчет!X1490)&gt;0,IF(AE1476&gt;0,$Q$6-$Q$5,$Q$6-Расчет!X1490),0)</f>
        <v>0</v>
      </c>
      <c r="AH1476" s="3">
        <f t="shared" si="184"/>
        <v>0</v>
      </c>
    </row>
    <row r="1477" spans="1:34" x14ac:dyDescent="0.25">
      <c r="A1477" s="3">
        <f>IF(Расчет!H1491='ФОРМУЛЫ!'!$B$4,Расчет!G1491*Расчет!$N$28,IF(Расчет!H1491='ФОРМУЛЫ!'!$B$5,Расчет!G1491,IF(Расчет!H1491='ФОРМУЛЫ!'!$B$6,Расчет!G1491*Расчет!$O$28,0)))</f>
        <v>0</v>
      </c>
      <c r="B1477" s="3">
        <f>A1477*Расчет!E1491</f>
        <v>0</v>
      </c>
      <c r="C1477" s="3">
        <f>IF(Расчет!J1491='ФОРМУЛЫ!'!$B$3,Расчет!G1491*Расчет!I1491/100,IF(Расчет!J1491='ФОРМУЛЫ!'!$B$4,Расчет!I1491*Расчет!$N$28,IF(Расчет!J1491='ФОРМУЛЫ!'!$B$5,Расчет!I1491,IF(Расчет!J1491='ФОРМУЛЫ!'!$B$6,Расчет!I1491*Расчет!$O$28,0))))</f>
        <v>0</v>
      </c>
      <c r="D1477" s="3">
        <f>C1477*Расчет!E1491</f>
        <v>0</v>
      </c>
      <c r="E1477" s="3">
        <f t="shared" si="177"/>
        <v>0</v>
      </c>
      <c r="F1477" s="3">
        <f>E1477*Расчет!E1491</f>
        <v>0</v>
      </c>
      <c r="G1477" s="3">
        <f>IF(Расчет!M1491="",'ФОРМУЛЫ!'!E1477*(100+Расчет!$M$28)/100,'ФОРМУЛЫ!'!E1477*(100+Расчет!M1491)/100)</f>
        <v>0</v>
      </c>
      <c r="H1477" s="7">
        <f>IF(Расчет!M1491="",ROUND(Расчет!K1491*(1+Расчет!$M$28/100),0),ROUND(Расчет!K1491*(1+Расчет!M1491/100),0))</f>
        <v>0</v>
      </c>
      <c r="I1477" s="7">
        <f>IF(Расчет!M1491="",(Расчет!$M$28+100)/100,(Расчет!M1491+100)/100)</f>
        <v>1.2</v>
      </c>
      <c r="J1477" s="5">
        <f>IF(Расчет!P1491="",IF($O$16=0,'ФОРМУЛЫ!'!H1477,ROUND(Расчет!K1491*'ФОРМУЛЫ!'!I1477+L1477,0)),Расчет!P1491)</f>
        <v>0</v>
      </c>
      <c r="K1477" s="5">
        <f>J1477*Расчет!E1491</f>
        <v>0</v>
      </c>
      <c r="L1477" s="3">
        <f>IF($O$16=0,0,$M$16*(Расчет!K1491/$O$16))</f>
        <v>0</v>
      </c>
      <c r="O1477" s="3">
        <f>IF(Расчет!P1491=0,Расчет!L1491,0)</f>
        <v>0</v>
      </c>
      <c r="P1477" s="12">
        <f t="shared" si="178"/>
        <v>0</v>
      </c>
      <c r="Q1477" s="3">
        <f>IF(Расчет!H1491='ФОРМУЛЫ!'!$B$5,'ФОРМУЛЫ!'!A1477,0)</f>
        <v>0</v>
      </c>
      <c r="R1477" s="3">
        <f>IF(Расчет!H1491='ФОРМУЛЫ!'!$B$4,'ФОРМУЛЫ!'!A1477,0)</f>
        <v>0</v>
      </c>
      <c r="S1477" s="3">
        <f>IF(Расчет!H1491='ФОРМУЛЫ!'!$B$6,'ФОРМУЛЫ!'!A1477,0)</f>
        <v>0</v>
      </c>
      <c r="T1477" s="5">
        <f>ROUND((IF(Расчет!R1491='ФОРМУЛЫ!'!$E$3,(A1477-A1477/1.18),IF(Расчет!R1491='ФОРМУЛЫ!'!$E$4,0,IF(Расчет!R1491='ФОРМУЛЫ!'!$E$5,(A1477-A1477/1.1),X))))*Расчет!E1491,2)</f>
        <v>0</v>
      </c>
      <c r="U1477" s="3">
        <f>ROUND((IF(Расчет!R1491='ФОРМУЛЫ!'!$E$3,(J1477-J1477/1.18),IF(Расчет!R1491='ФОРМУЛЫ!'!$E$4,0,IF(Расчет!R1491='ФОРМУЛЫ!'!$E$5,(J1477-J1477/1.1),X))))*Расчет!E1491,2)</f>
        <v>0</v>
      </c>
      <c r="V1477" s="3">
        <f>ROUND((J1477-J1477/1.18)*Расчет!E1491,2)</f>
        <v>0</v>
      </c>
      <c r="W1477" s="3">
        <f>ROUND(A1477*Расчет!E1491*0.21/365,2)</f>
        <v>0</v>
      </c>
      <c r="X1477" s="3">
        <f t="shared" si="179"/>
        <v>0</v>
      </c>
      <c r="Y1477" s="3">
        <f>IF(($Q$2-Расчет!X1491)&gt;0,($Q$2-Расчет!X1491),0)</f>
        <v>0</v>
      </c>
      <c r="Z1477" s="3">
        <f t="shared" si="180"/>
        <v>0</v>
      </c>
      <c r="AA1477" s="3">
        <f>IF(IF(Y1477&gt;0,$Q$3-$Q$2,$Q$3-Расчет!X1491)&gt;0,IF(Y1477&gt;0,$Q$3-$Q$2,$Q$3-Расчет!X1491),0)</f>
        <v>0</v>
      </c>
      <c r="AB1477" s="3">
        <f t="shared" si="181"/>
        <v>0</v>
      </c>
      <c r="AC1477" s="3">
        <f>IF(IF(AA1477&gt;0,$Q$4-$Q$3,$Q$4-Расчет!X1491)&gt;0,IF(AA1477&gt;0,$Q$4-$Q$3,$Q$4-Расчет!X1491),0)</f>
        <v>0</v>
      </c>
      <c r="AD1477" s="3">
        <f t="shared" si="182"/>
        <v>0</v>
      </c>
      <c r="AE1477" s="3">
        <f>IF(IF(AC1477&gt;0,$Q$5-$Q$4,$Q$5-Расчет!X1491)&gt;0,IF(AC1477&gt;0,$Q$5-$Q$4,$Q$5-Расчет!X1491),0)</f>
        <v>0</v>
      </c>
      <c r="AF1477" s="3">
        <f t="shared" si="183"/>
        <v>0</v>
      </c>
      <c r="AG1477" s="3">
        <f>IF(IF(AE1477&gt;0,$Q$6-$Q$5,$Q$6-Расчет!X1491)&gt;0,IF(AE1477&gt;0,$Q$6-$Q$5,$Q$6-Расчет!X1491),0)</f>
        <v>0</v>
      </c>
      <c r="AH1477" s="3">
        <f t="shared" si="184"/>
        <v>0</v>
      </c>
    </row>
    <row r="1478" spans="1:34" x14ac:dyDescent="0.25">
      <c r="A1478" s="3">
        <f>IF(Расчет!H1492='ФОРМУЛЫ!'!$B$4,Расчет!G1492*Расчет!$N$28,IF(Расчет!H1492='ФОРМУЛЫ!'!$B$5,Расчет!G1492,IF(Расчет!H1492='ФОРМУЛЫ!'!$B$6,Расчет!G1492*Расчет!$O$28,0)))</f>
        <v>0</v>
      </c>
      <c r="B1478" s="3">
        <f>A1478*Расчет!E1492</f>
        <v>0</v>
      </c>
      <c r="C1478" s="3">
        <f>IF(Расчет!J1492='ФОРМУЛЫ!'!$B$3,Расчет!G1492*Расчет!I1492/100,IF(Расчет!J1492='ФОРМУЛЫ!'!$B$4,Расчет!I1492*Расчет!$N$28,IF(Расчет!J1492='ФОРМУЛЫ!'!$B$5,Расчет!I1492,IF(Расчет!J1492='ФОРМУЛЫ!'!$B$6,Расчет!I1492*Расчет!$O$28,0))))</f>
        <v>0</v>
      </c>
      <c r="D1478" s="3">
        <f>C1478*Расчет!E1492</f>
        <v>0</v>
      </c>
      <c r="E1478" s="3">
        <f t="shared" si="177"/>
        <v>0</v>
      </c>
      <c r="F1478" s="3">
        <f>E1478*Расчет!E1492</f>
        <v>0</v>
      </c>
      <c r="G1478" s="3">
        <f>IF(Расчет!M1492="",'ФОРМУЛЫ!'!E1478*(100+Расчет!$M$28)/100,'ФОРМУЛЫ!'!E1478*(100+Расчет!M1492)/100)</f>
        <v>0</v>
      </c>
      <c r="H1478" s="7">
        <f>IF(Расчет!M1492="",ROUND(Расчет!K1492*(1+Расчет!$M$28/100),0),ROUND(Расчет!K1492*(1+Расчет!M1492/100),0))</f>
        <v>0</v>
      </c>
      <c r="I1478" s="7">
        <f>IF(Расчет!M1492="",(Расчет!$M$28+100)/100,(Расчет!M1492+100)/100)</f>
        <v>1.2</v>
      </c>
      <c r="J1478" s="5">
        <f>IF(Расчет!P1492="",IF($O$16=0,'ФОРМУЛЫ!'!H1478,ROUND(Расчет!K1492*'ФОРМУЛЫ!'!I1478+L1478,0)),Расчет!P1492)</f>
        <v>0</v>
      </c>
      <c r="K1478" s="5">
        <f>J1478*Расчет!E1492</f>
        <v>0</v>
      </c>
      <c r="L1478" s="3">
        <f>IF($O$16=0,0,$M$16*(Расчет!K1492/$O$16))</f>
        <v>0</v>
      </c>
      <c r="O1478" s="3">
        <f>IF(Расчет!P1492=0,Расчет!L1492,0)</f>
        <v>0</v>
      </c>
      <c r="P1478" s="12">
        <f t="shared" si="178"/>
        <v>0</v>
      </c>
      <c r="Q1478" s="3">
        <f>IF(Расчет!H1492='ФОРМУЛЫ!'!$B$5,'ФОРМУЛЫ!'!A1478,0)</f>
        <v>0</v>
      </c>
      <c r="R1478" s="3">
        <f>IF(Расчет!H1492='ФОРМУЛЫ!'!$B$4,'ФОРМУЛЫ!'!A1478,0)</f>
        <v>0</v>
      </c>
      <c r="S1478" s="3">
        <f>IF(Расчет!H1492='ФОРМУЛЫ!'!$B$6,'ФОРМУЛЫ!'!A1478,0)</f>
        <v>0</v>
      </c>
      <c r="T1478" s="5">
        <f>ROUND((IF(Расчет!R1492='ФОРМУЛЫ!'!$E$3,(A1478-A1478/1.18),IF(Расчет!R1492='ФОРМУЛЫ!'!$E$4,0,IF(Расчет!R1492='ФОРМУЛЫ!'!$E$5,(A1478-A1478/1.1),X))))*Расчет!E1492,2)</f>
        <v>0</v>
      </c>
      <c r="U1478" s="3">
        <f>ROUND((IF(Расчет!R1492='ФОРМУЛЫ!'!$E$3,(J1478-J1478/1.18),IF(Расчет!R1492='ФОРМУЛЫ!'!$E$4,0,IF(Расчет!R1492='ФОРМУЛЫ!'!$E$5,(J1478-J1478/1.1),X))))*Расчет!E1492,2)</f>
        <v>0</v>
      </c>
      <c r="V1478" s="3">
        <f>ROUND((J1478-J1478/1.18)*Расчет!E1492,2)</f>
        <v>0</v>
      </c>
      <c r="W1478" s="3">
        <f>ROUND(A1478*Расчет!E1492*0.21/365,2)</f>
        <v>0</v>
      </c>
      <c r="X1478" s="3">
        <f t="shared" si="179"/>
        <v>0</v>
      </c>
      <c r="Y1478" s="3">
        <f>IF(($Q$2-Расчет!X1492)&gt;0,($Q$2-Расчет!X1492),0)</f>
        <v>0</v>
      </c>
      <c r="Z1478" s="3">
        <f t="shared" si="180"/>
        <v>0</v>
      </c>
      <c r="AA1478" s="3">
        <f>IF(IF(Y1478&gt;0,$Q$3-$Q$2,$Q$3-Расчет!X1492)&gt;0,IF(Y1478&gt;0,$Q$3-$Q$2,$Q$3-Расчет!X1492),0)</f>
        <v>0</v>
      </c>
      <c r="AB1478" s="3">
        <f t="shared" si="181"/>
        <v>0</v>
      </c>
      <c r="AC1478" s="3">
        <f>IF(IF(AA1478&gt;0,$Q$4-$Q$3,$Q$4-Расчет!X1492)&gt;0,IF(AA1478&gt;0,$Q$4-$Q$3,$Q$4-Расчет!X1492),0)</f>
        <v>0</v>
      </c>
      <c r="AD1478" s="3">
        <f t="shared" si="182"/>
        <v>0</v>
      </c>
      <c r="AE1478" s="3">
        <f>IF(IF(AC1478&gt;0,$Q$5-$Q$4,$Q$5-Расчет!X1492)&gt;0,IF(AC1478&gt;0,$Q$5-$Q$4,$Q$5-Расчет!X1492),0)</f>
        <v>0</v>
      </c>
      <c r="AF1478" s="3">
        <f t="shared" si="183"/>
        <v>0</v>
      </c>
      <c r="AG1478" s="3">
        <f>IF(IF(AE1478&gt;0,$Q$6-$Q$5,$Q$6-Расчет!X1492)&gt;0,IF(AE1478&gt;0,$Q$6-$Q$5,$Q$6-Расчет!X1492),0)</f>
        <v>0</v>
      </c>
      <c r="AH1478" s="3">
        <f t="shared" si="184"/>
        <v>0</v>
      </c>
    </row>
    <row r="1479" spans="1:34" x14ac:dyDescent="0.25">
      <c r="A1479" s="3">
        <f>IF(Расчет!H1493='ФОРМУЛЫ!'!$B$4,Расчет!G1493*Расчет!$N$28,IF(Расчет!H1493='ФОРМУЛЫ!'!$B$5,Расчет!G1493,IF(Расчет!H1493='ФОРМУЛЫ!'!$B$6,Расчет!G1493*Расчет!$O$28,0)))</f>
        <v>0</v>
      </c>
      <c r="B1479" s="3">
        <f>A1479*Расчет!E1493</f>
        <v>0</v>
      </c>
      <c r="C1479" s="3">
        <f>IF(Расчет!J1493='ФОРМУЛЫ!'!$B$3,Расчет!G1493*Расчет!I1493/100,IF(Расчет!J1493='ФОРМУЛЫ!'!$B$4,Расчет!I1493*Расчет!$N$28,IF(Расчет!J1493='ФОРМУЛЫ!'!$B$5,Расчет!I1493,IF(Расчет!J1493='ФОРМУЛЫ!'!$B$6,Расчет!I1493*Расчет!$O$28,0))))</f>
        <v>0</v>
      </c>
      <c r="D1479" s="3">
        <f>C1479*Расчет!E1493</f>
        <v>0</v>
      </c>
      <c r="E1479" s="3">
        <f t="shared" si="177"/>
        <v>0</v>
      </c>
      <c r="F1479" s="3">
        <f>E1479*Расчет!E1493</f>
        <v>0</v>
      </c>
      <c r="G1479" s="3">
        <f>IF(Расчет!M1493="",'ФОРМУЛЫ!'!E1479*(100+Расчет!$M$28)/100,'ФОРМУЛЫ!'!E1479*(100+Расчет!M1493)/100)</f>
        <v>0</v>
      </c>
      <c r="H1479" s="7">
        <f>IF(Расчет!M1493="",ROUND(Расчет!K1493*(1+Расчет!$M$28/100),0),ROUND(Расчет!K1493*(1+Расчет!M1493/100),0))</f>
        <v>0</v>
      </c>
      <c r="I1479" s="7">
        <f>IF(Расчет!M1493="",(Расчет!$M$28+100)/100,(Расчет!M1493+100)/100)</f>
        <v>1.2</v>
      </c>
      <c r="J1479" s="5">
        <f>IF(Расчет!P1493="",IF($O$16=0,'ФОРМУЛЫ!'!H1479,ROUND(Расчет!K1493*'ФОРМУЛЫ!'!I1479+L1479,0)),Расчет!P1493)</f>
        <v>0</v>
      </c>
      <c r="K1479" s="5">
        <f>J1479*Расчет!E1493</f>
        <v>0</v>
      </c>
      <c r="L1479" s="3">
        <f>IF($O$16=0,0,$M$16*(Расчет!K1493/$O$16))</f>
        <v>0</v>
      </c>
      <c r="O1479" s="3">
        <f>IF(Расчет!P1493=0,Расчет!L1493,0)</f>
        <v>0</v>
      </c>
      <c r="P1479" s="12">
        <f t="shared" si="178"/>
        <v>0</v>
      </c>
      <c r="Q1479" s="3">
        <f>IF(Расчет!H1493='ФОРМУЛЫ!'!$B$5,'ФОРМУЛЫ!'!A1479,0)</f>
        <v>0</v>
      </c>
      <c r="R1479" s="3">
        <f>IF(Расчет!H1493='ФОРМУЛЫ!'!$B$4,'ФОРМУЛЫ!'!A1479,0)</f>
        <v>0</v>
      </c>
      <c r="S1479" s="3">
        <f>IF(Расчет!H1493='ФОРМУЛЫ!'!$B$6,'ФОРМУЛЫ!'!A1479,0)</f>
        <v>0</v>
      </c>
      <c r="T1479" s="5">
        <f>ROUND((IF(Расчет!R1493='ФОРМУЛЫ!'!$E$3,(A1479-A1479/1.18),IF(Расчет!R1493='ФОРМУЛЫ!'!$E$4,0,IF(Расчет!R1493='ФОРМУЛЫ!'!$E$5,(A1479-A1479/1.1),X))))*Расчет!E1493,2)</f>
        <v>0</v>
      </c>
      <c r="U1479" s="3">
        <f>ROUND((IF(Расчет!R1493='ФОРМУЛЫ!'!$E$3,(J1479-J1479/1.18),IF(Расчет!R1493='ФОРМУЛЫ!'!$E$4,0,IF(Расчет!R1493='ФОРМУЛЫ!'!$E$5,(J1479-J1479/1.1),X))))*Расчет!E1493,2)</f>
        <v>0</v>
      </c>
      <c r="V1479" s="3">
        <f>ROUND((J1479-J1479/1.18)*Расчет!E1493,2)</f>
        <v>0</v>
      </c>
      <c r="W1479" s="3">
        <f>ROUND(A1479*Расчет!E1493*0.21/365,2)</f>
        <v>0</v>
      </c>
      <c r="X1479" s="3">
        <f t="shared" si="179"/>
        <v>0</v>
      </c>
      <c r="Y1479" s="3">
        <f>IF(($Q$2-Расчет!X1493)&gt;0,($Q$2-Расчет!X1493),0)</f>
        <v>0</v>
      </c>
      <c r="Z1479" s="3">
        <f t="shared" si="180"/>
        <v>0</v>
      </c>
      <c r="AA1479" s="3">
        <f>IF(IF(Y1479&gt;0,$Q$3-$Q$2,$Q$3-Расчет!X1493)&gt;0,IF(Y1479&gt;0,$Q$3-$Q$2,$Q$3-Расчет!X1493),0)</f>
        <v>0</v>
      </c>
      <c r="AB1479" s="3">
        <f t="shared" si="181"/>
        <v>0</v>
      </c>
      <c r="AC1479" s="3">
        <f>IF(IF(AA1479&gt;0,$Q$4-$Q$3,$Q$4-Расчет!X1493)&gt;0,IF(AA1479&gt;0,$Q$4-$Q$3,$Q$4-Расчет!X1493),0)</f>
        <v>0</v>
      </c>
      <c r="AD1479" s="3">
        <f t="shared" si="182"/>
        <v>0</v>
      </c>
      <c r="AE1479" s="3">
        <f>IF(IF(AC1479&gt;0,$Q$5-$Q$4,$Q$5-Расчет!X1493)&gt;0,IF(AC1479&gt;0,$Q$5-$Q$4,$Q$5-Расчет!X1493),0)</f>
        <v>0</v>
      </c>
      <c r="AF1479" s="3">
        <f t="shared" si="183"/>
        <v>0</v>
      </c>
      <c r="AG1479" s="3">
        <f>IF(IF(AE1479&gt;0,$Q$6-$Q$5,$Q$6-Расчет!X1493)&gt;0,IF(AE1479&gt;0,$Q$6-$Q$5,$Q$6-Расчет!X1493),0)</f>
        <v>0</v>
      </c>
      <c r="AH1479" s="3">
        <f t="shared" si="184"/>
        <v>0</v>
      </c>
    </row>
    <row r="1480" spans="1:34" x14ac:dyDescent="0.25">
      <c r="A1480" s="3">
        <f>IF(Расчет!H1494='ФОРМУЛЫ!'!$B$4,Расчет!G1494*Расчет!$N$28,IF(Расчет!H1494='ФОРМУЛЫ!'!$B$5,Расчет!G1494,IF(Расчет!H1494='ФОРМУЛЫ!'!$B$6,Расчет!G1494*Расчет!$O$28,0)))</f>
        <v>0</v>
      </c>
      <c r="B1480" s="3">
        <f>A1480*Расчет!E1494</f>
        <v>0</v>
      </c>
      <c r="C1480" s="3">
        <f>IF(Расчет!J1494='ФОРМУЛЫ!'!$B$3,Расчет!G1494*Расчет!I1494/100,IF(Расчет!J1494='ФОРМУЛЫ!'!$B$4,Расчет!I1494*Расчет!$N$28,IF(Расчет!J1494='ФОРМУЛЫ!'!$B$5,Расчет!I1494,IF(Расчет!J1494='ФОРМУЛЫ!'!$B$6,Расчет!I1494*Расчет!$O$28,0))))</f>
        <v>0</v>
      </c>
      <c r="D1480" s="3">
        <f>C1480*Расчет!E1494</f>
        <v>0</v>
      </c>
      <c r="E1480" s="3">
        <f t="shared" si="177"/>
        <v>0</v>
      </c>
      <c r="F1480" s="3">
        <f>E1480*Расчет!E1494</f>
        <v>0</v>
      </c>
      <c r="G1480" s="3">
        <f>IF(Расчет!M1494="",'ФОРМУЛЫ!'!E1480*(100+Расчет!$M$28)/100,'ФОРМУЛЫ!'!E1480*(100+Расчет!M1494)/100)</f>
        <v>0</v>
      </c>
      <c r="H1480" s="7">
        <f>IF(Расчет!M1494="",ROUND(Расчет!K1494*(1+Расчет!$M$28/100),0),ROUND(Расчет!K1494*(1+Расчет!M1494/100),0))</f>
        <v>0</v>
      </c>
      <c r="I1480" s="7">
        <f>IF(Расчет!M1494="",(Расчет!$M$28+100)/100,(Расчет!M1494+100)/100)</f>
        <v>1.2</v>
      </c>
      <c r="J1480" s="5">
        <f>IF(Расчет!P1494="",IF($O$16=0,'ФОРМУЛЫ!'!H1480,ROUND(Расчет!K1494*'ФОРМУЛЫ!'!I1480+L1480,0)),Расчет!P1494)</f>
        <v>0</v>
      </c>
      <c r="K1480" s="5">
        <f>J1480*Расчет!E1494</f>
        <v>0</v>
      </c>
      <c r="L1480" s="3">
        <f>IF($O$16=0,0,$M$16*(Расчет!K1494/$O$16))</f>
        <v>0</v>
      </c>
      <c r="O1480" s="3">
        <f>IF(Расчет!P1494=0,Расчет!L1494,0)</f>
        <v>0</v>
      </c>
      <c r="P1480" s="12">
        <f t="shared" si="178"/>
        <v>0</v>
      </c>
      <c r="Q1480" s="3">
        <f>IF(Расчет!H1494='ФОРМУЛЫ!'!$B$5,'ФОРМУЛЫ!'!A1480,0)</f>
        <v>0</v>
      </c>
      <c r="R1480" s="3">
        <f>IF(Расчет!H1494='ФОРМУЛЫ!'!$B$4,'ФОРМУЛЫ!'!A1480,0)</f>
        <v>0</v>
      </c>
      <c r="S1480" s="3">
        <f>IF(Расчет!H1494='ФОРМУЛЫ!'!$B$6,'ФОРМУЛЫ!'!A1480,0)</f>
        <v>0</v>
      </c>
      <c r="T1480" s="5">
        <f>ROUND((IF(Расчет!R1494='ФОРМУЛЫ!'!$E$3,(A1480-A1480/1.18),IF(Расчет!R1494='ФОРМУЛЫ!'!$E$4,0,IF(Расчет!R1494='ФОРМУЛЫ!'!$E$5,(A1480-A1480/1.1),X))))*Расчет!E1494,2)</f>
        <v>0</v>
      </c>
      <c r="U1480" s="3">
        <f>ROUND((IF(Расчет!R1494='ФОРМУЛЫ!'!$E$3,(J1480-J1480/1.18),IF(Расчет!R1494='ФОРМУЛЫ!'!$E$4,0,IF(Расчет!R1494='ФОРМУЛЫ!'!$E$5,(J1480-J1480/1.1),X))))*Расчет!E1494,2)</f>
        <v>0</v>
      </c>
      <c r="V1480" s="3">
        <f>ROUND((J1480-J1480/1.18)*Расчет!E1494,2)</f>
        <v>0</v>
      </c>
      <c r="W1480" s="3">
        <f>ROUND(A1480*Расчет!E1494*0.21/365,2)</f>
        <v>0</v>
      </c>
      <c r="X1480" s="3">
        <f t="shared" si="179"/>
        <v>0</v>
      </c>
      <c r="Y1480" s="3">
        <f>IF(($Q$2-Расчет!X1494)&gt;0,($Q$2-Расчет!X1494),0)</f>
        <v>0</v>
      </c>
      <c r="Z1480" s="3">
        <f t="shared" si="180"/>
        <v>0</v>
      </c>
      <c r="AA1480" s="3">
        <f>IF(IF(Y1480&gt;0,$Q$3-$Q$2,$Q$3-Расчет!X1494)&gt;0,IF(Y1480&gt;0,$Q$3-$Q$2,$Q$3-Расчет!X1494),0)</f>
        <v>0</v>
      </c>
      <c r="AB1480" s="3">
        <f t="shared" si="181"/>
        <v>0</v>
      </c>
      <c r="AC1480" s="3">
        <f>IF(IF(AA1480&gt;0,$Q$4-$Q$3,$Q$4-Расчет!X1494)&gt;0,IF(AA1480&gt;0,$Q$4-$Q$3,$Q$4-Расчет!X1494),0)</f>
        <v>0</v>
      </c>
      <c r="AD1480" s="3">
        <f t="shared" si="182"/>
        <v>0</v>
      </c>
      <c r="AE1480" s="3">
        <f>IF(IF(AC1480&gt;0,$Q$5-$Q$4,$Q$5-Расчет!X1494)&gt;0,IF(AC1480&gt;0,$Q$5-$Q$4,$Q$5-Расчет!X1494),0)</f>
        <v>0</v>
      </c>
      <c r="AF1480" s="3">
        <f t="shared" si="183"/>
        <v>0</v>
      </c>
      <c r="AG1480" s="3">
        <f>IF(IF(AE1480&gt;0,$Q$6-$Q$5,$Q$6-Расчет!X1494)&gt;0,IF(AE1480&gt;0,$Q$6-$Q$5,$Q$6-Расчет!X1494),0)</f>
        <v>0</v>
      </c>
      <c r="AH1480" s="3">
        <f t="shared" si="184"/>
        <v>0</v>
      </c>
    </row>
    <row r="1481" spans="1:34" x14ac:dyDescent="0.25">
      <c r="A1481" s="3">
        <f>IF(Расчет!H1495='ФОРМУЛЫ!'!$B$4,Расчет!G1495*Расчет!$N$28,IF(Расчет!H1495='ФОРМУЛЫ!'!$B$5,Расчет!G1495,IF(Расчет!H1495='ФОРМУЛЫ!'!$B$6,Расчет!G1495*Расчет!$O$28,0)))</f>
        <v>0</v>
      </c>
      <c r="B1481" s="3">
        <f>A1481*Расчет!E1495</f>
        <v>0</v>
      </c>
      <c r="C1481" s="3">
        <f>IF(Расчет!J1495='ФОРМУЛЫ!'!$B$3,Расчет!G1495*Расчет!I1495/100,IF(Расчет!J1495='ФОРМУЛЫ!'!$B$4,Расчет!I1495*Расчет!$N$28,IF(Расчет!J1495='ФОРМУЛЫ!'!$B$5,Расчет!I1495,IF(Расчет!J1495='ФОРМУЛЫ!'!$B$6,Расчет!I1495*Расчет!$O$28,0))))</f>
        <v>0</v>
      </c>
      <c r="D1481" s="3">
        <f>C1481*Расчет!E1495</f>
        <v>0</v>
      </c>
      <c r="E1481" s="3">
        <f t="shared" si="177"/>
        <v>0</v>
      </c>
      <c r="F1481" s="3">
        <f>E1481*Расчет!E1495</f>
        <v>0</v>
      </c>
      <c r="G1481" s="3">
        <f>IF(Расчет!M1495="",'ФОРМУЛЫ!'!E1481*(100+Расчет!$M$28)/100,'ФОРМУЛЫ!'!E1481*(100+Расчет!M1495)/100)</f>
        <v>0</v>
      </c>
      <c r="H1481" s="7">
        <f>IF(Расчет!M1495="",ROUND(Расчет!K1495*(1+Расчет!$M$28/100),0),ROUND(Расчет!K1495*(1+Расчет!M1495/100),0))</f>
        <v>0</v>
      </c>
      <c r="I1481" s="7">
        <f>IF(Расчет!M1495="",(Расчет!$M$28+100)/100,(Расчет!M1495+100)/100)</f>
        <v>1.2</v>
      </c>
      <c r="J1481" s="5">
        <f>IF(Расчет!P1495="",IF($O$16=0,'ФОРМУЛЫ!'!H1481,ROUND(Расчет!K1495*'ФОРМУЛЫ!'!I1481+L1481,0)),Расчет!P1495)</f>
        <v>0</v>
      </c>
      <c r="K1481" s="5">
        <f>J1481*Расчет!E1495</f>
        <v>0</v>
      </c>
      <c r="L1481" s="3">
        <f>IF($O$16=0,0,$M$16*(Расчет!K1495/$O$16))</f>
        <v>0</v>
      </c>
      <c r="O1481" s="3">
        <f>IF(Расчет!P1495=0,Расчет!L1495,0)</f>
        <v>0</v>
      </c>
      <c r="P1481" s="12">
        <f t="shared" si="178"/>
        <v>0</v>
      </c>
      <c r="Q1481" s="3">
        <f>IF(Расчет!H1495='ФОРМУЛЫ!'!$B$5,'ФОРМУЛЫ!'!A1481,0)</f>
        <v>0</v>
      </c>
      <c r="R1481" s="3">
        <f>IF(Расчет!H1495='ФОРМУЛЫ!'!$B$4,'ФОРМУЛЫ!'!A1481,0)</f>
        <v>0</v>
      </c>
      <c r="S1481" s="3">
        <f>IF(Расчет!H1495='ФОРМУЛЫ!'!$B$6,'ФОРМУЛЫ!'!A1481,0)</f>
        <v>0</v>
      </c>
      <c r="T1481" s="5">
        <f>ROUND((IF(Расчет!R1495='ФОРМУЛЫ!'!$E$3,(A1481-A1481/1.18),IF(Расчет!R1495='ФОРМУЛЫ!'!$E$4,0,IF(Расчет!R1495='ФОРМУЛЫ!'!$E$5,(A1481-A1481/1.1),X))))*Расчет!E1495,2)</f>
        <v>0</v>
      </c>
      <c r="U1481" s="3">
        <f>ROUND((IF(Расчет!R1495='ФОРМУЛЫ!'!$E$3,(J1481-J1481/1.18),IF(Расчет!R1495='ФОРМУЛЫ!'!$E$4,0,IF(Расчет!R1495='ФОРМУЛЫ!'!$E$5,(J1481-J1481/1.1),X))))*Расчет!E1495,2)</f>
        <v>0</v>
      </c>
      <c r="V1481" s="3">
        <f>ROUND((J1481-J1481/1.18)*Расчет!E1495,2)</f>
        <v>0</v>
      </c>
      <c r="W1481" s="3">
        <f>ROUND(A1481*Расчет!E1495*0.21/365,2)</f>
        <v>0</v>
      </c>
      <c r="X1481" s="3">
        <f t="shared" si="179"/>
        <v>0</v>
      </c>
      <c r="Y1481" s="3">
        <f>IF(($Q$2-Расчет!X1495)&gt;0,($Q$2-Расчет!X1495),0)</f>
        <v>0</v>
      </c>
      <c r="Z1481" s="3">
        <f t="shared" si="180"/>
        <v>0</v>
      </c>
      <c r="AA1481" s="3">
        <f>IF(IF(Y1481&gt;0,$Q$3-$Q$2,$Q$3-Расчет!X1495)&gt;0,IF(Y1481&gt;0,$Q$3-$Q$2,$Q$3-Расчет!X1495),0)</f>
        <v>0</v>
      </c>
      <c r="AB1481" s="3">
        <f t="shared" si="181"/>
        <v>0</v>
      </c>
      <c r="AC1481" s="3">
        <f>IF(IF(AA1481&gt;0,$Q$4-$Q$3,$Q$4-Расчет!X1495)&gt;0,IF(AA1481&gt;0,$Q$4-$Q$3,$Q$4-Расчет!X1495),0)</f>
        <v>0</v>
      </c>
      <c r="AD1481" s="3">
        <f t="shared" si="182"/>
        <v>0</v>
      </c>
      <c r="AE1481" s="3">
        <f>IF(IF(AC1481&gt;0,$Q$5-$Q$4,$Q$5-Расчет!X1495)&gt;0,IF(AC1481&gt;0,$Q$5-$Q$4,$Q$5-Расчет!X1495),0)</f>
        <v>0</v>
      </c>
      <c r="AF1481" s="3">
        <f t="shared" si="183"/>
        <v>0</v>
      </c>
      <c r="AG1481" s="3">
        <f>IF(IF(AE1481&gt;0,$Q$6-$Q$5,$Q$6-Расчет!X1495)&gt;0,IF(AE1481&gt;0,$Q$6-$Q$5,$Q$6-Расчет!X1495),0)</f>
        <v>0</v>
      </c>
      <c r="AH1481" s="3">
        <f t="shared" si="184"/>
        <v>0</v>
      </c>
    </row>
    <row r="1482" spans="1:34" x14ac:dyDescent="0.25">
      <c r="A1482" s="3">
        <f>IF(Расчет!H1496='ФОРМУЛЫ!'!$B$4,Расчет!G1496*Расчет!$N$28,IF(Расчет!H1496='ФОРМУЛЫ!'!$B$5,Расчет!G1496,IF(Расчет!H1496='ФОРМУЛЫ!'!$B$6,Расчет!G1496*Расчет!$O$28,0)))</f>
        <v>0</v>
      </c>
      <c r="B1482" s="3">
        <f>A1482*Расчет!E1496</f>
        <v>0</v>
      </c>
      <c r="C1482" s="3">
        <f>IF(Расчет!J1496='ФОРМУЛЫ!'!$B$3,Расчет!G1496*Расчет!I1496/100,IF(Расчет!J1496='ФОРМУЛЫ!'!$B$4,Расчет!I1496*Расчет!$N$28,IF(Расчет!J1496='ФОРМУЛЫ!'!$B$5,Расчет!I1496,IF(Расчет!J1496='ФОРМУЛЫ!'!$B$6,Расчет!I1496*Расчет!$O$28,0))))</f>
        <v>0</v>
      </c>
      <c r="D1482" s="3">
        <f>C1482*Расчет!E1496</f>
        <v>0</v>
      </c>
      <c r="E1482" s="3">
        <f t="shared" si="177"/>
        <v>0</v>
      </c>
      <c r="F1482" s="3">
        <f>E1482*Расчет!E1496</f>
        <v>0</v>
      </c>
      <c r="G1482" s="3">
        <f>IF(Расчет!M1496="",'ФОРМУЛЫ!'!E1482*(100+Расчет!$M$28)/100,'ФОРМУЛЫ!'!E1482*(100+Расчет!M1496)/100)</f>
        <v>0</v>
      </c>
      <c r="H1482" s="7">
        <f>IF(Расчет!M1496="",ROUND(Расчет!K1496*(1+Расчет!$M$28/100),0),ROUND(Расчет!K1496*(1+Расчет!M1496/100),0))</f>
        <v>0</v>
      </c>
      <c r="I1482" s="7">
        <f>IF(Расчет!M1496="",(Расчет!$M$28+100)/100,(Расчет!M1496+100)/100)</f>
        <v>1.2</v>
      </c>
      <c r="J1482" s="5">
        <f>IF(Расчет!P1496="",IF($O$16=0,'ФОРМУЛЫ!'!H1482,ROUND(Расчет!K1496*'ФОРМУЛЫ!'!I1482+L1482,0)),Расчет!P1496)</f>
        <v>0</v>
      </c>
      <c r="K1482" s="5">
        <f>J1482*Расчет!E1496</f>
        <v>0</v>
      </c>
      <c r="L1482" s="3">
        <f>IF($O$16=0,0,$M$16*(Расчет!K1496/$O$16))</f>
        <v>0</v>
      </c>
      <c r="O1482" s="3">
        <f>IF(Расчет!P1496=0,Расчет!L1496,0)</f>
        <v>0</v>
      </c>
      <c r="P1482" s="12">
        <f t="shared" si="178"/>
        <v>0</v>
      </c>
      <c r="Q1482" s="3">
        <f>IF(Расчет!H1496='ФОРМУЛЫ!'!$B$5,'ФОРМУЛЫ!'!A1482,0)</f>
        <v>0</v>
      </c>
      <c r="R1482" s="3">
        <f>IF(Расчет!H1496='ФОРМУЛЫ!'!$B$4,'ФОРМУЛЫ!'!A1482,0)</f>
        <v>0</v>
      </c>
      <c r="S1482" s="3">
        <f>IF(Расчет!H1496='ФОРМУЛЫ!'!$B$6,'ФОРМУЛЫ!'!A1482,0)</f>
        <v>0</v>
      </c>
      <c r="T1482" s="5">
        <f>ROUND((IF(Расчет!R1496='ФОРМУЛЫ!'!$E$3,(A1482-A1482/1.18),IF(Расчет!R1496='ФОРМУЛЫ!'!$E$4,0,IF(Расчет!R1496='ФОРМУЛЫ!'!$E$5,(A1482-A1482/1.1),X))))*Расчет!E1496,2)</f>
        <v>0</v>
      </c>
      <c r="U1482" s="3">
        <f>ROUND((IF(Расчет!R1496='ФОРМУЛЫ!'!$E$3,(J1482-J1482/1.18),IF(Расчет!R1496='ФОРМУЛЫ!'!$E$4,0,IF(Расчет!R1496='ФОРМУЛЫ!'!$E$5,(J1482-J1482/1.1),X))))*Расчет!E1496,2)</f>
        <v>0</v>
      </c>
      <c r="V1482" s="3">
        <f>ROUND((J1482-J1482/1.18)*Расчет!E1496,2)</f>
        <v>0</v>
      </c>
      <c r="W1482" s="3">
        <f>ROUND(A1482*Расчет!E1496*0.21/365,2)</f>
        <v>0</v>
      </c>
      <c r="X1482" s="3">
        <f t="shared" si="179"/>
        <v>0</v>
      </c>
      <c r="Y1482" s="3">
        <f>IF(($Q$2-Расчет!X1496)&gt;0,($Q$2-Расчет!X1496),0)</f>
        <v>0</v>
      </c>
      <c r="Z1482" s="3">
        <f t="shared" si="180"/>
        <v>0</v>
      </c>
      <c r="AA1482" s="3">
        <f>IF(IF(Y1482&gt;0,$Q$3-$Q$2,$Q$3-Расчет!X1496)&gt;0,IF(Y1482&gt;0,$Q$3-$Q$2,$Q$3-Расчет!X1496),0)</f>
        <v>0</v>
      </c>
      <c r="AB1482" s="3">
        <f t="shared" si="181"/>
        <v>0</v>
      </c>
      <c r="AC1482" s="3">
        <f>IF(IF(AA1482&gt;0,$Q$4-$Q$3,$Q$4-Расчет!X1496)&gt;0,IF(AA1482&gt;0,$Q$4-$Q$3,$Q$4-Расчет!X1496),0)</f>
        <v>0</v>
      </c>
      <c r="AD1482" s="3">
        <f t="shared" si="182"/>
        <v>0</v>
      </c>
      <c r="AE1482" s="3">
        <f>IF(IF(AC1482&gt;0,$Q$5-$Q$4,$Q$5-Расчет!X1496)&gt;0,IF(AC1482&gt;0,$Q$5-$Q$4,$Q$5-Расчет!X1496),0)</f>
        <v>0</v>
      </c>
      <c r="AF1482" s="3">
        <f t="shared" si="183"/>
        <v>0</v>
      </c>
      <c r="AG1482" s="3">
        <f>IF(IF(AE1482&gt;0,$Q$6-$Q$5,$Q$6-Расчет!X1496)&gt;0,IF(AE1482&gt;0,$Q$6-$Q$5,$Q$6-Расчет!X1496),0)</f>
        <v>0</v>
      </c>
      <c r="AH1482" s="3">
        <f t="shared" si="184"/>
        <v>0</v>
      </c>
    </row>
    <row r="1483" spans="1:34" x14ac:dyDescent="0.25">
      <c r="A1483" s="3">
        <f>IF(Расчет!H1497='ФОРМУЛЫ!'!$B$4,Расчет!G1497*Расчет!$N$28,IF(Расчет!H1497='ФОРМУЛЫ!'!$B$5,Расчет!G1497,IF(Расчет!H1497='ФОРМУЛЫ!'!$B$6,Расчет!G1497*Расчет!$O$28,0)))</f>
        <v>0</v>
      </c>
      <c r="B1483" s="3">
        <f>A1483*Расчет!E1497</f>
        <v>0</v>
      </c>
      <c r="C1483" s="3">
        <f>IF(Расчет!J1497='ФОРМУЛЫ!'!$B$3,Расчет!G1497*Расчет!I1497/100,IF(Расчет!J1497='ФОРМУЛЫ!'!$B$4,Расчет!I1497*Расчет!$N$28,IF(Расчет!J1497='ФОРМУЛЫ!'!$B$5,Расчет!I1497,IF(Расчет!J1497='ФОРМУЛЫ!'!$B$6,Расчет!I1497*Расчет!$O$28,0))))</f>
        <v>0</v>
      </c>
      <c r="D1483" s="3">
        <f>C1483*Расчет!E1497</f>
        <v>0</v>
      </c>
      <c r="E1483" s="3">
        <f t="shared" si="177"/>
        <v>0</v>
      </c>
      <c r="F1483" s="3">
        <f>E1483*Расчет!E1497</f>
        <v>0</v>
      </c>
      <c r="G1483" s="3">
        <f>IF(Расчет!M1497="",'ФОРМУЛЫ!'!E1483*(100+Расчет!$M$28)/100,'ФОРМУЛЫ!'!E1483*(100+Расчет!M1497)/100)</f>
        <v>0</v>
      </c>
      <c r="H1483" s="7">
        <f>IF(Расчет!M1497="",ROUND(Расчет!K1497*(1+Расчет!$M$28/100),0),ROUND(Расчет!K1497*(1+Расчет!M1497/100),0))</f>
        <v>0</v>
      </c>
      <c r="I1483" s="7">
        <f>IF(Расчет!M1497="",(Расчет!$M$28+100)/100,(Расчет!M1497+100)/100)</f>
        <v>1.2</v>
      </c>
      <c r="J1483" s="5">
        <f>IF(Расчет!P1497="",IF($O$16=0,'ФОРМУЛЫ!'!H1483,ROUND(Расчет!K1497*'ФОРМУЛЫ!'!I1483+L1483,0)),Расчет!P1497)</f>
        <v>0</v>
      </c>
      <c r="K1483" s="5">
        <f>J1483*Расчет!E1497</f>
        <v>0</v>
      </c>
      <c r="L1483" s="3">
        <f>IF($O$16=0,0,$M$16*(Расчет!K1497/$O$16))</f>
        <v>0</v>
      </c>
      <c r="O1483" s="3">
        <f>IF(Расчет!P1497=0,Расчет!L1497,0)</f>
        <v>0</v>
      </c>
      <c r="P1483" s="12">
        <f t="shared" si="178"/>
        <v>0</v>
      </c>
      <c r="Q1483" s="3">
        <f>IF(Расчет!H1497='ФОРМУЛЫ!'!$B$5,'ФОРМУЛЫ!'!A1483,0)</f>
        <v>0</v>
      </c>
      <c r="R1483" s="3">
        <f>IF(Расчет!H1497='ФОРМУЛЫ!'!$B$4,'ФОРМУЛЫ!'!A1483,0)</f>
        <v>0</v>
      </c>
      <c r="S1483" s="3">
        <f>IF(Расчет!H1497='ФОРМУЛЫ!'!$B$6,'ФОРМУЛЫ!'!A1483,0)</f>
        <v>0</v>
      </c>
      <c r="T1483" s="5">
        <f>ROUND((IF(Расчет!R1497='ФОРМУЛЫ!'!$E$3,(A1483-A1483/1.18),IF(Расчет!R1497='ФОРМУЛЫ!'!$E$4,0,IF(Расчет!R1497='ФОРМУЛЫ!'!$E$5,(A1483-A1483/1.1),X))))*Расчет!E1497,2)</f>
        <v>0</v>
      </c>
      <c r="U1483" s="3">
        <f>ROUND((IF(Расчет!R1497='ФОРМУЛЫ!'!$E$3,(J1483-J1483/1.18),IF(Расчет!R1497='ФОРМУЛЫ!'!$E$4,0,IF(Расчет!R1497='ФОРМУЛЫ!'!$E$5,(J1483-J1483/1.1),X))))*Расчет!E1497,2)</f>
        <v>0</v>
      </c>
      <c r="V1483" s="3">
        <f>ROUND((J1483-J1483/1.18)*Расчет!E1497,2)</f>
        <v>0</v>
      </c>
      <c r="W1483" s="3">
        <f>ROUND(A1483*Расчет!E1497*0.21/365,2)</f>
        <v>0</v>
      </c>
      <c r="X1483" s="3">
        <f t="shared" si="179"/>
        <v>0</v>
      </c>
      <c r="Y1483" s="3">
        <f>IF(($Q$2-Расчет!X1497)&gt;0,($Q$2-Расчет!X1497),0)</f>
        <v>0</v>
      </c>
      <c r="Z1483" s="3">
        <f t="shared" si="180"/>
        <v>0</v>
      </c>
      <c r="AA1483" s="3">
        <f>IF(IF(Y1483&gt;0,$Q$3-$Q$2,$Q$3-Расчет!X1497)&gt;0,IF(Y1483&gt;0,$Q$3-$Q$2,$Q$3-Расчет!X1497),0)</f>
        <v>0</v>
      </c>
      <c r="AB1483" s="3">
        <f t="shared" si="181"/>
        <v>0</v>
      </c>
      <c r="AC1483" s="3">
        <f>IF(IF(AA1483&gt;0,$Q$4-$Q$3,$Q$4-Расчет!X1497)&gt;0,IF(AA1483&gt;0,$Q$4-$Q$3,$Q$4-Расчет!X1497),0)</f>
        <v>0</v>
      </c>
      <c r="AD1483" s="3">
        <f t="shared" si="182"/>
        <v>0</v>
      </c>
      <c r="AE1483" s="3">
        <f>IF(IF(AC1483&gt;0,$Q$5-$Q$4,$Q$5-Расчет!X1497)&gt;0,IF(AC1483&gt;0,$Q$5-$Q$4,$Q$5-Расчет!X1497),0)</f>
        <v>0</v>
      </c>
      <c r="AF1483" s="3">
        <f t="shared" si="183"/>
        <v>0</v>
      </c>
      <c r="AG1483" s="3">
        <f>IF(IF(AE1483&gt;0,$Q$6-$Q$5,$Q$6-Расчет!X1497)&gt;0,IF(AE1483&gt;0,$Q$6-$Q$5,$Q$6-Расчет!X1497),0)</f>
        <v>0</v>
      </c>
      <c r="AH1483" s="3">
        <f t="shared" si="184"/>
        <v>0</v>
      </c>
    </row>
    <row r="1484" spans="1:34" x14ac:dyDescent="0.25">
      <c r="A1484" s="3">
        <f>IF(Расчет!H1498='ФОРМУЛЫ!'!$B$4,Расчет!G1498*Расчет!$N$28,IF(Расчет!H1498='ФОРМУЛЫ!'!$B$5,Расчет!G1498,IF(Расчет!H1498='ФОРМУЛЫ!'!$B$6,Расчет!G1498*Расчет!$O$28,0)))</f>
        <v>0</v>
      </c>
      <c r="B1484" s="3">
        <f>A1484*Расчет!E1498</f>
        <v>0</v>
      </c>
      <c r="C1484" s="3">
        <f>IF(Расчет!J1498='ФОРМУЛЫ!'!$B$3,Расчет!G1498*Расчет!I1498/100,IF(Расчет!J1498='ФОРМУЛЫ!'!$B$4,Расчет!I1498*Расчет!$N$28,IF(Расчет!J1498='ФОРМУЛЫ!'!$B$5,Расчет!I1498,IF(Расчет!J1498='ФОРМУЛЫ!'!$B$6,Расчет!I1498*Расчет!$O$28,0))))</f>
        <v>0</v>
      </c>
      <c r="D1484" s="3">
        <f>C1484*Расчет!E1498</f>
        <v>0</v>
      </c>
      <c r="E1484" s="3">
        <f t="shared" si="177"/>
        <v>0</v>
      </c>
      <c r="F1484" s="3">
        <f>E1484*Расчет!E1498</f>
        <v>0</v>
      </c>
      <c r="G1484" s="3">
        <f>IF(Расчет!M1498="",'ФОРМУЛЫ!'!E1484*(100+Расчет!$M$28)/100,'ФОРМУЛЫ!'!E1484*(100+Расчет!M1498)/100)</f>
        <v>0</v>
      </c>
      <c r="H1484" s="7">
        <f>IF(Расчет!M1498="",ROUND(Расчет!K1498*(1+Расчет!$M$28/100),0),ROUND(Расчет!K1498*(1+Расчет!M1498/100),0))</f>
        <v>0</v>
      </c>
      <c r="I1484" s="7">
        <f>IF(Расчет!M1498="",(Расчет!$M$28+100)/100,(Расчет!M1498+100)/100)</f>
        <v>1.2</v>
      </c>
      <c r="J1484" s="5">
        <f>IF(Расчет!P1498="",IF($O$16=0,'ФОРМУЛЫ!'!H1484,ROUND(Расчет!K1498*'ФОРМУЛЫ!'!I1484+L1484,0)),Расчет!P1498)</f>
        <v>0</v>
      </c>
      <c r="K1484" s="5">
        <f>J1484*Расчет!E1498</f>
        <v>0</v>
      </c>
      <c r="L1484" s="3">
        <f>IF($O$16=0,0,$M$16*(Расчет!K1498/$O$16))</f>
        <v>0</v>
      </c>
      <c r="O1484" s="3">
        <f>IF(Расчет!P1498=0,Расчет!L1498,0)</f>
        <v>0</v>
      </c>
      <c r="P1484" s="12">
        <f t="shared" si="178"/>
        <v>0</v>
      </c>
      <c r="Q1484" s="3">
        <f>IF(Расчет!H1498='ФОРМУЛЫ!'!$B$5,'ФОРМУЛЫ!'!A1484,0)</f>
        <v>0</v>
      </c>
      <c r="R1484" s="3">
        <f>IF(Расчет!H1498='ФОРМУЛЫ!'!$B$4,'ФОРМУЛЫ!'!A1484,0)</f>
        <v>0</v>
      </c>
      <c r="S1484" s="3">
        <f>IF(Расчет!H1498='ФОРМУЛЫ!'!$B$6,'ФОРМУЛЫ!'!A1484,0)</f>
        <v>0</v>
      </c>
      <c r="T1484" s="5">
        <f>ROUND((IF(Расчет!R1498='ФОРМУЛЫ!'!$E$3,(A1484-A1484/1.18),IF(Расчет!R1498='ФОРМУЛЫ!'!$E$4,0,IF(Расчет!R1498='ФОРМУЛЫ!'!$E$5,(A1484-A1484/1.1),X))))*Расчет!E1498,2)</f>
        <v>0</v>
      </c>
      <c r="U1484" s="3">
        <f>ROUND((IF(Расчет!R1498='ФОРМУЛЫ!'!$E$3,(J1484-J1484/1.18),IF(Расчет!R1498='ФОРМУЛЫ!'!$E$4,0,IF(Расчет!R1498='ФОРМУЛЫ!'!$E$5,(J1484-J1484/1.1),X))))*Расчет!E1498,2)</f>
        <v>0</v>
      </c>
      <c r="V1484" s="3">
        <f>ROUND((J1484-J1484/1.18)*Расчет!E1498,2)</f>
        <v>0</v>
      </c>
      <c r="W1484" s="3">
        <f>ROUND(A1484*Расчет!E1498*0.21/365,2)</f>
        <v>0</v>
      </c>
      <c r="X1484" s="3">
        <f t="shared" si="179"/>
        <v>0</v>
      </c>
      <c r="Y1484" s="3">
        <f>IF(($Q$2-Расчет!X1498)&gt;0,($Q$2-Расчет!X1498),0)</f>
        <v>0</v>
      </c>
      <c r="Z1484" s="3">
        <f t="shared" si="180"/>
        <v>0</v>
      </c>
      <c r="AA1484" s="3">
        <f>IF(IF(Y1484&gt;0,$Q$3-$Q$2,$Q$3-Расчет!X1498)&gt;0,IF(Y1484&gt;0,$Q$3-$Q$2,$Q$3-Расчет!X1498),0)</f>
        <v>0</v>
      </c>
      <c r="AB1484" s="3">
        <f t="shared" si="181"/>
        <v>0</v>
      </c>
      <c r="AC1484" s="3">
        <f>IF(IF(AA1484&gt;0,$Q$4-$Q$3,$Q$4-Расчет!X1498)&gt;0,IF(AA1484&gt;0,$Q$4-$Q$3,$Q$4-Расчет!X1498),0)</f>
        <v>0</v>
      </c>
      <c r="AD1484" s="3">
        <f t="shared" si="182"/>
        <v>0</v>
      </c>
      <c r="AE1484" s="3">
        <f>IF(IF(AC1484&gt;0,$Q$5-$Q$4,$Q$5-Расчет!X1498)&gt;0,IF(AC1484&gt;0,$Q$5-$Q$4,$Q$5-Расчет!X1498),0)</f>
        <v>0</v>
      </c>
      <c r="AF1484" s="3">
        <f t="shared" si="183"/>
        <v>0</v>
      </c>
      <c r="AG1484" s="3">
        <f>IF(IF(AE1484&gt;0,$Q$6-$Q$5,$Q$6-Расчет!X1498)&gt;0,IF(AE1484&gt;0,$Q$6-$Q$5,$Q$6-Расчет!X1498),0)</f>
        <v>0</v>
      </c>
      <c r="AH1484" s="3">
        <f t="shared" si="184"/>
        <v>0</v>
      </c>
    </row>
    <row r="1485" spans="1:34" x14ac:dyDescent="0.25">
      <c r="A1485" s="3">
        <f>IF(Расчет!H1499='ФОРМУЛЫ!'!$B$4,Расчет!G1499*Расчет!$N$28,IF(Расчет!H1499='ФОРМУЛЫ!'!$B$5,Расчет!G1499,IF(Расчет!H1499='ФОРМУЛЫ!'!$B$6,Расчет!G1499*Расчет!$O$28,0)))</f>
        <v>0</v>
      </c>
      <c r="B1485" s="3">
        <f>A1485*Расчет!E1499</f>
        <v>0</v>
      </c>
      <c r="C1485" s="3">
        <f>IF(Расчет!J1499='ФОРМУЛЫ!'!$B$3,Расчет!G1499*Расчет!I1499/100,IF(Расчет!J1499='ФОРМУЛЫ!'!$B$4,Расчет!I1499*Расчет!$N$28,IF(Расчет!J1499='ФОРМУЛЫ!'!$B$5,Расчет!I1499,IF(Расчет!J1499='ФОРМУЛЫ!'!$B$6,Расчет!I1499*Расчет!$O$28,0))))</f>
        <v>0</v>
      </c>
      <c r="D1485" s="3">
        <f>C1485*Расчет!E1499</f>
        <v>0</v>
      </c>
      <c r="E1485" s="3">
        <f t="shared" si="177"/>
        <v>0</v>
      </c>
      <c r="F1485" s="3">
        <f>E1485*Расчет!E1499</f>
        <v>0</v>
      </c>
      <c r="G1485" s="3">
        <f>IF(Расчет!M1499="",'ФОРМУЛЫ!'!E1485*(100+Расчет!$M$28)/100,'ФОРМУЛЫ!'!E1485*(100+Расчет!M1499)/100)</f>
        <v>0</v>
      </c>
      <c r="H1485" s="7">
        <f>IF(Расчет!M1499="",ROUND(Расчет!K1499*(1+Расчет!$M$28/100),0),ROUND(Расчет!K1499*(1+Расчет!M1499/100),0))</f>
        <v>0</v>
      </c>
      <c r="I1485" s="7">
        <f>IF(Расчет!M1499="",(Расчет!$M$28+100)/100,(Расчет!M1499+100)/100)</f>
        <v>1.2</v>
      </c>
      <c r="J1485" s="5">
        <f>IF(Расчет!P1499="",IF($O$16=0,'ФОРМУЛЫ!'!H1485,ROUND(Расчет!K1499*'ФОРМУЛЫ!'!I1485+L1485,0)),Расчет!P1499)</f>
        <v>0</v>
      </c>
      <c r="K1485" s="5">
        <f>J1485*Расчет!E1499</f>
        <v>0</v>
      </c>
      <c r="L1485" s="3">
        <f>IF($O$16=0,0,$M$16*(Расчет!K1499/$O$16))</f>
        <v>0</v>
      </c>
      <c r="O1485" s="3">
        <f>IF(Расчет!P1499=0,Расчет!L1499,0)</f>
        <v>0</v>
      </c>
      <c r="P1485" s="12">
        <f t="shared" si="178"/>
        <v>0</v>
      </c>
      <c r="Q1485" s="3">
        <f>IF(Расчет!H1499='ФОРМУЛЫ!'!$B$5,'ФОРМУЛЫ!'!A1485,0)</f>
        <v>0</v>
      </c>
      <c r="R1485" s="3">
        <f>IF(Расчет!H1499='ФОРМУЛЫ!'!$B$4,'ФОРМУЛЫ!'!A1485,0)</f>
        <v>0</v>
      </c>
      <c r="S1485" s="3">
        <f>IF(Расчет!H1499='ФОРМУЛЫ!'!$B$6,'ФОРМУЛЫ!'!A1485,0)</f>
        <v>0</v>
      </c>
      <c r="T1485" s="5">
        <f>ROUND((IF(Расчет!R1499='ФОРМУЛЫ!'!$E$3,(A1485-A1485/1.18),IF(Расчет!R1499='ФОРМУЛЫ!'!$E$4,0,IF(Расчет!R1499='ФОРМУЛЫ!'!$E$5,(A1485-A1485/1.1),X))))*Расчет!E1499,2)</f>
        <v>0</v>
      </c>
      <c r="U1485" s="3">
        <f>ROUND((IF(Расчет!R1499='ФОРМУЛЫ!'!$E$3,(J1485-J1485/1.18),IF(Расчет!R1499='ФОРМУЛЫ!'!$E$4,0,IF(Расчет!R1499='ФОРМУЛЫ!'!$E$5,(J1485-J1485/1.1),X))))*Расчет!E1499,2)</f>
        <v>0</v>
      </c>
      <c r="V1485" s="3">
        <f>ROUND((J1485-J1485/1.18)*Расчет!E1499,2)</f>
        <v>0</v>
      </c>
      <c r="W1485" s="3">
        <f>ROUND(A1485*Расчет!E1499*0.21/365,2)</f>
        <v>0</v>
      </c>
      <c r="X1485" s="3">
        <f t="shared" si="179"/>
        <v>0</v>
      </c>
      <c r="Y1485" s="3">
        <f>IF(($Q$2-Расчет!X1499)&gt;0,($Q$2-Расчет!X1499),0)</f>
        <v>0</v>
      </c>
      <c r="Z1485" s="3">
        <f t="shared" si="180"/>
        <v>0</v>
      </c>
      <c r="AA1485" s="3">
        <f>IF(IF(Y1485&gt;0,$Q$3-$Q$2,$Q$3-Расчет!X1499)&gt;0,IF(Y1485&gt;0,$Q$3-$Q$2,$Q$3-Расчет!X1499),0)</f>
        <v>0</v>
      </c>
      <c r="AB1485" s="3">
        <f t="shared" si="181"/>
        <v>0</v>
      </c>
      <c r="AC1485" s="3">
        <f>IF(IF(AA1485&gt;0,$Q$4-$Q$3,$Q$4-Расчет!X1499)&gt;0,IF(AA1485&gt;0,$Q$4-$Q$3,$Q$4-Расчет!X1499),0)</f>
        <v>0</v>
      </c>
      <c r="AD1485" s="3">
        <f t="shared" si="182"/>
        <v>0</v>
      </c>
      <c r="AE1485" s="3">
        <f>IF(IF(AC1485&gt;0,$Q$5-$Q$4,$Q$5-Расчет!X1499)&gt;0,IF(AC1485&gt;0,$Q$5-$Q$4,$Q$5-Расчет!X1499),0)</f>
        <v>0</v>
      </c>
      <c r="AF1485" s="3">
        <f t="shared" si="183"/>
        <v>0</v>
      </c>
      <c r="AG1485" s="3">
        <f>IF(IF(AE1485&gt;0,$Q$6-$Q$5,$Q$6-Расчет!X1499)&gt;0,IF(AE1485&gt;0,$Q$6-$Q$5,$Q$6-Расчет!X1499),0)</f>
        <v>0</v>
      </c>
      <c r="AH1485" s="3">
        <f t="shared" si="184"/>
        <v>0</v>
      </c>
    </row>
    <row r="1486" spans="1:34" x14ac:dyDescent="0.25">
      <c r="A1486" s="3">
        <f>IF(Расчет!H1500='ФОРМУЛЫ!'!$B$4,Расчет!G1500*Расчет!$N$28,IF(Расчет!H1500='ФОРМУЛЫ!'!$B$5,Расчет!G1500,IF(Расчет!H1500='ФОРМУЛЫ!'!$B$6,Расчет!G1500*Расчет!$O$28,0)))</f>
        <v>0</v>
      </c>
      <c r="B1486" s="3">
        <f>A1486*Расчет!E1500</f>
        <v>0</v>
      </c>
      <c r="C1486" s="3">
        <f>IF(Расчет!J1500='ФОРМУЛЫ!'!$B$3,Расчет!G1500*Расчет!I1500/100,IF(Расчет!J1500='ФОРМУЛЫ!'!$B$4,Расчет!I1500*Расчет!$N$28,IF(Расчет!J1500='ФОРМУЛЫ!'!$B$5,Расчет!I1500,IF(Расчет!J1500='ФОРМУЛЫ!'!$B$6,Расчет!I1500*Расчет!$O$28,0))))</f>
        <v>0</v>
      </c>
      <c r="D1486" s="3">
        <f>C1486*Расчет!E1500</f>
        <v>0</v>
      </c>
      <c r="E1486" s="3">
        <f t="shared" si="177"/>
        <v>0</v>
      </c>
      <c r="F1486" s="3">
        <f>E1486*Расчет!E1500</f>
        <v>0</v>
      </c>
      <c r="G1486" s="3">
        <f>IF(Расчет!M1500="",'ФОРМУЛЫ!'!E1486*(100+Расчет!$M$28)/100,'ФОРМУЛЫ!'!E1486*(100+Расчет!M1500)/100)</f>
        <v>0</v>
      </c>
      <c r="H1486" s="7">
        <f>IF(Расчет!M1500="",ROUND(Расчет!K1500*(1+Расчет!$M$28/100),0),ROUND(Расчет!K1500*(1+Расчет!M1500/100),0))</f>
        <v>0</v>
      </c>
      <c r="I1486" s="7">
        <f>IF(Расчет!M1500="",(Расчет!$M$28+100)/100,(Расчет!M1500+100)/100)</f>
        <v>1.2</v>
      </c>
      <c r="J1486" s="5">
        <f>IF(Расчет!P1500="",IF($O$16=0,'ФОРМУЛЫ!'!H1486,ROUND(Расчет!K1500*'ФОРМУЛЫ!'!I1486+L1486,0)),Расчет!P1500)</f>
        <v>0</v>
      </c>
      <c r="K1486" s="5">
        <f>J1486*Расчет!E1500</f>
        <v>0</v>
      </c>
      <c r="L1486" s="3">
        <f>IF($O$16=0,0,$M$16*(Расчет!K1500/$O$16))</f>
        <v>0</v>
      </c>
      <c r="O1486" s="3">
        <f>IF(Расчет!P1500=0,Расчет!L1500,0)</f>
        <v>0</v>
      </c>
      <c r="P1486" s="12">
        <f t="shared" si="178"/>
        <v>0</v>
      </c>
      <c r="Q1486" s="3">
        <f>IF(Расчет!H1500='ФОРМУЛЫ!'!$B$5,'ФОРМУЛЫ!'!A1486,0)</f>
        <v>0</v>
      </c>
      <c r="R1486" s="3">
        <f>IF(Расчет!H1500='ФОРМУЛЫ!'!$B$4,'ФОРМУЛЫ!'!A1486,0)</f>
        <v>0</v>
      </c>
      <c r="S1486" s="3">
        <f>IF(Расчет!H1500='ФОРМУЛЫ!'!$B$6,'ФОРМУЛЫ!'!A1486,0)</f>
        <v>0</v>
      </c>
      <c r="T1486" s="5">
        <f>ROUND((IF(Расчет!R1500='ФОРМУЛЫ!'!$E$3,(A1486-A1486/1.18),IF(Расчет!R1500='ФОРМУЛЫ!'!$E$4,0,IF(Расчет!R1500='ФОРМУЛЫ!'!$E$5,(A1486-A1486/1.1),X))))*Расчет!E1500,2)</f>
        <v>0</v>
      </c>
      <c r="U1486" s="3">
        <f>ROUND((IF(Расчет!R1500='ФОРМУЛЫ!'!$E$3,(J1486-J1486/1.18),IF(Расчет!R1500='ФОРМУЛЫ!'!$E$4,0,IF(Расчет!R1500='ФОРМУЛЫ!'!$E$5,(J1486-J1486/1.1),X))))*Расчет!E1500,2)</f>
        <v>0</v>
      </c>
      <c r="V1486" s="3">
        <f>ROUND((J1486-J1486/1.18)*Расчет!E1500,2)</f>
        <v>0</v>
      </c>
      <c r="W1486" s="3">
        <f>ROUND(A1486*Расчет!E1500*0.21/365,2)</f>
        <v>0</v>
      </c>
      <c r="X1486" s="3">
        <f t="shared" si="179"/>
        <v>0</v>
      </c>
      <c r="Y1486" s="3">
        <f>IF(($Q$2-Расчет!X1500)&gt;0,($Q$2-Расчет!X1500),0)</f>
        <v>0</v>
      </c>
      <c r="Z1486" s="3">
        <f t="shared" si="180"/>
        <v>0</v>
      </c>
      <c r="AA1486" s="3">
        <f>IF(IF(Y1486&gt;0,$Q$3-$Q$2,$Q$3-Расчет!X1500)&gt;0,IF(Y1486&gt;0,$Q$3-$Q$2,$Q$3-Расчет!X1500),0)</f>
        <v>0</v>
      </c>
      <c r="AB1486" s="3">
        <f t="shared" si="181"/>
        <v>0</v>
      </c>
      <c r="AC1486" s="3">
        <f>IF(IF(AA1486&gt;0,$Q$4-$Q$3,$Q$4-Расчет!X1500)&gt;0,IF(AA1486&gt;0,$Q$4-$Q$3,$Q$4-Расчет!X1500),0)</f>
        <v>0</v>
      </c>
      <c r="AD1486" s="3">
        <f t="shared" si="182"/>
        <v>0</v>
      </c>
      <c r="AE1486" s="3">
        <f>IF(IF(AC1486&gt;0,$Q$5-$Q$4,$Q$5-Расчет!X1500)&gt;0,IF(AC1486&gt;0,$Q$5-$Q$4,$Q$5-Расчет!X1500),0)</f>
        <v>0</v>
      </c>
      <c r="AF1486" s="3">
        <f t="shared" si="183"/>
        <v>0</v>
      </c>
      <c r="AG1486" s="3">
        <f>IF(IF(AE1486&gt;0,$Q$6-$Q$5,$Q$6-Расчет!X1500)&gt;0,IF(AE1486&gt;0,$Q$6-$Q$5,$Q$6-Расчет!X1500),0)</f>
        <v>0</v>
      </c>
      <c r="AH1486" s="3">
        <f t="shared" si="184"/>
        <v>0</v>
      </c>
    </row>
    <row r="1487" spans="1:34" x14ac:dyDescent="0.25">
      <c r="A1487" s="3">
        <f>IF(Расчет!H1501='ФОРМУЛЫ!'!$B$4,Расчет!G1501*Расчет!$N$28,IF(Расчет!H1501='ФОРМУЛЫ!'!$B$5,Расчет!G1501,IF(Расчет!H1501='ФОРМУЛЫ!'!$B$6,Расчет!G1501*Расчет!$O$28,0)))</f>
        <v>0</v>
      </c>
      <c r="B1487" s="3">
        <f>A1487*Расчет!E1501</f>
        <v>0</v>
      </c>
      <c r="C1487" s="3">
        <f>IF(Расчет!J1501='ФОРМУЛЫ!'!$B$3,Расчет!G1501*Расчет!I1501/100,IF(Расчет!J1501='ФОРМУЛЫ!'!$B$4,Расчет!I1501*Расчет!$N$28,IF(Расчет!J1501='ФОРМУЛЫ!'!$B$5,Расчет!I1501,IF(Расчет!J1501='ФОРМУЛЫ!'!$B$6,Расчет!I1501*Расчет!$O$28,0))))</f>
        <v>0</v>
      </c>
      <c r="D1487" s="3">
        <f>C1487*Расчет!E1501</f>
        <v>0</v>
      </c>
      <c r="E1487" s="3">
        <f t="shared" si="177"/>
        <v>0</v>
      </c>
      <c r="F1487" s="3">
        <f>E1487*Расчет!E1501</f>
        <v>0</v>
      </c>
      <c r="G1487" s="3">
        <f>IF(Расчет!M1501="",'ФОРМУЛЫ!'!E1487*(100+Расчет!$M$28)/100,'ФОРМУЛЫ!'!E1487*(100+Расчет!M1501)/100)</f>
        <v>0</v>
      </c>
      <c r="H1487" s="7">
        <f>IF(Расчет!M1501="",ROUND(Расчет!K1501*(1+Расчет!$M$28/100),0),ROUND(Расчет!K1501*(1+Расчет!M1501/100),0))</f>
        <v>0</v>
      </c>
      <c r="I1487" s="7">
        <f>IF(Расчет!M1501="",(Расчет!$M$28+100)/100,(Расчет!M1501+100)/100)</f>
        <v>1.2</v>
      </c>
      <c r="J1487" s="5">
        <f>IF(Расчет!P1501="",IF($O$16=0,'ФОРМУЛЫ!'!H1487,ROUND(Расчет!K1501*'ФОРМУЛЫ!'!I1487+L1487,0)),Расчет!P1501)</f>
        <v>0</v>
      </c>
      <c r="K1487" s="5">
        <f>J1487*Расчет!E1501</f>
        <v>0</v>
      </c>
      <c r="L1487" s="3">
        <f>IF($O$16=0,0,$M$16*(Расчет!K1501/$O$16))</f>
        <v>0</v>
      </c>
      <c r="O1487" s="3">
        <f>IF(Расчет!P1501=0,Расчет!L1501,0)</f>
        <v>0</v>
      </c>
      <c r="P1487" s="12">
        <f t="shared" si="178"/>
        <v>0</v>
      </c>
      <c r="Q1487" s="3">
        <f>IF(Расчет!H1501='ФОРМУЛЫ!'!$B$5,'ФОРМУЛЫ!'!A1487,0)</f>
        <v>0</v>
      </c>
      <c r="R1487" s="3">
        <f>IF(Расчет!H1501='ФОРМУЛЫ!'!$B$4,'ФОРМУЛЫ!'!A1487,0)</f>
        <v>0</v>
      </c>
      <c r="S1487" s="3">
        <f>IF(Расчет!H1501='ФОРМУЛЫ!'!$B$6,'ФОРМУЛЫ!'!A1487,0)</f>
        <v>0</v>
      </c>
      <c r="T1487" s="5">
        <f>ROUND((IF(Расчет!R1501='ФОРМУЛЫ!'!$E$3,(A1487-A1487/1.18),IF(Расчет!R1501='ФОРМУЛЫ!'!$E$4,0,IF(Расчет!R1501='ФОРМУЛЫ!'!$E$5,(A1487-A1487/1.1),X))))*Расчет!E1501,2)</f>
        <v>0</v>
      </c>
      <c r="U1487" s="3">
        <f>ROUND((IF(Расчет!R1501='ФОРМУЛЫ!'!$E$3,(J1487-J1487/1.18),IF(Расчет!R1501='ФОРМУЛЫ!'!$E$4,0,IF(Расчет!R1501='ФОРМУЛЫ!'!$E$5,(J1487-J1487/1.1),X))))*Расчет!E1501,2)</f>
        <v>0</v>
      </c>
      <c r="V1487" s="3">
        <f>ROUND((J1487-J1487/1.18)*Расчет!E1501,2)</f>
        <v>0</v>
      </c>
      <c r="W1487" s="3">
        <f>ROUND(A1487*Расчет!E1501*0.21/365,2)</f>
        <v>0</v>
      </c>
      <c r="X1487" s="3">
        <f t="shared" si="179"/>
        <v>0</v>
      </c>
      <c r="Y1487" s="3">
        <f>IF(($Q$2-Расчет!X1501)&gt;0,($Q$2-Расчет!X1501),0)</f>
        <v>0</v>
      </c>
      <c r="Z1487" s="3">
        <f t="shared" si="180"/>
        <v>0</v>
      </c>
      <c r="AA1487" s="3">
        <f>IF(IF(Y1487&gt;0,$Q$3-$Q$2,$Q$3-Расчет!X1501)&gt;0,IF(Y1487&gt;0,$Q$3-$Q$2,$Q$3-Расчет!X1501),0)</f>
        <v>0</v>
      </c>
      <c r="AB1487" s="3">
        <f t="shared" si="181"/>
        <v>0</v>
      </c>
      <c r="AC1487" s="3">
        <f>IF(IF(AA1487&gt;0,$Q$4-$Q$3,$Q$4-Расчет!X1501)&gt;0,IF(AA1487&gt;0,$Q$4-$Q$3,$Q$4-Расчет!X1501),0)</f>
        <v>0</v>
      </c>
      <c r="AD1487" s="3">
        <f t="shared" si="182"/>
        <v>0</v>
      </c>
      <c r="AE1487" s="3">
        <f>IF(IF(AC1487&gt;0,$Q$5-$Q$4,$Q$5-Расчет!X1501)&gt;0,IF(AC1487&gt;0,$Q$5-$Q$4,$Q$5-Расчет!X1501),0)</f>
        <v>0</v>
      </c>
      <c r="AF1487" s="3">
        <f t="shared" si="183"/>
        <v>0</v>
      </c>
      <c r="AG1487" s="3">
        <f>IF(IF(AE1487&gt;0,$Q$6-$Q$5,$Q$6-Расчет!X1501)&gt;0,IF(AE1487&gt;0,$Q$6-$Q$5,$Q$6-Расчет!X1501),0)</f>
        <v>0</v>
      </c>
      <c r="AH1487" s="3">
        <f t="shared" si="184"/>
        <v>0</v>
      </c>
    </row>
    <row r="1488" spans="1:34" x14ac:dyDescent="0.25">
      <c r="A1488" s="3">
        <f>IF(Расчет!H1502='ФОРМУЛЫ!'!$B$4,Расчет!G1502*Расчет!$N$28,IF(Расчет!H1502='ФОРМУЛЫ!'!$B$5,Расчет!G1502,IF(Расчет!H1502='ФОРМУЛЫ!'!$B$6,Расчет!G1502*Расчет!$O$28,0)))</f>
        <v>0</v>
      </c>
      <c r="B1488" s="3">
        <f>A1488*Расчет!E1502</f>
        <v>0</v>
      </c>
      <c r="C1488" s="3">
        <f>IF(Расчет!J1502='ФОРМУЛЫ!'!$B$3,Расчет!G1502*Расчет!I1502/100,IF(Расчет!J1502='ФОРМУЛЫ!'!$B$4,Расчет!I1502*Расчет!$N$28,IF(Расчет!J1502='ФОРМУЛЫ!'!$B$5,Расчет!I1502,IF(Расчет!J1502='ФОРМУЛЫ!'!$B$6,Расчет!I1502*Расчет!$O$28,0))))</f>
        <v>0</v>
      </c>
      <c r="D1488" s="3">
        <f>C1488*Расчет!E1502</f>
        <v>0</v>
      </c>
      <c r="E1488" s="3">
        <f t="shared" si="177"/>
        <v>0</v>
      </c>
      <c r="F1488" s="3">
        <f>E1488*Расчет!E1502</f>
        <v>0</v>
      </c>
      <c r="G1488" s="3">
        <f>IF(Расчет!M1502="",'ФОРМУЛЫ!'!E1488*(100+Расчет!$M$28)/100,'ФОРМУЛЫ!'!E1488*(100+Расчет!M1502)/100)</f>
        <v>0</v>
      </c>
      <c r="H1488" s="7">
        <f>IF(Расчет!M1502="",ROUND(Расчет!K1502*(1+Расчет!$M$28/100),0),ROUND(Расчет!K1502*(1+Расчет!M1502/100),0))</f>
        <v>0</v>
      </c>
      <c r="I1488" s="7">
        <f>IF(Расчет!M1502="",(Расчет!$M$28+100)/100,(Расчет!M1502+100)/100)</f>
        <v>1.2</v>
      </c>
      <c r="J1488" s="5">
        <f>IF(Расчет!P1502="",IF($O$16=0,'ФОРМУЛЫ!'!H1488,ROUND(Расчет!K1502*'ФОРМУЛЫ!'!I1488+L1488,0)),Расчет!P1502)</f>
        <v>0</v>
      </c>
      <c r="K1488" s="5">
        <f>J1488*Расчет!E1502</f>
        <v>0</v>
      </c>
      <c r="L1488" s="3">
        <f>IF($O$16=0,0,$M$16*(Расчет!K1502/$O$16))</f>
        <v>0</v>
      </c>
      <c r="O1488" s="3">
        <f>IF(Расчет!P1502=0,Расчет!L1502,0)</f>
        <v>0</v>
      </c>
      <c r="P1488" s="12">
        <f t="shared" si="178"/>
        <v>0</v>
      </c>
      <c r="Q1488" s="3">
        <f>IF(Расчет!H1502='ФОРМУЛЫ!'!$B$5,'ФОРМУЛЫ!'!A1488,0)</f>
        <v>0</v>
      </c>
      <c r="R1488" s="3">
        <f>IF(Расчет!H1502='ФОРМУЛЫ!'!$B$4,'ФОРМУЛЫ!'!A1488,0)</f>
        <v>0</v>
      </c>
      <c r="S1488" s="3">
        <f>IF(Расчет!H1502='ФОРМУЛЫ!'!$B$6,'ФОРМУЛЫ!'!A1488,0)</f>
        <v>0</v>
      </c>
      <c r="T1488" s="5">
        <f>ROUND((IF(Расчет!R1502='ФОРМУЛЫ!'!$E$3,(A1488-A1488/1.18),IF(Расчет!R1502='ФОРМУЛЫ!'!$E$4,0,IF(Расчет!R1502='ФОРМУЛЫ!'!$E$5,(A1488-A1488/1.1),X))))*Расчет!E1502,2)</f>
        <v>0</v>
      </c>
      <c r="U1488" s="3">
        <f>ROUND((IF(Расчет!R1502='ФОРМУЛЫ!'!$E$3,(J1488-J1488/1.18),IF(Расчет!R1502='ФОРМУЛЫ!'!$E$4,0,IF(Расчет!R1502='ФОРМУЛЫ!'!$E$5,(J1488-J1488/1.1),X))))*Расчет!E1502,2)</f>
        <v>0</v>
      </c>
      <c r="V1488" s="3">
        <f>ROUND((J1488-J1488/1.18)*Расчет!E1502,2)</f>
        <v>0</v>
      </c>
      <c r="W1488" s="3">
        <f>ROUND(A1488*Расчет!E1502*0.21/365,2)</f>
        <v>0</v>
      </c>
      <c r="X1488" s="3">
        <f t="shared" si="179"/>
        <v>0</v>
      </c>
      <c r="Y1488" s="3">
        <f>IF(($Q$2-Расчет!X1502)&gt;0,($Q$2-Расчет!X1502),0)</f>
        <v>0</v>
      </c>
      <c r="Z1488" s="3">
        <f t="shared" si="180"/>
        <v>0</v>
      </c>
      <c r="AA1488" s="3">
        <f>IF(IF(Y1488&gt;0,$Q$3-$Q$2,$Q$3-Расчет!X1502)&gt;0,IF(Y1488&gt;0,$Q$3-$Q$2,$Q$3-Расчет!X1502),0)</f>
        <v>0</v>
      </c>
      <c r="AB1488" s="3">
        <f t="shared" si="181"/>
        <v>0</v>
      </c>
      <c r="AC1488" s="3">
        <f>IF(IF(AA1488&gt;0,$Q$4-$Q$3,$Q$4-Расчет!X1502)&gt;0,IF(AA1488&gt;0,$Q$4-$Q$3,$Q$4-Расчет!X1502),0)</f>
        <v>0</v>
      </c>
      <c r="AD1488" s="3">
        <f t="shared" si="182"/>
        <v>0</v>
      </c>
      <c r="AE1488" s="3">
        <f>IF(IF(AC1488&gt;0,$Q$5-$Q$4,$Q$5-Расчет!X1502)&gt;0,IF(AC1488&gt;0,$Q$5-$Q$4,$Q$5-Расчет!X1502),0)</f>
        <v>0</v>
      </c>
      <c r="AF1488" s="3">
        <f t="shared" si="183"/>
        <v>0</v>
      </c>
      <c r="AG1488" s="3">
        <f>IF(IF(AE1488&gt;0,$Q$6-$Q$5,$Q$6-Расчет!X1502)&gt;0,IF(AE1488&gt;0,$Q$6-$Q$5,$Q$6-Расчет!X1502),0)</f>
        <v>0</v>
      </c>
      <c r="AH1488" s="3">
        <f t="shared" si="184"/>
        <v>0</v>
      </c>
    </row>
    <row r="1489" spans="1:34" x14ac:dyDescent="0.25">
      <c r="A1489" s="3">
        <f>IF(Расчет!H1503='ФОРМУЛЫ!'!$B$4,Расчет!G1503*Расчет!$N$28,IF(Расчет!H1503='ФОРМУЛЫ!'!$B$5,Расчет!G1503,IF(Расчет!H1503='ФОРМУЛЫ!'!$B$6,Расчет!G1503*Расчет!$O$28,0)))</f>
        <v>0</v>
      </c>
      <c r="B1489" s="3">
        <f>A1489*Расчет!E1503</f>
        <v>0</v>
      </c>
      <c r="C1489" s="3">
        <f>IF(Расчет!J1503='ФОРМУЛЫ!'!$B$3,Расчет!G1503*Расчет!I1503/100,IF(Расчет!J1503='ФОРМУЛЫ!'!$B$4,Расчет!I1503*Расчет!$N$28,IF(Расчет!J1503='ФОРМУЛЫ!'!$B$5,Расчет!I1503,IF(Расчет!J1503='ФОРМУЛЫ!'!$B$6,Расчет!I1503*Расчет!$O$28,0))))</f>
        <v>0</v>
      </c>
      <c r="D1489" s="3">
        <f>C1489*Расчет!E1503</f>
        <v>0</v>
      </c>
      <c r="E1489" s="3">
        <f t="shared" ref="E1489:E1516" si="185">A1489-C1489</f>
        <v>0</v>
      </c>
      <c r="F1489" s="3">
        <f>E1489*Расчет!E1503</f>
        <v>0</v>
      </c>
      <c r="G1489" s="3">
        <f>IF(Расчет!M1503="",'ФОРМУЛЫ!'!E1489*(100+Расчет!$M$28)/100,'ФОРМУЛЫ!'!E1489*(100+Расчет!M1503)/100)</f>
        <v>0</v>
      </c>
      <c r="H1489" s="7">
        <f>IF(Расчет!M1503="",ROUND(Расчет!K1503*(1+Расчет!$M$28/100),0),ROUND(Расчет!K1503*(1+Расчет!M1503/100),0))</f>
        <v>0</v>
      </c>
      <c r="I1489" s="7">
        <f>IF(Расчет!M1503="",(Расчет!$M$28+100)/100,(Расчет!M1503+100)/100)</f>
        <v>1.2</v>
      </c>
      <c r="J1489" s="5">
        <f>IF(Расчет!P1503="",IF($O$16=0,'ФОРМУЛЫ!'!H1489,ROUND(Расчет!K1503*'ФОРМУЛЫ!'!I1489+L1489,0)),Расчет!P1503)</f>
        <v>0</v>
      </c>
      <c r="K1489" s="5">
        <f>J1489*Расчет!E1503</f>
        <v>0</v>
      </c>
      <c r="L1489" s="3">
        <f>IF($O$16=0,0,$M$16*(Расчет!K1503/$O$16))</f>
        <v>0</v>
      </c>
      <c r="O1489" s="3">
        <f>IF(Расчет!P1503=0,Расчет!L1503,0)</f>
        <v>0</v>
      </c>
      <c r="P1489" s="12">
        <f t="shared" si="178"/>
        <v>0</v>
      </c>
      <c r="Q1489" s="3">
        <f>IF(Расчет!H1503='ФОРМУЛЫ!'!$B$5,'ФОРМУЛЫ!'!A1489,0)</f>
        <v>0</v>
      </c>
      <c r="R1489" s="3">
        <f>IF(Расчет!H1503='ФОРМУЛЫ!'!$B$4,'ФОРМУЛЫ!'!A1489,0)</f>
        <v>0</v>
      </c>
      <c r="S1489" s="3">
        <f>IF(Расчет!H1503='ФОРМУЛЫ!'!$B$6,'ФОРМУЛЫ!'!A1489,0)</f>
        <v>0</v>
      </c>
      <c r="T1489" s="5">
        <f>ROUND((IF(Расчет!R1503='ФОРМУЛЫ!'!$E$3,(A1489-A1489/1.18),IF(Расчет!R1503='ФОРМУЛЫ!'!$E$4,0,IF(Расчет!R1503='ФОРМУЛЫ!'!$E$5,(A1489-A1489/1.1),X))))*Расчет!E1503,2)</f>
        <v>0</v>
      </c>
      <c r="U1489" s="3">
        <f>ROUND((IF(Расчет!R1503='ФОРМУЛЫ!'!$E$3,(J1489-J1489/1.18),IF(Расчет!R1503='ФОРМУЛЫ!'!$E$4,0,IF(Расчет!R1503='ФОРМУЛЫ!'!$E$5,(J1489-J1489/1.1),X))))*Расчет!E1503,2)</f>
        <v>0</v>
      </c>
      <c r="V1489" s="3">
        <f>ROUND((J1489-J1489/1.18)*Расчет!E1503,2)</f>
        <v>0</v>
      </c>
      <c r="W1489" s="3">
        <f>ROUND(A1489*Расчет!E1503*0.21/365,2)</f>
        <v>0</v>
      </c>
      <c r="X1489" s="3">
        <f t="shared" si="179"/>
        <v>0</v>
      </c>
      <c r="Y1489" s="3">
        <f>IF(($Q$2-Расчет!X1503)&gt;0,($Q$2-Расчет!X1503),0)</f>
        <v>0</v>
      </c>
      <c r="Z1489" s="3">
        <f t="shared" si="180"/>
        <v>0</v>
      </c>
      <c r="AA1489" s="3">
        <f>IF(IF(Y1489&gt;0,$Q$3-$Q$2,$Q$3-Расчет!X1503)&gt;0,IF(Y1489&gt;0,$Q$3-$Q$2,$Q$3-Расчет!X1503),0)</f>
        <v>0</v>
      </c>
      <c r="AB1489" s="3">
        <f t="shared" si="181"/>
        <v>0</v>
      </c>
      <c r="AC1489" s="3">
        <f>IF(IF(AA1489&gt;0,$Q$4-$Q$3,$Q$4-Расчет!X1503)&gt;0,IF(AA1489&gt;0,$Q$4-$Q$3,$Q$4-Расчет!X1503),0)</f>
        <v>0</v>
      </c>
      <c r="AD1489" s="3">
        <f t="shared" si="182"/>
        <v>0</v>
      </c>
      <c r="AE1489" s="3">
        <f>IF(IF(AC1489&gt;0,$Q$5-$Q$4,$Q$5-Расчет!X1503)&gt;0,IF(AC1489&gt;0,$Q$5-$Q$4,$Q$5-Расчет!X1503),0)</f>
        <v>0</v>
      </c>
      <c r="AF1489" s="3">
        <f t="shared" si="183"/>
        <v>0</v>
      </c>
      <c r="AG1489" s="3">
        <f>IF(IF(AE1489&gt;0,$Q$6-$Q$5,$Q$6-Расчет!X1503)&gt;0,IF(AE1489&gt;0,$Q$6-$Q$5,$Q$6-Расчет!X1503),0)</f>
        <v>0</v>
      </c>
      <c r="AH1489" s="3">
        <f t="shared" si="184"/>
        <v>0</v>
      </c>
    </row>
    <row r="1490" spans="1:34" x14ac:dyDescent="0.25">
      <c r="A1490" s="3">
        <f>IF(Расчет!H1504='ФОРМУЛЫ!'!$B$4,Расчет!G1504*Расчет!$N$28,IF(Расчет!H1504='ФОРМУЛЫ!'!$B$5,Расчет!G1504,IF(Расчет!H1504='ФОРМУЛЫ!'!$B$6,Расчет!G1504*Расчет!$O$28,0)))</f>
        <v>0</v>
      </c>
      <c r="B1490" s="3">
        <f>A1490*Расчет!E1504</f>
        <v>0</v>
      </c>
      <c r="C1490" s="3">
        <f>IF(Расчет!J1504='ФОРМУЛЫ!'!$B$3,Расчет!G1504*Расчет!I1504/100,IF(Расчет!J1504='ФОРМУЛЫ!'!$B$4,Расчет!I1504*Расчет!$N$28,IF(Расчет!J1504='ФОРМУЛЫ!'!$B$5,Расчет!I1504,IF(Расчет!J1504='ФОРМУЛЫ!'!$B$6,Расчет!I1504*Расчет!$O$28,0))))</f>
        <v>0</v>
      </c>
      <c r="D1490" s="3">
        <f>C1490*Расчет!E1504</f>
        <v>0</v>
      </c>
      <c r="E1490" s="3">
        <f t="shared" si="185"/>
        <v>0</v>
      </c>
      <c r="F1490" s="3">
        <f>E1490*Расчет!E1504</f>
        <v>0</v>
      </c>
      <c r="G1490" s="3">
        <f>IF(Расчет!M1504="",'ФОРМУЛЫ!'!E1490*(100+Расчет!$M$28)/100,'ФОРМУЛЫ!'!E1490*(100+Расчет!M1504)/100)</f>
        <v>0</v>
      </c>
      <c r="H1490" s="7">
        <f>IF(Расчет!M1504="",ROUND(Расчет!K1504*(1+Расчет!$M$28/100),0),ROUND(Расчет!K1504*(1+Расчет!M1504/100),0))</f>
        <v>0</v>
      </c>
      <c r="I1490" s="7">
        <f>IF(Расчет!M1504="",(Расчет!$M$28+100)/100,(Расчет!M1504+100)/100)</f>
        <v>1.2</v>
      </c>
      <c r="J1490" s="5">
        <f>IF(Расчет!P1504="",IF($O$16=0,'ФОРМУЛЫ!'!H1490,ROUND(Расчет!K1504*'ФОРМУЛЫ!'!I1490+L1490,0)),Расчет!P1504)</f>
        <v>0</v>
      </c>
      <c r="K1490" s="5">
        <f>J1490*Расчет!E1504</f>
        <v>0</v>
      </c>
      <c r="L1490" s="3">
        <f>IF($O$16=0,0,$M$16*(Расчет!K1504/$O$16))</f>
        <v>0</v>
      </c>
      <c r="O1490" s="3">
        <f>IF(Расчет!P1504=0,Расчет!L1504,0)</f>
        <v>0</v>
      </c>
      <c r="P1490" s="12">
        <f t="shared" ref="P1490:P1516" si="186">IF(E1490=0,0,(J1490-E1490)/J1490)</f>
        <v>0</v>
      </c>
      <c r="Q1490" s="3">
        <f>IF(Расчет!H1504='ФОРМУЛЫ!'!$B$5,'ФОРМУЛЫ!'!A1490,0)</f>
        <v>0</v>
      </c>
      <c r="R1490" s="3">
        <f>IF(Расчет!H1504='ФОРМУЛЫ!'!$B$4,'ФОРМУЛЫ!'!A1490,0)</f>
        <v>0</v>
      </c>
      <c r="S1490" s="3">
        <f>IF(Расчет!H1504='ФОРМУЛЫ!'!$B$6,'ФОРМУЛЫ!'!A1490,0)</f>
        <v>0</v>
      </c>
      <c r="T1490" s="5">
        <f>ROUND((IF(Расчет!R1504='ФОРМУЛЫ!'!$E$3,(A1490-A1490/1.18),IF(Расчет!R1504='ФОРМУЛЫ!'!$E$4,0,IF(Расчет!R1504='ФОРМУЛЫ!'!$E$5,(A1490-A1490/1.1),X))))*Расчет!E1504,2)</f>
        <v>0</v>
      </c>
      <c r="U1490" s="3">
        <f>ROUND((IF(Расчет!R1504='ФОРМУЛЫ!'!$E$3,(J1490-J1490/1.18),IF(Расчет!R1504='ФОРМУЛЫ!'!$E$4,0,IF(Расчет!R1504='ФОРМУЛЫ!'!$E$5,(J1490-J1490/1.1),X))))*Расчет!E1504,2)</f>
        <v>0</v>
      </c>
      <c r="V1490" s="3">
        <f>ROUND((J1490-J1490/1.18)*Расчет!E1504,2)</f>
        <v>0</v>
      </c>
      <c r="W1490" s="3">
        <f>ROUND(A1490*Расчет!E1504*0.21/365,2)</f>
        <v>0</v>
      </c>
      <c r="X1490" s="3">
        <f t="shared" ref="X1490:X1516" si="187">Z1490+AB1490+AD1490+AF1490+AH1490</f>
        <v>0</v>
      </c>
      <c r="Y1490" s="3">
        <f>IF(($Q$2-Расчет!X1504)&gt;0,($Q$2-Расчет!X1504),0)</f>
        <v>0</v>
      </c>
      <c r="Z1490" s="3">
        <f t="shared" ref="Z1490:Z1516" si="188">$W1490*Y1490</f>
        <v>0</v>
      </c>
      <c r="AA1490" s="3">
        <f>IF(IF(Y1490&gt;0,$Q$3-$Q$2,$Q$3-Расчет!X1504)&gt;0,IF(Y1490&gt;0,$Q$3-$Q$2,$Q$3-Расчет!X1504),0)</f>
        <v>0</v>
      </c>
      <c r="AB1490" s="3">
        <f t="shared" ref="AB1490:AB1516" si="189">$W1490*AA1490</f>
        <v>0</v>
      </c>
      <c r="AC1490" s="3">
        <f>IF(IF(AA1490&gt;0,$Q$4-$Q$3,$Q$4-Расчет!X1504)&gt;0,IF(AA1490&gt;0,$Q$4-$Q$3,$Q$4-Расчет!X1504),0)</f>
        <v>0</v>
      </c>
      <c r="AD1490" s="3">
        <f t="shared" ref="AD1490:AD1516" si="190">$W1490*AC1490</f>
        <v>0</v>
      </c>
      <c r="AE1490" s="3">
        <f>IF(IF(AC1490&gt;0,$Q$5-$Q$4,$Q$5-Расчет!X1504)&gt;0,IF(AC1490&gt;0,$Q$5-$Q$4,$Q$5-Расчет!X1504),0)</f>
        <v>0</v>
      </c>
      <c r="AF1490" s="3">
        <f t="shared" ref="AF1490:AF1516" si="191">$W1490*AE1490</f>
        <v>0</v>
      </c>
      <c r="AG1490" s="3">
        <f>IF(IF(AE1490&gt;0,$Q$6-$Q$5,$Q$6-Расчет!X1504)&gt;0,IF(AE1490&gt;0,$Q$6-$Q$5,$Q$6-Расчет!X1504),0)</f>
        <v>0</v>
      </c>
      <c r="AH1490" s="3">
        <f t="shared" ref="AH1490:AH1516" si="192">$W1490*AG1490</f>
        <v>0</v>
      </c>
    </row>
    <row r="1491" spans="1:34" x14ac:dyDescent="0.25">
      <c r="A1491" s="3">
        <f>IF(Расчет!H1505='ФОРМУЛЫ!'!$B$4,Расчет!G1505*Расчет!$N$28,IF(Расчет!H1505='ФОРМУЛЫ!'!$B$5,Расчет!G1505,IF(Расчет!H1505='ФОРМУЛЫ!'!$B$6,Расчет!G1505*Расчет!$O$28,0)))</f>
        <v>0</v>
      </c>
      <c r="B1491" s="3">
        <f>A1491*Расчет!E1505</f>
        <v>0</v>
      </c>
      <c r="C1491" s="3">
        <f>IF(Расчет!J1505='ФОРМУЛЫ!'!$B$3,Расчет!G1505*Расчет!I1505/100,IF(Расчет!J1505='ФОРМУЛЫ!'!$B$4,Расчет!I1505*Расчет!$N$28,IF(Расчет!J1505='ФОРМУЛЫ!'!$B$5,Расчет!I1505,IF(Расчет!J1505='ФОРМУЛЫ!'!$B$6,Расчет!I1505*Расчет!$O$28,0))))</f>
        <v>0</v>
      </c>
      <c r="D1491" s="3">
        <f>C1491*Расчет!E1505</f>
        <v>0</v>
      </c>
      <c r="E1491" s="3">
        <f t="shared" si="185"/>
        <v>0</v>
      </c>
      <c r="F1491" s="3">
        <f>E1491*Расчет!E1505</f>
        <v>0</v>
      </c>
      <c r="G1491" s="3">
        <f>IF(Расчет!M1505="",'ФОРМУЛЫ!'!E1491*(100+Расчет!$M$28)/100,'ФОРМУЛЫ!'!E1491*(100+Расчет!M1505)/100)</f>
        <v>0</v>
      </c>
      <c r="H1491" s="7">
        <f>IF(Расчет!M1505="",ROUND(Расчет!K1505*(1+Расчет!$M$28/100),0),ROUND(Расчет!K1505*(1+Расчет!M1505/100),0))</f>
        <v>0</v>
      </c>
      <c r="I1491" s="7">
        <f>IF(Расчет!M1505="",(Расчет!$M$28+100)/100,(Расчет!M1505+100)/100)</f>
        <v>1.2</v>
      </c>
      <c r="J1491" s="5">
        <f>IF(Расчет!P1505="",IF($O$16=0,'ФОРМУЛЫ!'!H1491,ROUND(Расчет!K1505*'ФОРМУЛЫ!'!I1491+L1491,0)),Расчет!P1505)</f>
        <v>0</v>
      </c>
      <c r="K1491" s="5">
        <f>J1491*Расчет!E1505</f>
        <v>0</v>
      </c>
      <c r="L1491" s="3">
        <f>IF($O$16=0,0,$M$16*(Расчет!K1505/$O$16))</f>
        <v>0</v>
      </c>
      <c r="O1491" s="3">
        <f>IF(Расчет!P1505=0,Расчет!L1505,0)</f>
        <v>0</v>
      </c>
      <c r="P1491" s="12">
        <f t="shared" si="186"/>
        <v>0</v>
      </c>
      <c r="Q1491" s="3">
        <f>IF(Расчет!H1505='ФОРМУЛЫ!'!$B$5,'ФОРМУЛЫ!'!A1491,0)</f>
        <v>0</v>
      </c>
      <c r="R1491" s="3">
        <f>IF(Расчет!H1505='ФОРМУЛЫ!'!$B$4,'ФОРМУЛЫ!'!A1491,0)</f>
        <v>0</v>
      </c>
      <c r="S1491" s="3">
        <f>IF(Расчет!H1505='ФОРМУЛЫ!'!$B$6,'ФОРМУЛЫ!'!A1491,0)</f>
        <v>0</v>
      </c>
      <c r="T1491" s="5">
        <f>ROUND((IF(Расчет!R1505='ФОРМУЛЫ!'!$E$3,(A1491-A1491/1.18),IF(Расчет!R1505='ФОРМУЛЫ!'!$E$4,0,IF(Расчет!R1505='ФОРМУЛЫ!'!$E$5,(A1491-A1491/1.1),X))))*Расчет!E1505,2)</f>
        <v>0</v>
      </c>
      <c r="U1491" s="3">
        <f>ROUND((IF(Расчет!R1505='ФОРМУЛЫ!'!$E$3,(J1491-J1491/1.18),IF(Расчет!R1505='ФОРМУЛЫ!'!$E$4,0,IF(Расчет!R1505='ФОРМУЛЫ!'!$E$5,(J1491-J1491/1.1),X))))*Расчет!E1505,2)</f>
        <v>0</v>
      </c>
      <c r="V1491" s="3">
        <f>ROUND((J1491-J1491/1.18)*Расчет!E1505,2)</f>
        <v>0</v>
      </c>
      <c r="W1491" s="3">
        <f>ROUND(A1491*Расчет!E1505*0.21/365,2)</f>
        <v>0</v>
      </c>
      <c r="X1491" s="3">
        <f t="shared" si="187"/>
        <v>0</v>
      </c>
      <c r="Y1491" s="3">
        <f>IF(($Q$2-Расчет!X1505)&gt;0,($Q$2-Расчет!X1505),0)</f>
        <v>0</v>
      </c>
      <c r="Z1491" s="3">
        <f t="shared" si="188"/>
        <v>0</v>
      </c>
      <c r="AA1491" s="3">
        <f>IF(IF(Y1491&gt;0,$Q$3-$Q$2,$Q$3-Расчет!X1505)&gt;0,IF(Y1491&gt;0,$Q$3-$Q$2,$Q$3-Расчет!X1505),0)</f>
        <v>0</v>
      </c>
      <c r="AB1491" s="3">
        <f t="shared" si="189"/>
        <v>0</v>
      </c>
      <c r="AC1491" s="3">
        <f>IF(IF(AA1491&gt;0,$Q$4-$Q$3,$Q$4-Расчет!X1505)&gt;0,IF(AA1491&gt;0,$Q$4-$Q$3,$Q$4-Расчет!X1505),0)</f>
        <v>0</v>
      </c>
      <c r="AD1491" s="3">
        <f t="shared" si="190"/>
        <v>0</v>
      </c>
      <c r="AE1491" s="3">
        <f>IF(IF(AC1491&gt;0,$Q$5-$Q$4,$Q$5-Расчет!X1505)&gt;0,IF(AC1491&gt;0,$Q$5-$Q$4,$Q$5-Расчет!X1505),0)</f>
        <v>0</v>
      </c>
      <c r="AF1491" s="3">
        <f t="shared" si="191"/>
        <v>0</v>
      </c>
      <c r="AG1491" s="3">
        <f>IF(IF(AE1491&gt;0,$Q$6-$Q$5,$Q$6-Расчет!X1505)&gt;0,IF(AE1491&gt;0,$Q$6-$Q$5,$Q$6-Расчет!X1505),0)</f>
        <v>0</v>
      </c>
      <c r="AH1491" s="3">
        <f t="shared" si="192"/>
        <v>0</v>
      </c>
    </row>
    <row r="1492" spans="1:34" x14ac:dyDescent="0.25">
      <c r="A1492" s="3">
        <f>IF(Расчет!H1506='ФОРМУЛЫ!'!$B$4,Расчет!G1506*Расчет!$N$28,IF(Расчет!H1506='ФОРМУЛЫ!'!$B$5,Расчет!G1506,IF(Расчет!H1506='ФОРМУЛЫ!'!$B$6,Расчет!G1506*Расчет!$O$28,0)))</f>
        <v>0</v>
      </c>
      <c r="B1492" s="3">
        <f>A1492*Расчет!E1506</f>
        <v>0</v>
      </c>
      <c r="C1492" s="3">
        <f>IF(Расчет!J1506='ФОРМУЛЫ!'!$B$3,Расчет!G1506*Расчет!I1506/100,IF(Расчет!J1506='ФОРМУЛЫ!'!$B$4,Расчет!I1506*Расчет!$N$28,IF(Расчет!J1506='ФОРМУЛЫ!'!$B$5,Расчет!I1506,IF(Расчет!J1506='ФОРМУЛЫ!'!$B$6,Расчет!I1506*Расчет!$O$28,0))))</f>
        <v>0</v>
      </c>
      <c r="D1492" s="3">
        <f>C1492*Расчет!E1506</f>
        <v>0</v>
      </c>
      <c r="E1492" s="3">
        <f t="shared" si="185"/>
        <v>0</v>
      </c>
      <c r="F1492" s="3">
        <f>E1492*Расчет!E1506</f>
        <v>0</v>
      </c>
      <c r="G1492" s="3">
        <f>IF(Расчет!M1506="",'ФОРМУЛЫ!'!E1492*(100+Расчет!$M$28)/100,'ФОРМУЛЫ!'!E1492*(100+Расчет!M1506)/100)</f>
        <v>0</v>
      </c>
      <c r="H1492" s="7">
        <f>IF(Расчет!M1506="",ROUND(Расчет!K1506*(1+Расчет!$M$28/100),0),ROUND(Расчет!K1506*(1+Расчет!M1506/100),0))</f>
        <v>0</v>
      </c>
      <c r="I1492" s="7">
        <f>IF(Расчет!M1506="",(Расчет!$M$28+100)/100,(Расчет!M1506+100)/100)</f>
        <v>1.2</v>
      </c>
      <c r="J1492" s="5">
        <f>IF(Расчет!P1506="",IF($O$16=0,'ФОРМУЛЫ!'!H1492,ROUND(Расчет!K1506*'ФОРМУЛЫ!'!I1492+L1492,0)),Расчет!P1506)</f>
        <v>0</v>
      </c>
      <c r="K1492" s="5">
        <f>J1492*Расчет!E1506</f>
        <v>0</v>
      </c>
      <c r="L1492" s="3">
        <f>IF($O$16=0,0,$M$16*(Расчет!K1506/$O$16))</f>
        <v>0</v>
      </c>
      <c r="O1492" s="3">
        <f>IF(Расчет!P1506=0,Расчет!L1506,0)</f>
        <v>0</v>
      </c>
      <c r="P1492" s="12">
        <f t="shared" si="186"/>
        <v>0</v>
      </c>
      <c r="Q1492" s="3">
        <f>IF(Расчет!H1506='ФОРМУЛЫ!'!$B$5,'ФОРМУЛЫ!'!A1492,0)</f>
        <v>0</v>
      </c>
      <c r="R1492" s="3">
        <f>IF(Расчет!H1506='ФОРМУЛЫ!'!$B$4,'ФОРМУЛЫ!'!A1492,0)</f>
        <v>0</v>
      </c>
      <c r="S1492" s="3">
        <f>IF(Расчет!H1506='ФОРМУЛЫ!'!$B$6,'ФОРМУЛЫ!'!A1492,0)</f>
        <v>0</v>
      </c>
      <c r="T1492" s="5">
        <f>ROUND((IF(Расчет!R1506='ФОРМУЛЫ!'!$E$3,(A1492-A1492/1.18),IF(Расчет!R1506='ФОРМУЛЫ!'!$E$4,0,IF(Расчет!R1506='ФОРМУЛЫ!'!$E$5,(A1492-A1492/1.1),X))))*Расчет!E1506,2)</f>
        <v>0</v>
      </c>
      <c r="U1492" s="3">
        <f>ROUND((IF(Расчет!R1506='ФОРМУЛЫ!'!$E$3,(J1492-J1492/1.18),IF(Расчет!R1506='ФОРМУЛЫ!'!$E$4,0,IF(Расчет!R1506='ФОРМУЛЫ!'!$E$5,(J1492-J1492/1.1),X))))*Расчет!E1506,2)</f>
        <v>0</v>
      </c>
      <c r="V1492" s="3">
        <f>ROUND((J1492-J1492/1.18)*Расчет!E1506,2)</f>
        <v>0</v>
      </c>
      <c r="W1492" s="3">
        <f>ROUND(A1492*Расчет!E1506*0.21/365,2)</f>
        <v>0</v>
      </c>
      <c r="X1492" s="3">
        <f t="shared" si="187"/>
        <v>0</v>
      </c>
      <c r="Y1492" s="3">
        <f>IF(($Q$2-Расчет!X1506)&gt;0,($Q$2-Расчет!X1506),0)</f>
        <v>0</v>
      </c>
      <c r="Z1492" s="3">
        <f t="shared" si="188"/>
        <v>0</v>
      </c>
      <c r="AA1492" s="3">
        <f>IF(IF(Y1492&gt;0,$Q$3-$Q$2,$Q$3-Расчет!X1506)&gt;0,IF(Y1492&gt;0,$Q$3-$Q$2,$Q$3-Расчет!X1506),0)</f>
        <v>0</v>
      </c>
      <c r="AB1492" s="3">
        <f t="shared" si="189"/>
        <v>0</v>
      </c>
      <c r="AC1492" s="3">
        <f>IF(IF(AA1492&gt;0,$Q$4-$Q$3,$Q$4-Расчет!X1506)&gt;0,IF(AA1492&gt;0,$Q$4-$Q$3,$Q$4-Расчет!X1506),0)</f>
        <v>0</v>
      </c>
      <c r="AD1492" s="3">
        <f t="shared" si="190"/>
        <v>0</v>
      </c>
      <c r="AE1492" s="3">
        <f>IF(IF(AC1492&gt;0,$Q$5-$Q$4,$Q$5-Расчет!X1506)&gt;0,IF(AC1492&gt;0,$Q$5-$Q$4,$Q$5-Расчет!X1506),0)</f>
        <v>0</v>
      </c>
      <c r="AF1492" s="3">
        <f t="shared" si="191"/>
        <v>0</v>
      </c>
      <c r="AG1492" s="3">
        <f>IF(IF(AE1492&gt;0,$Q$6-$Q$5,$Q$6-Расчет!X1506)&gt;0,IF(AE1492&gt;0,$Q$6-$Q$5,$Q$6-Расчет!X1506),0)</f>
        <v>0</v>
      </c>
      <c r="AH1492" s="3">
        <f t="shared" si="192"/>
        <v>0</v>
      </c>
    </row>
    <row r="1493" spans="1:34" x14ac:dyDescent="0.25">
      <c r="A1493" s="3">
        <f>IF(Расчет!H1507='ФОРМУЛЫ!'!$B$4,Расчет!G1507*Расчет!$N$28,IF(Расчет!H1507='ФОРМУЛЫ!'!$B$5,Расчет!G1507,IF(Расчет!H1507='ФОРМУЛЫ!'!$B$6,Расчет!G1507*Расчет!$O$28,0)))</f>
        <v>0</v>
      </c>
      <c r="B1493" s="3">
        <f>A1493*Расчет!E1507</f>
        <v>0</v>
      </c>
      <c r="C1493" s="3">
        <f>IF(Расчет!J1507='ФОРМУЛЫ!'!$B$3,Расчет!G1507*Расчет!I1507/100,IF(Расчет!J1507='ФОРМУЛЫ!'!$B$4,Расчет!I1507*Расчет!$N$28,IF(Расчет!J1507='ФОРМУЛЫ!'!$B$5,Расчет!I1507,IF(Расчет!J1507='ФОРМУЛЫ!'!$B$6,Расчет!I1507*Расчет!$O$28,0))))</f>
        <v>0</v>
      </c>
      <c r="D1493" s="3">
        <f>C1493*Расчет!E1507</f>
        <v>0</v>
      </c>
      <c r="E1493" s="3">
        <f t="shared" si="185"/>
        <v>0</v>
      </c>
      <c r="F1493" s="3">
        <f>E1493*Расчет!E1507</f>
        <v>0</v>
      </c>
      <c r="G1493" s="3">
        <f>IF(Расчет!M1507="",'ФОРМУЛЫ!'!E1493*(100+Расчет!$M$28)/100,'ФОРМУЛЫ!'!E1493*(100+Расчет!M1507)/100)</f>
        <v>0</v>
      </c>
      <c r="H1493" s="7">
        <f>IF(Расчет!M1507="",ROUND(Расчет!K1507*(1+Расчет!$M$28/100),0),ROUND(Расчет!K1507*(1+Расчет!M1507/100),0))</f>
        <v>0</v>
      </c>
      <c r="I1493" s="7">
        <f>IF(Расчет!M1507="",(Расчет!$M$28+100)/100,(Расчет!M1507+100)/100)</f>
        <v>1.2</v>
      </c>
      <c r="J1493" s="5">
        <f>IF(Расчет!P1507="",IF($O$16=0,'ФОРМУЛЫ!'!H1493,ROUND(Расчет!K1507*'ФОРМУЛЫ!'!I1493+L1493,0)),Расчет!P1507)</f>
        <v>0</v>
      </c>
      <c r="K1493" s="5">
        <f>J1493*Расчет!E1507</f>
        <v>0</v>
      </c>
      <c r="L1493" s="3">
        <f>IF($O$16=0,0,$M$16*(Расчет!K1507/$O$16))</f>
        <v>0</v>
      </c>
      <c r="O1493" s="3">
        <f>IF(Расчет!P1507=0,Расчет!L1507,0)</f>
        <v>0</v>
      </c>
      <c r="P1493" s="12">
        <f t="shared" si="186"/>
        <v>0</v>
      </c>
      <c r="Q1493" s="3">
        <f>IF(Расчет!H1507='ФОРМУЛЫ!'!$B$5,'ФОРМУЛЫ!'!A1493,0)</f>
        <v>0</v>
      </c>
      <c r="R1493" s="3">
        <f>IF(Расчет!H1507='ФОРМУЛЫ!'!$B$4,'ФОРМУЛЫ!'!A1493,0)</f>
        <v>0</v>
      </c>
      <c r="S1493" s="3">
        <f>IF(Расчет!H1507='ФОРМУЛЫ!'!$B$6,'ФОРМУЛЫ!'!A1493,0)</f>
        <v>0</v>
      </c>
      <c r="T1493" s="5">
        <f>ROUND((IF(Расчет!R1507='ФОРМУЛЫ!'!$E$3,(A1493-A1493/1.18),IF(Расчет!R1507='ФОРМУЛЫ!'!$E$4,0,IF(Расчет!R1507='ФОРМУЛЫ!'!$E$5,(A1493-A1493/1.1),X))))*Расчет!E1507,2)</f>
        <v>0</v>
      </c>
      <c r="U1493" s="3">
        <f>ROUND((IF(Расчет!R1507='ФОРМУЛЫ!'!$E$3,(J1493-J1493/1.18),IF(Расчет!R1507='ФОРМУЛЫ!'!$E$4,0,IF(Расчет!R1507='ФОРМУЛЫ!'!$E$5,(J1493-J1493/1.1),X))))*Расчет!E1507,2)</f>
        <v>0</v>
      </c>
      <c r="V1493" s="3">
        <f>ROUND((J1493-J1493/1.18)*Расчет!E1507,2)</f>
        <v>0</v>
      </c>
      <c r="W1493" s="3">
        <f>ROUND(A1493*Расчет!E1507*0.21/365,2)</f>
        <v>0</v>
      </c>
      <c r="X1493" s="3">
        <f t="shared" si="187"/>
        <v>0</v>
      </c>
      <c r="Y1493" s="3">
        <f>IF(($Q$2-Расчет!X1507)&gt;0,($Q$2-Расчет!X1507),0)</f>
        <v>0</v>
      </c>
      <c r="Z1493" s="3">
        <f t="shared" si="188"/>
        <v>0</v>
      </c>
      <c r="AA1493" s="3">
        <f>IF(IF(Y1493&gt;0,$Q$3-$Q$2,$Q$3-Расчет!X1507)&gt;0,IF(Y1493&gt;0,$Q$3-$Q$2,$Q$3-Расчет!X1507),0)</f>
        <v>0</v>
      </c>
      <c r="AB1493" s="3">
        <f t="shared" si="189"/>
        <v>0</v>
      </c>
      <c r="AC1493" s="3">
        <f>IF(IF(AA1493&gt;0,$Q$4-$Q$3,$Q$4-Расчет!X1507)&gt;0,IF(AA1493&gt;0,$Q$4-$Q$3,$Q$4-Расчет!X1507),0)</f>
        <v>0</v>
      </c>
      <c r="AD1493" s="3">
        <f t="shared" si="190"/>
        <v>0</v>
      </c>
      <c r="AE1493" s="3">
        <f>IF(IF(AC1493&gt;0,$Q$5-$Q$4,$Q$5-Расчет!X1507)&gt;0,IF(AC1493&gt;0,$Q$5-$Q$4,$Q$5-Расчет!X1507),0)</f>
        <v>0</v>
      </c>
      <c r="AF1493" s="3">
        <f t="shared" si="191"/>
        <v>0</v>
      </c>
      <c r="AG1493" s="3">
        <f>IF(IF(AE1493&gt;0,$Q$6-$Q$5,$Q$6-Расчет!X1507)&gt;0,IF(AE1493&gt;0,$Q$6-$Q$5,$Q$6-Расчет!X1507),0)</f>
        <v>0</v>
      </c>
      <c r="AH1493" s="3">
        <f t="shared" si="192"/>
        <v>0</v>
      </c>
    </row>
    <row r="1494" spans="1:34" x14ac:dyDescent="0.25">
      <c r="A1494" s="3">
        <f>IF(Расчет!H1508='ФОРМУЛЫ!'!$B$4,Расчет!G1508*Расчет!$N$28,IF(Расчет!H1508='ФОРМУЛЫ!'!$B$5,Расчет!G1508,IF(Расчет!H1508='ФОРМУЛЫ!'!$B$6,Расчет!G1508*Расчет!$O$28,0)))</f>
        <v>0</v>
      </c>
      <c r="B1494" s="3">
        <f>A1494*Расчет!E1508</f>
        <v>0</v>
      </c>
      <c r="C1494" s="3">
        <f>IF(Расчет!J1508='ФОРМУЛЫ!'!$B$3,Расчет!G1508*Расчет!I1508/100,IF(Расчет!J1508='ФОРМУЛЫ!'!$B$4,Расчет!I1508*Расчет!$N$28,IF(Расчет!J1508='ФОРМУЛЫ!'!$B$5,Расчет!I1508,IF(Расчет!J1508='ФОРМУЛЫ!'!$B$6,Расчет!I1508*Расчет!$O$28,0))))</f>
        <v>0</v>
      </c>
      <c r="D1494" s="3">
        <f>C1494*Расчет!E1508</f>
        <v>0</v>
      </c>
      <c r="E1494" s="3">
        <f t="shared" si="185"/>
        <v>0</v>
      </c>
      <c r="F1494" s="3">
        <f>E1494*Расчет!E1508</f>
        <v>0</v>
      </c>
      <c r="G1494" s="3">
        <f>IF(Расчет!M1508="",'ФОРМУЛЫ!'!E1494*(100+Расчет!$M$28)/100,'ФОРМУЛЫ!'!E1494*(100+Расчет!M1508)/100)</f>
        <v>0</v>
      </c>
      <c r="H1494" s="7">
        <f>IF(Расчет!M1508="",ROUND(Расчет!K1508*(1+Расчет!$M$28/100),0),ROUND(Расчет!K1508*(1+Расчет!M1508/100),0))</f>
        <v>0</v>
      </c>
      <c r="I1494" s="7">
        <f>IF(Расчет!M1508="",(Расчет!$M$28+100)/100,(Расчет!M1508+100)/100)</f>
        <v>1.2</v>
      </c>
      <c r="J1494" s="5">
        <f>IF(Расчет!P1508="",IF($O$16=0,'ФОРМУЛЫ!'!H1494,ROUND(Расчет!K1508*'ФОРМУЛЫ!'!I1494+L1494,0)),Расчет!P1508)</f>
        <v>0</v>
      </c>
      <c r="K1494" s="5">
        <f>J1494*Расчет!E1508</f>
        <v>0</v>
      </c>
      <c r="L1494" s="3">
        <f>IF($O$16=0,0,$M$16*(Расчет!K1508/$O$16))</f>
        <v>0</v>
      </c>
      <c r="O1494" s="3">
        <f>IF(Расчет!P1508=0,Расчет!L1508,0)</f>
        <v>0</v>
      </c>
      <c r="P1494" s="12">
        <f t="shared" si="186"/>
        <v>0</v>
      </c>
      <c r="Q1494" s="3">
        <f>IF(Расчет!H1508='ФОРМУЛЫ!'!$B$5,'ФОРМУЛЫ!'!A1494,0)</f>
        <v>0</v>
      </c>
      <c r="R1494" s="3">
        <f>IF(Расчет!H1508='ФОРМУЛЫ!'!$B$4,'ФОРМУЛЫ!'!A1494,0)</f>
        <v>0</v>
      </c>
      <c r="S1494" s="3">
        <f>IF(Расчет!H1508='ФОРМУЛЫ!'!$B$6,'ФОРМУЛЫ!'!A1494,0)</f>
        <v>0</v>
      </c>
      <c r="T1494" s="5">
        <f>ROUND((IF(Расчет!R1508='ФОРМУЛЫ!'!$E$3,(A1494-A1494/1.18),IF(Расчет!R1508='ФОРМУЛЫ!'!$E$4,0,IF(Расчет!R1508='ФОРМУЛЫ!'!$E$5,(A1494-A1494/1.1),X))))*Расчет!E1508,2)</f>
        <v>0</v>
      </c>
      <c r="U1494" s="3">
        <f>ROUND((IF(Расчет!R1508='ФОРМУЛЫ!'!$E$3,(J1494-J1494/1.18),IF(Расчет!R1508='ФОРМУЛЫ!'!$E$4,0,IF(Расчет!R1508='ФОРМУЛЫ!'!$E$5,(J1494-J1494/1.1),X))))*Расчет!E1508,2)</f>
        <v>0</v>
      </c>
      <c r="V1494" s="3">
        <f>ROUND((J1494-J1494/1.18)*Расчет!E1508,2)</f>
        <v>0</v>
      </c>
      <c r="W1494" s="3">
        <f>ROUND(A1494*Расчет!E1508*0.21/365,2)</f>
        <v>0</v>
      </c>
      <c r="X1494" s="3">
        <f t="shared" si="187"/>
        <v>0</v>
      </c>
      <c r="Y1494" s="3">
        <f>IF(($Q$2-Расчет!X1508)&gt;0,($Q$2-Расчет!X1508),0)</f>
        <v>0</v>
      </c>
      <c r="Z1494" s="3">
        <f t="shared" si="188"/>
        <v>0</v>
      </c>
      <c r="AA1494" s="3">
        <f>IF(IF(Y1494&gt;0,$Q$3-$Q$2,$Q$3-Расчет!X1508)&gt;0,IF(Y1494&gt;0,$Q$3-$Q$2,$Q$3-Расчет!X1508),0)</f>
        <v>0</v>
      </c>
      <c r="AB1494" s="3">
        <f t="shared" si="189"/>
        <v>0</v>
      </c>
      <c r="AC1494" s="3">
        <f>IF(IF(AA1494&gt;0,$Q$4-$Q$3,$Q$4-Расчет!X1508)&gt;0,IF(AA1494&gt;0,$Q$4-$Q$3,$Q$4-Расчет!X1508),0)</f>
        <v>0</v>
      </c>
      <c r="AD1494" s="3">
        <f t="shared" si="190"/>
        <v>0</v>
      </c>
      <c r="AE1494" s="3">
        <f>IF(IF(AC1494&gt;0,$Q$5-$Q$4,$Q$5-Расчет!X1508)&gt;0,IF(AC1494&gt;0,$Q$5-$Q$4,$Q$5-Расчет!X1508),0)</f>
        <v>0</v>
      </c>
      <c r="AF1494" s="3">
        <f t="shared" si="191"/>
        <v>0</v>
      </c>
      <c r="AG1494" s="3">
        <f>IF(IF(AE1494&gt;0,$Q$6-$Q$5,$Q$6-Расчет!X1508)&gt;0,IF(AE1494&gt;0,$Q$6-$Q$5,$Q$6-Расчет!X1508),0)</f>
        <v>0</v>
      </c>
      <c r="AH1494" s="3">
        <f t="shared" si="192"/>
        <v>0</v>
      </c>
    </row>
    <row r="1495" spans="1:34" x14ac:dyDescent="0.25">
      <c r="A1495" s="3">
        <f>IF(Расчет!H1509='ФОРМУЛЫ!'!$B$4,Расчет!G1509*Расчет!$N$28,IF(Расчет!H1509='ФОРМУЛЫ!'!$B$5,Расчет!G1509,IF(Расчет!H1509='ФОРМУЛЫ!'!$B$6,Расчет!G1509*Расчет!$O$28,0)))</f>
        <v>0</v>
      </c>
      <c r="B1495" s="3">
        <f>A1495*Расчет!E1509</f>
        <v>0</v>
      </c>
      <c r="C1495" s="3">
        <f>IF(Расчет!J1509='ФОРМУЛЫ!'!$B$3,Расчет!G1509*Расчет!I1509/100,IF(Расчет!J1509='ФОРМУЛЫ!'!$B$4,Расчет!I1509*Расчет!$N$28,IF(Расчет!J1509='ФОРМУЛЫ!'!$B$5,Расчет!I1509,IF(Расчет!J1509='ФОРМУЛЫ!'!$B$6,Расчет!I1509*Расчет!$O$28,0))))</f>
        <v>0</v>
      </c>
      <c r="D1495" s="3">
        <f>C1495*Расчет!E1509</f>
        <v>0</v>
      </c>
      <c r="E1495" s="3">
        <f t="shared" si="185"/>
        <v>0</v>
      </c>
      <c r="F1495" s="3">
        <f>E1495*Расчет!E1509</f>
        <v>0</v>
      </c>
      <c r="G1495" s="3">
        <f>IF(Расчет!M1509="",'ФОРМУЛЫ!'!E1495*(100+Расчет!$M$28)/100,'ФОРМУЛЫ!'!E1495*(100+Расчет!M1509)/100)</f>
        <v>0</v>
      </c>
      <c r="H1495" s="7">
        <f>IF(Расчет!M1509="",ROUND(Расчет!K1509*(1+Расчет!$M$28/100),0),ROUND(Расчет!K1509*(1+Расчет!M1509/100),0))</f>
        <v>0</v>
      </c>
      <c r="I1495" s="7">
        <f>IF(Расчет!M1509="",(Расчет!$M$28+100)/100,(Расчет!M1509+100)/100)</f>
        <v>1.2</v>
      </c>
      <c r="J1495" s="5">
        <f>IF(Расчет!P1509="",IF($O$16=0,'ФОРМУЛЫ!'!H1495,ROUND(Расчет!K1509*'ФОРМУЛЫ!'!I1495+L1495,0)),Расчет!P1509)</f>
        <v>0</v>
      </c>
      <c r="K1495" s="5">
        <f>J1495*Расчет!E1509</f>
        <v>0</v>
      </c>
      <c r="L1495" s="3">
        <f>IF($O$16=0,0,$M$16*(Расчет!K1509/$O$16))</f>
        <v>0</v>
      </c>
      <c r="O1495" s="3">
        <f>IF(Расчет!P1509=0,Расчет!L1509,0)</f>
        <v>0</v>
      </c>
      <c r="P1495" s="12">
        <f t="shared" si="186"/>
        <v>0</v>
      </c>
      <c r="Q1495" s="3">
        <f>IF(Расчет!H1509='ФОРМУЛЫ!'!$B$5,'ФОРМУЛЫ!'!A1495,0)</f>
        <v>0</v>
      </c>
      <c r="R1495" s="3">
        <f>IF(Расчет!H1509='ФОРМУЛЫ!'!$B$4,'ФОРМУЛЫ!'!A1495,0)</f>
        <v>0</v>
      </c>
      <c r="S1495" s="3">
        <f>IF(Расчет!H1509='ФОРМУЛЫ!'!$B$6,'ФОРМУЛЫ!'!A1495,0)</f>
        <v>0</v>
      </c>
      <c r="T1495" s="5">
        <f>ROUND((IF(Расчет!R1509='ФОРМУЛЫ!'!$E$3,(A1495-A1495/1.18),IF(Расчет!R1509='ФОРМУЛЫ!'!$E$4,0,IF(Расчет!R1509='ФОРМУЛЫ!'!$E$5,(A1495-A1495/1.1),X))))*Расчет!E1509,2)</f>
        <v>0</v>
      </c>
      <c r="U1495" s="3">
        <f>ROUND((IF(Расчет!R1509='ФОРМУЛЫ!'!$E$3,(J1495-J1495/1.18),IF(Расчет!R1509='ФОРМУЛЫ!'!$E$4,0,IF(Расчет!R1509='ФОРМУЛЫ!'!$E$5,(J1495-J1495/1.1),X))))*Расчет!E1509,2)</f>
        <v>0</v>
      </c>
      <c r="V1495" s="3">
        <f>ROUND((J1495-J1495/1.18)*Расчет!E1509,2)</f>
        <v>0</v>
      </c>
      <c r="W1495" s="3">
        <f>ROUND(A1495*Расчет!E1509*0.21/365,2)</f>
        <v>0</v>
      </c>
      <c r="X1495" s="3">
        <f t="shared" si="187"/>
        <v>0</v>
      </c>
      <c r="Y1495" s="3">
        <f>IF(($Q$2-Расчет!X1509)&gt;0,($Q$2-Расчет!X1509),0)</f>
        <v>0</v>
      </c>
      <c r="Z1495" s="3">
        <f t="shared" si="188"/>
        <v>0</v>
      </c>
      <c r="AA1495" s="3">
        <f>IF(IF(Y1495&gt;0,$Q$3-$Q$2,$Q$3-Расчет!X1509)&gt;0,IF(Y1495&gt;0,$Q$3-$Q$2,$Q$3-Расчет!X1509),0)</f>
        <v>0</v>
      </c>
      <c r="AB1495" s="3">
        <f t="shared" si="189"/>
        <v>0</v>
      </c>
      <c r="AC1495" s="3">
        <f>IF(IF(AA1495&gt;0,$Q$4-$Q$3,$Q$4-Расчет!X1509)&gt;0,IF(AA1495&gt;0,$Q$4-$Q$3,$Q$4-Расчет!X1509),0)</f>
        <v>0</v>
      </c>
      <c r="AD1495" s="3">
        <f t="shared" si="190"/>
        <v>0</v>
      </c>
      <c r="AE1495" s="3">
        <f>IF(IF(AC1495&gt;0,$Q$5-$Q$4,$Q$5-Расчет!X1509)&gt;0,IF(AC1495&gt;0,$Q$5-$Q$4,$Q$5-Расчет!X1509),0)</f>
        <v>0</v>
      </c>
      <c r="AF1495" s="3">
        <f t="shared" si="191"/>
        <v>0</v>
      </c>
      <c r="AG1495" s="3">
        <f>IF(IF(AE1495&gt;0,$Q$6-$Q$5,$Q$6-Расчет!X1509)&gt;0,IF(AE1495&gt;0,$Q$6-$Q$5,$Q$6-Расчет!X1509),0)</f>
        <v>0</v>
      </c>
      <c r="AH1495" s="3">
        <f t="shared" si="192"/>
        <v>0</v>
      </c>
    </row>
    <row r="1496" spans="1:34" x14ac:dyDescent="0.25">
      <c r="A1496" s="3">
        <f>IF(Расчет!H1510='ФОРМУЛЫ!'!$B$4,Расчет!G1510*Расчет!$N$28,IF(Расчет!H1510='ФОРМУЛЫ!'!$B$5,Расчет!G1510,IF(Расчет!H1510='ФОРМУЛЫ!'!$B$6,Расчет!G1510*Расчет!$O$28,0)))</f>
        <v>0</v>
      </c>
      <c r="B1496" s="3">
        <f>A1496*Расчет!E1510</f>
        <v>0</v>
      </c>
      <c r="C1496" s="3">
        <f>IF(Расчет!J1510='ФОРМУЛЫ!'!$B$3,Расчет!G1510*Расчет!I1510/100,IF(Расчет!J1510='ФОРМУЛЫ!'!$B$4,Расчет!I1510*Расчет!$N$28,IF(Расчет!J1510='ФОРМУЛЫ!'!$B$5,Расчет!I1510,IF(Расчет!J1510='ФОРМУЛЫ!'!$B$6,Расчет!I1510*Расчет!$O$28,0))))</f>
        <v>0</v>
      </c>
      <c r="D1496" s="3">
        <f>C1496*Расчет!E1510</f>
        <v>0</v>
      </c>
      <c r="E1496" s="3">
        <f t="shared" si="185"/>
        <v>0</v>
      </c>
      <c r="F1496" s="3">
        <f>E1496*Расчет!E1510</f>
        <v>0</v>
      </c>
      <c r="G1496" s="3">
        <f>IF(Расчет!M1510="",'ФОРМУЛЫ!'!E1496*(100+Расчет!$M$28)/100,'ФОРМУЛЫ!'!E1496*(100+Расчет!M1510)/100)</f>
        <v>0</v>
      </c>
      <c r="H1496" s="7">
        <f>IF(Расчет!M1510="",ROUND(Расчет!K1510*(1+Расчет!$M$28/100),0),ROUND(Расчет!K1510*(1+Расчет!M1510/100),0))</f>
        <v>0</v>
      </c>
      <c r="I1496" s="7">
        <f>IF(Расчет!M1510="",(Расчет!$M$28+100)/100,(Расчет!M1510+100)/100)</f>
        <v>1.2</v>
      </c>
      <c r="J1496" s="5">
        <f>IF(Расчет!P1510="",IF($O$16=0,'ФОРМУЛЫ!'!H1496,ROUND(Расчет!K1510*'ФОРМУЛЫ!'!I1496+L1496,0)),Расчет!P1510)</f>
        <v>0</v>
      </c>
      <c r="K1496" s="5">
        <f>J1496*Расчет!E1510</f>
        <v>0</v>
      </c>
      <c r="L1496" s="3">
        <f>IF($O$16=0,0,$M$16*(Расчет!K1510/$O$16))</f>
        <v>0</v>
      </c>
      <c r="O1496" s="3">
        <f>IF(Расчет!P1510=0,Расчет!L1510,0)</f>
        <v>0</v>
      </c>
      <c r="P1496" s="12">
        <f t="shared" si="186"/>
        <v>0</v>
      </c>
      <c r="Q1496" s="3">
        <f>IF(Расчет!H1510='ФОРМУЛЫ!'!$B$5,'ФОРМУЛЫ!'!A1496,0)</f>
        <v>0</v>
      </c>
      <c r="R1496" s="3">
        <f>IF(Расчет!H1510='ФОРМУЛЫ!'!$B$4,'ФОРМУЛЫ!'!A1496,0)</f>
        <v>0</v>
      </c>
      <c r="S1496" s="3">
        <f>IF(Расчет!H1510='ФОРМУЛЫ!'!$B$6,'ФОРМУЛЫ!'!A1496,0)</f>
        <v>0</v>
      </c>
      <c r="T1496" s="5">
        <f>ROUND((IF(Расчет!R1510='ФОРМУЛЫ!'!$E$3,(A1496-A1496/1.18),IF(Расчет!R1510='ФОРМУЛЫ!'!$E$4,0,IF(Расчет!R1510='ФОРМУЛЫ!'!$E$5,(A1496-A1496/1.1),X))))*Расчет!E1510,2)</f>
        <v>0</v>
      </c>
      <c r="U1496" s="3">
        <f>ROUND((IF(Расчет!R1510='ФОРМУЛЫ!'!$E$3,(J1496-J1496/1.18),IF(Расчет!R1510='ФОРМУЛЫ!'!$E$4,0,IF(Расчет!R1510='ФОРМУЛЫ!'!$E$5,(J1496-J1496/1.1),X))))*Расчет!E1510,2)</f>
        <v>0</v>
      </c>
      <c r="V1496" s="3">
        <f>ROUND((J1496-J1496/1.18)*Расчет!E1510,2)</f>
        <v>0</v>
      </c>
      <c r="W1496" s="3">
        <f>ROUND(A1496*Расчет!E1510*0.21/365,2)</f>
        <v>0</v>
      </c>
      <c r="X1496" s="3">
        <f t="shared" si="187"/>
        <v>0</v>
      </c>
      <c r="Y1496" s="3">
        <f>IF(($Q$2-Расчет!X1510)&gt;0,($Q$2-Расчет!X1510),0)</f>
        <v>0</v>
      </c>
      <c r="Z1496" s="3">
        <f t="shared" si="188"/>
        <v>0</v>
      </c>
      <c r="AA1496" s="3">
        <f>IF(IF(Y1496&gt;0,$Q$3-$Q$2,$Q$3-Расчет!X1510)&gt;0,IF(Y1496&gt;0,$Q$3-$Q$2,$Q$3-Расчет!X1510),0)</f>
        <v>0</v>
      </c>
      <c r="AB1496" s="3">
        <f t="shared" si="189"/>
        <v>0</v>
      </c>
      <c r="AC1496" s="3">
        <f>IF(IF(AA1496&gt;0,$Q$4-$Q$3,$Q$4-Расчет!X1510)&gt;0,IF(AA1496&gt;0,$Q$4-$Q$3,$Q$4-Расчет!X1510),0)</f>
        <v>0</v>
      </c>
      <c r="AD1496" s="3">
        <f t="shared" si="190"/>
        <v>0</v>
      </c>
      <c r="AE1496" s="3">
        <f>IF(IF(AC1496&gt;0,$Q$5-$Q$4,$Q$5-Расчет!X1510)&gt;0,IF(AC1496&gt;0,$Q$5-$Q$4,$Q$5-Расчет!X1510),0)</f>
        <v>0</v>
      </c>
      <c r="AF1496" s="3">
        <f t="shared" si="191"/>
        <v>0</v>
      </c>
      <c r="AG1496" s="3">
        <f>IF(IF(AE1496&gt;0,$Q$6-$Q$5,$Q$6-Расчет!X1510)&gt;0,IF(AE1496&gt;0,$Q$6-$Q$5,$Q$6-Расчет!X1510),0)</f>
        <v>0</v>
      </c>
      <c r="AH1496" s="3">
        <f t="shared" si="192"/>
        <v>0</v>
      </c>
    </row>
    <row r="1497" spans="1:34" x14ac:dyDescent="0.25">
      <c r="A1497" s="3">
        <f>IF(Расчет!H1511='ФОРМУЛЫ!'!$B$4,Расчет!G1511*Расчет!$N$28,IF(Расчет!H1511='ФОРМУЛЫ!'!$B$5,Расчет!G1511,IF(Расчет!H1511='ФОРМУЛЫ!'!$B$6,Расчет!G1511*Расчет!$O$28,0)))</f>
        <v>0</v>
      </c>
      <c r="B1497" s="3">
        <f>A1497*Расчет!E1511</f>
        <v>0</v>
      </c>
      <c r="C1497" s="3">
        <f>IF(Расчет!J1511='ФОРМУЛЫ!'!$B$3,Расчет!G1511*Расчет!I1511/100,IF(Расчет!J1511='ФОРМУЛЫ!'!$B$4,Расчет!I1511*Расчет!$N$28,IF(Расчет!J1511='ФОРМУЛЫ!'!$B$5,Расчет!I1511,IF(Расчет!J1511='ФОРМУЛЫ!'!$B$6,Расчет!I1511*Расчет!$O$28,0))))</f>
        <v>0</v>
      </c>
      <c r="D1497" s="3">
        <f>C1497*Расчет!E1511</f>
        <v>0</v>
      </c>
      <c r="E1497" s="3">
        <f t="shared" si="185"/>
        <v>0</v>
      </c>
      <c r="F1497" s="3">
        <f>E1497*Расчет!E1511</f>
        <v>0</v>
      </c>
      <c r="G1497" s="3">
        <f>IF(Расчет!M1511="",'ФОРМУЛЫ!'!E1497*(100+Расчет!$M$28)/100,'ФОРМУЛЫ!'!E1497*(100+Расчет!M1511)/100)</f>
        <v>0</v>
      </c>
      <c r="H1497" s="7">
        <f>IF(Расчет!M1511="",ROUND(Расчет!K1511*(1+Расчет!$M$28/100),0),ROUND(Расчет!K1511*(1+Расчет!M1511/100),0))</f>
        <v>0</v>
      </c>
      <c r="I1497" s="7">
        <f>IF(Расчет!M1511="",(Расчет!$M$28+100)/100,(Расчет!M1511+100)/100)</f>
        <v>1.2</v>
      </c>
      <c r="J1497" s="5">
        <f>IF(Расчет!P1511="",IF($O$16=0,'ФОРМУЛЫ!'!H1497,ROUND(Расчет!K1511*'ФОРМУЛЫ!'!I1497+L1497,0)),Расчет!P1511)</f>
        <v>0</v>
      </c>
      <c r="K1497" s="5">
        <f>J1497*Расчет!E1511</f>
        <v>0</v>
      </c>
      <c r="L1497" s="3">
        <f>IF($O$16=0,0,$M$16*(Расчет!K1511/$O$16))</f>
        <v>0</v>
      </c>
      <c r="O1497" s="3">
        <f>IF(Расчет!P1511=0,Расчет!L1511,0)</f>
        <v>0</v>
      </c>
      <c r="P1497" s="12">
        <f t="shared" si="186"/>
        <v>0</v>
      </c>
      <c r="Q1497" s="3">
        <f>IF(Расчет!H1511='ФОРМУЛЫ!'!$B$5,'ФОРМУЛЫ!'!A1497,0)</f>
        <v>0</v>
      </c>
      <c r="R1497" s="3">
        <f>IF(Расчет!H1511='ФОРМУЛЫ!'!$B$4,'ФОРМУЛЫ!'!A1497,0)</f>
        <v>0</v>
      </c>
      <c r="S1497" s="3">
        <f>IF(Расчет!H1511='ФОРМУЛЫ!'!$B$6,'ФОРМУЛЫ!'!A1497,0)</f>
        <v>0</v>
      </c>
      <c r="T1497" s="5">
        <f>ROUND((IF(Расчет!R1511='ФОРМУЛЫ!'!$E$3,(A1497-A1497/1.18),IF(Расчет!R1511='ФОРМУЛЫ!'!$E$4,0,IF(Расчет!R1511='ФОРМУЛЫ!'!$E$5,(A1497-A1497/1.1),X))))*Расчет!E1511,2)</f>
        <v>0</v>
      </c>
      <c r="U1497" s="3">
        <f>ROUND((IF(Расчет!R1511='ФОРМУЛЫ!'!$E$3,(J1497-J1497/1.18),IF(Расчет!R1511='ФОРМУЛЫ!'!$E$4,0,IF(Расчет!R1511='ФОРМУЛЫ!'!$E$5,(J1497-J1497/1.1),X))))*Расчет!E1511,2)</f>
        <v>0</v>
      </c>
      <c r="V1497" s="3">
        <f>ROUND((J1497-J1497/1.18)*Расчет!E1511,2)</f>
        <v>0</v>
      </c>
      <c r="W1497" s="3">
        <f>ROUND(A1497*Расчет!E1511*0.21/365,2)</f>
        <v>0</v>
      </c>
      <c r="X1497" s="3">
        <f t="shared" si="187"/>
        <v>0</v>
      </c>
      <c r="Y1497" s="3">
        <f>IF(($Q$2-Расчет!X1511)&gt;0,($Q$2-Расчет!X1511),0)</f>
        <v>0</v>
      </c>
      <c r="Z1497" s="3">
        <f t="shared" si="188"/>
        <v>0</v>
      </c>
      <c r="AA1497" s="3">
        <f>IF(IF(Y1497&gt;0,$Q$3-$Q$2,$Q$3-Расчет!X1511)&gt;0,IF(Y1497&gt;0,$Q$3-$Q$2,$Q$3-Расчет!X1511),0)</f>
        <v>0</v>
      </c>
      <c r="AB1497" s="3">
        <f t="shared" si="189"/>
        <v>0</v>
      </c>
      <c r="AC1497" s="3">
        <f>IF(IF(AA1497&gt;0,$Q$4-$Q$3,$Q$4-Расчет!X1511)&gt;0,IF(AA1497&gt;0,$Q$4-$Q$3,$Q$4-Расчет!X1511),0)</f>
        <v>0</v>
      </c>
      <c r="AD1497" s="3">
        <f t="shared" si="190"/>
        <v>0</v>
      </c>
      <c r="AE1497" s="3">
        <f>IF(IF(AC1497&gt;0,$Q$5-$Q$4,$Q$5-Расчет!X1511)&gt;0,IF(AC1497&gt;0,$Q$5-$Q$4,$Q$5-Расчет!X1511),0)</f>
        <v>0</v>
      </c>
      <c r="AF1497" s="3">
        <f t="shared" si="191"/>
        <v>0</v>
      </c>
      <c r="AG1497" s="3">
        <f>IF(IF(AE1497&gt;0,$Q$6-$Q$5,$Q$6-Расчет!X1511)&gt;0,IF(AE1497&gt;0,$Q$6-$Q$5,$Q$6-Расчет!X1511),0)</f>
        <v>0</v>
      </c>
      <c r="AH1497" s="3">
        <f t="shared" si="192"/>
        <v>0</v>
      </c>
    </row>
    <row r="1498" spans="1:34" x14ac:dyDescent="0.25">
      <c r="A1498" s="3">
        <f>IF(Расчет!H1512='ФОРМУЛЫ!'!$B$4,Расчет!G1512*Расчет!$N$28,IF(Расчет!H1512='ФОРМУЛЫ!'!$B$5,Расчет!G1512,IF(Расчет!H1512='ФОРМУЛЫ!'!$B$6,Расчет!G1512*Расчет!$O$28,0)))</f>
        <v>0</v>
      </c>
      <c r="B1498" s="3">
        <f>A1498*Расчет!E1512</f>
        <v>0</v>
      </c>
      <c r="C1498" s="3">
        <f>IF(Расчет!J1512='ФОРМУЛЫ!'!$B$3,Расчет!G1512*Расчет!I1512/100,IF(Расчет!J1512='ФОРМУЛЫ!'!$B$4,Расчет!I1512*Расчет!$N$28,IF(Расчет!J1512='ФОРМУЛЫ!'!$B$5,Расчет!I1512,IF(Расчет!J1512='ФОРМУЛЫ!'!$B$6,Расчет!I1512*Расчет!$O$28,0))))</f>
        <v>0</v>
      </c>
      <c r="D1498" s="3">
        <f>C1498*Расчет!E1512</f>
        <v>0</v>
      </c>
      <c r="E1498" s="3">
        <f t="shared" si="185"/>
        <v>0</v>
      </c>
      <c r="F1498" s="3">
        <f>E1498*Расчет!E1512</f>
        <v>0</v>
      </c>
      <c r="G1498" s="3">
        <f>IF(Расчет!M1512="",'ФОРМУЛЫ!'!E1498*(100+Расчет!$M$28)/100,'ФОРМУЛЫ!'!E1498*(100+Расчет!M1512)/100)</f>
        <v>0</v>
      </c>
      <c r="H1498" s="7">
        <f>IF(Расчет!M1512="",ROUND(Расчет!K1512*(1+Расчет!$M$28/100),0),ROUND(Расчет!K1512*(1+Расчет!M1512/100),0))</f>
        <v>0</v>
      </c>
      <c r="I1498" s="7">
        <f>IF(Расчет!M1512="",(Расчет!$M$28+100)/100,(Расчет!M1512+100)/100)</f>
        <v>1.2</v>
      </c>
      <c r="J1498" s="5">
        <f>IF(Расчет!P1512="",IF($O$16=0,'ФОРМУЛЫ!'!H1498,ROUND(Расчет!K1512*'ФОРМУЛЫ!'!I1498+L1498,0)),Расчет!P1512)</f>
        <v>0</v>
      </c>
      <c r="K1498" s="5">
        <f>J1498*Расчет!E1512</f>
        <v>0</v>
      </c>
      <c r="L1498" s="3">
        <f>IF($O$16=0,0,$M$16*(Расчет!K1512/$O$16))</f>
        <v>0</v>
      </c>
      <c r="O1498" s="3">
        <f>IF(Расчет!P1512=0,Расчет!L1512,0)</f>
        <v>0</v>
      </c>
      <c r="P1498" s="12">
        <f t="shared" si="186"/>
        <v>0</v>
      </c>
      <c r="Q1498" s="3">
        <f>IF(Расчет!H1512='ФОРМУЛЫ!'!$B$5,'ФОРМУЛЫ!'!A1498,0)</f>
        <v>0</v>
      </c>
      <c r="R1498" s="3">
        <f>IF(Расчет!H1512='ФОРМУЛЫ!'!$B$4,'ФОРМУЛЫ!'!A1498,0)</f>
        <v>0</v>
      </c>
      <c r="S1498" s="3">
        <f>IF(Расчет!H1512='ФОРМУЛЫ!'!$B$6,'ФОРМУЛЫ!'!A1498,0)</f>
        <v>0</v>
      </c>
      <c r="T1498" s="5">
        <f>ROUND((IF(Расчет!R1512='ФОРМУЛЫ!'!$E$3,(A1498-A1498/1.18),IF(Расчет!R1512='ФОРМУЛЫ!'!$E$4,0,IF(Расчет!R1512='ФОРМУЛЫ!'!$E$5,(A1498-A1498/1.1),X))))*Расчет!E1512,2)</f>
        <v>0</v>
      </c>
      <c r="U1498" s="3">
        <f>ROUND((IF(Расчет!R1512='ФОРМУЛЫ!'!$E$3,(J1498-J1498/1.18),IF(Расчет!R1512='ФОРМУЛЫ!'!$E$4,0,IF(Расчет!R1512='ФОРМУЛЫ!'!$E$5,(J1498-J1498/1.1),X))))*Расчет!E1512,2)</f>
        <v>0</v>
      </c>
      <c r="V1498" s="3">
        <f>ROUND((J1498-J1498/1.18)*Расчет!E1512,2)</f>
        <v>0</v>
      </c>
      <c r="W1498" s="3">
        <f>ROUND(A1498*Расчет!E1512*0.21/365,2)</f>
        <v>0</v>
      </c>
      <c r="X1498" s="3">
        <f t="shared" si="187"/>
        <v>0</v>
      </c>
      <c r="Y1498" s="3">
        <f>IF(($Q$2-Расчет!X1512)&gt;0,($Q$2-Расчет!X1512),0)</f>
        <v>0</v>
      </c>
      <c r="Z1498" s="3">
        <f t="shared" si="188"/>
        <v>0</v>
      </c>
      <c r="AA1498" s="3">
        <f>IF(IF(Y1498&gt;0,$Q$3-$Q$2,$Q$3-Расчет!X1512)&gt;0,IF(Y1498&gt;0,$Q$3-$Q$2,$Q$3-Расчет!X1512),0)</f>
        <v>0</v>
      </c>
      <c r="AB1498" s="3">
        <f t="shared" si="189"/>
        <v>0</v>
      </c>
      <c r="AC1498" s="3">
        <f>IF(IF(AA1498&gt;0,$Q$4-$Q$3,$Q$4-Расчет!X1512)&gt;0,IF(AA1498&gt;0,$Q$4-$Q$3,$Q$4-Расчет!X1512),0)</f>
        <v>0</v>
      </c>
      <c r="AD1498" s="3">
        <f t="shared" si="190"/>
        <v>0</v>
      </c>
      <c r="AE1498" s="3">
        <f>IF(IF(AC1498&gt;0,$Q$5-$Q$4,$Q$5-Расчет!X1512)&gt;0,IF(AC1498&gt;0,$Q$5-$Q$4,$Q$5-Расчет!X1512),0)</f>
        <v>0</v>
      </c>
      <c r="AF1498" s="3">
        <f t="shared" si="191"/>
        <v>0</v>
      </c>
      <c r="AG1498" s="3">
        <f>IF(IF(AE1498&gt;0,$Q$6-$Q$5,$Q$6-Расчет!X1512)&gt;0,IF(AE1498&gt;0,$Q$6-$Q$5,$Q$6-Расчет!X1512),0)</f>
        <v>0</v>
      </c>
      <c r="AH1498" s="3">
        <f t="shared" si="192"/>
        <v>0</v>
      </c>
    </row>
    <row r="1499" spans="1:34" x14ac:dyDescent="0.25">
      <c r="A1499" s="3">
        <f>IF(Расчет!H1513='ФОРМУЛЫ!'!$B$4,Расчет!G1513*Расчет!$N$28,IF(Расчет!H1513='ФОРМУЛЫ!'!$B$5,Расчет!G1513,IF(Расчет!H1513='ФОРМУЛЫ!'!$B$6,Расчет!G1513*Расчет!$O$28,0)))</f>
        <v>0</v>
      </c>
      <c r="B1499" s="3">
        <f>A1499*Расчет!E1513</f>
        <v>0</v>
      </c>
      <c r="C1499" s="3">
        <f>IF(Расчет!J1513='ФОРМУЛЫ!'!$B$3,Расчет!G1513*Расчет!I1513/100,IF(Расчет!J1513='ФОРМУЛЫ!'!$B$4,Расчет!I1513*Расчет!$N$28,IF(Расчет!J1513='ФОРМУЛЫ!'!$B$5,Расчет!I1513,IF(Расчет!J1513='ФОРМУЛЫ!'!$B$6,Расчет!I1513*Расчет!$O$28,0))))</f>
        <v>0</v>
      </c>
      <c r="D1499" s="3">
        <f>C1499*Расчет!E1513</f>
        <v>0</v>
      </c>
      <c r="E1499" s="3">
        <f t="shared" si="185"/>
        <v>0</v>
      </c>
      <c r="F1499" s="3">
        <f>E1499*Расчет!E1513</f>
        <v>0</v>
      </c>
      <c r="G1499" s="3">
        <f>IF(Расчет!M1513="",'ФОРМУЛЫ!'!E1499*(100+Расчет!$M$28)/100,'ФОРМУЛЫ!'!E1499*(100+Расчет!M1513)/100)</f>
        <v>0</v>
      </c>
      <c r="H1499" s="7">
        <f>IF(Расчет!M1513="",ROUND(Расчет!K1513*(1+Расчет!$M$28/100),0),ROUND(Расчет!K1513*(1+Расчет!M1513/100),0))</f>
        <v>0</v>
      </c>
      <c r="I1499" s="7">
        <f>IF(Расчет!M1513="",(Расчет!$M$28+100)/100,(Расчет!M1513+100)/100)</f>
        <v>1.2</v>
      </c>
      <c r="J1499" s="5">
        <f>IF(Расчет!P1513="",IF($O$16=0,'ФОРМУЛЫ!'!H1499,ROUND(Расчет!K1513*'ФОРМУЛЫ!'!I1499+L1499,0)),Расчет!P1513)</f>
        <v>0</v>
      </c>
      <c r="K1499" s="5">
        <f>J1499*Расчет!E1513</f>
        <v>0</v>
      </c>
      <c r="L1499" s="3">
        <f>IF($O$16=0,0,$M$16*(Расчет!K1513/$O$16))</f>
        <v>0</v>
      </c>
      <c r="O1499" s="3">
        <f>IF(Расчет!P1513=0,Расчет!L1513,0)</f>
        <v>0</v>
      </c>
      <c r="P1499" s="12">
        <f t="shared" si="186"/>
        <v>0</v>
      </c>
      <c r="Q1499" s="3">
        <f>IF(Расчет!H1513='ФОРМУЛЫ!'!$B$5,'ФОРМУЛЫ!'!A1499,0)</f>
        <v>0</v>
      </c>
      <c r="R1499" s="3">
        <f>IF(Расчет!H1513='ФОРМУЛЫ!'!$B$4,'ФОРМУЛЫ!'!A1499,0)</f>
        <v>0</v>
      </c>
      <c r="S1499" s="3">
        <f>IF(Расчет!H1513='ФОРМУЛЫ!'!$B$6,'ФОРМУЛЫ!'!A1499,0)</f>
        <v>0</v>
      </c>
      <c r="T1499" s="5">
        <f>ROUND((IF(Расчет!R1513='ФОРМУЛЫ!'!$E$3,(A1499-A1499/1.18),IF(Расчет!R1513='ФОРМУЛЫ!'!$E$4,0,IF(Расчет!R1513='ФОРМУЛЫ!'!$E$5,(A1499-A1499/1.1),X))))*Расчет!E1513,2)</f>
        <v>0</v>
      </c>
      <c r="U1499" s="3">
        <f>ROUND((IF(Расчет!R1513='ФОРМУЛЫ!'!$E$3,(J1499-J1499/1.18),IF(Расчет!R1513='ФОРМУЛЫ!'!$E$4,0,IF(Расчет!R1513='ФОРМУЛЫ!'!$E$5,(J1499-J1499/1.1),X))))*Расчет!E1513,2)</f>
        <v>0</v>
      </c>
      <c r="V1499" s="3">
        <f>ROUND((J1499-J1499/1.18)*Расчет!E1513,2)</f>
        <v>0</v>
      </c>
      <c r="W1499" s="3">
        <f>ROUND(A1499*Расчет!E1513*0.21/365,2)</f>
        <v>0</v>
      </c>
      <c r="X1499" s="3">
        <f t="shared" si="187"/>
        <v>0</v>
      </c>
      <c r="Y1499" s="3">
        <f>IF(($Q$2-Расчет!X1513)&gt;0,($Q$2-Расчет!X1513),0)</f>
        <v>0</v>
      </c>
      <c r="Z1499" s="3">
        <f t="shared" si="188"/>
        <v>0</v>
      </c>
      <c r="AA1499" s="3">
        <f>IF(IF(Y1499&gt;0,$Q$3-$Q$2,$Q$3-Расчет!X1513)&gt;0,IF(Y1499&gt;0,$Q$3-$Q$2,$Q$3-Расчет!X1513),0)</f>
        <v>0</v>
      </c>
      <c r="AB1499" s="3">
        <f t="shared" si="189"/>
        <v>0</v>
      </c>
      <c r="AC1499" s="3">
        <f>IF(IF(AA1499&gt;0,$Q$4-$Q$3,$Q$4-Расчет!X1513)&gt;0,IF(AA1499&gt;0,$Q$4-$Q$3,$Q$4-Расчет!X1513),0)</f>
        <v>0</v>
      </c>
      <c r="AD1499" s="3">
        <f t="shared" si="190"/>
        <v>0</v>
      </c>
      <c r="AE1499" s="3">
        <f>IF(IF(AC1499&gt;0,$Q$5-$Q$4,$Q$5-Расчет!X1513)&gt;0,IF(AC1499&gt;0,$Q$5-$Q$4,$Q$5-Расчет!X1513),0)</f>
        <v>0</v>
      </c>
      <c r="AF1499" s="3">
        <f t="shared" si="191"/>
        <v>0</v>
      </c>
      <c r="AG1499" s="3">
        <f>IF(IF(AE1499&gt;0,$Q$6-$Q$5,$Q$6-Расчет!X1513)&gt;0,IF(AE1499&gt;0,$Q$6-$Q$5,$Q$6-Расчет!X1513),0)</f>
        <v>0</v>
      </c>
      <c r="AH1499" s="3">
        <f t="shared" si="192"/>
        <v>0</v>
      </c>
    </row>
    <row r="1500" spans="1:34" x14ac:dyDescent="0.25">
      <c r="A1500" s="3">
        <f>IF(Расчет!H1514='ФОРМУЛЫ!'!$B$4,Расчет!G1514*Расчет!$N$28,IF(Расчет!H1514='ФОРМУЛЫ!'!$B$5,Расчет!G1514,IF(Расчет!H1514='ФОРМУЛЫ!'!$B$6,Расчет!G1514*Расчет!$O$28,0)))</f>
        <v>0</v>
      </c>
      <c r="B1500" s="3">
        <f>A1500*Расчет!E1514</f>
        <v>0</v>
      </c>
      <c r="C1500" s="3">
        <f>IF(Расчет!J1514='ФОРМУЛЫ!'!$B$3,Расчет!G1514*Расчет!I1514/100,IF(Расчет!J1514='ФОРМУЛЫ!'!$B$4,Расчет!I1514*Расчет!$N$28,IF(Расчет!J1514='ФОРМУЛЫ!'!$B$5,Расчет!I1514,IF(Расчет!J1514='ФОРМУЛЫ!'!$B$6,Расчет!I1514*Расчет!$O$28,0))))</f>
        <v>0</v>
      </c>
      <c r="D1500" s="3">
        <f>C1500*Расчет!E1514</f>
        <v>0</v>
      </c>
      <c r="E1500" s="3">
        <f t="shared" si="185"/>
        <v>0</v>
      </c>
      <c r="F1500" s="3">
        <f>E1500*Расчет!E1514</f>
        <v>0</v>
      </c>
      <c r="G1500" s="3">
        <f>IF(Расчет!M1514="",'ФОРМУЛЫ!'!E1500*(100+Расчет!$M$28)/100,'ФОРМУЛЫ!'!E1500*(100+Расчет!M1514)/100)</f>
        <v>0</v>
      </c>
      <c r="H1500" s="7">
        <f>IF(Расчет!M1514="",ROUND(Расчет!K1514*(1+Расчет!$M$28/100),0),ROUND(Расчет!K1514*(1+Расчет!M1514/100),0))</f>
        <v>0</v>
      </c>
      <c r="I1500" s="7">
        <f>IF(Расчет!M1514="",(Расчет!$M$28+100)/100,(Расчет!M1514+100)/100)</f>
        <v>1.2</v>
      </c>
      <c r="J1500" s="5">
        <f>IF(Расчет!P1514="",IF($O$16=0,'ФОРМУЛЫ!'!H1500,ROUND(Расчет!K1514*'ФОРМУЛЫ!'!I1500+L1500,0)),Расчет!P1514)</f>
        <v>0</v>
      </c>
      <c r="K1500" s="5">
        <f>J1500*Расчет!E1514</f>
        <v>0</v>
      </c>
      <c r="L1500" s="3">
        <f>IF($O$16=0,0,$M$16*(Расчет!K1514/$O$16))</f>
        <v>0</v>
      </c>
      <c r="O1500" s="3">
        <f>IF(Расчет!P1514=0,Расчет!L1514,0)</f>
        <v>0</v>
      </c>
      <c r="P1500" s="12">
        <f t="shared" si="186"/>
        <v>0</v>
      </c>
      <c r="Q1500" s="3">
        <f>IF(Расчет!H1514='ФОРМУЛЫ!'!$B$5,'ФОРМУЛЫ!'!A1500,0)</f>
        <v>0</v>
      </c>
      <c r="R1500" s="3">
        <f>IF(Расчет!H1514='ФОРМУЛЫ!'!$B$4,'ФОРМУЛЫ!'!A1500,0)</f>
        <v>0</v>
      </c>
      <c r="S1500" s="3">
        <f>IF(Расчет!H1514='ФОРМУЛЫ!'!$B$6,'ФОРМУЛЫ!'!A1500,0)</f>
        <v>0</v>
      </c>
      <c r="T1500" s="5">
        <f>ROUND((IF(Расчет!R1514='ФОРМУЛЫ!'!$E$3,(A1500-A1500/1.18),IF(Расчет!R1514='ФОРМУЛЫ!'!$E$4,0,IF(Расчет!R1514='ФОРМУЛЫ!'!$E$5,(A1500-A1500/1.1),X))))*Расчет!E1514,2)</f>
        <v>0</v>
      </c>
      <c r="U1500" s="3">
        <f>ROUND((IF(Расчет!R1514='ФОРМУЛЫ!'!$E$3,(J1500-J1500/1.18),IF(Расчет!R1514='ФОРМУЛЫ!'!$E$4,0,IF(Расчет!R1514='ФОРМУЛЫ!'!$E$5,(J1500-J1500/1.1),X))))*Расчет!E1514,2)</f>
        <v>0</v>
      </c>
      <c r="V1500" s="3">
        <f>ROUND((J1500-J1500/1.18)*Расчет!E1514,2)</f>
        <v>0</v>
      </c>
      <c r="W1500" s="3">
        <f>ROUND(A1500*Расчет!E1514*0.21/365,2)</f>
        <v>0</v>
      </c>
      <c r="X1500" s="3">
        <f t="shared" si="187"/>
        <v>0</v>
      </c>
      <c r="Y1500" s="3">
        <f>IF(($Q$2-Расчет!X1514)&gt;0,($Q$2-Расчет!X1514),0)</f>
        <v>0</v>
      </c>
      <c r="Z1500" s="3">
        <f t="shared" si="188"/>
        <v>0</v>
      </c>
      <c r="AA1500" s="3">
        <f>IF(IF(Y1500&gt;0,$Q$3-$Q$2,$Q$3-Расчет!X1514)&gt;0,IF(Y1500&gt;0,$Q$3-$Q$2,$Q$3-Расчет!X1514),0)</f>
        <v>0</v>
      </c>
      <c r="AB1500" s="3">
        <f t="shared" si="189"/>
        <v>0</v>
      </c>
      <c r="AC1500" s="3">
        <f>IF(IF(AA1500&gt;0,$Q$4-$Q$3,$Q$4-Расчет!X1514)&gt;0,IF(AA1500&gt;0,$Q$4-$Q$3,$Q$4-Расчет!X1514),0)</f>
        <v>0</v>
      </c>
      <c r="AD1500" s="3">
        <f t="shared" si="190"/>
        <v>0</v>
      </c>
      <c r="AE1500" s="3">
        <f>IF(IF(AC1500&gt;0,$Q$5-$Q$4,$Q$5-Расчет!X1514)&gt;0,IF(AC1500&gt;0,$Q$5-$Q$4,$Q$5-Расчет!X1514),0)</f>
        <v>0</v>
      </c>
      <c r="AF1500" s="3">
        <f t="shared" si="191"/>
        <v>0</v>
      </c>
      <c r="AG1500" s="3">
        <f>IF(IF(AE1500&gt;0,$Q$6-$Q$5,$Q$6-Расчет!X1514)&gt;0,IF(AE1500&gt;0,$Q$6-$Q$5,$Q$6-Расчет!X1514),0)</f>
        <v>0</v>
      </c>
      <c r="AH1500" s="3">
        <f t="shared" si="192"/>
        <v>0</v>
      </c>
    </row>
    <row r="1501" spans="1:34" x14ac:dyDescent="0.25">
      <c r="A1501" s="3">
        <f>IF(Расчет!H1515='ФОРМУЛЫ!'!$B$4,Расчет!G1515*Расчет!$N$28,IF(Расчет!H1515='ФОРМУЛЫ!'!$B$5,Расчет!G1515,IF(Расчет!H1515='ФОРМУЛЫ!'!$B$6,Расчет!G1515*Расчет!$O$28,0)))</f>
        <v>0</v>
      </c>
      <c r="B1501" s="3">
        <f>A1501*Расчет!E1515</f>
        <v>0</v>
      </c>
      <c r="C1501" s="3">
        <f>IF(Расчет!J1515='ФОРМУЛЫ!'!$B$3,Расчет!G1515*Расчет!I1515/100,IF(Расчет!J1515='ФОРМУЛЫ!'!$B$4,Расчет!I1515*Расчет!$N$28,IF(Расчет!J1515='ФОРМУЛЫ!'!$B$5,Расчет!I1515,IF(Расчет!J1515='ФОРМУЛЫ!'!$B$6,Расчет!I1515*Расчет!$O$28,0))))</f>
        <v>0</v>
      </c>
      <c r="D1501" s="3">
        <f>C1501*Расчет!E1515</f>
        <v>0</v>
      </c>
      <c r="E1501" s="3">
        <f t="shared" si="185"/>
        <v>0</v>
      </c>
      <c r="F1501" s="3">
        <f>E1501*Расчет!E1515</f>
        <v>0</v>
      </c>
      <c r="G1501" s="3">
        <f>IF(Расчет!M1515="",'ФОРМУЛЫ!'!E1501*(100+Расчет!$M$28)/100,'ФОРМУЛЫ!'!E1501*(100+Расчет!M1515)/100)</f>
        <v>0</v>
      </c>
      <c r="H1501" s="7">
        <f>IF(Расчет!M1515="",ROUND(Расчет!K1515*(1+Расчет!$M$28/100),0),ROUND(Расчет!K1515*(1+Расчет!M1515/100),0))</f>
        <v>0</v>
      </c>
      <c r="I1501" s="7">
        <f>IF(Расчет!M1515="",(Расчет!$M$28+100)/100,(Расчет!M1515+100)/100)</f>
        <v>1.2</v>
      </c>
      <c r="J1501" s="5">
        <f>IF(Расчет!P1515="",IF($O$16=0,'ФОРМУЛЫ!'!H1501,ROUND(Расчет!K1515*'ФОРМУЛЫ!'!I1501+L1501,0)),Расчет!P1515)</f>
        <v>0</v>
      </c>
      <c r="K1501" s="5">
        <f>J1501*Расчет!E1515</f>
        <v>0</v>
      </c>
      <c r="L1501" s="3">
        <f>IF($O$16=0,0,$M$16*(Расчет!K1515/$O$16))</f>
        <v>0</v>
      </c>
      <c r="O1501" s="3">
        <f>IF(Расчет!P1515=0,Расчет!L1515,0)</f>
        <v>0</v>
      </c>
      <c r="P1501" s="12">
        <f t="shared" si="186"/>
        <v>0</v>
      </c>
      <c r="Q1501" s="3">
        <f>IF(Расчет!H1515='ФОРМУЛЫ!'!$B$5,'ФОРМУЛЫ!'!A1501,0)</f>
        <v>0</v>
      </c>
      <c r="R1501" s="3">
        <f>IF(Расчет!H1515='ФОРМУЛЫ!'!$B$4,'ФОРМУЛЫ!'!A1501,0)</f>
        <v>0</v>
      </c>
      <c r="S1501" s="3">
        <f>IF(Расчет!H1515='ФОРМУЛЫ!'!$B$6,'ФОРМУЛЫ!'!A1501,0)</f>
        <v>0</v>
      </c>
      <c r="T1501" s="5">
        <f>ROUND((IF(Расчет!R1515='ФОРМУЛЫ!'!$E$3,(A1501-A1501/1.18),IF(Расчет!R1515='ФОРМУЛЫ!'!$E$4,0,IF(Расчет!R1515='ФОРМУЛЫ!'!$E$5,(A1501-A1501/1.1),X))))*Расчет!E1515,2)</f>
        <v>0</v>
      </c>
      <c r="U1501" s="3">
        <f>ROUND((IF(Расчет!R1515='ФОРМУЛЫ!'!$E$3,(J1501-J1501/1.18),IF(Расчет!R1515='ФОРМУЛЫ!'!$E$4,0,IF(Расчет!R1515='ФОРМУЛЫ!'!$E$5,(J1501-J1501/1.1),X))))*Расчет!E1515,2)</f>
        <v>0</v>
      </c>
      <c r="V1501" s="3">
        <f>ROUND((J1501-J1501/1.18)*Расчет!E1515,2)</f>
        <v>0</v>
      </c>
      <c r="W1501" s="3">
        <f>ROUND(A1501*Расчет!E1515*0.21/365,2)</f>
        <v>0</v>
      </c>
      <c r="X1501" s="3">
        <f t="shared" si="187"/>
        <v>0</v>
      </c>
      <c r="Y1501" s="3">
        <f>IF(($Q$2-Расчет!X1515)&gt;0,($Q$2-Расчет!X1515),0)</f>
        <v>0</v>
      </c>
      <c r="Z1501" s="3">
        <f t="shared" si="188"/>
        <v>0</v>
      </c>
      <c r="AA1501" s="3">
        <f>IF(IF(Y1501&gt;0,$Q$3-$Q$2,$Q$3-Расчет!X1515)&gt;0,IF(Y1501&gt;0,$Q$3-$Q$2,$Q$3-Расчет!X1515),0)</f>
        <v>0</v>
      </c>
      <c r="AB1501" s="3">
        <f t="shared" si="189"/>
        <v>0</v>
      </c>
      <c r="AC1501" s="3">
        <f>IF(IF(AA1501&gt;0,$Q$4-$Q$3,$Q$4-Расчет!X1515)&gt;0,IF(AA1501&gt;0,$Q$4-$Q$3,$Q$4-Расчет!X1515),0)</f>
        <v>0</v>
      </c>
      <c r="AD1501" s="3">
        <f t="shared" si="190"/>
        <v>0</v>
      </c>
      <c r="AE1501" s="3">
        <f>IF(IF(AC1501&gt;0,$Q$5-$Q$4,$Q$5-Расчет!X1515)&gt;0,IF(AC1501&gt;0,$Q$5-$Q$4,$Q$5-Расчет!X1515),0)</f>
        <v>0</v>
      </c>
      <c r="AF1501" s="3">
        <f t="shared" si="191"/>
        <v>0</v>
      </c>
      <c r="AG1501" s="3">
        <f>IF(IF(AE1501&gt;0,$Q$6-$Q$5,$Q$6-Расчет!X1515)&gt;0,IF(AE1501&gt;0,$Q$6-$Q$5,$Q$6-Расчет!X1515),0)</f>
        <v>0</v>
      </c>
      <c r="AH1501" s="3">
        <f t="shared" si="192"/>
        <v>0</v>
      </c>
    </row>
    <row r="1502" spans="1:34" x14ac:dyDescent="0.25">
      <c r="A1502" s="3">
        <f>IF(Расчет!H1516='ФОРМУЛЫ!'!$B$4,Расчет!G1516*Расчет!$N$28,IF(Расчет!H1516='ФОРМУЛЫ!'!$B$5,Расчет!G1516,IF(Расчет!H1516='ФОРМУЛЫ!'!$B$6,Расчет!G1516*Расчет!$O$28,0)))</f>
        <v>0</v>
      </c>
      <c r="B1502" s="3">
        <f>A1502*Расчет!E1516</f>
        <v>0</v>
      </c>
      <c r="C1502" s="3">
        <f>IF(Расчет!J1516='ФОРМУЛЫ!'!$B$3,Расчет!G1516*Расчет!I1516/100,IF(Расчет!J1516='ФОРМУЛЫ!'!$B$4,Расчет!I1516*Расчет!$N$28,IF(Расчет!J1516='ФОРМУЛЫ!'!$B$5,Расчет!I1516,IF(Расчет!J1516='ФОРМУЛЫ!'!$B$6,Расчет!I1516*Расчет!$O$28,0))))</f>
        <v>0</v>
      </c>
      <c r="D1502" s="3">
        <f>C1502*Расчет!E1516</f>
        <v>0</v>
      </c>
      <c r="E1502" s="3">
        <f t="shared" si="185"/>
        <v>0</v>
      </c>
      <c r="F1502" s="3">
        <f>E1502*Расчет!E1516</f>
        <v>0</v>
      </c>
      <c r="G1502" s="3">
        <f>IF(Расчет!M1516="",'ФОРМУЛЫ!'!E1502*(100+Расчет!$M$28)/100,'ФОРМУЛЫ!'!E1502*(100+Расчет!M1516)/100)</f>
        <v>0</v>
      </c>
      <c r="H1502" s="7">
        <f>IF(Расчет!M1516="",ROUND(Расчет!K1516*(1+Расчет!$M$28/100),0),ROUND(Расчет!K1516*(1+Расчет!M1516/100),0))</f>
        <v>0</v>
      </c>
      <c r="I1502" s="7">
        <f>IF(Расчет!M1516="",(Расчет!$M$28+100)/100,(Расчет!M1516+100)/100)</f>
        <v>1.2</v>
      </c>
      <c r="J1502" s="5">
        <f>IF(Расчет!P1516="",IF($O$16=0,'ФОРМУЛЫ!'!H1502,ROUND(Расчет!K1516*'ФОРМУЛЫ!'!I1502+L1502,0)),Расчет!P1516)</f>
        <v>0</v>
      </c>
      <c r="K1502" s="5">
        <f>J1502*Расчет!E1516</f>
        <v>0</v>
      </c>
      <c r="L1502" s="3">
        <f>IF($O$16=0,0,$M$16*(Расчет!K1516/$O$16))</f>
        <v>0</v>
      </c>
      <c r="O1502" s="3">
        <f>IF(Расчет!P1516=0,Расчет!L1516,0)</f>
        <v>0</v>
      </c>
      <c r="P1502" s="12">
        <f t="shared" si="186"/>
        <v>0</v>
      </c>
      <c r="Q1502" s="3">
        <f>IF(Расчет!H1516='ФОРМУЛЫ!'!$B$5,'ФОРМУЛЫ!'!A1502,0)</f>
        <v>0</v>
      </c>
      <c r="R1502" s="3">
        <f>IF(Расчет!H1516='ФОРМУЛЫ!'!$B$4,'ФОРМУЛЫ!'!A1502,0)</f>
        <v>0</v>
      </c>
      <c r="S1502" s="3">
        <f>IF(Расчет!H1516='ФОРМУЛЫ!'!$B$6,'ФОРМУЛЫ!'!A1502,0)</f>
        <v>0</v>
      </c>
      <c r="T1502" s="5">
        <f>ROUND((IF(Расчет!R1516='ФОРМУЛЫ!'!$E$3,(A1502-A1502/1.18),IF(Расчет!R1516='ФОРМУЛЫ!'!$E$4,0,IF(Расчет!R1516='ФОРМУЛЫ!'!$E$5,(A1502-A1502/1.1),X))))*Расчет!E1516,2)</f>
        <v>0</v>
      </c>
      <c r="U1502" s="3">
        <f>ROUND((IF(Расчет!R1516='ФОРМУЛЫ!'!$E$3,(J1502-J1502/1.18),IF(Расчет!R1516='ФОРМУЛЫ!'!$E$4,0,IF(Расчет!R1516='ФОРМУЛЫ!'!$E$5,(J1502-J1502/1.1),X))))*Расчет!E1516,2)</f>
        <v>0</v>
      </c>
      <c r="V1502" s="3">
        <f>ROUND((J1502-J1502/1.18)*Расчет!E1516,2)</f>
        <v>0</v>
      </c>
      <c r="W1502" s="3">
        <f>ROUND(A1502*Расчет!E1516*0.21/365,2)</f>
        <v>0</v>
      </c>
      <c r="X1502" s="3">
        <f t="shared" si="187"/>
        <v>0</v>
      </c>
      <c r="Y1502" s="3">
        <f>IF(($Q$2-Расчет!X1516)&gt;0,($Q$2-Расчет!X1516),0)</f>
        <v>0</v>
      </c>
      <c r="Z1502" s="3">
        <f t="shared" si="188"/>
        <v>0</v>
      </c>
      <c r="AA1502" s="3">
        <f>IF(IF(Y1502&gt;0,$Q$3-$Q$2,$Q$3-Расчет!X1516)&gt;0,IF(Y1502&gt;0,$Q$3-$Q$2,$Q$3-Расчет!X1516),0)</f>
        <v>0</v>
      </c>
      <c r="AB1502" s="3">
        <f t="shared" si="189"/>
        <v>0</v>
      </c>
      <c r="AC1502" s="3">
        <f>IF(IF(AA1502&gt;0,$Q$4-$Q$3,$Q$4-Расчет!X1516)&gt;0,IF(AA1502&gt;0,$Q$4-$Q$3,$Q$4-Расчет!X1516),0)</f>
        <v>0</v>
      </c>
      <c r="AD1502" s="3">
        <f t="shared" si="190"/>
        <v>0</v>
      </c>
      <c r="AE1502" s="3">
        <f>IF(IF(AC1502&gt;0,$Q$5-$Q$4,$Q$5-Расчет!X1516)&gt;0,IF(AC1502&gt;0,$Q$5-$Q$4,$Q$5-Расчет!X1516),0)</f>
        <v>0</v>
      </c>
      <c r="AF1502" s="3">
        <f t="shared" si="191"/>
        <v>0</v>
      </c>
      <c r="AG1502" s="3">
        <f>IF(IF(AE1502&gt;0,$Q$6-$Q$5,$Q$6-Расчет!X1516)&gt;0,IF(AE1502&gt;0,$Q$6-$Q$5,$Q$6-Расчет!X1516),0)</f>
        <v>0</v>
      </c>
      <c r="AH1502" s="3">
        <f t="shared" si="192"/>
        <v>0</v>
      </c>
    </row>
    <row r="1503" spans="1:34" x14ac:dyDescent="0.25">
      <c r="A1503" s="3">
        <f>IF(Расчет!H1517='ФОРМУЛЫ!'!$B$4,Расчет!G1517*Расчет!$N$28,IF(Расчет!H1517='ФОРМУЛЫ!'!$B$5,Расчет!G1517,IF(Расчет!H1517='ФОРМУЛЫ!'!$B$6,Расчет!G1517*Расчет!$O$28,0)))</f>
        <v>0</v>
      </c>
      <c r="B1503" s="3">
        <f>A1503*Расчет!E1517</f>
        <v>0</v>
      </c>
      <c r="C1503" s="3">
        <f>IF(Расчет!J1517='ФОРМУЛЫ!'!$B$3,Расчет!G1517*Расчет!I1517/100,IF(Расчет!J1517='ФОРМУЛЫ!'!$B$4,Расчет!I1517*Расчет!$N$28,IF(Расчет!J1517='ФОРМУЛЫ!'!$B$5,Расчет!I1517,IF(Расчет!J1517='ФОРМУЛЫ!'!$B$6,Расчет!I1517*Расчет!$O$28,0))))</f>
        <v>0</v>
      </c>
      <c r="D1503" s="3">
        <f>C1503*Расчет!E1517</f>
        <v>0</v>
      </c>
      <c r="E1503" s="3">
        <f t="shared" si="185"/>
        <v>0</v>
      </c>
      <c r="F1503" s="3">
        <f>E1503*Расчет!E1517</f>
        <v>0</v>
      </c>
      <c r="G1503" s="3">
        <f>IF(Расчет!M1517="",'ФОРМУЛЫ!'!E1503*(100+Расчет!$M$28)/100,'ФОРМУЛЫ!'!E1503*(100+Расчет!M1517)/100)</f>
        <v>0</v>
      </c>
      <c r="H1503" s="7">
        <f>IF(Расчет!M1517="",ROUND(Расчет!K1517*(1+Расчет!$M$28/100),0),ROUND(Расчет!K1517*(1+Расчет!M1517/100),0))</f>
        <v>0</v>
      </c>
      <c r="I1503" s="7">
        <f>IF(Расчет!M1517="",(Расчет!$M$28+100)/100,(Расчет!M1517+100)/100)</f>
        <v>1.2</v>
      </c>
      <c r="J1503" s="5">
        <f>IF(Расчет!P1517="",IF($O$16=0,'ФОРМУЛЫ!'!H1503,ROUND(Расчет!K1517*'ФОРМУЛЫ!'!I1503+L1503,0)),Расчет!P1517)</f>
        <v>0</v>
      </c>
      <c r="K1503" s="5">
        <f>J1503*Расчет!E1517</f>
        <v>0</v>
      </c>
      <c r="L1503" s="3">
        <f>IF($O$16=0,0,$M$16*(Расчет!K1517/$O$16))</f>
        <v>0</v>
      </c>
      <c r="O1503" s="3">
        <f>IF(Расчет!P1517=0,Расчет!L1517,0)</f>
        <v>0</v>
      </c>
      <c r="P1503" s="12">
        <f t="shared" si="186"/>
        <v>0</v>
      </c>
      <c r="Q1503" s="3">
        <f>IF(Расчет!H1517='ФОРМУЛЫ!'!$B$5,'ФОРМУЛЫ!'!A1503,0)</f>
        <v>0</v>
      </c>
      <c r="R1503" s="3">
        <f>IF(Расчет!H1517='ФОРМУЛЫ!'!$B$4,'ФОРМУЛЫ!'!A1503,0)</f>
        <v>0</v>
      </c>
      <c r="S1503" s="3">
        <f>IF(Расчет!H1517='ФОРМУЛЫ!'!$B$6,'ФОРМУЛЫ!'!A1503,0)</f>
        <v>0</v>
      </c>
      <c r="T1503" s="5">
        <f>ROUND((IF(Расчет!R1517='ФОРМУЛЫ!'!$E$3,(A1503-A1503/1.18),IF(Расчет!R1517='ФОРМУЛЫ!'!$E$4,0,IF(Расчет!R1517='ФОРМУЛЫ!'!$E$5,(A1503-A1503/1.1),X))))*Расчет!E1517,2)</f>
        <v>0</v>
      </c>
      <c r="U1503" s="3">
        <f>ROUND((IF(Расчет!R1517='ФОРМУЛЫ!'!$E$3,(J1503-J1503/1.18),IF(Расчет!R1517='ФОРМУЛЫ!'!$E$4,0,IF(Расчет!R1517='ФОРМУЛЫ!'!$E$5,(J1503-J1503/1.1),X))))*Расчет!E1517,2)</f>
        <v>0</v>
      </c>
      <c r="V1503" s="3">
        <f>ROUND((J1503-J1503/1.18)*Расчет!E1517,2)</f>
        <v>0</v>
      </c>
      <c r="W1503" s="3">
        <f>ROUND(A1503*Расчет!E1517*0.21/365,2)</f>
        <v>0</v>
      </c>
      <c r="X1503" s="3">
        <f t="shared" si="187"/>
        <v>0</v>
      </c>
      <c r="Y1503" s="3">
        <f>IF(($Q$2-Расчет!X1517)&gt;0,($Q$2-Расчет!X1517),0)</f>
        <v>0</v>
      </c>
      <c r="Z1503" s="3">
        <f t="shared" si="188"/>
        <v>0</v>
      </c>
      <c r="AA1503" s="3">
        <f>IF(IF(Y1503&gt;0,$Q$3-$Q$2,$Q$3-Расчет!X1517)&gt;0,IF(Y1503&gt;0,$Q$3-$Q$2,$Q$3-Расчет!X1517),0)</f>
        <v>0</v>
      </c>
      <c r="AB1503" s="3">
        <f t="shared" si="189"/>
        <v>0</v>
      </c>
      <c r="AC1503" s="3">
        <f>IF(IF(AA1503&gt;0,$Q$4-$Q$3,$Q$4-Расчет!X1517)&gt;0,IF(AA1503&gt;0,$Q$4-$Q$3,$Q$4-Расчет!X1517),0)</f>
        <v>0</v>
      </c>
      <c r="AD1503" s="3">
        <f t="shared" si="190"/>
        <v>0</v>
      </c>
      <c r="AE1503" s="3">
        <f>IF(IF(AC1503&gt;0,$Q$5-$Q$4,$Q$5-Расчет!X1517)&gt;0,IF(AC1503&gt;0,$Q$5-$Q$4,$Q$5-Расчет!X1517),0)</f>
        <v>0</v>
      </c>
      <c r="AF1503" s="3">
        <f t="shared" si="191"/>
        <v>0</v>
      </c>
      <c r="AG1503" s="3">
        <f>IF(IF(AE1503&gt;0,$Q$6-$Q$5,$Q$6-Расчет!X1517)&gt;0,IF(AE1503&gt;0,$Q$6-$Q$5,$Q$6-Расчет!X1517),0)</f>
        <v>0</v>
      </c>
      <c r="AH1503" s="3">
        <f t="shared" si="192"/>
        <v>0</v>
      </c>
    </row>
    <row r="1504" spans="1:34" x14ac:dyDescent="0.25">
      <c r="A1504" s="3">
        <f>IF(Расчет!H1518='ФОРМУЛЫ!'!$B$4,Расчет!G1518*Расчет!$N$28,IF(Расчет!H1518='ФОРМУЛЫ!'!$B$5,Расчет!G1518,IF(Расчет!H1518='ФОРМУЛЫ!'!$B$6,Расчет!G1518*Расчет!$O$28,0)))</f>
        <v>0</v>
      </c>
      <c r="B1504" s="3">
        <f>A1504*Расчет!E1518</f>
        <v>0</v>
      </c>
      <c r="C1504" s="3">
        <f>IF(Расчет!J1518='ФОРМУЛЫ!'!$B$3,Расчет!G1518*Расчет!I1518/100,IF(Расчет!J1518='ФОРМУЛЫ!'!$B$4,Расчет!I1518*Расчет!$N$28,IF(Расчет!J1518='ФОРМУЛЫ!'!$B$5,Расчет!I1518,IF(Расчет!J1518='ФОРМУЛЫ!'!$B$6,Расчет!I1518*Расчет!$O$28,0))))</f>
        <v>0</v>
      </c>
      <c r="D1504" s="3">
        <f>C1504*Расчет!E1518</f>
        <v>0</v>
      </c>
      <c r="E1504" s="3">
        <f t="shared" si="185"/>
        <v>0</v>
      </c>
      <c r="F1504" s="3">
        <f>E1504*Расчет!E1518</f>
        <v>0</v>
      </c>
      <c r="G1504" s="3">
        <f>IF(Расчет!M1518="",'ФОРМУЛЫ!'!E1504*(100+Расчет!$M$28)/100,'ФОРМУЛЫ!'!E1504*(100+Расчет!M1518)/100)</f>
        <v>0</v>
      </c>
      <c r="H1504" s="7">
        <f>IF(Расчет!M1518="",ROUND(Расчет!K1518*(1+Расчет!$M$28/100),0),ROUND(Расчет!K1518*(1+Расчет!M1518/100),0))</f>
        <v>0</v>
      </c>
      <c r="I1504" s="7">
        <f>IF(Расчет!M1518="",(Расчет!$M$28+100)/100,(Расчет!M1518+100)/100)</f>
        <v>1.2</v>
      </c>
      <c r="J1504" s="5">
        <f>IF(Расчет!P1518="",IF($O$16=0,'ФОРМУЛЫ!'!H1504,ROUND(Расчет!K1518*'ФОРМУЛЫ!'!I1504+L1504,0)),Расчет!P1518)</f>
        <v>0</v>
      </c>
      <c r="K1504" s="5">
        <f>J1504*Расчет!E1518</f>
        <v>0</v>
      </c>
      <c r="L1504" s="3">
        <f>IF($O$16=0,0,$M$16*(Расчет!K1518/$O$16))</f>
        <v>0</v>
      </c>
      <c r="O1504" s="3">
        <f>IF(Расчет!P1518=0,Расчет!L1518,0)</f>
        <v>0</v>
      </c>
      <c r="P1504" s="12">
        <f t="shared" si="186"/>
        <v>0</v>
      </c>
      <c r="Q1504" s="3">
        <f>IF(Расчет!H1518='ФОРМУЛЫ!'!$B$5,'ФОРМУЛЫ!'!A1504,0)</f>
        <v>0</v>
      </c>
      <c r="R1504" s="3">
        <f>IF(Расчет!H1518='ФОРМУЛЫ!'!$B$4,'ФОРМУЛЫ!'!A1504,0)</f>
        <v>0</v>
      </c>
      <c r="S1504" s="3">
        <f>IF(Расчет!H1518='ФОРМУЛЫ!'!$B$6,'ФОРМУЛЫ!'!A1504,0)</f>
        <v>0</v>
      </c>
      <c r="T1504" s="5">
        <f>ROUND((IF(Расчет!R1518='ФОРМУЛЫ!'!$E$3,(A1504-A1504/1.18),IF(Расчет!R1518='ФОРМУЛЫ!'!$E$4,0,IF(Расчет!R1518='ФОРМУЛЫ!'!$E$5,(A1504-A1504/1.1),X))))*Расчет!E1518,2)</f>
        <v>0</v>
      </c>
      <c r="U1504" s="3">
        <f>ROUND((IF(Расчет!R1518='ФОРМУЛЫ!'!$E$3,(J1504-J1504/1.18),IF(Расчет!R1518='ФОРМУЛЫ!'!$E$4,0,IF(Расчет!R1518='ФОРМУЛЫ!'!$E$5,(J1504-J1504/1.1),X))))*Расчет!E1518,2)</f>
        <v>0</v>
      </c>
      <c r="V1504" s="3">
        <f>ROUND((J1504-J1504/1.18)*Расчет!E1518,2)</f>
        <v>0</v>
      </c>
      <c r="W1504" s="3">
        <f>ROUND(A1504*Расчет!E1518*0.21/365,2)</f>
        <v>0</v>
      </c>
      <c r="X1504" s="3">
        <f t="shared" si="187"/>
        <v>0</v>
      </c>
      <c r="Y1504" s="3">
        <f>IF(($Q$2-Расчет!X1518)&gt;0,($Q$2-Расчет!X1518),0)</f>
        <v>0</v>
      </c>
      <c r="Z1504" s="3">
        <f t="shared" si="188"/>
        <v>0</v>
      </c>
      <c r="AA1504" s="3">
        <f>IF(IF(Y1504&gt;0,$Q$3-$Q$2,$Q$3-Расчет!X1518)&gt;0,IF(Y1504&gt;0,$Q$3-$Q$2,$Q$3-Расчет!X1518),0)</f>
        <v>0</v>
      </c>
      <c r="AB1504" s="3">
        <f t="shared" si="189"/>
        <v>0</v>
      </c>
      <c r="AC1504" s="3">
        <f>IF(IF(AA1504&gt;0,$Q$4-$Q$3,$Q$4-Расчет!X1518)&gt;0,IF(AA1504&gt;0,$Q$4-$Q$3,$Q$4-Расчет!X1518),0)</f>
        <v>0</v>
      </c>
      <c r="AD1504" s="3">
        <f t="shared" si="190"/>
        <v>0</v>
      </c>
      <c r="AE1504" s="3">
        <f>IF(IF(AC1504&gt;0,$Q$5-$Q$4,$Q$5-Расчет!X1518)&gt;0,IF(AC1504&gt;0,$Q$5-$Q$4,$Q$5-Расчет!X1518),0)</f>
        <v>0</v>
      </c>
      <c r="AF1504" s="3">
        <f t="shared" si="191"/>
        <v>0</v>
      </c>
      <c r="AG1504" s="3">
        <f>IF(IF(AE1504&gt;0,$Q$6-$Q$5,$Q$6-Расчет!X1518)&gt;0,IF(AE1504&gt;0,$Q$6-$Q$5,$Q$6-Расчет!X1518),0)</f>
        <v>0</v>
      </c>
      <c r="AH1504" s="3">
        <f t="shared" si="192"/>
        <v>0</v>
      </c>
    </row>
    <row r="1505" spans="1:34" x14ac:dyDescent="0.25">
      <c r="A1505" s="3">
        <f>IF(Расчет!H1519='ФОРМУЛЫ!'!$B$4,Расчет!G1519*Расчет!$N$28,IF(Расчет!H1519='ФОРМУЛЫ!'!$B$5,Расчет!G1519,IF(Расчет!H1519='ФОРМУЛЫ!'!$B$6,Расчет!G1519*Расчет!$O$28,0)))</f>
        <v>0</v>
      </c>
      <c r="B1505" s="3">
        <f>A1505*Расчет!E1519</f>
        <v>0</v>
      </c>
      <c r="C1505" s="3">
        <f>IF(Расчет!J1519='ФОРМУЛЫ!'!$B$3,Расчет!G1519*Расчет!I1519/100,IF(Расчет!J1519='ФОРМУЛЫ!'!$B$4,Расчет!I1519*Расчет!$N$28,IF(Расчет!J1519='ФОРМУЛЫ!'!$B$5,Расчет!I1519,IF(Расчет!J1519='ФОРМУЛЫ!'!$B$6,Расчет!I1519*Расчет!$O$28,0))))</f>
        <v>0</v>
      </c>
      <c r="D1505" s="3">
        <f>C1505*Расчет!E1519</f>
        <v>0</v>
      </c>
      <c r="E1505" s="3">
        <f t="shared" si="185"/>
        <v>0</v>
      </c>
      <c r="F1505" s="3">
        <f>E1505*Расчет!E1519</f>
        <v>0</v>
      </c>
      <c r="G1505" s="3">
        <f>IF(Расчет!M1519="",'ФОРМУЛЫ!'!E1505*(100+Расчет!$M$28)/100,'ФОРМУЛЫ!'!E1505*(100+Расчет!M1519)/100)</f>
        <v>0</v>
      </c>
      <c r="H1505" s="7">
        <f>IF(Расчет!M1519="",ROUND(Расчет!K1519*(1+Расчет!$M$28/100),0),ROUND(Расчет!K1519*(1+Расчет!M1519/100),0))</f>
        <v>0</v>
      </c>
      <c r="I1505" s="7">
        <f>IF(Расчет!M1519="",(Расчет!$M$28+100)/100,(Расчет!M1519+100)/100)</f>
        <v>1.2</v>
      </c>
      <c r="J1505" s="5">
        <f>IF(Расчет!P1519="",IF($O$16=0,'ФОРМУЛЫ!'!H1505,ROUND(Расчет!K1519*'ФОРМУЛЫ!'!I1505+L1505,0)),Расчет!P1519)</f>
        <v>0</v>
      </c>
      <c r="K1505" s="5">
        <f>J1505*Расчет!E1519</f>
        <v>0</v>
      </c>
      <c r="L1505" s="3">
        <f>IF($O$16=0,0,$M$16*(Расчет!K1519/$O$16))</f>
        <v>0</v>
      </c>
      <c r="O1505" s="3">
        <f>IF(Расчет!P1519=0,Расчет!L1519,0)</f>
        <v>0</v>
      </c>
      <c r="P1505" s="12">
        <f t="shared" si="186"/>
        <v>0</v>
      </c>
      <c r="Q1505" s="3">
        <f>IF(Расчет!H1519='ФОРМУЛЫ!'!$B$5,'ФОРМУЛЫ!'!A1505,0)</f>
        <v>0</v>
      </c>
      <c r="R1505" s="3">
        <f>IF(Расчет!H1519='ФОРМУЛЫ!'!$B$4,'ФОРМУЛЫ!'!A1505,0)</f>
        <v>0</v>
      </c>
      <c r="S1505" s="3">
        <f>IF(Расчет!H1519='ФОРМУЛЫ!'!$B$6,'ФОРМУЛЫ!'!A1505,0)</f>
        <v>0</v>
      </c>
      <c r="T1505" s="5">
        <f>ROUND((IF(Расчет!R1519='ФОРМУЛЫ!'!$E$3,(A1505-A1505/1.18),IF(Расчет!R1519='ФОРМУЛЫ!'!$E$4,0,IF(Расчет!R1519='ФОРМУЛЫ!'!$E$5,(A1505-A1505/1.1),X))))*Расчет!E1519,2)</f>
        <v>0</v>
      </c>
      <c r="U1505" s="3">
        <f>ROUND((IF(Расчет!R1519='ФОРМУЛЫ!'!$E$3,(J1505-J1505/1.18),IF(Расчет!R1519='ФОРМУЛЫ!'!$E$4,0,IF(Расчет!R1519='ФОРМУЛЫ!'!$E$5,(J1505-J1505/1.1),X))))*Расчет!E1519,2)</f>
        <v>0</v>
      </c>
      <c r="V1505" s="3">
        <f>ROUND((J1505-J1505/1.18)*Расчет!E1519,2)</f>
        <v>0</v>
      </c>
      <c r="W1505" s="3">
        <f>ROUND(A1505*Расчет!E1519*0.21/365,2)</f>
        <v>0</v>
      </c>
      <c r="X1505" s="3">
        <f t="shared" si="187"/>
        <v>0</v>
      </c>
      <c r="Y1505" s="3">
        <f>IF(($Q$2-Расчет!X1519)&gt;0,($Q$2-Расчет!X1519),0)</f>
        <v>0</v>
      </c>
      <c r="Z1505" s="3">
        <f t="shared" si="188"/>
        <v>0</v>
      </c>
      <c r="AA1505" s="3">
        <f>IF(IF(Y1505&gt;0,$Q$3-$Q$2,$Q$3-Расчет!X1519)&gt;0,IF(Y1505&gt;0,$Q$3-$Q$2,$Q$3-Расчет!X1519),0)</f>
        <v>0</v>
      </c>
      <c r="AB1505" s="3">
        <f t="shared" si="189"/>
        <v>0</v>
      </c>
      <c r="AC1505" s="3">
        <f>IF(IF(AA1505&gt;0,$Q$4-$Q$3,$Q$4-Расчет!X1519)&gt;0,IF(AA1505&gt;0,$Q$4-$Q$3,$Q$4-Расчет!X1519),0)</f>
        <v>0</v>
      </c>
      <c r="AD1505" s="3">
        <f t="shared" si="190"/>
        <v>0</v>
      </c>
      <c r="AE1505" s="3">
        <f>IF(IF(AC1505&gt;0,$Q$5-$Q$4,$Q$5-Расчет!X1519)&gt;0,IF(AC1505&gt;0,$Q$5-$Q$4,$Q$5-Расчет!X1519),0)</f>
        <v>0</v>
      </c>
      <c r="AF1505" s="3">
        <f t="shared" si="191"/>
        <v>0</v>
      </c>
      <c r="AG1505" s="3">
        <f>IF(IF(AE1505&gt;0,$Q$6-$Q$5,$Q$6-Расчет!X1519)&gt;0,IF(AE1505&gt;0,$Q$6-$Q$5,$Q$6-Расчет!X1519),0)</f>
        <v>0</v>
      </c>
      <c r="AH1505" s="3">
        <f t="shared" si="192"/>
        <v>0</v>
      </c>
    </row>
    <row r="1506" spans="1:34" x14ac:dyDescent="0.25">
      <c r="A1506" s="3">
        <f>IF(Расчет!H1520='ФОРМУЛЫ!'!$B$4,Расчет!G1520*Расчет!$N$28,IF(Расчет!H1520='ФОРМУЛЫ!'!$B$5,Расчет!G1520,IF(Расчет!H1520='ФОРМУЛЫ!'!$B$6,Расчет!G1520*Расчет!$O$28,0)))</f>
        <v>0</v>
      </c>
      <c r="B1506" s="3">
        <f>A1506*Расчет!E1520</f>
        <v>0</v>
      </c>
      <c r="C1506" s="3">
        <f>IF(Расчет!J1520='ФОРМУЛЫ!'!$B$3,Расчет!G1520*Расчет!I1520/100,IF(Расчет!J1520='ФОРМУЛЫ!'!$B$4,Расчет!I1520*Расчет!$N$28,IF(Расчет!J1520='ФОРМУЛЫ!'!$B$5,Расчет!I1520,IF(Расчет!J1520='ФОРМУЛЫ!'!$B$6,Расчет!I1520*Расчет!$O$28,0))))</f>
        <v>0</v>
      </c>
      <c r="D1506" s="3">
        <f>C1506*Расчет!E1520</f>
        <v>0</v>
      </c>
      <c r="E1506" s="3">
        <f t="shared" si="185"/>
        <v>0</v>
      </c>
      <c r="F1506" s="3">
        <f>E1506*Расчет!E1520</f>
        <v>0</v>
      </c>
      <c r="G1506" s="3">
        <f>IF(Расчет!M1520="",'ФОРМУЛЫ!'!E1506*(100+Расчет!$M$28)/100,'ФОРМУЛЫ!'!E1506*(100+Расчет!M1520)/100)</f>
        <v>0</v>
      </c>
      <c r="H1506" s="7">
        <f>IF(Расчет!M1520="",ROUND(Расчет!K1520*(1+Расчет!$M$28/100),0),ROUND(Расчет!K1520*(1+Расчет!M1520/100),0))</f>
        <v>0</v>
      </c>
      <c r="I1506" s="7">
        <f>IF(Расчет!M1520="",(Расчет!$M$28+100)/100,(Расчет!M1520+100)/100)</f>
        <v>1.2</v>
      </c>
      <c r="J1506" s="5">
        <f>IF(Расчет!P1520="",IF($O$16=0,'ФОРМУЛЫ!'!H1506,ROUND(Расчет!K1520*'ФОРМУЛЫ!'!I1506+L1506,0)),Расчет!P1520)</f>
        <v>0</v>
      </c>
      <c r="K1506" s="5">
        <f>J1506*Расчет!E1520</f>
        <v>0</v>
      </c>
      <c r="L1506" s="3">
        <f>IF($O$16=0,0,$M$16*(Расчет!K1520/$O$16))</f>
        <v>0</v>
      </c>
      <c r="O1506" s="3">
        <f>IF(Расчет!P1520=0,Расчет!L1520,0)</f>
        <v>0</v>
      </c>
      <c r="P1506" s="12">
        <f t="shared" si="186"/>
        <v>0</v>
      </c>
      <c r="Q1506" s="3">
        <f>IF(Расчет!H1520='ФОРМУЛЫ!'!$B$5,'ФОРМУЛЫ!'!A1506,0)</f>
        <v>0</v>
      </c>
      <c r="R1506" s="3">
        <f>IF(Расчет!H1520='ФОРМУЛЫ!'!$B$4,'ФОРМУЛЫ!'!A1506,0)</f>
        <v>0</v>
      </c>
      <c r="S1506" s="3">
        <f>IF(Расчет!H1520='ФОРМУЛЫ!'!$B$6,'ФОРМУЛЫ!'!A1506,0)</f>
        <v>0</v>
      </c>
      <c r="T1506" s="5">
        <f>ROUND((IF(Расчет!R1520='ФОРМУЛЫ!'!$E$3,(A1506-A1506/1.18),IF(Расчет!R1520='ФОРМУЛЫ!'!$E$4,0,IF(Расчет!R1520='ФОРМУЛЫ!'!$E$5,(A1506-A1506/1.1),X))))*Расчет!E1520,2)</f>
        <v>0</v>
      </c>
      <c r="U1506" s="3">
        <f>ROUND((IF(Расчет!R1520='ФОРМУЛЫ!'!$E$3,(J1506-J1506/1.18),IF(Расчет!R1520='ФОРМУЛЫ!'!$E$4,0,IF(Расчет!R1520='ФОРМУЛЫ!'!$E$5,(J1506-J1506/1.1),X))))*Расчет!E1520,2)</f>
        <v>0</v>
      </c>
      <c r="V1506" s="3">
        <f>ROUND((J1506-J1506/1.18)*Расчет!E1520,2)</f>
        <v>0</v>
      </c>
      <c r="W1506" s="3">
        <f>ROUND(A1506*Расчет!E1520*0.21/365,2)</f>
        <v>0</v>
      </c>
      <c r="X1506" s="3">
        <f t="shared" si="187"/>
        <v>0</v>
      </c>
      <c r="Y1506" s="3">
        <f>IF(($Q$2-Расчет!X1520)&gt;0,($Q$2-Расчет!X1520),0)</f>
        <v>0</v>
      </c>
      <c r="Z1506" s="3">
        <f t="shared" si="188"/>
        <v>0</v>
      </c>
      <c r="AA1506" s="3">
        <f>IF(IF(Y1506&gt;0,$Q$3-$Q$2,$Q$3-Расчет!X1520)&gt;0,IF(Y1506&gt;0,$Q$3-$Q$2,$Q$3-Расчет!X1520),0)</f>
        <v>0</v>
      </c>
      <c r="AB1506" s="3">
        <f t="shared" si="189"/>
        <v>0</v>
      </c>
      <c r="AC1506" s="3">
        <f>IF(IF(AA1506&gt;0,$Q$4-$Q$3,$Q$4-Расчет!X1520)&gt;0,IF(AA1506&gt;0,$Q$4-$Q$3,$Q$4-Расчет!X1520),0)</f>
        <v>0</v>
      </c>
      <c r="AD1506" s="3">
        <f t="shared" si="190"/>
        <v>0</v>
      </c>
      <c r="AE1506" s="3">
        <f>IF(IF(AC1506&gt;0,$Q$5-$Q$4,$Q$5-Расчет!X1520)&gt;0,IF(AC1506&gt;0,$Q$5-$Q$4,$Q$5-Расчет!X1520),0)</f>
        <v>0</v>
      </c>
      <c r="AF1506" s="3">
        <f t="shared" si="191"/>
        <v>0</v>
      </c>
      <c r="AG1506" s="3">
        <f>IF(IF(AE1506&gt;0,$Q$6-$Q$5,$Q$6-Расчет!X1520)&gt;0,IF(AE1506&gt;0,$Q$6-$Q$5,$Q$6-Расчет!X1520),0)</f>
        <v>0</v>
      </c>
      <c r="AH1506" s="3">
        <f t="shared" si="192"/>
        <v>0</v>
      </c>
    </row>
    <row r="1507" spans="1:34" x14ac:dyDescent="0.25">
      <c r="A1507" s="3">
        <f>IF(Расчет!H1521='ФОРМУЛЫ!'!$B$4,Расчет!G1521*Расчет!$N$28,IF(Расчет!H1521='ФОРМУЛЫ!'!$B$5,Расчет!G1521,IF(Расчет!H1521='ФОРМУЛЫ!'!$B$6,Расчет!G1521*Расчет!$O$28,0)))</f>
        <v>0</v>
      </c>
      <c r="B1507" s="3">
        <f>A1507*Расчет!E1521</f>
        <v>0</v>
      </c>
      <c r="C1507" s="3">
        <f>IF(Расчет!J1521='ФОРМУЛЫ!'!$B$3,Расчет!G1521*Расчет!I1521/100,IF(Расчет!J1521='ФОРМУЛЫ!'!$B$4,Расчет!I1521*Расчет!$N$28,IF(Расчет!J1521='ФОРМУЛЫ!'!$B$5,Расчет!I1521,IF(Расчет!J1521='ФОРМУЛЫ!'!$B$6,Расчет!I1521*Расчет!$O$28,0))))</f>
        <v>0</v>
      </c>
      <c r="D1507" s="3">
        <f>C1507*Расчет!E1521</f>
        <v>0</v>
      </c>
      <c r="E1507" s="3">
        <f t="shared" si="185"/>
        <v>0</v>
      </c>
      <c r="F1507" s="3">
        <f>E1507*Расчет!E1521</f>
        <v>0</v>
      </c>
      <c r="G1507" s="3">
        <f>IF(Расчет!M1521="",'ФОРМУЛЫ!'!E1507*(100+Расчет!$M$28)/100,'ФОРМУЛЫ!'!E1507*(100+Расчет!M1521)/100)</f>
        <v>0</v>
      </c>
      <c r="H1507" s="7">
        <f>IF(Расчет!M1521="",ROUND(Расчет!K1521*(1+Расчет!$M$28/100),0),ROUND(Расчет!K1521*(1+Расчет!M1521/100),0))</f>
        <v>0</v>
      </c>
      <c r="I1507" s="7">
        <f>IF(Расчет!M1521="",(Расчет!$M$28+100)/100,(Расчет!M1521+100)/100)</f>
        <v>1.2</v>
      </c>
      <c r="J1507" s="5">
        <f>IF(Расчет!P1521="",IF($O$16=0,'ФОРМУЛЫ!'!H1507,ROUND(Расчет!K1521*'ФОРМУЛЫ!'!I1507+L1507,0)),Расчет!P1521)</f>
        <v>0</v>
      </c>
      <c r="K1507" s="5">
        <f>J1507*Расчет!E1521</f>
        <v>0</v>
      </c>
      <c r="L1507" s="3">
        <f>IF($O$16=0,0,$M$16*(Расчет!K1521/$O$16))</f>
        <v>0</v>
      </c>
      <c r="O1507" s="3">
        <f>IF(Расчет!P1521=0,Расчет!L1521,0)</f>
        <v>0</v>
      </c>
      <c r="P1507" s="12">
        <f t="shared" si="186"/>
        <v>0</v>
      </c>
      <c r="Q1507" s="3">
        <f>IF(Расчет!H1521='ФОРМУЛЫ!'!$B$5,'ФОРМУЛЫ!'!A1507,0)</f>
        <v>0</v>
      </c>
      <c r="R1507" s="3">
        <f>IF(Расчет!H1521='ФОРМУЛЫ!'!$B$4,'ФОРМУЛЫ!'!A1507,0)</f>
        <v>0</v>
      </c>
      <c r="S1507" s="3">
        <f>IF(Расчет!H1521='ФОРМУЛЫ!'!$B$6,'ФОРМУЛЫ!'!A1507,0)</f>
        <v>0</v>
      </c>
      <c r="T1507" s="5">
        <f>ROUND((IF(Расчет!R1521='ФОРМУЛЫ!'!$E$3,(A1507-A1507/1.18),IF(Расчет!R1521='ФОРМУЛЫ!'!$E$4,0,IF(Расчет!R1521='ФОРМУЛЫ!'!$E$5,(A1507-A1507/1.1),X))))*Расчет!E1521,2)</f>
        <v>0</v>
      </c>
      <c r="U1507" s="3">
        <f>ROUND((IF(Расчет!R1521='ФОРМУЛЫ!'!$E$3,(J1507-J1507/1.18),IF(Расчет!R1521='ФОРМУЛЫ!'!$E$4,0,IF(Расчет!R1521='ФОРМУЛЫ!'!$E$5,(J1507-J1507/1.1),X))))*Расчет!E1521,2)</f>
        <v>0</v>
      </c>
      <c r="V1507" s="3">
        <f>ROUND((J1507-J1507/1.18)*Расчет!E1521,2)</f>
        <v>0</v>
      </c>
      <c r="W1507" s="3">
        <f>ROUND(A1507*Расчет!E1521*0.21/365,2)</f>
        <v>0</v>
      </c>
      <c r="X1507" s="3">
        <f t="shared" si="187"/>
        <v>0</v>
      </c>
      <c r="Y1507" s="3">
        <f>IF(($Q$2-Расчет!X1521)&gt;0,($Q$2-Расчет!X1521),0)</f>
        <v>0</v>
      </c>
      <c r="Z1507" s="3">
        <f t="shared" si="188"/>
        <v>0</v>
      </c>
      <c r="AA1507" s="3">
        <f>IF(IF(Y1507&gt;0,$Q$3-$Q$2,$Q$3-Расчет!X1521)&gt;0,IF(Y1507&gt;0,$Q$3-$Q$2,$Q$3-Расчет!X1521),0)</f>
        <v>0</v>
      </c>
      <c r="AB1507" s="3">
        <f t="shared" si="189"/>
        <v>0</v>
      </c>
      <c r="AC1507" s="3">
        <f>IF(IF(AA1507&gt;0,$Q$4-$Q$3,$Q$4-Расчет!X1521)&gt;0,IF(AA1507&gt;0,$Q$4-$Q$3,$Q$4-Расчет!X1521),0)</f>
        <v>0</v>
      </c>
      <c r="AD1507" s="3">
        <f t="shared" si="190"/>
        <v>0</v>
      </c>
      <c r="AE1507" s="3">
        <f>IF(IF(AC1507&gt;0,$Q$5-$Q$4,$Q$5-Расчет!X1521)&gt;0,IF(AC1507&gt;0,$Q$5-$Q$4,$Q$5-Расчет!X1521),0)</f>
        <v>0</v>
      </c>
      <c r="AF1507" s="3">
        <f t="shared" si="191"/>
        <v>0</v>
      </c>
      <c r="AG1507" s="3">
        <f>IF(IF(AE1507&gt;0,$Q$6-$Q$5,$Q$6-Расчет!X1521)&gt;0,IF(AE1507&gt;0,$Q$6-$Q$5,$Q$6-Расчет!X1521),0)</f>
        <v>0</v>
      </c>
      <c r="AH1507" s="3">
        <f t="shared" si="192"/>
        <v>0</v>
      </c>
    </row>
    <row r="1508" spans="1:34" x14ac:dyDescent="0.25">
      <c r="A1508" s="3">
        <f>IF(Расчет!H1522='ФОРМУЛЫ!'!$B$4,Расчет!G1522*Расчет!$N$28,IF(Расчет!H1522='ФОРМУЛЫ!'!$B$5,Расчет!G1522,IF(Расчет!H1522='ФОРМУЛЫ!'!$B$6,Расчет!G1522*Расчет!$O$28,0)))</f>
        <v>0</v>
      </c>
      <c r="B1508" s="3">
        <f>A1508*Расчет!E1522</f>
        <v>0</v>
      </c>
      <c r="C1508" s="3">
        <f>IF(Расчет!J1522='ФОРМУЛЫ!'!$B$3,Расчет!G1522*Расчет!I1522/100,IF(Расчет!J1522='ФОРМУЛЫ!'!$B$4,Расчет!I1522*Расчет!$N$28,IF(Расчет!J1522='ФОРМУЛЫ!'!$B$5,Расчет!I1522,IF(Расчет!J1522='ФОРМУЛЫ!'!$B$6,Расчет!I1522*Расчет!$O$28,0))))</f>
        <v>0</v>
      </c>
      <c r="D1508" s="3">
        <f>C1508*Расчет!E1522</f>
        <v>0</v>
      </c>
      <c r="E1508" s="3">
        <f t="shared" si="185"/>
        <v>0</v>
      </c>
      <c r="F1508" s="3">
        <f>E1508*Расчет!E1522</f>
        <v>0</v>
      </c>
      <c r="G1508" s="3">
        <f>IF(Расчет!M1522="",'ФОРМУЛЫ!'!E1508*(100+Расчет!$M$28)/100,'ФОРМУЛЫ!'!E1508*(100+Расчет!M1522)/100)</f>
        <v>0</v>
      </c>
      <c r="H1508" s="7">
        <f>IF(Расчет!M1522="",ROUND(Расчет!K1522*(1+Расчет!$M$28/100),0),ROUND(Расчет!K1522*(1+Расчет!M1522/100),0))</f>
        <v>0</v>
      </c>
      <c r="I1508" s="7">
        <f>IF(Расчет!M1522="",(Расчет!$M$28+100)/100,(Расчет!M1522+100)/100)</f>
        <v>1.2</v>
      </c>
      <c r="J1508" s="5">
        <f>IF(Расчет!P1522="",IF($O$16=0,'ФОРМУЛЫ!'!H1508,ROUND(Расчет!K1522*'ФОРМУЛЫ!'!I1508+L1508,0)),Расчет!P1522)</f>
        <v>0</v>
      </c>
      <c r="K1508" s="5">
        <f>J1508*Расчет!E1522</f>
        <v>0</v>
      </c>
      <c r="L1508" s="3">
        <f>IF($O$16=0,0,$M$16*(Расчет!K1522/$O$16))</f>
        <v>0</v>
      </c>
      <c r="O1508" s="3">
        <f>IF(Расчет!P1522=0,Расчет!L1522,0)</f>
        <v>0</v>
      </c>
      <c r="P1508" s="12">
        <f t="shared" si="186"/>
        <v>0</v>
      </c>
      <c r="Q1508" s="3">
        <f>IF(Расчет!H1522='ФОРМУЛЫ!'!$B$5,'ФОРМУЛЫ!'!A1508,0)</f>
        <v>0</v>
      </c>
      <c r="R1508" s="3">
        <f>IF(Расчет!H1522='ФОРМУЛЫ!'!$B$4,'ФОРМУЛЫ!'!A1508,0)</f>
        <v>0</v>
      </c>
      <c r="S1508" s="3">
        <f>IF(Расчет!H1522='ФОРМУЛЫ!'!$B$6,'ФОРМУЛЫ!'!A1508,0)</f>
        <v>0</v>
      </c>
      <c r="T1508" s="5">
        <f>ROUND((IF(Расчет!R1522='ФОРМУЛЫ!'!$E$3,(A1508-A1508/1.18),IF(Расчет!R1522='ФОРМУЛЫ!'!$E$4,0,IF(Расчет!R1522='ФОРМУЛЫ!'!$E$5,(A1508-A1508/1.1),X))))*Расчет!E1522,2)</f>
        <v>0</v>
      </c>
      <c r="U1508" s="3">
        <f>ROUND((IF(Расчет!R1522='ФОРМУЛЫ!'!$E$3,(J1508-J1508/1.18),IF(Расчет!R1522='ФОРМУЛЫ!'!$E$4,0,IF(Расчет!R1522='ФОРМУЛЫ!'!$E$5,(J1508-J1508/1.1),X))))*Расчет!E1522,2)</f>
        <v>0</v>
      </c>
      <c r="V1508" s="3">
        <f>ROUND((J1508-J1508/1.18)*Расчет!E1522,2)</f>
        <v>0</v>
      </c>
      <c r="W1508" s="3">
        <f>ROUND(A1508*Расчет!E1522*0.21/365,2)</f>
        <v>0</v>
      </c>
      <c r="X1508" s="3">
        <f t="shared" si="187"/>
        <v>0</v>
      </c>
      <c r="Y1508" s="3">
        <f>IF(($Q$2-Расчет!X1522)&gt;0,($Q$2-Расчет!X1522),0)</f>
        <v>0</v>
      </c>
      <c r="Z1508" s="3">
        <f t="shared" si="188"/>
        <v>0</v>
      </c>
      <c r="AA1508" s="3">
        <f>IF(IF(Y1508&gt;0,$Q$3-$Q$2,$Q$3-Расчет!X1522)&gt;0,IF(Y1508&gt;0,$Q$3-$Q$2,$Q$3-Расчет!X1522),0)</f>
        <v>0</v>
      </c>
      <c r="AB1508" s="3">
        <f t="shared" si="189"/>
        <v>0</v>
      </c>
      <c r="AC1508" s="3">
        <f>IF(IF(AA1508&gt;0,$Q$4-$Q$3,$Q$4-Расчет!X1522)&gt;0,IF(AA1508&gt;0,$Q$4-$Q$3,$Q$4-Расчет!X1522),0)</f>
        <v>0</v>
      </c>
      <c r="AD1508" s="3">
        <f t="shared" si="190"/>
        <v>0</v>
      </c>
      <c r="AE1508" s="3">
        <f>IF(IF(AC1508&gt;0,$Q$5-$Q$4,$Q$5-Расчет!X1522)&gt;0,IF(AC1508&gt;0,$Q$5-$Q$4,$Q$5-Расчет!X1522),0)</f>
        <v>0</v>
      </c>
      <c r="AF1508" s="3">
        <f t="shared" si="191"/>
        <v>0</v>
      </c>
      <c r="AG1508" s="3">
        <f>IF(IF(AE1508&gt;0,$Q$6-$Q$5,$Q$6-Расчет!X1522)&gt;0,IF(AE1508&gt;0,$Q$6-$Q$5,$Q$6-Расчет!X1522),0)</f>
        <v>0</v>
      </c>
      <c r="AH1508" s="3">
        <f t="shared" si="192"/>
        <v>0</v>
      </c>
    </row>
    <row r="1509" spans="1:34" x14ac:dyDescent="0.25">
      <c r="A1509" s="3">
        <f>IF(Расчет!H1523='ФОРМУЛЫ!'!$B$4,Расчет!G1523*Расчет!$N$28,IF(Расчет!H1523='ФОРМУЛЫ!'!$B$5,Расчет!G1523,IF(Расчет!H1523='ФОРМУЛЫ!'!$B$6,Расчет!G1523*Расчет!$O$28,0)))</f>
        <v>0</v>
      </c>
      <c r="B1509" s="3">
        <f>A1509*Расчет!E1523</f>
        <v>0</v>
      </c>
      <c r="C1509" s="3">
        <f>IF(Расчет!J1523='ФОРМУЛЫ!'!$B$3,Расчет!G1523*Расчет!I1523/100,IF(Расчет!J1523='ФОРМУЛЫ!'!$B$4,Расчет!I1523*Расчет!$N$28,IF(Расчет!J1523='ФОРМУЛЫ!'!$B$5,Расчет!I1523,IF(Расчет!J1523='ФОРМУЛЫ!'!$B$6,Расчет!I1523*Расчет!$O$28,0))))</f>
        <v>0</v>
      </c>
      <c r="D1509" s="3">
        <f>C1509*Расчет!E1523</f>
        <v>0</v>
      </c>
      <c r="E1509" s="3">
        <f t="shared" si="185"/>
        <v>0</v>
      </c>
      <c r="F1509" s="3">
        <f>E1509*Расчет!E1523</f>
        <v>0</v>
      </c>
      <c r="G1509" s="3">
        <f>IF(Расчет!M1523="",'ФОРМУЛЫ!'!E1509*(100+Расчет!$M$28)/100,'ФОРМУЛЫ!'!E1509*(100+Расчет!M1523)/100)</f>
        <v>0</v>
      </c>
      <c r="H1509" s="7">
        <f>IF(Расчет!M1523="",ROUND(Расчет!K1523*(1+Расчет!$M$28/100),0),ROUND(Расчет!K1523*(1+Расчет!M1523/100),0))</f>
        <v>0</v>
      </c>
      <c r="I1509" s="7">
        <f>IF(Расчет!M1523="",(Расчет!$M$28+100)/100,(Расчет!M1523+100)/100)</f>
        <v>1.2</v>
      </c>
      <c r="J1509" s="5">
        <f>IF(Расчет!P1523="",IF($O$16=0,'ФОРМУЛЫ!'!H1509,ROUND(Расчет!K1523*'ФОРМУЛЫ!'!I1509+L1509,0)),Расчет!P1523)</f>
        <v>0</v>
      </c>
      <c r="K1509" s="5">
        <f>J1509*Расчет!E1523</f>
        <v>0</v>
      </c>
      <c r="L1509" s="3">
        <f>IF($O$16=0,0,$M$16*(Расчет!K1523/$O$16))</f>
        <v>0</v>
      </c>
      <c r="O1509" s="3">
        <f>IF(Расчет!P1523=0,Расчет!L1523,0)</f>
        <v>0</v>
      </c>
      <c r="P1509" s="12">
        <f t="shared" si="186"/>
        <v>0</v>
      </c>
      <c r="Q1509" s="3">
        <f>IF(Расчет!H1523='ФОРМУЛЫ!'!$B$5,'ФОРМУЛЫ!'!A1509,0)</f>
        <v>0</v>
      </c>
      <c r="R1509" s="3">
        <f>IF(Расчет!H1523='ФОРМУЛЫ!'!$B$4,'ФОРМУЛЫ!'!A1509,0)</f>
        <v>0</v>
      </c>
      <c r="S1509" s="3">
        <f>IF(Расчет!H1523='ФОРМУЛЫ!'!$B$6,'ФОРМУЛЫ!'!A1509,0)</f>
        <v>0</v>
      </c>
      <c r="T1509" s="5">
        <f>ROUND((IF(Расчет!R1523='ФОРМУЛЫ!'!$E$3,(A1509-A1509/1.18),IF(Расчет!R1523='ФОРМУЛЫ!'!$E$4,0,IF(Расчет!R1523='ФОРМУЛЫ!'!$E$5,(A1509-A1509/1.1),X))))*Расчет!E1523,2)</f>
        <v>0</v>
      </c>
      <c r="U1509" s="3">
        <f>ROUND((IF(Расчет!R1523='ФОРМУЛЫ!'!$E$3,(J1509-J1509/1.18),IF(Расчет!R1523='ФОРМУЛЫ!'!$E$4,0,IF(Расчет!R1523='ФОРМУЛЫ!'!$E$5,(J1509-J1509/1.1),X))))*Расчет!E1523,2)</f>
        <v>0</v>
      </c>
      <c r="V1509" s="3">
        <f>ROUND((J1509-J1509/1.18)*Расчет!E1523,2)</f>
        <v>0</v>
      </c>
      <c r="W1509" s="3">
        <f>ROUND(A1509*Расчет!E1523*0.21/365,2)</f>
        <v>0</v>
      </c>
      <c r="X1509" s="3">
        <f t="shared" si="187"/>
        <v>0</v>
      </c>
      <c r="Y1509" s="3">
        <f>IF(($Q$2-Расчет!X1523)&gt;0,($Q$2-Расчет!X1523),0)</f>
        <v>0</v>
      </c>
      <c r="Z1509" s="3">
        <f t="shared" si="188"/>
        <v>0</v>
      </c>
      <c r="AA1509" s="3">
        <f>IF(IF(Y1509&gt;0,$Q$3-$Q$2,$Q$3-Расчет!X1523)&gt;0,IF(Y1509&gt;0,$Q$3-$Q$2,$Q$3-Расчет!X1523),0)</f>
        <v>0</v>
      </c>
      <c r="AB1509" s="3">
        <f t="shared" si="189"/>
        <v>0</v>
      </c>
      <c r="AC1509" s="3">
        <f>IF(IF(AA1509&gt;0,$Q$4-$Q$3,$Q$4-Расчет!X1523)&gt;0,IF(AA1509&gt;0,$Q$4-$Q$3,$Q$4-Расчет!X1523),0)</f>
        <v>0</v>
      </c>
      <c r="AD1509" s="3">
        <f t="shared" si="190"/>
        <v>0</v>
      </c>
      <c r="AE1509" s="3">
        <f>IF(IF(AC1509&gt;0,$Q$5-$Q$4,$Q$5-Расчет!X1523)&gt;0,IF(AC1509&gt;0,$Q$5-$Q$4,$Q$5-Расчет!X1523),0)</f>
        <v>0</v>
      </c>
      <c r="AF1509" s="3">
        <f t="shared" si="191"/>
        <v>0</v>
      </c>
      <c r="AG1509" s="3">
        <f>IF(IF(AE1509&gt;0,$Q$6-$Q$5,$Q$6-Расчет!X1523)&gt;0,IF(AE1509&gt;0,$Q$6-$Q$5,$Q$6-Расчет!X1523),0)</f>
        <v>0</v>
      </c>
      <c r="AH1509" s="3">
        <f t="shared" si="192"/>
        <v>0</v>
      </c>
    </row>
    <row r="1510" spans="1:34" x14ac:dyDescent="0.25">
      <c r="A1510" s="3">
        <f>IF(Расчет!H1524='ФОРМУЛЫ!'!$B$4,Расчет!G1524*Расчет!$N$28,IF(Расчет!H1524='ФОРМУЛЫ!'!$B$5,Расчет!G1524,IF(Расчет!H1524='ФОРМУЛЫ!'!$B$6,Расчет!G1524*Расчет!$O$28,0)))</f>
        <v>0</v>
      </c>
      <c r="B1510" s="3">
        <f>A1510*Расчет!E1524</f>
        <v>0</v>
      </c>
      <c r="C1510" s="3">
        <f>IF(Расчет!J1524='ФОРМУЛЫ!'!$B$3,Расчет!G1524*Расчет!I1524/100,IF(Расчет!J1524='ФОРМУЛЫ!'!$B$4,Расчет!I1524*Расчет!$N$28,IF(Расчет!J1524='ФОРМУЛЫ!'!$B$5,Расчет!I1524,IF(Расчет!J1524='ФОРМУЛЫ!'!$B$6,Расчет!I1524*Расчет!$O$28,0))))</f>
        <v>0</v>
      </c>
      <c r="D1510" s="3">
        <f>C1510*Расчет!E1524</f>
        <v>0</v>
      </c>
      <c r="E1510" s="3">
        <f t="shared" si="185"/>
        <v>0</v>
      </c>
      <c r="F1510" s="3">
        <f>E1510*Расчет!E1524</f>
        <v>0</v>
      </c>
      <c r="G1510" s="3">
        <f>IF(Расчет!M1524="",'ФОРМУЛЫ!'!E1510*(100+Расчет!$M$28)/100,'ФОРМУЛЫ!'!E1510*(100+Расчет!M1524)/100)</f>
        <v>0</v>
      </c>
      <c r="H1510" s="7">
        <f>IF(Расчет!M1524="",ROUND(Расчет!K1524*(1+Расчет!$M$28/100),0),ROUND(Расчет!K1524*(1+Расчет!M1524/100),0))</f>
        <v>0</v>
      </c>
      <c r="I1510" s="7">
        <f>IF(Расчет!M1524="",(Расчет!$M$28+100)/100,(Расчет!M1524+100)/100)</f>
        <v>1.2</v>
      </c>
      <c r="J1510" s="5">
        <f>IF(Расчет!P1524="",IF($O$16=0,'ФОРМУЛЫ!'!H1510,ROUND(Расчет!K1524*'ФОРМУЛЫ!'!I1510+L1510,0)),Расчет!P1524)</f>
        <v>0</v>
      </c>
      <c r="K1510" s="5">
        <f>J1510*Расчет!E1524</f>
        <v>0</v>
      </c>
      <c r="L1510" s="3">
        <f>IF($O$16=0,0,$M$16*(Расчет!K1524/$O$16))</f>
        <v>0</v>
      </c>
      <c r="O1510" s="3">
        <f>IF(Расчет!P1524=0,Расчет!L1524,0)</f>
        <v>0</v>
      </c>
      <c r="P1510" s="12">
        <f t="shared" si="186"/>
        <v>0</v>
      </c>
      <c r="Q1510" s="3">
        <f>IF(Расчет!H1524='ФОРМУЛЫ!'!$B$5,'ФОРМУЛЫ!'!A1510,0)</f>
        <v>0</v>
      </c>
      <c r="R1510" s="3">
        <f>IF(Расчет!H1524='ФОРМУЛЫ!'!$B$4,'ФОРМУЛЫ!'!A1510,0)</f>
        <v>0</v>
      </c>
      <c r="S1510" s="3">
        <f>IF(Расчет!H1524='ФОРМУЛЫ!'!$B$6,'ФОРМУЛЫ!'!A1510,0)</f>
        <v>0</v>
      </c>
      <c r="T1510" s="5">
        <f>ROUND((IF(Расчет!R1524='ФОРМУЛЫ!'!$E$3,(A1510-A1510/1.18),IF(Расчет!R1524='ФОРМУЛЫ!'!$E$4,0,IF(Расчет!R1524='ФОРМУЛЫ!'!$E$5,(A1510-A1510/1.1),X))))*Расчет!E1524,2)</f>
        <v>0</v>
      </c>
      <c r="U1510" s="3">
        <f>ROUND((IF(Расчет!R1524='ФОРМУЛЫ!'!$E$3,(J1510-J1510/1.18),IF(Расчет!R1524='ФОРМУЛЫ!'!$E$4,0,IF(Расчет!R1524='ФОРМУЛЫ!'!$E$5,(J1510-J1510/1.1),X))))*Расчет!E1524,2)</f>
        <v>0</v>
      </c>
      <c r="V1510" s="3">
        <f>ROUND((J1510-J1510/1.18)*Расчет!E1524,2)</f>
        <v>0</v>
      </c>
      <c r="W1510" s="3">
        <f>ROUND(A1510*Расчет!E1524*0.21/365,2)</f>
        <v>0</v>
      </c>
      <c r="X1510" s="3">
        <f t="shared" si="187"/>
        <v>0</v>
      </c>
      <c r="Y1510" s="3">
        <f>IF(($Q$2-Расчет!X1524)&gt;0,($Q$2-Расчет!X1524),0)</f>
        <v>0</v>
      </c>
      <c r="Z1510" s="3">
        <f t="shared" si="188"/>
        <v>0</v>
      </c>
      <c r="AA1510" s="3">
        <f>IF(IF(Y1510&gt;0,$Q$3-$Q$2,$Q$3-Расчет!X1524)&gt;0,IF(Y1510&gt;0,$Q$3-$Q$2,$Q$3-Расчет!X1524),0)</f>
        <v>0</v>
      </c>
      <c r="AB1510" s="3">
        <f t="shared" si="189"/>
        <v>0</v>
      </c>
      <c r="AC1510" s="3">
        <f>IF(IF(AA1510&gt;0,$Q$4-$Q$3,$Q$4-Расчет!X1524)&gt;0,IF(AA1510&gt;0,$Q$4-$Q$3,$Q$4-Расчет!X1524),0)</f>
        <v>0</v>
      </c>
      <c r="AD1510" s="3">
        <f t="shared" si="190"/>
        <v>0</v>
      </c>
      <c r="AE1510" s="3">
        <f>IF(IF(AC1510&gt;0,$Q$5-$Q$4,$Q$5-Расчет!X1524)&gt;0,IF(AC1510&gt;0,$Q$5-$Q$4,$Q$5-Расчет!X1524),0)</f>
        <v>0</v>
      </c>
      <c r="AF1510" s="3">
        <f t="shared" si="191"/>
        <v>0</v>
      </c>
      <c r="AG1510" s="3">
        <f>IF(IF(AE1510&gt;0,$Q$6-$Q$5,$Q$6-Расчет!X1524)&gt;0,IF(AE1510&gt;0,$Q$6-$Q$5,$Q$6-Расчет!X1524),0)</f>
        <v>0</v>
      </c>
      <c r="AH1510" s="3">
        <f t="shared" si="192"/>
        <v>0</v>
      </c>
    </row>
    <row r="1511" spans="1:34" x14ac:dyDescent="0.25">
      <c r="A1511" s="3">
        <f>IF(Расчет!H1525='ФОРМУЛЫ!'!$B$4,Расчет!G1525*Расчет!$N$28,IF(Расчет!H1525='ФОРМУЛЫ!'!$B$5,Расчет!G1525,IF(Расчет!H1525='ФОРМУЛЫ!'!$B$6,Расчет!G1525*Расчет!$O$28,0)))</f>
        <v>0</v>
      </c>
      <c r="B1511" s="3">
        <f>A1511*Расчет!E1525</f>
        <v>0</v>
      </c>
      <c r="C1511" s="3">
        <f>IF(Расчет!J1525='ФОРМУЛЫ!'!$B$3,Расчет!G1525*Расчет!I1525/100,IF(Расчет!J1525='ФОРМУЛЫ!'!$B$4,Расчет!I1525*Расчет!$N$28,IF(Расчет!J1525='ФОРМУЛЫ!'!$B$5,Расчет!I1525,IF(Расчет!J1525='ФОРМУЛЫ!'!$B$6,Расчет!I1525*Расчет!$O$28,0))))</f>
        <v>0</v>
      </c>
      <c r="D1511" s="3">
        <f>C1511*Расчет!E1525</f>
        <v>0</v>
      </c>
      <c r="E1511" s="3">
        <f t="shared" si="185"/>
        <v>0</v>
      </c>
      <c r="F1511" s="3">
        <f>E1511*Расчет!E1525</f>
        <v>0</v>
      </c>
      <c r="G1511" s="3">
        <f>IF(Расчет!M1525="",'ФОРМУЛЫ!'!E1511*(100+Расчет!$M$28)/100,'ФОРМУЛЫ!'!E1511*(100+Расчет!M1525)/100)</f>
        <v>0</v>
      </c>
      <c r="H1511" s="7">
        <f>IF(Расчет!M1525="",ROUND(Расчет!K1525*(1+Расчет!$M$28/100),0),ROUND(Расчет!K1525*(1+Расчет!M1525/100),0))</f>
        <v>0</v>
      </c>
      <c r="I1511" s="7">
        <f>IF(Расчет!M1525="",(Расчет!$M$28+100)/100,(Расчет!M1525+100)/100)</f>
        <v>1.2</v>
      </c>
      <c r="J1511" s="5">
        <f>IF(Расчет!P1525="",IF($O$16=0,'ФОРМУЛЫ!'!H1511,ROUND(Расчет!K1525*'ФОРМУЛЫ!'!I1511+L1511,0)),Расчет!P1525)</f>
        <v>0</v>
      </c>
      <c r="K1511" s="5">
        <f>J1511*Расчет!E1525</f>
        <v>0</v>
      </c>
      <c r="L1511" s="3">
        <f>IF($O$16=0,0,$M$16*(Расчет!K1525/$O$16))</f>
        <v>0</v>
      </c>
      <c r="O1511" s="3">
        <f>IF(Расчет!P1525=0,Расчет!L1525,0)</f>
        <v>0</v>
      </c>
      <c r="P1511" s="12">
        <f t="shared" si="186"/>
        <v>0</v>
      </c>
      <c r="Q1511" s="3">
        <f>IF(Расчет!H1525='ФОРМУЛЫ!'!$B$5,'ФОРМУЛЫ!'!A1511,0)</f>
        <v>0</v>
      </c>
      <c r="R1511" s="3">
        <f>IF(Расчет!H1525='ФОРМУЛЫ!'!$B$4,'ФОРМУЛЫ!'!A1511,0)</f>
        <v>0</v>
      </c>
      <c r="S1511" s="3">
        <f>IF(Расчет!H1525='ФОРМУЛЫ!'!$B$6,'ФОРМУЛЫ!'!A1511,0)</f>
        <v>0</v>
      </c>
      <c r="T1511" s="5">
        <f>ROUND((IF(Расчет!R1525='ФОРМУЛЫ!'!$E$3,(A1511-A1511/1.18),IF(Расчет!R1525='ФОРМУЛЫ!'!$E$4,0,IF(Расчет!R1525='ФОРМУЛЫ!'!$E$5,(A1511-A1511/1.1),X))))*Расчет!E1525,2)</f>
        <v>0</v>
      </c>
      <c r="U1511" s="3">
        <f>ROUND((IF(Расчет!R1525='ФОРМУЛЫ!'!$E$3,(J1511-J1511/1.18),IF(Расчет!R1525='ФОРМУЛЫ!'!$E$4,0,IF(Расчет!R1525='ФОРМУЛЫ!'!$E$5,(J1511-J1511/1.1),X))))*Расчет!E1525,2)</f>
        <v>0</v>
      </c>
      <c r="V1511" s="3">
        <f>ROUND((J1511-J1511/1.18)*Расчет!E1525,2)</f>
        <v>0</v>
      </c>
      <c r="W1511" s="3">
        <f>ROUND(A1511*Расчет!E1525*0.21/365,2)</f>
        <v>0</v>
      </c>
      <c r="X1511" s="3">
        <f t="shared" si="187"/>
        <v>0</v>
      </c>
      <c r="Y1511" s="3">
        <f>IF(($Q$2-Расчет!X1525)&gt;0,($Q$2-Расчет!X1525),0)</f>
        <v>0</v>
      </c>
      <c r="Z1511" s="3">
        <f t="shared" si="188"/>
        <v>0</v>
      </c>
      <c r="AA1511" s="3">
        <f>IF(IF(Y1511&gt;0,$Q$3-$Q$2,$Q$3-Расчет!X1525)&gt;0,IF(Y1511&gt;0,$Q$3-$Q$2,$Q$3-Расчет!X1525),0)</f>
        <v>0</v>
      </c>
      <c r="AB1511" s="3">
        <f t="shared" si="189"/>
        <v>0</v>
      </c>
      <c r="AC1511" s="3">
        <f>IF(IF(AA1511&gt;0,$Q$4-$Q$3,$Q$4-Расчет!X1525)&gt;0,IF(AA1511&gt;0,$Q$4-$Q$3,$Q$4-Расчет!X1525),0)</f>
        <v>0</v>
      </c>
      <c r="AD1511" s="3">
        <f t="shared" si="190"/>
        <v>0</v>
      </c>
      <c r="AE1511" s="3">
        <f>IF(IF(AC1511&gt;0,$Q$5-$Q$4,$Q$5-Расчет!X1525)&gt;0,IF(AC1511&gt;0,$Q$5-$Q$4,$Q$5-Расчет!X1525),0)</f>
        <v>0</v>
      </c>
      <c r="AF1511" s="3">
        <f t="shared" si="191"/>
        <v>0</v>
      </c>
      <c r="AG1511" s="3">
        <f>IF(IF(AE1511&gt;0,$Q$6-$Q$5,$Q$6-Расчет!X1525)&gt;0,IF(AE1511&gt;0,$Q$6-$Q$5,$Q$6-Расчет!X1525),0)</f>
        <v>0</v>
      </c>
      <c r="AH1511" s="3">
        <f t="shared" si="192"/>
        <v>0</v>
      </c>
    </row>
    <row r="1512" spans="1:34" x14ac:dyDescent="0.25">
      <c r="A1512" s="3">
        <f>IF(Расчет!H1526='ФОРМУЛЫ!'!$B$4,Расчет!G1526*Расчет!$N$28,IF(Расчет!H1526='ФОРМУЛЫ!'!$B$5,Расчет!G1526,IF(Расчет!H1526='ФОРМУЛЫ!'!$B$6,Расчет!G1526*Расчет!$O$28,0)))</f>
        <v>0</v>
      </c>
      <c r="B1512" s="3">
        <f>A1512*Расчет!E1526</f>
        <v>0</v>
      </c>
      <c r="C1512" s="3">
        <f>IF(Расчет!J1526='ФОРМУЛЫ!'!$B$3,Расчет!G1526*Расчет!I1526/100,IF(Расчет!J1526='ФОРМУЛЫ!'!$B$4,Расчет!I1526*Расчет!$N$28,IF(Расчет!J1526='ФОРМУЛЫ!'!$B$5,Расчет!I1526,IF(Расчет!J1526='ФОРМУЛЫ!'!$B$6,Расчет!I1526*Расчет!$O$28,0))))</f>
        <v>0</v>
      </c>
      <c r="D1512" s="3">
        <f>C1512*Расчет!E1526</f>
        <v>0</v>
      </c>
      <c r="E1512" s="3">
        <f t="shared" si="185"/>
        <v>0</v>
      </c>
      <c r="F1512" s="3">
        <f>E1512*Расчет!E1526</f>
        <v>0</v>
      </c>
      <c r="G1512" s="3">
        <f>IF(Расчет!M1526="",'ФОРМУЛЫ!'!E1512*(100+Расчет!$M$28)/100,'ФОРМУЛЫ!'!E1512*(100+Расчет!M1526)/100)</f>
        <v>0</v>
      </c>
      <c r="H1512" s="7">
        <f>IF(Расчет!M1526="",ROUND(Расчет!K1526*(1+Расчет!$M$28/100),0),ROUND(Расчет!K1526*(1+Расчет!M1526/100),0))</f>
        <v>0</v>
      </c>
      <c r="I1512" s="7">
        <f>IF(Расчет!M1526="",(Расчет!$M$28+100)/100,(Расчет!M1526+100)/100)</f>
        <v>1.2</v>
      </c>
      <c r="J1512" s="5">
        <f>IF(Расчет!P1526="",IF($O$16=0,'ФОРМУЛЫ!'!H1512,ROUND(Расчет!K1526*'ФОРМУЛЫ!'!I1512+L1512,0)),Расчет!P1526)</f>
        <v>0</v>
      </c>
      <c r="K1512" s="5">
        <f>J1512*Расчет!E1526</f>
        <v>0</v>
      </c>
      <c r="L1512" s="3">
        <f>IF($O$16=0,0,$M$16*(Расчет!K1526/$O$16))</f>
        <v>0</v>
      </c>
      <c r="O1512" s="3">
        <f>IF(Расчет!P1526=0,Расчет!L1526,0)</f>
        <v>0</v>
      </c>
      <c r="P1512" s="12">
        <f t="shared" si="186"/>
        <v>0</v>
      </c>
      <c r="Q1512" s="3">
        <f>IF(Расчет!H1526='ФОРМУЛЫ!'!$B$5,'ФОРМУЛЫ!'!A1512,0)</f>
        <v>0</v>
      </c>
      <c r="R1512" s="3">
        <f>IF(Расчет!H1526='ФОРМУЛЫ!'!$B$4,'ФОРМУЛЫ!'!A1512,0)</f>
        <v>0</v>
      </c>
      <c r="S1512" s="3">
        <f>IF(Расчет!H1526='ФОРМУЛЫ!'!$B$6,'ФОРМУЛЫ!'!A1512,0)</f>
        <v>0</v>
      </c>
      <c r="T1512" s="5">
        <f>ROUND((IF(Расчет!R1526='ФОРМУЛЫ!'!$E$3,(A1512-A1512/1.18),IF(Расчет!R1526='ФОРМУЛЫ!'!$E$4,0,IF(Расчет!R1526='ФОРМУЛЫ!'!$E$5,(A1512-A1512/1.1),X))))*Расчет!E1526,2)</f>
        <v>0</v>
      </c>
      <c r="U1512" s="3">
        <f>ROUND((IF(Расчет!R1526='ФОРМУЛЫ!'!$E$3,(J1512-J1512/1.18),IF(Расчет!R1526='ФОРМУЛЫ!'!$E$4,0,IF(Расчет!R1526='ФОРМУЛЫ!'!$E$5,(J1512-J1512/1.1),X))))*Расчет!E1526,2)</f>
        <v>0</v>
      </c>
      <c r="V1512" s="3">
        <f>ROUND((J1512-J1512/1.18)*Расчет!E1526,2)</f>
        <v>0</v>
      </c>
      <c r="W1512" s="3">
        <f>ROUND(A1512*Расчет!E1526*0.21/365,2)</f>
        <v>0</v>
      </c>
      <c r="X1512" s="3">
        <f t="shared" si="187"/>
        <v>0</v>
      </c>
      <c r="Y1512" s="3">
        <f>IF(($Q$2-Расчет!X1526)&gt;0,($Q$2-Расчет!X1526),0)</f>
        <v>0</v>
      </c>
      <c r="Z1512" s="3">
        <f t="shared" si="188"/>
        <v>0</v>
      </c>
      <c r="AA1512" s="3">
        <f>IF(IF(Y1512&gt;0,$Q$3-$Q$2,$Q$3-Расчет!X1526)&gt;0,IF(Y1512&gt;0,$Q$3-$Q$2,$Q$3-Расчет!X1526),0)</f>
        <v>0</v>
      </c>
      <c r="AB1512" s="3">
        <f t="shared" si="189"/>
        <v>0</v>
      </c>
      <c r="AC1512" s="3">
        <f>IF(IF(AA1512&gt;0,$Q$4-$Q$3,$Q$4-Расчет!X1526)&gt;0,IF(AA1512&gt;0,$Q$4-$Q$3,$Q$4-Расчет!X1526),0)</f>
        <v>0</v>
      </c>
      <c r="AD1512" s="3">
        <f t="shared" si="190"/>
        <v>0</v>
      </c>
      <c r="AE1512" s="3">
        <f>IF(IF(AC1512&gt;0,$Q$5-$Q$4,$Q$5-Расчет!X1526)&gt;0,IF(AC1512&gt;0,$Q$5-$Q$4,$Q$5-Расчет!X1526),0)</f>
        <v>0</v>
      </c>
      <c r="AF1512" s="3">
        <f t="shared" si="191"/>
        <v>0</v>
      </c>
      <c r="AG1512" s="3">
        <f>IF(IF(AE1512&gt;0,$Q$6-$Q$5,$Q$6-Расчет!X1526)&gt;0,IF(AE1512&gt;0,$Q$6-$Q$5,$Q$6-Расчет!X1526),0)</f>
        <v>0</v>
      </c>
      <c r="AH1512" s="3">
        <f t="shared" si="192"/>
        <v>0</v>
      </c>
    </row>
    <row r="1513" spans="1:34" x14ac:dyDescent="0.25">
      <c r="A1513" s="3">
        <f>IF(Расчет!H1527='ФОРМУЛЫ!'!$B$4,Расчет!G1527*Расчет!$N$28,IF(Расчет!H1527='ФОРМУЛЫ!'!$B$5,Расчет!G1527,IF(Расчет!H1527='ФОРМУЛЫ!'!$B$6,Расчет!G1527*Расчет!$O$28,0)))</f>
        <v>0</v>
      </c>
      <c r="B1513" s="3">
        <f>A1513*Расчет!E1527</f>
        <v>0</v>
      </c>
      <c r="C1513" s="3">
        <f>IF(Расчет!J1527='ФОРМУЛЫ!'!$B$3,Расчет!G1527*Расчет!I1527/100,IF(Расчет!J1527='ФОРМУЛЫ!'!$B$4,Расчет!I1527*Расчет!$N$28,IF(Расчет!J1527='ФОРМУЛЫ!'!$B$5,Расчет!I1527,IF(Расчет!J1527='ФОРМУЛЫ!'!$B$6,Расчет!I1527*Расчет!$O$28,0))))</f>
        <v>0</v>
      </c>
      <c r="D1513" s="3">
        <f>C1513*Расчет!E1527</f>
        <v>0</v>
      </c>
      <c r="E1513" s="3">
        <f t="shared" si="185"/>
        <v>0</v>
      </c>
      <c r="F1513" s="3">
        <f>E1513*Расчет!E1527</f>
        <v>0</v>
      </c>
      <c r="G1513" s="3">
        <f>IF(Расчет!M1527="",'ФОРМУЛЫ!'!E1513*(100+Расчет!$M$28)/100,'ФОРМУЛЫ!'!E1513*(100+Расчет!M1527)/100)</f>
        <v>0</v>
      </c>
      <c r="H1513" s="7">
        <f>IF(Расчет!M1527="",ROUND(Расчет!K1527*(1+Расчет!$M$28/100),0),ROUND(Расчет!K1527*(1+Расчет!M1527/100),0))</f>
        <v>0</v>
      </c>
      <c r="I1513" s="7">
        <f>IF(Расчет!M1527="",(Расчет!$M$28+100)/100,(Расчет!M1527+100)/100)</f>
        <v>1.2</v>
      </c>
      <c r="J1513" s="5">
        <f>IF(Расчет!P1527="",IF($O$16=0,'ФОРМУЛЫ!'!H1513,ROUND(Расчет!K1527*'ФОРМУЛЫ!'!I1513+L1513,0)),Расчет!P1527)</f>
        <v>0</v>
      </c>
      <c r="K1513" s="5">
        <f>J1513*Расчет!E1527</f>
        <v>0</v>
      </c>
      <c r="L1513" s="3">
        <f>IF($O$16=0,0,$M$16*(Расчет!K1527/$O$16))</f>
        <v>0</v>
      </c>
      <c r="O1513" s="3">
        <f>IF(Расчет!P1527=0,Расчет!L1527,0)</f>
        <v>0</v>
      </c>
      <c r="P1513" s="12">
        <f t="shared" si="186"/>
        <v>0</v>
      </c>
      <c r="Q1513" s="3">
        <f>IF(Расчет!H1527='ФОРМУЛЫ!'!$B$5,'ФОРМУЛЫ!'!A1513,0)</f>
        <v>0</v>
      </c>
      <c r="R1513" s="3">
        <f>IF(Расчет!H1527='ФОРМУЛЫ!'!$B$4,'ФОРМУЛЫ!'!A1513,0)</f>
        <v>0</v>
      </c>
      <c r="S1513" s="3">
        <f>IF(Расчет!H1527='ФОРМУЛЫ!'!$B$6,'ФОРМУЛЫ!'!A1513,0)</f>
        <v>0</v>
      </c>
      <c r="T1513" s="5">
        <f>ROUND((IF(Расчет!R1527='ФОРМУЛЫ!'!$E$3,(A1513-A1513/1.18),IF(Расчет!R1527='ФОРМУЛЫ!'!$E$4,0,IF(Расчет!R1527='ФОРМУЛЫ!'!$E$5,(A1513-A1513/1.1),X))))*Расчет!E1527,2)</f>
        <v>0</v>
      </c>
      <c r="U1513" s="3">
        <f>ROUND((IF(Расчет!R1527='ФОРМУЛЫ!'!$E$3,(J1513-J1513/1.18),IF(Расчет!R1527='ФОРМУЛЫ!'!$E$4,0,IF(Расчет!R1527='ФОРМУЛЫ!'!$E$5,(J1513-J1513/1.1),X))))*Расчет!E1527,2)</f>
        <v>0</v>
      </c>
      <c r="V1513" s="3">
        <f>ROUND((J1513-J1513/1.18)*Расчет!E1527,2)</f>
        <v>0</v>
      </c>
      <c r="W1513" s="3">
        <f>ROUND(A1513*Расчет!E1527*0.21/365,2)</f>
        <v>0</v>
      </c>
      <c r="X1513" s="3">
        <f t="shared" si="187"/>
        <v>0</v>
      </c>
      <c r="Y1513" s="3">
        <f>IF(($Q$2-Расчет!X1527)&gt;0,($Q$2-Расчет!X1527),0)</f>
        <v>0</v>
      </c>
      <c r="Z1513" s="3">
        <f t="shared" si="188"/>
        <v>0</v>
      </c>
      <c r="AA1513" s="3">
        <f>IF(IF(Y1513&gt;0,$Q$3-$Q$2,$Q$3-Расчет!X1527)&gt;0,IF(Y1513&gt;0,$Q$3-$Q$2,$Q$3-Расчет!X1527),0)</f>
        <v>0</v>
      </c>
      <c r="AB1513" s="3">
        <f t="shared" si="189"/>
        <v>0</v>
      </c>
      <c r="AC1513" s="3">
        <f>IF(IF(AA1513&gt;0,$Q$4-$Q$3,$Q$4-Расчет!X1527)&gt;0,IF(AA1513&gt;0,$Q$4-$Q$3,$Q$4-Расчет!X1527),0)</f>
        <v>0</v>
      </c>
      <c r="AD1513" s="3">
        <f t="shared" si="190"/>
        <v>0</v>
      </c>
      <c r="AE1513" s="3">
        <f>IF(IF(AC1513&gt;0,$Q$5-$Q$4,$Q$5-Расчет!X1527)&gt;0,IF(AC1513&gt;0,$Q$5-$Q$4,$Q$5-Расчет!X1527),0)</f>
        <v>0</v>
      </c>
      <c r="AF1513" s="3">
        <f t="shared" si="191"/>
        <v>0</v>
      </c>
      <c r="AG1513" s="3">
        <f>IF(IF(AE1513&gt;0,$Q$6-$Q$5,$Q$6-Расчет!X1527)&gt;0,IF(AE1513&gt;0,$Q$6-$Q$5,$Q$6-Расчет!X1527),0)</f>
        <v>0</v>
      </c>
      <c r="AH1513" s="3">
        <f t="shared" si="192"/>
        <v>0</v>
      </c>
    </row>
    <row r="1514" spans="1:34" x14ac:dyDescent="0.25">
      <c r="A1514" s="3">
        <f>IF(Расчет!H1528='ФОРМУЛЫ!'!$B$4,Расчет!G1528*Расчет!$N$28,IF(Расчет!H1528='ФОРМУЛЫ!'!$B$5,Расчет!G1528,IF(Расчет!H1528='ФОРМУЛЫ!'!$B$6,Расчет!G1528*Расчет!$O$28,0)))</f>
        <v>0</v>
      </c>
      <c r="B1514" s="3">
        <f>A1514*Расчет!E1528</f>
        <v>0</v>
      </c>
      <c r="C1514" s="3">
        <f>IF(Расчет!J1528='ФОРМУЛЫ!'!$B$3,Расчет!G1528*Расчет!I1528/100,IF(Расчет!J1528='ФОРМУЛЫ!'!$B$4,Расчет!I1528*Расчет!$N$28,IF(Расчет!J1528='ФОРМУЛЫ!'!$B$5,Расчет!I1528,IF(Расчет!J1528='ФОРМУЛЫ!'!$B$6,Расчет!I1528*Расчет!$O$28,0))))</f>
        <v>0</v>
      </c>
      <c r="D1514" s="3">
        <f>C1514*Расчет!E1528</f>
        <v>0</v>
      </c>
      <c r="E1514" s="3">
        <f t="shared" si="185"/>
        <v>0</v>
      </c>
      <c r="F1514" s="3">
        <f>E1514*Расчет!E1528</f>
        <v>0</v>
      </c>
      <c r="G1514" s="3">
        <f>IF(Расчет!M1528="",'ФОРМУЛЫ!'!E1514*(100+Расчет!$M$28)/100,'ФОРМУЛЫ!'!E1514*(100+Расчет!M1528)/100)</f>
        <v>0</v>
      </c>
      <c r="H1514" s="7">
        <f>IF(Расчет!M1528="",ROUND(Расчет!K1528*(1+Расчет!$M$28/100),0),ROUND(Расчет!K1528*(1+Расчет!M1528/100),0))</f>
        <v>0</v>
      </c>
      <c r="I1514" s="7">
        <f>IF(Расчет!M1528="",(Расчет!$M$28+100)/100,(Расчет!M1528+100)/100)</f>
        <v>1.2</v>
      </c>
      <c r="J1514" s="5">
        <f>IF(Расчет!P1528="",IF($O$16=0,'ФОРМУЛЫ!'!H1514,ROUND(Расчет!K1528*'ФОРМУЛЫ!'!I1514+L1514,0)),Расчет!P1528)</f>
        <v>0</v>
      </c>
      <c r="K1514" s="5">
        <f>J1514*Расчет!E1528</f>
        <v>0</v>
      </c>
      <c r="L1514" s="3">
        <f>IF($O$16=0,0,$M$16*(Расчет!K1528/$O$16))</f>
        <v>0</v>
      </c>
      <c r="O1514" s="3">
        <f>IF(Расчет!P1528=0,Расчет!L1528,0)</f>
        <v>0</v>
      </c>
      <c r="P1514" s="12">
        <f t="shared" si="186"/>
        <v>0</v>
      </c>
      <c r="Q1514" s="3">
        <f>IF(Расчет!H1528='ФОРМУЛЫ!'!$B$5,'ФОРМУЛЫ!'!A1514,0)</f>
        <v>0</v>
      </c>
      <c r="R1514" s="3">
        <f>IF(Расчет!H1528='ФОРМУЛЫ!'!$B$4,'ФОРМУЛЫ!'!A1514,0)</f>
        <v>0</v>
      </c>
      <c r="S1514" s="3">
        <f>IF(Расчет!H1528='ФОРМУЛЫ!'!$B$6,'ФОРМУЛЫ!'!A1514,0)</f>
        <v>0</v>
      </c>
      <c r="T1514" s="5">
        <f>ROUND((IF(Расчет!R1528='ФОРМУЛЫ!'!$E$3,(A1514-A1514/1.18),IF(Расчет!R1528='ФОРМУЛЫ!'!$E$4,0,IF(Расчет!R1528='ФОРМУЛЫ!'!$E$5,(A1514-A1514/1.1),X))))*Расчет!E1528,2)</f>
        <v>0</v>
      </c>
      <c r="U1514" s="3">
        <f>ROUND((IF(Расчет!R1528='ФОРМУЛЫ!'!$E$3,(J1514-J1514/1.18),IF(Расчет!R1528='ФОРМУЛЫ!'!$E$4,0,IF(Расчет!R1528='ФОРМУЛЫ!'!$E$5,(J1514-J1514/1.1),X))))*Расчет!E1528,2)</f>
        <v>0</v>
      </c>
      <c r="V1514" s="3">
        <f>ROUND((J1514-J1514/1.18)*Расчет!E1528,2)</f>
        <v>0</v>
      </c>
      <c r="W1514" s="3">
        <f>ROUND(A1514*Расчет!E1528*0.21/365,2)</f>
        <v>0</v>
      </c>
      <c r="X1514" s="3">
        <f t="shared" si="187"/>
        <v>0</v>
      </c>
      <c r="Y1514" s="3">
        <f>IF(($Q$2-Расчет!X1528)&gt;0,($Q$2-Расчет!X1528),0)</f>
        <v>0</v>
      </c>
      <c r="Z1514" s="3">
        <f t="shared" si="188"/>
        <v>0</v>
      </c>
      <c r="AA1514" s="3">
        <f>IF(IF(Y1514&gt;0,$Q$3-$Q$2,$Q$3-Расчет!X1528)&gt;0,IF(Y1514&gt;0,$Q$3-$Q$2,$Q$3-Расчет!X1528),0)</f>
        <v>0</v>
      </c>
      <c r="AB1514" s="3">
        <f t="shared" si="189"/>
        <v>0</v>
      </c>
      <c r="AC1514" s="3">
        <f>IF(IF(AA1514&gt;0,$Q$4-$Q$3,$Q$4-Расчет!X1528)&gt;0,IF(AA1514&gt;0,$Q$4-$Q$3,$Q$4-Расчет!X1528),0)</f>
        <v>0</v>
      </c>
      <c r="AD1514" s="3">
        <f t="shared" si="190"/>
        <v>0</v>
      </c>
      <c r="AE1514" s="3">
        <f>IF(IF(AC1514&gt;0,$Q$5-$Q$4,$Q$5-Расчет!X1528)&gt;0,IF(AC1514&gt;0,$Q$5-$Q$4,$Q$5-Расчет!X1528),0)</f>
        <v>0</v>
      </c>
      <c r="AF1514" s="3">
        <f t="shared" si="191"/>
        <v>0</v>
      </c>
      <c r="AG1514" s="3">
        <f>IF(IF(AE1514&gt;0,$Q$6-$Q$5,$Q$6-Расчет!X1528)&gt;0,IF(AE1514&gt;0,$Q$6-$Q$5,$Q$6-Расчет!X1528),0)</f>
        <v>0</v>
      </c>
      <c r="AH1514" s="3">
        <f t="shared" si="192"/>
        <v>0</v>
      </c>
    </row>
    <row r="1515" spans="1:34" x14ac:dyDescent="0.25">
      <c r="A1515" s="3">
        <f>IF(Расчет!H1529='ФОРМУЛЫ!'!$B$4,Расчет!G1529*Расчет!$N$28,IF(Расчет!H1529='ФОРМУЛЫ!'!$B$5,Расчет!G1529,IF(Расчет!H1529='ФОРМУЛЫ!'!$B$6,Расчет!G1529*Расчет!$O$28,0)))</f>
        <v>0</v>
      </c>
      <c r="B1515" s="3">
        <f>A1515*Расчет!E1529</f>
        <v>0</v>
      </c>
      <c r="C1515" s="3">
        <f>IF(Расчет!J1529='ФОРМУЛЫ!'!$B$3,Расчет!G1529*Расчет!I1529/100,IF(Расчет!J1529='ФОРМУЛЫ!'!$B$4,Расчет!I1529*Расчет!$N$28,IF(Расчет!J1529='ФОРМУЛЫ!'!$B$5,Расчет!I1529,IF(Расчет!J1529='ФОРМУЛЫ!'!$B$6,Расчет!I1529*Расчет!$O$28,0))))</f>
        <v>0</v>
      </c>
      <c r="D1515" s="3">
        <f>C1515*Расчет!E1529</f>
        <v>0</v>
      </c>
      <c r="E1515" s="3">
        <f t="shared" si="185"/>
        <v>0</v>
      </c>
      <c r="F1515" s="3">
        <f>E1515*Расчет!E1529</f>
        <v>0</v>
      </c>
      <c r="G1515" s="3">
        <f>IF(Расчет!M1529="",'ФОРМУЛЫ!'!E1515*(100+Расчет!$M$28)/100,'ФОРМУЛЫ!'!E1515*(100+Расчет!M1529)/100)</f>
        <v>0</v>
      </c>
      <c r="H1515" s="7">
        <f>IF(Расчет!M1529="",ROUND(Расчет!K1529*(1+Расчет!$M$28/100),0),ROUND(Расчет!K1529*(1+Расчет!M1529/100),0))</f>
        <v>0</v>
      </c>
      <c r="I1515" s="7">
        <f>IF(Расчет!M1529="",(Расчет!$M$28+100)/100,(Расчет!M1529+100)/100)</f>
        <v>1.2</v>
      </c>
      <c r="J1515" s="5">
        <f>IF(Расчет!P1529="",IF($O$16=0,'ФОРМУЛЫ!'!H1515,ROUND(Расчет!K1529*'ФОРМУЛЫ!'!I1515+L1515,0)),Расчет!P1529)</f>
        <v>0</v>
      </c>
      <c r="K1515" s="5">
        <f>J1515*Расчет!E1529</f>
        <v>0</v>
      </c>
      <c r="L1515" s="3">
        <f>IF($O$16=0,0,$M$16*(Расчет!K1529/$O$16))</f>
        <v>0</v>
      </c>
      <c r="O1515" s="3">
        <f>IF(Расчет!P1529=0,Расчет!L1529,0)</f>
        <v>0</v>
      </c>
      <c r="P1515" s="12">
        <f t="shared" si="186"/>
        <v>0</v>
      </c>
      <c r="Q1515" s="3">
        <f>IF(Расчет!H1529='ФОРМУЛЫ!'!$B$5,'ФОРМУЛЫ!'!A1515,0)</f>
        <v>0</v>
      </c>
      <c r="R1515" s="3">
        <f>IF(Расчет!H1529='ФОРМУЛЫ!'!$B$4,'ФОРМУЛЫ!'!A1515,0)</f>
        <v>0</v>
      </c>
      <c r="S1515" s="3">
        <f>IF(Расчет!H1529='ФОРМУЛЫ!'!$B$6,'ФОРМУЛЫ!'!A1515,0)</f>
        <v>0</v>
      </c>
      <c r="T1515" s="5">
        <f>ROUND((IF(Расчет!R1529='ФОРМУЛЫ!'!$E$3,(A1515-A1515/1.18),IF(Расчет!R1529='ФОРМУЛЫ!'!$E$4,0,IF(Расчет!R1529='ФОРМУЛЫ!'!$E$5,(A1515-A1515/1.1),X))))*Расчет!E1529,2)</f>
        <v>0</v>
      </c>
      <c r="U1515" s="3">
        <f>ROUND((IF(Расчет!R1529='ФОРМУЛЫ!'!$E$3,(J1515-J1515/1.18),IF(Расчет!R1529='ФОРМУЛЫ!'!$E$4,0,IF(Расчет!R1529='ФОРМУЛЫ!'!$E$5,(J1515-J1515/1.1),X))))*Расчет!E1529,2)</f>
        <v>0</v>
      </c>
      <c r="V1515" s="3">
        <f>ROUND((J1515-J1515/1.18)*Расчет!E1529,2)</f>
        <v>0</v>
      </c>
      <c r="W1515" s="3">
        <f>ROUND(A1515*Расчет!E1529*0.21/365,2)</f>
        <v>0</v>
      </c>
      <c r="X1515" s="3">
        <f t="shared" si="187"/>
        <v>0</v>
      </c>
      <c r="Y1515" s="3">
        <f>IF(($Q$2-Расчет!X1529)&gt;0,($Q$2-Расчет!X1529),0)</f>
        <v>0</v>
      </c>
      <c r="Z1515" s="3">
        <f t="shared" si="188"/>
        <v>0</v>
      </c>
      <c r="AA1515" s="3">
        <f>IF(IF(Y1515&gt;0,$Q$3-$Q$2,$Q$3-Расчет!X1529)&gt;0,IF(Y1515&gt;0,$Q$3-$Q$2,$Q$3-Расчет!X1529),0)</f>
        <v>0</v>
      </c>
      <c r="AB1515" s="3">
        <f t="shared" si="189"/>
        <v>0</v>
      </c>
      <c r="AC1515" s="3">
        <f>IF(IF(AA1515&gt;0,$Q$4-$Q$3,$Q$4-Расчет!X1529)&gt;0,IF(AA1515&gt;0,$Q$4-$Q$3,$Q$4-Расчет!X1529),0)</f>
        <v>0</v>
      </c>
      <c r="AD1515" s="3">
        <f t="shared" si="190"/>
        <v>0</v>
      </c>
      <c r="AE1515" s="3">
        <f>IF(IF(AC1515&gt;0,$Q$5-$Q$4,$Q$5-Расчет!X1529)&gt;0,IF(AC1515&gt;0,$Q$5-$Q$4,$Q$5-Расчет!X1529),0)</f>
        <v>0</v>
      </c>
      <c r="AF1515" s="3">
        <f t="shared" si="191"/>
        <v>0</v>
      </c>
      <c r="AG1515" s="3">
        <f>IF(IF(AE1515&gt;0,$Q$6-$Q$5,$Q$6-Расчет!X1529)&gt;0,IF(AE1515&gt;0,$Q$6-$Q$5,$Q$6-Расчет!X1529),0)</f>
        <v>0</v>
      </c>
      <c r="AH1515" s="3">
        <f t="shared" si="192"/>
        <v>0</v>
      </c>
    </row>
    <row r="1516" spans="1:34" x14ac:dyDescent="0.25">
      <c r="A1516" s="3">
        <f>IF(Расчет!H1530='ФОРМУЛЫ!'!$B$4,Расчет!G1530*Расчет!$N$28,IF(Расчет!H1530='ФОРМУЛЫ!'!$B$5,Расчет!G1530,IF(Расчет!H1530='ФОРМУЛЫ!'!$B$6,Расчет!G1530*Расчет!$O$28,0)))</f>
        <v>0</v>
      </c>
      <c r="B1516" s="3">
        <f>A1516*Расчет!E1530</f>
        <v>0</v>
      </c>
      <c r="C1516" s="3">
        <f>IF(Расчет!J1530='ФОРМУЛЫ!'!$B$3,Расчет!G1530*Расчет!I1530/100,IF(Расчет!J1530='ФОРМУЛЫ!'!$B$4,Расчет!I1530*Расчет!$N$28,IF(Расчет!J1530='ФОРМУЛЫ!'!$B$5,Расчет!I1530,IF(Расчет!J1530='ФОРМУЛЫ!'!$B$6,Расчет!I1530*Расчет!$O$28,0))))</f>
        <v>0</v>
      </c>
      <c r="D1516" s="3">
        <f>C1516*Расчет!E1530</f>
        <v>0</v>
      </c>
      <c r="E1516" s="3">
        <f t="shared" si="185"/>
        <v>0</v>
      </c>
      <c r="F1516" s="3">
        <f>E1516*Расчет!E1530</f>
        <v>0</v>
      </c>
      <c r="G1516" s="3">
        <f>IF(Расчет!M1530="",'ФОРМУЛЫ!'!E1516*(100+Расчет!$M$28)/100,'ФОРМУЛЫ!'!E1516*(100+Расчет!M1530)/100)</f>
        <v>0</v>
      </c>
      <c r="H1516" s="7">
        <f>IF(Расчет!M1530="",ROUND(Расчет!K1530*(1+Расчет!$M$28/100),0),ROUND(Расчет!K1530*(1+Расчет!M1530/100),0))</f>
        <v>0</v>
      </c>
      <c r="I1516" s="7">
        <f>IF(Расчет!M1530="",(Расчет!$M$28+100)/100,(Расчет!M1530+100)/100)</f>
        <v>1.2</v>
      </c>
      <c r="J1516" s="5">
        <f>IF(Расчет!P1530="",IF($O$16=0,'ФОРМУЛЫ!'!H1516,ROUND(Расчет!K1530*'ФОРМУЛЫ!'!I1516+L1516,0)),Расчет!P1530)</f>
        <v>0</v>
      </c>
      <c r="K1516" s="5">
        <f>J1516*Расчет!E1530</f>
        <v>0</v>
      </c>
      <c r="L1516" s="3">
        <f>IF($O$16=0,0,$M$16*(Расчет!K1530/$O$16))</f>
        <v>0</v>
      </c>
      <c r="O1516" s="3">
        <f>IF(Расчет!P1530=0,Расчет!L1530,0)</f>
        <v>0</v>
      </c>
      <c r="P1516" s="12">
        <f t="shared" si="186"/>
        <v>0</v>
      </c>
      <c r="Q1516" s="3">
        <f>IF(Расчет!H1530='ФОРМУЛЫ!'!$B$5,'ФОРМУЛЫ!'!A1516,0)</f>
        <v>0</v>
      </c>
      <c r="R1516" s="3">
        <f>IF(Расчет!H1530='ФОРМУЛЫ!'!$B$4,'ФОРМУЛЫ!'!A1516,0)</f>
        <v>0</v>
      </c>
      <c r="S1516" s="3">
        <f>IF(Расчет!H1530='ФОРМУЛЫ!'!$B$6,'ФОРМУЛЫ!'!A1516,0)</f>
        <v>0</v>
      </c>
      <c r="T1516" s="5">
        <f>ROUND((IF(Расчет!R1530='ФОРМУЛЫ!'!$E$3,(A1516-A1516/1.18),IF(Расчет!R1530='ФОРМУЛЫ!'!$E$4,0,IF(Расчет!R1530='ФОРМУЛЫ!'!$E$5,(A1516-A1516/1.1),X))))*Расчет!E1530,2)</f>
        <v>0</v>
      </c>
      <c r="U1516" s="3">
        <f>ROUND((IF(Расчет!R1530='ФОРМУЛЫ!'!$E$3,(J1516-J1516/1.18),IF(Расчет!R1530='ФОРМУЛЫ!'!$E$4,0,IF(Расчет!R1530='ФОРМУЛЫ!'!$E$5,(J1516-J1516/1.1),X))))*Расчет!E1530,2)</f>
        <v>0</v>
      </c>
      <c r="V1516" s="3">
        <f>ROUND((J1516-J1516/1.18)*Расчет!E1530,2)</f>
        <v>0</v>
      </c>
      <c r="W1516" s="3">
        <f>ROUND(A1516*Расчет!E1530*0.21/365,2)</f>
        <v>0</v>
      </c>
      <c r="X1516" s="3">
        <f t="shared" si="187"/>
        <v>0</v>
      </c>
      <c r="Y1516" s="3">
        <f>IF(($Q$2-Расчет!X1530)&gt;0,($Q$2-Расчет!X1530),0)</f>
        <v>0</v>
      </c>
      <c r="Z1516" s="3">
        <f t="shared" si="188"/>
        <v>0</v>
      </c>
      <c r="AA1516" s="3">
        <f>IF(IF(Y1516&gt;0,$Q$3-$Q$2,$Q$3-Расчет!X1530)&gt;0,IF(Y1516&gt;0,$Q$3-$Q$2,$Q$3-Расчет!X1530),0)</f>
        <v>0</v>
      </c>
      <c r="AB1516" s="3">
        <f t="shared" si="189"/>
        <v>0</v>
      </c>
      <c r="AC1516" s="3">
        <f>IF(IF(AA1516&gt;0,$Q$4-$Q$3,$Q$4-Расчет!X1530)&gt;0,IF(AA1516&gt;0,$Q$4-$Q$3,$Q$4-Расчет!X1530),0)</f>
        <v>0</v>
      </c>
      <c r="AD1516" s="3">
        <f t="shared" si="190"/>
        <v>0</v>
      </c>
      <c r="AE1516" s="3">
        <f>IF(IF(AC1516&gt;0,$Q$5-$Q$4,$Q$5-Расчет!X1530)&gt;0,IF(AC1516&gt;0,$Q$5-$Q$4,$Q$5-Расчет!X1530),0)</f>
        <v>0</v>
      </c>
      <c r="AF1516" s="3">
        <f t="shared" si="191"/>
        <v>0</v>
      </c>
      <c r="AG1516" s="3">
        <f>IF(IF(AE1516&gt;0,$Q$6-$Q$5,$Q$6-Расчет!X1530)&gt;0,IF(AE1516&gt;0,$Q$6-$Q$5,$Q$6-Расчет!X1530),0)</f>
        <v>0</v>
      </c>
      <c r="AH1516" s="3">
        <f t="shared" si="192"/>
        <v>0</v>
      </c>
    </row>
  </sheetData>
  <sheetProtection sheet="1" objects="1" scenarios="1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3"/>
  <dimension ref="B1:C84"/>
  <sheetViews>
    <sheetView topLeftCell="A68" workbookViewId="0">
      <selection activeCell="C85" sqref="C85"/>
    </sheetView>
  </sheetViews>
  <sheetFormatPr defaultRowHeight="15" x14ac:dyDescent="0.25"/>
  <cols>
    <col min="1" max="1" width="5.85546875" style="2" customWidth="1"/>
    <col min="2" max="2" width="48.42578125" style="2" customWidth="1"/>
    <col min="3" max="3" width="60.7109375" style="2" customWidth="1"/>
    <col min="4" max="16384" width="9.140625" style="2"/>
  </cols>
  <sheetData>
    <row r="1" spans="2:3" x14ac:dyDescent="0.25">
      <c r="B1" s="2" t="s">
        <v>48</v>
      </c>
      <c r="C1" s="1" t="s">
        <v>56</v>
      </c>
    </row>
    <row r="2" spans="2:3" x14ac:dyDescent="0.25">
      <c r="B2" s="29" t="s">
        <v>38</v>
      </c>
      <c r="C2" s="22" t="s">
        <v>81</v>
      </c>
    </row>
    <row r="3" spans="2:3" x14ac:dyDescent="0.25">
      <c r="B3" s="29" t="s">
        <v>37</v>
      </c>
      <c r="C3" s="22" t="s">
        <v>79</v>
      </c>
    </row>
    <row r="4" spans="2:3" x14ac:dyDescent="0.25">
      <c r="B4" s="29" t="s">
        <v>46</v>
      </c>
      <c r="C4" s="22" t="s">
        <v>131</v>
      </c>
    </row>
    <row r="5" spans="2:3" x14ac:dyDescent="0.25">
      <c r="B5" s="29" t="s">
        <v>47</v>
      </c>
      <c r="C5" s="23" t="s">
        <v>132</v>
      </c>
    </row>
    <row r="6" spans="2:3" x14ac:dyDescent="0.25">
      <c r="B6" s="29" t="s">
        <v>39</v>
      </c>
      <c r="C6" s="23" t="s">
        <v>107</v>
      </c>
    </row>
    <row r="7" spans="2:3" x14ac:dyDescent="0.25">
      <c r="B7" s="29"/>
      <c r="C7" s="23" t="s">
        <v>133</v>
      </c>
    </row>
    <row r="8" spans="2:3" x14ac:dyDescent="0.25">
      <c r="B8" s="29"/>
      <c r="C8" s="23" t="s">
        <v>134</v>
      </c>
    </row>
    <row r="9" spans="2:3" x14ac:dyDescent="0.25">
      <c r="B9" s="29"/>
      <c r="C9" s="23" t="s">
        <v>78</v>
      </c>
    </row>
    <row r="10" spans="2:3" x14ac:dyDescent="0.25">
      <c r="B10" s="29"/>
      <c r="C10" s="23" t="s">
        <v>135</v>
      </c>
    </row>
    <row r="11" spans="2:3" x14ac:dyDescent="0.25">
      <c r="B11" s="29"/>
      <c r="C11" s="23" t="s">
        <v>96</v>
      </c>
    </row>
    <row r="12" spans="2:3" x14ac:dyDescent="0.25">
      <c r="B12" s="29" t="s">
        <v>143</v>
      </c>
      <c r="C12" s="24" t="s">
        <v>57</v>
      </c>
    </row>
    <row r="13" spans="2:3" x14ac:dyDescent="0.25">
      <c r="B13" s="29" t="s">
        <v>142</v>
      </c>
      <c r="C13" s="24" t="s">
        <v>58</v>
      </c>
    </row>
    <row r="14" spans="2:3" x14ac:dyDescent="0.25">
      <c r="C14" s="24" t="s">
        <v>59</v>
      </c>
    </row>
    <row r="15" spans="2:3" x14ac:dyDescent="0.25">
      <c r="C15" s="25" t="s">
        <v>60</v>
      </c>
    </row>
    <row r="16" spans="2:3" x14ac:dyDescent="0.25">
      <c r="C16" s="24" t="s">
        <v>61</v>
      </c>
    </row>
    <row r="17" spans="3:3" x14ac:dyDescent="0.25">
      <c r="C17" s="24" t="s">
        <v>62</v>
      </c>
    </row>
    <row r="18" spans="3:3" x14ac:dyDescent="0.25">
      <c r="C18" s="25" t="s">
        <v>63</v>
      </c>
    </row>
    <row r="19" spans="3:3" x14ac:dyDescent="0.25">
      <c r="C19" s="26" t="s">
        <v>64</v>
      </c>
    </row>
    <row r="20" spans="3:3" x14ac:dyDescent="0.25">
      <c r="C20" s="27" t="s">
        <v>65</v>
      </c>
    </row>
    <row r="21" spans="3:3" x14ac:dyDescent="0.25">
      <c r="C21" s="27" t="s">
        <v>66</v>
      </c>
    </row>
    <row r="22" spans="3:3" x14ac:dyDescent="0.25">
      <c r="C22" s="27" t="s">
        <v>67</v>
      </c>
    </row>
    <row r="23" spans="3:3" x14ac:dyDescent="0.25">
      <c r="C23" s="27" t="s">
        <v>68</v>
      </c>
    </row>
    <row r="24" spans="3:3" x14ac:dyDescent="0.25">
      <c r="C24" s="27" t="s">
        <v>69</v>
      </c>
    </row>
    <row r="25" spans="3:3" x14ac:dyDescent="0.25">
      <c r="C25" s="24" t="s">
        <v>70</v>
      </c>
    </row>
    <row r="26" spans="3:3" x14ac:dyDescent="0.25">
      <c r="C26" s="24" t="s">
        <v>71</v>
      </c>
    </row>
    <row r="27" spans="3:3" x14ac:dyDescent="0.25">
      <c r="C27" s="24" t="s">
        <v>72</v>
      </c>
    </row>
    <row r="28" spans="3:3" x14ac:dyDescent="0.25">
      <c r="C28" s="24" t="s">
        <v>73</v>
      </c>
    </row>
    <row r="29" spans="3:3" x14ac:dyDescent="0.25">
      <c r="C29" s="24" t="s">
        <v>74</v>
      </c>
    </row>
    <row r="30" spans="3:3" x14ac:dyDescent="0.25">
      <c r="C30" s="24" t="s">
        <v>75</v>
      </c>
    </row>
    <row r="31" spans="3:3" x14ac:dyDescent="0.25">
      <c r="C31" s="24" t="s">
        <v>76</v>
      </c>
    </row>
    <row r="32" spans="3:3" x14ac:dyDescent="0.25">
      <c r="C32" s="24" t="s">
        <v>77</v>
      </c>
    </row>
    <row r="33" spans="3:3" x14ac:dyDescent="0.25">
      <c r="C33" s="22" t="s">
        <v>78</v>
      </c>
    </row>
    <row r="34" spans="3:3" x14ac:dyDescent="0.25">
      <c r="C34" s="23" t="s">
        <v>80</v>
      </c>
    </row>
    <row r="35" spans="3:3" x14ac:dyDescent="0.25">
      <c r="C35" s="22" t="s">
        <v>82</v>
      </c>
    </row>
    <row r="36" spans="3:3" x14ac:dyDescent="0.25">
      <c r="C36" s="22" t="s">
        <v>83</v>
      </c>
    </row>
    <row r="37" spans="3:3" x14ac:dyDescent="0.25">
      <c r="C37" s="22" t="s">
        <v>84</v>
      </c>
    </row>
    <row r="38" spans="3:3" x14ac:dyDescent="0.25">
      <c r="C38" s="22" t="s">
        <v>85</v>
      </c>
    </row>
    <row r="39" spans="3:3" x14ac:dyDescent="0.25">
      <c r="C39" s="22" t="s">
        <v>86</v>
      </c>
    </row>
    <row r="40" spans="3:3" x14ac:dyDescent="0.25">
      <c r="C40" s="22" t="s">
        <v>87</v>
      </c>
    </row>
    <row r="41" spans="3:3" x14ac:dyDescent="0.25">
      <c r="C41" s="22" t="s">
        <v>88</v>
      </c>
    </row>
    <row r="42" spans="3:3" x14ac:dyDescent="0.25">
      <c r="C42" s="22" t="s">
        <v>89</v>
      </c>
    </row>
    <row r="43" spans="3:3" x14ac:dyDescent="0.25">
      <c r="C43" s="22" t="s">
        <v>90</v>
      </c>
    </row>
    <row r="44" spans="3:3" x14ac:dyDescent="0.25">
      <c r="C44" s="22" t="s">
        <v>91</v>
      </c>
    </row>
    <row r="45" spans="3:3" x14ac:dyDescent="0.25">
      <c r="C45" s="22" t="s">
        <v>92</v>
      </c>
    </row>
    <row r="46" spans="3:3" x14ac:dyDescent="0.25">
      <c r="C46" s="22" t="s">
        <v>92</v>
      </c>
    </row>
    <row r="47" spans="3:3" x14ac:dyDescent="0.25">
      <c r="C47" s="22" t="s">
        <v>93</v>
      </c>
    </row>
    <row r="48" spans="3:3" x14ac:dyDescent="0.25">
      <c r="C48" s="22" t="s">
        <v>94</v>
      </c>
    </row>
    <row r="49" spans="3:3" x14ac:dyDescent="0.25">
      <c r="C49" s="22" t="s">
        <v>95</v>
      </c>
    </row>
    <row r="50" spans="3:3" x14ac:dyDescent="0.25">
      <c r="C50" s="28" t="s">
        <v>96</v>
      </c>
    </row>
    <row r="51" spans="3:3" x14ac:dyDescent="0.25">
      <c r="C51" s="28" t="s">
        <v>97</v>
      </c>
    </row>
    <row r="52" spans="3:3" x14ac:dyDescent="0.25">
      <c r="C52" s="28" t="s">
        <v>98</v>
      </c>
    </row>
    <row r="53" spans="3:3" x14ac:dyDescent="0.25">
      <c r="C53" s="28" t="s">
        <v>99</v>
      </c>
    </row>
    <row r="54" spans="3:3" x14ac:dyDescent="0.25">
      <c r="C54" s="28" t="s">
        <v>100</v>
      </c>
    </row>
    <row r="55" spans="3:3" x14ac:dyDescent="0.25">
      <c r="C55" s="28" t="s">
        <v>101</v>
      </c>
    </row>
    <row r="56" spans="3:3" x14ac:dyDescent="0.25">
      <c r="C56" s="28" t="s">
        <v>102</v>
      </c>
    </row>
    <row r="57" spans="3:3" x14ac:dyDescent="0.25">
      <c r="C57" s="28" t="s">
        <v>103</v>
      </c>
    </row>
    <row r="58" spans="3:3" x14ac:dyDescent="0.25">
      <c r="C58" s="28" t="s">
        <v>104</v>
      </c>
    </row>
    <row r="59" spans="3:3" x14ac:dyDescent="0.25">
      <c r="C59" s="28" t="s">
        <v>105</v>
      </c>
    </row>
    <row r="60" spans="3:3" x14ac:dyDescent="0.25">
      <c r="C60" s="28" t="s">
        <v>106</v>
      </c>
    </row>
    <row r="61" spans="3:3" x14ac:dyDescent="0.25">
      <c r="C61" s="28" t="s">
        <v>108</v>
      </c>
    </row>
    <row r="62" spans="3:3" x14ac:dyDescent="0.25">
      <c r="C62" s="28" t="s">
        <v>109</v>
      </c>
    </row>
    <row r="63" spans="3:3" x14ac:dyDescent="0.25">
      <c r="C63" s="28" t="s">
        <v>110</v>
      </c>
    </row>
    <row r="64" spans="3:3" x14ac:dyDescent="0.25">
      <c r="C64" s="28" t="s">
        <v>111</v>
      </c>
    </row>
    <row r="65" spans="3:3" x14ac:dyDescent="0.25">
      <c r="C65" s="28" t="s">
        <v>112</v>
      </c>
    </row>
    <row r="66" spans="3:3" x14ac:dyDescent="0.25">
      <c r="C66" s="28" t="s">
        <v>113</v>
      </c>
    </row>
    <row r="67" spans="3:3" x14ac:dyDescent="0.25">
      <c r="C67" s="28" t="s">
        <v>114</v>
      </c>
    </row>
    <row r="68" spans="3:3" x14ac:dyDescent="0.25">
      <c r="C68" s="28" t="s">
        <v>115</v>
      </c>
    </row>
    <row r="69" spans="3:3" x14ac:dyDescent="0.25">
      <c r="C69" s="28" t="s">
        <v>116</v>
      </c>
    </row>
    <row r="70" spans="3:3" x14ac:dyDescent="0.25">
      <c r="C70" s="28" t="s">
        <v>117</v>
      </c>
    </row>
    <row r="71" spans="3:3" x14ac:dyDescent="0.25">
      <c r="C71" s="28" t="s">
        <v>118</v>
      </c>
    </row>
    <row r="72" spans="3:3" x14ac:dyDescent="0.25">
      <c r="C72" s="28" t="s">
        <v>119</v>
      </c>
    </row>
    <row r="73" spans="3:3" x14ac:dyDescent="0.25">
      <c r="C73" s="28" t="s">
        <v>120</v>
      </c>
    </row>
    <row r="74" spans="3:3" x14ac:dyDescent="0.25">
      <c r="C74" s="28" t="s">
        <v>121</v>
      </c>
    </row>
    <row r="75" spans="3:3" x14ac:dyDescent="0.25">
      <c r="C75" s="28" t="s">
        <v>122</v>
      </c>
    </row>
    <row r="76" spans="3:3" x14ac:dyDescent="0.25">
      <c r="C76" s="28" t="s">
        <v>123</v>
      </c>
    </row>
    <row r="77" spans="3:3" x14ac:dyDescent="0.25">
      <c r="C77" s="28" t="s">
        <v>124</v>
      </c>
    </row>
    <row r="78" spans="3:3" x14ac:dyDescent="0.25">
      <c r="C78" s="28" t="s">
        <v>125</v>
      </c>
    </row>
    <row r="79" spans="3:3" x14ac:dyDescent="0.25">
      <c r="C79" s="28" t="s">
        <v>126</v>
      </c>
    </row>
    <row r="80" spans="3:3" x14ac:dyDescent="0.25">
      <c r="C80" s="28" t="s">
        <v>127</v>
      </c>
    </row>
    <row r="81" spans="3:3" x14ac:dyDescent="0.25">
      <c r="C81" s="28" t="s">
        <v>128</v>
      </c>
    </row>
    <row r="82" spans="3:3" x14ac:dyDescent="0.25">
      <c r="C82" s="28" t="s">
        <v>129</v>
      </c>
    </row>
    <row r="83" spans="3:3" x14ac:dyDescent="0.25">
      <c r="C83" s="28" t="s">
        <v>130</v>
      </c>
    </row>
    <row r="84" spans="3:3" x14ac:dyDescent="0.25">
      <c r="C84" s="2" t="s">
        <v>251</v>
      </c>
    </row>
  </sheetData>
  <sheetProtection sheet="1" objects="1" scenarios="1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Листы</vt:lpstr>
      </vt:variant>
      <vt:variant>
        <vt:i4>3</vt:i4>
      </vt:variant>
      <vt:variant>
        <vt:lpstr>Именованные диапазоны</vt:lpstr>
      </vt:variant>
      <vt:variant>
        <vt:i4>10</vt:i4>
      </vt:variant>
    </vt:vector>
  </HeadingPairs>
  <TitlesOfParts>
    <vt:vector size="13" baseType="lpstr">
      <vt:lpstr>Расчет</vt:lpstr>
      <vt:lpstr>ФОРМУЛЫ!</vt:lpstr>
      <vt:lpstr>Вендоры</vt:lpstr>
      <vt:lpstr>ВалютаПроцент</vt:lpstr>
      <vt:lpstr>Валюты</vt:lpstr>
      <vt:lpstr>ВалютыПроцент</vt:lpstr>
      <vt:lpstr>Вендоры</vt:lpstr>
      <vt:lpstr>КудаДеньги</vt:lpstr>
      <vt:lpstr>НДСбезНДС</vt:lpstr>
      <vt:lpstr>Спеццена</vt:lpstr>
      <vt:lpstr>ТипыВыходногоНДС</vt:lpstr>
      <vt:lpstr>ТипыНДС</vt:lpstr>
      <vt:lpstr>ТипыОплаты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komov</dc:creator>
  <cp:lastModifiedBy>Пользователь Windows</cp:lastModifiedBy>
  <cp:lastPrinted>2018-06-08T03:28:46Z</cp:lastPrinted>
  <dcterms:created xsi:type="dcterms:W3CDTF">2012-01-19T08:46:24Z</dcterms:created>
  <dcterms:modified xsi:type="dcterms:W3CDTF">2020-04-15T04:25:05Z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_NewReviewCycle">
    <vt:lpwstr/>
  </property>
</Properties>
</file>